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hartEx2.xml" ContentType="application/vnd.ms-office.chartex+xml"/>
  <Override PartName="/xl/charts/chartEx3.xml" ContentType="application/vnd.ms-office.chartex+xml"/>
  <Override PartName="/xl/charts/chartEx4.xml" ContentType="application/vnd.ms-office.chartex+xml"/>
  <Override PartName="/xl/charts/chartEx5.xml" ContentType="application/vnd.ms-office.chartex+xml"/>
  <Override PartName="/xl/charts/chartEx6.xml" ContentType="application/vnd.ms-office.chartex+xml"/>
  <Override PartName="/xl/charts/chartEx7.xml" ContentType="application/vnd.ms-office.chartex+xml"/>
  <Override PartName="/xl/charts/chartEx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style30.xml" ContentType="application/vnd.ms-office.chartstyle+xml"/>
  <Override PartName="/xl/charts/colors30.xml" ContentType="application/vnd.ms-office.chartcolorstyle+xml"/>
  <Override PartName="/xl/charts/style50.xml" ContentType="application/vnd.ms-office.chartstyle+xml"/>
  <Override PartName="/xl/charts/colors50.xml" ContentType="application/vnd.ms-office.chartcolorstyle+xml"/>
  <Override PartName="/xl/charts/style60.xml" ContentType="application/vnd.ms-office.chartstyle+xml"/>
  <Override PartName="/xl/charts/colors60.xml" ContentType="application/vnd.ms-office.chartcolorstyle+xml"/>
  <Override PartName="/xl/charts/style80.xml" ContentType="application/vnd.ms-office.chartstyle+xml"/>
  <Override PartName="/xl/charts/colors80.xml" ContentType="application/vnd.ms-office.chartcolorstyle+xml"/>
  <Override PartName="/xl/charts/style90.xml" ContentType="application/vnd.ms-office.chartstyle+xml"/>
  <Override PartName="/xl/charts/colors9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carolinagialdi/Documents/"/>
    </mc:Choice>
  </mc:AlternateContent>
  <bookViews>
    <workbookView xWindow="0" yWindow="460" windowWidth="28800" windowHeight="16480" activeTab="7"/>
  </bookViews>
  <sheets>
    <sheet name="Ejercicio 1" sheetId="1" r:id="rId1"/>
    <sheet name="Ejercicio 2" sheetId="2" r:id="rId2"/>
    <sheet name="Corr_0" sheetId="11" state="hidden" r:id="rId3"/>
    <sheet name="Corr_1" sheetId="10" state="hidden" r:id="rId4"/>
    <sheet name="Corr_-1" sheetId="12" state="hidden" r:id="rId5"/>
    <sheet name="Sesgo" sheetId="9" state="hidden" r:id="rId6"/>
    <sheet name="3a" sheetId="14" r:id="rId7"/>
    <sheet name="3b" sheetId="15" r:id="rId8"/>
    <sheet name="Assets BH" sheetId="16" state="hidden" r:id="rId9"/>
    <sheet name="Raw data BH" sheetId="17" state="hidden" r:id="rId10"/>
    <sheet name="Data BH" sheetId="18" state="hidden" r:id="rId11"/>
    <sheet name="Portfolios BH" sheetId="19" state="hidden" r:id="rId12"/>
  </sheets>
  <definedNames>
    <definedName name="_xlnm._FilterDatabase" localSheetId="6" hidden="1">'3a'!$U$1:$V$1</definedName>
    <definedName name="_xlchart.v1.0" hidden="1">Corr_0!$C$4:$C$4004</definedName>
    <definedName name="_xlchart.v1.1" hidden="1">Corr_0!$D$4:$D$4004</definedName>
    <definedName name="_xlchart.v1.2" hidden="1">Corr_1!$C$4:$C$4004</definedName>
    <definedName name="_xlchart.v1.3" hidden="1">Corr_1!$D$4:$D$4004</definedName>
    <definedName name="_xlchart.v1.4" hidden="1">'Corr_-1'!$D$4:$D$4004</definedName>
    <definedName name="_xlchart.v1.5" hidden="1">'Corr_-1'!$C$4:$C$4004</definedName>
    <definedName name="_xlchart.v1.6" hidden="1">Sesgo!$D$4:$D$4004</definedName>
    <definedName name="_xlchart.v1.7" hidden="1">Sesgo!$C$4:$C$4004</definedName>
    <definedName name="_xlchart.v1.8" hidden="1">'3a'!$G$3:$G$72</definedName>
    <definedName name="_xlchart.v1.9" hidden="1">'3a'!$F$3:$F$72</definedName>
    <definedName name="solver_adj" localSheetId="7" hidden="1">'3b'!$C$62</definedName>
    <definedName name="solver_adj" localSheetId="4" hidden="1">'Corr_-1'!$G$54</definedName>
    <definedName name="solver_adj" localSheetId="2" hidden="1">Corr_0!$G$52</definedName>
    <definedName name="solver_adj" localSheetId="3" hidden="1">Corr_1!$G$52</definedName>
    <definedName name="solver_adj" localSheetId="11" hidden="1">'Portfolios BH'!$D$54:$D$66</definedName>
    <definedName name="solver_adj" localSheetId="5" hidden="1">Sesgo!$G$54</definedName>
    <definedName name="solver_cvg" localSheetId="7" hidden="1">0.0001</definedName>
    <definedName name="solver_cvg" localSheetId="4" hidden="1">0.0001</definedName>
    <definedName name="solver_cvg" localSheetId="2" hidden="1">0.0001</definedName>
    <definedName name="solver_cvg" localSheetId="3" hidden="1">0.0001</definedName>
    <definedName name="solver_cvg" localSheetId="11" hidden="1">0.0001</definedName>
    <definedName name="solver_cvg" localSheetId="5" hidden="1">0.0001</definedName>
    <definedName name="solver_drv" localSheetId="7" hidden="1">1</definedName>
    <definedName name="solver_drv" localSheetId="4" hidden="1">1</definedName>
    <definedName name="solver_drv" localSheetId="2" hidden="1">1</definedName>
    <definedName name="solver_drv" localSheetId="3" hidden="1">1</definedName>
    <definedName name="solver_drv" localSheetId="11" hidden="1">1</definedName>
    <definedName name="solver_drv" localSheetId="5" hidden="1">1</definedName>
    <definedName name="solver_eng" localSheetId="7" hidden="1">1</definedName>
    <definedName name="solver_eng" localSheetId="4" hidden="1">1</definedName>
    <definedName name="solver_eng" localSheetId="2" hidden="1">1</definedName>
    <definedName name="solver_eng" localSheetId="3" hidden="1">1</definedName>
    <definedName name="solver_eng" localSheetId="11" hidden="1">1</definedName>
    <definedName name="solver_eng" localSheetId="5" hidden="1">1</definedName>
    <definedName name="solver_itr" localSheetId="7" hidden="1">2147483647</definedName>
    <definedName name="solver_itr" localSheetId="4" hidden="1">2147483647</definedName>
    <definedName name="solver_itr" localSheetId="2" hidden="1">2147483647</definedName>
    <definedName name="solver_itr" localSheetId="3" hidden="1">2147483647</definedName>
    <definedName name="solver_itr" localSheetId="11" hidden="1">2147483647</definedName>
    <definedName name="solver_itr" localSheetId="5" hidden="1">2147483647</definedName>
    <definedName name="solver_lhs1" localSheetId="11" hidden="1">'Portfolios BH'!$D$50</definedName>
    <definedName name="solver_lhs2" localSheetId="11" hidden="1">'Portfolios BH'!$C$32:$C$45</definedName>
    <definedName name="solver_lin" localSheetId="7" hidden="1">2</definedName>
    <definedName name="solver_lin" localSheetId="4" hidden="1">2</definedName>
    <definedName name="solver_lin" localSheetId="2" hidden="1">2</definedName>
    <definedName name="solver_lin" localSheetId="3" hidden="1">2</definedName>
    <definedName name="solver_lin" localSheetId="11" hidden="1">2</definedName>
    <definedName name="solver_lin" localSheetId="5" hidden="1">2</definedName>
    <definedName name="solver_mip" localSheetId="7" hidden="1">2147483647</definedName>
    <definedName name="solver_mip" localSheetId="4" hidden="1">2147483647</definedName>
    <definedName name="solver_mip" localSheetId="2" hidden="1">2147483647</definedName>
    <definedName name="solver_mip" localSheetId="3" hidden="1">2147483647</definedName>
    <definedName name="solver_mip" localSheetId="11" hidden="1">2147483647</definedName>
    <definedName name="solver_mip" localSheetId="5" hidden="1">2147483647</definedName>
    <definedName name="solver_mni" localSheetId="7" hidden="1">30</definedName>
    <definedName name="solver_mni" localSheetId="4" hidden="1">30</definedName>
    <definedName name="solver_mni" localSheetId="2" hidden="1">30</definedName>
    <definedName name="solver_mni" localSheetId="3" hidden="1">30</definedName>
    <definedName name="solver_mni" localSheetId="11" hidden="1">30</definedName>
    <definedName name="solver_mni" localSheetId="5" hidden="1">30</definedName>
    <definedName name="solver_mrt" localSheetId="7" hidden="1">0.075</definedName>
    <definedName name="solver_mrt" localSheetId="4" hidden="1">0.075</definedName>
    <definedName name="solver_mrt" localSheetId="2" hidden="1">0.075</definedName>
    <definedName name="solver_mrt" localSheetId="3" hidden="1">0.075</definedName>
    <definedName name="solver_mrt" localSheetId="11" hidden="1">0.075</definedName>
    <definedName name="solver_mrt" localSheetId="5" hidden="1">0.075</definedName>
    <definedName name="solver_msl" localSheetId="7" hidden="1">2</definedName>
    <definedName name="solver_msl" localSheetId="4" hidden="1">2</definedName>
    <definedName name="solver_msl" localSheetId="2" hidden="1">2</definedName>
    <definedName name="solver_msl" localSheetId="3" hidden="1">2</definedName>
    <definedName name="solver_msl" localSheetId="11" hidden="1">2</definedName>
    <definedName name="solver_msl" localSheetId="5" hidden="1">2</definedName>
    <definedName name="solver_neg" localSheetId="7" hidden="1">1</definedName>
    <definedName name="solver_neg" localSheetId="4" hidden="1">1</definedName>
    <definedName name="solver_neg" localSheetId="2" hidden="1">1</definedName>
    <definedName name="solver_neg" localSheetId="3" hidden="1">1</definedName>
    <definedName name="solver_neg" localSheetId="11" hidden="1">1</definedName>
    <definedName name="solver_neg" localSheetId="5" hidden="1">1</definedName>
    <definedName name="solver_nod" localSheetId="7" hidden="1">2147483647</definedName>
    <definedName name="solver_nod" localSheetId="4" hidden="1">2147483647</definedName>
    <definedName name="solver_nod" localSheetId="2" hidden="1">2147483647</definedName>
    <definedName name="solver_nod" localSheetId="3" hidden="1">2147483647</definedName>
    <definedName name="solver_nod" localSheetId="11" hidden="1">2147483647</definedName>
    <definedName name="solver_nod" localSheetId="5" hidden="1">2147483647</definedName>
    <definedName name="solver_num" localSheetId="7" hidden="1">0</definedName>
    <definedName name="solver_num" localSheetId="4" hidden="1">0</definedName>
    <definedName name="solver_num" localSheetId="2" hidden="1">0</definedName>
    <definedName name="solver_num" localSheetId="3" hidden="1">0</definedName>
    <definedName name="solver_num" localSheetId="11" hidden="1">1</definedName>
    <definedName name="solver_num" localSheetId="5" hidden="1">0</definedName>
    <definedName name="solver_opt" localSheetId="7" hidden="1">'3b'!$C$65</definedName>
    <definedName name="solver_opt" localSheetId="4" hidden="1">'Corr_-1'!$G$59</definedName>
    <definedName name="solver_opt" localSheetId="2" hidden="1">Corr_0!$G$57</definedName>
    <definedName name="solver_opt" localSheetId="3" hidden="1">Corr_1!$G$57</definedName>
    <definedName name="solver_opt" localSheetId="11" hidden="1">'Portfolios BH'!$D$52</definedName>
    <definedName name="solver_opt" localSheetId="5" hidden="1">Sesgo!$G$59</definedName>
    <definedName name="solver_pre" localSheetId="7" hidden="1">0.000001</definedName>
    <definedName name="solver_pre" localSheetId="4" hidden="1">0.000001</definedName>
    <definedName name="solver_pre" localSheetId="2" hidden="1">0.000001</definedName>
    <definedName name="solver_pre" localSheetId="3" hidden="1">0.000001</definedName>
    <definedName name="solver_pre" localSheetId="11" hidden="1">0.000001</definedName>
    <definedName name="solver_pre" localSheetId="5" hidden="1">0.000001</definedName>
    <definedName name="solver_rbv" localSheetId="7" hidden="1">1</definedName>
    <definedName name="solver_rbv" localSheetId="4" hidden="1">1</definedName>
    <definedName name="solver_rbv" localSheetId="2" hidden="1">1</definedName>
    <definedName name="solver_rbv" localSheetId="3" hidden="1">1</definedName>
    <definedName name="solver_rbv" localSheetId="11" hidden="1">1</definedName>
    <definedName name="solver_rbv" localSheetId="5" hidden="1">1</definedName>
    <definedName name="solver_rel1" localSheetId="11" hidden="1">2</definedName>
    <definedName name="solver_rel2" localSheetId="11" hidden="1">3</definedName>
    <definedName name="solver_rhs1" localSheetId="11" hidden="1">'Portfolios BH'!$D$51</definedName>
    <definedName name="solver_rhs2" localSheetId="11" hidden="1">'Portfolios BH'!$Y$32:$Y$45</definedName>
    <definedName name="solver_rlx" localSheetId="7" hidden="1">2</definedName>
    <definedName name="solver_rlx" localSheetId="4" hidden="1">2</definedName>
    <definedName name="solver_rlx" localSheetId="2" hidden="1">2</definedName>
    <definedName name="solver_rlx" localSheetId="3" hidden="1">2</definedName>
    <definedName name="solver_rlx" localSheetId="11" hidden="1">2</definedName>
    <definedName name="solver_rlx" localSheetId="5" hidden="1">2</definedName>
    <definedName name="solver_rsd" localSheetId="7" hidden="1">0</definedName>
    <definedName name="solver_rsd" localSheetId="4" hidden="1">0</definedName>
    <definedName name="solver_rsd" localSheetId="2" hidden="1">0</definedName>
    <definedName name="solver_rsd" localSheetId="3" hidden="1">0</definedName>
    <definedName name="solver_rsd" localSheetId="11" hidden="1">0</definedName>
    <definedName name="solver_rsd" localSheetId="5" hidden="1">0</definedName>
    <definedName name="solver_scl" localSheetId="7" hidden="1">1</definedName>
    <definedName name="solver_scl" localSheetId="4" hidden="1">1</definedName>
    <definedName name="solver_scl" localSheetId="2" hidden="1">1</definedName>
    <definedName name="solver_scl" localSheetId="3" hidden="1">1</definedName>
    <definedName name="solver_scl" localSheetId="11" hidden="1">1</definedName>
    <definedName name="solver_scl" localSheetId="5" hidden="1">1</definedName>
    <definedName name="solver_sho" localSheetId="7" hidden="1">2</definedName>
    <definedName name="solver_sho" localSheetId="4" hidden="1">2</definedName>
    <definedName name="solver_sho" localSheetId="2" hidden="1">2</definedName>
    <definedName name="solver_sho" localSheetId="3" hidden="1">2</definedName>
    <definedName name="solver_sho" localSheetId="11" hidden="1">2</definedName>
    <definedName name="solver_sho" localSheetId="5" hidden="1">2</definedName>
    <definedName name="solver_ssz" localSheetId="7" hidden="1">100</definedName>
    <definedName name="solver_ssz" localSheetId="4" hidden="1">100</definedName>
    <definedName name="solver_ssz" localSheetId="2" hidden="1">100</definedName>
    <definedName name="solver_ssz" localSheetId="3" hidden="1">100</definedName>
    <definedName name="solver_ssz" localSheetId="11" hidden="1">100</definedName>
    <definedName name="solver_ssz" localSheetId="5" hidden="1">100</definedName>
    <definedName name="solver_tim" localSheetId="7" hidden="1">2147483647</definedName>
    <definedName name="solver_tim" localSheetId="4" hidden="1">2147483647</definedName>
    <definedName name="solver_tim" localSheetId="2" hidden="1">2147483647</definedName>
    <definedName name="solver_tim" localSheetId="3" hidden="1">2147483647</definedName>
    <definedName name="solver_tim" localSheetId="11" hidden="1">2147483647</definedName>
    <definedName name="solver_tim" localSheetId="5" hidden="1">2147483647</definedName>
    <definedName name="solver_tol" localSheetId="7" hidden="1">0.01</definedName>
    <definedName name="solver_tol" localSheetId="4" hidden="1">0.01</definedName>
    <definedName name="solver_tol" localSheetId="2" hidden="1">0.01</definedName>
    <definedName name="solver_tol" localSheetId="3" hidden="1">0.01</definedName>
    <definedName name="solver_tol" localSheetId="11" hidden="1">0.01</definedName>
    <definedName name="solver_tol" localSheetId="5" hidden="1">0.01</definedName>
    <definedName name="solver_typ" localSheetId="7" hidden="1">1</definedName>
    <definedName name="solver_typ" localSheetId="4" hidden="1">1</definedName>
    <definedName name="solver_typ" localSheetId="2" hidden="1">1</definedName>
    <definedName name="solver_typ" localSheetId="3" hidden="1">1</definedName>
    <definedName name="solver_typ" localSheetId="11" hidden="1">2</definedName>
    <definedName name="solver_typ" localSheetId="5" hidden="1">1</definedName>
    <definedName name="solver_val" localSheetId="7" hidden="1">0</definedName>
    <definedName name="solver_val" localSheetId="4" hidden="1">0</definedName>
    <definedName name="solver_val" localSheetId="2" hidden="1">0</definedName>
    <definedName name="solver_val" localSheetId="3" hidden="1">0</definedName>
    <definedName name="solver_val" localSheetId="11" hidden="1">0</definedName>
    <definedName name="solver_val" localSheetId="5" hidden="1">0</definedName>
    <definedName name="solver_ver" localSheetId="7" hidden="1">2</definedName>
    <definedName name="solver_ver" localSheetId="4" hidden="1">2</definedName>
    <definedName name="solver_ver" localSheetId="2" hidden="1">2</definedName>
    <definedName name="solver_ver" localSheetId="3" hidden="1">2</definedName>
    <definedName name="solver_ver" localSheetId="11" hidden="1">2</definedName>
    <definedName name="solver_ver" localSheetId="5" hidden="1">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10" i="14" l="1"/>
  <c r="N10" i="14"/>
  <c r="N9" i="14"/>
  <c r="O9" i="14"/>
  <c r="O7" i="14"/>
  <c r="N7" i="14"/>
  <c r="N6" i="14"/>
  <c r="O6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J711" i="14"/>
  <c r="I712" i="14"/>
  <c r="J712" i="14"/>
  <c r="I713" i="14"/>
  <c r="J713" i="14"/>
  <c r="I714" i="14"/>
  <c r="J714" i="14"/>
  <c r="I715" i="14"/>
  <c r="J715" i="14"/>
  <c r="I716" i="14"/>
  <c r="J716" i="14"/>
  <c r="I717" i="14"/>
  <c r="J717" i="14"/>
  <c r="I718" i="14"/>
  <c r="J718" i="14"/>
  <c r="I719" i="14"/>
  <c r="J719" i="14"/>
  <c r="I720" i="14"/>
  <c r="J720" i="14"/>
  <c r="I721" i="14"/>
  <c r="J721" i="14"/>
  <c r="I722" i="14"/>
  <c r="J722" i="14"/>
  <c r="I723" i="14"/>
  <c r="J723" i="14"/>
  <c r="I724" i="14"/>
  <c r="J724" i="14"/>
  <c r="I725" i="14"/>
  <c r="J725" i="14"/>
  <c r="I726" i="14"/>
  <c r="J726" i="14"/>
  <c r="I727" i="14"/>
  <c r="J727" i="14"/>
  <c r="I728" i="14"/>
  <c r="J728" i="14"/>
  <c r="I729" i="14"/>
  <c r="J729" i="14"/>
  <c r="I730" i="14"/>
  <c r="J730" i="14"/>
  <c r="I731" i="14"/>
  <c r="J731" i="14"/>
  <c r="I732" i="14"/>
  <c r="J732" i="14"/>
  <c r="I733" i="14"/>
  <c r="J733" i="14"/>
  <c r="I734" i="14"/>
  <c r="J734" i="14"/>
  <c r="I735" i="14"/>
  <c r="J735" i="14"/>
  <c r="I736" i="14"/>
  <c r="J736" i="14"/>
  <c r="I737" i="14"/>
  <c r="J737" i="14"/>
  <c r="I738" i="14"/>
  <c r="J738" i="14"/>
  <c r="I739" i="14"/>
  <c r="J739" i="14"/>
  <c r="I740" i="14"/>
  <c r="J740" i="14"/>
  <c r="I741" i="14"/>
  <c r="J741" i="14"/>
  <c r="I742" i="14"/>
  <c r="J742" i="14"/>
  <c r="I743" i="14"/>
  <c r="J743" i="14"/>
  <c r="I744" i="14"/>
  <c r="J744" i="14"/>
  <c r="I745" i="14"/>
  <c r="J745" i="14"/>
  <c r="I746" i="14"/>
  <c r="J746" i="14"/>
  <c r="I747" i="14"/>
  <c r="J747" i="14"/>
  <c r="I748" i="14"/>
  <c r="J748" i="14"/>
  <c r="I749" i="14"/>
  <c r="J749" i="14"/>
  <c r="I750" i="14"/>
  <c r="J750" i="14"/>
  <c r="I751" i="14"/>
  <c r="J751" i="14"/>
  <c r="I752" i="14"/>
  <c r="J752" i="14"/>
  <c r="I753" i="14"/>
  <c r="J753" i="14"/>
  <c r="I754" i="14"/>
  <c r="J754" i="14"/>
  <c r="I755" i="14"/>
  <c r="J755" i="14"/>
  <c r="I756" i="14"/>
  <c r="J756" i="14"/>
  <c r="I757" i="14"/>
  <c r="J757" i="14"/>
  <c r="I758" i="14"/>
  <c r="J758" i="14"/>
  <c r="I759" i="14"/>
  <c r="J759" i="14"/>
  <c r="I760" i="14"/>
  <c r="J760" i="14"/>
  <c r="I761" i="14"/>
  <c r="J761" i="14"/>
  <c r="I762" i="14"/>
  <c r="J762" i="14"/>
  <c r="I763" i="14"/>
  <c r="J763" i="14"/>
  <c r="I764" i="14"/>
  <c r="J764" i="14"/>
  <c r="I765" i="14"/>
  <c r="J765" i="14"/>
  <c r="I766" i="14"/>
  <c r="J766" i="14"/>
  <c r="I767" i="14"/>
  <c r="J767" i="14"/>
  <c r="I768" i="14"/>
  <c r="J768" i="14"/>
  <c r="I769" i="14"/>
  <c r="J769" i="14"/>
  <c r="I770" i="14"/>
  <c r="J770" i="14"/>
  <c r="I771" i="14"/>
  <c r="J771" i="14"/>
  <c r="I772" i="14"/>
  <c r="J772" i="14"/>
  <c r="I773" i="14"/>
  <c r="J773" i="14"/>
  <c r="I774" i="14"/>
  <c r="J774" i="14"/>
  <c r="I775" i="14"/>
  <c r="J775" i="14"/>
  <c r="I776" i="14"/>
  <c r="J776" i="14"/>
  <c r="I777" i="14"/>
  <c r="J777" i="14"/>
  <c r="I778" i="14"/>
  <c r="J778" i="14"/>
  <c r="I779" i="14"/>
  <c r="J779" i="14"/>
  <c r="I780" i="14"/>
  <c r="J780" i="14"/>
  <c r="I781" i="14"/>
  <c r="J781" i="14"/>
  <c r="I782" i="14"/>
  <c r="J782" i="14"/>
  <c r="I783" i="14"/>
  <c r="J783" i="14"/>
  <c r="I784" i="14"/>
  <c r="J784" i="14"/>
  <c r="I785" i="14"/>
  <c r="J785" i="14"/>
  <c r="I786" i="14"/>
  <c r="J786" i="14"/>
  <c r="I787" i="14"/>
  <c r="J787" i="14"/>
  <c r="I788" i="14"/>
  <c r="J788" i="14"/>
  <c r="I789" i="14"/>
  <c r="J789" i="14"/>
  <c r="I790" i="14"/>
  <c r="J790" i="14"/>
  <c r="I791" i="14"/>
  <c r="J791" i="14"/>
  <c r="I792" i="14"/>
  <c r="J792" i="14"/>
  <c r="I793" i="14"/>
  <c r="J793" i="14"/>
  <c r="I794" i="14"/>
  <c r="J794" i="14"/>
  <c r="I795" i="14"/>
  <c r="J795" i="14"/>
  <c r="I796" i="14"/>
  <c r="J796" i="14"/>
  <c r="I797" i="14"/>
  <c r="J797" i="14"/>
  <c r="I798" i="14"/>
  <c r="J798" i="14"/>
  <c r="I799" i="14"/>
  <c r="J799" i="14"/>
  <c r="I800" i="14"/>
  <c r="J800" i="14"/>
  <c r="I801" i="14"/>
  <c r="J801" i="14"/>
  <c r="I802" i="14"/>
  <c r="J802" i="14"/>
  <c r="I803" i="14"/>
  <c r="J803" i="14"/>
  <c r="I804" i="14"/>
  <c r="J804" i="14"/>
  <c r="I805" i="14"/>
  <c r="J805" i="14"/>
  <c r="I806" i="14"/>
  <c r="J806" i="14"/>
  <c r="I807" i="14"/>
  <c r="J807" i="14"/>
  <c r="I808" i="14"/>
  <c r="J808" i="14"/>
  <c r="I809" i="14"/>
  <c r="J809" i="14"/>
  <c r="I810" i="14"/>
  <c r="J810" i="14"/>
  <c r="I811" i="14"/>
  <c r="J811" i="14"/>
  <c r="I812" i="14"/>
  <c r="J812" i="14"/>
  <c r="I813" i="14"/>
  <c r="J813" i="14"/>
  <c r="I814" i="14"/>
  <c r="J814" i="14"/>
  <c r="I815" i="14"/>
  <c r="J815" i="14"/>
  <c r="I816" i="14"/>
  <c r="J816" i="14"/>
  <c r="I817" i="14"/>
  <c r="J817" i="14"/>
  <c r="I818" i="14"/>
  <c r="J818" i="14"/>
  <c r="I819" i="14"/>
  <c r="J819" i="14"/>
  <c r="I820" i="14"/>
  <c r="J820" i="14"/>
  <c r="I821" i="14"/>
  <c r="J821" i="14"/>
  <c r="I822" i="14"/>
  <c r="J822" i="14"/>
  <c r="I823" i="14"/>
  <c r="J823" i="14"/>
  <c r="I824" i="14"/>
  <c r="J824" i="14"/>
  <c r="I825" i="14"/>
  <c r="J825" i="14"/>
  <c r="I826" i="14"/>
  <c r="J826" i="14"/>
  <c r="I827" i="14"/>
  <c r="J827" i="14"/>
  <c r="I828" i="14"/>
  <c r="J828" i="14"/>
  <c r="I829" i="14"/>
  <c r="J829" i="14"/>
  <c r="I830" i="14"/>
  <c r="J830" i="14"/>
  <c r="I831" i="14"/>
  <c r="J831" i="14"/>
  <c r="I832" i="14"/>
  <c r="J832" i="14"/>
  <c r="I833" i="14"/>
  <c r="J833" i="14"/>
  <c r="I834" i="14"/>
  <c r="J834" i="14"/>
  <c r="I835" i="14"/>
  <c r="J835" i="14"/>
  <c r="I836" i="14"/>
  <c r="J836" i="14"/>
  <c r="I837" i="14"/>
  <c r="J837" i="14"/>
  <c r="I838" i="14"/>
  <c r="J838" i="14"/>
  <c r="I839" i="14"/>
  <c r="J839" i="14"/>
  <c r="I840" i="14"/>
  <c r="J840" i="14"/>
  <c r="I841" i="14"/>
  <c r="J841" i="14"/>
  <c r="I842" i="14"/>
  <c r="J842" i="14"/>
  <c r="I843" i="14"/>
  <c r="J843" i="14"/>
  <c r="I844" i="14"/>
  <c r="J844" i="14"/>
  <c r="I845" i="14"/>
  <c r="J845" i="14"/>
  <c r="I846" i="14"/>
  <c r="J846" i="14"/>
  <c r="I847" i="14"/>
  <c r="J847" i="14"/>
  <c r="I848" i="14"/>
  <c r="J848" i="14"/>
  <c r="I849" i="14"/>
  <c r="J849" i="14"/>
  <c r="I850" i="14"/>
  <c r="J850" i="14"/>
  <c r="I851" i="14"/>
  <c r="J851" i="14"/>
  <c r="I852" i="14"/>
  <c r="J852" i="14"/>
  <c r="I853" i="14"/>
  <c r="J853" i="14"/>
  <c r="I854" i="14"/>
  <c r="J854" i="14"/>
  <c r="I855" i="14"/>
  <c r="J855" i="14"/>
  <c r="I856" i="14"/>
  <c r="J856" i="14"/>
  <c r="I857" i="14"/>
  <c r="J857" i="14"/>
  <c r="I858" i="14"/>
  <c r="J858" i="14"/>
  <c r="I859" i="14"/>
  <c r="J859" i="14"/>
  <c r="I860" i="14"/>
  <c r="J860" i="14"/>
  <c r="I861" i="14"/>
  <c r="J861" i="14"/>
  <c r="I862" i="14"/>
  <c r="J862" i="14"/>
  <c r="I863" i="14"/>
  <c r="J863" i="14"/>
  <c r="I864" i="14"/>
  <c r="J864" i="14"/>
  <c r="I865" i="14"/>
  <c r="J865" i="14"/>
  <c r="I866" i="14"/>
  <c r="J866" i="14"/>
  <c r="I867" i="14"/>
  <c r="J867" i="14"/>
  <c r="I868" i="14"/>
  <c r="J868" i="14"/>
  <c r="I869" i="14"/>
  <c r="J869" i="14"/>
  <c r="I870" i="14"/>
  <c r="J870" i="14"/>
  <c r="I871" i="14"/>
  <c r="J871" i="14"/>
  <c r="I872" i="14"/>
  <c r="J872" i="14"/>
  <c r="I873" i="14"/>
  <c r="J873" i="14"/>
  <c r="I874" i="14"/>
  <c r="J874" i="14"/>
  <c r="I875" i="14"/>
  <c r="J875" i="14"/>
  <c r="I876" i="14"/>
  <c r="J876" i="14"/>
  <c r="I877" i="14"/>
  <c r="J877" i="14"/>
  <c r="I878" i="14"/>
  <c r="J878" i="14"/>
  <c r="I879" i="14"/>
  <c r="J879" i="14"/>
  <c r="I880" i="14"/>
  <c r="J880" i="14"/>
  <c r="I881" i="14"/>
  <c r="J881" i="14"/>
  <c r="I882" i="14"/>
  <c r="J882" i="14"/>
  <c r="I883" i="14"/>
  <c r="J883" i="14"/>
  <c r="I884" i="14"/>
  <c r="J884" i="14"/>
  <c r="I885" i="14"/>
  <c r="J885" i="14"/>
  <c r="I886" i="14"/>
  <c r="J886" i="14"/>
  <c r="I887" i="14"/>
  <c r="J887" i="14"/>
  <c r="I888" i="14"/>
  <c r="J888" i="14"/>
  <c r="I889" i="14"/>
  <c r="J889" i="14"/>
  <c r="I890" i="14"/>
  <c r="J890" i="14"/>
  <c r="I891" i="14"/>
  <c r="J891" i="14"/>
  <c r="I892" i="14"/>
  <c r="J892" i="14"/>
  <c r="I893" i="14"/>
  <c r="J893" i="14"/>
  <c r="I894" i="14"/>
  <c r="J894" i="14"/>
  <c r="I895" i="14"/>
  <c r="J895" i="14"/>
  <c r="I896" i="14"/>
  <c r="J896" i="14"/>
  <c r="I897" i="14"/>
  <c r="J897" i="14"/>
  <c r="I898" i="14"/>
  <c r="J898" i="14"/>
  <c r="I899" i="14"/>
  <c r="J899" i="14"/>
  <c r="I900" i="14"/>
  <c r="J900" i="14"/>
  <c r="I901" i="14"/>
  <c r="J901" i="14"/>
  <c r="I902" i="14"/>
  <c r="J902" i="14"/>
  <c r="I903" i="14"/>
  <c r="J903" i="14"/>
  <c r="I904" i="14"/>
  <c r="J904" i="14"/>
  <c r="I905" i="14"/>
  <c r="J905" i="14"/>
  <c r="I906" i="14"/>
  <c r="J906" i="14"/>
  <c r="I907" i="14"/>
  <c r="J907" i="14"/>
  <c r="I908" i="14"/>
  <c r="J908" i="14"/>
  <c r="I909" i="14"/>
  <c r="J909" i="14"/>
  <c r="I910" i="14"/>
  <c r="J910" i="14"/>
  <c r="I911" i="14"/>
  <c r="J911" i="14"/>
  <c r="I912" i="14"/>
  <c r="J912" i="14"/>
  <c r="I913" i="14"/>
  <c r="J913" i="14"/>
  <c r="I914" i="14"/>
  <c r="J914" i="14"/>
  <c r="I915" i="14"/>
  <c r="J915" i="14"/>
  <c r="I916" i="14"/>
  <c r="J916" i="14"/>
  <c r="I917" i="14"/>
  <c r="J917" i="14"/>
  <c r="I918" i="14"/>
  <c r="J918" i="14"/>
  <c r="I919" i="14"/>
  <c r="J919" i="14"/>
  <c r="I920" i="14"/>
  <c r="J920" i="14"/>
  <c r="I921" i="14"/>
  <c r="J921" i="14"/>
  <c r="I922" i="14"/>
  <c r="J922" i="14"/>
  <c r="I923" i="14"/>
  <c r="J923" i="14"/>
  <c r="I924" i="14"/>
  <c r="J924" i="14"/>
  <c r="I925" i="14"/>
  <c r="J925" i="14"/>
  <c r="I926" i="14"/>
  <c r="J926" i="14"/>
  <c r="I927" i="14"/>
  <c r="J927" i="14"/>
  <c r="I928" i="14"/>
  <c r="J928" i="14"/>
  <c r="I929" i="14"/>
  <c r="J929" i="14"/>
  <c r="I930" i="14"/>
  <c r="J930" i="14"/>
  <c r="I931" i="14"/>
  <c r="J931" i="14"/>
  <c r="I932" i="14"/>
  <c r="J932" i="14"/>
  <c r="I933" i="14"/>
  <c r="J933" i="14"/>
  <c r="I934" i="14"/>
  <c r="J934" i="14"/>
  <c r="I935" i="14"/>
  <c r="J935" i="14"/>
  <c r="I936" i="14"/>
  <c r="J936" i="14"/>
  <c r="I937" i="14"/>
  <c r="J937" i="14"/>
  <c r="I938" i="14"/>
  <c r="J938" i="14"/>
  <c r="I939" i="14"/>
  <c r="J939" i="14"/>
  <c r="I940" i="14"/>
  <c r="J940" i="14"/>
  <c r="I941" i="14"/>
  <c r="J941" i="14"/>
  <c r="I942" i="14"/>
  <c r="J942" i="14"/>
  <c r="I943" i="14"/>
  <c r="J943" i="14"/>
  <c r="I944" i="14"/>
  <c r="J944" i="14"/>
  <c r="I945" i="14"/>
  <c r="J945" i="14"/>
  <c r="I946" i="14"/>
  <c r="J946" i="14"/>
  <c r="I947" i="14"/>
  <c r="J947" i="14"/>
  <c r="I948" i="14"/>
  <c r="J948" i="14"/>
  <c r="I949" i="14"/>
  <c r="J949" i="14"/>
  <c r="I950" i="14"/>
  <c r="J950" i="14"/>
  <c r="I951" i="14"/>
  <c r="J951" i="14"/>
  <c r="I952" i="14"/>
  <c r="J952" i="14"/>
  <c r="I953" i="14"/>
  <c r="J953" i="14"/>
  <c r="I954" i="14"/>
  <c r="J954" i="14"/>
  <c r="I955" i="14"/>
  <c r="J955" i="14"/>
  <c r="I956" i="14"/>
  <c r="J956" i="14"/>
  <c r="I957" i="14"/>
  <c r="J957" i="14"/>
  <c r="I958" i="14"/>
  <c r="J958" i="14"/>
  <c r="I959" i="14"/>
  <c r="J959" i="14"/>
  <c r="I960" i="14"/>
  <c r="J960" i="14"/>
  <c r="I961" i="14"/>
  <c r="J961" i="14"/>
  <c r="I962" i="14"/>
  <c r="J962" i="14"/>
  <c r="I963" i="14"/>
  <c r="J963" i="14"/>
  <c r="I964" i="14"/>
  <c r="J964" i="14"/>
  <c r="I965" i="14"/>
  <c r="J965" i="14"/>
  <c r="I966" i="14"/>
  <c r="J966" i="14"/>
  <c r="I967" i="14"/>
  <c r="J967" i="14"/>
  <c r="I968" i="14"/>
  <c r="J968" i="14"/>
  <c r="I969" i="14"/>
  <c r="J969" i="14"/>
  <c r="I970" i="14"/>
  <c r="J970" i="14"/>
  <c r="I971" i="14"/>
  <c r="J971" i="14"/>
  <c r="I972" i="14"/>
  <c r="J972" i="14"/>
  <c r="I973" i="14"/>
  <c r="J973" i="14"/>
  <c r="I974" i="14"/>
  <c r="J974" i="14"/>
  <c r="I975" i="14"/>
  <c r="J975" i="14"/>
  <c r="I976" i="14"/>
  <c r="J976" i="14"/>
  <c r="I977" i="14"/>
  <c r="J977" i="14"/>
  <c r="I978" i="14"/>
  <c r="J978" i="14"/>
  <c r="I979" i="14"/>
  <c r="J979" i="14"/>
  <c r="I980" i="14"/>
  <c r="J980" i="14"/>
  <c r="I981" i="14"/>
  <c r="J981" i="14"/>
  <c r="I982" i="14"/>
  <c r="J982" i="14"/>
  <c r="I983" i="14"/>
  <c r="J983" i="14"/>
  <c r="I984" i="14"/>
  <c r="J984" i="14"/>
  <c r="I985" i="14"/>
  <c r="J985" i="14"/>
  <c r="I986" i="14"/>
  <c r="J986" i="14"/>
  <c r="I987" i="14"/>
  <c r="J987" i="14"/>
  <c r="I988" i="14"/>
  <c r="J988" i="14"/>
  <c r="I989" i="14"/>
  <c r="J989" i="14"/>
  <c r="I990" i="14"/>
  <c r="J990" i="14"/>
  <c r="I991" i="14"/>
  <c r="J991" i="14"/>
  <c r="I992" i="14"/>
  <c r="J992" i="14"/>
  <c r="I993" i="14"/>
  <c r="J993" i="14"/>
  <c r="I994" i="14"/>
  <c r="J994" i="14"/>
  <c r="I995" i="14"/>
  <c r="J995" i="14"/>
  <c r="I996" i="14"/>
  <c r="J996" i="14"/>
  <c r="I997" i="14"/>
  <c r="J997" i="14"/>
  <c r="I998" i="14"/>
  <c r="J998" i="14"/>
  <c r="I999" i="14"/>
  <c r="J999" i="14"/>
  <c r="I1000" i="14"/>
  <c r="J1000" i="14"/>
  <c r="I1001" i="14"/>
  <c r="J1001" i="14"/>
  <c r="I1002" i="14"/>
  <c r="J1002" i="14"/>
  <c r="I1003" i="14"/>
  <c r="J1003" i="14"/>
  <c r="I1004" i="14"/>
  <c r="J1004" i="14"/>
  <c r="I1005" i="14"/>
  <c r="J1005" i="14"/>
  <c r="I1006" i="14"/>
  <c r="J1006" i="14"/>
  <c r="I1007" i="14"/>
  <c r="J1007" i="14"/>
  <c r="I1008" i="14"/>
  <c r="J1008" i="14"/>
  <c r="I1009" i="14"/>
  <c r="J1009" i="14"/>
  <c r="I1010" i="14"/>
  <c r="J1010" i="14"/>
  <c r="I1011" i="14"/>
  <c r="J1011" i="14"/>
  <c r="I1012" i="14"/>
  <c r="J1012" i="14"/>
  <c r="I1013" i="14"/>
  <c r="J1013" i="14"/>
  <c r="I1014" i="14"/>
  <c r="J1014" i="14"/>
  <c r="I1015" i="14"/>
  <c r="J1015" i="14"/>
  <c r="I1016" i="14"/>
  <c r="J1016" i="14"/>
  <c r="I1017" i="14"/>
  <c r="J1017" i="14"/>
  <c r="I1018" i="14"/>
  <c r="J1018" i="14"/>
  <c r="I1019" i="14"/>
  <c r="J1019" i="14"/>
  <c r="I1020" i="14"/>
  <c r="J1020" i="14"/>
  <c r="I1021" i="14"/>
  <c r="J1021" i="14"/>
  <c r="I1022" i="14"/>
  <c r="J1022" i="14"/>
  <c r="I1023" i="14"/>
  <c r="J1023" i="14"/>
  <c r="I1024" i="14"/>
  <c r="J1024" i="14"/>
  <c r="I1025" i="14"/>
  <c r="J1025" i="14"/>
  <c r="I1026" i="14"/>
  <c r="J1026" i="14"/>
  <c r="I1027" i="14"/>
  <c r="J1027" i="14"/>
  <c r="I1028" i="14"/>
  <c r="J1028" i="14"/>
  <c r="I1029" i="14"/>
  <c r="J1029" i="14"/>
  <c r="I1030" i="14"/>
  <c r="J1030" i="14"/>
  <c r="I1031" i="14"/>
  <c r="J1031" i="14"/>
  <c r="I1032" i="14"/>
  <c r="J1032" i="14"/>
  <c r="I1033" i="14"/>
  <c r="J1033" i="14"/>
  <c r="I1034" i="14"/>
  <c r="J1034" i="14"/>
  <c r="I1035" i="14"/>
  <c r="J1035" i="14"/>
  <c r="I1036" i="14"/>
  <c r="J1036" i="14"/>
  <c r="I1037" i="14"/>
  <c r="J1037" i="14"/>
  <c r="I1038" i="14"/>
  <c r="J1038" i="14"/>
  <c r="I1039" i="14"/>
  <c r="J1039" i="14"/>
  <c r="I1040" i="14"/>
  <c r="J1040" i="14"/>
  <c r="I1041" i="14"/>
  <c r="J1041" i="14"/>
  <c r="I1042" i="14"/>
  <c r="J1042" i="14"/>
  <c r="I1043" i="14"/>
  <c r="J1043" i="14"/>
  <c r="I1044" i="14"/>
  <c r="J1044" i="14"/>
  <c r="I1045" i="14"/>
  <c r="J1045" i="14"/>
  <c r="I1046" i="14"/>
  <c r="J1046" i="14"/>
  <c r="I1047" i="14"/>
  <c r="J1047" i="14"/>
  <c r="I1048" i="14"/>
  <c r="J1048" i="14"/>
  <c r="I1049" i="14"/>
  <c r="J1049" i="14"/>
  <c r="I1050" i="14"/>
  <c r="J1050" i="14"/>
  <c r="I1051" i="14"/>
  <c r="J1051" i="14"/>
  <c r="I1052" i="14"/>
  <c r="J1052" i="14"/>
  <c r="I1053" i="14"/>
  <c r="J1053" i="14"/>
  <c r="I1054" i="14"/>
  <c r="J1054" i="14"/>
  <c r="I1055" i="14"/>
  <c r="J1055" i="14"/>
  <c r="I1056" i="14"/>
  <c r="J1056" i="14"/>
  <c r="I1057" i="14"/>
  <c r="J1057" i="14"/>
  <c r="I1058" i="14"/>
  <c r="J1058" i="14"/>
  <c r="I1059" i="14"/>
  <c r="J1059" i="14"/>
  <c r="I1060" i="14"/>
  <c r="J1060" i="14"/>
  <c r="I1061" i="14"/>
  <c r="J1061" i="14"/>
  <c r="I1062" i="14"/>
  <c r="J1062" i="14"/>
  <c r="I1063" i="14"/>
  <c r="J1063" i="14"/>
  <c r="I1064" i="14"/>
  <c r="J1064" i="14"/>
  <c r="I1065" i="14"/>
  <c r="J1065" i="14"/>
  <c r="I1066" i="14"/>
  <c r="J1066" i="14"/>
  <c r="I1067" i="14"/>
  <c r="J1067" i="14"/>
  <c r="I1068" i="14"/>
  <c r="J1068" i="14"/>
  <c r="I1069" i="14"/>
  <c r="J1069" i="14"/>
  <c r="I1070" i="14"/>
  <c r="J1070" i="14"/>
  <c r="I1071" i="14"/>
  <c r="J1071" i="14"/>
  <c r="I1072" i="14"/>
  <c r="J1072" i="14"/>
  <c r="I1073" i="14"/>
  <c r="J1073" i="14"/>
  <c r="I1074" i="14"/>
  <c r="J1074" i="14"/>
  <c r="I1075" i="14"/>
  <c r="J1075" i="14"/>
  <c r="I1076" i="14"/>
  <c r="J1076" i="14"/>
  <c r="I1077" i="14"/>
  <c r="J1077" i="14"/>
  <c r="I1078" i="14"/>
  <c r="J1078" i="14"/>
  <c r="I1079" i="14"/>
  <c r="J1079" i="14"/>
  <c r="I1080" i="14"/>
  <c r="J1080" i="14"/>
  <c r="I1081" i="14"/>
  <c r="J1081" i="14"/>
  <c r="I1082" i="14"/>
  <c r="J1082" i="14"/>
  <c r="I1083" i="14"/>
  <c r="J1083" i="14"/>
  <c r="I1084" i="14"/>
  <c r="J1084" i="14"/>
  <c r="I1085" i="14"/>
  <c r="J1085" i="14"/>
  <c r="I1086" i="14"/>
  <c r="J1086" i="14"/>
  <c r="I1087" i="14"/>
  <c r="J1087" i="14"/>
  <c r="I1088" i="14"/>
  <c r="J1088" i="14"/>
  <c r="I1089" i="14"/>
  <c r="J1089" i="14"/>
  <c r="I1090" i="14"/>
  <c r="J1090" i="14"/>
  <c r="I1091" i="14"/>
  <c r="J1091" i="14"/>
  <c r="I1092" i="14"/>
  <c r="J1092" i="14"/>
  <c r="I1093" i="14"/>
  <c r="J1093" i="14"/>
  <c r="I1094" i="14"/>
  <c r="J1094" i="14"/>
  <c r="I1095" i="14"/>
  <c r="J1095" i="14"/>
  <c r="I1096" i="14"/>
  <c r="J1096" i="14"/>
  <c r="I1097" i="14"/>
  <c r="J1097" i="14"/>
  <c r="I1098" i="14"/>
  <c r="J1098" i="14"/>
  <c r="I1099" i="14"/>
  <c r="J1099" i="14"/>
  <c r="I1100" i="14"/>
  <c r="J1100" i="14"/>
  <c r="I1101" i="14"/>
  <c r="J1101" i="14"/>
  <c r="I1102" i="14"/>
  <c r="J1102" i="14"/>
  <c r="I1103" i="14"/>
  <c r="J1103" i="14"/>
  <c r="I1104" i="14"/>
  <c r="J1104" i="14"/>
  <c r="I1105" i="14"/>
  <c r="J1105" i="14"/>
  <c r="I1106" i="14"/>
  <c r="J1106" i="14"/>
  <c r="I1107" i="14"/>
  <c r="J1107" i="14"/>
  <c r="I1108" i="14"/>
  <c r="J1108" i="14"/>
  <c r="I1109" i="14"/>
  <c r="J1109" i="14"/>
  <c r="I1110" i="14"/>
  <c r="J1110" i="14"/>
  <c r="I1111" i="14"/>
  <c r="J1111" i="14"/>
  <c r="I1112" i="14"/>
  <c r="J1112" i="14"/>
  <c r="I1113" i="14"/>
  <c r="J1113" i="14"/>
  <c r="I1114" i="14"/>
  <c r="J1114" i="14"/>
  <c r="I1115" i="14"/>
  <c r="J1115" i="14"/>
  <c r="I1116" i="14"/>
  <c r="J1116" i="14"/>
  <c r="I1117" i="14"/>
  <c r="J1117" i="14"/>
  <c r="I1118" i="14"/>
  <c r="J1118" i="14"/>
  <c r="I1119" i="14"/>
  <c r="J1119" i="14"/>
  <c r="I1120" i="14"/>
  <c r="J1120" i="14"/>
  <c r="I1121" i="14"/>
  <c r="J1121" i="14"/>
  <c r="I1122" i="14"/>
  <c r="J1122" i="14"/>
  <c r="I1123" i="14"/>
  <c r="J1123" i="14"/>
  <c r="I1124" i="14"/>
  <c r="J1124" i="14"/>
  <c r="I1125" i="14"/>
  <c r="J1125" i="14"/>
  <c r="I1126" i="14"/>
  <c r="J1126" i="14"/>
  <c r="I1127" i="14"/>
  <c r="J1127" i="14"/>
  <c r="I1128" i="14"/>
  <c r="J1128" i="14"/>
  <c r="I1129" i="14"/>
  <c r="J1129" i="14"/>
  <c r="I1130" i="14"/>
  <c r="J1130" i="14"/>
  <c r="I1131" i="14"/>
  <c r="J1131" i="14"/>
  <c r="I1132" i="14"/>
  <c r="J1132" i="14"/>
  <c r="I1133" i="14"/>
  <c r="J1133" i="14"/>
  <c r="I1134" i="14"/>
  <c r="J1134" i="14"/>
  <c r="I1135" i="14"/>
  <c r="J1135" i="14"/>
  <c r="I1136" i="14"/>
  <c r="J1136" i="14"/>
  <c r="I1137" i="14"/>
  <c r="J1137" i="14"/>
  <c r="I1138" i="14"/>
  <c r="J1138" i="14"/>
  <c r="I1139" i="14"/>
  <c r="J1139" i="14"/>
  <c r="I1140" i="14"/>
  <c r="J1140" i="14"/>
  <c r="I1141" i="14"/>
  <c r="J1141" i="14"/>
  <c r="I1142" i="14"/>
  <c r="J1142" i="14"/>
  <c r="I1143" i="14"/>
  <c r="J1143" i="14"/>
  <c r="I1144" i="14"/>
  <c r="J1144" i="14"/>
  <c r="I1145" i="14"/>
  <c r="J1145" i="14"/>
  <c r="I1146" i="14"/>
  <c r="J1146" i="14"/>
  <c r="I1147" i="14"/>
  <c r="J1147" i="14"/>
  <c r="I1148" i="14"/>
  <c r="J1148" i="14"/>
  <c r="I1149" i="14"/>
  <c r="J1149" i="14"/>
  <c r="I1150" i="14"/>
  <c r="J1150" i="14"/>
  <c r="I1151" i="14"/>
  <c r="J1151" i="14"/>
  <c r="I1152" i="14"/>
  <c r="J1152" i="14"/>
  <c r="I1153" i="14"/>
  <c r="J1153" i="14"/>
  <c r="I1154" i="14"/>
  <c r="J1154" i="14"/>
  <c r="I1155" i="14"/>
  <c r="J1155" i="14"/>
  <c r="I1156" i="14"/>
  <c r="J1156" i="14"/>
  <c r="I1157" i="14"/>
  <c r="J1157" i="14"/>
  <c r="I1158" i="14"/>
  <c r="J1158" i="14"/>
  <c r="I1159" i="14"/>
  <c r="J1159" i="14"/>
  <c r="I1160" i="14"/>
  <c r="J1160" i="14"/>
  <c r="I1161" i="14"/>
  <c r="J1161" i="14"/>
  <c r="I1162" i="14"/>
  <c r="J1162" i="14"/>
  <c r="I1163" i="14"/>
  <c r="J1163" i="14"/>
  <c r="I1164" i="14"/>
  <c r="J1164" i="14"/>
  <c r="I1165" i="14"/>
  <c r="J1165" i="14"/>
  <c r="F73" i="14"/>
  <c r="G73" i="14"/>
  <c r="F74" i="14"/>
  <c r="G74" i="14"/>
  <c r="F75" i="14"/>
  <c r="G75" i="14"/>
  <c r="F76" i="14"/>
  <c r="G76" i="14"/>
  <c r="F77" i="14"/>
  <c r="G77" i="14"/>
  <c r="F78" i="14"/>
  <c r="G78" i="14"/>
  <c r="F79" i="14"/>
  <c r="G79" i="14"/>
  <c r="F80" i="14"/>
  <c r="G80" i="14"/>
  <c r="F81" i="14"/>
  <c r="G81" i="14"/>
  <c r="F82" i="14"/>
  <c r="G82" i="14"/>
  <c r="F83" i="14"/>
  <c r="G83" i="14"/>
  <c r="F84" i="14"/>
  <c r="G84" i="14"/>
  <c r="F85" i="14"/>
  <c r="G85" i="14"/>
  <c r="F86" i="14"/>
  <c r="G86" i="14"/>
  <c r="F87" i="14"/>
  <c r="G87" i="14"/>
  <c r="F88" i="14"/>
  <c r="G88" i="14"/>
  <c r="F89" i="14"/>
  <c r="G89" i="14"/>
  <c r="F90" i="14"/>
  <c r="G90" i="14"/>
  <c r="F91" i="14"/>
  <c r="G91" i="14"/>
  <c r="F92" i="14"/>
  <c r="G92" i="14"/>
  <c r="F93" i="14"/>
  <c r="G93" i="14"/>
  <c r="F94" i="14"/>
  <c r="G94" i="14"/>
  <c r="F95" i="14"/>
  <c r="G95" i="14"/>
  <c r="F96" i="14"/>
  <c r="G96" i="14"/>
  <c r="F97" i="14"/>
  <c r="G97" i="14"/>
  <c r="F98" i="14"/>
  <c r="G98" i="14"/>
  <c r="F99" i="14"/>
  <c r="G99" i="14"/>
  <c r="F100" i="14"/>
  <c r="G100" i="14"/>
  <c r="F101" i="14"/>
  <c r="G101" i="14"/>
  <c r="F102" i="14"/>
  <c r="G102" i="14"/>
  <c r="F103" i="14"/>
  <c r="G103" i="14"/>
  <c r="F104" i="14"/>
  <c r="G104" i="14"/>
  <c r="F105" i="14"/>
  <c r="G105" i="14"/>
  <c r="F106" i="14"/>
  <c r="G106" i="14"/>
  <c r="F107" i="14"/>
  <c r="G107" i="14"/>
  <c r="F108" i="14"/>
  <c r="G108" i="14"/>
  <c r="F109" i="14"/>
  <c r="G109" i="14"/>
  <c r="F110" i="14"/>
  <c r="G110" i="14"/>
  <c r="F111" i="14"/>
  <c r="G111" i="14"/>
  <c r="F112" i="14"/>
  <c r="G112" i="14"/>
  <c r="F113" i="14"/>
  <c r="G113" i="14"/>
  <c r="F114" i="14"/>
  <c r="G114" i="14"/>
  <c r="F115" i="14"/>
  <c r="G115" i="14"/>
  <c r="F116" i="14"/>
  <c r="G116" i="14"/>
  <c r="F117" i="14"/>
  <c r="G117" i="14"/>
  <c r="F118" i="14"/>
  <c r="G118" i="14"/>
  <c r="F119" i="14"/>
  <c r="G119" i="14"/>
  <c r="F120" i="14"/>
  <c r="G120" i="14"/>
  <c r="F121" i="14"/>
  <c r="G121" i="14"/>
  <c r="F122" i="14"/>
  <c r="G122" i="14"/>
  <c r="F123" i="14"/>
  <c r="G123" i="14"/>
  <c r="F124" i="14"/>
  <c r="G124" i="14"/>
  <c r="F125" i="14"/>
  <c r="G125" i="14"/>
  <c r="F126" i="14"/>
  <c r="G126" i="14"/>
  <c r="F127" i="14"/>
  <c r="G127" i="14"/>
  <c r="F128" i="14"/>
  <c r="G128" i="14"/>
  <c r="F129" i="14"/>
  <c r="G129" i="14"/>
  <c r="F130" i="14"/>
  <c r="G130" i="14"/>
  <c r="F131" i="14"/>
  <c r="G131" i="14"/>
  <c r="F132" i="14"/>
  <c r="G132" i="14"/>
  <c r="F133" i="14"/>
  <c r="G133" i="14"/>
  <c r="F134" i="14"/>
  <c r="G134" i="14"/>
  <c r="F135" i="14"/>
  <c r="G135" i="14"/>
  <c r="F136" i="14"/>
  <c r="G136" i="14"/>
  <c r="F137" i="14"/>
  <c r="G137" i="14"/>
  <c r="F138" i="14"/>
  <c r="G138" i="14"/>
  <c r="F139" i="14"/>
  <c r="G139" i="14"/>
  <c r="F140" i="14"/>
  <c r="G140" i="14"/>
  <c r="F141" i="14"/>
  <c r="G141" i="14"/>
  <c r="F142" i="14"/>
  <c r="G142" i="14"/>
  <c r="F143" i="14"/>
  <c r="G143" i="14"/>
  <c r="F144" i="14"/>
  <c r="G144" i="14"/>
  <c r="F145" i="14"/>
  <c r="G145" i="14"/>
  <c r="F146" i="14"/>
  <c r="G146" i="14"/>
  <c r="F147" i="14"/>
  <c r="G147" i="14"/>
  <c r="F148" i="14"/>
  <c r="G148" i="14"/>
  <c r="F149" i="14"/>
  <c r="G149" i="14"/>
  <c r="F150" i="14"/>
  <c r="G150" i="14"/>
  <c r="F151" i="14"/>
  <c r="G151" i="14"/>
  <c r="F152" i="14"/>
  <c r="G152" i="14"/>
  <c r="F153" i="14"/>
  <c r="G153" i="14"/>
  <c r="F154" i="14"/>
  <c r="G154" i="14"/>
  <c r="F155" i="14"/>
  <c r="G155" i="14"/>
  <c r="F156" i="14"/>
  <c r="G156" i="14"/>
  <c r="F157" i="14"/>
  <c r="G157" i="14"/>
  <c r="F158" i="14"/>
  <c r="G158" i="14"/>
  <c r="F159" i="14"/>
  <c r="G159" i="14"/>
  <c r="F160" i="14"/>
  <c r="G160" i="14"/>
  <c r="F161" i="14"/>
  <c r="G161" i="14"/>
  <c r="F162" i="14"/>
  <c r="G162" i="14"/>
  <c r="F163" i="14"/>
  <c r="G163" i="14"/>
  <c r="F164" i="14"/>
  <c r="G164" i="14"/>
  <c r="F165" i="14"/>
  <c r="G165" i="14"/>
  <c r="F166" i="14"/>
  <c r="G166" i="14"/>
  <c r="F167" i="14"/>
  <c r="G167" i="14"/>
  <c r="F168" i="14"/>
  <c r="G168" i="14"/>
  <c r="F169" i="14"/>
  <c r="G169" i="14"/>
  <c r="F170" i="14"/>
  <c r="G170" i="14"/>
  <c r="F171" i="14"/>
  <c r="G171" i="14"/>
  <c r="F172" i="14"/>
  <c r="G172" i="14"/>
  <c r="F173" i="14"/>
  <c r="G173" i="14"/>
  <c r="F174" i="14"/>
  <c r="G174" i="14"/>
  <c r="F175" i="14"/>
  <c r="G175" i="14"/>
  <c r="F176" i="14"/>
  <c r="G176" i="14"/>
  <c r="F177" i="14"/>
  <c r="G177" i="14"/>
  <c r="F178" i="14"/>
  <c r="G178" i="14"/>
  <c r="F179" i="14"/>
  <c r="G179" i="14"/>
  <c r="F180" i="14"/>
  <c r="G180" i="14"/>
  <c r="F181" i="14"/>
  <c r="G181" i="14"/>
  <c r="F182" i="14"/>
  <c r="G182" i="14"/>
  <c r="F183" i="14"/>
  <c r="G183" i="14"/>
  <c r="F184" i="14"/>
  <c r="G184" i="14"/>
  <c r="F185" i="14"/>
  <c r="G185" i="14"/>
  <c r="F186" i="14"/>
  <c r="G186" i="14"/>
  <c r="F187" i="14"/>
  <c r="G187" i="14"/>
  <c r="F188" i="14"/>
  <c r="G188" i="14"/>
  <c r="F189" i="14"/>
  <c r="G189" i="14"/>
  <c r="F190" i="14"/>
  <c r="G190" i="14"/>
  <c r="F191" i="14"/>
  <c r="G191" i="14"/>
  <c r="F192" i="14"/>
  <c r="G192" i="14"/>
  <c r="F193" i="14"/>
  <c r="G193" i="14"/>
  <c r="F194" i="14"/>
  <c r="G194" i="14"/>
  <c r="F195" i="14"/>
  <c r="G195" i="14"/>
  <c r="F196" i="14"/>
  <c r="G196" i="14"/>
  <c r="F197" i="14"/>
  <c r="G197" i="14"/>
  <c r="F198" i="14"/>
  <c r="G198" i="14"/>
  <c r="F199" i="14"/>
  <c r="G199" i="14"/>
  <c r="F200" i="14"/>
  <c r="G200" i="14"/>
  <c r="F201" i="14"/>
  <c r="G201" i="14"/>
  <c r="F202" i="14"/>
  <c r="G202" i="14"/>
  <c r="F203" i="14"/>
  <c r="G203" i="14"/>
  <c r="F204" i="14"/>
  <c r="G204" i="14"/>
  <c r="F205" i="14"/>
  <c r="G205" i="14"/>
  <c r="F206" i="14"/>
  <c r="G206" i="14"/>
  <c r="F207" i="14"/>
  <c r="G207" i="14"/>
  <c r="F208" i="14"/>
  <c r="G208" i="14"/>
  <c r="F209" i="14"/>
  <c r="G209" i="14"/>
  <c r="F210" i="14"/>
  <c r="G210" i="14"/>
  <c r="F211" i="14"/>
  <c r="G211" i="14"/>
  <c r="F212" i="14"/>
  <c r="G212" i="14"/>
  <c r="F213" i="14"/>
  <c r="G213" i="14"/>
  <c r="F214" i="14"/>
  <c r="G214" i="14"/>
  <c r="F215" i="14"/>
  <c r="G215" i="14"/>
  <c r="F216" i="14"/>
  <c r="G216" i="14"/>
  <c r="F217" i="14"/>
  <c r="G217" i="14"/>
  <c r="F218" i="14"/>
  <c r="G218" i="14"/>
  <c r="F219" i="14"/>
  <c r="G219" i="14"/>
  <c r="F220" i="14"/>
  <c r="G220" i="14"/>
  <c r="F221" i="14"/>
  <c r="G221" i="14"/>
  <c r="F222" i="14"/>
  <c r="G222" i="14"/>
  <c r="F223" i="14"/>
  <c r="G223" i="14"/>
  <c r="F224" i="14"/>
  <c r="G224" i="14"/>
  <c r="F225" i="14"/>
  <c r="G225" i="14"/>
  <c r="F226" i="14"/>
  <c r="G226" i="14"/>
  <c r="F227" i="14"/>
  <c r="G227" i="14"/>
  <c r="F228" i="14"/>
  <c r="G228" i="14"/>
  <c r="F229" i="14"/>
  <c r="G229" i="14"/>
  <c r="F230" i="14"/>
  <c r="G230" i="14"/>
  <c r="F231" i="14"/>
  <c r="G231" i="14"/>
  <c r="F232" i="14"/>
  <c r="G232" i="14"/>
  <c r="F233" i="14"/>
  <c r="G233" i="14"/>
  <c r="F234" i="14"/>
  <c r="G234" i="14"/>
  <c r="F235" i="14"/>
  <c r="G235" i="14"/>
  <c r="F236" i="14"/>
  <c r="G236" i="14"/>
  <c r="F237" i="14"/>
  <c r="G237" i="14"/>
  <c r="F238" i="14"/>
  <c r="G238" i="14"/>
  <c r="F239" i="14"/>
  <c r="G239" i="14"/>
  <c r="F240" i="14"/>
  <c r="G240" i="14"/>
  <c r="F241" i="14"/>
  <c r="G241" i="14"/>
  <c r="F242" i="14"/>
  <c r="G242" i="14"/>
  <c r="F243" i="14"/>
  <c r="G243" i="14"/>
  <c r="F244" i="14"/>
  <c r="G244" i="14"/>
  <c r="F245" i="14"/>
  <c r="G245" i="14"/>
  <c r="F246" i="14"/>
  <c r="G246" i="14"/>
  <c r="F247" i="14"/>
  <c r="G247" i="14"/>
  <c r="F248" i="14"/>
  <c r="G248" i="14"/>
  <c r="F249" i="14"/>
  <c r="G249" i="14"/>
  <c r="F250" i="14"/>
  <c r="G250" i="14"/>
  <c r="F251" i="14"/>
  <c r="G251" i="14"/>
  <c r="F252" i="14"/>
  <c r="G252" i="14"/>
  <c r="F253" i="14"/>
  <c r="G253" i="14"/>
  <c r="F254" i="14"/>
  <c r="G254" i="14"/>
  <c r="F255" i="14"/>
  <c r="G255" i="14"/>
  <c r="F256" i="14"/>
  <c r="G256" i="14"/>
  <c r="F257" i="14"/>
  <c r="G257" i="14"/>
  <c r="F258" i="14"/>
  <c r="G258" i="14"/>
  <c r="F259" i="14"/>
  <c r="G259" i="14"/>
  <c r="F260" i="14"/>
  <c r="G260" i="14"/>
  <c r="F261" i="14"/>
  <c r="G261" i="14"/>
  <c r="F262" i="14"/>
  <c r="G262" i="14"/>
  <c r="F263" i="14"/>
  <c r="G263" i="14"/>
  <c r="F264" i="14"/>
  <c r="G264" i="14"/>
  <c r="F265" i="14"/>
  <c r="G265" i="14"/>
  <c r="F266" i="14"/>
  <c r="G266" i="14"/>
  <c r="F267" i="14"/>
  <c r="G267" i="14"/>
  <c r="F268" i="14"/>
  <c r="G268" i="14"/>
  <c r="F269" i="14"/>
  <c r="G269" i="14"/>
  <c r="F270" i="14"/>
  <c r="G270" i="14"/>
  <c r="F271" i="14"/>
  <c r="G271" i="14"/>
  <c r="F272" i="14"/>
  <c r="G272" i="14"/>
  <c r="F273" i="14"/>
  <c r="G273" i="14"/>
  <c r="F274" i="14"/>
  <c r="G274" i="14"/>
  <c r="F275" i="14"/>
  <c r="G275" i="14"/>
  <c r="F276" i="14"/>
  <c r="G276" i="14"/>
  <c r="F277" i="14"/>
  <c r="G277" i="14"/>
  <c r="F278" i="14"/>
  <c r="G278" i="14"/>
  <c r="F279" i="14"/>
  <c r="G279" i="14"/>
  <c r="F280" i="14"/>
  <c r="G280" i="14"/>
  <c r="F281" i="14"/>
  <c r="G281" i="14"/>
  <c r="F282" i="14"/>
  <c r="G282" i="14"/>
  <c r="F283" i="14"/>
  <c r="G283" i="14"/>
  <c r="F284" i="14"/>
  <c r="G284" i="14"/>
  <c r="F285" i="14"/>
  <c r="G285" i="14"/>
  <c r="F286" i="14"/>
  <c r="G286" i="14"/>
  <c r="F287" i="14"/>
  <c r="G287" i="14"/>
  <c r="F288" i="14"/>
  <c r="G288" i="14"/>
  <c r="F289" i="14"/>
  <c r="G289" i="14"/>
  <c r="F290" i="14"/>
  <c r="G290" i="14"/>
  <c r="F291" i="14"/>
  <c r="G291" i="14"/>
  <c r="F292" i="14"/>
  <c r="G292" i="14"/>
  <c r="F293" i="14"/>
  <c r="G293" i="14"/>
  <c r="F294" i="14"/>
  <c r="G294" i="14"/>
  <c r="F295" i="14"/>
  <c r="G295" i="14"/>
  <c r="F296" i="14"/>
  <c r="G296" i="14"/>
  <c r="F297" i="14"/>
  <c r="G297" i="14"/>
  <c r="F298" i="14"/>
  <c r="G298" i="14"/>
  <c r="F299" i="14"/>
  <c r="G299" i="14"/>
  <c r="F300" i="14"/>
  <c r="G300" i="14"/>
  <c r="F301" i="14"/>
  <c r="G301" i="14"/>
  <c r="F302" i="14"/>
  <c r="G302" i="14"/>
  <c r="F303" i="14"/>
  <c r="G303" i="14"/>
  <c r="F304" i="14"/>
  <c r="G304" i="14"/>
  <c r="F305" i="14"/>
  <c r="G305" i="14"/>
  <c r="F306" i="14"/>
  <c r="G306" i="14"/>
  <c r="F307" i="14"/>
  <c r="G307" i="14"/>
  <c r="F308" i="14"/>
  <c r="G308" i="14"/>
  <c r="F309" i="14"/>
  <c r="G309" i="14"/>
  <c r="F310" i="14"/>
  <c r="G310" i="14"/>
  <c r="F311" i="14"/>
  <c r="G311" i="14"/>
  <c r="F312" i="14"/>
  <c r="G312" i="14"/>
  <c r="F313" i="14"/>
  <c r="G313" i="14"/>
  <c r="F314" i="14"/>
  <c r="G314" i="14"/>
  <c r="F315" i="14"/>
  <c r="G315" i="14"/>
  <c r="F316" i="14"/>
  <c r="G316" i="14"/>
  <c r="F317" i="14"/>
  <c r="G317" i="14"/>
  <c r="F318" i="14"/>
  <c r="G318" i="14"/>
  <c r="F319" i="14"/>
  <c r="G319" i="14"/>
  <c r="F320" i="14"/>
  <c r="G320" i="14"/>
  <c r="F321" i="14"/>
  <c r="G321" i="14"/>
  <c r="F322" i="14"/>
  <c r="G322" i="14"/>
  <c r="F323" i="14"/>
  <c r="G323" i="14"/>
  <c r="F324" i="14"/>
  <c r="G324" i="14"/>
  <c r="F325" i="14"/>
  <c r="G325" i="14"/>
  <c r="F326" i="14"/>
  <c r="G326" i="14"/>
  <c r="F327" i="14"/>
  <c r="G327" i="14"/>
  <c r="F328" i="14"/>
  <c r="G328" i="14"/>
  <c r="F329" i="14"/>
  <c r="G329" i="14"/>
  <c r="F330" i="14"/>
  <c r="G330" i="14"/>
  <c r="F331" i="14"/>
  <c r="G331" i="14"/>
  <c r="F332" i="14"/>
  <c r="G332" i="14"/>
  <c r="F333" i="14"/>
  <c r="G333" i="14"/>
  <c r="F334" i="14"/>
  <c r="G334" i="14"/>
  <c r="F335" i="14"/>
  <c r="G335" i="14"/>
  <c r="F336" i="14"/>
  <c r="G336" i="14"/>
  <c r="F337" i="14"/>
  <c r="G337" i="14"/>
  <c r="F338" i="14"/>
  <c r="G338" i="14"/>
  <c r="F339" i="14"/>
  <c r="G339" i="14"/>
  <c r="F340" i="14"/>
  <c r="G340" i="14"/>
  <c r="F341" i="14"/>
  <c r="G341" i="14"/>
  <c r="F342" i="14"/>
  <c r="G342" i="14"/>
  <c r="F343" i="14"/>
  <c r="G343" i="14"/>
  <c r="F344" i="14"/>
  <c r="G344" i="14"/>
  <c r="F345" i="14"/>
  <c r="G345" i="14"/>
  <c r="F346" i="14"/>
  <c r="G346" i="14"/>
  <c r="F347" i="14"/>
  <c r="G347" i="14"/>
  <c r="F348" i="14"/>
  <c r="G348" i="14"/>
  <c r="F349" i="14"/>
  <c r="G349" i="14"/>
  <c r="F350" i="14"/>
  <c r="G350" i="14"/>
  <c r="F351" i="14"/>
  <c r="G351" i="14"/>
  <c r="F352" i="14"/>
  <c r="G352" i="14"/>
  <c r="F353" i="14"/>
  <c r="G353" i="14"/>
  <c r="F354" i="14"/>
  <c r="G354" i="14"/>
  <c r="F355" i="14"/>
  <c r="G355" i="14"/>
  <c r="F356" i="14"/>
  <c r="G356" i="14"/>
  <c r="F357" i="14"/>
  <c r="G357" i="14"/>
  <c r="F358" i="14"/>
  <c r="G358" i="14"/>
  <c r="F359" i="14"/>
  <c r="G359" i="14"/>
  <c r="F360" i="14"/>
  <c r="G360" i="14"/>
  <c r="F361" i="14"/>
  <c r="G361" i="14"/>
  <c r="F362" i="14"/>
  <c r="G362" i="14"/>
  <c r="F363" i="14"/>
  <c r="G363" i="14"/>
  <c r="F364" i="14"/>
  <c r="G364" i="14"/>
  <c r="F365" i="14"/>
  <c r="G365" i="14"/>
  <c r="F366" i="14"/>
  <c r="G366" i="14"/>
  <c r="F367" i="14"/>
  <c r="G367" i="14"/>
  <c r="F368" i="14"/>
  <c r="G368" i="14"/>
  <c r="F369" i="14"/>
  <c r="G369" i="14"/>
  <c r="F370" i="14"/>
  <c r="G370" i="14"/>
  <c r="F371" i="14"/>
  <c r="G371" i="14"/>
  <c r="F372" i="14"/>
  <c r="G372" i="14"/>
  <c r="F373" i="14"/>
  <c r="G373" i="14"/>
  <c r="F374" i="14"/>
  <c r="G374" i="14"/>
  <c r="F375" i="14"/>
  <c r="G375" i="14"/>
  <c r="F376" i="14"/>
  <c r="G376" i="14"/>
  <c r="F377" i="14"/>
  <c r="G377" i="14"/>
  <c r="F378" i="14"/>
  <c r="G378" i="14"/>
  <c r="F379" i="14"/>
  <c r="G379" i="14"/>
  <c r="F380" i="14"/>
  <c r="G380" i="14"/>
  <c r="F381" i="14"/>
  <c r="G381" i="14"/>
  <c r="F382" i="14"/>
  <c r="G382" i="14"/>
  <c r="F383" i="14"/>
  <c r="G383" i="14"/>
  <c r="F384" i="14"/>
  <c r="G384" i="14"/>
  <c r="F385" i="14"/>
  <c r="G385" i="14"/>
  <c r="F386" i="14"/>
  <c r="G386" i="14"/>
  <c r="F387" i="14"/>
  <c r="G387" i="14"/>
  <c r="F388" i="14"/>
  <c r="G388" i="14"/>
  <c r="F389" i="14"/>
  <c r="G389" i="14"/>
  <c r="F390" i="14"/>
  <c r="G390" i="14"/>
  <c r="F391" i="14"/>
  <c r="G391" i="14"/>
  <c r="F392" i="14"/>
  <c r="G392" i="14"/>
  <c r="F393" i="14"/>
  <c r="G393" i="14"/>
  <c r="F394" i="14"/>
  <c r="G394" i="14"/>
  <c r="F395" i="14"/>
  <c r="G395" i="14"/>
  <c r="F396" i="14"/>
  <c r="G396" i="14"/>
  <c r="F397" i="14"/>
  <c r="G397" i="14"/>
  <c r="F398" i="14"/>
  <c r="G398" i="14"/>
  <c r="F399" i="14"/>
  <c r="G399" i="14"/>
  <c r="F400" i="14"/>
  <c r="G400" i="14"/>
  <c r="F401" i="14"/>
  <c r="G401" i="14"/>
  <c r="F402" i="14"/>
  <c r="G402" i="14"/>
  <c r="F403" i="14"/>
  <c r="G403" i="14"/>
  <c r="F404" i="14"/>
  <c r="G404" i="14"/>
  <c r="F405" i="14"/>
  <c r="G405" i="14"/>
  <c r="F406" i="14"/>
  <c r="G406" i="14"/>
  <c r="F407" i="14"/>
  <c r="G407" i="14"/>
  <c r="F408" i="14"/>
  <c r="G408" i="14"/>
  <c r="F409" i="14"/>
  <c r="G409" i="14"/>
  <c r="F410" i="14"/>
  <c r="G410" i="14"/>
  <c r="F411" i="14"/>
  <c r="G411" i="14"/>
  <c r="F412" i="14"/>
  <c r="G412" i="14"/>
  <c r="F413" i="14"/>
  <c r="G413" i="14"/>
  <c r="F414" i="14"/>
  <c r="G414" i="14"/>
  <c r="F415" i="14"/>
  <c r="G415" i="14"/>
  <c r="F416" i="14"/>
  <c r="G416" i="14"/>
  <c r="F417" i="14"/>
  <c r="G417" i="14"/>
  <c r="F418" i="14"/>
  <c r="G418" i="14"/>
  <c r="F419" i="14"/>
  <c r="G419" i="14"/>
  <c r="F420" i="14"/>
  <c r="G420" i="14"/>
  <c r="F421" i="14"/>
  <c r="G421" i="14"/>
  <c r="F422" i="14"/>
  <c r="G422" i="14"/>
  <c r="F423" i="14"/>
  <c r="G423" i="14"/>
  <c r="F424" i="14"/>
  <c r="G424" i="14"/>
  <c r="F425" i="14"/>
  <c r="G425" i="14"/>
  <c r="F426" i="14"/>
  <c r="G426" i="14"/>
  <c r="F427" i="14"/>
  <c r="G427" i="14"/>
  <c r="F428" i="14"/>
  <c r="G428" i="14"/>
  <c r="F429" i="14"/>
  <c r="G429" i="14"/>
  <c r="F430" i="14"/>
  <c r="G430" i="14"/>
  <c r="F431" i="14"/>
  <c r="G431" i="14"/>
  <c r="F432" i="14"/>
  <c r="G432" i="14"/>
  <c r="F433" i="14"/>
  <c r="G433" i="14"/>
  <c r="F434" i="14"/>
  <c r="G434" i="14"/>
  <c r="F435" i="14"/>
  <c r="G435" i="14"/>
  <c r="F436" i="14"/>
  <c r="G436" i="14"/>
  <c r="F437" i="14"/>
  <c r="G437" i="14"/>
  <c r="F438" i="14"/>
  <c r="G438" i="14"/>
  <c r="F439" i="14"/>
  <c r="G439" i="14"/>
  <c r="F440" i="14"/>
  <c r="G440" i="14"/>
  <c r="F441" i="14"/>
  <c r="G441" i="14"/>
  <c r="F442" i="14"/>
  <c r="G442" i="14"/>
  <c r="F443" i="14"/>
  <c r="G443" i="14"/>
  <c r="F444" i="14"/>
  <c r="G444" i="14"/>
  <c r="F445" i="14"/>
  <c r="G445" i="14"/>
  <c r="F446" i="14"/>
  <c r="G446" i="14"/>
  <c r="F447" i="14"/>
  <c r="G447" i="14"/>
  <c r="F448" i="14"/>
  <c r="G448" i="14"/>
  <c r="F449" i="14"/>
  <c r="G449" i="14"/>
  <c r="F450" i="14"/>
  <c r="G450" i="14"/>
  <c r="F451" i="14"/>
  <c r="G451" i="14"/>
  <c r="F452" i="14"/>
  <c r="G452" i="14"/>
  <c r="F453" i="14"/>
  <c r="G453" i="14"/>
  <c r="F454" i="14"/>
  <c r="G454" i="14"/>
  <c r="F455" i="14"/>
  <c r="G455" i="14"/>
  <c r="F456" i="14"/>
  <c r="G456" i="14"/>
  <c r="F457" i="14"/>
  <c r="G457" i="14"/>
  <c r="F458" i="14"/>
  <c r="G458" i="14"/>
  <c r="F459" i="14"/>
  <c r="G459" i="14"/>
  <c r="F460" i="14"/>
  <c r="G460" i="14"/>
  <c r="F461" i="14"/>
  <c r="G461" i="14"/>
  <c r="F462" i="14"/>
  <c r="G462" i="14"/>
  <c r="F463" i="14"/>
  <c r="G463" i="14"/>
  <c r="F464" i="14"/>
  <c r="G464" i="14"/>
  <c r="F465" i="14"/>
  <c r="G465" i="14"/>
  <c r="F466" i="14"/>
  <c r="G466" i="14"/>
  <c r="F467" i="14"/>
  <c r="G467" i="14"/>
  <c r="F468" i="14"/>
  <c r="G468" i="14"/>
  <c r="F469" i="14"/>
  <c r="G469" i="14"/>
  <c r="F470" i="14"/>
  <c r="G470" i="14"/>
  <c r="F471" i="14"/>
  <c r="G471" i="14"/>
  <c r="F472" i="14"/>
  <c r="G472" i="14"/>
  <c r="F473" i="14"/>
  <c r="G473" i="14"/>
  <c r="F474" i="14"/>
  <c r="G474" i="14"/>
  <c r="F475" i="14"/>
  <c r="G475" i="14"/>
  <c r="F476" i="14"/>
  <c r="G476" i="14"/>
  <c r="F477" i="14"/>
  <c r="G477" i="14"/>
  <c r="F478" i="14"/>
  <c r="G478" i="14"/>
  <c r="F479" i="14"/>
  <c r="G479" i="14"/>
  <c r="F480" i="14"/>
  <c r="G480" i="14"/>
  <c r="F481" i="14"/>
  <c r="G481" i="14"/>
  <c r="F482" i="14"/>
  <c r="G482" i="14"/>
  <c r="F483" i="14"/>
  <c r="G483" i="14"/>
  <c r="F484" i="14"/>
  <c r="G484" i="14"/>
  <c r="F485" i="14"/>
  <c r="G485" i="14"/>
  <c r="F486" i="14"/>
  <c r="G486" i="14"/>
  <c r="F487" i="14"/>
  <c r="G487" i="14"/>
  <c r="F488" i="14"/>
  <c r="G488" i="14"/>
  <c r="F489" i="14"/>
  <c r="G489" i="14"/>
  <c r="F490" i="14"/>
  <c r="G490" i="14"/>
  <c r="F491" i="14"/>
  <c r="G491" i="14"/>
  <c r="F492" i="14"/>
  <c r="G492" i="14"/>
  <c r="F493" i="14"/>
  <c r="G493" i="14"/>
  <c r="F494" i="14"/>
  <c r="G494" i="14"/>
  <c r="F495" i="14"/>
  <c r="G495" i="14"/>
  <c r="F496" i="14"/>
  <c r="G496" i="14"/>
  <c r="F497" i="14"/>
  <c r="G497" i="14"/>
  <c r="F498" i="14"/>
  <c r="G498" i="14"/>
  <c r="F499" i="14"/>
  <c r="G499" i="14"/>
  <c r="F500" i="14"/>
  <c r="G500" i="14"/>
  <c r="F501" i="14"/>
  <c r="G501" i="14"/>
  <c r="F502" i="14"/>
  <c r="G502" i="14"/>
  <c r="F503" i="14"/>
  <c r="G503" i="14"/>
  <c r="F504" i="14"/>
  <c r="G504" i="14"/>
  <c r="F505" i="14"/>
  <c r="G505" i="14"/>
  <c r="F506" i="14"/>
  <c r="G506" i="14"/>
  <c r="F507" i="14"/>
  <c r="G507" i="14"/>
  <c r="F508" i="14"/>
  <c r="G508" i="14"/>
  <c r="F509" i="14"/>
  <c r="G509" i="14"/>
  <c r="F510" i="14"/>
  <c r="G510" i="14"/>
  <c r="F511" i="14"/>
  <c r="G511" i="14"/>
  <c r="F512" i="14"/>
  <c r="G512" i="14"/>
  <c r="F513" i="14"/>
  <c r="G513" i="14"/>
  <c r="F514" i="14"/>
  <c r="G514" i="14"/>
  <c r="F515" i="14"/>
  <c r="G515" i="14"/>
  <c r="F516" i="14"/>
  <c r="G516" i="14"/>
  <c r="F517" i="14"/>
  <c r="G517" i="14"/>
  <c r="F518" i="14"/>
  <c r="G518" i="14"/>
  <c r="F519" i="14"/>
  <c r="G519" i="14"/>
  <c r="F520" i="14"/>
  <c r="G520" i="14"/>
  <c r="F521" i="14"/>
  <c r="G521" i="14"/>
  <c r="F522" i="14"/>
  <c r="G522" i="14"/>
  <c r="F523" i="14"/>
  <c r="G523" i="14"/>
  <c r="F524" i="14"/>
  <c r="G524" i="14"/>
  <c r="F525" i="14"/>
  <c r="G525" i="14"/>
  <c r="F526" i="14"/>
  <c r="G526" i="14"/>
  <c r="F527" i="14"/>
  <c r="G527" i="14"/>
  <c r="F528" i="14"/>
  <c r="G528" i="14"/>
  <c r="F529" i="14"/>
  <c r="G529" i="14"/>
  <c r="F530" i="14"/>
  <c r="G530" i="14"/>
  <c r="F531" i="14"/>
  <c r="G531" i="14"/>
  <c r="F532" i="14"/>
  <c r="G532" i="14"/>
  <c r="F533" i="14"/>
  <c r="G533" i="14"/>
  <c r="F534" i="14"/>
  <c r="G534" i="14"/>
  <c r="F535" i="14"/>
  <c r="G535" i="14"/>
  <c r="F536" i="14"/>
  <c r="G536" i="14"/>
  <c r="F537" i="14"/>
  <c r="G537" i="14"/>
  <c r="F538" i="14"/>
  <c r="G538" i="14"/>
  <c r="F539" i="14"/>
  <c r="G539" i="14"/>
  <c r="F540" i="14"/>
  <c r="G540" i="14"/>
  <c r="F541" i="14"/>
  <c r="G541" i="14"/>
  <c r="F542" i="14"/>
  <c r="G542" i="14"/>
  <c r="F543" i="14"/>
  <c r="G543" i="14"/>
  <c r="F544" i="14"/>
  <c r="G544" i="14"/>
  <c r="F545" i="14"/>
  <c r="G545" i="14"/>
  <c r="F546" i="14"/>
  <c r="G546" i="14"/>
  <c r="F547" i="14"/>
  <c r="G547" i="14"/>
  <c r="F548" i="14"/>
  <c r="G548" i="14"/>
  <c r="F549" i="14"/>
  <c r="G549" i="14"/>
  <c r="F550" i="14"/>
  <c r="G550" i="14"/>
  <c r="F551" i="14"/>
  <c r="G551" i="14"/>
  <c r="F552" i="14"/>
  <c r="G552" i="14"/>
  <c r="F553" i="14"/>
  <c r="G553" i="14"/>
  <c r="F554" i="14"/>
  <c r="G554" i="14"/>
  <c r="F555" i="14"/>
  <c r="G555" i="14"/>
  <c r="F556" i="14"/>
  <c r="G556" i="14"/>
  <c r="F557" i="14"/>
  <c r="G557" i="14"/>
  <c r="F558" i="14"/>
  <c r="G558" i="14"/>
  <c r="F559" i="14"/>
  <c r="G559" i="14"/>
  <c r="F560" i="14"/>
  <c r="G560" i="14"/>
  <c r="F561" i="14"/>
  <c r="G561" i="14"/>
  <c r="F562" i="14"/>
  <c r="G562" i="14"/>
  <c r="F563" i="14"/>
  <c r="G563" i="14"/>
  <c r="F564" i="14"/>
  <c r="G564" i="14"/>
  <c r="F565" i="14"/>
  <c r="G565" i="14"/>
  <c r="F566" i="14"/>
  <c r="G566" i="14"/>
  <c r="F567" i="14"/>
  <c r="G567" i="14"/>
  <c r="F568" i="14"/>
  <c r="G568" i="14"/>
  <c r="F569" i="14"/>
  <c r="G569" i="14"/>
  <c r="F570" i="14"/>
  <c r="G570" i="14"/>
  <c r="F571" i="14"/>
  <c r="G571" i="14"/>
  <c r="F572" i="14"/>
  <c r="G572" i="14"/>
  <c r="F573" i="14"/>
  <c r="G573" i="14"/>
  <c r="F574" i="14"/>
  <c r="G574" i="14"/>
  <c r="F575" i="14"/>
  <c r="G575" i="14"/>
  <c r="F576" i="14"/>
  <c r="G576" i="14"/>
  <c r="F577" i="14"/>
  <c r="G577" i="14"/>
  <c r="F578" i="14"/>
  <c r="G578" i="14"/>
  <c r="F579" i="14"/>
  <c r="G579" i="14"/>
  <c r="F580" i="14"/>
  <c r="G580" i="14"/>
  <c r="F581" i="14"/>
  <c r="G581" i="14"/>
  <c r="F582" i="14"/>
  <c r="G582" i="14"/>
  <c r="F583" i="14"/>
  <c r="G583" i="14"/>
  <c r="F584" i="14"/>
  <c r="G584" i="14"/>
  <c r="F585" i="14"/>
  <c r="G585" i="14"/>
  <c r="F586" i="14"/>
  <c r="G586" i="14"/>
  <c r="F587" i="14"/>
  <c r="G587" i="14"/>
  <c r="F588" i="14"/>
  <c r="G588" i="14"/>
  <c r="F589" i="14"/>
  <c r="G589" i="14"/>
  <c r="F590" i="14"/>
  <c r="G590" i="14"/>
  <c r="F591" i="14"/>
  <c r="G591" i="14"/>
  <c r="F592" i="14"/>
  <c r="G592" i="14"/>
  <c r="F593" i="14"/>
  <c r="G593" i="14"/>
  <c r="F594" i="14"/>
  <c r="G594" i="14"/>
  <c r="F595" i="14"/>
  <c r="G595" i="14"/>
  <c r="F596" i="14"/>
  <c r="G596" i="14"/>
  <c r="F597" i="14"/>
  <c r="G597" i="14"/>
  <c r="F598" i="14"/>
  <c r="G598" i="14"/>
  <c r="F599" i="14"/>
  <c r="G599" i="14"/>
  <c r="F600" i="14"/>
  <c r="G600" i="14"/>
  <c r="F601" i="14"/>
  <c r="G601" i="14"/>
  <c r="F602" i="14"/>
  <c r="G602" i="14"/>
  <c r="F603" i="14"/>
  <c r="G603" i="14"/>
  <c r="F604" i="14"/>
  <c r="G604" i="14"/>
  <c r="F605" i="14"/>
  <c r="G605" i="14"/>
  <c r="F606" i="14"/>
  <c r="G606" i="14"/>
  <c r="F607" i="14"/>
  <c r="G607" i="14"/>
  <c r="F608" i="14"/>
  <c r="G608" i="14"/>
  <c r="F609" i="14"/>
  <c r="G609" i="14"/>
  <c r="F610" i="14"/>
  <c r="G610" i="14"/>
  <c r="F611" i="14"/>
  <c r="G611" i="14"/>
  <c r="F612" i="14"/>
  <c r="G612" i="14"/>
  <c r="F613" i="14"/>
  <c r="G613" i="14"/>
  <c r="F614" i="14"/>
  <c r="G614" i="14"/>
  <c r="F615" i="14"/>
  <c r="G615" i="14"/>
  <c r="F616" i="14"/>
  <c r="G616" i="14"/>
  <c r="F617" i="14"/>
  <c r="G617" i="14"/>
  <c r="F618" i="14"/>
  <c r="G618" i="14"/>
  <c r="F619" i="14"/>
  <c r="G619" i="14"/>
  <c r="F620" i="14"/>
  <c r="G620" i="14"/>
  <c r="F621" i="14"/>
  <c r="G621" i="14"/>
  <c r="F622" i="14"/>
  <c r="G622" i="14"/>
  <c r="F623" i="14"/>
  <c r="G623" i="14"/>
  <c r="F624" i="14"/>
  <c r="G624" i="14"/>
  <c r="F625" i="14"/>
  <c r="G625" i="14"/>
  <c r="F626" i="14"/>
  <c r="G626" i="14"/>
  <c r="F627" i="14"/>
  <c r="G627" i="14"/>
  <c r="F628" i="14"/>
  <c r="G628" i="14"/>
  <c r="F629" i="14"/>
  <c r="G629" i="14"/>
  <c r="F630" i="14"/>
  <c r="G630" i="14"/>
  <c r="F631" i="14"/>
  <c r="G631" i="14"/>
  <c r="F632" i="14"/>
  <c r="G632" i="14"/>
  <c r="F633" i="14"/>
  <c r="G633" i="14"/>
  <c r="F634" i="14"/>
  <c r="G634" i="14"/>
  <c r="F635" i="14"/>
  <c r="G635" i="14"/>
  <c r="F636" i="14"/>
  <c r="G636" i="14"/>
  <c r="F637" i="14"/>
  <c r="G637" i="14"/>
  <c r="F638" i="14"/>
  <c r="G638" i="14"/>
  <c r="F639" i="14"/>
  <c r="G639" i="14"/>
  <c r="F640" i="14"/>
  <c r="G640" i="14"/>
  <c r="F641" i="14"/>
  <c r="G641" i="14"/>
  <c r="F642" i="14"/>
  <c r="G642" i="14"/>
  <c r="F643" i="14"/>
  <c r="G643" i="14"/>
  <c r="F644" i="14"/>
  <c r="G644" i="14"/>
  <c r="F645" i="14"/>
  <c r="G645" i="14"/>
  <c r="F646" i="14"/>
  <c r="G646" i="14"/>
  <c r="F647" i="14"/>
  <c r="G647" i="14"/>
  <c r="F648" i="14"/>
  <c r="G648" i="14"/>
  <c r="F649" i="14"/>
  <c r="G649" i="14"/>
  <c r="F650" i="14"/>
  <c r="G650" i="14"/>
  <c r="F651" i="14"/>
  <c r="G651" i="14"/>
  <c r="F652" i="14"/>
  <c r="G652" i="14"/>
  <c r="F653" i="14"/>
  <c r="G653" i="14"/>
  <c r="F654" i="14"/>
  <c r="G654" i="14"/>
  <c r="F655" i="14"/>
  <c r="G655" i="14"/>
  <c r="F656" i="14"/>
  <c r="G656" i="14"/>
  <c r="F657" i="14"/>
  <c r="G657" i="14"/>
  <c r="F658" i="14"/>
  <c r="G658" i="14"/>
  <c r="F659" i="14"/>
  <c r="G659" i="14"/>
  <c r="F660" i="14"/>
  <c r="G660" i="14"/>
  <c r="F661" i="14"/>
  <c r="G661" i="14"/>
  <c r="F662" i="14"/>
  <c r="G662" i="14"/>
  <c r="F663" i="14"/>
  <c r="G663" i="14"/>
  <c r="F664" i="14"/>
  <c r="G664" i="14"/>
  <c r="F665" i="14"/>
  <c r="G665" i="14"/>
  <c r="F666" i="14"/>
  <c r="G666" i="14"/>
  <c r="F667" i="14"/>
  <c r="G667" i="14"/>
  <c r="F668" i="14"/>
  <c r="G668" i="14"/>
  <c r="F669" i="14"/>
  <c r="G669" i="14"/>
  <c r="F670" i="14"/>
  <c r="G670" i="14"/>
  <c r="F671" i="14"/>
  <c r="G671" i="14"/>
  <c r="F672" i="14"/>
  <c r="G672" i="14"/>
  <c r="F673" i="14"/>
  <c r="G673" i="14"/>
  <c r="F674" i="14"/>
  <c r="G674" i="14"/>
  <c r="F675" i="14"/>
  <c r="G675" i="14"/>
  <c r="F676" i="14"/>
  <c r="G676" i="14"/>
  <c r="F677" i="14"/>
  <c r="G677" i="14"/>
  <c r="F678" i="14"/>
  <c r="G678" i="14"/>
  <c r="F679" i="14"/>
  <c r="G679" i="14"/>
  <c r="F680" i="14"/>
  <c r="G680" i="14"/>
  <c r="F681" i="14"/>
  <c r="G681" i="14"/>
  <c r="F682" i="14"/>
  <c r="G682" i="14"/>
  <c r="F683" i="14"/>
  <c r="G683" i="14"/>
  <c r="F684" i="14"/>
  <c r="G684" i="14"/>
  <c r="F685" i="14"/>
  <c r="G685" i="14"/>
  <c r="F686" i="14"/>
  <c r="G686" i="14"/>
  <c r="F687" i="14"/>
  <c r="G687" i="14"/>
  <c r="F688" i="14"/>
  <c r="G688" i="14"/>
  <c r="F689" i="14"/>
  <c r="G689" i="14"/>
  <c r="F690" i="14"/>
  <c r="G690" i="14"/>
  <c r="F691" i="14"/>
  <c r="G691" i="14"/>
  <c r="F692" i="14"/>
  <c r="G692" i="14"/>
  <c r="F693" i="14"/>
  <c r="G693" i="14"/>
  <c r="F694" i="14"/>
  <c r="G694" i="14"/>
  <c r="F695" i="14"/>
  <c r="G695" i="14"/>
  <c r="F696" i="14"/>
  <c r="G696" i="14"/>
  <c r="F697" i="14"/>
  <c r="G697" i="14"/>
  <c r="F698" i="14"/>
  <c r="G698" i="14"/>
  <c r="F699" i="14"/>
  <c r="G699" i="14"/>
  <c r="F700" i="14"/>
  <c r="G700" i="14"/>
  <c r="F701" i="14"/>
  <c r="G701" i="14"/>
  <c r="F702" i="14"/>
  <c r="G702" i="14"/>
  <c r="F703" i="14"/>
  <c r="G703" i="14"/>
  <c r="F704" i="14"/>
  <c r="G704" i="14"/>
  <c r="F705" i="14"/>
  <c r="G705" i="14"/>
  <c r="F706" i="14"/>
  <c r="G706" i="14"/>
  <c r="F707" i="14"/>
  <c r="G707" i="14"/>
  <c r="F708" i="14"/>
  <c r="G708" i="14"/>
  <c r="F709" i="14"/>
  <c r="G709" i="14"/>
  <c r="F710" i="14"/>
  <c r="G710" i="14"/>
  <c r="F711" i="14"/>
  <c r="G711" i="14"/>
  <c r="F712" i="14"/>
  <c r="G712" i="14"/>
  <c r="F713" i="14"/>
  <c r="G713" i="14"/>
  <c r="F714" i="14"/>
  <c r="G714" i="14"/>
  <c r="F715" i="14"/>
  <c r="G715" i="14"/>
  <c r="F716" i="14"/>
  <c r="G716" i="14"/>
  <c r="F717" i="14"/>
  <c r="G717" i="14"/>
  <c r="F718" i="14"/>
  <c r="G718" i="14"/>
  <c r="F719" i="14"/>
  <c r="G719" i="14"/>
  <c r="F720" i="14"/>
  <c r="G720" i="14"/>
  <c r="F721" i="14"/>
  <c r="G721" i="14"/>
  <c r="F722" i="14"/>
  <c r="G722" i="14"/>
  <c r="F723" i="14"/>
  <c r="G723" i="14"/>
  <c r="F724" i="14"/>
  <c r="G724" i="14"/>
  <c r="F725" i="14"/>
  <c r="G725" i="14"/>
  <c r="F726" i="14"/>
  <c r="G726" i="14"/>
  <c r="F727" i="14"/>
  <c r="G727" i="14"/>
  <c r="F728" i="14"/>
  <c r="G728" i="14"/>
  <c r="F729" i="14"/>
  <c r="G729" i="14"/>
  <c r="F730" i="14"/>
  <c r="G730" i="14"/>
  <c r="F731" i="14"/>
  <c r="G731" i="14"/>
  <c r="F732" i="14"/>
  <c r="G732" i="14"/>
  <c r="F733" i="14"/>
  <c r="G733" i="14"/>
  <c r="F734" i="14"/>
  <c r="G734" i="14"/>
  <c r="F735" i="14"/>
  <c r="G735" i="14"/>
  <c r="F736" i="14"/>
  <c r="G736" i="14"/>
  <c r="F737" i="14"/>
  <c r="G737" i="14"/>
  <c r="F738" i="14"/>
  <c r="G738" i="14"/>
  <c r="F739" i="14"/>
  <c r="G739" i="14"/>
  <c r="F740" i="14"/>
  <c r="G740" i="14"/>
  <c r="F741" i="14"/>
  <c r="G741" i="14"/>
  <c r="F742" i="14"/>
  <c r="G742" i="14"/>
  <c r="F743" i="14"/>
  <c r="G743" i="14"/>
  <c r="F744" i="14"/>
  <c r="G744" i="14"/>
  <c r="F745" i="14"/>
  <c r="G745" i="14"/>
  <c r="F746" i="14"/>
  <c r="G746" i="14"/>
  <c r="F747" i="14"/>
  <c r="G747" i="14"/>
  <c r="F748" i="14"/>
  <c r="G748" i="14"/>
  <c r="F749" i="14"/>
  <c r="G749" i="14"/>
  <c r="F750" i="14"/>
  <c r="G750" i="14"/>
  <c r="F751" i="14"/>
  <c r="G751" i="14"/>
  <c r="F752" i="14"/>
  <c r="G752" i="14"/>
  <c r="F753" i="14"/>
  <c r="G753" i="14"/>
  <c r="F754" i="14"/>
  <c r="G754" i="14"/>
  <c r="F755" i="14"/>
  <c r="G755" i="14"/>
  <c r="F756" i="14"/>
  <c r="G756" i="14"/>
  <c r="F757" i="14"/>
  <c r="G757" i="14"/>
  <c r="F758" i="14"/>
  <c r="G758" i="14"/>
  <c r="F759" i="14"/>
  <c r="G759" i="14"/>
  <c r="F760" i="14"/>
  <c r="G760" i="14"/>
  <c r="F761" i="14"/>
  <c r="G761" i="14"/>
  <c r="F762" i="14"/>
  <c r="G762" i="14"/>
  <c r="F763" i="14"/>
  <c r="G763" i="14"/>
  <c r="F764" i="14"/>
  <c r="G764" i="14"/>
  <c r="F765" i="14"/>
  <c r="G765" i="14"/>
  <c r="F766" i="14"/>
  <c r="G766" i="14"/>
  <c r="F767" i="14"/>
  <c r="G767" i="14"/>
  <c r="F768" i="14"/>
  <c r="G768" i="14"/>
  <c r="F769" i="14"/>
  <c r="G769" i="14"/>
  <c r="F770" i="14"/>
  <c r="G770" i="14"/>
  <c r="F771" i="14"/>
  <c r="G771" i="14"/>
  <c r="F772" i="14"/>
  <c r="G772" i="14"/>
  <c r="F773" i="14"/>
  <c r="G773" i="14"/>
  <c r="F774" i="14"/>
  <c r="G774" i="14"/>
  <c r="F775" i="14"/>
  <c r="G775" i="14"/>
  <c r="F776" i="14"/>
  <c r="G776" i="14"/>
  <c r="F777" i="14"/>
  <c r="G777" i="14"/>
  <c r="F778" i="14"/>
  <c r="G778" i="14"/>
  <c r="F779" i="14"/>
  <c r="G779" i="14"/>
  <c r="F780" i="14"/>
  <c r="G780" i="14"/>
  <c r="F781" i="14"/>
  <c r="G781" i="14"/>
  <c r="F782" i="14"/>
  <c r="G782" i="14"/>
  <c r="F783" i="14"/>
  <c r="G783" i="14"/>
  <c r="F784" i="14"/>
  <c r="G784" i="14"/>
  <c r="F785" i="14"/>
  <c r="G785" i="14"/>
  <c r="F786" i="14"/>
  <c r="G786" i="14"/>
  <c r="F787" i="14"/>
  <c r="G787" i="14"/>
  <c r="F788" i="14"/>
  <c r="G788" i="14"/>
  <c r="F789" i="14"/>
  <c r="G789" i="14"/>
  <c r="F790" i="14"/>
  <c r="G790" i="14"/>
  <c r="F791" i="14"/>
  <c r="G791" i="14"/>
  <c r="F792" i="14"/>
  <c r="G792" i="14"/>
  <c r="F793" i="14"/>
  <c r="G793" i="14"/>
  <c r="F794" i="14"/>
  <c r="G794" i="14"/>
  <c r="F795" i="14"/>
  <c r="G795" i="14"/>
  <c r="F796" i="14"/>
  <c r="G796" i="14"/>
  <c r="F797" i="14"/>
  <c r="G797" i="14"/>
  <c r="F798" i="14"/>
  <c r="G798" i="14"/>
  <c r="F799" i="14"/>
  <c r="G799" i="14"/>
  <c r="F800" i="14"/>
  <c r="G800" i="14"/>
  <c r="F801" i="14"/>
  <c r="G801" i="14"/>
  <c r="F802" i="14"/>
  <c r="G802" i="14"/>
  <c r="F803" i="14"/>
  <c r="G803" i="14"/>
  <c r="F804" i="14"/>
  <c r="G804" i="14"/>
  <c r="F805" i="14"/>
  <c r="G805" i="14"/>
  <c r="F806" i="14"/>
  <c r="G806" i="14"/>
  <c r="F807" i="14"/>
  <c r="G807" i="14"/>
  <c r="F808" i="14"/>
  <c r="G808" i="14"/>
  <c r="F809" i="14"/>
  <c r="G809" i="14"/>
  <c r="F810" i="14"/>
  <c r="G810" i="14"/>
  <c r="F811" i="14"/>
  <c r="G811" i="14"/>
  <c r="F812" i="14"/>
  <c r="G812" i="14"/>
  <c r="F813" i="14"/>
  <c r="G813" i="14"/>
  <c r="F814" i="14"/>
  <c r="G814" i="14"/>
  <c r="F815" i="14"/>
  <c r="G815" i="14"/>
  <c r="F816" i="14"/>
  <c r="G816" i="14"/>
  <c r="F817" i="14"/>
  <c r="G817" i="14"/>
  <c r="F818" i="14"/>
  <c r="G818" i="14"/>
  <c r="F819" i="14"/>
  <c r="G819" i="14"/>
  <c r="F820" i="14"/>
  <c r="G820" i="14"/>
  <c r="F821" i="14"/>
  <c r="G821" i="14"/>
  <c r="F822" i="14"/>
  <c r="G822" i="14"/>
  <c r="F823" i="14"/>
  <c r="G823" i="14"/>
  <c r="F824" i="14"/>
  <c r="G824" i="14"/>
  <c r="F825" i="14"/>
  <c r="G825" i="14"/>
  <c r="F826" i="14"/>
  <c r="G826" i="14"/>
  <c r="F827" i="14"/>
  <c r="G827" i="14"/>
  <c r="F828" i="14"/>
  <c r="G828" i="14"/>
  <c r="F829" i="14"/>
  <c r="G829" i="14"/>
  <c r="F830" i="14"/>
  <c r="G830" i="14"/>
  <c r="F831" i="14"/>
  <c r="G831" i="14"/>
  <c r="F832" i="14"/>
  <c r="G832" i="14"/>
  <c r="F833" i="14"/>
  <c r="G833" i="14"/>
  <c r="F834" i="14"/>
  <c r="G834" i="14"/>
  <c r="F835" i="14"/>
  <c r="G835" i="14"/>
  <c r="F836" i="14"/>
  <c r="G836" i="14"/>
  <c r="F837" i="14"/>
  <c r="G837" i="14"/>
  <c r="F838" i="14"/>
  <c r="G838" i="14"/>
  <c r="F839" i="14"/>
  <c r="G839" i="14"/>
  <c r="F840" i="14"/>
  <c r="G840" i="14"/>
  <c r="F841" i="14"/>
  <c r="G841" i="14"/>
  <c r="F842" i="14"/>
  <c r="G842" i="14"/>
  <c r="F843" i="14"/>
  <c r="G843" i="14"/>
  <c r="F844" i="14"/>
  <c r="G844" i="14"/>
  <c r="F845" i="14"/>
  <c r="G845" i="14"/>
  <c r="F846" i="14"/>
  <c r="G846" i="14"/>
  <c r="F847" i="14"/>
  <c r="G847" i="14"/>
  <c r="F848" i="14"/>
  <c r="G848" i="14"/>
  <c r="F849" i="14"/>
  <c r="G849" i="14"/>
  <c r="F850" i="14"/>
  <c r="G850" i="14"/>
  <c r="F851" i="14"/>
  <c r="G851" i="14"/>
  <c r="F852" i="14"/>
  <c r="G852" i="14"/>
  <c r="F853" i="14"/>
  <c r="G853" i="14"/>
  <c r="F854" i="14"/>
  <c r="G854" i="14"/>
  <c r="F855" i="14"/>
  <c r="G855" i="14"/>
  <c r="F856" i="14"/>
  <c r="G856" i="14"/>
  <c r="F857" i="14"/>
  <c r="G857" i="14"/>
  <c r="F858" i="14"/>
  <c r="G858" i="14"/>
  <c r="F859" i="14"/>
  <c r="G859" i="14"/>
  <c r="F860" i="14"/>
  <c r="G860" i="14"/>
  <c r="F861" i="14"/>
  <c r="G861" i="14"/>
  <c r="F862" i="14"/>
  <c r="G862" i="14"/>
  <c r="F863" i="14"/>
  <c r="G863" i="14"/>
  <c r="F864" i="14"/>
  <c r="G864" i="14"/>
  <c r="F865" i="14"/>
  <c r="G865" i="14"/>
  <c r="F866" i="14"/>
  <c r="G866" i="14"/>
  <c r="F867" i="14"/>
  <c r="G867" i="14"/>
  <c r="F868" i="14"/>
  <c r="G868" i="14"/>
  <c r="F869" i="14"/>
  <c r="G869" i="14"/>
  <c r="F870" i="14"/>
  <c r="G870" i="14"/>
  <c r="F871" i="14"/>
  <c r="G871" i="14"/>
  <c r="F872" i="14"/>
  <c r="G872" i="14"/>
  <c r="F873" i="14"/>
  <c r="G873" i="14"/>
  <c r="F874" i="14"/>
  <c r="G874" i="14"/>
  <c r="F875" i="14"/>
  <c r="G875" i="14"/>
  <c r="F876" i="14"/>
  <c r="G876" i="14"/>
  <c r="F877" i="14"/>
  <c r="G877" i="14"/>
  <c r="F878" i="14"/>
  <c r="G878" i="14"/>
  <c r="F879" i="14"/>
  <c r="G879" i="14"/>
  <c r="F880" i="14"/>
  <c r="G880" i="14"/>
  <c r="F881" i="14"/>
  <c r="G881" i="14"/>
  <c r="F882" i="14"/>
  <c r="G882" i="14"/>
  <c r="F883" i="14"/>
  <c r="G883" i="14"/>
  <c r="F884" i="14"/>
  <c r="G884" i="14"/>
  <c r="F885" i="14"/>
  <c r="G885" i="14"/>
  <c r="F886" i="14"/>
  <c r="G886" i="14"/>
  <c r="F887" i="14"/>
  <c r="G887" i="14"/>
  <c r="F888" i="14"/>
  <c r="G888" i="14"/>
  <c r="F889" i="14"/>
  <c r="G889" i="14"/>
  <c r="F890" i="14"/>
  <c r="G890" i="14"/>
  <c r="F891" i="14"/>
  <c r="G891" i="14"/>
  <c r="F892" i="14"/>
  <c r="G892" i="14"/>
  <c r="F893" i="14"/>
  <c r="G893" i="14"/>
  <c r="F894" i="14"/>
  <c r="G894" i="14"/>
  <c r="F895" i="14"/>
  <c r="G895" i="14"/>
  <c r="F896" i="14"/>
  <c r="G896" i="14"/>
  <c r="F897" i="14"/>
  <c r="G897" i="14"/>
  <c r="F898" i="14"/>
  <c r="G898" i="14"/>
  <c r="F899" i="14"/>
  <c r="G899" i="14"/>
  <c r="F900" i="14"/>
  <c r="G900" i="14"/>
  <c r="F901" i="14"/>
  <c r="G901" i="14"/>
  <c r="F902" i="14"/>
  <c r="G902" i="14"/>
  <c r="F903" i="14"/>
  <c r="G903" i="14"/>
  <c r="F904" i="14"/>
  <c r="G904" i="14"/>
  <c r="F905" i="14"/>
  <c r="G905" i="14"/>
  <c r="F906" i="14"/>
  <c r="G906" i="14"/>
  <c r="F907" i="14"/>
  <c r="G907" i="14"/>
  <c r="F908" i="14"/>
  <c r="G908" i="14"/>
  <c r="F909" i="14"/>
  <c r="G909" i="14"/>
  <c r="F910" i="14"/>
  <c r="G910" i="14"/>
  <c r="F911" i="14"/>
  <c r="G911" i="14"/>
  <c r="F912" i="14"/>
  <c r="G912" i="14"/>
  <c r="F913" i="14"/>
  <c r="G913" i="14"/>
  <c r="F914" i="14"/>
  <c r="G914" i="14"/>
  <c r="F915" i="14"/>
  <c r="G915" i="14"/>
  <c r="F916" i="14"/>
  <c r="G916" i="14"/>
  <c r="F917" i="14"/>
  <c r="G917" i="14"/>
  <c r="F918" i="14"/>
  <c r="G918" i="14"/>
  <c r="F919" i="14"/>
  <c r="G919" i="14"/>
  <c r="F920" i="14"/>
  <c r="G920" i="14"/>
  <c r="F921" i="14"/>
  <c r="G921" i="14"/>
  <c r="F922" i="14"/>
  <c r="G922" i="14"/>
  <c r="F923" i="14"/>
  <c r="G923" i="14"/>
  <c r="F924" i="14"/>
  <c r="G924" i="14"/>
  <c r="F925" i="14"/>
  <c r="G925" i="14"/>
  <c r="F926" i="14"/>
  <c r="G926" i="14"/>
  <c r="F927" i="14"/>
  <c r="G927" i="14"/>
  <c r="F928" i="14"/>
  <c r="G928" i="14"/>
  <c r="F929" i="14"/>
  <c r="G929" i="14"/>
  <c r="F930" i="14"/>
  <c r="G930" i="14"/>
  <c r="F931" i="14"/>
  <c r="G931" i="14"/>
  <c r="F932" i="14"/>
  <c r="G932" i="14"/>
  <c r="F933" i="14"/>
  <c r="G933" i="14"/>
  <c r="F934" i="14"/>
  <c r="G934" i="14"/>
  <c r="F935" i="14"/>
  <c r="G935" i="14"/>
  <c r="F936" i="14"/>
  <c r="G936" i="14"/>
  <c r="F937" i="14"/>
  <c r="G937" i="14"/>
  <c r="F938" i="14"/>
  <c r="G938" i="14"/>
  <c r="F939" i="14"/>
  <c r="G939" i="14"/>
  <c r="F940" i="14"/>
  <c r="G940" i="14"/>
  <c r="F941" i="14"/>
  <c r="G941" i="14"/>
  <c r="F942" i="14"/>
  <c r="G942" i="14"/>
  <c r="F943" i="14"/>
  <c r="G943" i="14"/>
  <c r="F944" i="14"/>
  <c r="G944" i="14"/>
  <c r="F945" i="14"/>
  <c r="G945" i="14"/>
  <c r="F946" i="14"/>
  <c r="G946" i="14"/>
  <c r="F947" i="14"/>
  <c r="G947" i="14"/>
  <c r="F948" i="14"/>
  <c r="G948" i="14"/>
  <c r="F949" i="14"/>
  <c r="G949" i="14"/>
  <c r="F950" i="14"/>
  <c r="G950" i="14"/>
  <c r="F951" i="14"/>
  <c r="G951" i="14"/>
  <c r="F952" i="14"/>
  <c r="G952" i="14"/>
  <c r="F953" i="14"/>
  <c r="G953" i="14"/>
  <c r="F954" i="14"/>
  <c r="G954" i="14"/>
  <c r="F955" i="14"/>
  <c r="G955" i="14"/>
  <c r="F956" i="14"/>
  <c r="G956" i="14"/>
  <c r="F957" i="14"/>
  <c r="G957" i="14"/>
  <c r="F958" i="14"/>
  <c r="G958" i="14"/>
  <c r="F959" i="14"/>
  <c r="G959" i="14"/>
  <c r="F960" i="14"/>
  <c r="G960" i="14"/>
  <c r="F961" i="14"/>
  <c r="G961" i="14"/>
  <c r="F962" i="14"/>
  <c r="G962" i="14"/>
  <c r="F963" i="14"/>
  <c r="G963" i="14"/>
  <c r="F964" i="14"/>
  <c r="G964" i="14"/>
  <c r="F965" i="14"/>
  <c r="G965" i="14"/>
  <c r="F966" i="14"/>
  <c r="G966" i="14"/>
  <c r="F967" i="14"/>
  <c r="G967" i="14"/>
  <c r="F968" i="14"/>
  <c r="G968" i="14"/>
  <c r="F969" i="14"/>
  <c r="G969" i="14"/>
  <c r="F970" i="14"/>
  <c r="G970" i="14"/>
  <c r="F971" i="14"/>
  <c r="G971" i="14"/>
  <c r="F972" i="14"/>
  <c r="G972" i="14"/>
  <c r="F973" i="14"/>
  <c r="G973" i="14"/>
  <c r="F974" i="14"/>
  <c r="G974" i="14"/>
  <c r="F975" i="14"/>
  <c r="G975" i="14"/>
  <c r="F976" i="14"/>
  <c r="G976" i="14"/>
  <c r="F977" i="14"/>
  <c r="G977" i="14"/>
  <c r="F978" i="14"/>
  <c r="G978" i="14"/>
  <c r="F979" i="14"/>
  <c r="G979" i="14"/>
  <c r="F980" i="14"/>
  <c r="G980" i="14"/>
  <c r="F981" i="14"/>
  <c r="G981" i="14"/>
  <c r="F982" i="14"/>
  <c r="G982" i="14"/>
  <c r="F983" i="14"/>
  <c r="G983" i="14"/>
  <c r="F984" i="14"/>
  <c r="G984" i="14"/>
  <c r="F985" i="14"/>
  <c r="G985" i="14"/>
  <c r="F986" i="14"/>
  <c r="G986" i="14"/>
  <c r="F987" i="14"/>
  <c r="G987" i="14"/>
  <c r="F988" i="14"/>
  <c r="G988" i="14"/>
  <c r="F989" i="14"/>
  <c r="G989" i="14"/>
  <c r="F990" i="14"/>
  <c r="G990" i="14"/>
  <c r="F991" i="14"/>
  <c r="G991" i="14"/>
  <c r="F992" i="14"/>
  <c r="G992" i="14"/>
  <c r="F993" i="14"/>
  <c r="G993" i="14"/>
  <c r="F994" i="14"/>
  <c r="G994" i="14"/>
  <c r="F995" i="14"/>
  <c r="G995" i="14"/>
  <c r="F996" i="14"/>
  <c r="G996" i="14"/>
  <c r="F997" i="14"/>
  <c r="G997" i="14"/>
  <c r="F998" i="14"/>
  <c r="G998" i="14"/>
  <c r="F999" i="14"/>
  <c r="G999" i="14"/>
  <c r="F1000" i="14"/>
  <c r="G1000" i="14"/>
  <c r="F1001" i="14"/>
  <c r="G1001" i="14"/>
  <c r="F1002" i="14"/>
  <c r="G1002" i="14"/>
  <c r="F1003" i="14"/>
  <c r="G1003" i="14"/>
  <c r="F1004" i="14"/>
  <c r="G1004" i="14"/>
  <c r="F1005" i="14"/>
  <c r="G1005" i="14"/>
  <c r="F1006" i="14"/>
  <c r="G1006" i="14"/>
  <c r="F1007" i="14"/>
  <c r="G1007" i="14"/>
  <c r="F1008" i="14"/>
  <c r="G1008" i="14"/>
  <c r="F1009" i="14"/>
  <c r="G1009" i="14"/>
  <c r="F1010" i="14"/>
  <c r="G1010" i="14"/>
  <c r="F1011" i="14"/>
  <c r="G1011" i="14"/>
  <c r="F1012" i="14"/>
  <c r="G1012" i="14"/>
  <c r="F1013" i="14"/>
  <c r="G1013" i="14"/>
  <c r="F1014" i="14"/>
  <c r="G1014" i="14"/>
  <c r="F1015" i="14"/>
  <c r="G1015" i="14"/>
  <c r="F1016" i="14"/>
  <c r="G1016" i="14"/>
  <c r="F1017" i="14"/>
  <c r="G1017" i="14"/>
  <c r="F1018" i="14"/>
  <c r="G1018" i="14"/>
  <c r="F1019" i="14"/>
  <c r="G1019" i="14"/>
  <c r="F1020" i="14"/>
  <c r="G1020" i="14"/>
  <c r="F1021" i="14"/>
  <c r="G1021" i="14"/>
  <c r="F1022" i="14"/>
  <c r="G1022" i="14"/>
  <c r="F1023" i="14"/>
  <c r="G1023" i="14"/>
  <c r="F1024" i="14"/>
  <c r="G1024" i="14"/>
  <c r="F1025" i="14"/>
  <c r="G1025" i="14"/>
  <c r="F1026" i="14"/>
  <c r="G1026" i="14"/>
  <c r="F1027" i="14"/>
  <c r="G1027" i="14"/>
  <c r="F1028" i="14"/>
  <c r="G1028" i="14"/>
  <c r="F1029" i="14"/>
  <c r="G1029" i="14"/>
  <c r="F1030" i="14"/>
  <c r="G1030" i="14"/>
  <c r="F1031" i="14"/>
  <c r="G1031" i="14"/>
  <c r="F1032" i="14"/>
  <c r="G1032" i="14"/>
  <c r="F1033" i="14"/>
  <c r="G1033" i="14"/>
  <c r="F1034" i="14"/>
  <c r="G1034" i="14"/>
  <c r="F1035" i="14"/>
  <c r="G1035" i="14"/>
  <c r="F1036" i="14"/>
  <c r="G1036" i="14"/>
  <c r="F1037" i="14"/>
  <c r="G1037" i="14"/>
  <c r="F1038" i="14"/>
  <c r="G1038" i="14"/>
  <c r="F1039" i="14"/>
  <c r="G1039" i="14"/>
  <c r="F1040" i="14"/>
  <c r="G1040" i="14"/>
  <c r="F1041" i="14"/>
  <c r="G1041" i="14"/>
  <c r="F1042" i="14"/>
  <c r="G1042" i="14"/>
  <c r="F1043" i="14"/>
  <c r="G1043" i="14"/>
  <c r="F1044" i="14"/>
  <c r="G1044" i="14"/>
  <c r="F1045" i="14"/>
  <c r="G1045" i="14"/>
  <c r="F1046" i="14"/>
  <c r="G1046" i="14"/>
  <c r="F1047" i="14"/>
  <c r="G1047" i="14"/>
  <c r="F1048" i="14"/>
  <c r="G1048" i="14"/>
  <c r="F1049" i="14"/>
  <c r="G1049" i="14"/>
  <c r="F1050" i="14"/>
  <c r="G1050" i="14"/>
  <c r="F1051" i="14"/>
  <c r="G1051" i="14"/>
  <c r="F1052" i="14"/>
  <c r="G1052" i="14"/>
  <c r="F1053" i="14"/>
  <c r="G1053" i="14"/>
  <c r="F1054" i="14"/>
  <c r="G1054" i="14"/>
  <c r="F1055" i="14"/>
  <c r="G1055" i="14"/>
  <c r="F1056" i="14"/>
  <c r="G1056" i="14"/>
  <c r="F1057" i="14"/>
  <c r="G1057" i="14"/>
  <c r="F1058" i="14"/>
  <c r="G1058" i="14"/>
  <c r="F1059" i="14"/>
  <c r="G1059" i="14"/>
  <c r="F1060" i="14"/>
  <c r="G1060" i="14"/>
  <c r="F1061" i="14"/>
  <c r="G1061" i="14"/>
  <c r="F1062" i="14"/>
  <c r="G1062" i="14"/>
  <c r="F1063" i="14"/>
  <c r="G1063" i="14"/>
  <c r="F1064" i="14"/>
  <c r="G1064" i="14"/>
  <c r="F1065" i="14"/>
  <c r="G1065" i="14"/>
  <c r="F1066" i="14"/>
  <c r="G1066" i="14"/>
  <c r="F1067" i="14"/>
  <c r="G1067" i="14"/>
  <c r="F1068" i="14"/>
  <c r="G1068" i="14"/>
  <c r="F1069" i="14"/>
  <c r="G1069" i="14"/>
  <c r="F1070" i="14"/>
  <c r="G1070" i="14"/>
  <c r="F1071" i="14"/>
  <c r="G1071" i="14"/>
  <c r="F1072" i="14"/>
  <c r="G1072" i="14"/>
  <c r="F1073" i="14"/>
  <c r="G1073" i="14"/>
  <c r="F1074" i="14"/>
  <c r="G1074" i="14"/>
  <c r="F1075" i="14"/>
  <c r="G1075" i="14"/>
  <c r="F1076" i="14"/>
  <c r="G1076" i="14"/>
  <c r="F1077" i="14"/>
  <c r="G1077" i="14"/>
  <c r="F1078" i="14"/>
  <c r="G1078" i="14"/>
  <c r="F1079" i="14"/>
  <c r="G1079" i="14"/>
  <c r="F1080" i="14"/>
  <c r="G1080" i="14"/>
  <c r="F1081" i="14"/>
  <c r="G1081" i="14"/>
  <c r="F1082" i="14"/>
  <c r="G1082" i="14"/>
  <c r="F1083" i="14"/>
  <c r="G1083" i="14"/>
  <c r="F1084" i="14"/>
  <c r="G1084" i="14"/>
  <c r="F1085" i="14"/>
  <c r="G1085" i="14"/>
  <c r="F1086" i="14"/>
  <c r="G1086" i="14"/>
  <c r="F1087" i="14"/>
  <c r="G1087" i="14"/>
  <c r="F1088" i="14"/>
  <c r="G1088" i="14"/>
  <c r="F1089" i="14"/>
  <c r="G1089" i="14"/>
  <c r="F1090" i="14"/>
  <c r="G1090" i="14"/>
  <c r="F1091" i="14"/>
  <c r="G1091" i="14"/>
  <c r="F1092" i="14"/>
  <c r="G1092" i="14"/>
  <c r="F1093" i="14"/>
  <c r="G1093" i="14"/>
  <c r="F1094" i="14"/>
  <c r="G1094" i="14"/>
  <c r="F1095" i="14"/>
  <c r="G1095" i="14"/>
  <c r="F1096" i="14"/>
  <c r="G1096" i="14"/>
  <c r="F1097" i="14"/>
  <c r="G1097" i="14"/>
  <c r="F1098" i="14"/>
  <c r="G1098" i="14"/>
  <c r="F1099" i="14"/>
  <c r="G1099" i="14"/>
  <c r="F1100" i="14"/>
  <c r="G1100" i="14"/>
  <c r="F1101" i="14"/>
  <c r="G1101" i="14"/>
  <c r="F1102" i="14"/>
  <c r="G1102" i="14"/>
  <c r="F1103" i="14"/>
  <c r="G1103" i="14"/>
  <c r="F1104" i="14"/>
  <c r="G1104" i="14"/>
  <c r="F1105" i="14"/>
  <c r="G1105" i="14"/>
  <c r="F1106" i="14"/>
  <c r="G1106" i="14"/>
  <c r="F1107" i="14"/>
  <c r="G1107" i="14"/>
  <c r="F1108" i="14"/>
  <c r="G1108" i="14"/>
  <c r="F1109" i="14"/>
  <c r="G1109" i="14"/>
  <c r="F1110" i="14"/>
  <c r="G1110" i="14"/>
  <c r="F1111" i="14"/>
  <c r="G1111" i="14"/>
  <c r="F1112" i="14"/>
  <c r="G1112" i="14"/>
  <c r="F1113" i="14"/>
  <c r="G1113" i="14"/>
  <c r="F1114" i="14"/>
  <c r="G1114" i="14"/>
  <c r="F1115" i="14"/>
  <c r="G1115" i="14"/>
  <c r="F1116" i="14"/>
  <c r="G1116" i="14"/>
  <c r="F1117" i="14"/>
  <c r="G1117" i="14"/>
  <c r="F1118" i="14"/>
  <c r="G1118" i="14"/>
  <c r="F1119" i="14"/>
  <c r="G1119" i="14"/>
  <c r="F1120" i="14"/>
  <c r="G1120" i="14"/>
  <c r="F1121" i="14"/>
  <c r="G1121" i="14"/>
  <c r="F1122" i="14"/>
  <c r="G1122" i="14"/>
  <c r="F1123" i="14"/>
  <c r="G1123" i="14"/>
  <c r="F1124" i="14"/>
  <c r="G1124" i="14"/>
  <c r="F1125" i="14"/>
  <c r="G1125" i="14"/>
  <c r="F1126" i="14"/>
  <c r="G1126" i="14"/>
  <c r="F1127" i="14"/>
  <c r="G1127" i="14"/>
  <c r="F1128" i="14"/>
  <c r="G1128" i="14"/>
  <c r="F1129" i="14"/>
  <c r="G1129" i="14"/>
  <c r="F1130" i="14"/>
  <c r="G1130" i="14"/>
  <c r="F1131" i="14"/>
  <c r="G1131" i="14"/>
  <c r="F1132" i="14"/>
  <c r="G1132" i="14"/>
  <c r="F1133" i="14"/>
  <c r="G1133" i="14"/>
  <c r="F1134" i="14"/>
  <c r="G1134" i="14"/>
  <c r="F1135" i="14"/>
  <c r="G1135" i="14"/>
  <c r="F1136" i="14"/>
  <c r="G1136" i="14"/>
  <c r="F1137" i="14"/>
  <c r="G1137" i="14"/>
  <c r="F1138" i="14"/>
  <c r="G1138" i="14"/>
  <c r="F1139" i="14"/>
  <c r="G1139" i="14"/>
  <c r="F1140" i="14"/>
  <c r="G1140" i="14"/>
  <c r="F1141" i="14"/>
  <c r="G1141" i="14"/>
  <c r="F1142" i="14"/>
  <c r="G1142" i="14"/>
  <c r="F1143" i="14"/>
  <c r="G1143" i="14"/>
  <c r="F1144" i="14"/>
  <c r="G1144" i="14"/>
  <c r="F1145" i="14"/>
  <c r="G1145" i="14"/>
  <c r="F1146" i="14"/>
  <c r="G1146" i="14"/>
  <c r="F1147" i="14"/>
  <c r="G1147" i="14"/>
  <c r="F1148" i="14"/>
  <c r="G1148" i="14"/>
  <c r="F1149" i="14"/>
  <c r="G1149" i="14"/>
  <c r="F1150" i="14"/>
  <c r="G1150" i="14"/>
  <c r="F1151" i="14"/>
  <c r="G1151" i="14"/>
  <c r="F1152" i="14"/>
  <c r="G1152" i="14"/>
  <c r="F1153" i="14"/>
  <c r="G1153" i="14"/>
  <c r="F1154" i="14"/>
  <c r="G1154" i="14"/>
  <c r="F1155" i="14"/>
  <c r="G1155" i="14"/>
  <c r="F1156" i="14"/>
  <c r="G1156" i="14"/>
  <c r="F1157" i="14"/>
  <c r="G1157" i="14"/>
  <c r="F1158" i="14"/>
  <c r="G1158" i="14"/>
  <c r="F1159" i="14"/>
  <c r="G1159" i="14"/>
  <c r="F1160" i="14"/>
  <c r="G1160" i="14"/>
  <c r="F1161" i="14"/>
  <c r="G1161" i="14"/>
  <c r="F1162" i="14"/>
  <c r="G1162" i="14"/>
  <c r="F1163" i="14"/>
  <c r="G1163" i="14"/>
  <c r="F1164" i="14"/>
  <c r="G1164" i="14"/>
  <c r="F1165" i="14"/>
  <c r="G1165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2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3" i="14"/>
  <c r="E3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05" i="14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E4" i="11"/>
  <c r="G71" i="19"/>
  <c r="B71" i="19"/>
  <c r="H43" i="10"/>
  <c r="I43" i="10"/>
  <c r="J43" i="10"/>
  <c r="K43" i="10"/>
  <c r="L43" i="10"/>
  <c r="M43" i="10"/>
  <c r="N43" i="10"/>
  <c r="O43" i="10"/>
  <c r="P43" i="10"/>
  <c r="Q43" i="10"/>
  <c r="R43" i="10"/>
  <c r="S43" i="10"/>
  <c r="R44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2889" i="10"/>
  <c r="D2890" i="10"/>
  <c r="D2891" i="10"/>
  <c r="D2892" i="10"/>
  <c r="D2893" i="10"/>
  <c r="D2894" i="10"/>
  <c r="D2895" i="10"/>
  <c r="D2896" i="10"/>
  <c r="D2897" i="10"/>
  <c r="D2898" i="10"/>
  <c r="D2899" i="10"/>
  <c r="D2900" i="10"/>
  <c r="D2901" i="10"/>
  <c r="D2902" i="10"/>
  <c r="D2903" i="10"/>
  <c r="D2904" i="10"/>
  <c r="D2905" i="10"/>
  <c r="D2906" i="10"/>
  <c r="D2907" i="10"/>
  <c r="D2908" i="10"/>
  <c r="D2909" i="10"/>
  <c r="D2910" i="10"/>
  <c r="D2911" i="10"/>
  <c r="D2912" i="10"/>
  <c r="D2913" i="10"/>
  <c r="D2914" i="10"/>
  <c r="D2915" i="10"/>
  <c r="D2916" i="10"/>
  <c r="D2917" i="10"/>
  <c r="D2918" i="10"/>
  <c r="D2919" i="10"/>
  <c r="D2920" i="10"/>
  <c r="D2921" i="10"/>
  <c r="D2922" i="10"/>
  <c r="D2923" i="10"/>
  <c r="D2924" i="10"/>
  <c r="D2925" i="10"/>
  <c r="D2926" i="10"/>
  <c r="D2927" i="10"/>
  <c r="D2928" i="10"/>
  <c r="D2929" i="10"/>
  <c r="D2930" i="10"/>
  <c r="D2931" i="10"/>
  <c r="D2932" i="10"/>
  <c r="D2933" i="10"/>
  <c r="D2934" i="10"/>
  <c r="D2935" i="10"/>
  <c r="D2936" i="10"/>
  <c r="D2937" i="10"/>
  <c r="D2938" i="10"/>
  <c r="D2939" i="10"/>
  <c r="D2940" i="10"/>
  <c r="D2941" i="10"/>
  <c r="D2942" i="10"/>
  <c r="D2943" i="10"/>
  <c r="D2944" i="10"/>
  <c r="D2945" i="10"/>
  <c r="D2946" i="10"/>
  <c r="D2947" i="10"/>
  <c r="D2948" i="10"/>
  <c r="D2949" i="10"/>
  <c r="D2950" i="10"/>
  <c r="D2951" i="10"/>
  <c r="D2952" i="10"/>
  <c r="D2953" i="10"/>
  <c r="D2954" i="10"/>
  <c r="D2955" i="10"/>
  <c r="D2956" i="10"/>
  <c r="D2957" i="10"/>
  <c r="D2958" i="10"/>
  <c r="D2959" i="10"/>
  <c r="D2960" i="10"/>
  <c r="D2961" i="10"/>
  <c r="D2962" i="10"/>
  <c r="D2963" i="10"/>
  <c r="D2964" i="10"/>
  <c r="D2965" i="10"/>
  <c r="D2966" i="10"/>
  <c r="D2967" i="10"/>
  <c r="D2968" i="10"/>
  <c r="D2969" i="10"/>
  <c r="D2970" i="10"/>
  <c r="D2971" i="10"/>
  <c r="D2972" i="10"/>
  <c r="D2973" i="10"/>
  <c r="D2974" i="10"/>
  <c r="D2975" i="10"/>
  <c r="D2976" i="10"/>
  <c r="D2977" i="10"/>
  <c r="D2978" i="10"/>
  <c r="D2979" i="10"/>
  <c r="D2980" i="10"/>
  <c r="D2981" i="10"/>
  <c r="D2982" i="10"/>
  <c r="D2983" i="10"/>
  <c r="D2984" i="10"/>
  <c r="D2985" i="10"/>
  <c r="D2986" i="10"/>
  <c r="D2987" i="10"/>
  <c r="D2988" i="10"/>
  <c r="D2989" i="10"/>
  <c r="D2990" i="10"/>
  <c r="D2991" i="10"/>
  <c r="D2992" i="10"/>
  <c r="D2993" i="10"/>
  <c r="D2994" i="10"/>
  <c r="D2995" i="10"/>
  <c r="D2996" i="10"/>
  <c r="D2997" i="10"/>
  <c r="D2998" i="10"/>
  <c r="D2999" i="10"/>
  <c r="D3000" i="10"/>
  <c r="D3001" i="10"/>
  <c r="D3002" i="10"/>
  <c r="D3003" i="10"/>
  <c r="D3004" i="10"/>
  <c r="D3005" i="10"/>
  <c r="D3006" i="10"/>
  <c r="D3007" i="10"/>
  <c r="D3008" i="10"/>
  <c r="D3009" i="10"/>
  <c r="D3010" i="10"/>
  <c r="D3011" i="10"/>
  <c r="D3012" i="10"/>
  <c r="D3013" i="10"/>
  <c r="D3014" i="10"/>
  <c r="D3015" i="10"/>
  <c r="D3016" i="10"/>
  <c r="D3017" i="10"/>
  <c r="D3018" i="10"/>
  <c r="D3019" i="10"/>
  <c r="D3020" i="10"/>
  <c r="D3021" i="10"/>
  <c r="D3022" i="10"/>
  <c r="D3023" i="10"/>
  <c r="D3024" i="10"/>
  <c r="D3025" i="10"/>
  <c r="D3026" i="10"/>
  <c r="D3027" i="10"/>
  <c r="D3028" i="10"/>
  <c r="D3029" i="10"/>
  <c r="D3030" i="10"/>
  <c r="D3031" i="10"/>
  <c r="D3032" i="10"/>
  <c r="D3033" i="10"/>
  <c r="D3034" i="10"/>
  <c r="D3035" i="10"/>
  <c r="D3036" i="10"/>
  <c r="D3037" i="10"/>
  <c r="D3038" i="10"/>
  <c r="D3039" i="10"/>
  <c r="D3040" i="10"/>
  <c r="D3041" i="10"/>
  <c r="D3042" i="10"/>
  <c r="D3043" i="10"/>
  <c r="D3044" i="10"/>
  <c r="D3045" i="10"/>
  <c r="D3046" i="10"/>
  <c r="D3047" i="10"/>
  <c r="D3048" i="10"/>
  <c r="D3049" i="10"/>
  <c r="D3050" i="10"/>
  <c r="D3051" i="10"/>
  <c r="D3052" i="10"/>
  <c r="D3053" i="10"/>
  <c r="D3054" i="10"/>
  <c r="D3055" i="10"/>
  <c r="D3056" i="10"/>
  <c r="D3057" i="10"/>
  <c r="D3058" i="10"/>
  <c r="D3059" i="10"/>
  <c r="D3060" i="10"/>
  <c r="D3061" i="10"/>
  <c r="D3062" i="10"/>
  <c r="D3063" i="10"/>
  <c r="D3064" i="10"/>
  <c r="D3065" i="10"/>
  <c r="D3066" i="10"/>
  <c r="D3067" i="10"/>
  <c r="D3068" i="10"/>
  <c r="D3069" i="10"/>
  <c r="D3070" i="10"/>
  <c r="D3071" i="10"/>
  <c r="D3072" i="10"/>
  <c r="D3073" i="10"/>
  <c r="D3074" i="10"/>
  <c r="D3075" i="10"/>
  <c r="D3076" i="10"/>
  <c r="D3077" i="10"/>
  <c r="D3078" i="10"/>
  <c r="D3079" i="10"/>
  <c r="D3080" i="10"/>
  <c r="D3081" i="10"/>
  <c r="D3082" i="10"/>
  <c r="D3083" i="10"/>
  <c r="D3084" i="10"/>
  <c r="D3085" i="10"/>
  <c r="D3086" i="10"/>
  <c r="D3087" i="10"/>
  <c r="D3088" i="10"/>
  <c r="D3089" i="10"/>
  <c r="D3090" i="10"/>
  <c r="D3091" i="10"/>
  <c r="D3092" i="10"/>
  <c r="D3093" i="10"/>
  <c r="D3094" i="10"/>
  <c r="D3095" i="10"/>
  <c r="D3096" i="10"/>
  <c r="D3097" i="10"/>
  <c r="D3098" i="10"/>
  <c r="D3099" i="10"/>
  <c r="D3100" i="10"/>
  <c r="D3101" i="10"/>
  <c r="D3102" i="10"/>
  <c r="D3103" i="10"/>
  <c r="D3104" i="10"/>
  <c r="D3105" i="10"/>
  <c r="D3106" i="10"/>
  <c r="D3107" i="10"/>
  <c r="D3108" i="10"/>
  <c r="D3109" i="10"/>
  <c r="D3110" i="10"/>
  <c r="D3111" i="10"/>
  <c r="D3112" i="10"/>
  <c r="D3113" i="10"/>
  <c r="D3114" i="10"/>
  <c r="D3115" i="10"/>
  <c r="D3116" i="10"/>
  <c r="D3117" i="10"/>
  <c r="D3118" i="10"/>
  <c r="D3119" i="10"/>
  <c r="D3120" i="10"/>
  <c r="D3121" i="10"/>
  <c r="D3122" i="10"/>
  <c r="D3123" i="10"/>
  <c r="D3124" i="10"/>
  <c r="D3125" i="10"/>
  <c r="D3126" i="10"/>
  <c r="D3127" i="10"/>
  <c r="D3128" i="10"/>
  <c r="D3129" i="10"/>
  <c r="D3130" i="10"/>
  <c r="D3131" i="10"/>
  <c r="D3132" i="10"/>
  <c r="D3133" i="10"/>
  <c r="D3134" i="10"/>
  <c r="D3135" i="10"/>
  <c r="D3136" i="10"/>
  <c r="D3137" i="10"/>
  <c r="D3138" i="10"/>
  <c r="D3139" i="10"/>
  <c r="D3140" i="10"/>
  <c r="D3141" i="10"/>
  <c r="D3142" i="10"/>
  <c r="D3143" i="10"/>
  <c r="D3144" i="10"/>
  <c r="D3145" i="10"/>
  <c r="D3146" i="10"/>
  <c r="D3147" i="10"/>
  <c r="D3148" i="10"/>
  <c r="D3149" i="10"/>
  <c r="D3150" i="10"/>
  <c r="D3151" i="10"/>
  <c r="D3152" i="10"/>
  <c r="D3153" i="10"/>
  <c r="D3154" i="10"/>
  <c r="D3155" i="10"/>
  <c r="D3156" i="10"/>
  <c r="D3157" i="10"/>
  <c r="D3158" i="10"/>
  <c r="D3159" i="10"/>
  <c r="D3160" i="10"/>
  <c r="D3161" i="10"/>
  <c r="D3162" i="10"/>
  <c r="D3163" i="10"/>
  <c r="D3164" i="10"/>
  <c r="D3165" i="10"/>
  <c r="D3166" i="10"/>
  <c r="D3167" i="10"/>
  <c r="D3168" i="10"/>
  <c r="D3169" i="10"/>
  <c r="D3170" i="10"/>
  <c r="D3171" i="10"/>
  <c r="D3172" i="10"/>
  <c r="D3173" i="10"/>
  <c r="D3174" i="10"/>
  <c r="D3175" i="10"/>
  <c r="D3176" i="10"/>
  <c r="D3177" i="10"/>
  <c r="D3178" i="10"/>
  <c r="D3179" i="10"/>
  <c r="D3180" i="10"/>
  <c r="D3181" i="10"/>
  <c r="D3182" i="10"/>
  <c r="D3183" i="10"/>
  <c r="D3184" i="10"/>
  <c r="D3185" i="10"/>
  <c r="D3186" i="10"/>
  <c r="D3187" i="10"/>
  <c r="D3188" i="10"/>
  <c r="D3189" i="10"/>
  <c r="D3190" i="10"/>
  <c r="D3191" i="10"/>
  <c r="D3192" i="10"/>
  <c r="D3193" i="10"/>
  <c r="D3194" i="10"/>
  <c r="D3195" i="10"/>
  <c r="D3196" i="10"/>
  <c r="D3197" i="10"/>
  <c r="D3198" i="10"/>
  <c r="D3199" i="10"/>
  <c r="D3200" i="10"/>
  <c r="D3201" i="10"/>
  <c r="D3202" i="10"/>
  <c r="D3203" i="10"/>
  <c r="D3204" i="10"/>
  <c r="D3205" i="10"/>
  <c r="D3206" i="10"/>
  <c r="D3207" i="10"/>
  <c r="D3208" i="10"/>
  <c r="D3209" i="10"/>
  <c r="D3210" i="10"/>
  <c r="D3211" i="10"/>
  <c r="D3212" i="10"/>
  <c r="D3213" i="10"/>
  <c r="D3214" i="10"/>
  <c r="D3215" i="10"/>
  <c r="D3216" i="10"/>
  <c r="D3217" i="10"/>
  <c r="D3218" i="10"/>
  <c r="D3219" i="10"/>
  <c r="D3220" i="10"/>
  <c r="D3221" i="10"/>
  <c r="D3222" i="10"/>
  <c r="D3223" i="10"/>
  <c r="D3224" i="10"/>
  <c r="D3225" i="10"/>
  <c r="D3226" i="10"/>
  <c r="D3227" i="10"/>
  <c r="D3228" i="10"/>
  <c r="D3229" i="10"/>
  <c r="D3230" i="10"/>
  <c r="D3231" i="10"/>
  <c r="D3232" i="10"/>
  <c r="D3233" i="10"/>
  <c r="D3234" i="10"/>
  <c r="D3235" i="10"/>
  <c r="D3236" i="10"/>
  <c r="D3237" i="10"/>
  <c r="D3238" i="10"/>
  <c r="D3239" i="10"/>
  <c r="D3240" i="10"/>
  <c r="D3241" i="10"/>
  <c r="D3242" i="10"/>
  <c r="D3243" i="10"/>
  <c r="D3244" i="10"/>
  <c r="D3245" i="10"/>
  <c r="D3246" i="10"/>
  <c r="D3247" i="10"/>
  <c r="D3248" i="10"/>
  <c r="D3249" i="10"/>
  <c r="D3250" i="10"/>
  <c r="D3251" i="10"/>
  <c r="D3252" i="10"/>
  <c r="D3253" i="10"/>
  <c r="D3254" i="10"/>
  <c r="D3255" i="10"/>
  <c r="D3256" i="10"/>
  <c r="D3257" i="10"/>
  <c r="D3258" i="10"/>
  <c r="D3259" i="10"/>
  <c r="D3260" i="10"/>
  <c r="D3261" i="10"/>
  <c r="D3262" i="10"/>
  <c r="D3263" i="10"/>
  <c r="D3264" i="10"/>
  <c r="D3265" i="10"/>
  <c r="D3266" i="10"/>
  <c r="D3267" i="10"/>
  <c r="D3268" i="10"/>
  <c r="D3269" i="10"/>
  <c r="D3270" i="10"/>
  <c r="D3271" i="10"/>
  <c r="D3272" i="10"/>
  <c r="D3273" i="10"/>
  <c r="D3274" i="10"/>
  <c r="D3275" i="10"/>
  <c r="D3276" i="10"/>
  <c r="D3277" i="10"/>
  <c r="D3278" i="10"/>
  <c r="D3279" i="10"/>
  <c r="D3280" i="10"/>
  <c r="D3281" i="10"/>
  <c r="D3282" i="10"/>
  <c r="D3283" i="10"/>
  <c r="D3284" i="10"/>
  <c r="D3285" i="10"/>
  <c r="D3286" i="10"/>
  <c r="D3287" i="10"/>
  <c r="D3288" i="10"/>
  <c r="D3289" i="10"/>
  <c r="D3290" i="10"/>
  <c r="D3291" i="10"/>
  <c r="D3292" i="10"/>
  <c r="D3293" i="10"/>
  <c r="D3294" i="10"/>
  <c r="D3295" i="10"/>
  <c r="D3296" i="10"/>
  <c r="D3297" i="10"/>
  <c r="D3298" i="10"/>
  <c r="D3299" i="10"/>
  <c r="D3300" i="10"/>
  <c r="D3301" i="10"/>
  <c r="D3302" i="10"/>
  <c r="D3303" i="10"/>
  <c r="D3304" i="10"/>
  <c r="D3305" i="10"/>
  <c r="D3306" i="10"/>
  <c r="D3307" i="10"/>
  <c r="D3308" i="10"/>
  <c r="D3309" i="10"/>
  <c r="D3310" i="10"/>
  <c r="D3311" i="10"/>
  <c r="D3312" i="10"/>
  <c r="D3313" i="10"/>
  <c r="D3314" i="10"/>
  <c r="D3315" i="10"/>
  <c r="D3316" i="10"/>
  <c r="D3317" i="10"/>
  <c r="D3318" i="10"/>
  <c r="D3319" i="10"/>
  <c r="D3320" i="10"/>
  <c r="D3321" i="10"/>
  <c r="D3322" i="10"/>
  <c r="D3323" i="10"/>
  <c r="D3324" i="10"/>
  <c r="D3325" i="10"/>
  <c r="D3326" i="10"/>
  <c r="D3327" i="10"/>
  <c r="D3328" i="10"/>
  <c r="D3329" i="10"/>
  <c r="D3330" i="10"/>
  <c r="D3331" i="10"/>
  <c r="D3332" i="10"/>
  <c r="D3333" i="10"/>
  <c r="D3334" i="10"/>
  <c r="D3335" i="10"/>
  <c r="D3336" i="10"/>
  <c r="D3337" i="10"/>
  <c r="D3338" i="10"/>
  <c r="D3339" i="10"/>
  <c r="D3340" i="10"/>
  <c r="D3341" i="10"/>
  <c r="D3342" i="10"/>
  <c r="D3343" i="10"/>
  <c r="D3344" i="10"/>
  <c r="D3345" i="10"/>
  <c r="D3346" i="10"/>
  <c r="D3347" i="10"/>
  <c r="D3348" i="10"/>
  <c r="D3349" i="10"/>
  <c r="D3350" i="10"/>
  <c r="D3351" i="10"/>
  <c r="D3352" i="10"/>
  <c r="D3353" i="10"/>
  <c r="D3354" i="10"/>
  <c r="D3355" i="10"/>
  <c r="D3356" i="10"/>
  <c r="D3357" i="10"/>
  <c r="D3358" i="10"/>
  <c r="D3359" i="10"/>
  <c r="D3360" i="10"/>
  <c r="D3361" i="10"/>
  <c r="D3362" i="10"/>
  <c r="D3363" i="10"/>
  <c r="D3364" i="10"/>
  <c r="D3365" i="10"/>
  <c r="D3366" i="10"/>
  <c r="D3367" i="10"/>
  <c r="D3368" i="10"/>
  <c r="D3369" i="10"/>
  <c r="D3370" i="10"/>
  <c r="D3371" i="10"/>
  <c r="D3372" i="10"/>
  <c r="D3373" i="10"/>
  <c r="D3374" i="10"/>
  <c r="D3375" i="10"/>
  <c r="D3376" i="10"/>
  <c r="D3377" i="10"/>
  <c r="D3378" i="10"/>
  <c r="D3379" i="10"/>
  <c r="D3380" i="10"/>
  <c r="D3381" i="10"/>
  <c r="D3382" i="10"/>
  <c r="D3383" i="10"/>
  <c r="D3384" i="10"/>
  <c r="D3385" i="10"/>
  <c r="D3386" i="10"/>
  <c r="D3387" i="10"/>
  <c r="D3388" i="10"/>
  <c r="D3389" i="10"/>
  <c r="D3390" i="10"/>
  <c r="D3391" i="10"/>
  <c r="D3392" i="10"/>
  <c r="D3393" i="10"/>
  <c r="D3394" i="10"/>
  <c r="D3395" i="10"/>
  <c r="D3396" i="10"/>
  <c r="D3397" i="10"/>
  <c r="D3398" i="10"/>
  <c r="D3399" i="10"/>
  <c r="D3400" i="10"/>
  <c r="D3401" i="10"/>
  <c r="D3402" i="10"/>
  <c r="D3403" i="10"/>
  <c r="D3404" i="10"/>
  <c r="D3405" i="10"/>
  <c r="D3406" i="10"/>
  <c r="D3407" i="10"/>
  <c r="D3408" i="10"/>
  <c r="D3409" i="10"/>
  <c r="D3410" i="10"/>
  <c r="D3411" i="10"/>
  <c r="D3412" i="10"/>
  <c r="D3413" i="10"/>
  <c r="D3414" i="10"/>
  <c r="D3415" i="10"/>
  <c r="D3416" i="10"/>
  <c r="D3417" i="10"/>
  <c r="D3418" i="10"/>
  <c r="D3419" i="10"/>
  <c r="D3420" i="10"/>
  <c r="D3421" i="10"/>
  <c r="D3422" i="10"/>
  <c r="D3423" i="10"/>
  <c r="D3424" i="10"/>
  <c r="D3425" i="10"/>
  <c r="D3426" i="10"/>
  <c r="D3427" i="10"/>
  <c r="D3428" i="10"/>
  <c r="D3429" i="10"/>
  <c r="D3430" i="10"/>
  <c r="D3431" i="10"/>
  <c r="D3432" i="10"/>
  <c r="D3433" i="10"/>
  <c r="D3434" i="10"/>
  <c r="D3435" i="10"/>
  <c r="D3436" i="10"/>
  <c r="D3437" i="10"/>
  <c r="D3438" i="10"/>
  <c r="D3439" i="10"/>
  <c r="D3440" i="10"/>
  <c r="D3441" i="10"/>
  <c r="D3442" i="10"/>
  <c r="D3443" i="10"/>
  <c r="D3444" i="10"/>
  <c r="D3445" i="10"/>
  <c r="D3446" i="10"/>
  <c r="D3447" i="10"/>
  <c r="D3448" i="10"/>
  <c r="D3449" i="10"/>
  <c r="D3450" i="10"/>
  <c r="D3451" i="10"/>
  <c r="D3452" i="10"/>
  <c r="D3453" i="10"/>
  <c r="D3454" i="10"/>
  <c r="D3455" i="10"/>
  <c r="D3456" i="10"/>
  <c r="D3457" i="10"/>
  <c r="D3458" i="10"/>
  <c r="D3459" i="10"/>
  <c r="D3460" i="10"/>
  <c r="D3461" i="10"/>
  <c r="D3462" i="10"/>
  <c r="D3463" i="10"/>
  <c r="D3464" i="10"/>
  <c r="D3465" i="10"/>
  <c r="D3466" i="10"/>
  <c r="D3467" i="10"/>
  <c r="D3468" i="10"/>
  <c r="D3469" i="10"/>
  <c r="D3470" i="10"/>
  <c r="D3471" i="10"/>
  <c r="D3472" i="10"/>
  <c r="D3473" i="10"/>
  <c r="D3474" i="10"/>
  <c r="D3475" i="10"/>
  <c r="D3476" i="10"/>
  <c r="D3477" i="10"/>
  <c r="D3478" i="10"/>
  <c r="D3479" i="10"/>
  <c r="D3480" i="10"/>
  <c r="D3481" i="10"/>
  <c r="D3482" i="10"/>
  <c r="D3483" i="10"/>
  <c r="D3484" i="10"/>
  <c r="D3485" i="10"/>
  <c r="D3486" i="10"/>
  <c r="D3487" i="10"/>
  <c r="D3488" i="10"/>
  <c r="D3489" i="10"/>
  <c r="D3490" i="10"/>
  <c r="D3491" i="10"/>
  <c r="D3492" i="10"/>
  <c r="D3493" i="10"/>
  <c r="D3494" i="10"/>
  <c r="D3495" i="10"/>
  <c r="D3496" i="10"/>
  <c r="D3497" i="10"/>
  <c r="D3498" i="10"/>
  <c r="D3499" i="10"/>
  <c r="D3500" i="10"/>
  <c r="D3501" i="10"/>
  <c r="D3502" i="10"/>
  <c r="D3503" i="10"/>
  <c r="D3504" i="10"/>
  <c r="D3505" i="10"/>
  <c r="D3506" i="10"/>
  <c r="D3507" i="10"/>
  <c r="D3508" i="10"/>
  <c r="D3509" i="10"/>
  <c r="D3510" i="10"/>
  <c r="D3511" i="10"/>
  <c r="D3512" i="10"/>
  <c r="D3513" i="10"/>
  <c r="D3514" i="10"/>
  <c r="D3515" i="10"/>
  <c r="D3516" i="10"/>
  <c r="D3517" i="10"/>
  <c r="D3518" i="10"/>
  <c r="D3519" i="10"/>
  <c r="D3520" i="10"/>
  <c r="D3521" i="10"/>
  <c r="D3522" i="10"/>
  <c r="D3523" i="10"/>
  <c r="D3524" i="10"/>
  <c r="D3525" i="10"/>
  <c r="D3526" i="10"/>
  <c r="D3527" i="10"/>
  <c r="D3528" i="10"/>
  <c r="D3529" i="10"/>
  <c r="D3530" i="10"/>
  <c r="D3531" i="10"/>
  <c r="D3532" i="10"/>
  <c r="D3533" i="10"/>
  <c r="D3534" i="10"/>
  <c r="D3535" i="10"/>
  <c r="D3536" i="10"/>
  <c r="D3537" i="10"/>
  <c r="D3538" i="10"/>
  <c r="D3539" i="10"/>
  <c r="D3540" i="10"/>
  <c r="D3541" i="10"/>
  <c r="D3542" i="10"/>
  <c r="D3543" i="10"/>
  <c r="D3544" i="10"/>
  <c r="D3545" i="10"/>
  <c r="D3546" i="10"/>
  <c r="D3547" i="10"/>
  <c r="D3548" i="10"/>
  <c r="D3549" i="10"/>
  <c r="D3550" i="10"/>
  <c r="D3551" i="10"/>
  <c r="D3552" i="10"/>
  <c r="D3553" i="10"/>
  <c r="D3554" i="10"/>
  <c r="D3555" i="10"/>
  <c r="D3556" i="10"/>
  <c r="D3557" i="10"/>
  <c r="D3558" i="10"/>
  <c r="D3559" i="10"/>
  <c r="D3560" i="10"/>
  <c r="D3561" i="10"/>
  <c r="D3562" i="10"/>
  <c r="D3563" i="10"/>
  <c r="D3564" i="10"/>
  <c r="D3565" i="10"/>
  <c r="D3566" i="10"/>
  <c r="D3567" i="10"/>
  <c r="D3568" i="10"/>
  <c r="D3569" i="10"/>
  <c r="D3570" i="10"/>
  <c r="D3571" i="10"/>
  <c r="D3572" i="10"/>
  <c r="D3573" i="10"/>
  <c r="D3574" i="10"/>
  <c r="D3575" i="10"/>
  <c r="D3576" i="10"/>
  <c r="D3577" i="10"/>
  <c r="D3578" i="10"/>
  <c r="D3579" i="10"/>
  <c r="D3580" i="10"/>
  <c r="D3581" i="10"/>
  <c r="D3582" i="10"/>
  <c r="D3583" i="10"/>
  <c r="D3584" i="10"/>
  <c r="D3585" i="10"/>
  <c r="D3586" i="10"/>
  <c r="D3587" i="10"/>
  <c r="D3588" i="10"/>
  <c r="D3589" i="10"/>
  <c r="D3590" i="10"/>
  <c r="D3591" i="10"/>
  <c r="D3592" i="10"/>
  <c r="D3593" i="10"/>
  <c r="D3594" i="10"/>
  <c r="D3595" i="10"/>
  <c r="D3596" i="10"/>
  <c r="D3597" i="10"/>
  <c r="D3598" i="10"/>
  <c r="D3599" i="10"/>
  <c r="D3600" i="10"/>
  <c r="D3601" i="10"/>
  <c r="D3602" i="10"/>
  <c r="D3603" i="10"/>
  <c r="D3604" i="10"/>
  <c r="D3605" i="10"/>
  <c r="D3606" i="10"/>
  <c r="D3607" i="10"/>
  <c r="D3608" i="10"/>
  <c r="D3609" i="10"/>
  <c r="D3610" i="10"/>
  <c r="D3611" i="10"/>
  <c r="D3612" i="10"/>
  <c r="D3613" i="10"/>
  <c r="D3614" i="10"/>
  <c r="D3615" i="10"/>
  <c r="D3616" i="10"/>
  <c r="D3617" i="10"/>
  <c r="D3618" i="10"/>
  <c r="D3619" i="10"/>
  <c r="D3620" i="10"/>
  <c r="D3621" i="10"/>
  <c r="D3622" i="10"/>
  <c r="D3623" i="10"/>
  <c r="D3624" i="10"/>
  <c r="D3625" i="10"/>
  <c r="D3626" i="10"/>
  <c r="D3627" i="10"/>
  <c r="D3628" i="10"/>
  <c r="D3629" i="10"/>
  <c r="D3630" i="10"/>
  <c r="D3631" i="10"/>
  <c r="D3632" i="10"/>
  <c r="D3633" i="10"/>
  <c r="D3634" i="10"/>
  <c r="D3635" i="10"/>
  <c r="D3636" i="10"/>
  <c r="D3637" i="10"/>
  <c r="D3638" i="10"/>
  <c r="D3639" i="10"/>
  <c r="D3640" i="10"/>
  <c r="D3641" i="10"/>
  <c r="D3642" i="10"/>
  <c r="D3643" i="10"/>
  <c r="D3644" i="10"/>
  <c r="D3645" i="10"/>
  <c r="D3646" i="10"/>
  <c r="D3647" i="10"/>
  <c r="D3648" i="10"/>
  <c r="D3649" i="10"/>
  <c r="D3650" i="10"/>
  <c r="D3651" i="10"/>
  <c r="D3652" i="10"/>
  <c r="D3653" i="10"/>
  <c r="D3654" i="10"/>
  <c r="D3655" i="10"/>
  <c r="D3656" i="10"/>
  <c r="D3657" i="10"/>
  <c r="D3658" i="10"/>
  <c r="D3659" i="10"/>
  <c r="D3660" i="10"/>
  <c r="D3661" i="10"/>
  <c r="D3662" i="10"/>
  <c r="D3663" i="10"/>
  <c r="D3664" i="10"/>
  <c r="D3665" i="10"/>
  <c r="D3666" i="10"/>
  <c r="D3667" i="10"/>
  <c r="D3668" i="10"/>
  <c r="D3669" i="10"/>
  <c r="D3670" i="10"/>
  <c r="D3671" i="10"/>
  <c r="D3672" i="10"/>
  <c r="D3673" i="10"/>
  <c r="D3674" i="10"/>
  <c r="D3675" i="10"/>
  <c r="D3676" i="10"/>
  <c r="D3677" i="10"/>
  <c r="D3678" i="10"/>
  <c r="D3679" i="10"/>
  <c r="D3680" i="10"/>
  <c r="D3681" i="10"/>
  <c r="D3682" i="10"/>
  <c r="D3683" i="10"/>
  <c r="D3684" i="10"/>
  <c r="D3685" i="10"/>
  <c r="D3686" i="10"/>
  <c r="D3687" i="10"/>
  <c r="D3688" i="10"/>
  <c r="D3689" i="10"/>
  <c r="D3690" i="10"/>
  <c r="D3691" i="10"/>
  <c r="D3692" i="10"/>
  <c r="D3693" i="10"/>
  <c r="D3694" i="10"/>
  <c r="D3695" i="10"/>
  <c r="D3696" i="10"/>
  <c r="D3697" i="10"/>
  <c r="D3698" i="10"/>
  <c r="D3699" i="10"/>
  <c r="D3700" i="10"/>
  <c r="D3701" i="10"/>
  <c r="D3702" i="10"/>
  <c r="D3703" i="10"/>
  <c r="D3704" i="10"/>
  <c r="D3705" i="10"/>
  <c r="D3706" i="10"/>
  <c r="D3707" i="10"/>
  <c r="D3708" i="10"/>
  <c r="D3709" i="10"/>
  <c r="D3710" i="10"/>
  <c r="D3711" i="10"/>
  <c r="D3712" i="10"/>
  <c r="D3713" i="10"/>
  <c r="D3714" i="10"/>
  <c r="D3715" i="10"/>
  <c r="D3716" i="10"/>
  <c r="D3717" i="10"/>
  <c r="D3718" i="10"/>
  <c r="D3719" i="10"/>
  <c r="D3720" i="10"/>
  <c r="D3721" i="10"/>
  <c r="D3722" i="10"/>
  <c r="D3723" i="10"/>
  <c r="D3724" i="10"/>
  <c r="D3725" i="10"/>
  <c r="D3726" i="10"/>
  <c r="D3727" i="10"/>
  <c r="D3728" i="10"/>
  <c r="D3729" i="10"/>
  <c r="D3730" i="10"/>
  <c r="D3731" i="10"/>
  <c r="D3732" i="10"/>
  <c r="D3733" i="10"/>
  <c r="D3734" i="10"/>
  <c r="D3735" i="10"/>
  <c r="D3736" i="10"/>
  <c r="D3737" i="10"/>
  <c r="D3738" i="10"/>
  <c r="D3739" i="10"/>
  <c r="D3740" i="10"/>
  <c r="D3741" i="10"/>
  <c r="D3742" i="10"/>
  <c r="D3743" i="10"/>
  <c r="D3744" i="10"/>
  <c r="D3745" i="10"/>
  <c r="D3746" i="10"/>
  <c r="D3747" i="10"/>
  <c r="D3748" i="10"/>
  <c r="D3749" i="10"/>
  <c r="D3750" i="10"/>
  <c r="D3751" i="10"/>
  <c r="D3752" i="10"/>
  <c r="D3753" i="10"/>
  <c r="D3754" i="10"/>
  <c r="D3755" i="10"/>
  <c r="D3756" i="10"/>
  <c r="D3757" i="10"/>
  <c r="D3758" i="10"/>
  <c r="D3759" i="10"/>
  <c r="D3760" i="10"/>
  <c r="D3761" i="10"/>
  <c r="D3762" i="10"/>
  <c r="D3763" i="10"/>
  <c r="D3764" i="10"/>
  <c r="D3765" i="10"/>
  <c r="D3766" i="10"/>
  <c r="D3767" i="10"/>
  <c r="D3768" i="10"/>
  <c r="D3769" i="10"/>
  <c r="D3770" i="10"/>
  <c r="D3771" i="10"/>
  <c r="D3772" i="10"/>
  <c r="D3773" i="10"/>
  <c r="D3774" i="10"/>
  <c r="D3775" i="10"/>
  <c r="D3776" i="10"/>
  <c r="D3777" i="10"/>
  <c r="D3778" i="10"/>
  <c r="D3779" i="10"/>
  <c r="D3780" i="10"/>
  <c r="D3781" i="10"/>
  <c r="D3782" i="10"/>
  <c r="D3783" i="10"/>
  <c r="D3784" i="10"/>
  <c r="D3785" i="10"/>
  <c r="D3786" i="10"/>
  <c r="D3787" i="10"/>
  <c r="D3788" i="10"/>
  <c r="D3789" i="10"/>
  <c r="D3790" i="10"/>
  <c r="D3791" i="10"/>
  <c r="D3792" i="10"/>
  <c r="D3793" i="10"/>
  <c r="D3794" i="10"/>
  <c r="D3795" i="10"/>
  <c r="D3796" i="10"/>
  <c r="D3797" i="10"/>
  <c r="D3798" i="10"/>
  <c r="D3799" i="10"/>
  <c r="D3800" i="10"/>
  <c r="D3801" i="10"/>
  <c r="D3802" i="10"/>
  <c r="D3803" i="10"/>
  <c r="D3804" i="10"/>
  <c r="D3805" i="10"/>
  <c r="D3806" i="10"/>
  <c r="D3807" i="10"/>
  <c r="D3808" i="10"/>
  <c r="D3809" i="10"/>
  <c r="D3810" i="10"/>
  <c r="D3811" i="10"/>
  <c r="D3812" i="10"/>
  <c r="D3813" i="10"/>
  <c r="D3814" i="10"/>
  <c r="D3815" i="10"/>
  <c r="D3816" i="10"/>
  <c r="D3817" i="10"/>
  <c r="D3818" i="10"/>
  <c r="D3819" i="10"/>
  <c r="D3820" i="10"/>
  <c r="D3821" i="10"/>
  <c r="D3822" i="10"/>
  <c r="D3823" i="10"/>
  <c r="D3824" i="10"/>
  <c r="D3825" i="10"/>
  <c r="D3826" i="10"/>
  <c r="D3827" i="10"/>
  <c r="D3828" i="10"/>
  <c r="D3829" i="10"/>
  <c r="D3830" i="10"/>
  <c r="D3831" i="10"/>
  <c r="D3832" i="10"/>
  <c r="D3833" i="10"/>
  <c r="D3834" i="10"/>
  <c r="D3835" i="10"/>
  <c r="D3836" i="10"/>
  <c r="D3837" i="10"/>
  <c r="D3838" i="10"/>
  <c r="D3839" i="10"/>
  <c r="D3840" i="10"/>
  <c r="D3841" i="10"/>
  <c r="D3842" i="10"/>
  <c r="D3843" i="10"/>
  <c r="D3844" i="10"/>
  <c r="D3845" i="10"/>
  <c r="D3846" i="10"/>
  <c r="D3847" i="10"/>
  <c r="D3848" i="10"/>
  <c r="D3849" i="10"/>
  <c r="D3850" i="10"/>
  <c r="D3851" i="10"/>
  <c r="D3852" i="10"/>
  <c r="D3853" i="10"/>
  <c r="D3854" i="10"/>
  <c r="D3855" i="10"/>
  <c r="D3856" i="10"/>
  <c r="D3857" i="10"/>
  <c r="D3858" i="10"/>
  <c r="D3859" i="10"/>
  <c r="D3860" i="10"/>
  <c r="D3861" i="10"/>
  <c r="D3862" i="10"/>
  <c r="D3863" i="10"/>
  <c r="D3864" i="10"/>
  <c r="D3865" i="10"/>
  <c r="D3866" i="10"/>
  <c r="D3867" i="10"/>
  <c r="D3868" i="10"/>
  <c r="D3869" i="10"/>
  <c r="D3870" i="10"/>
  <c r="D3871" i="10"/>
  <c r="D3872" i="10"/>
  <c r="D3873" i="10"/>
  <c r="D3874" i="10"/>
  <c r="D3875" i="10"/>
  <c r="D3876" i="10"/>
  <c r="D3877" i="10"/>
  <c r="D3878" i="10"/>
  <c r="D3879" i="10"/>
  <c r="D3880" i="10"/>
  <c r="D3881" i="10"/>
  <c r="D3882" i="10"/>
  <c r="D3883" i="10"/>
  <c r="D3884" i="10"/>
  <c r="D3885" i="10"/>
  <c r="D3886" i="10"/>
  <c r="D3887" i="10"/>
  <c r="D3888" i="10"/>
  <c r="D3889" i="10"/>
  <c r="D3890" i="10"/>
  <c r="D3891" i="10"/>
  <c r="D3892" i="10"/>
  <c r="D3893" i="10"/>
  <c r="D3894" i="10"/>
  <c r="D3895" i="10"/>
  <c r="D3896" i="10"/>
  <c r="D3897" i="10"/>
  <c r="D3898" i="10"/>
  <c r="D3899" i="10"/>
  <c r="D3900" i="10"/>
  <c r="D3901" i="10"/>
  <c r="D3902" i="10"/>
  <c r="D3903" i="10"/>
  <c r="D3904" i="10"/>
  <c r="D3905" i="10"/>
  <c r="D3906" i="10"/>
  <c r="D3907" i="10"/>
  <c r="D3908" i="10"/>
  <c r="D3909" i="10"/>
  <c r="D3910" i="10"/>
  <c r="D3911" i="10"/>
  <c r="D3912" i="10"/>
  <c r="D3913" i="10"/>
  <c r="D3914" i="10"/>
  <c r="D3915" i="10"/>
  <c r="D3916" i="10"/>
  <c r="D3917" i="10"/>
  <c r="D3918" i="10"/>
  <c r="D3919" i="10"/>
  <c r="D3920" i="10"/>
  <c r="D3921" i="10"/>
  <c r="D3922" i="10"/>
  <c r="D3923" i="10"/>
  <c r="D3924" i="10"/>
  <c r="D3925" i="10"/>
  <c r="D3926" i="10"/>
  <c r="D3927" i="10"/>
  <c r="D3928" i="10"/>
  <c r="D3929" i="10"/>
  <c r="D3930" i="10"/>
  <c r="D3931" i="10"/>
  <c r="D3932" i="10"/>
  <c r="D3933" i="10"/>
  <c r="D3934" i="10"/>
  <c r="D3935" i="10"/>
  <c r="D3936" i="10"/>
  <c r="D3937" i="10"/>
  <c r="D3938" i="10"/>
  <c r="D3939" i="10"/>
  <c r="D3940" i="10"/>
  <c r="D3941" i="10"/>
  <c r="D3942" i="10"/>
  <c r="D3943" i="10"/>
  <c r="D3944" i="10"/>
  <c r="D3945" i="10"/>
  <c r="D3946" i="10"/>
  <c r="D3947" i="10"/>
  <c r="D3948" i="10"/>
  <c r="D3949" i="10"/>
  <c r="D3950" i="10"/>
  <c r="D3951" i="10"/>
  <c r="D3952" i="10"/>
  <c r="D3953" i="10"/>
  <c r="D3954" i="10"/>
  <c r="D3955" i="10"/>
  <c r="D3956" i="10"/>
  <c r="D3957" i="10"/>
  <c r="D3958" i="10"/>
  <c r="D3959" i="10"/>
  <c r="D3960" i="10"/>
  <c r="D3961" i="10"/>
  <c r="D3962" i="10"/>
  <c r="D3963" i="10"/>
  <c r="D3964" i="10"/>
  <c r="D3965" i="10"/>
  <c r="D3966" i="10"/>
  <c r="D3967" i="10"/>
  <c r="D3968" i="10"/>
  <c r="D3969" i="10"/>
  <c r="D3970" i="10"/>
  <c r="D3971" i="10"/>
  <c r="D3972" i="10"/>
  <c r="D3973" i="10"/>
  <c r="D3974" i="10"/>
  <c r="D3975" i="10"/>
  <c r="D3976" i="10"/>
  <c r="D3977" i="10"/>
  <c r="D3978" i="10"/>
  <c r="D3979" i="10"/>
  <c r="D3980" i="10"/>
  <c r="D3981" i="10"/>
  <c r="D3982" i="10"/>
  <c r="D3983" i="10"/>
  <c r="D3984" i="10"/>
  <c r="D3985" i="10"/>
  <c r="D3986" i="10"/>
  <c r="D3987" i="10"/>
  <c r="D3988" i="10"/>
  <c r="D3989" i="10"/>
  <c r="D3990" i="10"/>
  <c r="D3991" i="10"/>
  <c r="D3992" i="10"/>
  <c r="D3993" i="10"/>
  <c r="D3994" i="10"/>
  <c r="D3995" i="10"/>
  <c r="D3996" i="10"/>
  <c r="D3997" i="10"/>
  <c r="D3998" i="10"/>
  <c r="D3999" i="10"/>
  <c r="D4000" i="10"/>
  <c r="D4001" i="10"/>
  <c r="D4002" i="10"/>
  <c r="D4003" i="10"/>
  <c r="D4004" i="10"/>
  <c r="H43" i="11"/>
  <c r="I43" i="11"/>
  <c r="J43" i="11"/>
  <c r="K43" i="11"/>
  <c r="I44" i="11"/>
  <c r="F7" i="1"/>
  <c r="C14" i="1"/>
  <c r="I17" i="1"/>
  <c r="C15" i="1"/>
  <c r="I16" i="1"/>
  <c r="C16" i="1"/>
  <c r="I15" i="1"/>
  <c r="C10" i="1"/>
  <c r="C17" i="1"/>
  <c r="I14" i="1"/>
  <c r="F14" i="1"/>
  <c r="H17" i="1"/>
  <c r="F15" i="1"/>
  <c r="H16" i="1"/>
  <c r="F16" i="1"/>
  <c r="H15" i="1"/>
  <c r="F17" i="1"/>
  <c r="H14" i="1"/>
  <c r="I10" i="1"/>
  <c r="I9" i="1"/>
  <c r="I8" i="1"/>
  <c r="I7" i="1"/>
  <c r="F10" i="1"/>
  <c r="F9" i="1"/>
  <c r="F8" i="1"/>
  <c r="H44" i="11"/>
  <c r="G58" i="9"/>
  <c r="G58" i="12"/>
  <c r="G56" i="10"/>
  <c r="G56" i="11"/>
  <c r="AG2" i="18"/>
  <c r="AF436" i="18"/>
  <c r="AF435" i="18"/>
  <c r="AF434" i="18"/>
  <c r="AF433" i="18"/>
  <c r="AF432" i="18"/>
  <c r="AF431" i="18"/>
  <c r="AF430" i="18"/>
  <c r="AF429" i="18"/>
  <c r="AF428" i="18"/>
  <c r="AF427" i="18"/>
  <c r="AF426" i="18"/>
  <c r="AF425" i="18"/>
  <c r="AF424" i="18"/>
  <c r="AF423" i="18"/>
  <c r="AF422" i="18"/>
  <c r="AF421" i="18"/>
  <c r="AF420" i="18"/>
  <c r="AF419" i="18"/>
  <c r="AF418" i="18"/>
  <c r="AF417" i="18"/>
  <c r="AF416" i="18"/>
  <c r="AF415" i="18"/>
  <c r="AF414" i="18"/>
  <c r="AF413" i="18"/>
  <c r="AF412" i="18"/>
  <c r="AF411" i="18"/>
  <c r="AF410" i="18"/>
  <c r="AF409" i="18"/>
  <c r="AF408" i="18"/>
  <c r="AF407" i="18"/>
  <c r="AF406" i="18"/>
  <c r="AF405" i="18"/>
  <c r="AF404" i="18"/>
  <c r="AF403" i="18"/>
  <c r="AF402" i="18"/>
  <c r="AF401" i="18"/>
  <c r="AF400" i="18"/>
  <c r="AF399" i="18"/>
  <c r="AF398" i="18"/>
  <c r="AF397" i="18"/>
  <c r="AF396" i="18"/>
  <c r="AF395" i="18"/>
  <c r="AF394" i="18"/>
  <c r="AF393" i="18"/>
  <c r="AF392" i="18"/>
  <c r="AF391" i="18"/>
  <c r="AF390" i="18"/>
  <c r="AF389" i="18"/>
  <c r="AF388" i="18"/>
  <c r="AF387" i="18"/>
  <c r="AF386" i="18"/>
  <c r="AF385" i="18"/>
  <c r="AF384" i="18"/>
  <c r="AF383" i="18"/>
  <c r="AF382" i="18"/>
  <c r="AF381" i="18"/>
  <c r="AF380" i="18"/>
  <c r="AF379" i="18"/>
  <c r="AF378" i="18"/>
  <c r="AF377" i="18"/>
  <c r="AF376" i="18"/>
  <c r="AF375" i="18"/>
  <c r="AF374" i="18"/>
  <c r="AF373" i="18"/>
  <c r="AF372" i="18"/>
  <c r="AF371" i="18"/>
  <c r="AF370" i="18"/>
  <c r="AF369" i="18"/>
  <c r="AF368" i="18"/>
  <c r="AF367" i="18"/>
  <c r="AF366" i="18"/>
  <c r="AF365" i="18"/>
  <c r="AF364" i="18"/>
  <c r="AF363" i="18"/>
  <c r="AF362" i="18"/>
  <c r="AF361" i="18"/>
  <c r="AF360" i="18"/>
  <c r="AF359" i="18"/>
  <c r="AF358" i="18"/>
  <c r="AF357" i="18"/>
  <c r="AF356" i="18"/>
  <c r="AF355" i="18"/>
  <c r="AF354" i="18"/>
  <c r="AF353" i="18"/>
  <c r="AF352" i="18"/>
  <c r="AF351" i="18"/>
  <c r="AF350" i="18"/>
  <c r="AF349" i="18"/>
  <c r="AF348" i="18"/>
  <c r="AF347" i="18"/>
  <c r="AF346" i="18"/>
  <c r="AF345" i="18"/>
  <c r="AF344" i="18"/>
  <c r="AF343" i="18"/>
  <c r="AF342" i="18"/>
  <c r="AF341" i="18"/>
  <c r="AF340" i="18"/>
  <c r="AF339" i="18"/>
  <c r="AF338" i="18"/>
  <c r="AF337" i="18"/>
  <c r="AF336" i="18"/>
  <c r="AF335" i="18"/>
  <c r="AF334" i="18"/>
  <c r="AF333" i="18"/>
  <c r="AF332" i="18"/>
  <c r="AF331" i="18"/>
  <c r="AF330" i="18"/>
  <c r="AF329" i="18"/>
  <c r="AF328" i="18"/>
  <c r="AF327" i="18"/>
  <c r="AF326" i="18"/>
  <c r="AF325" i="18"/>
  <c r="AF324" i="18"/>
  <c r="AF323" i="18"/>
  <c r="AF322" i="18"/>
  <c r="AF321" i="18"/>
  <c r="AF320" i="18"/>
  <c r="AF319" i="18"/>
  <c r="AF318" i="18"/>
  <c r="AF317" i="18"/>
  <c r="Y4" i="19"/>
  <c r="AF316" i="18"/>
  <c r="AF315" i="18"/>
  <c r="AF314" i="18"/>
  <c r="AF313" i="18"/>
  <c r="AF312" i="18"/>
  <c r="AF311" i="18"/>
  <c r="AF310" i="18"/>
  <c r="AF309" i="18"/>
  <c r="AF308" i="18"/>
  <c r="AF307" i="18"/>
  <c r="AF306" i="18"/>
  <c r="AF305" i="18"/>
  <c r="AF304" i="18"/>
  <c r="AF303" i="18"/>
  <c r="AF302" i="18"/>
  <c r="AF301" i="18"/>
  <c r="AF300" i="18"/>
  <c r="AF299" i="18"/>
  <c r="AF298" i="18"/>
  <c r="AF297" i="18"/>
  <c r="AF296" i="18"/>
  <c r="AF295" i="18"/>
  <c r="AF294" i="18"/>
  <c r="AF293" i="18"/>
  <c r="AF292" i="18"/>
  <c r="AF291" i="18"/>
  <c r="AF290" i="18"/>
  <c r="AF289" i="18"/>
  <c r="AF288" i="18"/>
  <c r="AF287" i="18"/>
  <c r="AF286" i="18"/>
  <c r="AF285" i="18"/>
  <c r="AF284" i="18"/>
  <c r="AF283" i="18"/>
  <c r="AF282" i="18"/>
  <c r="AF281" i="18"/>
  <c r="AF280" i="18"/>
  <c r="AF279" i="18"/>
  <c r="AF278" i="18"/>
  <c r="AF277" i="18"/>
  <c r="AF276" i="18"/>
  <c r="AF275" i="18"/>
  <c r="AF274" i="18"/>
  <c r="AF273" i="18"/>
  <c r="AF272" i="18"/>
  <c r="AF271" i="18"/>
  <c r="AF270" i="18"/>
  <c r="AF269" i="18"/>
  <c r="AF268" i="18"/>
  <c r="AF267" i="18"/>
  <c r="AF266" i="18"/>
  <c r="AF265" i="18"/>
  <c r="AF264" i="18"/>
  <c r="AF263" i="18"/>
  <c r="AF262" i="18"/>
  <c r="AF261" i="18"/>
  <c r="AF260" i="18"/>
  <c r="AF259" i="18"/>
  <c r="AF258" i="18"/>
  <c r="AF257" i="18"/>
  <c r="AF256" i="18"/>
  <c r="AF255" i="18"/>
  <c r="AF254" i="18"/>
  <c r="AF253" i="18"/>
  <c r="AF252" i="18"/>
  <c r="AF251" i="18"/>
  <c r="AF250" i="18"/>
  <c r="AF249" i="18"/>
  <c r="AF248" i="18"/>
  <c r="AF247" i="18"/>
  <c r="AF246" i="18"/>
  <c r="AF245" i="18"/>
  <c r="AF244" i="18"/>
  <c r="AF243" i="18"/>
  <c r="AF242" i="18"/>
  <c r="AF241" i="18"/>
  <c r="AF240" i="18"/>
  <c r="AF239" i="18"/>
  <c r="AF238" i="18"/>
  <c r="AF237" i="18"/>
  <c r="AF236" i="18"/>
  <c r="AF235" i="18"/>
  <c r="AF234" i="18"/>
  <c r="AF233" i="18"/>
  <c r="AF232" i="18"/>
  <c r="AF231" i="18"/>
  <c r="AF230" i="18"/>
  <c r="AF229" i="18"/>
  <c r="AF228" i="18"/>
  <c r="AF227" i="18"/>
  <c r="AF226" i="18"/>
  <c r="AF225" i="18"/>
  <c r="AF224" i="18"/>
  <c r="AF223" i="18"/>
  <c r="AF222" i="18"/>
  <c r="AF221" i="18"/>
  <c r="AF220" i="18"/>
  <c r="AF219" i="18"/>
  <c r="AF218" i="18"/>
  <c r="AF217" i="18"/>
  <c r="AF216" i="18"/>
  <c r="AF215" i="18"/>
  <c r="AF214" i="18"/>
  <c r="AF213" i="18"/>
  <c r="AF212" i="18"/>
  <c r="AF211" i="18"/>
  <c r="AF210" i="18"/>
  <c r="AF209" i="18"/>
  <c r="AF208" i="18"/>
  <c r="AF207" i="18"/>
  <c r="AF206" i="18"/>
  <c r="AF205" i="18"/>
  <c r="AF204" i="18"/>
  <c r="AF203" i="18"/>
  <c r="AF202" i="18"/>
  <c r="AF201" i="18"/>
  <c r="AF200" i="18"/>
  <c r="AF199" i="18"/>
  <c r="AF198" i="18"/>
  <c r="AF197" i="18"/>
  <c r="AF196" i="18"/>
  <c r="AF195" i="18"/>
  <c r="AF194" i="18"/>
  <c r="AF193" i="18"/>
  <c r="AF192" i="18"/>
  <c r="AF191" i="18"/>
  <c r="AF190" i="18"/>
  <c r="AF189" i="18"/>
  <c r="AF188" i="18"/>
  <c r="AF187" i="18"/>
  <c r="AF186" i="18"/>
  <c r="AF185" i="18"/>
  <c r="AF184" i="18"/>
  <c r="AF183" i="18"/>
  <c r="AF182" i="18"/>
  <c r="AF181" i="18"/>
  <c r="AF180" i="18"/>
  <c r="AF179" i="18"/>
  <c r="AF178" i="18"/>
  <c r="AF177" i="18"/>
  <c r="AF176" i="18"/>
  <c r="AF175" i="18"/>
  <c r="AF174" i="18"/>
  <c r="AF173" i="18"/>
  <c r="AF172" i="18"/>
  <c r="AF171" i="18"/>
  <c r="AF170" i="18"/>
  <c r="AF169" i="18"/>
  <c r="AF168" i="18"/>
  <c r="AF167" i="18"/>
  <c r="AF166" i="18"/>
  <c r="AF165" i="18"/>
  <c r="AF164" i="18"/>
  <c r="AF163" i="18"/>
  <c r="AF162" i="18"/>
  <c r="AF161" i="18"/>
  <c r="AF160" i="18"/>
  <c r="AF159" i="18"/>
  <c r="AF158" i="18"/>
  <c r="AF157" i="18"/>
  <c r="AF156" i="18"/>
  <c r="AF155" i="18"/>
  <c r="AF154" i="18"/>
  <c r="AF153" i="18"/>
  <c r="AF152" i="18"/>
  <c r="AF151" i="18"/>
  <c r="AF150" i="18"/>
  <c r="AF149" i="18"/>
  <c r="AF148" i="18"/>
  <c r="AF147" i="18"/>
  <c r="AF146" i="18"/>
  <c r="AF145" i="18"/>
  <c r="AF144" i="18"/>
  <c r="AF143" i="18"/>
  <c r="AF142" i="18"/>
  <c r="AF141" i="18"/>
  <c r="AF140" i="18"/>
  <c r="AF139" i="18"/>
  <c r="AF138" i="18"/>
  <c r="AF137" i="18"/>
  <c r="AF136" i="18"/>
  <c r="AF135" i="18"/>
  <c r="AF134" i="18"/>
  <c r="AF133" i="18"/>
  <c r="AF132" i="18"/>
  <c r="AF131" i="18"/>
  <c r="AF130" i="18"/>
  <c r="AF129" i="18"/>
  <c r="AF128" i="18"/>
  <c r="AF127" i="18"/>
  <c r="AF126" i="18"/>
  <c r="AF125" i="18"/>
  <c r="AF124" i="18"/>
  <c r="AF123" i="18"/>
  <c r="AF122" i="18"/>
  <c r="AF121" i="18"/>
  <c r="AF120" i="18"/>
  <c r="AF119" i="18"/>
  <c r="AF118" i="18"/>
  <c r="AF117" i="18"/>
  <c r="AF116" i="18"/>
  <c r="AF115" i="18"/>
  <c r="AF114" i="18"/>
  <c r="AF113" i="18"/>
  <c r="AF112" i="18"/>
  <c r="AF111" i="18"/>
  <c r="AF110" i="18"/>
  <c r="AF109" i="18"/>
  <c r="AF108" i="18"/>
  <c r="AF107" i="18"/>
  <c r="AF106" i="18"/>
  <c r="AF105" i="18"/>
  <c r="AF104" i="18"/>
  <c r="AF103" i="18"/>
  <c r="AF102" i="18"/>
  <c r="AF101" i="18"/>
  <c r="AF100" i="18"/>
  <c r="AF99" i="18"/>
  <c r="AF98" i="18"/>
  <c r="AF97" i="18"/>
  <c r="AF96" i="18"/>
  <c r="AF95" i="18"/>
  <c r="AF94" i="18"/>
  <c r="AF93" i="18"/>
  <c r="AF92" i="18"/>
  <c r="AF91" i="18"/>
  <c r="AF90" i="18"/>
  <c r="AF89" i="18"/>
  <c r="AF88" i="18"/>
  <c r="AF87" i="18"/>
  <c r="AF86" i="18"/>
  <c r="AF85" i="18"/>
  <c r="AF84" i="18"/>
  <c r="AF83" i="18"/>
  <c r="AF82" i="18"/>
  <c r="AF81" i="18"/>
  <c r="AF80" i="18"/>
  <c r="AF79" i="18"/>
  <c r="AF78" i="18"/>
  <c r="AF77" i="18"/>
  <c r="AF76" i="18"/>
  <c r="AF75" i="18"/>
  <c r="AF74" i="18"/>
  <c r="AF73" i="18"/>
  <c r="AF72" i="18"/>
  <c r="AF71" i="18"/>
  <c r="AF70" i="18"/>
  <c r="AF69" i="18"/>
  <c r="AF68" i="18"/>
  <c r="AF67" i="18"/>
  <c r="AF66" i="18"/>
  <c r="AF65" i="18"/>
  <c r="AF64" i="18"/>
  <c r="AF63" i="18"/>
  <c r="AF62" i="18"/>
  <c r="AF61" i="18"/>
  <c r="AF60" i="18"/>
  <c r="AF59" i="18"/>
  <c r="AF58" i="18"/>
  <c r="AF57" i="18"/>
  <c r="AF56" i="18"/>
  <c r="AF55" i="18"/>
  <c r="AF54" i="18"/>
  <c r="AF53" i="18"/>
  <c r="AF52" i="18"/>
  <c r="AF51" i="18"/>
  <c r="AF50" i="18"/>
  <c r="AF49" i="18"/>
  <c r="AF48" i="18"/>
  <c r="AF47" i="18"/>
  <c r="AF46" i="18"/>
  <c r="AF45" i="18"/>
  <c r="AF44" i="18"/>
  <c r="AF43" i="18"/>
  <c r="AF42" i="18"/>
  <c r="AF41" i="18"/>
  <c r="AF40" i="18"/>
  <c r="AF39" i="18"/>
  <c r="AF38" i="18"/>
  <c r="AF37" i="18"/>
  <c r="AF36" i="18"/>
  <c r="AF35" i="18"/>
  <c r="AF34" i="18"/>
  <c r="AF33" i="18"/>
  <c r="AF32" i="18"/>
  <c r="AF31" i="18"/>
  <c r="AF30" i="18"/>
  <c r="AF29" i="18"/>
  <c r="AF28" i="18"/>
  <c r="AF27" i="18"/>
  <c r="AF26" i="18"/>
  <c r="AF25" i="18"/>
  <c r="AF24" i="18"/>
  <c r="AF23" i="18"/>
  <c r="AF22" i="18"/>
  <c r="AF21" i="18"/>
  <c r="AF20" i="18"/>
  <c r="AF19" i="18"/>
  <c r="AF18" i="18"/>
  <c r="AF17" i="18"/>
  <c r="AF16" i="18"/>
  <c r="AF15" i="18"/>
  <c r="AF14" i="18"/>
  <c r="AF13" i="18"/>
  <c r="AF12" i="18"/>
  <c r="AF11" i="18"/>
  <c r="AF10" i="18"/>
  <c r="AF9" i="18"/>
  <c r="AF8" i="18"/>
  <c r="AF7" i="18"/>
  <c r="AF6" i="18"/>
  <c r="Q3" i="19"/>
  <c r="C56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V22" i="19"/>
  <c r="W22" i="19"/>
  <c r="D28" i="19"/>
  <c r="E28" i="19"/>
  <c r="F28" i="19"/>
  <c r="G28" i="19"/>
  <c r="H28" i="19"/>
  <c r="I28" i="19"/>
  <c r="J28" i="19"/>
  <c r="C45" i="19"/>
  <c r="D45" i="19"/>
  <c r="E45" i="19"/>
  <c r="F45" i="19"/>
  <c r="G45" i="19"/>
  <c r="H45" i="19"/>
  <c r="I45" i="19"/>
  <c r="J45" i="19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B45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B48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B49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B52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B53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B55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B56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B57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B59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B60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B64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B65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B67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B69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B71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B72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B73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B75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B76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B101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B103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B104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B105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B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B107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B108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B109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B110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B111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B112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B113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B114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B115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B116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B117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B118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B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B120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B121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B122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B123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B124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B125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B126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B127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B128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B129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B130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B131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B132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B133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B134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B135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B136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B137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B138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B139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B140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B141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B142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B143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B144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B145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B146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B147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B148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B149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B150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B151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B152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B153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B154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B156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B157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B158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B159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B160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B161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B162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B163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B164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B165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B166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B167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B168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B169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B170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B171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B172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B173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B174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B175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B176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B177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B178" i="18"/>
  <c r="C178" i="18"/>
  <c r="D178" i="18"/>
  <c r="E178" i="18"/>
  <c r="F178" i="18"/>
  <c r="G178" i="18"/>
  <c r="H178" i="18"/>
  <c r="I178" i="18"/>
  <c r="J178" i="18"/>
  <c r="K178" i="18"/>
  <c r="L178" i="18"/>
  <c r="M178" i="18"/>
  <c r="N178" i="18"/>
  <c r="O178" i="18"/>
  <c r="B179" i="18"/>
  <c r="C179" i="18"/>
  <c r="D179" i="18"/>
  <c r="E179" i="18"/>
  <c r="F179" i="18"/>
  <c r="G179" i="18"/>
  <c r="H179" i="18"/>
  <c r="I179" i="18"/>
  <c r="J179" i="18"/>
  <c r="K179" i="18"/>
  <c r="L179" i="18"/>
  <c r="M179" i="18"/>
  <c r="N179" i="18"/>
  <c r="O179" i="18"/>
  <c r="B180" i="18"/>
  <c r="C180" i="18"/>
  <c r="D180" i="18"/>
  <c r="E180" i="18"/>
  <c r="F180" i="18"/>
  <c r="G180" i="18"/>
  <c r="H180" i="18"/>
  <c r="I180" i="18"/>
  <c r="J180" i="18"/>
  <c r="K180" i="18"/>
  <c r="L180" i="18"/>
  <c r="M180" i="18"/>
  <c r="N180" i="18"/>
  <c r="O180" i="18"/>
  <c r="B181" i="18"/>
  <c r="C181" i="18"/>
  <c r="D181" i="18"/>
  <c r="E181" i="18"/>
  <c r="F181" i="18"/>
  <c r="G181" i="18"/>
  <c r="H181" i="18"/>
  <c r="I181" i="18"/>
  <c r="J181" i="18"/>
  <c r="K181" i="18"/>
  <c r="L181" i="18"/>
  <c r="M181" i="18"/>
  <c r="N181" i="18"/>
  <c r="O181" i="18"/>
  <c r="B182" i="18"/>
  <c r="C182" i="18"/>
  <c r="D182" i="18"/>
  <c r="E182" i="18"/>
  <c r="F182" i="18"/>
  <c r="G182" i="18"/>
  <c r="H182" i="18"/>
  <c r="I182" i="18"/>
  <c r="J182" i="18"/>
  <c r="K182" i="18"/>
  <c r="L182" i="18"/>
  <c r="M182" i="18"/>
  <c r="N182" i="18"/>
  <c r="O182" i="18"/>
  <c r="B183" i="18"/>
  <c r="C183" i="18"/>
  <c r="D183" i="18"/>
  <c r="E183" i="18"/>
  <c r="F183" i="18"/>
  <c r="G183" i="18"/>
  <c r="H183" i="18"/>
  <c r="I183" i="18"/>
  <c r="J183" i="18"/>
  <c r="K183" i="18"/>
  <c r="L183" i="18"/>
  <c r="M183" i="18"/>
  <c r="N183" i="18"/>
  <c r="O183" i="18"/>
  <c r="B184" i="18"/>
  <c r="C184" i="18"/>
  <c r="D184" i="18"/>
  <c r="E184" i="18"/>
  <c r="F184" i="18"/>
  <c r="G184" i="18"/>
  <c r="H184" i="18"/>
  <c r="I184" i="18"/>
  <c r="J184" i="18"/>
  <c r="K184" i="18"/>
  <c r="L184" i="18"/>
  <c r="M184" i="18"/>
  <c r="N184" i="18"/>
  <c r="O184" i="18"/>
  <c r="B185" i="18"/>
  <c r="C185" i="18"/>
  <c r="D185" i="18"/>
  <c r="E185" i="18"/>
  <c r="F185" i="18"/>
  <c r="G185" i="18"/>
  <c r="H185" i="18"/>
  <c r="I185" i="18"/>
  <c r="J185" i="18"/>
  <c r="K185" i="18"/>
  <c r="L185" i="18"/>
  <c r="M185" i="18"/>
  <c r="N185" i="18"/>
  <c r="O185" i="18"/>
  <c r="B186" i="18"/>
  <c r="C186" i="18"/>
  <c r="D186" i="18"/>
  <c r="E186" i="18"/>
  <c r="F186" i="18"/>
  <c r="G186" i="18"/>
  <c r="H186" i="18"/>
  <c r="I186" i="18"/>
  <c r="J186" i="18"/>
  <c r="K186" i="18"/>
  <c r="L186" i="18"/>
  <c r="M186" i="18"/>
  <c r="N186" i="18"/>
  <c r="O186" i="18"/>
  <c r="B187" i="18"/>
  <c r="C187" i="18"/>
  <c r="D187" i="18"/>
  <c r="E187" i="18"/>
  <c r="F187" i="18"/>
  <c r="G187" i="18"/>
  <c r="H187" i="18"/>
  <c r="I187" i="18"/>
  <c r="J187" i="18"/>
  <c r="K187" i="18"/>
  <c r="L187" i="18"/>
  <c r="M187" i="18"/>
  <c r="N187" i="18"/>
  <c r="O187" i="18"/>
  <c r="B188" i="18"/>
  <c r="C188" i="18"/>
  <c r="D188" i="18"/>
  <c r="E188" i="18"/>
  <c r="F188" i="18"/>
  <c r="G188" i="18"/>
  <c r="H188" i="18"/>
  <c r="I188" i="18"/>
  <c r="J188" i="18"/>
  <c r="K188" i="18"/>
  <c r="L188" i="18"/>
  <c r="M188" i="18"/>
  <c r="N188" i="18"/>
  <c r="O188" i="18"/>
  <c r="B189" i="18"/>
  <c r="C189" i="18"/>
  <c r="D189" i="18"/>
  <c r="E189" i="18"/>
  <c r="F189" i="18"/>
  <c r="G189" i="18"/>
  <c r="H189" i="18"/>
  <c r="I189" i="18"/>
  <c r="J189" i="18"/>
  <c r="K189" i="18"/>
  <c r="L189" i="18"/>
  <c r="M189" i="18"/>
  <c r="N189" i="18"/>
  <c r="O189" i="18"/>
  <c r="B190" i="18"/>
  <c r="C190" i="18"/>
  <c r="D190" i="18"/>
  <c r="E190" i="18"/>
  <c r="F190" i="18"/>
  <c r="G190" i="18"/>
  <c r="H190" i="18"/>
  <c r="I190" i="18"/>
  <c r="J190" i="18"/>
  <c r="K190" i="18"/>
  <c r="L190" i="18"/>
  <c r="M190" i="18"/>
  <c r="N190" i="18"/>
  <c r="O190" i="18"/>
  <c r="B191" i="18"/>
  <c r="C191" i="18"/>
  <c r="D191" i="18"/>
  <c r="E191" i="18"/>
  <c r="F191" i="18"/>
  <c r="G191" i="18"/>
  <c r="H191" i="18"/>
  <c r="I191" i="18"/>
  <c r="J191" i="18"/>
  <c r="K191" i="18"/>
  <c r="L191" i="18"/>
  <c r="M191" i="18"/>
  <c r="N191" i="18"/>
  <c r="O191" i="18"/>
  <c r="B192" i="18"/>
  <c r="C192" i="18"/>
  <c r="D192" i="18"/>
  <c r="E192" i="18"/>
  <c r="F192" i="18"/>
  <c r="G192" i="18"/>
  <c r="H192" i="18"/>
  <c r="I192" i="18"/>
  <c r="J192" i="18"/>
  <c r="K192" i="18"/>
  <c r="L192" i="18"/>
  <c r="M192" i="18"/>
  <c r="N192" i="18"/>
  <c r="O192" i="18"/>
  <c r="B193" i="18"/>
  <c r="C193" i="18"/>
  <c r="D193" i="18"/>
  <c r="E193" i="18"/>
  <c r="F193" i="18"/>
  <c r="G193" i="18"/>
  <c r="H193" i="18"/>
  <c r="I193" i="18"/>
  <c r="J193" i="18"/>
  <c r="K193" i="18"/>
  <c r="L193" i="18"/>
  <c r="M193" i="18"/>
  <c r="N193" i="18"/>
  <c r="O193" i="18"/>
  <c r="B194" i="18"/>
  <c r="C194" i="18"/>
  <c r="D194" i="18"/>
  <c r="E194" i="18"/>
  <c r="F194" i="18"/>
  <c r="G194" i="18"/>
  <c r="H194" i="18"/>
  <c r="I194" i="18"/>
  <c r="J194" i="18"/>
  <c r="K194" i="18"/>
  <c r="L194" i="18"/>
  <c r="M194" i="18"/>
  <c r="N194" i="18"/>
  <c r="O194" i="18"/>
  <c r="B195" i="18"/>
  <c r="C195" i="18"/>
  <c r="D195" i="18"/>
  <c r="E195" i="18"/>
  <c r="F195" i="18"/>
  <c r="G195" i="18"/>
  <c r="H195" i="18"/>
  <c r="I195" i="18"/>
  <c r="J195" i="18"/>
  <c r="K195" i="18"/>
  <c r="L195" i="18"/>
  <c r="M195" i="18"/>
  <c r="N195" i="18"/>
  <c r="O195" i="18"/>
  <c r="B196" i="18"/>
  <c r="C196" i="18"/>
  <c r="D196" i="18"/>
  <c r="E196" i="18"/>
  <c r="F196" i="18"/>
  <c r="G196" i="18"/>
  <c r="H196" i="18"/>
  <c r="I196" i="18"/>
  <c r="J196" i="18"/>
  <c r="K196" i="18"/>
  <c r="L196" i="18"/>
  <c r="M196" i="18"/>
  <c r="N196" i="18"/>
  <c r="O196" i="18"/>
  <c r="B197" i="18"/>
  <c r="C197" i="18"/>
  <c r="D197" i="18"/>
  <c r="E197" i="18"/>
  <c r="F197" i="18"/>
  <c r="G197" i="18"/>
  <c r="H197" i="18"/>
  <c r="I197" i="18"/>
  <c r="J197" i="18"/>
  <c r="K197" i="18"/>
  <c r="L197" i="18"/>
  <c r="M197" i="18"/>
  <c r="N197" i="18"/>
  <c r="O197" i="18"/>
  <c r="B198" i="18"/>
  <c r="C198" i="18"/>
  <c r="D198" i="18"/>
  <c r="E198" i="18"/>
  <c r="F198" i="18"/>
  <c r="G198" i="18"/>
  <c r="H198" i="18"/>
  <c r="I198" i="18"/>
  <c r="J198" i="18"/>
  <c r="K198" i="18"/>
  <c r="L198" i="18"/>
  <c r="M198" i="18"/>
  <c r="N198" i="18"/>
  <c r="O198" i="18"/>
  <c r="B199" i="18"/>
  <c r="C199" i="18"/>
  <c r="D199" i="18"/>
  <c r="E199" i="18"/>
  <c r="F199" i="18"/>
  <c r="G199" i="18"/>
  <c r="H199" i="18"/>
  <c r="I199" i="18"/>
  <c r="J199" i="18"/>
  <c r="K199" i="18"/>
  <c r="L199" i="18"/>
  <c r="M199" i="18"/>
  <c r="N199" i="18"/>
  <c r="O199" i="18"/>
  <c r="B200" i="18"/>
  <c r="C200" i="18"/>
  <c r="D200" i="18"/>
  <c r="E200" i="18"/>
  <c r="F200" i="18"/>
  <c r="G200" i="18"/>
  <c r="H200" i="18"/>
  <c r="I200" i="18"/>
  <c r="J200" i="18"/>
  <c r="K200" i="18"/>
  <c r="L200" i="18"/>
  <c r="M200" i="18"/>
  <c r="N200" i="18"/>
  <c r="O200" i="18"/>
  <c r="B201" i="18"/>
  <c r="C201" i="18"/>
  <c r="D201" i="18"/>
  <c r="E201" i="18"/>
  <c r="F201" i="18"/>
  <c r="G201" i="18"/>
  <c r="H201" i="18"/>
  <c r="I201" i="18"/>
  <c r="J201" i="18"/>
  <c r="K201" i="18"/>
  <c r="L201" i="18"/>
  <c r="M201" i="18"/>
  <c r="N201" i="18"/>
  <c r="O201" i="18"/>
  <c r="B202" i="18"/>
  <c r="C202" i="18"/>
  <c r="D202" i="18"/>
  <c r="E202" i="18"/>
  <c r="F202" i="18"/>
  <c r="G202" i="18"/>
  <c r="H202" i="18"/>
  <c r="I202" i="18"/>
  <c r="J202" i="18"/>
  <c r="K202" i="18"/>
  <c r="L202" i="18"/>
  <c r="M202" i="18"/>
  <c r="N202" i="18"/>
  <c r="O202" i="18"/>
  <c r="B203" i="18"/>
  <c r="C203" i="18"/>
  <c r="D203" i="18"/>
  <c r="E203" i="18"/>
  <c r="F203" i="18"/>
  <c r="G203" i="18"/>
  <c r="H203" i="18"/>
  <c r="I203" i="18"/>
  <c r="J203" i="18"/>
  <c r="K203" i="18"/>
  <c r="L203" i="18"/>
  <c r="M203" i="18"/>
  <c r="N203" i="18"/>
  <c r="O203" i="18"/>
  <c r="B204" i="18"/>
  <c r="C204" i="18"/>
  <c r="D204" i="18"/>
  <c r="E204" i="18"/>
  <c r="F204" i="18"/>
  <c r="G204" i="18"/>
  <c r="H204" i="18"/>
  <c r="I204" i="18"/>
  <c r="J204" i="18"/>
  <c r="K204" i="18"/>
  <c r="L204" i="18"/>
  <c r="M204" i="18"/>
  <c r="N204" i="18"/>
  <c r="O204" i="18"/>
  <c r="B205" i="18"/>
  <c r="C205" i="18"/>
  <c r="D205" i="18"/>
  <c r="E205" i="18"/>
  <c r="F205" i="18"/>
  <c r="G205" i="18"/>
  <c r="H205" i="18"/>
  <c r="I205" i="18"/>
  <c r="J205" i="18"/>
  <c r="K205" i="18"/>
  <c r="L205" i="18"/>
  <c r="M205" i="18"/>
  <c r="N205" i="18"/>
  <c r="O205" i="18"/>
  <c r="B206" i="18"/>
  <c r="C206" i="18"/>
  <c r="D206" i="18"/>
  <c r="E206" i="18"/>
  <c r="F206" i="18"/>
  <c r="G206" i="18"/>
  <c r="H206" i="18"/>
  <c r="I206" i="18"/>
  <c r="J206" i="18"/>
  <c r="K206" i="18"/>
  <c r="L206" i="18"/>
  <c r="M206" i="18"/>
  <c r="N206" i="18"/>
  <c r="O206" i="18"/>
  <c r="B207" i="18"/>
  <c r="C207" i="18"/>
  <c r="D207" i="18"/>
  <c r="E207" i="18"/>
  <c r="F207" i="18"/>
  <c r="G207" i="18"/>
  <c r="H207" i="18"/>
  <c r="I207" i="18"/>
  <c r="J207" i="18"/>
  <c r="K207" i="18"/>
  <c r="L207" i="18"/>
  <c r="M207" i="18"/>
  <c r="N207" i="18"/>
  <c r="O207" i="18"/>
  <c r="B208" i="18"/>
  <c r="C208" i="18"/>
  <c r="D208" i="18"/>
  <c r="E208" i="18"/>
  <c r="F208" i="18"/>
  <c r="G208" i="18"/>
  <c r="H208" i="18"/>
  <c r="I208" i="18"/>
  <c r="J208" i="18"/>
  <c r="K208" i="18"/>
  <c r="L208" i="18"/>
  <c r="M208" i="18"/>
  <c r="N208" i="18"/>
  <c r="O208" i="18"/>
  <c r="B209" i="18"/>
  <c r="C209" i="18"/>
  <c r="D209" i="18"/>
  <c r="E209" i="18"/>
  <c r="F209" i="18"/>
  <c r="G209" i="18"/>
  <c r="H209" i="18"/>
  <c r="I209" i="18"/>
  <c r="J209" i="18"/>
  <c r="K209" i="18"/>
  <c r="L209" i="18"/>
  <c r="M209" i="18"/>
  <c r="N209" i="18"/>
  <c r="O209" i="18"/>
  <c r="B210" i="18"/>
  <c r="C210" i="18"/>
  <c r="D210" i="18"/>
  <c r="E210" i="18"/>
  <c r="F210" i="18"/>
  <c r="G210" i="18"/>
  <c r="H210" i="18"/>
  <c r="I210" i="18"/>
  <c r="J210" i="18"/>
  <c r="K210" i="18"/>
  <c r="L210" i="18"/>
  <c r="M210" i="18"/>
  <c r="N210" i="18"/>
  <c r="O210" i="18"/>
  <c r="B211" i="18"/>
  <c r="C211" i="18"/>
  <c r="D211" i="18"/>
  <c r="E211" i="18"/>
  <c r="F211" i="18"/>
  <c r="G211" i="18"/>
  <c r="H211" i="18"/>
  <c r="I211" i="18"/>
  <c r="J211" i="18"/>
  <c r="K211" i="18"/>
  <c r="L211" i="18"/>
  <c r="M211" i="18"/>
  <c r="N211" i="18"/>
  <c r="O211" i="18"/>
  <c r="B212" i="18"/>
  <c r="C212" i="18"/>
  <c r="D212" i="18"/>
  <c r="E212" i="18"/>
  <c r="F212" i="18"/>
  <c r="G212" i="18"/>
  <c r="H212" i="18"/>
  <c r="I212" i="18"/>
  <c r="J212" i="18"/>
  <c r="K212" i="18"/>
  <c r="L212" i="18"/>
  <c r="M212" i="18"/>
  <c r="N212" i="18"/>
  <c r="O212" i="18"/>
  <c r="B213" i="18"/>
  <c r="C213" i="18"/>
  <c r="D213" i="18"/>
  <c r="E213" i="18"/>
  <c r="F213" i="18"/>
  <c r="G213" i="18"/>
  <c r="H213" i="18"/>
  <c r="I213" i="18"/>
  <c r="J213" i="18"/>
  <c r="K213" i="18"/>
  <c r="L213" i="18"/>
  <c r="M213" i="18"/>
  <c r="N213" i="18"/>
  <c r="O213" i="18"/>
  <c r="B214" i="18"/>
  <c r="C214" i="18"/>
  <c r="D214" i="18"/>
  <c r="E214" i="18"/>
  <c r="F214" i="18"/>
  <c r="G214" i="18"/>
  <c r="H214" i="18"/>
  <c r="I214" i="18"/>
  <c r="J214" i="18"/>
  <c r="K214" i="18"/>
  <c r="L214" i="18"/>
  <c r="M214" i="18"/>
  <c r="N214" i="18"/>
  <c r="O214" i="18"/>
  <c r="B215" i="18"/>
  <c r="C215" i="18"/>
  <c r="D215" i="18"/>
  <c r="E215" i="18"/>
  <c r="F215" i="18"/>
  <c r="G215" i="18"/>
  <c r="H215" i="18"/>
  <c r="I215" i="18"/>
  <c r="J215" i="18"/>
  <c r="K215" i="18"/>
  <c r="L215" i="18"/>
  <c r="M215" i="18"/>
  <c r="N215" i="18"/>
  <c r="O215" i="18"/>
  <c r="B216" i="18"/>
  <c r="C216" i="18"/>
  <c r="D216" i="18"/>
  <c r="E216" i="18"/>
  <c r="F216" i="18"/>
  <c r="G216" i="18"/>
  <c r="H216" i="18"/>
  <c r="I216" i="18"/>
  <c r="J216" i="18"/>
  <c r="K216" i="18"/>
  <c r="L216" i="18"/>
  <c r="M216" i="18"/>
  <c r="N216" i="18"/>
  <c r="O216" i="18"/>
  <c r="B217" i="18"/>
  <c r="C217" i="18"/>
  <c r="D217" i="18"/>
  <c r="E217" i="18"/>
  <c r="F217" i="18"/>
  <c r="G217" i="18"/>
  <c r="H217" i="18"/>
  <c r="I217" i="18"/>
  <c r="J217" i="18"/>
  <c r="K217" i="18"/>
  <c r="L217" i="18"/>
  <c r="M217" i="18"/>
  <c r="N217" i="18"/>
  <c r="O217" i="18"/>
  <c r="B218" i="18"/>
  <c r="C218" i="18"/>
  <c r="D218" i="18"/>
  <c r="E218" i="18"/>
  <c r="F218" i="18"/>
  <c r="G218" i="18"/>
  <c r="H218" i="18"/>
  <c r="I218" i="18"/>
  <c r="J218" i="18"/>
  <c r="K218" i="18"/>
  <c r="L218" i="18"/>
  <c r="M218" i="18"/>
  <c r="N218" i="18"/>
  <c r="O218" i="18"/>
  <c r="B219" i="18"/>
  <c r="C219" i="18"/>
  <c r="D219" i="18"/>
  <c r="E219" i="18"/>
  <c r="F219" i="18"/>
  <c r="G219" i="18"/>
  <c r="H219" i="18"/>
  <c r="I219" i="18"/>
  <c r="J219" i="18"/>
  <c r="K219" i="18"/>
  <c r="L219" i="18"/>
  <c r="M219" i="18"/>
  <c r="N219" i="18"/>
  <c r="O219" i="18"/>
  <c r="B220" i="18"/>
  <c r="C220" i="18"/>
  <c r="D220" i="18"/>
  <c r="E220" i="18"/>
  <c r="F220" i="18"/>
  <c r="G220" i="18"/>
  <c r="H220" i="18"/>
  <c r="I220" i="18"/>
  <c r="J220" i="18"/>
  <c r="K220" i="18"/>
  <c r="L220" i="18"/>
  <c r="M220" i="18"/>
  <c r="N220" i="18"/>
  <c r="O220" i="18"/>
  <c r="B221" i="18"/>
  <c r="C221" i="18"/>
  <c r="D221" i="18"/>
  <c r="E221" i="18"/>
  <c r="F221" i="18"/>
  <c r="G221" i="18"/>
  <c r="H221" i="18"/>
  <c r="I221" i="18"/>
  <c r="J221" i="18"/>
  <c r="K221" i="18"/>
  <c r="L221" i="18"/>
  <c r="M221" i="18"/>
  <c r="N221" i="18"/>
  <c r="O221" i="18"/>
  <c r="B222" i="18"/>
  <c r="C222" i="18"/>
  <c r="D222" i="18"/>
  <c r="E222" i="18"/>
  <c r="F222" i="18"/>
  <c r="G222" i="18"/>
  <c r="H222" i="18"/>
  <c r="I222" i="18"/>
  <c r="J222" i="18"/>
  <c r="K222" i="18"/>
  <c r="L222" i="18"/>
  <c r="M222" i="18"/>
  <c r="N222" i="18"/>
  <c r="O222" i="18"/>
  <c r="B223" i="18"/>
  <c r="C223" i="18"/>
  <c r="D223" i="18"/>
  <c r="E223" i="18"/>
  <c r="F223" i="18"/>
  <c r="G223" i="18"/>
  <c r="H223" i="18"/>
  <c r="I223" i="18"/>
  <c r="J223" i="18"/>
  <c r="K223" i="18"/>
  <c r="L223" i="18"/>
  <c r="M223" i="18"/>
  <c r="N223" i="18"/>
  <c r="O223" i="18"/>
  <c r="B224" i="18"/>
  <c r="C224" i="18"/>
  <c r="D224" i="18"/>
  <c r="E224" i="18"/>
  <c r="F224" i="18"/>
  <c r="G224" i="18"/>
  <c r="H224" i="18"/>
  <c r="I224" i="18"/>
  <c r="J224" i="18"/>
  <c r="K224" i="18"/>
  <c r="L224" i="18"/>
  <c r="M224" i="18"/>
  <c r="N224" i="18"/>
  <c r="O224" i="18"/>
  <c r="B225" i="18"/>
  <c r="C225" i="18"/>
  <c r="D225" i="18"/>
  <c r="E225" i="18"/>
  <c r="F225" i="18"/>
  <c r="G225" i="18"/>
  <c r="H225" i="18"/>
  <c r="I225" i="18"/>
  <c r="J225" i="18"/>
  <c r="K225" i="18"/>
  <c r="L225" i="18"/>
  <c r="M225" i="18"/>
  <c r="N225" i="18"/>
  <c r="O225" i="18"/>
  <c r="B226" i="18"/>
  <c r="C226" i="18"/>
  <c r="D226" i="18"/>
  <c r="E226" i="18"/>
  <c r="F226" i="18"/>
  <c r="G226" i="18"/>
  <c r="H226" i="18"/>
  <c r="I226" i="18"/>
  <c r="J226" i="18"/>
  <c r="K226" i="18"/>
  <c r="L226" i="18"/>
  <c r="M226" i="18"/>
  <c r="N226" i="18"/>
  <c r="O226" i="18"/>
  <c r="B227" i="18"/>
  <c r="C227" i="18"/>
  <c r="D227" i="18"/>
  <c r="E227" i="18"/>
  <c r="F227" i="18"/>
  <c r="G227" i="18"/>
  <c r="H227" i="18"/>
  <c r="I227" i="18"/>
  <c r="J227" i="18"/>
  <c r="K227" i="18"/>
  <c r="L227" i="18"/>
  <c r="M227" i="18"/>
  <c r="N227" i="18"/>
  <c r="O227" i="18"/>
  <c r="B228" i="18"/>
  <c r="C228" i="18"/>
  <c r="D228" i="18"/>
  <c r="E228" i="18"/>
  <c r="F228" i="18"/>
  <c r="G228" i="18"/>
  <c r="H228" i="18"/>
  <c r="I228" i="18"/>
  <c r="J228" i="18"/>
  <c r="K228" i="18"/>
  <c r="L228" i="18"/>
  <c r="M228" i="18"/>
  <c r="N228" i="18"/>
  <c r="O228" i="18"/>
  <c r="B229" i="18"/>
  <c r="C229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B230" i="18"/>
  <c r="C230" i="18"/>
  <c r="D230" i="18"/>
  <c r="E230" i="18"/>
  <c r="F230" i="18"/>
  <c r="G230" i="18"/>
  <c r="H230" i="18"/>
  <c r="I230" i="18"/>
  <c r="J230" i="18"/>
  <c r="K230" i="18"/>
  <c r="L230" i="18"/>
  <c r="M230" i="18"/>
  <c r="N230" i="18"/>
  <c r="O230" i="18"/>
  <c r="B231" i="18"/>
  <c r="C231" i="18"/>
  <c r="D231" i="18"/>
  <c r="E231" i="18"/>
  <c r="F231" i="18"/>
  <c r="G231" i="18"/>
  <c r="H231" i="18"/>
  <c r="I231" i="18"/>
  <c r="J231" i="18"/>
  <c r="K231" i="18"/>
  <c r="L231" i="18"/>
  <c r="M231" i="18"/>
  <c r="N231" i="18"/>
  <c r="O231" i="18"/>
  <c r="B232" i="18"/>
  <c r="C232" i="18"/>
  <c r="D232" i="18"/>
  <c r="E232" i="18"/>
  <c r="F232" i="18"/>
  <c r="G232" i="18"/>
  <c r="H232" i="18"/>
  <c r="I232" i="18"/>
  <c r="J232" i="18"/>
  <c r="K232" i="18"/>
  <c r="L232" i="18"/>
  <c r="M232" i="18"/>
  <c r="N232" i="18"/>
  <c r="O232" i="18"/>
  <c r="B233" i="18"/>
  <c r="C233" i="18"/>
  <c r="D233" i="18"/>
  <c r="E233" i="18"/>
  <c r="F233" i="18"/>
  <c r="G233" i="18"/>
  <c r="H233" i="18"/>
  <c r="I233" i="18"/>
  <c r="J233" i="18"/>
  <c r="K233" i="18"/>
  <c r="L233" i="18"/>
  <c r="M233" i="18"/>
  <c r="N233" i="18"/>
  <c r="O233" i="18"/>
  <c r="B234" i="18"/>
  <c r="C234" i="18"/>
  <c r="D234" i="18"/>
  <c r="E234" i="18"/>
  <c r="F234" i="18"/>
  <c r="G234" i="18"/>
  <c r="H234" i="18"/>
  <c r="I234" i="18"/>
  <c r="J234" i="18"/>
  <c r="K234" i="18"/>
  <c r="L234" i="18"/>
  <c r="M234" i="18"/>
  <c r="N234" i="18"/>
  <c r="O234" i="18"/>
  <c r="B235" i="18"/>
  <c r="C235" i="18"/>
  <c r="D235" i="18"/>
  <c r="E235" i="18"/>
  <c r="F235" i="18"/>
  <c r="G235" i="18"/>
  <c r="H235" i="18"/>
  <c r="I235" i="18"/>
  <c r="J235" i="18"/>
  <c r="K235" i="18"/>
  <c r="L235" i="18"/>
  <c r="M235" i="18"/>
  <c r="N235" i="18"/>
  <c r="O235" i="18"/>
  <c r="B236" i="18"/>
  <c r="C236" i="18"/>
  <c r="D236" i="18"/>
  <c r="E236" i="18"/>
  <c r="F236" i="18"/>
  <c r="G236" i="18"/>
  <c r="H236" i="18"/>
  <c r="I236" i="18"/>
  <c r="J236" i="18"/>
  <c r="K236" i="18"/>
  <c r="L236" i="18"/>
  <c r="M236" i="18"/>
  <c r="N236" i="18"/>
  <c r="O236" i="18"/>
  <c r="B237" i="18"/>
  <c r="C237" i="18"/>
  <c r="D237" i="18"/>
  <c r="E237" i="18"/>
  <c r="F237" i="18"/>
  <c r="G237" i="18"/>
  <c r="H237" i="18"/>
  <c r="I237" i="18"/>
  <c r="J237" i="18"/>
  <c r="K237" i="18"/>
  <c r="L237" i="18"/>
  <c r="M237" i="18"/>
  <c r="N237" i="18"/>
  <c r="O237" i="18"/>
  <c r="B238" i="18"/>
  <c r="C238" i="18"/>
  <c r="D238" i="18"/>
  <c r="E238" i="18"/>
  <c r="F238" i="18"/>
  <c r="G238" i="18"/>
  <c r="H238" i="18"/>
  <c r="I238" i="18"/>
  <c r="J238" i="18"/>
  <c r="K238" i="18"/>
  <c r="L238" i="18"/>
  <c r="M238" i="18"/>
  <c r="N238" i="18"/>
  <c r="O238" i="18"/>
  <c r="B239" i="18"/>
  <c r="C239" i="18"/>
  <c r="D239" i="18"/>
  <c r="E239" i="18"/>
  <c r="F239" i="18"/>
  <c r="G239" i="18"/>
  <c r="H239" i="18"/>
  <c r="I239" i="18"/>
  <c r="J239" i="18"/>
  <c r="K239" i="18"/>
  <c r="L239" i="18"/>
  <c r="M239" i="18"/>
  <c r="N239" i="18"/>
  <c r="O239" i="18"/>
  <c r="B240" i="18"/>
  <c r="C240" i="18"/>
  <c r="D240" i="18"/>
  <c r="E240" i="18"/>
  <c r="F240" i="18"/>
  <c r="G240" i="18"/>
  <c r="H240" i="18"/>
  <c r="I240" i="18"/>
  <c r="J240" i="18"/>
  <c r="K240" i="18"/>
  <c r="L240" i="18"/>
  <c r="M240" i="18"/>
  <c r="N240" i="18"/>
  <c r="O240" i="18"/>
  <c r="B241" i="18"/>
  <c r="C241" i="18"/>
  <c r="D241" i="18"/>
  <c r="E241" i="18"/>
  <c r="F241" i="18"/>
  <c r="G241" i="18"/>
  <c r="H241" i="18"/>
  <c r="I241" i="18"/>
  <c r="J241" i="18"/>
  <c r="K241" i="18"/>
  <c r="L241" i="18"/>
  <c r="M241" i="18"/>
  <c r="N241" i="18"/>
  <c r="O241" i="18"/>
  <c r="B242" i="18"/>
  <c r="C242" i="18"/>
  <c r="D242" i="18"/>
  <c r="E242" i="18"/>
  <c r="F242" i="18"/>
  <c r="G242" i="18"/>
  <c r="H242" i="18"/>
  <c r="I242" i="18"/>
  <c r="J242" i="18"/>
  <c r="K242" i="18"/>
  <c r="L242" i="18"/>
  <c r="M242" i="18"/>
  <c r="N242" i="18"/>
  <c r="O242" i="18"/>
  <c r="B243" i="18"/>
  <c r="C243" i="18"/>
  <c r="D243" i="18"/>
  <c r="E243" i="18"/>
  <c r="F243" i="18"/>
  <c r="G243" i="18"/>
  <c r="H243" i="18"/>
  <c r="I243" i="18"/>
  <c r="J243" i="18"/>
  <c r="K243" i="18"/>
  <c r="L243" i="18"/>
  <c r="M243" i="18"/>
  <c r="N243" i="18"/>
  <c r="O243" i="18"/>
  <c r="B244" i="18"/>
  <c r="C244" i="18"/>
  <c r="D244" i="18"/>
  <c r="E244" i="18"/>
  <c r="F244" i="18"/>
  <c r="G244" i="18"/>
  <c r="H244" i="18"/>
  <c r="I244" i="18"/>
  <c r="J244" i="18"/>
  <c r="K244" i="18"/>
  <c r="L244" i="18"/>
  <c r="M244" i="18"/>
  <c r="N244" i="18"/>
  <c r="O244" i="18"/>
  <c r="B245" i="18"/>
  <c r="C245" i="18"/>
  <c r="D245" i="18"/>
  <c r="E245" i="18"/>
  <c r="F245" i="18"/>
  <c r="G245" i="18"/>
  <c r="H245" i="18"/>
  <c r="I245" i="18"/>
  <c r="J245" i="18"/>
  <c r="K245" i="18"/>
  <c r="L245" i="18"/>
  <c r="M245" i="18"/>
  <c r="N245" i="18"/>
  <c r="O245" i="18"/>
  <c r="B246" i="18"/>
  <c r="C246" i="18"/>
  <c r="D246" i="18"/>
  <c r="E246" i="18"/>
  <c r="F246" i="18"/>
  <c r="G246" i="18"/>
  <c r="H246" i="18"/>
  <c r="I246" i="18"/>
  <c r="J246" i="18"/>
  <c r="K246" i="18"/>
  <c r="L246" i="18"/>
  <c r="M246" i="18"/>
  <c r="N246" i="18"/>
  <c r="O246" i="18"/>
  <c r="B247" i="18"/>
  <c r="C247" i="18"/>
  <c r="D247" i="18"/>
  <c r="E247" i="18"/>
  <c r="F247" i="18"/>
  <c r="G247" i="18"/>
  <c r="H247" i="18"/>
  <c r="I247" i="18"/>
  <c r="J247" i="18"/>
  <c r="K247" i="18"/>
  <c r="L247" i="18"/>
  <c r="M247" i="18"/>
  <c r="N247" i="18"/>
  <c r="O247" i="18"/>
  <c r="B248" i="18"/>
  <c r="C248" i="18"/>
  <c r="D248" i="18"/>
  <c r="E248" i="18"/>
  <c r="F248" i="18"/>
  <c r="G248" i="18"/>
  <c r="H248" i="18"/>
  <c r="I248" i="18"/>
  <c r="J248" i="18"/>
  <c r="K248" i="18"/>
  <c r="L248" i="18"/>
  <c r="M248" i="18"/>
  <c r="N248" i="18"/>
  <c r="O248" i="18"/>
  <c r="B249" i="18"/>
  <c r="C249" i="18"/>
  <c r="D249" i="18"/>
  <c r="E249" i="18"/>
  <c r="F249" i="18"/>
  <c r="G249" i="18"/>
  <c r="H249" i="18"/>
  <c r="I249" i="18"/>
  <c r="J249" i="18"/>
  <c r="K249" i="18"/>
  <c r="L249" i="18"/>
  <c r="M249" i="18"/>
  <c r="N249" i="18"/>
  <c r="O249" i="18"/>
  <c r="B250" i="18"/>
  <c r="C250" i="18"/>
  <c r="D250" i="18"/>
  <c r="E250" i="18"/>
  <c r="F250" i="18"/>
  <c r="G250" i="18"/>
  <c r="H250" i="18"/>
  <c r="I250" i="18"/>
  <c r="J250" i="18"/>
  <c r="K250" i="18"/>
  <c r="L250" i="18"/>
  <c r="M250" i="18"/>
  <c r="N250" i="18"/>
  <c r="O250" i="18"/>
  <c r="B251" i="18"/>
  <c r="C251" i="18"/>
  <c r="D251" i="18"/>
  <c r="E251" i="18"/>
  <c r="F251" i="18"/>
  <c r="G251" i="18"/>
  <c r="H251" i="18"/>
  <c r="I251" i="18"/>
  <c r="J251" i="18"/>
  <c r="K251" i="18"/>
  <c r="L251" i="18"/>
  <c r="M251" i="18"/>
  <c r="N251" i="18"/>
  <c r="O251" i="18"/>
  <c r="B252" i="18"/>
  <c r="C252" i="18"/>
  <c r="D252" i="18"/>
  <c r="E252" i="18"/>
  <c r="F252" i="18"/>
  <c r="G252" i="18"/>
  <c r="H252" i="18"/>
  <c r="I252" i="18"/>
  <c r="J252" i="18"/>
  <c r="K252" i="18"/>
  <c r="L252" i="18"/>
  <c r="M252" i="18"/>
  <c r="N252" i="18"/>
  <c r="O252" i="18"/>
  <c r="B253" i="18"/>
  <c r="C253" i="18"/>
  <c r="D253" i="18"/>
  <c r="E253" i="18"/>
  <c r="F253" i="18"/>
  <c r="G253" i="18"/>
  <c r="H253" i="18"/>
  <c r="I253" i="18"/>
  <c r="J253" i="18"/>
  <c r="K253" i="18"/>
  <c r="L253" i="18"/>
  <c r="M253" i="18"/>
  <c r="N253" i="18"/>
  <c r="O253" i="18"/>
  <c r="B254" i="18"/>
  <c r="C254" i="18"/>
  <c r="D254" i="18"/>
  <c r="E254" i="18"/>
  <c r="F254" i="18"/>
  <c r="G254" i="18"/>
  <c r="H254" i="18"/>
  <c r="I254" i="18"/>
  <c r="J254" i="18"/>
  <c r="K254" i="18"/>
  <c r="L254" i="18"/>
  <c r="M254" i="18"/>
  <c r="N254" i="18"/>
  <c r="O254" i="18"/>
  <c r="B255" i="18"/>
  <c r="C255" i="18"/>
  <c r="D255" i="18"/>
  <c r="E255" i="18"/>
  <c r="F255" i="18"/>
  <c r="G255" i="18"/>
  <c r="H255" i="18"/>
  <c r="I255" i="18"/>
  <c r="J255" i="18"/>
  <c r="K255" i="18"/>
  <c r="L255" i="18"/>
  <c r="M255" i="18"/>
  <c r="N255" i="18"/>
  <c r="O255" i="18"/>
  <c r="B256" i="18"/>
  <c r="C256" i="18"/>
  <c r="D256" i="18"/>
  <c r="E256" i="18"/>
  <c r="F256" i="18"/>
  <c r="G256" i="18"/>
  <c r="H256" i="18"/>
  <c r="I256" i="18"/>
  <c r="J256" i="18"/>
  <c r="K256" i="18"/>
  <c r="L256" i="18"/>
  <c r="M256" i="18"/>
  <c r="N256" i="18"/>
  <c r="O256" i="18"/>
  <c r="B257" i="18"/>
  <c r="C257" i="18"/>
  <c r="D257" i="18"/>
  <c r="E257" i="18"/>
  <c r="F257" i="18"/>
  <c r="G257" i="18"/>
  <c r="H257" i="18"/>
  <c r="I257" i="18"/>
  <c r="J257" i="18"/>
  <c r="K257" i="18"/>
  <c r="L257" i="18"/>
  <c r="M257" i="18"/>
  <c r="N257" i="18"/>
  <c r="O257" i="18"/>
  <c r="B258" i="18"/>
  <c r="C258" i="18"/>
  <c r="D258" i="18"/>
  <c r="E258" i="18"/>
  <c r="F258" i="18"/>
  <c r="G258" i="18"/>
  <c r="H258" i="18"/>
  <c r="I258" i="18"/>
  <c r="J258" i="18"/>
  <c r="K258" i="18"/>
  <c r="L258" i="18"/>
  <c r="M258" i="18"/>
  <c r="N258" i="18"/>
  <c r="O258" i="18"/>
  <c r="B259" i="18"/>
  <c r="C259" i="18"/>
  <c r="D259" i="18"/>
  <c r="E259" i="18"/>
  <c r="F259" i="18"/>
  <c r="G259" i="18"/>
  <c r="H259" i="18"/>
  <c r="I259" i="18"/>
  <c r="J259" i="18"/>
  <c r="K259" i="18"/>
  <c r="L259" i="18"/>
  <c r="M259" i="18"/>
  <c r="N259" i="18"/>
  <c r="O259" i="18"/>
  <c r="B260" i="18"/>
  <c r="C260" i="18"/>
  <c r="D260" i="18"/>
  <c r="E260" i="18"/>
  <c r="F260" i="18"/>
  <c r="G260" i="18"/>
  <c r="H260" i="18"/>
  <c r="I260" i="18"/>
  <c r="J260" i="18"/>
  <c r="K260" i="18"/>
  <c r="L260" i="18"/>
  <c r="M260" i="18"/>
  <c r="N260" i="18"/>
  <c r="O260" i="18"/>
  <c r="B261" i="18"/>
  <c r="C261" i="18"/>
  <c r="D261" i="18"/>
  <c r="E261" i="18"/>
  <c r="F261" i="18"/>
  <c r="G261" i="18"/>
  <c r="H261" i="18"/>
  <c r="I261" i="18"/>
  <c r="J261" i="18"/>
  <c r="K261" i="18"/>
  <c r="L261" i="18"/>
  <c r="M261" i="18"/>
  <c r="N261" i="18"/>
  <c r="O261" i="18"/>
  <c r="B262" i="18"/>
  <c r="C262" i="18"/>
  <c r="D262" i="18"/>
  <c r="E262" i="18"/>
  <c r="F262" i="18"/>
  <c r="G262" i="18"/>
  <c r="H262" i="18"/>
  <c r="I262" i="18"/>
  <c r="J262" i="18"/>
  <c r="K262" i="18"/>
  <c r="L262" i="18"/>
  <c r="M262" i="18"/>
  <c r="N262" i="18"/>
  <c r="O262" i="18"/>
  <c r="B263" i="18"/>
  <c r="C263" i="18"/>
  <c r="D263" i="18"/>
  <c r="E263" i="18"/>
  <c r="F263" i="18"/>
  <c r="G263" i="18"/>
  <c r="H263" i="18"/>
  <c r="I263" i="18"/>
  <c r="J263" i="18"/>
  <c r="K263" i="18"/>
  <c r="L263" i="18"/>
  <c r="M263" i="18"/>
  <c r="N263" i="18"/>
  <c r="O263" i="18"/>
  <c r="B264" i="18"/>
  <c r="C264" i="18"/>
  <c r="D264" i="18"/>
  <c r="E264" i="18"/>
  <c r="F264" i="18"/>
  <c r="G264" i="18"/>
  <c r="H264" i="18"/>
  <c r="I264" i="18"/>
  <c r="J264" i="18"/>
  <c r="K264" i="18"/>
  <c r="L264" i="18"/>
  <c r="M264" i="18"/>
  <c r="N264" i="18"/>
  <c r="O264" i="18"/>
  <c r="B265" i="18"/>
  <c r="C265" i="18"/>
  <c r="D265" i="18"/>
  <c r="E265" i="18"/>
  <c r="F265" i="18"/>
  <c r="G265" i="18"/>
  <c r="H265" i="18"/>
  <c r="I265" i="18"/>
  <c r="J265" i="18"/>
  <c r="K265" i="18"/>
  <c r="L265" i="18"/>
  <c r="M265" i="18"/>
  <c r="N265" i="18"/>
  <c r="O265" i="18"/>
  <c r="B266" i="18"/>
  <c r="C266" i="18"/>
  <c r="D266" i="18"/>
  <c r="E266" i="18"/>
  <c r="F266" i="18"/>
  <c r="G266" i="18"/>
  <c r="H266" i="18"/>
  <c r="I266" i="18"/>
  <c r="J266" i="18"/>
  <c r="K266" i="18"/>
  <c r="L266" i="18"/>
  <c r="M266" i="18"/>
  <c r="N266" i="18"/>
  <c r="O266" i="18"/>
  <c r="B267" i="18"/>
  <c r="C267" i="18"/>
  <c r="D267" i="18"/>
  <c r="E267" i="18"/>
  <c r="F267" i="18"/>
  <c r="G267" i="18"/>
  <c r="H267" i="18"/>
  <c r="I267" i="18"/>
  <c r="J267" i="18"/>
  <c r="K267" i="18"/>
  <c r="L267" i="18"/>
  <c r="M267" i="18"/>
  <c r="N267" i="18"/>
  <c r="O267" i="18"/>
  <c r="B268" i="18"/>
  <c r="C268" i="18"/>
  <c r="D268" i="18"/>
  <c r="E268" i="18"/>
  <c r="F268" i="18"/>
  <c r="G268" i="18"/>
  <c r="H268" i="18"/>
  <c r="I268" i="18"/>
  <c r="J268" i="18"/>
  <c r="K268" i="18"/>
  <c r="L268" i="18"/>
  <c r="M268" i="18"/>
  <c r="N268" i="18"/>
  <c r="O268" i="18"/>
  <c r="B269" i="18"/>
  <c r="C269" i="18"/>
  <c r="D269" i="18"/>
  <c r="E269" i="18"/>
  <c r="F269" i="18"/>
  <c r="G269" i="18"/>
  <c r="H269" i="18"/>
  <c r="I269" i="18"/>
  <c r="J269" i="18"/>
  <c r="K269" i="18"/>
  <c r="L269" i="18"/>
  <c r="M269" i="18"/>
  <c r="N269" i="18"/>
  <c r="O269" i="18"/>
  <c r="B270" i="18"/>
  <c r="C270" i="18"/>
  <c r="D270" i="18"/>
  <c r="E270" i="18"/>
  <c r="F270" i="18"/>
  <c r="G270" i="18"/>
  <c r="H270" i="18"/>
  <c r="I270" i="18"/>
  <c r="J270" i="18"/>
  <c r="K270" i="18"/>
  <c r="L270" i="18"/>
  <c r="M270" i="18"/>
  <c r="N270" i="18"/>
  <c r="O270" i="18"/>
  <c r="B271" i="18"/>
  <c r="C271" i="18"/>
  <c r="D271" i="18"/>
  <c r="E271" i="18"/>
  <c r="F271" i="18"/>
  <c r="G271" i="18"/>
  <c r="H271" i="18"/>
  <c r="I271" i="18"/>
  <c r="J271" i="18"/>
  <c r="K271" i="18"/>
  <c r="L271" i="18"/>
  <c r="M271" i="18"/>
  <c r="N271" i="18"/>
  <c r="O271" i="18"/>
  <c r="B272" i="18"/>
  <c r="C272" i="18"/>
  <c r="D272" i="18"/>
  <c r="E272" i="18"/>
  <c r="F272" i="18"/>
  <c r="G272" i="18"/>
  <c r="H272" i="18"/>
  <c r="I272" i="18"/>
  <c r="J272" i="18"/>
  <c r="K272" i="18"/>
  <c r="L272" i="18"/>
  <c r="M272" i="18"/>
  <c r="N272" i="18"/>
  <c r="O272" i="18"/>
  <c r="B273" i="18"/>
  <c r="C273" i="18"/>
  <c r="D273" i="18"/>
  <c r="E273" i="18"/>
  <c r="F273" i="18"/>
  <c r="G273" i="18"/>
  <c r="H273" i="18"/>
  <c r="I273" i="18"/>
  <c r="J273" i="18"/>
  <c r="K273" i="18"/>
  <c r="L273" i="18"/>
  <c r="M273" i="18"/>
  <c r="N273" i="18"/>
  <c r="O273" i="18"/>
  <c r="B274" i="18"/>
  <c r="C274" i="18"/>
  <c r="D274" i="18"/>
  <c r="E274" i="18"/>
  <c r="F274" i="18"/>
  <c r="G274" i="18"/>
  <c r="H274" i="18"/>
  <c r="I274" i="18"/>
  <c r="J274" i="18"/>
  <c r="K274" i="18"/>
  <c r="L274" i="18"/>
  <c r="M274" i="18"/>
  <c r="N274" i="18"/>
  <c r="O274" i="18"/>
  <c r="B275" i="18"/>
  <c r="C275" i="18"/>
  <c r="D275" i="18"/>
  <c r="E275" i="18"/>
  <c r="F275" i="18"/>
  <c r="G275" i="18"/>
  <c r="H275" i="18"/>
  <c r="I275" i="18"/>
  <c r="J275" i="18"/>
  <c r="K275" i="18"/>
  <c r="L275" i="18"/>
  <c r="M275" i="18"/>
  <c r="N275" i="18"/>
  <c r="O275" i="18"/>
  <c r="B276" i="18"/>
  <c r="C276" i="18"/>
  <c r="D276" i="18"/>
  <c r="E276" i="18"/>
  <c r="F276" i="18"/>
  <c r="G276" i="18"/>
  <c r="H276" i="18"/>
  <c r="I276" i="18"/>
  <c r="J276" i="18"/>
  <c r="K276" i="18"/>
  <c r="L276" i="18"/>
  <c r="M276" i="18"/>
  <c r="N276" i="18"/>
  <c r="O276" i="18"/>
  <c r="B277" i="18"/>
  <c r="C277" i="18"/>
  <c r="D277" i="18"/>
  <c r="E277" i="18"/>
  <c r="F277" i="18"/>
  <c r="G277" i="18"/>
  <c r="H277" i="18"/>
  <c r="I277" i="18"/>
  <c r="J277" i="18"/>
  <c r="K277" i="18"/>
  <c r="L277" i="18"/>
  <c r="M277" i="18"/>
  <c r="N277" i="18"/>
  <c r="O277" i="18"/>
  <c r="B278" i="18"/>
  <c r="C278" i="18"/>
  <c r="D278" i="18"/>
  <c r="E278" i="18"/>
  <c r="F278" i="18"/>
  <c r="G278" i="18"/>
  <c r="H278" i="18"/>
  <c r="I278" i="18"/>
  <c r="J278" i="18"/>
  <c r="K278" i="18"/>
  <c r="L278" i="18"/>
  <c r="M278" i="18"/>
  <c r="N278" i="18"/>
  <c r="O278" i="18"/>
  <c r="B279" i="18"/>
  <c r="C279" i="18"/>
  <c r="D279" i="18"/>
  <c r="E279" i="18"/>
  <c r="F279" i="18"/>
  <c r="G279" i="18"/>
  <c r="H279" i="18"/>
  <c r="I279" i="18"/>
  <c r="J279" i="18"/>
  <c r="K279" i="18"/>
  <c r="L279" i="18"/>
  <c r="M279" i="18"/>
  <c r="N279" i="18"/>
  <c r="O279" i="18"/>
  <c r="B280" i="18"/>
  <c r="C280" i="18"/>
  <c r="D280" i="18"/>
  <c r="E280" i="18"/>
  <c r="F280" i="18"/>
  <c r="G280" i="18"/>
  <c r="H280" i="18"/>
  <c r="I280" i="18"/>
  <c r="J280" i="18"/>
  <c r="K280" i="18"/>
  <c r="L280" i="18"/>
  <c r="M280" i="18"/>
  <c r="N280" i="18"/>
  <c r="O280" i="18"/>
  <c r="B281" i="18"/>
  <c r="C281" i="18"/>
  <c r="D281" i="18"/>
  <c r="E281" i="18"/>
  <c r="F281" i="18"/>
  <c r="G281" i="18"/>
  <c r="H281" i="18"/>
  <c r="I281" i="18"/>
  <c r="J281" i="18"/>
  <c r="K281" i="18"/>
  <c r="L281" i="18"/>
  <c r="M281" i="18"/>
  <c r="N281" i="18"/>
  <c r="O281" i="18"/>
  <c r="B282" i="18"/>
  <c r="C282" i="18"/>
  <c r="D282" i="18"/>
  <c r="E282" i="18"/>
  <c r="F282" i="18"/>
  <c r="G282" i="18"/>
  <c r="H282" i="18"/>
  <c r="I282" i="18"/>
  <c r="J282" i="18"/>
  <c r="K282" i="18"/>
  <c r="L282" i="18"/>
  <c r="M282" i="18"/>
  <c r="N282" i="18"/>
  <c r="O282" i="18"/>
  <c r="B283" i="18"/>
  <c r="C283" i="18"/>
  <c r="D283" i="18"/>
  <c r="E283" i="18"/>
  <c r="F283" i="18"/>
  <c r="G283" i="18"/>
  <c r="H283" i="18"/>
  <c r="I283" i="18"/>
  <c r="J283" i="18"/>
  <c r="K283" i="18"/>
  <c r="L283" i="18"/>
  <c r="M283" i="18"/>
  <c r="N283" i="18"/>
  <c r="O283" i="18"/>
  <c r="B284" i="18"/>
  <c r="C284" i="18"/>
  <c r="D284" i="18"/>
  <c r="E284" i="18"/>
  <c r="F284" i="18"/>
  <c r="G284" i="18"/>
  <c r="H284" i="18"/>
  <c r="I284" i="18"/>
  <c r="J284" i="18"/>
  <c r="K284" i="18"/>
  <c r="L284" i="18"/>
  <c r="M284" i="18"/>
  <c r="N284" i="18"/>
  <c r="O284" i="18"/>
  <c r="B285" i="18"/>
  <c r="C285" i="18"/>
  <c r="D285" i="18"/>
  <c r="E285" i="18"/>
  <c r="F285" i="18"/>
  <c r="G285" i="18"/>
  <c r="H285" i="18"/>
  <c r="I285" i="18"/>
  <c r="J285" i="18"/>
  <c r="K285" i="18"/>
  <c r="L285" i="18"/>
  <c r="M285" i="18"/>
  <c r="N285" i="18"/>
  <c r="O285" i="18"/>
  <c r="B286" i="18"/>
  <c r="C286" i="18"/>
  <c r="D286" i="18"/>
  <c r="E286" i="18"/>
  <c r="F286" i="18"/>
  <c r="G286" i="18"/>
  <c r="H286" i="18"/>
  <c r="I286" i="18"/>
  <c r="J286" i="18"/>
  <c r="K286" i="18"/>
  <c r="L286" i="18"/>
  <c r="M286" i="18"/>
  <c r="N286" i="18"/>
  <c r="O286" i="18"/>
  <c r="B287" i="18"/>
  <c r="C287" i="18"/>
  <c r="D287" i="18"/>
  <c r="E287" i="18"/>
  <c r="F287" i="18"/>
  <c r="G287" i="18"/>
  <c r="H287" i="18"/>
  <c r="I287" i="18"/>
  <c r="J287" i="18"/>
  <c r="K287" i="18"/>
  <c r="L287" i="18"/>
  <c r="M287" i="18"/>
  <c r="N287" i="18"/>
  <c r="O287" i="18"/>
  <c r="B288" i="18"/>
  <c r="C288" i="18"/>
  <c r="D288" i="18"/>
  <c r="E288" i="18"/>
  <c r="F288" i="18"/>
  <c r="G288" i="18"/>
  <c r="H288" i="18"/>
  <c r="I288" i="18"/>
  <c r="J288" i="18"/>
  <c r="K288" i="18"/>
  <c r="L288" i="18"/>
  <c r="M288" i="18"/>
  <c r="N288" i="18"/>
  <c r="O288" i="18"/>
  <c r="B289" i="18"/>
  <c r="C289" i="18"/>
  <c r="D289" i="18"/>
  <c r="E289" i="18"/>
  <c r="F289" i="18"/>
  <c r="G289" i="18"/>
  <c r="H289" i="18"/>
  <c r="I289" i="18"/>
  <c r="J289" i="18"/>
  <c r="K289" i="18"/>
  <c r="L289" i="18"/>
  <c r="M289" i="18"/>
  <c r="N289" i="18"/>
  <c r="O289" i="18"/>
  <c r="B290" i="18"/>
  <c r="C290" i="18"/>
  <c r="D290" i="18"/>
  <c r="E290" i="18"/>
  <c r="F290" i="18"/>
  <c r="G290" i="18"/>
  <c r="H290" i="18"/>
  <c r="I290" i="18"/>
  <c r="J290" i="18"/>
  <c r="K290" i="18"/>
  <c r="L290" i="18"/>
  <c r="M290" i="18"/>
  <c r="N290" i="18"/>
  <c r="O290" i="18"/>
  <c r="B291" i="18"/>
  <c r="C291" i="18"/>
  <c r="D291" i="18"/>
  <c r="E291" i="18"/>
  <c r="F291" i="18"/>
  <c r="G291" i="18"/>
  <c r="H291" i="18"/>
  <c r="I291" i="18"/>
  <c r="J291" i="18"/>
  <c r="K291" i="18"/>
  <c r="L291" i="18"/>
  <c r="M291" i="18"/>
  <c r="N291" i="18"/>
  <c r="O291" i="18"/>
  <c r="B292" i="18"/>
  <c r="C292" i="18"/>
  <c r="D292" i="18"/>
  <c r="E292" i="18"/>
  <c r="F292" i="18"/>
  <c r="G292" i="18"/>
  <c r="H292" i="18"/>
  <c r="I292" i="18"/>
  <c r="J292" i="18"/>
  <c r="K292" i="18"/>
  <c r="L292" i="18"/>
  <c r="M292" i="18"/>
  <c r="N292" i="18"/>
  <c r="O292" i="18"/>
  <c r="B293" i="18"/>
  <c r="C293" i="18"/>
  <c r="D293" i="18"/>
  <c r="E293" i="18"/>
  <c r="F293" i="18"/>
  <c r="G293" i="18"/>
  <c r="H293" i="18"/>
  <c r="I293" i="18"/>
  <c r="J293" i="18"/>
  <c r="K293" i="18"/>
  <c r="L293" i="18"/>
  <c r="M293" i="18"/>
  <c r="N293" i="18"/>
  <c r="O293" i="18"/>
  <c r="B294" i="18"/>
  <c r="C294" i="18"/>
  <c r="D294" i="18"/>
  <c r="E294" i="18"/>
  <c r="F294" i="18"/>
  <c r="G294" i="18"/>
  <c r="H294" i="18"/>
  <c r="I294" i="18"/>
  <c r="J294" i="18"/>
  <c r="K294" i="18"/>
  <c r="L294" i="18"/>
  <c r="M294" i="18"/>
  <c r="N294" i="18"/>
  <c r="O294" i="18"/>
  <c r="B295" i="18"/>
  <c r="C295" i="18"/>
  <c r="D295" i="18"/>
  <c r="E295" i="18"/>
  <c r="F295" i="18"/>
  <c r="G295" i="18"/>
  <c r="H295" i="18"/>
  <c r="I295" i="18"/>
  <c r="J295" i="18"/>
  <c r="K295" i="18"/>
  <c r="L295" i="18"/>
  <c r="M295" i="18"/>
  <c r="N295" i="18"/>
  <c r="O295" i="18"/>
  <c r="B296" i="18"/>
  <c r="C296" i="18"/>
  <c r="D296" i="18"/>
  <c r="E296" i="18"/>
  <c r="F296" i="18"/>
  <c r="G296" i="18"/>
  <c r="H296" i="18"/>
  <c r="I296" i="18"/>
  <c r="J296" i="18"/>
  <c r="K296" i="18"/>
  <c r="L296" i="18"/>
  <c r="M296" i="18"/>
  <c r="N296" i="18"/>
  <c r="O296" i="18"/>
  <c r="B297" i="18"/>
  <c r="C297" i="18"/>
  <c r="D297" i="18"/>
  <c r="E297" i="18"/>
  <c r="F297" i="18"/>
  <c r="G297" i="18"/>
  <c r="H297" i="18"/>
  <c r="I297" i="18"/>
  <c r="J297" i="18"/>
  <c r="K297" i="18"/>
  <c r="L297" i="18"/>
  <c r="M297" i="18"/>
  <c r="N297" i="18"/>
  <c r="O297" i="18"/>
  <c r="B298" i="18"/>
  <c r="C298" i="18"/>
  <c r="D298" i="18"/>
  <c r="E298" i="18"/>
  <c r="F298" i="18"/>
  <c r="G298" i="18"/>
  <c r="H298" i="18"/>
  <c r="I298" i="18"/>
  <c r="J298" i="18"/>
  <c r="K298" i="18"/>
  <c r="L298" i="18"/>
  <c r="M298" i="18"/>
  <c r="N298" i="18"/>
  <c r="O298" i="18"/>
  <c r="B299" i="18"/>
  <c r="C299" i="18"/>
  <c r="D299" i="18"/>
  <c r="E299" i="18"/>
  <c r="F299" i="18"/>
  <c r="G299" i="18"/>
  <c r="H299" i="18"/>
  <c r="I299" i="18"/>
  <c r="J299" i="18"/>
  <c r="K299" i="18"/>
  <c r="L299" i="18"/>
  <c r="M299" i="18"/>
  <c r="N299" i="18"/>
  <c r="O299" i="18"/>
  <c r="B300" i="18"/>
  <c r="C300" i="18"/>
  <c r="D300" i="18"/>
  <c r="E300" i="18"/>
  <c r="F300" i="18"/>
  <c r="G300" i="18"/>
  <c r="H300" i="18"/>
  <c r="I300" i="18"/>
  <c r="J300" i="18"/>
  <c r="K300" i="18"/>
  <c r="L300" i="18"/>
  <c r="M300" i="18"/>
  <c r="N300" i="18"/>
  <c r="O300" i="18"/>
  <c r="B301" i="18"/>
  <c r="C301" i="18"/>
  <c r="D301" i="18"/>
  <c r="E301" i="18"/>
  <c r="F301" i="18"/>
  <c r="G301" i="18"/>
  <c r="H301" i="18"/>
  <c r="I301" i="18"/>
  <c r="J301" i="18"/>
  <c r="K301" i="18"/>
  <c r="L301" i="18"/>
  <c r="M301" i="18"/>
  <c r="N301" i="18"/>
  <c r="O301" i="18"/>
  <c r="B302" i="18"/>
  <c r="C302" i="18"/>
  <c r="D302" i="18"/>
  <c r="E302" i="18"/>
  <c r="F302" i="18"/>
  <c r="G302" i="18"/>
  <c r="H302" i="18"/>
  <c r="I302" i="18"/>
  <c r="J302" i="18"/>
  <c r="K302" i="18"/>
  <c r="L302" i="18"/>
  <c r="M302" i="18"/>
  <c r="N302" i="18"/>
  <c r="O302" i="18"/>
  <c r="B303" i="18"/>
  <c r="C303" i="18"/>
  <c r="D303" i="18"/>
  <c r="E303" i="18"/>
  <c r="F303" i="18"/>
  <c r="G303" i="18"/>
  <c r="H303" i="18"/>
  <c r="I303" i="18"/>
  <c r="J303" i="18"/>
  <c r="K303" i="18"/>
  <c r="L303" i="18"/>
  <c r="M303" i="18"/>
  <c r="N303" i="18"/>
  <c r="O303" i="18"/>
  <c r="B304" i="18"/>
  <c r="C304" i="18"/>
  <c r="D304" i="18"/>
  <c r="E304" i="18"/>
  <c r="F304" i="18"/>
  <c r="G304" i="18"/>
  <c r="H304" i="18"/>
  <c r="I304" i="18"/>
  <c r="J304" i="18"/>
  <c r="K304" i="18"/>
  <c r="L304" i="18"/>
  <c r="M304" i="18"/>
  <c r="N304" i="18"/>
  <c r="O304" i="18"/>
  <c r="B305" i="18"/>
  <c r="C305" i="18"/>
  <c r="D305" i="18"/>
  <c r="E305" i="18"/>
  <c r="F305" i="18"/>
  <c r="G305" i="18"/>
  <c r="H305" i="18"/>
  <c r="I305" i="18"/>
  <c r="J305" i="18"/>
  <c r="K305" i="18"/>
  <c r="L305" i="18"/>
  <c r="M305" i="18"/>
  <c r="N305" i="18"/>
  <c r="O305" i="18"/>
  <c r="B306" i="18"/>
  <c r="C306" i="18"/>
  <c r="D306" i="18"/>
  <c r="E306" i="18"/>
  <c r="F306" i="18"/>
  <c r="G306" i="18"/>
  <c r="H306" i="18"/>
  <c r="I306" i="18"/>
  <c r="J306" i="18"/>
  <c r="K306" i="18"/>
  <c r="L306" i="18"/>
  <c r="M306" i="18"/>
  <c r="N306" i="18"/>
  <c r="O306" i="18"/>
  <c r="B307" i="18"/>
  <c r="C307" i="18"/>
  <c r="D307" i="18"/>
  <c r="E307" i="18"/>
  <c r="F307" i="18"/>
  <c r="G307" i="18"/>
  <c r="H307" i="18"/>
  <c r="I307" i="18"/>
  <c r="J307" i="18"/>
  <c r="K307" i="18"/>
  <c r="L307" i="18"/>
  <c r="M307" i="18"/>
  <c r="N307" i="18"/>
  <c r="O307" i="18"/>
  <c r="B308" i="18"/>
  <c r="C308" i="18"/>
  <c r="D308" i="18"/>
  <c r="E308" i="18"/>
  <c r="F308" i="18"/>
  <c r="G308" i="18"/>
  <c r="H308" i="18"/>
  <c r="I308" i="18"/>
  <c r="J308" i="18"/>
  <c r="K308" i="18"/>
  <c r="L308" i="18"/>
  <c r="M308" i="18"/>
  <c r="N308" i="18"/>
  <c r="O308" i="18"/>
  <c r="B309" i="18"/>
  <c r="C309" i="18"/>
  <c r="D309" i="18"/>
  <c r="E309" i="18"/>
  <c r="F309" i="18"/>
  <c r="G309" i="18"/>
  <c r="H309" i="18"/>
  <c r="I309" i="18"/>
  <c r="J309" i="18"/>
  <c r="K309" i="18"/>
  <c r="L309" i="18"/>
  <c r="M309" i="18"/>
  <c r="N309" i="18"/>
  <c r="O309" i="18"/>
  <c r="B310" i="18"/>
  <c r="C310" i="18"/>
  <c r="D310" i="18"/>
  <c r="E310" i="18"/>
  <c r="F310" i="18"/>
  <c r="G310" i="18"/>
  <c r="H310" i="18"/>
  <c r="I310" i="18"/>
  <c r="J310" i="18"/>
  <c r="K310" i="18"/>
  <c r="L310" i="18"/>
  <c r="M310" i="18"/>
  <c r="N310" i="18"/>
  <c r="O310" i="18"/>
  <c r="B311" i="18"/>
  <c r="C311" i="18"/>
  <c r="D311" i="18"/>
  <c r="E311" i="18"/>
  <c r="F311" i="18"/>
  <c r="G311" i="18"/>
  <c r="H311" i="18"/>
  <c r="I311" i="18"/>
  <c r="J311" i="18"/>
  <c r="K311" i="18"/>
  <c r="L311" i="18"/>
  <c r="M311" i="18"/>
  <c r="N311" i="18"/>
  <c r="O311" i="18"/>
  <c r="B312" i="18"/>
  <c r="C312" i="18"/>
  <c r="D312" i="18"/>
  <c r="E312" i="18"/>
  <c r="F312" i="18"/>
  <c r="G312" i="18"/>
  <c r="H312" i="18"/>
  <c r="I312" i="18"/>
  <c r="J312" i="18"/>
  <c r="K312" i="18"/>
  <c r="L312" i="18"/>
  <c r="M312" i="18"/>
  <c r="N312" i="18"/>
  <c r="O312" i="18"/>
  <c r="B313" i="18"/>
  <c r="C313" i="18"/>
  <c r="D313" i="18"/>
  <c r="E313" i="18"/>
  <c r="F313" i="18"/>
  <c r="G313" i="18"/>
  <c r="H313" i="18"/>
  <c r="I313" i="18"/>
  <c r="J313" i="18"/>
  <c r="K313" i="18"/>
  <c r="L313" i="18"/>
  <c r="M313" i="18"/>
  <c r="N313" i="18"/>
  <c r="O313" i="18"/>
  <c r="B314" i="18"/>
  <c r="C314" i="18"/>
  <c r="D314" i="18"/>
  <c r="E314" i="18"/>
  <c r="F314" i="18"/>
  <c r="G314" i="18"/>
  <c r="H314" i="18"/>
  <c r="I314" i="18"/>
  <c r="J314" i="18"/>
  <c r="K314" i="18"/>
  <c r="L314" i="18"/>
  <c r="M314" i="18"/>
  <c r="N314" i="18"/>
  <c r="O314" i="18"/>
  <c r="B315" i="18"/>
  <c r="C315" i="18"/>
  <c r="D315" i="18"/>
  <c r="E315" i="18"/>
  <c r="F315" i="18"/>
  <c r="G315" i="18"/>
  <c r="H315" i="18"/>
  <c r="I315" i="18"/>
  <c r="J315" i="18"/>
  <c r="K315" i="18"/>
  <c r="L315" i="18"/>
  <c r="M315" i="18"/>
  <c r="N315" i="18"/>
  <c r="O315" i="18"/>
  <c r="B316" i="18"/>
  <c r="C316" i="18"/>
  <c r="D316" i="18"/>
  <c r="E316" i="18"/>
  <c r="F316" i="18"/>
  <c r="G316" i="18"/>
  <c r="H316" i="18"/>
  <c r="I316" i="18"/>
  <c r="J316" i="18"/>
  <c r="K316" i="18"/>
  <c r="L316" i="18"/>
  <c r="M316" i="18"/>
  <c r="N316" i="18"/>
  <c r="O316" i="18"/>
  <c r="B317" i="18"/>
  <c r="C317" i="18"/>
  <c r="D317" i="18"/>
  <c r="E317" i="18"/>
  <c r="F317" i="18"/>
  <c r="G317" i="18"/>
  <c r="H317" i="18"/>
  <c r="I317" i="18"/>
  <c r="J317" i="18"/>
  <c r="K317" i="18"/>
  <c r="L317" i="18"/>
  <c r="M317" i="18"/>
  <c r="N317" i="18"/>
  <c r="O317" i="18"/>
  <c r="B318" i="18"/>
  <c r="C318" i="18"/>
  <c r="D318" i="18"/>
  <c r="E318" i="18"/>
  <c r="F318" i="18"/>
  <c r="G318" i="18"/>
  <c r="H318" i="18"/>
  <c r="I318" i="18"/>
  <c r="J318" i="18"/>
  <c r="K318" i="18"/>
  <c r="L318" i="18"/>
  <c r="M318" i="18"/>
  <c r="N318" i="18"/>
  <c r="O318" i="18"/>
  <c r="B319" i="18"/>
  <c r="C319" i="18"/>
  <c r="D319" i="18"/>
  <c r="E319" i="18"/>
  <c r="F319" i="18"/>
  <c r="G319" i="18"/>
  <c r="H319" i="18"/>
  <c r="I319" i="18"/>
  <c r="J319" i="18"/>
  <c r="K319" i="18"/>
  <c r="L319" i="18"/>
  <c r="M319" i="18"/>
  <c r="N319" i="18"/>
  <c r="O319" i="18"/>
  <c r="B320" i="18"/>
  <c r="C320" i="18"/>
  <c r="D320" i="18"/>
  <c r="E320" i="18"/>
  <c r="F320" i="18"/>
  <c r="G320" i="18"/>
  <c r="H320" i="18"/>
  <c r="I320" i="18"/>
  <c r="J320" i="18"/>
  <c r="K320" i="18"/>
  <c r="L320" i="18"/>
  <c r="M320" i="18"/>
  <c r="N320" i="18"/>
  <c r="O320" i="18"/>
  <c r="B321" i="18"/>
  <c r="C321" i="18"/>
  <c r="D321" i="18"/>
  <c r="E321" i="18"/>
  <c r="F321" i="18"/>
  <c r="G321" i="18"/>
  <c r="H321" i="18"/>
  <c r="I321" i="18"/>
  <c r="J321" i="18"/>
  <c r="K321" i="18"/>
  <c r="L321" i="18"/>
  <c r="M321" i="18"/>
  <c r="N321" i="18"/>
  <c r="O321" i="18"/>
  <c r="B322" i="18"/>
  <c r="C322" i="18"/>
  <c r="D322" i="18"/>
  <c r="E322" i="18"/>
  <c r="F322" i="18"/>
  <c r="G322" i="18"/>
  <c r="H322" i="18"/>
  <c r="I322" i="18"/>
  <c r="J322" i="18"/>
  <c r="K322" i="18"/>
  <c r="L322" i="18"/>
  <c r="M322" i="18"/>
  <c r="N322" i="18"/>
  <c r="O322" i="18"/>
  <c r="B323" i="18"/>
  <c r="C323" i="18"/>
  <c r="D323" i="18"/>
  <c r="E323" i="18"/>
  <c r="F323" i="18"/>
  <c r="G323" i="18"/>
  <c r="H323" i="18"/>
  <c r="I323" i="18"/>
  <c r="J323" i="18"/>
  <c r="K323" i="18"/>
  <c r="L323" i="18"/>
  <c r="M323" i="18"/>
  <c r="N323" i="18"/>
  <c r="O323" i="18"/>
  <c r="B324" i="18"/>
  <c r="C324" i="18"/>
  <c r="D324" i="18"/>
  <c r="E324" i="18"/>
  <c r="F324" i="18"/>
  <c r="G324" i="18"/>
  <c r="H324" i="18"/>
  <c r="I324" i="18"/>
  <c r="J324" i="18"/>
  <c r="K324" i="18"/>
  <c r="L324" i="18"/>
  <c r="M324" i="18"/>
  <c r="N324" i="18"/>
  <c r="O324" i="18"/>
  <c r="B325" i="18"/>
  <c r="C325" i="18"/>
  <c r="D325" i="18"/>
  <c r="E325" i="18"/>
  <c r="F325" i="18"/>
  <c r="G325" i="18"/>
  <c r="H325" i="18"/>
  <c r="I325" i="18"/>
  <c r="J325" i="18"/>
  <c r="K325" i="18"/>
  <c r="L325" i="18"/>
  <c r="M325" i="18"/>
  <c r="N325" i="18"/>
  <c r="O325" i="18"/>
  <c r="B326" i="18"/>
  <c r="C326" i="18"/>
  <c r="D326" i="18"/>
  <c r="E326" i="18"/>
  <c r="F326" i="18"/>
  <c r="G326" i="18"/>
  <c r="H326" i="18"/>
  <c r="I326" i="18"/>
  <c r="J326" i="18"/>
  <c r="K326" i="18"/>
  <c r="L326" i="18"/>
  <c r="M326" i="18"/>
  <c r="N326" i="18"/>
  <c r="O326" i="18"/>
  <c r="B327" i="18"/>
  <c r="C327" i="18"/>
  <c r="D327" i="18"/>
  <c r="E327" i="18"/>
  <c r="F327" i="18"/>
  <c r="G327" i="18"/>
  <c r="H327" i="18"/>
  <c r="I327" i="18"/>
  <c r="J327" i="18"/>
  <c r="K327" i="18"/>
  <c r="L327" i="18"/>
  <c r="M327" i="18"/>
  <c r="N327" i="18"/>
  <c r="O327" i="18"/>
  <c r="B328" i="18"/>
  <c r="C328" i="18"/>
  <c r="D328" i="18"/>
  <c r="E328" i="18"/>
  <c r="F328" i="18"/>
  <c r="G328" i="18"/>
  <c r="H328" i="18"/>
  <c r="I328" i="18"/>
  <c r="J328" i="18"/>
  <c r="K328" i="18"/>
  <c r="L328" i="18"/>
  <c r="M328" i="18"/>
  <c r="N328" i="18"/>
  <c r="O328" i="18"/>
  <c r="B329" i="18"/>
  <c r="C329" i="18"/>
  <c r="D329" i="18"/>
  <c r="E329" i="18"/>
  <c r="F329" i="18"/>
  <c r="G329" i="18"/>
  <c r="H329" i="18"/>
  <c r="I329" i="18"/>
  <c r="J329" i="18"/>
  <c r="K329" i="18"/>
  <c r="L329" i="18"/>
  <c r="M329" i="18"/>
  <c r="N329" i="18"/>
  <c r="O329" i="18"/>
  <c r="B330" i="18"/>
  <c r="C330" i="18"/>
  <c r="D330" i="18"/>
  <c r="E330" i="18"/>
  <c r="F330" i="18"/>
  <c r="G330" i="18"/>
  <c r="H330" i="18"/>
  <c r="I330" i="18"/>
  <c r="J330" i="18"/>
  <c r="K330" i="18"/>
  <c r="L330" i="18"/>
  <c r="M330" i="18"/>
  <c r="N330" i="18"/>
  <c r="O330" i="18"/>
  <c r="B331" i="18"/>
  <c r="C331" i="18"/>
  <c r="D331" i="18"/>
  <c r="E331" i="18"/>
  <c r="F331" i="18"/>
  <c r="G331" i="18"/>
  <c r="H331" i="18"/>
  <c r="I331" i="18"/>
  <c r="J331" i="18"/>
  <c r="K331" i="18"/>
  <c r="L331" i="18"/>
  <c r="M331" i="18"/>
  <c r="N331" i="18"/>
  <c r="O331" i="18"/>
  <c r="B332" i="18"/>
  <c r="C332" i="18"/>
  <c r="D332" i="18"/>
  <c r="E332" i="18"/>
  <c r="F332" i="18"/>
  <c r="G332" i="18"/>
  <c r="H332" i="18"/>
  <c r="I332" i="18"/>
  <c r="J332" i="18"/>
  <c r="K332" i="18"/>
  <c r="L332" i="18"/>
  <c r="M332" i="18"/>
  <c r="N332" i="18"/>
  <c r="O332" i="18"/>
  <c r="B333" i="18"/>
  <c r="C333" i="18"/>
  <c r="D333" i="18"/>
  <c r="E333" i="18"/>
  <c r="F333" i="18"/>
  <c r="G333" i="18"/>
  <c r="H333" i="18"/>
  <c r="I333" i="18"/>
  <c r="J333" i="18"/>
  <c r="K333" i="18"/>
  <c r="L333" i="18"/>
  <c r="M333" i="18"/>
  <c r="N333" i="18"/>
  <c r="O333" i="18"/>
  <c r="B334" i="18"/>
  <c r="C334" i="18"/>
  <c r="D334" i="18"/>
  <c r="E334" i="18"/>
  <c r="F334" i="18"/>
  <c r="G334" i="18"/>
  <c r="H334" i="18"/>
  <c r="I334" i="18"/>
  <c r="J334" i="18"/>
  <c r="K334" i="18"/>
  <c r="L334" i="18"/>
  <c r="M334" i="18"/>
  <c r="N334" i="18"/>
  <c r="O334" i="18"/>
  <c r="B335" i="18"/>
  <c r="C335" i="18"/>
  <c r="D335" i="18"/>
  <c r="E335" i="18"/>
  <c r="F335" i="18"/>
  <c r="G335" i="18"/>
  <c r="H335" i="18"/>
  <c r="I335" i="18"/>
  <c r="J335" i="18"/>
  <c r="K335" i="18"/>
  <c r="L335" i="18"/>
  <c r="M335" i="18"/>
  <c r="N335" i="18"/>
  <c r="O335" i="18"/>
  <c r="B336" i="18"/>
  <c r="C336" i="18"/>
  <c r="D336" i="18"/>
  <c r="E336" i="18"/>
  <c r="F336" i="18"/>
  <c r="G336" i="18"/>
  <c r="H336" i="18"/>
  <c r="I336" i="18"/>
  <c r="J336" i="18"/>
  <c r="K336" i="18"/>
  <c r="L336" i="18"/>
  <c r="M336" i="18"/>
  <c r="N336" i="18"/>
  <c r="O336" i="18"/>
  <c r="B337" i="18"/>
  <c r="C337" i="18"/>
  <c r="D337" i="18"/>
  <c r="E337" i="18"/>
  <c r="F337" i="18"/>
  <c r="G337" i="18"/>
  <c r="H337" i="18"/>
  <c r="I337" i="18"/>
  <c r="J337" i="18"/>
  <c r="K337" i="18"/>
  <c r="L337" i="18"/>
  <c r="M337" i="18"/>
  <c r="N337" i="18"/>
  <c r="O337" i="18"/>
  <c r="B338" i="18"/>
  <c r="C338" i="18"/>
  <c r="D338" i="18"/>
  <c r="E338" i="18"/>
  <c r="F338" i="18"/>
  <c r="G338" i="18"/>
  <c r="H338" i="18"/>
  <c r="I338" i="18"/>
  <c r="J338" i="18"/>
  <c r="K338" i="18"/>
  <c r="L338" i="18"/>
  <c r="M338" i="18"/>
  <c r="N338" i="18"/>
  <c r="O338" i="18"/>
  <c r="B339" i="18"/>
  <c r="C339" i="18"/>
  <c r="D339" i="18"/>
  <c r="E339" i="18"/>
  <c r="F339" i="18"/>
  <c r="G339" i="18"/>
  <c r="H339" i="18"/>
  <c r="I339" i="18"/>
  <c r="J339" i="18"/>
  <c r="K339" i="18"/>
  <c r="L339" i="18"/>
  <c r="M339" i="18"/>
  <c r="N339" i="18"/>
  <c r="O339" i="18"/>
  <c r="B340" i="18"/>
  <c r="C340" i="18"/>
  <c r="D340" i="18"/>
  <c r="E340" i="18"/>
  <c r="F340" i="18"/>
  <c r="G340" i="18"/>
  <c r="H340" i="18"/>
  <c r="I340" i="18"/>
  <c r="J340" i="18"/>
  <c r="K340" i="18"/>
  <c r="L340" i="18"/>
  <c r="M340" i="18"/>
  <c r="N340" i="18"/>
  <c r="O340" i="18"/>
  <c r="B341" i="18"/>
  <c r="C341" i="18"/>
  <c r="D341" i="18"/>
  <c r="E341" i="18"/>
  <c r="F341" i="18"/>
  <c r="G341" i="18"/>
  <c r="H341" i="18"/>
  <c r="I341" i="18"/>
  <c r="J341" i="18"/>
  <c r="K341" i="18"/>
  <c r="L341" i="18"/>
  <c r="M341" i="18"/>
  <c r="N341" i="18"/>
  <c r="O341" i="18"/>
  <c r="B342" i="18"/>
  <c r="C342" i="18"/>
  <c r="D342" i="18"/>
  <c r="E342" i="18"/>
  <c r="F342" i="18"/>
  <c r="G342" i="18"/>
  <c r="H342" i="18"/>
  <c r="I342" i="18"/>
  <c r="J342" i="18"/>
  <c r="K342" i="18"/>
  <c r="L342" i="18"/>
  <c r="M342" i="18"/>
  <c r="N342" i="18"/>
  <c r="O342" i="18"/>
  <c r="B343" i="18"/>
  <c r="C343" i="18"/>
  <c r="D343" i="18"/>
  <c r="E343" i="18"/>
  <c r="F343" i="18"/>
  <c r="G343" i="18"/>
  <c r="H343" i="18"/>
  <c r="I343" i="18"/>
  <c r="J343" i="18"/>
  <c r="K343" i="18"/>
  <c r="L343" i="18"/>
  <c r="M343" i="18"/>
  <c r="N343" i="18"/>
  <c r="O343" i="18"/>
  <c r="B344" i="18"/>
  <c r="C344" i="18"/>
  <c r="D344" i="18"/>
  <c r="E344" i="18"/>
  <c r="F344" i="18"/>
  <c r="G344" i="18"/>
  <c r="H344" i="18"/>
  <c r="I344" i="18"/>
  <c r="J344" i="18"/>
  <c r="K344" i="18"/>
  <c r="L344" i="18"/>
  <c r="M344" i="18"/>
  <c r="N344" i="18"/>
  <c r="O344" i="18"/>
  <c r="B345" i="18"/>
  <c r="C345" i="18"/>
  <c r="D345" i="18"/>
  <c r="E345" i="18"/>
  <c r="F345" i="18"/>
  <c r="G345" i="18"/>
  <c r="H345" i="18"/>
  <c r="I345" i="18"/>
  <c r="J345" i="18"/>
  <c r="K345" i="18"/>
  <c r="L345" i="18"/>
  <c r="M345" i="18"/>
  <c r="N345" i="18"/>
  <c r="O345" i="18"/>
  <c r="B346" i="18"/>
  <c r="C346" i="18"/>
  <c r="D346" i="18"/>
  <c r="E346" i="18"/>
  <c r="F346" i="18"/>
  <c r="G346" i="18"/>
  <c r="H346" i="18"/>
  <c r="I346" i="18"/>
  <c r="J346" i="18"/>
  <c r="K346" i="18"/>
  <c r="L346" i="18"/>
  <c r="M346" i="18"/>
  <c r="N346" i="18"/>
  <c r="O346" i="18"/>
  <c r="B347" i="18"/>
  <c r="C347" i="18"/>
  <c r="D347" i="18"/>
  <c r="E347" i="18"/>
  <c r="F347" i="18"/>
  <c r="G347" i="18"/>
  <c r="H347" i="18"/>
  <c r="I347" i="18"/>
  <c r="J347" i="18"/>
  <c r="K347" i="18"/>
  <c r="L347" i="18"/>
  <c r="M347" i="18"/>
  <c r="N347" i="18"/>
  <c r="O347" i="18"/>
  <c r="B348" i="18"/>
  <c r="C348" i="18"/>
  <c r="D348" i="18"/>
  <c r="E348" i="18"/>
  <c r="F348" i="18"/>
  <c r="G348" i="18"/>
  <c r="H348" i="18"/>
  <c r="I348" i="18"/>
  <c r="J348" i="18"/>
  <c r="K348" i="18"/>
  <c r="L348" i="18"/>
  <c r="M348" i="18"/>
  <c r="N348" i="18"/>
  <c r="O348" i="18"/>
  <c r="B349" i="18"/>
  <c r="C349" i="18"/>
  <c r="D349" i="18"/>
  <c r="E349" i="18"/>
  <c r="F349" i="18"/>
  <c r="G349" i="18"/>
  <c r="H349" i="18"/>
  <c r="I349" i="18"/>
  <c r="J349" i="18"/>
  <c r="K349" i="18"/>
  <c r="L349" i="18"/>
  <c r="M349" i="18"/>
  <c r="N349" i="18"/>
  <c r="O349" i="18"/>
  <c r="B350" i="18"/>
  <c r="C350" i="18"/>
  <c r="D350" i="18"/>
  <c r="E350" i="18"/>
  <c r="F350" i="18"/>
  <c r="G350" i="18"/>
  <c r="H350" i="18"/>
  <c r="I350" i="18"/>
  <c r="J350" i="18"/>
  <c r="K350" i="18"/>
  <c r="L350" i="18"/>
  <c r="M350" i="18"/>
  <c r="N350" i="18"/>
  <c r="O350" i="18"/>
  <c r="B351" i="18"/>
  <c r="C351" i="18"/>
  <c r="D351" i="18"/>
  <c r="E351" i="18"/>
  <c r="F351" i="18"/>
  <c r="G351" i="18"/>
  <c r="H351" i="18"/>
  <c r="I351" i="18"/>
  <c r="J351" i="18"/>
  <c r="K351" i="18"/>
  <c r="L351" i="18"/>
  <c r="M351" i="18"/>
  <c r="N351" i="18"/>
  <c r="O351" i="18"/>
  <c r="B352" i="18"/>
  <c r="C352" i="18"/>
  <c r="D352" i="18"/>
  <c r="E352" i="18"/>
  <c r="F352" i="18"/>
  <c r="G352" i="18"/>
  <c r="H352" i="18"/>
  <c r="I352" i="18"/>
  <c r="J352" i="18"/>
  <c r="K352" i="18"/>
  <c r="L352" i="18"/>
  <c r="M352" i="18"/>
  <c r="N352" i="18"/>
  <c r="O352" i="18"/>
  <c r="B353" i="18"/>
  <c r="C353" i="18"/>
  <c r="D353" i="18"/>
  <c r="E353" i="18"/>
  <c r="F353" i="18"/>
  <c r="G353" i="18"/>
  <c r="H353" i="18"/>
  <c r="I353" i="18"/>
  <c r="J353" i="18"/>
  <c r="K353" i="18"/>
  <c r="L353" i="18"/>
  <c r="M353" i="18"/>
  <c r="N353" i="18"/>
  <c r="O353" i="18"/>
  <c r="B354" i="18"/>
  <c r="C354" i="18"/>
  <c r="D354" i="18"/>
  <c r="E354" i="18"/>
  <c r="F354" i="18"/>
  <c r="G354" i="18"/>
  <c r="H354" i="18"/>
  <c r="I354" i="18"/>
  <c r="J354" i="18"/>
  <c r="K354" i="18"/>
  <c r="L354" i="18"/>
  <c r="M354" i="18"/>
  <c r="N354" i="18"/>
  <c r="O354" i="18"/>
  <c r="B355" i="18"/>
  <c r="C355" i="18"/>
  <c r="D355" i="18"/>
  <c r="E355" i="18"/>
  <c r="F355" i="18"/>
  <c r="G355" i="18"/>
  <c r="H355" i="18"/>
  <c r="I355" i="18"/>
  <c r="J355" i="18"/>
  <c r="K355" i="18"/>
  <c r="L355" i="18"/>
  <c r="M355" i="18"/>
  <c r="N355" i="18"/>
  <c r="O355" i="18"/>
  <c r="B356" i="18"/>
  <c r="C356" i="18"/>
  <c r="D356" i="18"/>
  <c r="E356" i="18"/>
  <c r="F356" i="18"/>
  <c r="G356" i="18"/>
  <c r="H356" i="18"/>
  <c r="I356" i="18"/>
  <c r="J356" i="18"/>
  <c r="K356" i="18"/>
  <c r="L356" i="18"/>
  <c r="M356" i="18"/>
  <c r="N356" i="18"/>
  <c r="O356" i="18"/>
  <c r="B357" i="18"/>
  <c r="C357" i="18"/>
  <c r="D357" i="18"/>
  <c r="E357" i="18"/>
  <c r="F357" i="18"/>
  <c r="G357" i="18"/>
  <c r="H357" i="18"/>
  <c r="I357" i="18"/>
  <c r="J357" i="18"/>
  <c r="K357" i="18"/>
  <c r="L357" i="18"/>
  <c r="M357" i="18"/>
  <c r="N357" i="18"/>
  <c r="O357" i="18"/>
  <c r="B358" i="18"/>
  <c r="C358" i="18"/>
  <c r="D358" i="18"/>
  <c r="E358" i="18"/>
  <c r="F358" i="18"/>
  <c r="G358" i="18"/>
  <c r="H358" i="18"/>
  <c r="I358" i="18"/>
  <c r="J358" i="18"/>
  <c r="K358" i="18"/>
  <c r="L358" i="18"/>
  <c r="M358" i="18"/>
  <c r="N358" i="18"/>
  <c r="O358" i="18"/>
  <c r="B359" i="18"/>
  <c r="C359" i="18"/>
  <c r="D359" i="18"/>
  <c r="E359" i="18"/>
  <c r="F359" i="18"/>
  <c r="G359" i="18"/>
  <c r="H359" i="18"/>
  <c r="I359" i="18"/>
  <c r="J359" i="18"/>
  <c r="K359" i="18"/>
  <c r="L359" i="18"/>
  <c r="M359" i="18"/>
  <c r="N359" i="18"/>
  <c r="O359" i="18"/>
  <c r="B360" i="18"/>
  <c r="C360" i="18"/>
  <c r="D360" i="18"/>
  <c r="E360" i="18"/>
  <c r="F360" i="18"/>
  <c r="G360" i="18"/>
  <c r="H360" i="18"/>
  <c r="I360" i="18"/>
  <c r="J360" i="18"/>
  <c r="K360" i="18"/>
  <c r="L360" i="18"/>
  <c r="M360" i="18"/>
  <c r="N360" i="18"/>
  <c r="O360" i="18"/>
  <c r="B361" i="18"/>
  <c r="C361" i="18"/>
  <c r="D361" i="18"/>
  <c r="E361" i="18"/>
  <c r="F361" i="18"/>
  <c r="G361" i="18"/>
  <c r="H361" i="18"/>
  <c r="I361" i="18"/>
  <c r="J361" i="18"/>
  <c r="K361" i="18"/>
  <c r="L361" i="18"/>
  <c r="M361" i="18"/>
  <c r="N361" i="18"/>
  <c r="O361" i="18"/>
  <c r="B362" i="18"/>
  <c r="C362" i="18"/>
  <c r="D362" i="18"/>
  <c r="E362" i="18"/>
  <c r="F362" i="18"/>
  <c r="G362" i="18"/>
  <c r="H362" i="18"/>
  <c r="I362" i="18"/>
  <c r="J362" i="18"/>
  <c r="K362" i="18"/>
  <c r="L362" i="18"/>
  <c r="M362" i="18"/>
  <c r="N362" i="18"/>
  <c r="O362" i="18"/>
  <c r="B363" i="18"/>
  <c r="C363" i="18"/>
  <c r="D363" i="18"/>
  <c r="E363" i="18"/>
  <c r="F363" i="18"/>
  <c r="G363" i="18"/>
  <c r="H363" i="18"/>
  <c r="I363" i="18"/>
  <c r="J363" i="18"/>
  <c r="K363" i="18"/>
  <c r="L363" i="18"/>
  <c r="M363" i="18"/>
  <c r="N363" i="18"/>
  <c r="O363" i="18"/>
  <c r="B364" i="18"/>
  <c r="C364" i="18"/>
  <c r="D364" i="18"/>
  <c r="E364" i="18"/>
  <c r="F364" i="18"/>
  <c r="G364" i="18"/>
  <c r="H364" i="18"/>
  <c r="I364" i="18"/>
  <c r="J364" i="18"/>
  <c r="K364" i="18"/>
  <c r="L364" i="18"/>
  <c r="M364" i="18"/>
  <c r="N364" i="18"/>
  <c r="O364" i="18"/>
  <c r="B365" i="18"/>
  <c r="C365" i="18"/>
  <c r="D365" i="18"/>
  <c r="E365" i="18"/>
  <c r="F365" i="18"/>
  <c r="G365" i="18"/>
  <c r="H365" i="18"/>
  <c r="I365" i="18"/>
  <c r="J365" i="18"/>
  <c r="K365" i="18"/>
  <c r="L365" i="18"/>
  <c r="M365" i="18"/>
  <c r="N365" i="18"/>
  <c r="O365" i="18"/>
  <c r="B366" i="18"/>
  <c r="C366" i="18"/>
  <c r="D366" i="18"/>
  <c r="E366" i="18"/>
  <c r="F366" i="18"/>
  <c r="G366" i="18"/>
  <c r="H366" i="18"/>
  <c r="I366" i="18"/>
  <c r="J366" i="18"/>
  <c r="K366" i="18"/>
  <c r="L366" i="18"/>
  <c r="M366" i="18"/>
  <c r="N366" i="18"/>
  <c r="O366" i="18"/>
  <c r="B367" i="18"/>
  <c r="C367" i="18"/>
  <c r="D367" i="18"/>
  <c r="E367" i="18"/>
  <c r="F367" i="18"/>
  <c r="G367" i="18"/>
  <c r="H367" i="18"/>
  <c r="I367" i="18"/>
  <c r="J367" i="18"/>
  <c r="K367" i="18"/>
  <c r="L367" i="18"/>
  <c r="M367" i="18"/>
  <c r="N367" i="18"/>
  <c r="O367" i="18"/>
  <c r="B368" i="18"/>
  <c r="C368" i="18"/>
  <c r="D368" i="18"/>
  <c r="E368" i="18"/>
  <c r="F368" i="18"/>
  <c r="G368" i="18"/>
  <c r="H368" i="18"/>
  <c r="I368" i="18"/>
  <c r="J368" i="18"/>
  <c r="K368" i="18"/>
  <c r="L368" i="18"/>
  <c r="M368" i="18"/>
  <c r="N368" i="18"/>
  <c r="O368" i="18"/>
  <c r="B369" i="18"/>
  <c r="C369" i="18"/>
  <c r="D369" i="18"/>
  <c r="E369" i="18"/>
  <c r="F369" i="18"/>
  <c r="G369" i="18"/>
  <c r="H369" i="18"/>
  <c r="I369" i="18"/>
  <c r="J369" i="18"/>
  <c r="K369" i="18"/>
  <c r="L369" i="18"/>
  <c r="M369" i="18"/>
  <c r="N369" i="18"/>
  <c r="O369" i="18"/>
  <c r="B370" i="18"/>
  <c r="C370" i="18"/>
  <c r="D370" i="18"/>
  <c r="E370" i="18"/>
  <c r="F370" i="18"/>
  <c r="G370" i="18"/>
  <c r="H370" i="18"/>
  <c r="I370" i="18"/>
  <c r="J370" i="18"/>
  <c r="K370" i="18"/>
  <c r="L370" i="18"/>
  <c r="M370" i="18"/>
  <c r="N370" i="18"/>
  <c r="O370" i="18"/>
  <c r="B371" i="18"/>
  <c r="C371" i="18"/>
  <c r="D371" i="18"/>
  <c r="E371" i="18"/>
  <c r="F371" i="18"/>
  <c r="G371" i="18"/>
  <c r="H371" i="18"/>
  <c r="I371" i="18"/>
  <c r="J371" i="18"/>
  <c r="K371" i="18"/>
  <c r="L371" i="18"/>
  <c r="M371" i="18"/>
  <c r="N371" i="18"/>
  <c r="O371" i="18"/>
  <c r="B372" i="18"/>
  <c r="C372" i="18"/>
  <c r="D372" i="18"/>
  <c r="E372" i="18"/>
  <c r="F372" i="18"/>
  <c r="G372" i="18"/>
  <c r="H372" i="18"/>
  <c r="I372" i="18"/>
  <c r="J372" i="18"/>
  <c r="K372" i="18"/>
  <c r="L372" i="18"/>
  <c r="M372" i="18"/>
  <c r="N372" i="18"/>
  <c r="O372" i="18"/>
  <c r="B373" i="18"/>
  <c r="C373" i="18"/>
  <c r="D373" i="18"/>
  <c r="E373" i="18"/>
  <c r="F373" i="18"/>
  <c r="G373" i="18"/>
  <c r="H373" i="18"/>
  <c r="I373" i="18"/>
  <c r="J373" i="18"/>
  <c r="K373" i="18"/>
  <c r="L373" i="18"/>
  <c r="M373" i="18"/>
  <c r="N373" i="18"/>
  <c r="O373" i="18"/>
  <c r="B374" i="18"/>
  <c r="C374" i="18"/>
  <c r="D374" i="18"/>
  <c r="E374" i="18"/>
  <c r="F374" i="18"/>
  <c r="G374" i="18"/>
  <c r="H374" i="18"/>
  <c r="I374" i="18"/>
  <c r="J374" i="18"/>
  <c r="K374" i="18"/>
  <c r="L374" i="18"/>
  <c r="M374" i="18"/>
  <c r="N374" i="18"/>
  <c r="O374" i="18"/>
  <c r="B375" i="18"/>
  <c r="C375" i="18"/>
  <c r="D375" i="18"/>
  <c r="E375" i="18"/>
  <c r="F375" i="18"/>
  <c r="G375" i="18"/>
  <c r="H375" i="18"/>
  <c r="I375" i="18"/>
  <c r="J375" i="18"/>
  <c r="K375" i="18"/>
  <c r="L375" i="18"/>
  <c r="M375" i="18"/>
  <c r="N375" i="18"/>
  <c r="O375" i="18"/>
  <c r="B376" i="18"/>
  <c r="C376" i="18"/>
  <c r="D376" i="18"/>
  <c r="E376" i="18"/>
  <c r="F376" i="18"/>
  <c r="G376" i="18"/>
  <c r="H376" i="18"/>
  <c r="I376" i="18"/>
  <c r="J376" i="18"/>
  <c r="K376" i="18"/>
  <c r="L376" i="18"/>
  <c r="M376" i="18"/>
  <c r="N376" i="18"/>
  <c r="O376" i="18"/>
  <c r="B377" i="18"/>
  <c r="C377" i="18"/>
  <c r="D377" i="18"/>
  <c r="E377" i="18"/>
  <c r="F377" i="18"/>
  <c r="G377" i="18"/>
  <c r="H377" i="18"/>
  <c r="I377" i="18"/>
  <c r="J377" i="18"/>
  <c r="K377" i="18"/>
  <c r="L377" i="18"/>
  <c r="M377" i="18"/>
  <c r="N377" i="18"/>
  <c r="O377" i="18"/>
  <c r="B378" i="18"/>
  <c r="C378" i="18"/>
  <c r="D378" i="18"/>
  <c r="E378" i="18"/>
  <c r="F378" i="18"/>
  <c r="G378" i="18"/>
  <c r="H378" i="18"/>
  <c r="I378" i="18"/>
  <c r="J378" i="18"/>
  <c r="K378" i="18"/>
  <c r="L378" i="18"/>
  <c r="M378" i="18"/>
  <c r="N378" i="18"/>
  <c r="O378" i="18"/>
  <c r="B379" i="18"/>
  <c r="C379" i="18"/>
  <c r="D379" i="18"/>
  <c r="E379" i="18"/>
  <c r="F379" i="18"/>
  <c r="G379" i="18"/>
  <c r="H379" i="18"/>
  <c r="I379" i="18"/>
  <c r="J379" i="18"/>
  <c r="K379" i="18"/>
  <c r="L379" i="18"/>
  <c r="M379" i="18"/>
  <c r="N379" i="18"/>
  <c r="O379" i="18"/>
  <c r="B380" i="18"/>
  <c r="C380" i="18"/>
  <c r="D380" i="18"/>
  <c r="E380" i="18"/>
  <c r="F380" i="18"/>
  <c r="G380" i="18"/>
  <c r="H380" i="18"/>
  <c r="I380" i="18"/>
  <c r="J380" i="18"/>
  <c r="K380" i="18"/>
  <c r="L380" i="18"/>
  <c r="M380" i="18"/>
  <c r="N380" i="18"/>
  <c r="O380" i="18"/>
  <c r="B381" i="18"/>
  <c r="C381" i="18"/>
  <c r="D381" i="18"/>
  <c r="E381" i="18"/>
  <c r="F381" i="18"/>
  <c r="G381" i="18"/>
  <c r="H381" i="18"/>
  <c r="I381" i="18"/>
  <c r="J381" i="18"/>
  <c r="K381" i="18"/>
  <c r="L381" i="18"/>
  <c r="M381" i="18"/>
  <c r="N381" i="18"/>
  <c r="O381" i="18"/>
  <c r="B382" i="18"/>
  <c r="C382" i="18"/>
  <c r="D382" i="18"/>
  <c r="E382" i="18"/>
  <c r="F382" i="18"/>
  <c r="G382" i="18"/>
  <c r="H382" i="18"/>
  <c r="I382" i="18"/>
  <c r="J382" i="18"/>
  <c r="K382" i="18"/>
  <c r="L382" i="18"/>
  <c r="M382" i="18"/>
  <c r="N382" i="18"/>
  <c r="O382" i="18"/>
  <c r="B383" i="18"/>
  <c r="C383" i="18"/>
  <c r="D383" i="18"/>
  <c r="E383" i="18"/>
  <c r="F383" i="18"/>
  <c r="G383" i="18"/>
  <c r="H383" i="18"/>
  <c r="I383" i="18"/>
  <c r="J383" i="18"/>
  <c r="K383" i="18"/>
  <c r="L383" i="18"/>
  <c r="M383" i="18"/>
  <c r="N383" i="18"/>
  <c r="O383" i="18"/>
  <c r="B384" i="18"/>
  <c r="C384" i="18"/>
  <c r="D384" i="18"/>
  <c r="E384" i="18"/>
  <c r="F384" i="18"/>
  <c r="G384" i="18"/>
  <c r="H384" i="18"/>
  <c r="I384" i="18"/>
  <c r="J384" i="18"/>
  <c r="K384" i="18"/>
  <c r="L384" i="18"/>
  <c r="M384" i="18"/>
  <c r="N384" i="18"/>
  <c r="O384" i="18"/>
  <c r="B385" i="18"/>
  <c r="C385" i="18"/>
  <c r="D385" i="18"/>
  <c r="E385" i="18"/>
  <c r="F385" i="18"/>
  <c r="G385" i="18"/>
  <c r="H385" i="18"/>
  <c r="I385" i="18"/>
  <c r="J385" i="18"/>
  <c r="K385" i="18"/>
  <c r="L385" i="18"/>
  <c r="M385" i="18"/>
  <c r="N385" i="18"/>
  <c r="O385" i="18"/>
  <c r="B386" i="18"/>
  <c r="C386" i="18"/>
  <c r="D386" i="18"/>
  <c r="E386" i="18"/>
  <c r="F386" i="18"/>
  <c r="G386" i="18"/>
  <c r="H386" i="18"/>
  <c r="I386" i="18"/>
  <c r="J386" i="18"/>
  <c r="K386" i="18"/>
  <c r="L386" i="18"/>
  <c r="M386" i="18"/>
  <c r="N386" i="18"/>
  <c r="O386" i="18"/>
  <c r="B387" i="18"/>
  <c r="C387" i="18"/>
  <c r="D387" i="18"/>
  <c r="E387" i="18"/>
  <c r="F387" i="18"/>
  <c r="G387" i="18"/>
  <c r="H387" i="18"/>
  <c r="I387" i="18"/>
  <c r="J387" i="18"/>
  <c r="K387" i="18"/>
  <c r="L387" i="18"/>
  <c r="M387" i="18"/>
  <c r="N387" i="18"/>
  <c r="O387" i="18"/>
  <c r="B388" i="18"/>
  <c r="C388" i="18"/>
  <c r="D388" i="18"/>
  <c r="E388" i="18"/>
  <c r="F388" i="18"/>
  <c r="G388" i="18"/>
  <c r="H388" i="18"/>
  <c r="I388" i="18"/>
  <c r="J388" i="18"/>
  <c r="K388" i="18"/>
  <c r="L388" i="18"/>
  <c r="M388" i="18"/>
  <c r="N388" i="18"/>
  <c r="O388" i="18"/>
  <c r="B389" i="18"/>
  <c r="C389" i="18"/>
  <c r="D389" i="18"/>
  <c r="E389" i="18"/>
  <c r="F389" i="18"/>
  <c r="G389" i="18"/>
  <c r="H389" i="18"/>
  <c r="I389" i="18"/>
  <c r="J389" i="18"/>
  <c r="K389" i="18"/>
  <c r="L389" i="18"/>
  <c r="M389" i="18"/>
  <c r="N389" i="18"/>
  <c r="O389" i="18"/>
  <c r="B390" i="18"/>
  <c r="C390" i="18"/>
  <c r="D390" i="18"/>
  <c r="E390" i="18"/>
  <c r="F390" i="18"/>
  <c r="G390" i="18"/>
  <c r="H390" i="18"/>
  <c r="I390" i="18"/>
  <c r="J390" i="18"/>
  <c r="K390" i="18"/>
  <c r="L390" i="18"/>
  <c r="M390" i="18"/>
  <c r="N390" i="18"/>
  <c r="O390" i="18"/>
  <c r="B391" i="18"/>
  <c r="C391" i="18"/>
  <c r="D391" i="18"/>
  <c r="E391" i="18"/>
  <c r="F391" i="18"/>
  <c r="G391" i="18"/>
  <c r="H391" i="18"/>
  <c r="I391" i="18"/>
  <c r="J391" i="18"/>
  <c r="K391" i="18"/>
  <c r="L391" i="18"/>
  <c r="M391" i="18"/>
  <c r="N391" i="18"/>
  <c r="O391" i="18"/>
  <c r="B392" i="18"/>
  <c r="C392" i="18"/>
  <c r="D392" i="18"/>
  <c r="E392" i="18"/>
  <c r="F392" i="18"/>
  <c r="G392" i="18"/>
  <c r="H392" i="18"/>
  <c r="I392" i="18"/>
  <c r="J392" i="18"/>
  <c r="K392" i="18"/>
  <c r="L392" i="18"/>
  <c r="M392" i="18"/>
  <c r="N392" i="18"/>
  <c r="O392" i="18"/>
  <c r="B393" i="18"/>
  <c r="C393" i="18"/>
  <c r="D393" i="18"/>
  <c r="E393" i="18"/>
  <c r="F393" i="18"/>
  <c r="G393" i="18"/>
  <c r="H393" i="18"/>
  <c r="I393" i="18"/>
  <c r="J393" i="18"/>
  <c r="K393" i="18"/>
  <c r="L393" i="18"/>
  <c r="M393" i="18"/>
  <c r="N393" i="18"/>
  <c r="O393" i="18"/>
  <c r="B394" i="18"/>
  <c r="C394" i="18"/>
  <c r="D394" i="18"/>
  <c r="E394" i="18"/>
  <c r="F394" i="18"/>
  <c r="G394" i="18"/>
  <c r="H394" i="18"/>
  <c r="I394" i="18"/>
  <c r="J394" i="18"/>
  <c r="K394" i="18"/>
  <c r="L394" i="18"/>
  <c r="M394" i="18"/>
  <c r="N394" i="18"/>
  <c r="O394" i="18"/>
  <c r="B395" i="18"/>
  <c r="C395" i="18"/>
  <c r="D395" i="18"/>
  <c r="E395" i="18"/>
  <c r="F395" i="18"/>
  <c r="G395" i="18"/>
  <c r="H395" i="18"/>
  <c r="I395" i="18"/>
  <c r="J395" i="18"/>
  <c r="K395" i="18"/>
  <c r="L395" i="18"/>
  <c r="M395" i="18"/>
  <c r="N395" i="18"/>
  <c r="O395" i="18"/>
  <c r="B396" i="18"/>
  <c r="C396" i="18"/>
  <c r="D396" i="18"/>
  <c r="E396" i="18"/>
  <c r="F396" i="18"/>
  <c r="G396" i="18"/>
  <c r="H396" i="18"/>
  <c r="I396" i="18"/>
  <c r="J396" i="18"/>
  <c r="K396" i="18"/>
  <c r="L396" i="18"/>
  <c r="M396" i="18"/>
  <c r="N396" i="18"/>
  <c r="O396" i="18"/>
  <c r="B397" i="18"/>
  <c r="C397" i="18"/>
  <c r="D397" i="18"/>
  <c r="E397" i="18"/>
  <c r="F397" i="18"/>
  <c r="G397" i="18"/>
  <c r="H397" i="18"/>
  <c r="I397" i="18"/>
  <c r="J397" i="18"/>
  <c r="K397" i="18"/>
  <c r="L397" i="18"/>
  <c r="M397" i="18"/>
  <c r="N397" i="18"/>
  <c r="O397" i="18"/>
  <c r="B398" i="18"/>
  <c r="C398" i="18"/>
  <c r="D398" i="18"/>
  <c r="E398" i="18"/>
  <c r="F398" i="18"/>
  <c r="G398" i="18"/>
  <c r="H398" i="18"/>
  <c r="I398" i="18"/>
  <c r="J398" i="18"/>
  <c r="K398" i="18"/>
  <c r="L398" i="18"/>
  <c r="M398" i="18"/>
  <c r="N398" i="18"/>
  <c r="O398" i="18"/>
  <c r="B399" i="18"/>
  <c r="C399" i="18"/>
  <c r="D399" i="18"/>
  <c r="E399" i="18"/>
  <c r="F399" i="18"/>
  <c r="G399" i="18"/>
  <c r="H399" i="18"/>
  <c r="I399" i="18"/>
  <c r="J399" i="18"/>
  <c r="K399" i="18"/>
  <c r="L399" i="18"/>
  <c r="M399" i="18"/>
  <c r="N399" i="18"/>
  <c r="O399" i="18"/>
  <c r="B400" i="18"/>
  <c r="C400" i="18"/>
  <c r="D400" i="18"/>
  <c r="E400" i="18"/>
  <c r="F400" i="18"/>
  <c r="G400" i="18"/>
  <c r="H400" i="18"/>
  <c r="I400" i="18"/>
  <c r="J400" i="18"/>
  <c r="K400" i="18"/>
  <c r="L400" i="18"/>
  <c r="M400" i="18"/>
  <c r="N400" i="18"/>
  <c r="O400" i="18"/>
  <c r="B401" i="18"/>
  <c r="C401" i="18"/>
  <c r="D401" i="18"/>
  <c r="E401" i="18"/>
  <c r="F401" i="18"/>
  <c r="G401" i="18"/>
  <c r="H401" i="18"/>
  <c r="I401" i="18"/>
  <c r="J401" i="18"/>
  <c r="K401" i="18"/>
  <c r="L401" i="18"/>
  <c r="M401" i="18"/>
  <c r="N401" i="18"/>
  <c r="O401" i="18"/>
  <c r="B402" i="18"/>
  <c r="C402" i="18"/>
  <c r="D402" i="18"/>
  <c r="E402" i="18"/>
  <c r="F402" i="18"/>
  <c r="G402" i="18"/>
  <c r="H402" i="18"/>
  <c r="I402" i="18"/>
  <c r="J402" i="18"/>
  <c r="K402" i="18"/>
  <c r="L402" i="18"/>
  <c r="M402" i="18"/>
  <c r="N402" i="18"/>
  <c r="O402" i="18"/>
  <c r="B403" i="18"/>
  <c r="C403" i="18"/>
  <c r="D403" i="18"/>
  <c r="E403" i="18"/>
  <c r="F403" i="18"/>
  <c r="G403" i="18"/>
  <c r="H403" i="18"/>
  <c r="I403" i="18"/>
  <c r="J403" i="18"/>
  <c r="K403" i="18"/>
  <c r="L403" i="18"/>
  <c r="M403" i="18"/>
  <c r="N403" i="18"/>
  <c r="O403" i="18"/>
  <c r="B404" i="18"/>
  <c r="C404" i="18"/>
  <c r="D404" i="18"/>
  <c r="E404" i="18"/>
  <c r="F404" i="18"/>
  <c r="G404" i="18"/>
  <c r="H404" i="18"/>
  <c r="I404" i="18"/>
  <c r="J404" i="18"/>
  <c r="K404" i="18"/>
  <c r="L404" i="18"/>
  <c r="M404" i="18"/>
  <c r="N404" i="18"/>
  <c r="O404" i="18"/>
  <c r="B405" i="18"/>
  <c r="C405" i="18"/>
  <c r="D405" i="18"/>
  <c r="E405" i="18"/>
  <c r="F405" i="18"/>
  <c r="G405" i="18"/>
  <c r="H405" i="18"/>
  <c r="I405" i="18"/>
  <c r="J405" i="18"/>
  <c r="K405" i="18"/>
  <c r="L405" i="18"/>
  <c r="M405" i="18"/>
  <c r="N405" i="18"/>
  <c r="O405" i="18"/>
  <c r="B406" i="18"/>
  <c r="C406" i="18"/>
  <c r="D406" i="18"/>
  <c r="E406" i="18"/>
  <c r="F406" i="18"/>
  <c r="G406" i="18"/>
  <c r="H406" i="18"/>
  <c r="I406" i="18"/>
  <c r="J406" i="18"/>
  <c r="K406" i="18"/>
  <c r="L406" i="18"/>
  <c r="M406" i="18"/>
  <c r="N406" i="18"/>
  <c r="O406" i="18"/>
  <c r="B407" i="18"/>
  <c r="C407" i="18"/>
  <c r="D407" i="18"/>
  <c r="E407" i="18"/>
  <c r="F407" i="18"/>
  <c r="G407" i="18"/>
  <c r="H407" i="18"/>
  <c r="I407" i="18"/>
  <c r="J407" i="18"/>
  <c r="K407" i="18"/>
  <c r="L407" i="18"/>
  <c r="M407" i="18"/>
  <c r="N407" i="18"/>
  <c r="O407" i="18"/>
  <c r="B408" i="18"/>
  <c r="C408" i="18"/>
  <c r="D408" i="18"/>
  <c r="E408" i="18"/>
  <c r="F408" i="18"/>
  <c r="G408" i="18"/>
  <c r="H408" i="18"/>
  <c r="I408" i="18"/>
  <c r="J408" i="18"/>
  <c r="K408" i="18"/>
  <c r="L408" i="18"/>
  <c r="M408" i="18"/>
  <c r="N408" i="18"/>
  <c r="O408" i="18"/>
  <c r="B409" i="18"/>
  <c r="C409" i="18"/>
  <c r="D409" i="18"/>
  <c r="E409" i="18"/>
  <c r="F409" i="18"/>
  <c r="G409" i="18"/>
  <c r="H409" i="18"/>
  <c r="I409" i="18"/>
  <c r="J409" i="18"/>
  <c r="K409" i="18"/>
  <c r="L409" i="18"/>
  <c r="M409" i="18"/>
  <c r="N409" i="18"/>
  <c r="O409" i="18"/>
  <c r="B410" i="18"/>
  <c r="C410" i="18"/>
  <c r="D410" i="18"/>
  <c r="E410" i="18"/>
  <c r="F410" i="18"/>
  <c r="G410" i="18"/>
  <c r="H410" i="18"/>
  <c r="I410" i="18"/>
  <c r="J410" i="18"/>
  <c r="K410" i="18"/>
  <c r="L410" i="18"/>
  <c r="M410" i="18"/>
  <c r="N410" i="18"/>
  <c r="O410" i="18"/>
  <c r="B411" i="18"/>
  <c r="C411" i="18"/>
  <c r="D411" i="18"/>
  <c r="E411" i="18"/>
  <c r="F411" i="18"/>
  <c r="G411" i="18"/>
  <c r="H411" i="18"/>
  <c r="I411" i="18"/>
  <c r="J411" i="18"/>
  <c r="K411" i="18"/>
  <c r="L411" i="18"/>
  <c r="M411" i="18"/>
  <c r="N411" i="18"/>
  <c r="O411" i="18"/>
  <c r="B412" i="18"/>
  <c r="C412" i="18"/>
  <c r="D412" i="18"/>
  <c r="E412" i="18"/>
  <c r="F412" i="18"/>
  <c r="G412" i="18"/>
  <c r="H412" i="18"/>
  <c r="I412" i="18"/>
  <c r="J412" i="18"/>
  <c r="K412" i="18"/>
  <c r="L412" i="18"/>
  <c r="M412" i="18"/>
  <c r="N412" i="18"/>
  <c r="O412" i="18"/>
  <c r="B413" i="18"/>
  <c r="C413" i="18"/>
  <c r="D413" i="18"/>
  <c r="E413" i="18"/>
  <c r="F413" i="18"/>
  <c r="G413" i="18"/>
  <c r="H413" i="18"/>
  <c r="I413" i="18"/>
  <c r="J413" i="18"/>
  <c r="K413" i="18"/>
  <c r="L413" i="18"/>
  <c r="M413" i="18"/>
  <c r="N413" i="18"/>
  <c r="O413" i="18"/>
  <c r="B414" i="18"/>
  <c r="C414" i="18"/>
  <c r="D414" i="18"/>
  <c r="E414" i="18"/>
  <c r="F414" i="18"/>
  <c r="G414" i="18"/>
  <c r="H414" i="18"/>
  <c r="I414" i="18"/>
  <c r="J414" i="18"/>
  <c r="K414" i="18"/>
  <c r="L414" i="18"/>
  <c r="M414" i="18"/>
  <c r="N414" i="18"/>
  <c r="O414" i="18"/>
  <c r="B415" i="18"/>
  <c r="C415" i="18"/>
  <c r="D415" i="18"/>
  <c r="E415" i="18"/>
  <c r="F415" i="18"/>
  <c r="G415" i="18"/>
  <c r="H415" i="18"/>
  <c r="I415" i="18"/>
  <c r="J415" i="18"/>
  <c r="K415" i="18"/>
  <c r="L415" i="18"/>
  <c r="M415" i="18"/>
  <c r="N415" i="18"/>
  <c r="O415" i="18"/>
  <c r="B416" i="18"/>
  <c r="C416" i="18"/>
  <c r="D416" i="18"/>
  <c r="E416" i="18"/>
  <c r="F416" i="18"/>
  <c r="G416" i="18"/>
  <c r="H416" i="18"/>
  <c r="I416" i="18"/>
  <c r="J416" i="18"/>
  <c r="K416" i="18"/>
  <c r="L416" i="18"/>
  <c r="M416" i="18"/>
  <c r="N416" i="18"/>
  <c r="O416" i="18"/>
  <c r="B417" i="18"/>
  <c r="C417" i="18"/>
  <c r="D417" i="18"/>
  <c r="E417" i="18"/>
  <c r="F417" i="18"/>
  <c r="G417" i="18"/>
  <c r="H417" i="18"/>
  <c r="I417" i="18"/>
  <c r="J417" i="18"/>
  <c r="K417" i="18"/>
  <c r="L417" i="18"/>
  <c r="M417" i="18"/>
  <c r="N417" i="18"/>
  <c r="O417" i="18"/>
  <c r="B418" i="18"/>
  <c r="C418" i="18"/>
  <c r="D418" i="18"/>
  <c r="E418" i="18"/>
  <c r="F418" i="18"/>
  <c r="G418" i="18"/>
  <c r="H418" i="18"/>
  <c r="I418" i="18"/>
  <c r="J418" i="18"/>
  <c r="K418" i="18"/>
  <c r="L418" i="18"/>
  <c r="M418" i="18"/>
  <c r="N418" i="18"/>
  <c r="O418" i="18"/>
  <c r="B419" i="18"/>
  <c r="C419" i="18"/>
  <c r="D419" i="18"/>
  <c r="E419" i="18"/>
  <c r="F419" i="18"/>
  <c r="G419" i="18"/>
  <c r="H419" i="18"/>
  <c r="I419" i="18"/>
  <c r="J419" i="18"/>
  <c r="K419" i="18"/>
  <c r="L419" i="18"/>
  <c r="M419" i="18"/>
  <c r="N419" i="18"/>
  <c r="O419" i="18"/>
  <c r="B420" i="18"/>
  <c r="C420" i="18"/>
  <c r="D420" i="18"/>
  <c r="E420" i="18"/>
  <c r="F420" i="18"/>
  <c r="G420" i="18"/>
  <c r="H420" i="18"/>
  <c r="I420" i="18"/>
  <c r="J420" i="18"/>
  <c r="K420" i="18"/>
  <c r="L420" i="18"/>
  <c r="M420" i="18"/>
  <c r="N420" i="18"/>
  <c r="O420" i="18"/>
  <c r="B421" i="18"/>
  <c r="C421" i="18"/>
  <c r="D421" i="18"/>
  <c r="E421" i="18"/>
  <c r="F421" i="18"/>
  <c r="G421" i="18"/>
  <c r="H421" i="18"/>
  <c r="I421" i="18"/>
  <c r="J421" i="18"/>
  <c r="K421" i="18"/>
  <c r="L421" i="18"/>
  <c r="M421" i="18"/>
  <c r="N421" i="18"/>
  <c r="O421" i="18"/>
  <c r="B422" i="18"/>
  <c r="C422" i="18"/>
  <c r="D422" i="18"/>
  <c r="E422" i="18"/>
  <c r="F422" i="18"/>
  <c r="G422" i="18"/>
  <c r="H422" i="18"/>
  <c r="I422" i="18"/>
  <c r="J422" i="18"/>
  <c r="K422" i="18"/>
  <c r="L422" i="18"/>
  <c r="M422" i="18"/>
  <c r="N422" i="18"/>
  <c r="O422" i="18"/>
  <c r="B423" i="18"/>
  <c r="C423" i="18"/>
  <c r="D423" i="18"/>
  <c r="E423" i="18"/>
  <c r="F423" i="18"/>
  <c r="G423" i="18"/>
  <c r="H423" i="18"/>
  <c r="I423" i="18"/>
  <c r="J423" i="18"/>
  <c r="K423" i="18"/>
  <c r="L423" i="18"/>
  <c r="M423" i="18"/>
  <c r="N423" i="18"/>
  <c r="O423" i="18"/>
  <c r="B424" i="18"/>
  <c r="C424" i="18"/>
  <c r="D424" i="18"/>
  <c r="E424" i="18"/>
  <c r="F424" i="18"/>
  <c r="G424" i="18"/>
  <c r="H424" i="18"/>
  <c r="I424" i="18"/>
  <c r="J424" i="18"/>
  <c r="K424" i="18"/>
  <c r="L424" i="18"/>
  <c r="M424" i="18"/>
  <c r="N424" i="18"/>
  <c r="O424" i="18"/>
  <c r="B425" i="18"/>
  <c r="C425" i="18"/>
  <c r="D425" i="18"/>
  <c r="E425" i="18"/>
  <c r="F425" i="18"/>
  <c r="G425" i="18"/>
  <c r="H425" i="18"/>
  <c r="I425" i="18"/>
  <c r="J425" i="18"/>
  <c r="K425" i="18"/>
  <c r="L425" i="18"/>
  <c r="M425" i="18"/>
  <c r="N425" i="18"/>
  <c r="O425" i="18"/>
  <c r="B426" i="18"/>
  <c r="C426" i="18"/>
  <c r="D426" i="18"/>
  <c r="E426" i="18"/>
  <c r="F426" i="18"/>
  <c r="G426" i="18"/>
  <c r="H426" i="18"/>
  <c r="I426" i="18"/>
  <c r="J426" i="18"/>
  <c r="K426" i="18"/>
  <c r="L426" i="18"/>
  <c r="M426" i="18"/>
  <c r="N426" i="18"/>
  <c r="O426" i="18"/>
  <c r="B427" i="18"/>
  <c r="C427" i="18"/>
  <c r="D427" i="18"/>
  <c r="E427" i="18"/>
  <c r="F427" i="18"/>
  <c r="G427" i="18"/>
  <c r="H427" i="18"/>
  <c r="I427" i="18"/>
  <c r="J427" i="18"/>
  <c r="K427" i="18"/>
  <c r="L427" i="18"/>
  <c r="M427" i="18"/>
  <c r="N427" i="18"/>
  <c r="O427" i="18"/>
  <c r="B428" i="18"/>
  <c r="C428" i="18"/>
  <c r="D428" i="18"/>
  <c r="E428" i="18"/>
  <c r="F428" i="18"/>
  <c r="G428" i="18"/>
  <c r="H428" i="18"/>
  <c r="I428" i="18"/>
  <c r="J428" i="18"/>
  <c r="K428" i="18"/>
  <c r="L428" i="18"/>
  <c r="M428" i="18"/>
  <c r="N428" i="18"/>
  <c r="O428" i="18"/>
  <c r="B429" i="18"/>
  <c r="C429" i="18"/>
  <c r="D429" i="18"/>
  <c r="E429" i="18"/>
  <c r="F429" i="18"/>
  <c r="G429" i="18"/>
  <c r="H429" i="18"/>
  <c r="I429" i="18"/>
  <c r="J429" i="18"/>
  <c r="K429" i="18"/>
  <c r="L429" i="18"/>
  <c r="M429" i="18"/>
  <c r="N429" i="18"/>
  <c r="O429" i="18"/>
  <c r="B430" i="18"/>
  <c r="C430" i="18"/>
  <c r="D430" i="18"/>
  <c r="E430" i="18"/>
  <c r="F430" i="18"/>
  <c r="G430" i="18"/>
  <c r="H430" i="18"/>
  <c r="I430" i="18"/>
  <c r="J430" i="18"/>
  <c r="K430" i="18"/>
  <c r="L430" i="18"/>
  <c r="M430" i="18"/>
  <c r="N430" i="18"/>
  <c r="O430" i="18"/>
  <c r="B431" i="18"/>
  <c r="C431" i="18"/>
  <c r="D431" i="18"/>
  <c r="E431" i="18"/>
  <c r="F431" i="18"/>
  <c r="G431" i="18"/>
  <c r="H431" i="18"/>
  <c r="I431" i="18"/>
  <c r="J431" i="18"/>
  <c r="K431" i="18"/>
  <c r="L431" i="18"/>
  <c r="M431" i="18"/>
  <c r="N431" i="18"/>
  <c r="O431" i="18"/>
  <c r="B432" i="18"/>
  <c r="C432" i="18"/>
  <c r="D432" i="18"/>
  <c r="E432" i="18"/>
  <c r="F432" i="18"/>
  <c r="G432" i="18"/>
  <c r="H432" i="18"/>
  <c r="I432" i="18"/>
  <c r="J432" i="18"/>
  <c r="K432" i="18"/>
  <c r="L432" i="18"/>
  <c r="M432" i="18"/>
  <c r="N432" i="18"/>
  <c r="O432" i="18"/>
  <c r="B433" i="18"/>
  <c r="C433" i="18"/>
  <c r="D433" i="18"/>
  <c r="E433" i="18"/>
  <c r="F433" i="18"/>
  <c r="G433" i="18"/>
  <c r="H433" i="18"/>
  <c r="I433" i="18"/>
  <c r="J433" i="18"/>
  <c r="K433" i="18"/>
  <c r="L433" i="18"/>
  <c r="M433" i="18"/>
  <c r="N433" i="18"/>
  <c r="O433" i="18"/>
  <c r="B434" i="18"/>
  <c r="C434" i="18"/>
  <c r="D434" i="18"/>
  <c r="E434" i="18"/>
  <c r="F434" i="18"/>
  <c r="G434" i="18"/>
  <c r="H434" i="18"/>
  <c r="I434" i="18"/>
  <c r="J434" i="18"/>
  <c r="K434" i="18"/>
  <c r="L434" i="18"/>
  <c r="M434" i="18"/>
  <c r="N434" i="18"/>
  <c r="O434" i="18"/>
  <c r="B435" i="18"/>
  <c r="C435" i="18"/>
  <c r="D435" i="18"/>
  <c r="E435" i="18"/>
  <c r="F435" i="18"/>
  <c r="G435" i="18"/>
  <c r="H435" i="18"/>
  <c r="I435" i="18"/>
  <c r="J435" i="18"/>
  <c r="K435" i="18"/>
  <c r="L435" i="18"/>
  <c r="M435" i="18"/>
  <c r="N435" i="18"/>
  <c r="O435" i="18"/>
  <c r="B436" i="18"/>
  <c r="C436" i="18"/>
  <c r="D436" i="18"/>
  <c r="E436" i="18"/>
  <c r="F436" i="18"/>
  <c r="G436" i="18"/>
  <c r="H436" i="18"/>
  <c r="I436" i="18"/>
  <c r="J436" i="18"/>
  <c r="K436" i="18"/>
  <c r="L436" i="18"/>
  <c r="M436" i="18"/>
  <c r="N436" i="18"/>
  <c r="O436" i="18"/>
  <c r="B437" i="18"/>
  <c r="C437" i="18"/>
  <c r="D437" i="18"/>
  <c r="E437" i="18"/>
  <c r="F437" i="18"/>
  <c r="G437" i="18"/>
  <c r="H437" i="18"/>
  <c r="I437" i="18"/>
  <c r="J437" i="18"/>
  <c r="K437" i="18"/>
  <c r="L437" i="18"/>
  <c r="M437" i="18"/>
  <c r="N437" i="18"/>
  <c r="O437" i="18"/>
  <c r="B438" i="18"/>
  <c r="C438" i="18"/>
  <c r="D438" i="18"/>
  <c r="E438" i="18"/>
  <c r="F438" i="18"/>
  <c r="G438" i="18"/>
  <c r="H438" i="18"/>
  <c r="I438" i="18"/>
  <c r="J438" i="18"/>
  <c r="K438" i="18"/>
  <c r="L438" i="18"/>
  <c r="M438" i="18"/>
  <c r="N438" i="18"/>
  <c r="O438" i="18"/>
  <c r="B439" i="18"/>
  <c r="C439" i="18"/>
  <c r="D439" i="18"/>
  <c r="E439" i="18"/>
  <c r="F439" i="18"/>
  <c r="G439" i="18"/>
  <c r="H439" i="18"/>
  <c r="I439" i="18"/>
  <c r="J439" i="18"/>
  <c r="K439" i="18"/>
  <c r="L439" i="18"/>
  <c r="M439" i="18"/>
  <c r="N439" i="18"/>
  <c r="O439" i="18"/>
  <c r="B440" i="18"/>
  <c r="C440" i="18"/>
  <c r="D440" i="18"/>
  <c r="E440" i="18"/>
  <c r="F440" i="18"/>
  <c r="G440" i="18"/>
  <c r="H440" i="18"/>
  <c r="I440" i="18"/>
  <c r="J440" i="18"/>
  <c r="K440" i="18"/>
  <c r="L440" i="18"/>
  <c r="M440" i="18"/>
  <c r="N440" i="18"/>
  <c r="O440" i="18"/>
  <c r="B441" i="18"/>
  <c r="C441" i="18"/>
  <c r="D441" i="18"/>
  <c r="E441" i="18"/>
  <c r="F441" i="18"/>
  <c r="G441" i="18"/>
  <c r="H441" i="18"/>
  <c r="I441" i="18"/>
  <c r="J441" i="18"/>
  <c r="K441" i="18"/>
  <c r="L441" i="18"/>
  <c r="M441" i="18"/>
  <c r="N441" i="18"/>
  <c r="O441" i="18"/>
  <c r="B442" i="18"/>
  <c r="C442" i="18"/>
  <c r="D442" i="18"/>
  <c r="E442" i="18"/>
  <c r="F442" i="18"/>
  <c r="G442" i="18"/>
  <c r="H442" i="18"/>
  <c r="I442" i="18"/>
  <c r="J442" i="18"/>
  <c r="K442" i="18"/>
  <c r="L442" i="18"/>
  <c r="M442" i="18"/>
  <c r="N442" i="18"/>
  <c r="O442" i="18"/>
  <c r="B443" i="18"/>
  <c r="C443" i="18"/>
  <c r="D443" i="18"/>
  <c r="E443" i="18"/>
  <c r="F443" i="18"/>
  <c r="G443" i="18"/>
  <c r="H443" i="18"/>
  <c r="I443" i="18"/>
  <c r="J443" i="18"/>
  <c r="K443" i="18"/>
  <c r="L443" i="18"/>
  <c r="M443" i="18"/>
  <c r="N443" i="18"/>
  <c r="O443" i="18"/>
  <c r="B2" i="17"/>
  <c r="I2" i="17"/>
  <c r="P2" i="17"/>
  <c r="W2" i="17"/>
  <c r="AD2" i="17"/>
  <c r="AK2" i="17"/>
  <c r="AR2" i="17"/>
  <c r="AY2" i="17"/>
  <c r="BF2" i="17"/>
  <c r="BM2" i="17"/>
  <c r="BT2" i="17"/>
  <c r="CA2" i="17"/>
  <c r="CH2" i="17"/>
  <c r="CO2" i="17"/>
  <c r="G3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H39" i="16"/>
  <c r="T19" i="19"/>
  <c r="G40" i="16"/>
  <c r="G41" i="16"/>
  <c r="G42" i="16"/>
  <c r="G43" i="16"/>
  <c r="G44" i="16"/>
  <c r="G45" i="16"/>
  <c r="G46" i="16"/>
  <c r="G47" i="16"/>
  <c r="G48" i="16"/>
  <c r="G49" i="16"/>
  <c r="G50" i="16"/>
  <c r="F10" i="15"/>
  <c r="D17" i="15"/>
  <c r="D18" i="15"/>
  <c r="C18" i="15"/>
  <c r="C26" i="15"/>
  <c r="C63" i="15"/>
  <c r="T43" i="10"/>
  <c r="S44" i="10"/>
  <c r="L43" i="11"/>
  <c r="K44" i="11"/>
  <c r="J44" i="11"/>
  <c r="Y3" i="19"/>
  <c r="Y6" i="19"/>
  <c r="E17" i="15"/>
  <c r="AF3" i="18"/>
  <c r="AF2" i="18"/>
  <c r="V84" i="18"/>
  <c r="Y21" i="18"/>
  <c r="Y348" i="18"/>
  <c r="U326" i="18"/>
  <c r="AB378" i="18"/>
  <c r="AB229" i="18"/>
  <c r="X146" i="18"/>
  <c r="V85" i="18"/>
  <c r="AE182" i="18"/>
  <c r="AA180" i="18"/>
  <c r="S180" i="18"/>
  <c r="AA156" i="18"/>
  <c r="S156" i="18"/>
  <c r="AA36" i="18"/>
  <c r="Y35" i="18"/>
  <c r="AE34" i="18"/>
  <c r="AC33" i="18"/>
  <c r="W26" i="18"/>
  <c r="U25" i="18"/>
  <c r="U21" i="18"/>
  <c r="R196" i="18"/>
  <c r="AE78" i="18"/>
  <c r="W78" i="18"/>
  <c r="Y75" i="18"/>
  <c r="AE74" i="18"/>
  <c r="AA68" i="18"/>
  <c r="S68" i="18"/>
  <c r="AE62" i="18"/>
  <c r="W62" i="18"/>
  <c r="AD227" i="18"/>
  <c r="V227" i="18"/>
  <c r="R225" i="18"/>
  <c r="AD219" i="18"/>
  <c r="V219" i="18"/>
  <c r="R217" i="18"/>
  <c r="R213" i="18"/>
  <c r="AD211" i="18"/>
  <c r="V211" i="18"/>
  <c r="AB210" i="18"/>
  <c r="R209" i="18"/>
  <c r="X208" i="18"/>
  <c r="R201" i="18"/>
  <c r="AD163" i="18"/>
  <c r="V155" i="18"/>
  <c r="AB150" i="18"/>
  <c r="T150" i="18"/>
  <c r="AD147" i="18"/>
  <c r="V147" i="18"/>
  <c r="U146" i="18"/>
  <c r="AA141" i="18"/>
  <c r="Y132" i="18"/>
  <c r="U126" i="18"/>
  <c r="AE111" i="18"/>
  <c r="W111" i="18"/>
  <c r="AA93" i="18"/>
  <c r="S93" i="18"/>
  <c r="AD82" i="18"/>
  <c r="V82" i="18"/>
  <c r="T81" i="18"/>
  <c r="V42" i="18"/>
  <c r="U327" i="18"/>
  <c r="W244" i="18"/>
  <c r="W164" i="18"/>
  <c r="AE156" i="18"/>
  <c r="W156" i="18"/>
  <c r="Y153" i="18"/>
  <c r="AE152" i="18"/>
  <c r="W152" i="18"/>
  <c r="Z101" i="18"/>
  <c r="V404" i="18"/>
  <c r="X373" i="18"/>
  <c r="R371" i="18"/>
  <c r="X98" i="18"/>
  <c r="U24" i="18"/>
  <c r="U408" i="18"/>
  <c r="AA407" i="18"/>
  <c r="S407" i="18"/>
  <c r="T403" i="18"/>
  <c r="R385" i="18"/>
  <c r="T382" i="18"/>
  <c r="Z188" i="18"/>
  <c r="R188" i="18"/>
  <c r="X187" i="18"/>
  <c r="AD186" i="18"/>
  <c r="V186" i="18"/>
  <c r="Z184" i="18"/>
  <c r="AC101" i="18"/>
  <c r="U101" i="18"/>
  <c r="AC56" i="18"/>
  <c r="AE6" i="18"/>
  <c r="W6" i="18"/>
  <c r="X324" i="18"/>
  <c r="AD323" i="18"/>
  <c r="V323" i="18"/>
  <c r="Z321" i="18"/>
  <c r="R321" i="18"/>
  <c r="AD319" i="18"/>
  <c r="V319" i="18"/>
  <c r="AD315" i="18"/>
  <c r="V315" i="18"/>
  <c r="AB310" i="18"/>
  <c r="T310" i="18"/>
  <c r="X237" i="18"/>
  <c r="AA209" i="18"/>
  <c r="S209" i="18"/>
  <c r="AE207" i="18"/>
  <c r="W207" i="18"/>
  <c r="Y196" i="18"/>
  <c r="AC194" i="18"/>
  <c r="S193" i="18"/>
  <c r="AA189" i="18"/>
  <c r="S189" i="18"/>
  <c r="X55" i="18"/>
  <c r="X26" i="18"/>
  <c r="AD21" i="18"/>
  <c r="V21" i="18"/>
  <c r="T20" i="18"/>
  <c r="Z19" i="18"/>
  <c r="R19" i="18"/>
  <c r="X18" i="18"/>
  <c r="T16" i="18"/>
  <c r="V372" i="18"/>
  <c r="V348" i="18"/>
  <c r="R326" i="18"/>
  <c r="X383" i="18"/>
  <c r="Z375" i="18"/>
  <c r="R375" i="18"/>
  <c r="AC364" i="18"/>
  <c r="U364" i="18"/>
  <c r="AA363" i="18"/>
  <c r="AC360" i="18"/>
  <c r="U360" i="18"/>
  <c r="Y358" i="18"/>
  <c r="AC356" i="18"/>
  <c r="U356" i="18"/>
  <c r="AC352" i="18"/>
  <c r="U352" i="18"/>
  <c r="AE349" i="18"/>
  <c r="W349" i="18"/>
  <c r="AE289" i="18"/>
  <c r="AE285" i="18"/>
  <c r="W285" i="18"/>
  <c r="Z223" i="18"/>
  <c r="R223" i="18"/>
  <c r="R187" i="18"/>
  <c r="X182" i="18"/>
  <c r="AC376" i="18"/>
  <c r="V360" i="18"/>
  <c r="Z326" i="18"/>
  <c r="U393" i="18"/>
  <c r="AE390" i="18"/>
  <c r="W390" i="18"/>
  <c r="AC389" i="18"/>
  <c r="Z324" i="18"/>
  <c r="AD301" i="18"/>
  <c r="V301" i="18"/>
  <c r="T244" i="18"/>
  <c r="R244" i="18"/>
  <c r="Z240" i="18"/>
  <c r="Y195" i="18"/>
  <c r="X41" i="18"/>
  <c r="X13" i="18"/>
  <c r="Z6" i="18"/>
  <c r="T327" i="18"/>
  <c r="X412" i="18"/>
  <c r="X54" i="18"/>
  <c r="AE440" i="18"/>
  <c r="AE428" i="18"/>
  <c r="AC426" i="18"/>
  <c r="U426" i="18"/>
  <c r="AE412" i="18"/>
  <c r="X396" i="18"/>
  <c r="AD349" i="18"/>
  <c r="V349" i="18"/>
  <c r="AC340" i="18"/>
  <c r="U340" i="18"/>
  <c r="AA331" i="18"/>
  <c r="S331" i="18"/>
  <c r="X273" i="18"/>
  <c r="AD268" i="18"/>
  <c r="V268" i="18"/>
  <c r="AB267" i="18"/>
  <c r="T267" i="18"/>
  <c r="AB259" i="18"/>
  <c r="T259" i="18"/>
  <c r="R258" i="18"/>
  <c r="AD252" i="18"/>
  <c r="V252" i="18"/>
  <c r="AB251" i="18"/>
  <c r="T251" i="18"/>
  <c r="Z108" i="18"/>
  <c r="R108" i="18"/>
  <c r="X107" i="18"/>
  <c r="V77" i="18"/>
  <c r="Z75" i="18"/>
  <c r="R75" i="18"/>
  <c r="X74" i="18"/>
  <c r="AD69" i="18"/>
  <c r="V69" i="18"/>
  <c r="X66" i="18"/>
  <c r="V65" i="18"/>
  <c r="X58" i="18"/>
  <c r="AE53" i="18"/>
  <c r="W53" i="18"/>
  <c r="AE49" i="18"/>
  <c r="T430" i="18"/>
  <c r="W59" i="18"/>
  <c r="AA57" i="18"/>
  <c r="AD54" i="18"/>
  <c r="Z52" i="18"/>
  <c r="V290" i="18"/>
  <c r="Z277" i="18"/>
  <c r="R261" i="18"/>
  <c r="X248" i="18"/>
  <c r="AD144" i="18"/>
  <c r="R143" i="18"/>
  <c r="AB103" i="18"/>
  <c r="T103" i="18"/>
  <c r="Z61" i="18"/>
  <c r="R61" i="18"/>
  <c r="X60" i="18"/>
  <c r="Z57" i="18"/>
  <c r="R57" i="18"/>
  <c r="AE43" i="18"/>
  <c r="W43" i="18"/>
  <c r="AB41" i="18"/>
  <c r="Z40" i="18"/>
  <c r="X36" i="18"/>
  <c r="Z421" i="18"/>
  <c r="X409" i="18"/>
  <c r="Z406" i="18"/>
  <c r="V326" i="18"/>
  <c r="W100" i="18"/>
  <c r="T98" i="18"/>
  <c r="X92" i="18"/>
  <c r="AE59" i="18"/>
  <c r="S57" i="18"/>
  <c r="V54" i="18"/>
  <c r="X341" i="18"/>
  <c r="AE319" i="18"/>
  <c r="W319" i="18"/>
  <c r="Y316" i="18"/>
  <c r="AE315" i="18"/>
  <c r="W315" i="18"/>
  <c r="AE311" i="18"/>
  <c r="W311" i="18"/>
  <c r="Y308" i="18"/>
  <c r="AE307" i="18"/>
  <c r="W307" i="18"/>
  <c r="AE295" i="18"/>
  <c r="X195" i="18"/>
  <c r="Z193" i="18"/>
  <c r="X192" i="18"/>
  <c r="AC144" i="18"/>
  <c r="Y106" i="18"/>
  <c r="U104" i="18"/>
  <c r="AE84" i="18"/>
  <c r="W84" i="18"/>
  <c r="Y77" i="18"/>
  <c r="AE76" i="18"/>
  <c r="Y69" i="18"/>
  <c r="AC67" i="18"/>
  <c r="U67" i="18"/>
  <c r="Y65" i="18"/>
  <c r="AE7" i="18"/>
  <c r="W7" i="18"/>
  <c r="R433" i="18"/>
  <c r="R406" i="18"/>
  <c r="AE396" i="18"/>
  <c r="AB98" i="18"/>
  <c r="AB94" i="18"/>
  <c r="AC349" i="18"/>
  <c r="AE416" i="18"/>
  <c r="AB328" i="18"/>
  <c r="T328" i="18"/>
  <c r="AC240" i="18"/>
  <c r="U240" i="18"/>
  <c r="AA239" i="18"/>
  <c r="S239" i="18"/>
  <c r="AB61" i="18"/>
  <c r="R422" i="18"/>
  <c r="U387" i="18"/>
  <c r="W254" i="18"/>
  <c r="AE250" i="18"/>
  <c r="Y364" i="18"/>
  <c r="AD318" i="18"/>
  <c r="X299" i="18"/>
  <c r="AD298" i="18"/>
  <c r="V298" i="18"/>
  <c r="Z292" i="18"/>
  <c r="Z422" i="18"/>
  <c r="Z325" i="18"/>
  <c r="AE441" i="18"/>
  <c r="U420" i="18"/>
  <c r="AC390" i="18"/>
  <c r="U390" i="18"/>
  <c r="X367" i="18"/>
  <c r="AA316" i="18"/>
  <c r="X291" i="18"/>
  <c r="R288" i="18"/>
  <c r="Z283" i="18"/>
  <c r="AD281" i="18"/>
  <c r="V281" i="18"/>
  <c r="T276" i="18"/>
  <c r="Z275" i="18"/>
  <c r="AD273" i="18"/>
  <c r="V273" i="18"/>
  <c r="Z256" i="18"/>
  <c r="R230" i="18"/>
  <c r="X172" i="18"/>
  <c r="AD170" i="18"/>
  <c r="V170" i="18"/>
  <c r="Z135" i="18"/>
  <c r="R135" i="18"/>
  <c r="X134" i="18"/>
  <c r="AB124" i="18"/>
  <c r="X122" i="18"/>
  <c r="AD121" i="18"/>
  <c r="V121" i="18"/>
  <c r="AB120" i="18"/>
  <c r="X118" i="18"/>
  <c r="X102" i="18"/>
  <c r="AE96" i="18"/>
  <c r="AB69" i="18"/>
  <c r="T69" i="18"/>
  <c r="W29" i="18"/>
  <c r="AC28" i="18"/>
  <c r="U28" i="18"/>
  <c r="Y26" i="18"/>
  <c r="Z207" i="18"/>
  <c r="R206" i="18"/>
  <c r="AB186" i="18"/>
  <c r="T186" i="18"/>
  <c r="AA177" i="18"/>
  <c r="S177" i="18"/>
  <c r="AE142" i="18"/>
  <c r="W142" i="18"/>
  <c r="AC141" i="18"/>
  <c r="AC137" i="18"/>
  <c r="U137" i="18"/>
  <c r="Y135" i="18"/>
  <c r="U133" i="18"/>
  <c r="U105" i="18"/>
  <c r="X90" i="18"/>
  <c r="AD84" i="18"/>
  <c r="AD79" i="18"/>
  <c r="V79" i="18"/>
  <c r="Z60" i="18"/>
  <c r="AD37" i="18"/>
  <c r="V37" i="18"/>
  <c r="R6" i="18"/>
  <c r="X296" i="18"/>
  <c r="AD311" i="18"/>
  <c r="AD303" i="18"/>
  <c r="AB294" i="18"/>
  <c r="R293" i="18"/>
  <c r="W287" i="18"/>
  <c r="Y280" i="18"/>
  <c r="W279" i="18"/>
  <c r="W275" i="18"/>
  <c r="W271" i="18"/>
  <c r="AC437" i="18"/>
  <c r="U437" i="18"/>
  <c r="AB412" i="18"/>
  <c r="V405" i="18"/>
  <c r="Y390" i="18"/>
  <c r="AE376" i="18"/>
  <c r="AB350" i="18"/>
  <c r="AC329" i="18"/>
  <c r="U329" i="18"/>
  <c r="AA322" i="18"/>
  <c r="S322" i="18"/>
  <c r="Y318" i="18"/>
  <c r="W317" i="18"/>
  <c r="AA298" i="18"/>
  <c r="S298" i="18"/>
  <c r="AE296" i="18"/>
  <c r="W296" i="18"/>
  <c r="AC295" i="18"/>
  <c r="U295" i="18"/>
  <c r="AB233" i="18"/>
  <c r="T233" i="18"/>
  <c r="AA228" i="18"/>
  <c r="S228" i="18"/>
  <c r="AE226" i="18"/>
  <c r="S224" i="18"/>
  <c r="AE214" i="18"/>
  <c r="AA204" i="18"/>
  <c r="AD193" i="18"/>
  <c r="V193" i="18"/>
  <c r="AE185" i="18"/>
  <c r="W185" i="18"/>
  <c r="V164" i="18"/>
  <c r="X161" i="18"/>
  <c r="AD160" i="18"/>
  <c r="V160" i="18"/>
  <c r="T159" i="18"/>
  <c r="AD156" i="18"/>
  <c r="AB155" i="18"/>
  <c r="T155" i="18"/>
  <c r="Z154" i="18"/>
  <c r="R154" i="18"/>
  <c r="X153" i="18"/>
  <c r="AD152" i="18"/>
  <c r="V152" i="18"/>
  <c r="T151" i="18"/>
  <c r="AB147" i="18"/>
  <c r="T147" i="18"/>
  <c r="AA146" i="18"/>
  <c r="S146" i="18"/>
  <c r="R141" i="18"/>
  <c r="AD135" i="18"/>
  <c r="V135" i="18"/>
  <c r="AB134" i="18"/>
  <c r="Z125" i="18"/>
  <c r="R125" i="18"/>
  <c r="X124" i="18"/>
  <c r="AB119" i="18"/>
  <c r="Z117" i="18"/>
  <c r="Z113" i="18"/>
  <c r="X112" i="18"/>
  <c r="X108" i="18"/>
  <c r="W86" i="18"/>
  <c r="AD85" i="18"/>
  <c r="U80" i="18"/>
  <c r="AA79" i="18"/>
  <c r="Z66" i="18"/>
  <c r="R66" i="18"/>
  <c r="AB42" i="18"/>
  <c r="U38" i="18"/>
  <c r="AC34" i="18"/>
  <c r="W31" i="18"/>
  <c r="T25" i="18"/>
  <c r="AD295" i="18"/>
  <c r="T294" i="18"/>
  <c r="S281" i="18"/>
  <c r="AD442" i="18"/>
  <c r="V442" i="18"/>
  <c r="AE410" i="18"/>
  <c r="AC409" i="18"/>
  <c r="U409" i="18"/>
  <c r="AC405" i="18"/>
  <c r="U405" i="18"/>
  <c r="AB396" i="18"/>
  <c r="U389" i="18"/>
  <c r="Y344" i="18"/>
  <c r="AD338" i="18"/>
  <c r="V338" i="18"/>
  <c r="Z336" i="18"/>
  <c r="R336" i="18"/>
  <c r="X335" i="18"/>
  <c r="AD334" i="18"/>
  <c r="V334" i="18"/>
  <c r="AD330" i="18"/>
  <c r="V325" i="18"/>
  <c r="AE252" i="18"/>
  <c r="W252" i="18"/>
  <c r="AA250" i="18"/>
  <c r="S250" i="18"/>
  <c r="V247" i="18"/>
  <c r="T242" i="18"/>
  <c r="AE239" i="18"/>
  <c r="W239" i="18"/>
  <c r="AE235" i="18"/>
  <c r="W235" i="18"/>
  <c r="U234" i="18"/>
  <c r="AD210" i="18"/>
  <c r="V210" i="18"/>
  <c r="AB209" i="18"/>
  <c r="R208" i="18"/>
  <c r="AB205" i="18"/>
  <c r="T205" i="18"/>
  <c r="AB201" i="18"/>
  <c r="T201" i="18"/>
  <c r="AC189" i="18"/>
  <c r="AE177" i="18"/>
  <c r="W177" i="18"/>
  <c r="U168" i="18"/>
  <c r="AA167" i="18"/>
  <c r="AA163" i="18"/>
  <c r="S163" i="18"/>
  <c r="U139" i="18"/>
  <c r="U135" i="18"/>
  <c r="AA134" i="18"/>
  <c r="S134" i="18"/>
  <c r="U131" i="18"/>
  <c r="AA130" i="18"/>
  <c r="S130" i="18"/>
  <c r="AE128" i="18"/>
  <c r="W128" i="18"/>
  <c r="U127" i="18"/>
  <c r="AA126" i="18"/>
  <c r="S126" i="18"/>
  <c r="AE124" i="18"/>
  <c r="W124" i="18"/>
  <c r="AC123" i="18"/>
  <c r="U123" i="18"/>
  <c r="Y121" i="18"/>
  <c r="X82" i="18"/>
  <c r="S71" i="18"/>
  <c r="AE69" i="18"/>
  <c r="AC68" i="18"/>
  <c r="U68" i="18"/>
  <c r="U64" i="18"/>
  <c r="AE52" i="18"/>
  <c r="W52" i="18"/>
  <c r="AA50" i="18"/>
  <c r="S50" i="18"/>
  <c r="AC47" i="18"/>
  <c r="U47" i="18"/>
  <c r="U43" i="18"/>
  <c r="Z293" i="18"/>
  <c r="AA281" i="18"/>
  <c r="AE279" i="18"/>
  <c r="AE275" i="18"/>
  <c r="AE271" i="18"/>
  <c r="W440" i="18"/>
  <c r="X425" i="18"/>
  <c r="U442" i="18"/>
  <c r="X439" i="18"/>
  <c r="AB426" i="18"/>
  <c r="AC417" i="18"/>
  <c r="V413" i="18"/>
  <c r="X397" i="18"/>
  <c r="U392" i="18"/>
  <c r="AA391" i="18"/>
  <c r="S391" i="18"/>
  <c r="Y388" i="18"/>
  <c r="AA376" i="18"/>
  <c r="S376" i="18"/>
  <c r="W374" i="18"/>
  <c r="R363" i="18"/>
  <c r="R234" i="18"/>
  <c r="AD232" i="18"/>
  <c r="V232" i="18"/>
  <c r="Y229" i="18"/>
  <c r="AE228" i="18"/>
  <c r="W228" i="18"/>
  <c r="AA226" i="18"/>
  <c r="S226" i="18"/>
  <c r="AE224" i="18"/>
  <c r="AA222" i="18"/>
  <c r="AE220" i="18"/>
  <c r="W220" i="18"/>
  <c r="W204" i="18"/>
  <c r="S185" i="18"/>
  <c r="AA81" i="18"/>
  <c r="S81" i="18"/>
  <c r="Z412" i="18"/>
  <c r="R412" i="18"/>
  <c r="V410" i="18"/>
  <c r="AE394" i="18"/>
  <c r="W394" i="18"/>
  <c r="V394" i="18"/>
  <c r="V436" i="18"/>
  <c r="AD415" i="18"/>
  <c r="Y412" i="18"/>
  <c r="R396" i="18"/>
  <c r="W441" i="18"/>
  <c r="AC424" i="18"/>
  <c r="V420" i="18"/>
  <c r="V376" i="18"/>
  <c r="Y357" i="18"/>
  <c r="Y441" i="18"/>
  <c r="Z396" i="18"/>
  <c r="Y431" i="18"/>
  <c r="U425" i="18"/>
  <c r="W416" i="18"/>
  <c r="Z405" i="18"/>
  <c r="Y404" i="18"/>
  <c r="AE442" i="18"/>
  <c r="W442" i="18"/>
  <c r="AD433" i="18"/>
  <c r="V433" i="18"/>
  <c r="AB432" i="18"/>
  <c r="R401" i="18"/>
  <c r="AD399" i="18"/>
  <c r="V399" i="18"/>
  <c r="R387" i="18"/>
  <c r="Z379" i="18"/>
  <c r="R379" i="18"/>
  <c r="AD347" i="18"/>
  <c r="V347" i="18"/>
  <c r="AE331" i="18"/>
  <c r="W331" i="18"/>
  <c r="U143" i="18"/>
  <c r="Y442" i="18"/>
  <c r="V415" i="18"/>
  <c r="Y436" i="18"/>
  <c r="AD157" i="18"/>
  <c r="AB51" i="18"/>
  <c r="AD48" i="18"/>
  <c r="V48" i="18"/>
  <c r="T47" i="18"/>
  <c r="AD44" i="18"/>
  <c r="AC39" i="18"/>
  <c r="U39" i="18"/>
  <c r="AD35" i="18"/>
  <c r="V35" i="18"/>
  <c r="AA326" i="18"/>
  <c r="S326" i="18"/>
  <c r="W295" i="18"/>
  <c r="U285" i="18"/>
  <c r="Y241" i="18"/>
  <c r="T185" i="18"/>
  <c r="W106" i="18"/>
  <c r="AC99" i="18"/>
  <c r="U99" i="18"/>
  <c r="R98" i="18"/>
  <c r="Z62" i="18"/>
  <c r="R62" i="18"/>
  <c r="U42" i="18"/>
  <c r="X40" i="18"/>
  <c r="AA32" i="18"/>
  <c r="S32" i="18"/>
  <c r="AE8" i="18"/>
  <c r="W8" i="18"/>
  <c r="AC8" i="18"/>
  <c r="Y18" i="18"/>
  <c r="AD12" i="18"/>
  <c r="V12" i="18"/>
  <c r="R10" i="18"/>
  <c r="AB338" i="18"/>
  <c r="AB329" i="18"/>
  <c r="T329" i="18"/>
  <c r="AA318" i="18"/>
  <c r="Y292" i="18"/>
  <c r="Y268" i="18"/>
  <c r="W262" i="18"/>
  <c r="AE249" i="18"/>
  <c r="W249" i="18"/>
  <c r="AD165" i="18"/>
  <c r="V165" i="18"/>
  <c r="AA147" i="18"/>
  <c r="S147" i="18"/>
  <c r="AD78" i="18"/>
  <c r="V78" i="18"/>
  <c r="T73" i="18"/>
  <c r="X62" i="18"/>
  <c r="R37" i="18"/>
  <c r="R33" i="18"/>
  <c r="Z7" i="18"/>
  <c r="AD304" i="18"/>
  <c r="Y147" i="18"/>
  <c r="AA77" i="18"/>
  <c r="S77" i="18"/>
  <c r="V62" i="18"/>
  <c r="Y371" i="18"/>
  <c r="AE370" i="18"/>
  <c r="W370" i="18"/>
  <c r="AC369" i="18"/>
  <c r="Y368" i="18"/>
  <c r="W366" i="18"/>
  <c r="Y351" i="18"/>
  <c r="AB320" i="18"/>
  <c r="T320" i="18"/>
  <c r="X318" i="18"/>
  <c r="AE313" i="18"/>
  <c r="W313" i="18"/>
  <c r="R289" i="18"/>
  <c r="AD287" i="18"/>
  <c r="V283" i="18"/>
  <c r="AB262" i="18"/>
  <c r="AD254" i="18"/>
  <c r="V254" i="18"/>
  <c r="R252" i="18"/>
  <c r="AA248" i="18"/>
  <c r="S248" i="18"/>
  <c r="AB240" i="18"/>
  <c r="T240" i="18"/>
  <c r="AB236" i="18"/>
  <c r="T236" i="18"/>
  <c r="S211" i="18"/>
  <c r="AE209" i="18"/>
  <c r="W209" i="18"/>
  <c r="AC196" i="18"/>
  <c r="U196" i="18"/>
  <c r="Z194" i="18"/>
  <c r="R194" i="18"/>
  <c r="AD188" i="18"/>
  <c r="V188" i="18"/>
  <c r="AA186" i="18"/>
  <c r="S186" i="18"/>
  <c r="R161" i="18"/>
  <c r="X159" i="18"/>
  <c r="AD158" i="18"/>
  <c r="V158" i="18"/>
  <c r="Z157" i="18"/>
  <c r="R157" i="18"/>
  <c r="X156" i="18"/>
  <c r="AA143" i="18"/>
  <c r="S143" i="18"/>
  <c r="X141" i="18"/>
  <c r="AD140" i="18"/>
  <c r="X137" i="18"/>
  <c r="AB135" i="18"/>
  <c r="T135" i="18"/>
  <c r="X133" i="18"/>
  <c r="AE94" i="18"/>
  <c r="X91" i="18"/>
  <c r="AB88" i="18"/>
  <c r="T88" i="18"/>
  <c r="AC74" i="18"/>
  <c r="AA73" i="18"/>
  <c r="AE71" i="18"/>
  <c r="W71" i="18"/>
  <c r="U70" i="18"/>
  <c r="AA65" i="18"/>
  <c r="S65" i="18"/>
  <c r="U63" i="18"/>
  <c r="T61" i="18"/>
  <c r="S60" i="18"/>
  <c r="AE58" i="18"/>
  <c r="W58" i="18"/>
  <c r="AC27" i="18"/>
  <c r="AC22" i="18"/>
  <c r="AC18" i="18"/>
  <c r="S17" i="18"/>
  <c r="AD10" i="18"/>
  <c r="Z8" i="18"/>
  <c r="R9" i="18"/>
  <c r="AC378" i="18"/>
  <c r="U378" i="18"/>
  <c r="AC374" i="18"/>
  <c r="U374" i="18"/>
  <c r="Z373" i="18"/>
  <c r="AD370" i="18"/>
  <c r="AD358" i="18"/>
  <c r="Z356" i="18"/>
  <c r="R356" i="18"/>
  <c r="AD354" i="18"/>
  <c r="Z352" i="18"/>
  <c r="R352" i="18"/>
  <c r="AD336" i="18"/>
  <c r="V336" i="18"/>
  <c r="X333" i="18"/>
  <c r="AB331" i="18"/>
  <c r="T331" i="18"/>
  <c r="X330" i="18"/>
  <c r="AD327" i="18"/>
  <c r="V327" i="18"/>
  <c r="AA324" i="18"/>
  <c r="AC321" i="18"/>
  <c r="Z316" i="18"/>
  <c r="AD313" i="18"/>
  <c r="V313" i="18"/>
  <c r="X310" i="18"/>
  <c r="AD309" i="18"/>
  <c r="V309" i="18"/>
  <c r="V305" i="18"/>
  <c r="AE301" i="18"/>
  <c r="W301" i="18"/>
  <c r="AA266" i="18"/>
  <c r="X260" i="18"/>
  <c r="AA253" i="18"/>
  <c r="S253" i="18"/>
  <c r="W238" i="18"/>
  <c r="X218" i="18"/>
  <c r="AD217" i="18"/>
  <c r="V217" i="18"/>
  <c r="T217" i="18"/>
  <c r="T183" i="18"/>
  <c r="AE180" i="18"/>
  <c r="W180" i="18"/>
  <c r="AA178" i="18"/>
  <c r="S178" i="18"/>
  <c r="AE176" i="18"/>
  <c r="S174" i="18"/>
  <c r="U150" i="18"/>
  <c r="AD146" i="18"/>
  <c r="V146" i="18"/>
  <c r="S145" i="18"/>
  <c r="Y131" i="18"/>
  <c r="AA119" i="18"/>
  <c r="S119" i="18"/>
  <c r="AC116" i="18"/>
  <c r="W114" i="18"/>
  <c r="AA111" i="18"/>
  <c r="S111" i="18"/>
  <c r="W109" i="18"/>
  <c r="AC108" i="18"/>
  <c r="X106" i="18"/>
  <c r="AB79" i="18"/>
  <c r="T79" i="18"/>
  <c r="R74" i="18"/>
  <c r="X68" i="18"/>
  <c r="V67" i="18"/>
  <c r="AB66" i="18"/>
  <c r="T66" i="18"/>
  <c r="AD64" i="18"/>
  <c r="AE54" i="18"/>
  <c r="W54" i="18"/>
  <c r="AC53" i="18"/>
  <c r="AE51" i="18"/>
  <c r="W51" i="18"/>
  <c r="S44" i="18"/>
  <c r="Y43" i="18"/>
  <c r="X30" i="18"/>
  <c r="X20" i="18"/>
  <c r="V19" i="18"/>
  <c r="AA9" i="18"/>
  <c r="S9" i="18"/>
  <c r="W352" i="18"/>
  <c r="Z124" i="18"/>
  <c r="U95" i="18"/>
  <c r="X48" i="18"/>
  <c r="V47" i="18"/>
  <c r="AB46" i="18"/>
  <c r="R394" i="18"/>
  <c r="V235" i="18"/>
  <c r="AA404" i="18"/>
  <c r="S395" i="18"/>
  <c r="Z389" i="18"/>
  <c r="AC385" i="18"/>
  <c r="R368" i="18"/>
  <c r="AA351" i="18"/>
  <c r="Z341" i="18"/>
  <c r="U319" i="18"/>
  <c r="AC256" i="18"/>
  <c r="U256" i="18"/>
  <c r="V248" i="18"/>
  <c r="AB247" i="18"/>
  <c r="T247" i="18"/>
  <c r="Z246" i="18"/>
  <c r="R246" i="18"/>
  <c r="AC429" i="18"/>
  <c r="S404" i="18"/>
  <c r="U376" i="18"/>
  <c r="S369" i="18"/>
  <c r="Z368" i="18"/>
  <c r="R359" i="18"/>
  <c r="S351" i="18"/>
  <c r="T439" i="18"/>
  <c r="AA433" i="18"/>
  <c r="AD426" i="18"/>
  <c r="V426" i="18"/>
  <c r="AC425" i="18"/>
  <c r="AA424" i="18"/>
  <c r="S424" i="18"/>
  <c r="Z409" i="18"/>
  <c r="AC392" i="18"/>
  <c r="AE378" i="18"/>
  <c r="W378" i="18"/>
  <c r="AC377" i="18"/>
  <c r="U377" i="18"/>
  <c r="AD371" i="18"/>
  <c r="V371" i="18"/>
  <c r="Z369" i="18"/>
  <c r="R369" i="18"/>
  <c r="AE362" i="18"/>
  <c r="W362" i="18"/>
  <c r="AC361" i="18"/>
  <c r="AA360" i="18"/>
  <c r="S360" i="18"/>
  <c r="AD353" i="18"/>
  <c r="V353" i="18"/>
  <c r="AC348" i="18"/>
  <c r="T330" i="18"/>
  <c r="X326" i="18"/>
  <c r="AB324" i="18"/>
  <c r="AE291" i="18"/>
  <c r="W291" i="18"/>
  <c r="AD290" i="18"/>
  <c r="R276" i="18"/>
  <c r="R272" i="18"/>
  <c r="AD253" i="18"/>
  <c r="V253" i="18"/>
  <c r="T252" i="18"/>
  <c r="AA395" i="18"/>
  <c r="U402" i="18"/>
  <c r="AC398" i="18"/>
  <c r="Y384" i="18"/>
  <c r="AD362" i="18"/>
  <c r="V362" i="18"/>
  <c r="Y355" i="18"/>
  <c r="AE354" i="18"/>
  <c r="W354" i="18"/>
  <c r="AA218" i="18"/>
  <c r="S218" i="18"/>
  <c r="AE216" i="18"/>
  <c r="AA437" i="18"/>
  <c r="X413" i="18"/>
  <c r="Y400" i="18"/>
  <c r="AA385" i="18"/>
  <c r="Y380" i="18"/>
  <c r="AC371" i="18"/>
  <c r="W443" i="18"/>
  <c r="AC422" i="18"/>
  <c r="U422" i="18"/>
  <c r="AA411" i="18"/>
  <c r="S411" i="18"/>
  <c r="V388" i="18"/>
  <c r="AA377" i="18"/>
  <c r="S377" i="18"/>
  <c r="Z376" i="18"/>
  <c r="R376" i="18"/>
  <c r="AE368" i="18"/>
  <c r="W368" i="18"/>
  <c r="Z235" i="18"/>
  <c r="R235" i="18"/>
  <c r="R226" i="18"/>
  <c r="AD224" i="18"/>
  <c r="V224" i="18"/>
  <c r="AB223" i="18"/>
  <c r="T223" i="18"/>
  <c r="X221" i="18"/>
  <c r="AB219" i="18"/>
  <c r="Y408" i="18"/>
  <c r="W436" i="18"/>
  <c r="Y428" i="18"/>
  <c r="AD413" i="18"/>
  <c r="AC402" i="18"/>
  <c r="AA401" i="18"/>
  <c r="U398" i="18"/>
  <c r="S385" i="18"/>
  <c r="V378" i="18"/>
  <c r="U371" i="18"/>
  <c r="Y438" i="18"/>
  <c r="AC436" i="18"/>
  <c r="Y435" i="18"/>
  <c r="AE432" i="18"/>
  <c r="AC428" i="18"/>
  <c r="Z425" i="18"/>
  <c r="Y420" i="18"/>
  <c r="AA417" i="18"/>
  <c r="AC394" i="18"/>
  <c r="U394" i="18"/>
  <c r="Z393" i="18"/>
  <c r="V389" i="18"/>
  <c r="AE380" i="18"/>
  <c r="AC372" i="18"/>
  <c r="U372" i="18"/>
  <c r="AE364" i="18"/>
  <c r="AB362" i="18"/>
  <c r="AC354" i="18"/>
  <c r="AA353" i="18"/>
  <c r="S353" i="18"/>
  <c r="Y298" i="18"/>
  <c r="AE297" i="18"/>
  <c r="W297" i="18"/>
  <c r="AA290" i="18"/>
  <c r="AD233" i="18"/>
  <c r="V233" i="18"/>
  <c r="R231" i="18"/>
  <c r="AC228" i="18"/>
  <c r="AE417" i="18"/>
  <c r="X393" i="18"/>
  <c r="U435" i="18"/>
  <c r="Y432" i="18"/>
  <c r="S401" i="18"/>
  <c r="W372" i="18"/>
  <c r="AE443" i="18"/>
  <c r="AD437" i="18"/>
  <c r="V437" i="18"/>
  <c r="R417" i="18"/>
  <c r="Y416" i="18"/>
  <c r="AC414" i="18"/>
  <c r="U414" i="18"/>
  <c r="Y392" i="18"/>
  <c r="Y387" i="18"/>
  <c r="X381" i="18"/>
  <c r="AB380" i="18"/>
  <c r="AA379" i="18"/>
  <c r="AC368" i="18"/>
  <c r="U368" i="18"/>
  <c r="Z366" i="18"/>
  <c r="R366" i="18"/>
  <c r="X365" i="18"/>
  <c r="AE360" i="18"/>
  <c r="W360" i="18"/>
  <c r="Z357" i="18"/>
  <c r="T254" i="18"/>
  <c r="AD238" i="18"/>
  <c r="Z236" i="18"/>
  <c r="X226" i="18"/>
  <c r="T350" i="18"/>
  <c r="AD346" i="18"/>
  <c r="V346" i="18"/>
  <c r="U337" i="18"/>
  <c r="AC333" i="18"/>
  <c r="U333" i="18"/>
  <c r="AE323" i="18"/>
  <c r="AB315" i="18"/>
  <c r="T315" i="18"/>
  <c r="AD312" i="18"/>
  <c r="AD288" i="18"/>
  <c r="W276" i="18"/>
  <c r="AA274" i="18"/>
  <c r="AE272" i="18"/>
  <c r="W272" i="18"/>
  <c r="AA270" i="18"/>
  <c r="S270" i="18"/>
  <c r="Z265" i="18"/>
  <c r="X265" i="18"/>
  <c r="AA261" i="18"/>
  <c r="AC259" i="18"/>
  <c r="U259" i="18"/>
  <c r="R240" i="18"/>
  <c r="AA234" i="18"/>
  <c r="S234" i="18"/>
  <c r="U226" i="18"/>
  <c r="S225" i="18"/>
  <c r="AE219" i="18"/>
  <c r="W219" i="18"/>
  <c r="AB217" i="18"/>
  <c r="Z216" i="18"/>
  <c r="R216" i="18"/>
  <c r="U200" i="18"/>
  <c r="Y193" i="18"/>
  <c r="AE192" i="18"/>
  <c r="Z185" i="18"/>
  <c r="R185" i="18"/>
  <c r="AE149" i="18"/>
  <c r="W149" i="18"/>
  <c r="AC148" i="18"/>
  <c r="AC149" i="18"/>
  <c r="W96" i="18"/>
  <c r="AC95" i="18"/>
  <c r="AA94" i="18"/>
  <c r="S94" i="18"/>
  <c r="AD208" i="18"/>
  <c r="U202" i="18"/>
  <c r="Y174" i="18"/>
  <c r="R170" i="18"/>
  <c r="U120" i="18"/>
  <c r="AA334" i="18"/>
  <c r="S334" i="18"/>
  <c r="AC331" i="18"/>
  <c r="U331" i="18"/>
  <c r="AA330" i="18"/>
  <c r="S330" i="18"/>
  <c r="AB318" i="18"/>
  <c r="T318" i="18"/>
  <c r="X315" i="18"/>
  <c r="AD314" i="18"/>
  <c r="V314" i="18"/>
  <c r="T306" i="18"/>
  <c r="W303" i="18"/>
  <c r="AD297" i="18"/>
  <c r="V297" i="18"/>
  <c r="AD292" i="18"/>
  <c r="V292" i="18"/>
  <c r="AC292" i="18"/>
  <c r="U292" i="18"/>
  <c r="Z284" i="18"/>
  <c r="R284" i="18"/>
  <c r="AD282" i="18"/>
  <c r="V282" i="18"/>
  <c r="AC269" i="18"/>
  <c r="U269" i="18"/>
  <c r="AB268" i="18"/>
  <c r="T268" i="18"/>
  <c r="Z267" i="18"/>
  <c r="X266" i="18"/>
  <c r="AA252" i="18"/>
  <c r="S252" i="18"/>
  <c r="Z251" i="18"/>
  <c r="R251" i="18"/>
  <c r="X250" i="18"/>
  <c r="AD249" i="18"/>
  <c r="V249" i="18"/>
  <c r="U248" i="18"/>
  <c r="AA247" i="18"/>
  <c r="AD240" i="18"/>
  <c r="V240" i="18"/>
  <c r="AA237" i="18"/>
  <c r="S237" i="18"/>
  <c r="X236" i="18"/>
  <c r="AB228" i="18"/>
  <c r="T228" i="18"/>
  <c r="X217" i="18"/>
  <c r="AD216" i="18"/>
  <c r="V216" i="18"/>
  <c r="AD203" i="18"/>
  <c r="V203" i="18"/>
  <c r="Z196" i="18"/>
  <c r="W194" i="18"/>
  <c r="Y191" i="18"/>
  <c r="S183" i="18"/>
  <c r="R178" i="18"/>
  <c r="Y142" i="18"/>
  <c r="AD112" i="18"/>
  <c r="V112" i="18"/>
  <c r="Z110" i="18"/>
  <c r="R110" i="18"/>
  <c r="AD108" i="18"/>
  <c r="V108" i="18"/>
  <c r="AB107" i="18"/>
  <c r="T107" i="18"/>
  <c r="AE186" i="18"/>
  <c r="AC326" i="18"/>
  <c r="AB325" i="18"/>
  <c r="T325" i="18"/>
  <c r="AE299" i="18"/>
  <c r="W299" i="18"/>
  <c r="R296" i="18"/>
  <c r="AA269" i="18"/>
  <c r="S269" i="18"/>
  <c r="Z255" i="18"/>
  <c r="R255" i="18"/>
  <c r="AE218" i="18"/>
  <c r="R202" i="18"/>
  <c r="AD173" i="18"/>
  <c r="V173" i="18"/>
  <c r="U147" i="18"/>
  <c r="W356" i="18"/>
  <c r="AC355" i="18"/>
  <c r="U355" i="18"/>
  <c r="AD351" i="18"/>
  <c r="V351" i="18"/>
  <c r="Y347" i="18"/>
  <c r="AE346" i="18"/>
  <c r="W346" i="18"/>
  <c r="U345" i="18"/>
  <c r="AC341" i="18"/>
  <c r="R339" i="18"/>
  <c r="Z335" i="18"/>
  <c r="AB332" i="18"/>
  <c r="T332" i="18"/>
  <c r="Z331" i="18"/>
  <c r="R331" i="18"/>
  <c r="AB326" i="18"/>
  <c r="T326" i="18"/>
  <c r="R324" i="18"/>
  <c r="AD322" i="18"/>
  <c r="V322" i="18"/>
  <c r="Z320" i="18"/>
  <c r="R320" i="18"/>
  <c r="AE317" i="18"/>
  <c r="AA314" i="18"/>
  <c r="S314" i="18"/>
  <c r="Y310" i="18"/>
  <c r="AE304" i="18"/>
  <c r="W304" i="18"/>
  <c r="AB302" i="18"/>
  <c r="T302" i="18"/>
  <c r="V299" i="18"/>
  <c r="AA297" i="18"/>
  <c r="S297" i="18"/>
  <c r="AE288" i="18"/>
  <c r="W288" i="18"/>
  <c r="S286" i="18"/>
  <c r="AA282" i="18"/>
  <c r="S282" i="18"/>
  <c r="Y282" i="18"/>
  <c r="AB278" i="18"/>
  <c r="T278" i="18"/>
  <c r="AB274" i="18"/>
  <c r="T274" i="18"/>
  <c r="AB270" i="18"/>
  <c r="T270" i="18"/>
  <c r="AE267" i="18"/>
  <c r="W267" i="18"/>
  <c r="AB257" i="18"/>
  <c r="U250" i="18"/>
  <c r="X243" i="18"/>
  <c r="AD242" i="18"/>
  <c r="V242" i="18"/>
  <c r="X227" i="18"/>
  <c r="AB212" i="18"/>
  <c r="T212" i="18"/>
  <c r="AC204" i="18"/>
  <c r="U204" i="18"/>
  <c r="S203" i="18"/>
  <c r="AD200" i="18"/>
  <c r="X198" i="18"/>
  <c r="AE196" i="18"/>
  <c r="W196" i="18"/>
  <c r="AD195" i="18"/>
  <c r="V195" i="18"/>
  <c r="AB194" i="18"/>
  <c r="X193" i="18"/>
  <c r="W178" i="18"/>
  <c r="V94" i="18"/>
  <c r="AE148" i="18"/>
  <c r="W148" i="18"/>
  <c r="U61" i="18"/>
  <c r="AA25" i="18"/>
  <c r="S25" i="18"/>
  <c r="Y19" i="18"/>
  <c r="Y51" i="18"/>
  <c r="T21" i="18"/>
  <c r="W18" i="18"/>
  <c r="U17" i="18"/>
  <c r="AB190" i="18"/>
  <c r="T190" i="18"/>
  <c r="R189" i="18"/>
  <c r="Y182" i="18"/>
  <c r="X177" i="18"/>
  <c r="T175" i="18"/>
  <c r="AE172" i="18"/>
  <c r="W172" i="18"/>
  <c r="AE168" i="18"/>
  <c r="W168" i="18"/>
  <c r="W158" i="18"/>
  <c r="AA155" i="18"/>
  <c r="S155" i="18"/>
  <c r="Y151" i="18"/>
  <c r="AA145" i="18"/>
  <c r="AC136" i="18"/>
  <c r="U136" i="18"/>
  <c r="X129" i="18"/>
  <c r="AE102" i="18"/>
  <c r="AC100" i="18"/>
  <c r="T93" i="18"/>
  <c r="Z77" i="18"/>
  <c r="AD70" i="18"/>
  <c r="V70" i="18"/>
  <c r="U69" i="18"/>
  <c r="AA67" i="18"/>
  <c r="S67" i="18"/>
  <c r="AE65" i="18"/>
  <c r="V64" i="18"/>
  <c r="AC63" i="18"/>
  <c r="X59" i="18"/>
  <c r="AD58" i="18"/>
  <c r="V58" i="18"/>
  <c r="R56" i="18"/>
  <c r="AD53" i="18"/>
  <c r="V53" i="18"/>
  <c r="Z51" i="18"/>
  <c r="R51" i="18"/>
  <c r="AC44" i="18"/>
  <c r="U44" i="18"/>
  <c r="Z42" i="18"/>
  <c r="R42" i="18"/>
  <c r="AD39" i="18"/>
  <c r="V39" i="18"/>
  <c r="T38" i="18"/>
  <c r="AD34" i="18"/>
  <c r="V34" i="18"/>
  <c r="Y31" i="18"/>
  <c r="V29" i="18"/>
  <c r="AD24" i="18"/>
  <c r="AA21" i="18"/>
  <c r="S21" i="18"/>
  <c r="T17" i="18"/>
  <c r="AA6" i="18"/>
  <c r="Z68" i="18"/>
  <c r="R68" i="18"/>
  <c r="AC65" i="18"/>
  <c r="AB64" i="18"/>
  <c r="T64" i="18"/>
  <c r="X56" i="18"/>
  <c r="AE55" i="18"/>
  <c r="AA44" i="18"/>
  <c r="AC19" i="18"/>
  <c r="R7" i="18"/>
  <c r="AC188" i="18"/>
  <c r="AD182" i="18"/>
  <c r="V182" i="18"/>
  <c r="AD178" i="18"/>
  <c r="V178" i="18"/>
  <c r="X170" i="18"/>
  <c r="V154" i="18"/>
  <c r="U149" i="18"/>
  <c r="X139" i="18"/>
  <c r="AD134" i="18"/>
  <c r="V134" i="18"/>
  <c r="T133" i="18"/>
  <c r="Z132" i="18"/>
  <c r="R132" i="18"/>
  <c r="Y123" i="18"/>
  <c r="AE122" i="18"/>
  <c r="W122" i="18"/>
  <c r="AA120" i="18"/>
  <c r="S120" i="18"/>
  <c r="Y115" i="18"/>
  <c r="X114" i="18"/>
  <c r="X110" i="18"/>
  <c r="AC103" i="18"/>
  <c r="U103" i="18"/>
  <c r="AB102" i="18"/>
  <c r="T102" i="18"/>
  <c r="AA101" i="18"/>
  <c r="S101" i="18"/>
  <c r="AB85" i="18"/>
  <c r="T85" i="18"/>
  <c r="AA84" i="18"/>
  <c r="S84" i="18"/>
  <c r="W82" i="18"/>
  <c r="AD81" i="18"/>
  <c r="X78" i="18"/>
  <c r="AD76" i="18"/>
  <c r="V76" i="18"/>
  <c r="Z69" i="18"/>
  <c r="Y68" i="18"/>
  <c r="AD66" i="18"/>
  <c r="V66" i="18"/>
  <c r="AB65" i="18"/>
  <c r="T65" i="18"/>
  <c r="AA64" i="18"/>
  <c r="S64" i="18"/>
  <c r="Z63" i="18"/>
  <c r="R63" i="18"/>
  <c r="X61" i="18"/>
  <c r="AC59" i="18"/>
  <c r="U59" i="18"/>
  <c r="S58" i="18"/>
  <c r="AD55" i="18"/>
  <c r="V55" i="18"/>
  <c r="S53" i="18"/>
  <c r="AA45" i="18"/>
  <c r="S45" i="18"/>
  <c r="AD41" i="18"/>
  <c r="V41" i="18"/>
  <c r="Y38" i="18"/>
  <c r="AC35" i="18"/>
  <c r="U35" i="18"/>
  <c r="Y34" i="18"/>
  <c r="AE32" i="18"/>
  <c r="W32" i="18"/>
  <c r="AA29" i="18"/>
  <c r="S29" i="18"/>
  <c r="AC24" i="18"/>
  <c r="S23" i="18"/>
  <c r="Y22" i="18"/>
  <c r="AA18" i="18"/>
  <c r="AD11" i="18"/>
  <c r="AB10" i="18"/>
  <c r="T10" i="18"/>
  <c r="X6" i="18"/>
  <c r="V189" i="18"/>
  <c r="AA187" i="18"/>
  <c r="S187" i="18"/>
  <c r="AC178" i="18"/>
  <c r="U178" i="18"/>
  <c r="AB177" i="18"/>
  <c r="T177" i="18"/>
  <c r="X175" i="18"/>
  <c r="AD174" i="18"/>
  <c r="V174" i="18"/>
  <c r="Y167" i="18"/>
  <c r="AB163" i="18"/>
  <c r="T163" i="18"/>
  <c r="Z162" i="18"/>
  <c r="R162" i="18"/>
  <c r="AE151" i="18"/>
  <c r="W151" i="18"/>
  <c r="T149" i="18"/>
  <c r="Z148" i="18"/>
  <c r="R148" i="18"/>
  <c r="S141" i="18"/>
  <c r="Y140" i="18"/>
  <c r="AA137" i="18"/>
  <c r="S137" i="18"/>
  <c r="Y136" i="18"/>
  <c r="U134" i="18"/>
  <c r="S133" i="18"/>
  <c r="AD130" i="18"/>
  <c r="V130" i="18"/>
  <c r="Z128" i="18"/>
  <c r="Z120" i="18"/>
  <c r="R120" i="18"/>
  <c r="Y79" i="18"/>
  <c r="W67" i="18"/>
  <c r="U66" i="18"/>
  <c r="X39" i="18"/>
  <c r="AC20" i="18"/>
  <c r="U20" i="18"/>
  <c r="X17" i="18"/>
  <c r="R14" i="18"/>
  <c r="Y13" i="18"/>
  <c r="W12" i="18"/>
  <c r="T419" i="18"/>
  <c r="T414" i="18"/>
  <c r="X386" i="18"/>
  <c r="AD378" i="18"/>
  <c r="AB365" i="18"/>
  <c r="Y363" i="18"/>
  <c r="AA359" i="18"/>
  <c r="S359" i="18"/>
  <c r="Z345" i="18"/>
  <c r="Y335" i="18"/>
  <c r="AE312" i="18"/>
  <c r="W312" i="18"/>
  <c r="AC287" i="18"/>
  <c r="AD271" i="18"/>
  <c r="AD269" i="18"/>
  <c r="V269" i="18"/>
  <c r="Y265" i="18"/>
  <c r="AC262" i="18"/>
  <c r="U262" i="18"/>
  <c r="Z261" i="18"/>
  <c r="AA255" i="18"/>
  <c r="S255" i="18"/>
  <c r="S249" i="18"/>
  <c r="X249" i="18"/>
  <c r="AE221" i="18"/>
  <c r="Z215" i="18"/>
  <c r="R215" i="18"/>
  <c r="AE213" i="18"/>
  <c r="AA210" i="18"/>
  <c r="S210" i="18"/>
  <c r="V202" i="18"/>
  <c r="U201" i="18"/>
  <c r="T200" i="18"/>
  <c r="Z199" i="18"/>
  <c r="R199" i="18"/>
  <c r="AC190" i="18"/>
  <c r="U190" i="18"/>
  <c r="Y418" i="18"/>
  <c r="Y374" i="18"/>
  <c r="AB353" i="18"/>
  <c r="T353" i="18"/>
  <c r="AE348" i="18"/>
  <c r="Y302" i="18"/>
  <c r="AD300" i="18"/>
  <c r="R222" i="18"/>
  <c r="AA216" i="18"/>
  <c r="S216" i="18"/>
  <c r="R210" i="18"/>
  <c r="R117" i="18"/>
  <c r="R118" i="18"/>
  <c r="AA436" i="18"/>
  <c r="S436" i="18"/>
  <c r="R435" i="18"/>
  <c r="X429" i="18"/>
  <c r="Z423" i="18"/>
  <c r="R423" i="18"/>
  <c r="AC420" i="18"/>
  <c r="W410" i="18"/>
  <c r="AC408" i="18"/>
  <c r="Y406" i="18"/>
  <c r="W404" i="18"/>
  <c r="AC403" i="18"/>
  <c r="AE400" i="18"/>
  <c r="W400" i="18"/>
  <c r="Y396" i="18"/>
  <c r="AD394" i="18"/>
  <c r="AD385" i="18"/>
  <c r="V385" i="18"/>
  <c r="AC384" i="18"/>
  <c r="AA383" i="18"/>
  <c r="S383" i="18"/>
  <c r="Y383" i="18"/>
  <c r="AE381" i="18"/>
  <c r="W381" i="18"/>
  <c r="X349" i="18"/>
  <c r="AC300" i="18"/>
  <c r="U300" i="18"/>
  <c r="AD279" i="18"/>
  <c r="AA257" i="18"/>
  <c r="R256" i="18"/>
  <c r="X238" i="18"/>
  <c r="AE237" i="18"/>
  <c r="W237" i="18"/>
  <c r="AD236" i="18"/>
  <c r="V236" i="18"/>
  <c r="AE204" i="18"/>
  <c r="X199" i="18"/>
  <c r="AC197" i="18"/>
  <c r="U197" i="18"/>
  <c r="AA174" i="18"/>
  <c r="AA175" i="18"/>
  <c r="Z402" i="18"/>
  <c r="R402" i="18"/>
  <c r="AC272" i="18"/>
  <c r="U272" i="18"/>
  <c r="AB263" i="18"/>
  <c r="T263" i="18"/>
  <c r="Z262" i="18"/>
  <c r="R262" i="18"/>
  <c r="W260" i="18"/>
  <c r="T258" i="18"/>
  <c r="X251" i="18"/>
  <c r="AA243" i="18"/>
  <c r="S243" i="18"/>
  <c r="X241" i="18"/>
  <c r="AD237" i="18"/>
  <c r="V237" i="18"/>
  <c r="AE231" i="18"/>
  <c r="W231" i="18"/>
  <c r="Y226" i="18"/>
  <c r="AB221" i="18"/>
  <c r="T221" i="18"/>
  <c r="AA220" i="18"/>
  <c r="S220" i="18"/>
  <c r="Z219" i="18"/>
  <c r="R219" i="18"/>
  <c r="AC186" i="18"/>
  <c r="AA135" i="18"/>
  <c r="S135" i="18"/>
  <c r="S442" i="18"/>
  <c r="U440" i="18"/>
  <c r="AC433" i="18"/>
  <c r="X424" i="18"/>
  <c r="AC421" i="18"/>
  <c r="U421" i="18"/>
  <c r="AA420" i="18"/>
  <c r="S420" i="18"/>
  <c r="Y419" i="18"/>
  <c r="T418" i="18"/>
  <c r="U410" i="18"/>
  <c r="Y403" i="18"/>
  <c r="AC400" i="18"/>
  <c r="Y399" i="18"/>
  <c r="AC393" i="18"/>
  <c r="Z391" i="18"/>
  <c r="R391" i="18"/>
  <c r="U386" i="18"/>
  <c r="AC381" i="18"/>
  <c r="AA371" i="18"/>
  <c r="AE369" i="18"/>
  <c r="W369" i="18"/>
  <c r="AB366" i="18"/>
  <c r="T366" i="18"/>
  <c r="AC362" i="18"/>
  <c r="U362" i="18"/>
  <c r="Z360" i="18"/>
  <c r="R360" i="18"/>
  <c r="AC357" i="18"/>
  <c r="Z353" i="18"/>
  <c r="R353" i="18"/>
  <c r="Y352" i="18"/>
  <c r="Z346" i="18"/>
  <c r="R346" i="18"/>
  <c r="V344" i="18"/>
  <c r="Z342" i="18"/>
  <c r="R342" i="18"/>
  <c r="U338" i="18"/>
  <c r="Y336" i="18"/>
  <c r="AE335" i="18"/>
  <c r="W335" i="18"/>
  <c r="Z332" i="18"/>
  <c r="R332" i="18"/>
  <c r="AE329" i="18"/>
  <c r="W329" i="18"/>
  <c r="U324" i="18"/>
  <c r="T323" i="18"/>
  <c r="R322" i="18"/>
  <c r="X320" i="18"/>
  <c r="AD316" i="18"/>
  <c r="V316" i="18"/>
  <c r="AA310" i="18"/>
  <c r="AA305" i="18"/>
  <c r="S305" i="18"/>
  <c r="X232" i="18"/>
  <c r="T229" i="18"/>
  <c r="Y213" i="18"/>
  <c r="X206" i="18"/>
  <c r="AB203" i="18"/>
  <c r="Z203" i="18"/>
  <c r="AC192" i="18"/>
  <c r="U192" i="18"/>
  <c r="V141" i="18"/>
  <c r="X438" i="18"/>
  <c r="AB429" i="18"/>
  <c r="Y427" i="18"/>
  <c r="Y424" i="18"/>
  <c r="AC416" i="18"/>
  <c r="Y415" i="18"/>
  <c r="X408" i="18"/>
  <c r="AD401" i="18"/>
  <c r="V401" i="18"/>
  <c r="AB400" i="18"/>
  <c r="X399" i="18"/>
  <c r="AB394" i="18"/>
  <c r="W388" i="18"/>
  <c r="AB387" i="18"/>
  <c r="T387" i="18"/>
  <c r="V382" i="18"/>
  <c r="Y379" i="18"/>
  <c r="AD363" i="18"/>
  <c r="V363" i="18"/>
  <c r="AA361" i="18"/>
  <c r="S361" i="18"/>
  <c r="AB358" i="18"/>
  <c r="AE352" i="18"/>
  <c r="AA343" i="18"/>
  <c r="S343" i="18"/>
  <c r="W340" i="18"/>
  <c r="U339" i="18"/>
  <c r="V329" i="18"/>
  <c r="U328" i="18"/>
  <c r="Y322" i="18"/>
  <c r="AA313" i="18"/>
  <c r="S313" i="18"/>
  <c r="X303" i="18"/>
  <c r="Z300" i="18"/>
  <c r="AB284" i="18"/>
  <c r="T284" i="18"/>
  <c r="Z282" i="18"/>
  <c r="X281" i="18"/>
  <c r="AE280" i="18"/>
  <c r="W280" i="18"/>
  <c r="AA278" i="18"/>
  <c r="S278" i="18"/>
  <c r="R277" i="18"/>
  <c r="X275" i="18"/>
  <c r="Z268" i="18"/>
  <c r="Z269" i="18"/>
  <c r="R268" i="18"/>
  <c r="AE266" i="18"/>
  <c r="W266" i="18"/>
  <c r="AA259" i="18"/>
  <c r="AD255" i="18"/>
  <c r="AC254" i="18"/>
  <c r="U254" i="18"/>
  <c r="Z248" i="18"/>
  <c r="R248" i="18"/>
  <c r="Y247" i="18"/>
  <c r="S244" i="18"/>
  <c r="AE232" i="18"/>
  <c r="Z222" i="18"/>
  <c r="AD142" i="18"/>
  <c r="T435" i="18"/>
  <c r="X392" i="18"/>
  <c r="AB369" i="18"/>
  <c r="AA357" i="18"/>
  <c r="S357" i="18"/>
  <c r="Z354" i="18"/>
  <c r="R354" i="18"/>
  <c r="AB349" i="18"/>
  <c r="T349" i="18"/>
  <c r="Z347" i="18"/>
  <c r="R347" i="18"/>
  <c r="AD345" i="18"/>
  <c r="V345" i="18"/>
  <c r="AA338" i="18"/>
  <c r="S338" i="18"/>
  <c r="AC335" i="18"/>
  <c r="U335" i="18"/>
  <c r="Z323" i="18"/>
  <c r="R323" i="18"/>
  <c r="Y306" i="18"/>
  <c r="U293" i="18"/>
  <c r="AB292" i="18"/>
  <c r="T292" i="18"/>
  <c r="S290" i="18"/>
  <c r="Z289" i="18"/>
  <c r="AE287" i="18"/>
  <c r="Y284" i="18"/>
  <c r="AD280" i="18"/>
  <c r="Z276" i="18"/>
  <c r="AD274" i="18"/>
  <c r="V274" i="18"/>
  <c r="X267" i="18"/>
  <c r="V267" i="18"/>
  <c r="T260" i="18"/>
  <c r="AD246" i="18"/>
  <c r="V246" i="18"/>
  <c r="AD226" i="18"/>
  <c r="AC211" i="18"/>
  <c r="S204" i="18"/>
  <c r="X202" i="18"/>
  <c r="U194" i="18"/>
  <c r="AB193" i="18"/>
  <c r="T193" i="18"/>
  <c r="Y185" i="18"/>
  <c r="AE144" i="18"/>
  <c r="X428" i="18"/>
  <c r="AE426" i="18"/>
  <c r="W426" i="18"/>
  <c r="U424" i="18"/>
  <c r="AA423" i="18"/>
  <c r="S423" i="18"/>
  <c r="R410" i="18"/>
  <c r="X400" i="18"/>
  <c r="T398" i="18"/>
  <c r="AC388" i="18"/>
  <c r="AB377" i="18"/>
  <c r="T377" i="18"/>
  <c r="AA375" i="18"/>
  <c r="S375" i="18"/>
  <c r="AA369" i="18"/>
  <c r="Y367" i="18"/>
  <c r="X357" i="18"/>
  <c r="X338" i="18"/>
  <c r="V330" i="18"/>
  <c r="AA302" i="18"/>
  <c r="AD299" i="18"/>
  <c r="AB286" i="18"/>
  <c r="T286" i="18"/>
  <c r="Y279" i="18"/>
  <c r="Y273" i="18"/>
  <c r="AB258" i="18"/>
  <c r="AB242" i="18"/>
  <c r="Z190" i="18"/>
  <c r="R190" i="18"/>
  <c r="Y187" i="18"/>
  <c r="Y181" i="18"/>
  <c r="AE173" i="18"/>
  <c r="W173" i="18"/>
  <c r="AB171" i="18"/>
  <c r="T171" i="18"/>
  <c r="AE167" i="18"/>
  <c r="W167" i="18"/>
  <c r="U166" i="18"/>
  <c r="R164" i="18"/>
  <c r="U161" i="18"/>
  <c r="Y159" i="18"/>
  <c r="AD155" i="18"/>
  <c r="AC145" i="18"/>
  <c r="U145" i="18"/>
  <c r="AB140" i="18"/>
  <c r="T140" i="18"/>
  <c r="AA139" i="18"/>
  <c r="S139" i="18"/>
  <c r="Z118" i="18"/>
  <c r="Y114" i="18"/>
  <c r="Z105" i="18"/>
  <c r="Y104" i="18"/>
  <c r="S97" i="18"/>
  <c r="AD90" i="18"/>
  <c r="V90" i="18"/>
  <c r="Z88" i="18"/>
  <c r="R88" i="18"/>
  <c r="Y83" i="18"/>
  <c r="U74" i="18"/>
  <c r="AB73" i="18"/>
  <c r="Z73" i="18"/>
  <c r="S59" i="18"/>
  <c r="AC55" i="18"/>
  <c r="AC51" i="18"/>
  <c r="T46" i="18"/>
  <c r="AA43" i="18"/>
  <c r="S43" i="18"/>
  <c r="AD38" i="18"/>
  <c r="V38" i="18"/>
  <c r="U37" i="18"/>
  <c r="T36" i="18"/>
  <c r="AD25" i="18"/>
  <c r="V25" i="18"/>
  <c r="AA17" i="18"/>
  <c r="W15" i="18"/>
  <c r="AA12" i="18"/>
  <c r="S12" i="18"/>
  <c r="AE9" i="18"/>
  <c r="W9" i="18"/>
  <c r="AD179" i="18"/>
  <c r="V179" i="18"/>
  <c r="Z175" i="18"/>
  <c r="R175" i="18"/>
  <c r="Z166" i="18"/>
  <c r="Z153" i="18"/>
  <c r="R153" i="18"/>
  <c r="X149" i="18"/>
  <c r="AE136" i="18"/>
  <c r="W136" i="18"/>
  <c r="AC132" i="18"/>
  <c r="AC128" i="18"/>
  <c r="AE123" i="18"/>
  <c r="W123" i="18"/>
  <c r="Z84" i="18"/>
  <c r="AE47" i="18"/>
  <c r="W47" i="18"/>
  <c r="Y30" i="18"/>
  <c r="AB24" i="18"/>
  <c r="T24" i="18"/>
  <c r="Z17" i="18"/>
  <c r="X16" i="18"/>
  <c r="W10" i="18"/>
  <c r="AC184" i="18"/>
  <c r="AB183" i="18"/>
  <c r="AB47" i="18"/>
  <c r="U34" i="18"/>
  <c r="Z32" i="18"/>
  <c r="AD27" i="18"/>
  <c r="V27" i="18"/>
  <c r="W22" i="18"/>
  <c r="U16" i="18"/>
  <c r="AC10" i="18"/>
  <c r="Z74" i="18"/>
  <c r="V71" i="18"/>
  <c r="AC58" i="18"/>
  <c r="U58" i="18"/>
  <c r="X50" i="18"/>
  <c r="Y46" i="18"/>
  <c r="R24" i="18"/>
  <c r="X22" i="18"/>
  <c r="AB185" i="18"/>
  <c r="Y179" i="18"/>
  <c r="AC175" i="18"/>
  <c r="AB148" i="18"/>
  <c r="T148" i="18"/>
  <c r="Z145" i="18"/>
  <c r="R145" i="18"/>
  <c r="U125" i="18"/>
  <c r="S121" i="18"/>
  <c r="AD118" i="18"/>
  <c r="V118" i="18"/>
  <c r="T117" i="18"/>
  <c r="Z116" i="18"/>
  <c r="R116" i="18"/>
  <c r="AE114" i="18"/>
  <c r="AA112" i="18"/>
  <c r="S112" i="18"/>
  <c r="AB108" i="18"/>
  <c r="T108" i="18"/>
  <c r="T99" i="18"/>
  <c r="T92" i="18"/>
  <c r="AC83" i="18"/>
  <c r="U83" i="18"/>
  <c r="AB80" i="18"/>
  <c r="T80" i="18"/>
  <c r="AA76" i="18"/>
  <c r="S76" i="18"/>
  <c r="S149" i="18"/>
  <c r="AC129" i="18"/>
  <c r="U129" i="18"/>
  <c r="S129" i="18"/>
  <c r="T123" i="18"/>
  <c r="X120" i="18"/>
  <c r="R112" i="18"/>
  <c r="AD110" i="18"/>
  <c r="V110" i="18"/>
  <c r="W89" i="18"/>
  <c r="AC89" i="18"/>
  <c r="S87" i="18"/>
  <c r="Z80" i="18"/>
  <c r="AE31" i="18"/>
  <c r="Y7" i="18"/>
  <c r="S70" i="18"/>
  <c r="S52" i="18"/>
  <c r="X38" i="18"/>
  <c r="U30" i="18"/>
  <c r="AB30" i="18"/>
  <c r="S28" i="18"/>
  <c r="X14" i="18"/>
  <c r="S11" i="18"/>
  <c r="R11" i="18"/>
  <c r="Y10" i="18"/>
  <c r="AD177" i="18"/>
  <c r="Z169" i="18"/>
  <c r="R169" i="18"/>
  <c r="AB164" i="18"/>
  <c r="T164" i="18"/>
  <c r="AE155" i="18"/>
  <c r="W155" i="18"/>
  <c r="AE145" i="18"/>
  <c r="W145" i="18"/>
  <c r="AD143" i="18"/>
  <c r="V143" i="18"/>
  <c r="Z138" i="18"/>
  <c r="R138" i="18"/>
  <c r="AC107" i="18"/>
  <c r="U107" i="18"/>
  <c r="Y88" i="18"/>
  <c r="AD74" i="18"/>
  <c r="V74" i="18"/>
  <c r="Z67" i="18"/>
  <c r="R67" i="18"/>
  <c r="AC54" i="18"/>
  <c r="R52" i="18"/>
  <c r="Y47" i="18"/>
  <c r="AD9" i="18"/>
  <c r="AD8" i="18"/>
  <c r="T442" i="18"/>
  <c r="AC440" i="18"/>
  <c r="AA438" i="18"/>
  <c r="S438" i="18"/>
  <c r="Y437" i="18"/>
  <c r="T434" i="18"/>
  <c r="AE433" i="18"/>
  <c r="AD431" i="18"/>
  <c r="V431" i="18"/>
  <c r="AC430" i="18"/>
  <c r="U430" i="18"/>
  <c r="AA427" i="18"/>
  <c r="S427" i="18"/>
  <c r="R426" i="18"/>
  <c r="AE422" i="18"/>
  <c r="W422" i="18"/>
  <c r="U419" i="18"/>
  <c r="AD417" i="18"/>
  <c r="V417" i="18"/>
  <c r="AB413" i="18"/>
  <c r="Y411" i="18"/>
  <c r="AC406" i="18"/>
  <c r="U406" i="18"/>
  <c r="AC401" i="18"/>
  <c r="AB397" i="18"/>
  <c r="Y395" i="18"/>
  <c r="AA392" i="18"/>
  <c r="S392" i="18"/>
  <c r="Y389" i="18"/>
  <c r="T386" i="18"/>
  <c r="AE384" i="18"/>
  <c r="W384" i="18"/>
  <c r="AD383" i="18"/>
  <c r="V383" i="18"/>
  <c r="AC382" i="18"/>
  <c r="U382" i="18"/>
  <c r="AB381" i="18"/>
  <c r="AC380" i="18"/>
  <c r="X370" i="18"/>
  <c r="AC366" i="18"/>
  <c r="U366" i="18"/>
  <c r="Z364" i="18"/>
  <c r="R364" i="18"/>
  <c r="AB357" i="18"/>
  <c r="T357" i="18"/>
  <c r="Z343" i="18"/>
  <c r="R343" i="18"/>
  <c r="AA337" i="18"/>
  <c r="S337" i="18"/>
  <c r="X328" i="18"/>
  <c r="X329" i="18"/>
  <c r="AE327" i="18"/>
  <c r="W327" i="18"/>
  <c r="X325" i="18"/>
  <c r="X322" i="18"/>
  <c r="AE321" i="18"/>
  <c r="W321" i="18"/>
  <c r="Y289" i="18"/>
  <c r="Y288" i="18"/>
  <c r="R283" i="18"/>
  <c r="AC280" i="18"/>
  <c r="AC279" i="18"/>
  <c r="Y276" i="18"/>
  <c r="AE210" i="18"/>
  <c r="V199" i="18"/>
  <c r="Z438" i="18"/>
  <c r="Z392" i="18"/>
  <c r="R392" i="18"/>
  <c r="X372" i="18"/>
  <c r="AC370" i="18"/>
  <c r="AA365" i="18"/>
  <c r="S365" i="18"/>
  <c r="AB361" i="18"/>
  <c r="T361" i="18"/>
  <c r="AB348" i="18"/>
  <c r="Z348" i="18"/>
  <c r="R348" i="18"/>
  <c r="AC345" i="18"/>
  <c r="AA344" i="18"/>
  <c r="S344" i="18"/>
  <c r="R337" i="18"/>
  <c r="R291" i="18"/>
  <c r="W432" i="18"/>
  <c r="U404" i="18"/>
  <c r="U418" i="18"/>
  <c r="AB406" i="18"/>
  <c r="AB334" i="18"/>
  <c r="T334" i="18"/>
  <c r="Y332" i="18"/>
  <c r="Y333" i="18"/>
  <c r="T314" i="18"/>
  <c r="AC311" i="18"/>
  <c r="U311" i="18"/>
  <c r="X307" i="18"/>
  <c r="AD296" i="18"/>
  <c r="R292" i="18"/>
  <c r="X289" i="18"/>
  <c r="V275" i="18"/>
  <c r="Y235" i="18"/>
  <c r="R438" i="18"/>
  <c r="Z424" i="18"/>
  <c r="S415" i="18"/>
  <c r="AC432" i="18"/>
  <c r="R428" i="18"/>
  <c r="AD423" i="18"/>
  <c r="V391" i="18"/>
  <c r="X351" i="18"/>
  <c r="Z337" i="18"/>
  <c r="Z333" i="18"/>
  <c r="R333" i="18"/>
  <c r="Y301" i="18"/>
  <c r="Y294" i="18"/>
  <c r="V287" i="18"/>
  <c r="AE282" i="18"/>
  <c r="W282" i="18"/>
  <c r="V276" i="18"/>
  <c r="AD257" i="18"/>
  <c r="V257" i="18"/>
  <c r="Z414" i="18"/>
  <c r="R398" i="18"/>
  <c r="S431" i="18"/>
  <c r="AD391" i="18"/>
  <c r="W438" i="18"/>
  <c r="S417" i="18"/>
  <c r="R400" i="18"/>
  <c r="X356" i="18"/>
  <c r="Y354" i="18"/>
  <c r="W350" i="18"/>
  <c r="AA340" i="18"/>
  <c r="S340" i="18"/>
  <c r="Y339" i="18"/>
  <c r="R315" i="18"/>
  <c r="R313" i="18"/>
  <c r="V307" i="18"/>
  <c r="Y304" i="18"/>
  <c r="Y300" i="18"/>
  <c r="Y296" i="18"/>
  <c r="AA442" i="18"/>
  <c r="W420" i="18"/>
  <c r="AD407" i="18"/>
  <c r="AC404" i="18"/>
  <c r="AA440" i="18"/>
  <c r="V421" i="18"/>
  <c r="AC418" i="18"/>
  <c r="R414" i="18"/>
  <c r="S399" i="18"/>
  <c r="Y439" i="18"/>
  <c r="U434" i="18"/>
  <c r="AA431" i="18"/>
  <c r="R430" i="18"/>
  <c r="V423" i="18"/>
  <c r="V408" i="18"/>
  <c r="AA403" i="18"/>
  <c r="AE374" i="18"/>
  <c r="AC435" i="18"/>
  <c r="AB422" i="18"/>
  <c r="V411" i="18"/>
  <c r="AD395" i="18"/>
  <c r="V395" i="18"/>
  <c r="U388" i="18"/>
  <c r="AD373" i="18"/>
  <c r="V373" i="18"/>
  <c r="S433" i="18"/>
  <c r="AD427" i="18"/>
  <c r="V427" i="18"/>
  <c r="V424" i="18"/>
  <c r="AA419" i="18"/>
  <c r="Z418" i="18"/>
  <c r="R418" i="18"/>
  <c r="Z416" i="18"/>
  <c r="R416" i="18"/>
  <c r="X416" i="18"/>
  <c r="W414" i="18"/>
  <c r="AC412" i="18"/>
  <c r="AB410" i="18"/>
  <c r="Z407" i="18"/>
  <c r="R407" i="18"/>
  <c r="Y405" i="18"/>
  <c r="T402" i="18"/>
  <c r="W398" i="18"/>
  <c r="AC396" i="18"/>
  <c r="V392" i="18"/>
  <c r="AB390" i="18"/>
  <c r="Z384" i="18"/>
  <c r="R384" i="18"/>
  <c r="X380" i="18"/>
  <c r="AD375" i="18"/>
  <c r="V375" i="18"/>
  <c r="AC373" i="18"/>
  <c r="U373" i="18"/>
  <c r="AB371" i="18"/>
  <c r="T371" i="18"/>
  <c r="Z361" i="18"/>
  <c r="X360" i="18"/>
  <c r="V350" i="18"/>
  <c r="AE344" i="18"/>
  <c r="W344" i="18"/>
  <c r="AC344" i="18"/>
  <c r="AB336" i="18"/>
  <c r="T336" i="18"/>
  <c r="AA335" i="18"/>
  <c r="S335" i="18"/>
  <c r="AC330" i="18"/>
  <c r="U330" i="18"/>
  <c r="Y314" i="18"/>
  <c r="Z280" i="18"/>
  <c r="AB276" i="18"/>
  <c r="Y421" i="18"/>
  <c r="R424" i="18"/>
  <c r="V407" i="18"/>
  <c r="Z439" i="18"/>
  <c r="AA415" i="18"/>
  <c r="AB401" i="18"/>
  <c r="AA399" i="18"/>
  <c r="Z398" i="18"/>
  <c r="AC434" i="18"/>
  <c r="Z430" i="18"/>
  <c r="Z428" i="18"/>
  <c r="AC419" i="18"/>
  <c r="AB417" i="18"/>
  <c r="AD410" i="18"/>
  <c r="AC386" i="18"/>
  <c r="X443" i="18"/>
  <c r="Y440" i="18"/>
  <c r="AE438" i="18"/>
  <c r="U436" i="18"/>
  <c r="AB433" i="18"/>
  <c r="AB428" i="18"/>
  <c r="AD411" i="18"/>
  <c r="AC410" i="18"/>
  <c r="R403" i="18"/>
  <c r="Y402" i="18"/>
  <c r="Z400" i="18"/>
  <c r="AC387" i="18"/>
  <c r="U370" i="18"/>
  <c r="V364" i="18"/>
  <c r="AD439" i="18"/>
  <c r="V439" i="18"/>
  <c r="AC438" i="18"/>
  <c r="U438" i="18"/>
  <c r="AA435" i="18"/>
  <c r="Z434" i="18"/>
  <c r="R434" i="18"/>
  <c r="Y434" i="18"/>
  <c r="Z432" i="18"/>
  <c r="R432" i="18"/>
  <c r="X432" i="18"/>
  <c r="W430" i="18"/>
  <c r="AD429" i="18"/>
  <c r="V429" i="18"/>
  <c r="Y422" i="18"/>
  <c r="R419" i="18"/>
  <c r="AB416" i="18"/>
  <c r="AC413" i="18"/>
  <c r="AA408" i="18"/>
  <c r="S408" i="18"/>
  <c r="AE406" i="18"/>
  <c r="W406" i="18"/>
  <c r="U403" i="18"/>
  <c r="AE401" i="18"/>
  <c r="AC397" i="18"/>
  <c r="V396" i="18"/>
  <c r="Z390" i="18"/>
  <c r="R390" i="18"/>
  <c r="AA387" i="18"/>
  <c r="Z386" i="18"/>
  <c r="R386" i="18"/>
  <c r="Y386" i="18"/>
  <c r="X384" i="18"/>
  <c r="W382" i="18"/>
  <c r="V380" i="18"/>
  <c r="U375" i="18"/>
  <c r="AB374" i="18"/>
  <c r="AD365" i="18"/>
  <c r="V365" i="18"/>
  <c r="S363" i="18"/>
  <c r="R335" i="18"/>
  <c r="U332" i="18"/>
  <c r="Z328" i="18"/>
  <c r="R328" i="18"/>
  <c r="R325" i="18"/>
  <c r="X319" i="18"/>
  <c r="Z317" i="18"/>
  <c r="R312" i="18"/>
  <c r="X312" i="18"/>
  <c r="Y312" i="18"/>
  <c r="AD310" i="18"/>
  <c r="AE309" i="18"/>
  <c r="W309" i="18"/>
  <c r="AB307" i="18"/>
  <c r="T307" i="18"/>
  <c r="AA306" i="18"/>
  <c r="S306" i="18"/>
  <c r="W302" i="18"/>
  <c r="AB282" i="18"/>
  <c r="T282" i="18"/>
  <c r="Z281" i="18"/>
  <c r="Y275" i="18"/>
  <c r="AE273" i="18"/>
  <c r="AA355" i="18"/>
  <c r="Z350" i="18"/>
  <c r="R350" i="18"/>
  <c r="AB343" i="18"/>
  <c r="T343" i="18"/>
  <c r="U342" i="18"/>
  <c r="V340" i="18"/>
  <c r="AC338" i="18"/>
  <c r="AD337" i="18"/>
  <c r="AC337" i="18"/>
  <c r="U336" i="18"/>
  <c r="AC334" i="18"/>
  <c r="U334" i="18"/>
  <c r="AD331" i="18"/>
  <c r="Y330" i="18"/>
  <c r="AC324" i="18"/>
  <c r="U323" i="18"/>
  <c r="AA321" i="18"/>
  <c r="S321" i="18"/>
  <c r="Y309" i="18"/>
  <c r="R300" i="18"/>
  <c r="R299" i="18"/>
  <c r="R297" i="18"/>
  <c r="AA294" i="18"/>
  <c r="S294" i="18"/>
  <c r="AB290" i="18"/>
  <c r="T290" i="18"/>
  <c r="V284" i="18"/>
  <c r="AC277" i="18"/>
  <c r="U277" i="18"/>
  <c r="AA267" i="18"/>
  <c r="S267" i="18"/>
  <c r="AD264" i="18"/>
  <c r="AD260" i="18"/>
  <c r="V260" i="18"/>
  <c r="Y252" i="18"/>
  <c r="AB245" i="18"/>
  <c r="T245" i="18"/>
  <c r="W241" i="18"/>
  <c r="R229" i="18"/>
  <c r="Y228" i="18"/>
  <c r="AB220" i="18"/>
  <c r="T220" i="18"/>
  <c r="S219" i="18"/>
  <c r="Z218" i="18"/>
  <c r="X201" i="18"/>
  <c r="AE200" i="18"/>
  <c r="W200" i="18"/>
  <c r="AD199" i="18"/>
  <c r="W193" i="18"/>
  <c r="AB191" i="18"/>
  <c r="T191" i="18"/>
  <c r="AE174" i="18"/>
  <c r="W174" i="18"/>
  <c r="X168" i="18"/>
  <c r="Z164" i="18"/>
  <c r="Z140" i="18"/>
  <c r="R140" i="18"/>
  <c r="T256" i="18"/>
  <c r="Z244" i="18"/>
  <c r="X242" i="18"/>
  <c r="V238" i="18"/>
  <c r="S231" i="18"/>
  <c r="AD222" i="18"/>
  <c r="V222" i="18"/>
  <c r="AB166" i="18"/>
  <c r="T166" i="18"/>
  <c r="Y144" i="18"/>
  <c r="Y143" i="18"/>
  <c r="AD138" i="18"/>
  <c r="V138" i="18"/>
  <c r="AE133" i="18"/>
  <c r="W133" i="18"/>
  <c r="AA97" i="18"/>
  <c r="S274" i="18"/>
  <c r="Z273" i="18"/>
  <c r="R273" i="18"/>
  <c r="Y269" i="18"/>
  <c r="AA254" i="18"/>
  <c r="S254" i="18"/>
  <c r="W250" i="18"/>
  <c r="Z245" i="18"/>
  <c r="R245" i="18"/>
  <c r="Z232" i="18"/>
  <c r="Z231" i="18"/>
  <c r="T209" i="18"/>
  <c r="AE202" i="18"/>
  <c r="W202" i="18"/>
  <c r="AD202" i="18"/>
  <c r="AC200" i="18"/>
  <c r="V196" i="18"/>
  <c r="R191" i="18"/>
  <c r="AD183" i="18"/>
  <c r="V183" i="18"/>
  <c r="AC182" i="18"/>
  <c r="U183" i="18"/>
  <c r="AB181" i="18"/>
  <c r="T181" i="18"/>
  <c r="X176" i="18"/>
  <c r="AD71" i="18"/>
  <c r="AD72" i="18"/>
  <c r="R275" i="18"/>
  <c r="Y272" i="18"/>
  <c r="AE269" i="18"/>
  <c r="AC264" i="18"/>
  <c r="AA262" i="18"/>
  <c r="AB261" i="18"/>
  <c r="T261" i="18"/>
  <c r="AA260" i="18"/>
  <c r="S260" i="18"/>
  <c r="R260" i="18"/>
  <c r="AA258" i="18"/>
  <c r="AA232" i="18"/>
  <c r="S232" i="18"/>
  <c r="AD225" i="18"/>
  <c r="V225" i="18"/>
  <c r="R221" i="18"/>
  <c r="Y221" i="18"/>
  <c r="AC202" i="18"/>
  <c r="AC201" i="18"/>
  <c r="AA192" i="18"/>
  <c r="S192" i="18"/>
  <c r="AA181" i="18"/>
  <c r="Y152" i="18"/>
  <c r="X150" i="18"/>
  <c r="AE140" i="18"/>
  <c r="W140" i="18"/>
  <c r="Y257" i="18"/>
  <c r="Y256" i="18"/>
  <c r="U252" i="18"/>
  <c r="AC251" i="18"/>
  <c r="U251" i="18"/>
  <c r="Z210" i="18"/>
  <c r="AC203" i="18"/>
  <c r="U203" i="18"/>
  <c r="U89" i="18"/>
  <c r="U88" i="18"/>
  <c r="Z380" i="18"/>
  <c r="R380" i="18"/>
  <c r="S379" i="18"/>
  <c r="AA373" i="18"/>
  <c r="S373" i="18"/>
  <c r="X364" i="18"/>
  <c r="X361" i="18"/>
  <c r="AD359" i="18"/>
  <c r="V359" i="18"/>
  <c r="AE358" i="18"/>
  <c r="W358" i="18"/>
  <c r="AD355" i="18"/>
  <c r="V355" i="18"/>
  <c r="AE353" i="18"/>
  <c r="W353" i="18"/>
  <c r="AC350" i="18"/>
  <c r="U350" i="18"/>
  <c r="Y338" i="18"/>
  <c r="Y334" i="18"/>
  <c r="Y331" i="18"/>
  <c r="AB330" i="18"/>
  <c r="AA329" i="18"/>
  <c r="S329" i="18"/>
  <c r="AB327" i="18"/>
  <c r="AD326" i="18"/>
  <c r="AE324" i="18"/>
  <c r="W324" i="18"/>
  <c r="AC319" i="18"/>
  <c r="AD317" i="18"/>
  <c r="V317" i="18"/>
  <c r="R307" i="18"/>
  <c r="AB299" i="18"/>
  <c r="T299" i="18"/>
  <c r="X295" i="18"/>
  <c r="AE293" i="18"/>
  <c r="W293" i="18"/>
  <c r="AC288" i="18"/>
  <c r="U288" i="18"/>
  <c r="X283" i="18"/>
  <c r="W273" i="18"/>
  <c r="AC271" i="18"/>
  <c r="AD267" i="18"/>
  <c r="AA264" i="18"/>
  <c r="Y262" i="18"/>
  <c r="Y259" i="18"/>
  <c r="X254" i="18"/>
  <c r="Z253" i="18"/>
  <c r="AB250" i="18"/>
  <c r="T250" i="18"/>
  <c r="AE245" i="18"/>
  <c r="W245" i="18"/>
  <c r="AD244" i="18"/>
  <c r="V244" i="18"/>
  <c r="AC238" i="18"/>
  <c r="U238" i="18"/>
  <c r="AA233" i="18"/>
  <c r="S233" i="18"/>
  <c r="AB225" i="18"/>
  <c r="T225" i="18"/>
  <c r="W212" i="18"/>
  <c r="R211" i="18"/>
  <c r="X211" i="18"/>
  <c r="Y210" i="18"/>
  <c r="AB184" i="18"/>
  <c r="T184" i="18"/>
  <c r="AE171" i="18"/>
  <c r="W171" i="18"/>
  <c r="AE159" i="18"/>
  <c r="W159" i="18"/>
  <c r="AC159" i="18"/>
  <c r="AA124" i="18"/>
  <c r="S124" i="18"/>
  <c r="Y91" i="18"/>
  <c r="Y370" i="18"/>
  <c r="U359" i="18"/>
  <c r="AA347" i="18"/>
  <c r="S347" i="18"/>
  <c r="Y346" i="18"/>
  <c r="AD342" i="18"/>
  <c r="AE341" i="18"/>
  <c r="W341" i="18"/>
  <c r="W338" i="18"/>
  <c r="AE336" i="18"/>
  <c r="W336" i="18"/>
  <c r="Z329" i="18"/>
  <c r="R329" i="18"/>
  <c r="AC325" i="18"/>
  <c r="U325" i="18"/>
  <c r="AC322" i="18"/>
  <c r="AC318" i="18"/>
  <c r="Y307" i="18"/>
  <c r="AE305" i="18"/>
  <c r="W305" i="18"/>
  <c r="U304" i="18"/>
  <c r="T298" i="18"/>
  <c r="V291" i="18"/>
  <c r="R285" i="18"/>
  <c r="AE283" i="18"/>
  <c r="W283" i="18"/>
  <c r="V271" i="18"/>
  <c r="AC268" i="18"/>
  <c r="U268" i="18"/>
  <c r="T266" i="18"/>
  <c r="Z264" i="18"/>
  <c r="R264" i="18"/>
  <c r="W259" i="18"/>
  <c r="Z250" i="18"/>
  <c r="AA242" i="18"/>
  <c r="S242" i="18"/>
  <c r="Y242" i="18"/>
  <c r="R233" i="18"/>
  <c r="AB213" i="18"/>
  <c r="AE211" i="18"/>
  <c r="W211" i="18"/>
  <c r="AD206" i="18"/>
  <c r="V206" i="18"/>
  <c r="AB189" i="18"/>
  <c r="V181" i="18"/>
  <c r="Y175" i="18"/>
  <c r="Y156" i="18"/>
  <c r="Y138" i="18"/>
  <c r="Y139" i="18"/>
  <c r="AA129" i="18"/>
  <c r="AA125" i="18"/>
  <c r="T95" i="18"/>
  <c r="AC220" i="18"/>
  <c r="U220" i="18"/>
  <c r="AB215" i="18"/>
  <c r="T215" i="18"/>
  <c r="AA214" i="18"/>
  <c r="Z214" i="18"/>
  <c r="R212" i="18"/>
  <c r="AA208" i="18"/>
  <c r="S208" i="18"/>
  <c r="Z208" i="18"/>
  <c r="R207" i="18"/>
  <c r="Y199" i="18"/>
  <c r="AD198" i="18"/>
  <c r="X196" i="18"/>
  <c r="AD190" i="18"/>
  <c r="V190" i="18"/>
  <c r="X184" i="18"/>
  <c r="AE183" i="18"/>
  <c r="X183" i="18"/>
  <c r="AC180" i="18"/>
  <c r="AB179" i="18"/>
  <c r="T179" i="18"/>
  <c r="AA176" i="18"/>
  <c r="S176" i="18"/>
  <c r="AB169" i="18"/>
  <c r="T169" i="18"/>
  <c r="AB157" i="18"/>
  <c r="T157" i="18"/>
  <c r="AA154" i="18"/>
  <c r="S154" i="18"/>
  <c r="AE132" i="18"/>
  <c r="W132" i="18"/>
  <c r="U130" i="18"/>
  <c r="AC98" i="18"/>
  <c r="U98" i="18"/>
  <c r="V9" i="18"/>
  <c r="AE118" i="18"/>
  <c r="AA116" i="18"/>
  <c r="S116" i="18"/>
  <c r="AD113" i="18"/>
  <c r="V113" i="18"/>
  <c r="AB112" i="18"/>
  <c r="R94" i="18"/>
  <c r="R79" i="18"/>
  <c r="Z76" i="18"/>
  <c r="R76" i="18"/>
  <c r="S13" i="18"/>
  <c r="AE119" i="18"/>
  <c r="W119" i="18"/>
  <c r="AB106" i="18"/>
  <c r="T106" i="18"/>
  <c r="AA105" i="18"/>
  <c r="S105" i="18"/>
  <c r="AA98" i="18"/>
  <c r="S98" i="18"/>
  <c r="Y94" i="18"/>
  <c r="AE92" i="18"/>
  <c r="W92" i="18"/>
  <c r="R80" i="18"/>
  <c r="Z122" i="18"/>
  <c r="V119" i="18"/>
  <c r="AE115" i="18"/>
  <c r="Y102" i="18"/>
  <c r="Y98" i="18"/>
  <c r="Y97" i="18"/>
  <c r="X93" i="18"/>
  <c r="S89" i="18"/>
  <c r="Y37" i="18"/>
  <c r="V128" i="18"/>
  <c r="AB127" i="18"/>
  <c r="T127" i="18"/>
  <c r="Y125" i="18"/>
  <c r="AE120" i="18"/>
  <c r="AC115" i="18"/>
  <c r="AC114" i="18"/>
  <c r="AA113" i="18"/>
  <c r="S113" i="18"/>
  <c r="AA109" i="18"/>
  <c r="S109" i="18"/>
  <c r="Z107" i="18"/>
  <c r="R107" i="18"/>
  <c r="Y105" i="18"/>
  <c r="X104" i="18"/>
  <c r="Z33" i="18"/>
  <c r="Z34" i="18"/>
  <c r="Y25" i="18"/>
  <c r="AB253" i="18"/>
  <c r="T253" i="18"/>
  <c r="AD251" i="18"/>
  <c r="Y245" i="18"/>
  <c r="AD239" i="18"/>
  <c r="V239" i="18"/>
  <c r="AE234" i="18"/>
  <c r="AE230" i="18"/>
  <c r="X229" i="18"/>
  <c r="AE227" i="18"/>
  <c r="W227" i="18"/>
  <c r="AE217" i="18"/>
  <c r="W217" i="18"/>
  <c r="AE215" i="18"/>
  <c r="W215" i="18"/>
  <c r="AD214" i="18"/>
  <c r="V214" i="18"/>
  <c r="AA212" i="18"/>
  <c r="S212" i="18"/>
  <c r="AD209" i="18"/>
  <c r="V208" i="18"/>
  <c r="Z206" i="18"/>
  <c r="R205" i="18"/>
  <c r="S198" i="18"/>
  <c r="Y197" i="18"/>
  <c r="Z195" i="18"/>
  <c r="R195" i="18"/>
  <c r="Y192" i="18"/>
  <c r="Z189" i="18"/>
  <c r="AA184" i="18"/>
  <c r="S184" i="18"/>
  <c r="AA182" i="18"/>
  <c r="S182" i="18"/>
  <c r="Z181" i="18"/>
  <c r="R181" i="18"/>
  <c r="AE169" i="18"/>
  <c r="W169" i="18"/>
  <c r="AA166" i="18"/>
  <c r="S166" i="18"/>
  <c r="Y165" i="18"/>
  <c r="AE162" i="18"/>
  <c r="AA159" i="18"/>
  <c r="AE129" i="18"/>
  <c r="W129" i="18"/>
  <c r="AA127" i="18"/>
  <c r="S127" i="18"/>
  <c r="Y126" i="18"/>
  <c r="Z121" i="18"/>
  <c r="AD120" i="18"/>
  <c r="V120" i="18"/>
  <c r="AB114" i="18"/>
  <c r="T114" i="18"/>
  <c r="V111" i="18"/>
  <c r="AB111" i="18"/>
  <c r="Z109" i="18"/>
  <c r="R109" i="18"/>
  <c r="AC106" i="18"/>
  <c r="AE104" i="18"/>
  <c r="W104" i="18"/>
  <c r="U100" i="18"/>
  <c r="AA85" i="18"/>
  <c r="R84" i="18"/>
  <c r="AE80" i="18"/>
  <c r="X67" i="18"/>
  <c r="Y39" i="18"/>
  <c r="Y40" i="18"/>
  <c r="AD234" i="18"/>
  <c r="V234" i="18"/>
  <c r="AD230" i="18"/>
  <c r="V230" i="18"/>
  <c r="Z226" i="18"/>
  <c r="Z224" i="18"/>
  <c r="R224" i="18"/>
  <c r="X216" i="18"/>
  <c r="AC209" i="18"/>
  <c r="U209" i="18"/>
  <c r="AA206" i="18"/>
  <c r="S206" i="18"/>
  <c r="Y206" i="18"/>
  <c r="Z204" i="18"/>
  <c r="X194" i="18"/>
  <c r="Y189" i="18"/>
  <c r="Y183" i="18"/>
  <c r="AB176" i="18"/>
  <c r="R174" i="18"/>
  <c r="U169" i="18"/>
  <c r="T167" i="18"/>
  <c r="Z142" i="18"/>
  <c r="R142" i="18"/>
  <c r="AB128" i="18"/>
  <c r="T128" i="18"/>
  <c r="R127" i="18"/>
  <c r="AD116" i="18"/>
  <c r="V116" i="18"/>
  <c r="AB115" i="18"/>
  <c r="AE112" i="18"/>
  <c r="Z87" i="18"/>
  <c r="AC173" i="18"/>
  <c r="U173" i="18"/>
  <c r="X164" i="18"/>
  <c r="AE163" i="18"/>
  <c r="W163" i="18"/>
  <c r="AD162" i="18"/>
  <c r="Z158" i="18"/>
  <c r="R158" i="18"/>
  <c r="X154" i="18"/>
  <c r="AC152" i="18"/>
  <c r="U152" i="18"/>
  <c r="U138" i="18"/>
  <c r="U132" i="18"/>
  <c r="AB131" i="18"/>
  <c r="T131" i="18"/>
  <c r="X126" i="18"/>
  <c r="AD124" i="18"/>
  <c r="V124" i="18"/>
  <c r="AA118" i="18"/>
  <c r="S118" i="18"/>
  <c r="R111" i="18"/>
  <c r="AE105" i="18"/>
  <c r="W105" i="18"/>
  <c r="AC102" i="18"/>
  <c r="U102" i="18"/>
  <c r="AD101" i="18"/>
  <c r="V101" i="18"/>
  <c r="AE100" i="18"/>
  <c r="AC92" i="18"/>
  <c r="AB90" i="18"/>
  <c r="T90" i="18"/>
  <c r="Z89" i="18"/>
  <c r="R89" i="18"/>
  <c r="AD86" i="18"/>
  <c r="V86" i="18"/>
  <c r="AE85" i="18"/>
  <c r="W85" i="18"/>
  <c r="AE83" i="18"/>
  <c r="W83" i="18"/>
  <c r="AD77" i="18"/>
  <c r="W76" i="18"/>
  <c r="AE73" i="18"/>
  <c r="AD73" i="18"/>
  <c r="V63" i="18"/>
  <c r="AC62" i="18"/>
  <c r="Z54" i="18"/>
  <c r="R54" i="18"/>
  <c r="X52" i="18"/>
  <c r="R46" i="18"/>
  <c r="X37" i="18"/>
  <c r="X29" i="18"/>
  <c r="AE27" i="18"/>
  <c r="V23" i="18"/>
  <c r="T15" i="18"/>
  <c r="AA14" i="18"/>
  <c r="S14" i="18"/>
  <c r="AA10" i="18"/>
  <c r="S10" i="18"/>
  <c r="U8" i="18"/>
  <c r="AB7" i="18"/>
  <c r="U7" i="18"/>
  <c r="AB172" i="18"/>
  <c r="T172" i="18"/>
  <c r="S170" i="18"/>
  <c r="Y170" i="18"/>
  <c r="AE164" i="18"/>
  <c r="AB161" i="18"/>
  <c r="T161" i="18"/>
  <c r="AE154" i="18"/>
  <c r="AA150" i="18"/>
  <c r="S150" i="18"/>
  <c r="AD149" i="18"/>
  <c r="V149" i="18"/>
  <c r="AC140" i="18"/>
  <c r="U140" i="18"/>
  <c r="AB138" i="18"/>
  <c r="T138" i="18"/>
  <c r="AC135" i="18"/>
  <c r="AC133" i="18"/>
  <c r="AA131" i="18"/>
  <c r="S131" i="18"/>
  <c r="AE126" i="18"/>
  <c r="W126" i="18"/>
  <c r="V125" i="18"/>
  <c r="AD122" i="18"/>
  <c r="Y120" i="18"/>
  <c r="Y112" i="18"/>
  <c r="U97" i="18"/>
  <c r="AD96" i="18"/>
  <c r="V96" i="18"/>
  <c r="AD93" i="18"/>
  <c r="V93" i="18"/>
  <c r="S90" i="18"/>
  <c r="Y90" i="18"/>
  <c r="X88" i="18"/>
  <c r="AC82" i="18"/>
  <c r="U82" i="18"/>
  <c r="AB70" i="18"/>
  <c r="T70" i="18"/>
  <c r="AD68" i="18"/>
  <c r="AB62" i="18"/>
  <c r="R34" i="18"/>
  <c r="AC26" i="18"/>
  <c r="U26" i="18"/>
  <c r="AE24" i="18"/>
  <c r="W24" i="18"/>
  <c r="AC23" i="18"/>
  <c r="T22" i="18"/>
  <c r="AD20" i="18"/>
  <c r="AC16" i="18"/>
  <c r="R182" i="18"/>
  <c r="AD176" i="18"/>
  <c r="V176" i="18"/>
  <c r="U176" i="18"/>
  <c r="AA172" i="18"/>
  <c r="S172" i="18"/>
  <c r="AD164" i="18"/>
  <c r="Y161" i="18"/>
  <c r="W157" i="18"/>
  <c r="V157" i="18"/>
  <c r="AD154" i="18"/>
  <c r="AA151" i="18"/>
  <c r="U148" i="18"/>
  <c r="AA138" i="18"/>
  <c r="S138" i="18"/>
  <c r="AA133" i="18"/>
  <c r="X130" i="18"/>
  <c r="AB123" i="18"/>
  <c r="X115" i="18"/>
  <c r="AD107" i="18"/>
  <c r="V107" i="18"/>
  <c r="AC105" i="18"/>
  <c r="AD100" i="18"/>
  <c r="V100" i="18"/>
  <c r="AD97" i="18"/>
  <c r="V97" i="18"/>
  <c r="AB86" i="18"/>
  <c r="T86" i="18"/>
  <c r="AB77" i="18"/>
  <c r="T77" i="18"/>
  <c r="AB75" i="18"/>
  <c r="T75" i="18"/>
  <c r="AB72" i="18"/>
  <c r="AC70" i="18"/>
  <c r="AA61" i="18"/>
  <c r="S61" i="18"/>
  <c r="R60" i="18"/>
  <c r="AE56" i="18"/>
  <c r="W56" i="18"/>
  <c r="AD52" i="18"/>
  <c r="V52" i="18"/>
  <c r="AC52" i="18"/>
  <c r="AC42" i="18"/>
  <c r="AE41" i="18"/>
  <c r="W41" i="18"/>
  <c r="X32" i="18"/>
  <c r="AE30" i="18"/>
  <c r="W30" i="18"/>
  <c r="AB27" i="18"/>
  <c r="T26" i="18"/>
  <c r="AC21" i="18"/>
  <c r="AC17" i="18"/>
  <c r="Z15" i="18"/>
  <c r="R15" i="18"/>
  <c r="Y14" i="18"/>
  <c r="Z9" i="18"/>
  <c r="S6" i="18"/>
  <c r="Z70" i="18"/>
  <c r="R70" i="18"/>
  <c r="U54" i="18"/>
  <c r="T52" i="18"/>
  <c r="AB45" i="18"/>
  <c r="T42" i="18"/>
  <c r="AC36" i="18"/>
  <c r="U36" i="18"/>
  <c r="AE11" i="18"/>
  <c r="W11" i="18"/>
  <c r="X10" i="18"/>
  <c r="Y8" i="18"/>
  <c r="Y63" i="18"/>
  <c r="V11" i="18"/>
  <c r="Y62" i="18"/>
  <c r="AB58" i="18"/>
  <c r="T58" i="18"/>
  <c r="U55" i="18"/>
  <c r="AC48" i="18"/>
  <c r="Z44" i="18"/>
  <c r="T41" i="18"/>
  <c r="Y24" i="18"/>
  <c r="R18" i="18"/>
  <c r="Y17" i="18"/>
  <c r="AD15" i="18"/>
  <c r="AC13" i="18"/>
  <c r="U13" i="18"/>
  <c r="X86" i="18"/>
  <c r="Y73" i="18"/>
  <c r="Y64" i="18"/>
  <c r="X64" i="18"/>
  <c r="AE61" i="18"/>
  <c r="W61" i="18"/>
  <c r="Z45" i="18"/>
  <c r="R45" i="18"/>
  <c r="Z41" i="18"/>
  <c r="R41" i="18"/>
  <c r="Z36" i="18"/>
  <c r="Y27" i="18"/>
  <c r="Z24" i="18"/>
  <c r="X23" i="18"/>
  <c r="Y20" i="18"/>
  <c r="AB14" i="18"/>
  <c r="AC11" i="18"/>
  <c r="U11" i="18"/>
  <c r="V8" i="18"/>
  <c r="T425" i="18"/>
  <c r="Z410" i="18"/>
  <c r="Z411" i="18"/>
  <c r="AB409" i="18"/>
  <c r="T409" i="18"/>
  <c r="AD405" i="18"/>
  <c r="AD406" i="18"/>
  <c r="Z394" i="18"/>
  <c r="Z395" i="18"/>
  <c r="AB393" i="18"/>
  <c r="T393" i="18"/>
  <c r="AD389" i="18"/>
  <c r="AD390" i="18"/>
  <c r="T369" i="18"/>
  <c r="T368" i="18"/>
  <c r="Y359" i="18"/>
  <c r="Y360" i="18"/>
  <c r="U343" i="18"/>
  <c r="U344" i="18"/>
  <c r="V438" i="18"/>
  <c r="X434" i="18"/>
  <c r="X430" i="18"/>
  <c r="X418" i="18"/>
  <c r="X414" i="18"/>
  <c r="X402" i="18"/>
  <c r="X398" i="18"/>
  <c r="X378" i="18"/>
  <c r="X377" i="18"/>
  <c r="Y375" i="18"/>
  <c r="Y376" i="18"/>
  <c r="AD374" i="18"/>
  <c r="Z426" i="18"/>
  <c r="Z427" i="18"/>
  <c r="AD421" i="18"/>
  <c r="AD422" i="18"/>
  <c r="W401" i="18"/>
  <c r="W402" i="18"/>
  <c r="R395" i="18"/>
  <c r="Y372" i="18"/>
  <c r="Y373" i="18"/>
  <c r="R427" i="18"/>
  <c r="W417" i="18"/>
  <c r="W418" i="18"/>
  <c r="X415" i="18"/>
  <c r="Y409" i="18"/>
  <c r="Y410" i="18"/>
  <c r="U407" i="18"/>
  <c r="AD397" i="18"/>
  <c r="V397" i="18"/>
  <c r="Y393" i="18"/>
  <c r="Y394" i="18"/>
  <c r="U391" i="18"/>
  <c r="Y341" i="18"/>
  <c r="Y342" i="18"/>
  <c r="AB439" i="18"/>
  <c r="AB438" i="18"/>
  <c r="X426" i="18"/>
  <c r="AB419" i="18"/>
  <c r="AB418" i="18"/>
  <c r="X410" i="18"/>
  <c r="AB403" i="18"/>
  <c r="AB402" i="18"/>
  <c r="V398" i="18"/>
  <c r="X394" i="18"/>
  <c r="AA388" i="18"/>
  <c r="S388" i="18"/>
  <c r="U384" i="18"/>
  <c r="AD379" i="18"/>
  <c r="V379" i="18"/>
  <c r="T441" i="18"/>
  <c r="V412" i="18"/>
  <c r="AB385" i="18"/>
  <c r="AB384" i="18"/>
  <c r="T385" i="18"/>
  <c r="T384" i="18"/>
  <c r="T381" i="18"/>
  <c r="T380" i="18"/>
  <c r="X346" i="18"/>
  <c r="X345" i="18"/>
  <c r="AB425" i="18"/>
  <c r="W433" i="18"/>
  <c r="W434" i="18"/>
  <c r="X431" i="18"/>
  <c r="R408" i="18"/>
  <c r="Y425" i="18"/>
  <c r="Y426" i="18"/>
  <c r="U423" i="18"/>
  <c r="AB435" i="18"/>
  <c r="AB434" i="18"/>
  <c r="V430" i="18"/>
  <c r="S439" i="18"/>
  <c r="S440" i="18"/>
  <c r="X437" i="18"/>
  <c r="U432" i="18"/>
  <c r="X422" i="18"/>
  <c r="X421" i="18"/>
  <c r="U416" i="18"/>
  <c r="X406" i="18"/>
  <c r="X405" i="18"/>
  <c r="U400" i="18"/>
  <c r="X390" i="18"/>
  <c r="X389" i="18"/>
  <c r="Z382" i="18"/>
  <c r="R382" i="18"/>
  <c r="U357" i="18"/>
  <c r="U358" i="18"/>
  <c r="AB355" i="18"/>
  <c r="AB354" i="18"/>
  <c r="T355" i="18"/>
  <c r="T354" i="18"/>
  <c r="AD332" i="18"/>
  <c r="R411" i="18"/>
  <c r="Z408" i="18"/>
  <c r="V414" i="18"/>
  <c r="AB441" i="18"/>
  <c r="AA439" i="18"/>
  <c r="V428" i="18"/>
  <c r="X442" i="18"/>
  <c r="Z440" i="18"/>
  <c r="R440" i="18"/>
  <c r="T433" i="18"/>
  <c r="T432" i="18"/>
  <c r="T429" i="18"/>
  <c r="T428" i="18"/>
  <c r="AC423" i="18"/>
  <c r="T417" i="18"/>
  <c r="T416" i="18"/>
  <c r="T413" i="18"/>
  <c r="T412" i="18"/>
  <c r="AC407" i="18"/>
  <c r="T401" i="18"/>
  <c r="T400" i="18"/>
  <c r="T397" i="18"/>
  <c r="T396" i="18"/>
  <c r="AC391" i="18"/>
  <c r="X382" i="18"/>
  <c r="V366" i="18"/>
  <c r="V331" i="18"/>
  <c r="V332" i="18"/>
  <c r="AA244" i="18"/>
  <c r="AA245" i="18"/>
  <c r="Z180" i="18"/>
  <c r="Z179" i="18"/>
  <c r="R179" i="18"/>
  <c r="R180" i="18"/>
  <c r="AA55" i="18"/>
  <c r="AA56" i="18"/>
  <c r="S55" i="18"/>
  <c r="S56" i="18"/>
  <c r="AD443" i="18"/>
  <c r="V443" i="18"/>
  <c r="Z442" i="18"/>
  <c r="R442" i="18"/>
  <c r="AA441" i="18"/>
  <c r="S441" i="18"/>
  <c r="AC439" i="18"/>
  <c r="AE437" i="18"/>
  <c r="W437" i="18"/>
  <c r="Z436" i="18"/>
  <c r="R436" i="18"/>
  <c r="Z433" i="18"/>
  <c r="Y429" i="18"/>
  <c r="U428" i="18"/>
  <c r="AA425" i="18"/>
  <c r="S425" i="18"/>
  <c r="Y423" i="18"/>
  <c r="AB423" i="18"/>
  <c r="T423" i="18"/>
  <c r="AE421" i="18"/>
  <c r="W421" i="18"/>
  <c r="Z420" i="18"/>
  <c r="R420" i="18"/>
  <c r="Z417" i="18"/>
  <c r="Y413" i="18"/>
  <c r="U412" i="18"/>
  <c r="AA409" i="18"/>
  <c r="S409" i="18"/>
  <c r="Y407" i="18"/>
  <c r="AB407" i="18"/>
  <c r="T407" i="18"/>
  <c r="AE405" i="18"/>
  <c r="W405" i="18"/>
  <c r="Z404" i="18"/>
  <c r="R404" i="18"/>
  <c r="Z401" i="18"/>
  <c r="Y397" i="18"/>
  <c r="U396" i="18"/>
  <c r="AA393" i="18"/>
  <c r="S393" i="18"/>
  <c r="Y391" i="18"/>
  <c r="AB391" i="18"/>
  <c r="T391" i="18"/>
  <c r="AE389" i="18"/>
  <c r="W389" i="18"/>
  <c r="Z388" i="18"/>
  <c r="R388" i="18"/>
  <c r="Z385" i="18"/>
  <c r="Y381" i="18"/>
  <c r="U380" i="18"/>
  <c r="Z377" i="18"/>
  <c r="X376" i="18"/>
  <c r="Z374" i="18"/>
  <c r="R374" i="18"/>
  <c r="AA367" i="18"/>
  <c r="S367" i="18"/>
  <c r="Z362" i="18"/>
  <c r="Z363" i="18"/>
  <c r="R362" i="18"/>
  <c r="Z358" i="18"/>
  <c r="R358" i="18"/>
  <c r="R355" i="18"/>
  <c r="AA354" i="18"/>
  <c r="S354" i="18"/>
  <c r="AC353" i="18"/>
  <c r="T352" i="18"/>
  <c r="Y349" i="18"/>
  <c r="U348" i="18"/>
  <c r="Z344" i="18"/>
  <c r="R344" i="18"/>
  <c r="AC342" i="18"/>
  <c r="U341" i="18"/>
  <c r="X342" i="18"/>
  <c r="Y340" i="18"/>
  <c r="Z340" i="18"/>
  <c r="R340" i="18"/>
  <c r="AE338" i="18"/>
  <c r="X337" i="18"/>
  <c r="AE334" i="18"/>
  <c r="W334" i="18"/>
  <c r="AE322" i="18"/>
  <c r="W322" i="18"/>
  <c r="AD308" i="18"/>
  <c r="AD307" i="18"/>
  <c r="AD305" i="18"/>
  <c r="AD306" i="18"/>
  <c r="AC304" i="18"/>
  <c r="AC303" i="18"/>
  <c r="AC302" i="18"/>
  <c r="U302" i="18"/>
  <c r="U301" i="18"/>
  <c r="Z274" i="18"/>
  <c r="R269" i="18"/>
  <c r="Y378" i="18"/>
  <c r="W364" i="18"/>
  <c r="X350" i="18"/>
  <c r="AC346" i="18"/>
  <c r="U346" i="18"/>
  <c r="AA325" i="18"/>
  <c r="S325" i="18"/>
  <c r="AD320" i="18"/>
  <c r="V320" i="18"/>
  <c r="Y319" i="18"/>
  <c r="AC310" i="18"/>
  <c r="U310" i="18"/>
  <c r="R280" i="18"/>
  <c r="R281" i="18"/>
  <c r="U264" i="18"/>
  <c r="U265" i="18"/>
  <c r="S258" i="18"/>
  <c r="S259" i="18"/>
  <c r="AB347" i="18"/>
  <c r="AB346" i="18"/>
  <c r="T347" i="18"/>
  <c r="R317" i="18"/>
  <c r="R316" i="18"/>
  <c r="Z304" i="18"/>
  <c r="Z305" i="18"/>
  <c r="R305" i="18"/>
  <c r="R304" i="18"/>
  <c r="X294" i="18"/>
  <c r="Y291" i="18"/>
  <c r="Y290" i="18"/>
  <c r="X233" i="18"/>
  <c r="X234" i="18"/>
  <c r="AB370" i="18"/>
  <c r="X368" i="18"/>
  <c r="Y362" i="18"/>
  <c r="AB342" i="18"/>
  <c r="X340" i="18"/>
  <c r="AB339" i="18"/>
  <c r="T339" i="18"/>
  <c r="T338" i="18"/>
  <c r="U322" i="18"/>
  <c r="U321" i="18"/>
  <c r="Z314" i="18"/>
  <c r="Z315" i="18"/>
  <c r="Y287" i="18"/>
  <c r="Y286" i="18"/>
  <c r="AE276" i="18"/>
  <c r="AE277" i="18"/>
  <c r="AD381" i="18"/>
  <c r="X420" i="18"/>
  <c r="T379" i="18"/>
  <c r="T373" i="18"/>
  <c r="Y365" i="18"/>
  <c r="U361" i="18"/>
  <c r="X362" i="18"/>
  <c r="X344" i="18"/>
  <c r="AE337" i="18"/>
  <c r="W337" i="18"/>
  <c r="AC336" i="18"/>
  <c r="Z308" i="18"/>
  <c r="Z309" i="18"/>
  <c r="R309" i="18"/>
  <c r="R308" i="18"/>
  <c r="W289" i="18"/>
  <c r="AD283" i="18"/>
  <c r="AD284" i="18"/>
  <c r="Z247" i="18"/>
  <c r="R247" i="18"/>
  <c r="W385" i="18"/>
  <c r="S437" i="18"/>
  <c r="AA434" i="18"/>
  <c r="AA421" i="18"/>
  <c r="S418" i="18"/>
  <c r="AA405" i="18"/>
  <c r="X404" i="18"/>
  <c r="S402" i="18"/>
  <c r="AA389" i="18"/>
  <c r="X388" i="18"/>
  <c r="AB386" i="18"/>
  <c r="S386" i="18"/>
  <c r="AD377" i="18"/>
  <c r="V377" i="18"/>
  <c r="Z370" i="18"/>
  <c r="AC365" i="18"/>
  <c r="AC443" i="18"/>
  <c r="AD441" i="18"/>
  <c r="X440" i="18"/>
  <c r="AB431" i="18"/>
  <c r="T431" i="18"/>
  <c r="AB427" i="18"/>
  <c r="T427" i="18"/>
  <c r="AD425" i="18"/>
  <c r="V425" i="18"/>
  <c r="AB415" i="18"/>
  <c r="T415" i="18"/>
  <c r="AB411" i="18"/>
  <c r="T411" i="18"/>
  <c r="AD409" i="18"/>
  <c r="V409" i="18"/>
  <c r="AE404" i="18"/>
  <c r="AB399" i="18"/>
  <c r="T399" i="18"/>
  <c r="AB395" i="18"/>
  <c r="T395" i="18"/>
  <c r="AD393" i="18"/>
  <c r="V393" i="18"/>
  <c r="W386" i="18"/>
  <c r="AB383" i="18"/>
  <c r="T383" i="18"/>
  <c r="X374" i="18"/>
  <c r="AA372" i="18"/>
  <c r="S372" i="18"/>
  <c r="AD367" i="18"/>
  <c r="V367" i="18"/>
  <c r="X366" i="18"/>
  <c r="AE357" i="18"/>
  <c r="W357" i="18"/>
  <c r="V356" i="18"/>
  <c r="Y356" i="18"/>
  <c r="X354" i="18"/>
  <c r="AB351" i="18"/>
  <c r="T351" i="18"/>
  <c r="T348" i="18"/>
  <c r="AA341" i="18"/>
  <c r="S341" i="18"/>
  <c r="AD339" i="18"/>
  <c r="V339" i="18"/>
  <c r="Z338" i="18"/>
  <c r="R338" i="18"/>
  <c r="Z334" i="18"/>
  <c r="R334" i="18"/>
  <c r="X331" i="18"/>
  <c r="AC328" i="18"/>
  <c r="AC327" i="18"/>
  <c r="AC323" i="18"/>
  <c r="AA323" i="18"/>
  <c r="S323" i="18"/>
  <c r="Z306" i="18"/>
  <c r="Z307" i="18"/>
  <c r="U303" i="18"/>
  <c r="R301" i="18"/>
  <c r="Z298" i="18"/>
  <c r="Z299" i="18"/>
  <c r="AD289" i="18"/>
  <c r="V289" i="18"/>
  <c r="X261" i="18"/>
  <c r="X262" i="18"/>
  <c r="V255" i="18"/>
  <c r="V256" i="18"/>
  <c r="AE385" i="18"/>
  <c r="V381" i="18"/>
  <c r="X436" i="18"/>
  <c r="S434" i="18"/>
  <c r="S421" i="18"/>
  <c r="AA418" i="18"/>
  <c r="S405" i="18"/>
  <c r="AA402" i="18"/>
  <c r="S389" i="18"/>
  <c r="AA386" i="18"/>
  <c r="AB379" i="18"/>
  <c r="AB373" i="18"/>
  <c r="R370" i="18"/>
  <c r="T365" i="18"/>
  <c r="T364" i="18"/>
  <c r="Y443" i="18"/>
  <c r="V441" i="18"/>
  <c r="AB443" i="18"/>
  <c r="T443" i="18"/>
  <c r="AC441" i="18"/>
  <c r="U441" i="18"/>
  <c r="AB437" i="18"/>
  <c r="T437" i="18"/>
  <c r="AD435" i="18"/>
  <c r="V435" i="18"/>
  <c r="AB430" i="18"/>
  <c r="AA429" i="18"/>
  <c r="S429" i="18"/>
  <c r="W428" i="18"/>
  <c r="W424" i="18"/>
  <c r="AB421" i="18"/>
  <c r="T421" i="18"/>
  <c r="AD419" i="18"/>
  <c r="V419" i="18"/>
  <c r="AB414" i="18"/>
  <c r="AA413" i="18"/>
  <c r="S413" i="18"/>
  <c r="W412" i="18"/>
  <c r="W408" i="18"/>
  <c r="AB405" i="18"/>
  <c r="T405" i="18"/>
  <c r="AD403" i="18"/>
  <c r="V403" i="18"/>
  <c r="AB398" i="18"/>
  <c r="AA397" i="18"/>
  <c r="S397" i="18"/>
  <c r="W396" i="18"/>
  <c r="W392" i="18"/>
  <c r="AB389" i="18"/>
  <c r="T389" i="18"/>
  <c r="AD387" i="18"/>
  <c r="V387" i="18"/>
  <c r="AB382" i="18"/>
  <c r="AA381" i="18"/>
  <c r="S381" i="18"/>
  <c r="W380" i="18"/>
  <c r="Z378" i="18"/>
  <c r="R378" i="18"/>
  <c r="W376" i="18"/>
  <c r="AB375" i="18"/>
  <c r="T375" i="18"/>
  <c r="AE373" i="18"/>
  <c r="W373" i="18"/>
  <c r="Z372" i="18"/>
  <c r="R372" i="18"/>
  <c r="T370" i="18"/>
  <c r="AE365" i="18"/>
  <c r="W365" i="18"/>
  <c r="AB364" i="18"/>
  <c r="AB363" i="18"/>
  <c r="T363" i="18"/>
  <c r="AD361" i="18"/>
  <c r="V361" i="18"/>
  <c r="Z359" i="18"/>
  <c r="AB359" i="18"/>
  <c r="T359" i="18"/>
  <c r="AD357" i="18"/>
  <c r="V357" i="18"/>
  <c r="U354" i="18"/>
  <c r="AA349" i="18"/>
  <c r="S349" i="18"/>
  <c r="W348" i="18"/>
  <c r="AB345" i="18"/>
  <c r="T345" i="18"/>
  <c r="AD343" i="18"/>
  <c r="V343" i="18"/>
  <c r="AE342" i="18"/>
  <c r="W342" i="18"/>
  <c r="AB341" i="18"/>
  <c r="T341" i="18"/>
  <c r="AC339" i="18"/>
  <c r="AB323" i="18"/>
  <c r="AD321" i="18"/>
  <c r="AC316" i="18"/>
  <c r="U316" i="18"/>
  <c r="U309" i="18"/>
  <c r="V308" i="18"/>
  <c r="V306" i="18"/>
  <c r="Y315" i="18"/>
  <c r="Z312" i="18"/>
  <c r="Z313" i="18"/>
  <c r="AC312" i="18"/>
  <c r="U312" i="18"/>
  <c r="AE302" i="18"/>
  <c r="AE303" i="18"/>
  <c r="V300" i="18"/>
  <c r="AA293" i="18"/>
  <c r="S293" i="18"/>
  <c r="AD291" i="18"/>
  <c r="AE284" i="18"/>
  <c r="W284" i="18"/>
  <c r="AB280" i="18"/>
  <c r="T280" i="18"/>
  <c r="U280" i="18"/>
  <c r="U279" i="18"/>
  <c r="Z266" i="18"/>
  <c r="R267" i="18"/>
  <c r="AB264" i="18"/>
  <c r="T264" i="18"/>
  <c r="S264" i="18"/>
  <c r="Y260" i="18"/>
  <c r="Z259" i="18"/>
  <c r="R259" i="18"/>
  <c r="R257" i="18"/>
  <c r="AB256" i="18"/>
  <c r="W246" i="18"/>
  <c r="X244" i="18"/>
  <c r="U211" i="18"/>
  <c r="U210" i="18"/>
  <c r="R204" i="18"/>
  <c r="R203" i="18"/>
  <c r="V245" i="18"/>
  <c r="AD243" i="18"/>
  <c r="S235" i="18"/>
  <c r="AE247" i="18"/>
  <c r="AE248" i="18"/>
  <c r="AE241" i="18"/>
  <c r="AE242" i="18"/>
  <c r="Y240" i="18"/>
  <c r="Z238" i="18"/>
  <c r="Z239" i="18"/>
  <c r="R238" i="18"/>
  <c r="R239" i="18"/>
  <c r="S214" i="18"/>
  <c r="S215" i="18"/>
  <c r="Y200" i="18"/>
  <c r="Y201" i="18"/>
  <c r="Y281" i="18"/>
  <c r="AD275" i="18"/>
  <c r="AE257" i="18"/>
  <c r="R237" i="18"/>
  <c r="R236" i="18"/>
  <c r="AB231" i="18"/>
  <c r="T231" i="18"/>
  <c r="Z228" i="18"/>
  <c r="Z227" i="18"/>
  <c r="R228" i="18"/>
  <c r="R227" i="18"/>
  <c r="AA370" i="18"/>
  <c r="S370" i="18"/>
  <c r="AD369" i="18"/>
  <c r="V369" i="18"/>
  <c r="AB367" i="18"/>
  <c r="T367" i="18"/>
  <c r="AC358" i="18"/>
  <c r="X358" i="18"/>
  <c r="AA356" i="18"/>
  <c r="S356" i="18"/>
  <c r="X352" i="18"/>
  <c r="X348" i="18"/>
  <c r="AA345" i="18"/>
  <c r="S345" i="18"/>
  <c r="Y343" i="18"/>
  <c r="AD341" i="18"/>
  <c r="V341" i="18"/>
  <c r="AA339" i="18"/>
  <c r="AE332" i="18"/>
  <c r="W332" i="18"/>
  <c r="Z327" i="18"/>
  <c r="R327" i="18"/>
  <c r="AD324" i="18"/>
  <c r="V324" i="18"/>
  <c r="Y317" i="18"/>
  <c r="AC308" i="18"/>
  <c r="U308" i="18"/>
  <c r="Y299" i="18"/>
  <c r="Z296" i="18"/>
  <c r="Z297" i="18"/>
  <c r="AC296" i="18"/>
  <c r="U296" i="18"/>
  <c r="Y293" i="18"/>
  <c r="Z291" i="18"/>
  <c r="Z285" i="18"/>
  <c r="AE281" i="18"/>
  <c r="W281" i="18"/>
  <c r="S261" i="18"/>
  <c r="X253" i="18"/>
  <c r="X252" i="18"/>
  <c r="Y251" i="18"/>
  <c r="AC249" i="18"/>
  <c r="U249" i="18"/>
  <c r="AC247" i="18"/>
  <c r="AC246" i="18"/>
  <c r="U247" i="18"/>
  <c r="AE328" i="18"/>
  <c r="W328" i="18"/>
  <c r="X323" i="18"/>
  <c r="U318" i="18"/>
  <c r="U317" i="18"/>
  <c r="X311" i="18"/>
  <c r="X304" i="18"/>
  <c r="Z301" i="18"/>
  <c r="AD293" i="18"/>
  <c r="V293" i="18"/>
  <c r="AE286" i="18"/>
  <c r="W286" i="18"/>
  <c r="AA283" i="18"/>
  <c r="S283" i="18"/>
  <c r="AB241" i="18"/>
  <c r="T241" i="18"/>
  <c r="S222" i="18"/>
  <c r="S223" i="18"/>
  <c r="X209" i="18"/>
  <c r="X210" i="18"/>
  <c r="AB195" i="18"/>
  <c r="T195" i="18"/>
  <c r="AD171" i="18"/>
  <c r="AD172" i="18"/>
  <c r="V172" i="18"/>
  <c r="V171" i="18"/>
  <c r="Z290" i="18"/>
  <c r="AE278" i="18"/>
  <c r="W278" i="18"/>
  <c r="AD276" i="18"/>
  <c r="AA275" i="18"/>
  <c r="S275" i="18"/>
  <c r="AD272" i="18"/>
  <c r="X270" i="18"/>
  <c r="V264" i="18"/>
  <c r="U263" i="18"/>
  <c r="X263" i="18"/>
  <c r="Y261" i="18"/>
  <c r="Z260" i="18"/>
  <c r="T257" i="18"/>
  <c r="AB248" i="18"/>
  <c r="S245" i="18"/>
  <c r="AE236" i="18"/>
  <c r="W236" i="18"/>
  <c r="AA224" i="18"/>
  <c r="AA225" i="18"/>
  <c r="R218" i="18"/>
  <c r="V337" i="18"/>
  <c r="AA336" i="18"/>
  <c r="S336" i="18"/>
  <c r="AD335" i="18"/>
  <c r="V335" i="18"/>
  <c r="AA333" i="18"/>
  <c r="S333" i="18"/>
  <c r="AC332" i="18"/>
  <c r="AA328" i="18"/>
  <c r="X327" i="18"/>
  <c r="AE325" i="18"/>
  <c r="W325" i="18"/>
  <c r="V321" i="18"/>
  <c r="AE320" i="18"/>
  <c r="W320" i="18"/>
  <c r="AB316" i="18"/>
  <c r="T316" i="18"/>
  <c r="AB314" i="18"/>
  <c r="X313" i="18"/>
  <c r="Y313" i="18"/>
  <c r="AE310" i="18"/>
  <c r="W310" i="18"/>
  <c r="AB308" i="18"/>
  <c r="T308" i="18"/>
  <c r="AB306" i="18"/>
  <c r="X305" i="18"/>
  <c r="Y305" i="18"/>
  <c r="AB300" i="18"/>
  <c r="T300" i="18"/>
  <c r="AB298" i="18"/>
  <c r="X297" i="18"/>
  <c r="Y297" i="18"/>
  <c r="AE294" i="18"/>
  <c r="W294" i="18"/>
  <c r="Z288" i="18"/>
  <c r="X286" i="18"/>
  <c r="AA285" i="18"/>
  <c r="S285" i="18"/>
  <c r="V279" i="18"/>
  <c r="X278" i="18"/>
  <c r="AA277" i="18"/>
  <c r="S277" i="18"/>
  <c r="Z272" i="18"/>
  <c r="AE270" i="18"/>
  <c r="W270" i="18"/>
  <c r="Y267" i="18"/>
  <c r="AA265" i="18"/>
  <c r="S265" i="18"/>
  <c r="AE261" i="18"/>
  <c r="W261" i="18"/>
  <c r="AA256" i="18"/>
  <c r="Z254" i="18"/>
  <c r="R254" i="18"/>
  <c r="Z252" i="18"/>
  <c r="R253" i="18"/>
  <c r="T248" i="18"/>
  <c r="AD247" i="18"/>
  <c r="AD245" i="18"/>
  <c r="AB243" i="18"/>
  <c r="T243" i="18"/>
  <c r="AC241" i="18"/>
  <c r="U241" i="18"/>
  <c r="X239" i="18"/>
  <c r="AA238" i="18"/>
  <c r="S238" i="18"/>
  <c r="AA236" i="18"/>
  <c r="S236" i="18"/>
  <c r="AE233" i="18"/>
  <c r="W233" i="18"/>
  <c r="AA230" i="18"/>
  <c r="S230" i="18"/>
  <c r="S227" i="18"/>
  <c r="AB226" i="18"/>
  <c r="X225" i="18"/>
  <c r="R214" i="18"/>
  <c r="Z212" i="18"/>
  <c r="Z211" i="18"/>
  <c r="S207" i="18"/>
  <c r="Y204" i="18"/>
  <c r="AB202" i="18"/>
  <c r="X200" i="18"/>
  <c r="X197" i="18"/>
  <c r="AA196" i="18"/>
  <c r="AA197" i="18"/>
  <c r="AE191" i="18"/>
  <c r="X190" i="18"/>
  <c r="AA188" i="18"/>
  <c r="S188" i="18"/>
  <c r="AE184" i="18"/>
  <c r="Z178" i="18"/>
  <c r="T176" i="18"/>
  <c r="AB173" i="18"/>
  <c r="T173" i="18"/>
  <c r="AE170" i="18"/>
  <c r="U141" i="18"/>
  <c r="U142" i="18"/>
  <c r="Y127" i="18"/>
  <c r="Y128" i="18"/>
  <c r="Z111" i="18"/>
  <c r="Z112" i="18"/>
  <c r="AC229" i="18"/>
  <c r="U229" i="18"/>
  <c r="AD218" i="18"/>
  <c r="AE212" i="18"/>
  <c r="Y212" i="18"/>
  <c r="AA193" i="18"/>
  <c r="X185" i="18"/>
  <c r="X186" i="18"/>
  <c r="AD180" i="18"/>
  <c r="AE157" i="18"/>
  <c r="AE158" i="18"/>
  <c r="AC243" i="18"/>
  <c r="U243" i="18"/>
  <c r="AD241" i="18"/>
  <c r="V241" i="18"/>
  <c r="AB237" i="18"/>
  <c r="T237" i="18"/>
  <c r="AD235" i="18"/>
  <c r="R232" i="18"/>
  <c r="Z230" i="18"/>
  <c r="X224" i="18"/>
  <c r="X222" i="18"/>
  <c r="Y222" i="18"/>
  <c r="AC219" i="18"/>
  <c r="U219" i="18"/>
  <c r="AC207" i="18"/>
  <c r="U207" i="18"/>
  <c r="V198" i="18"/>
  <c r="V197" i="18"/>
  <c r="AC191" i="18"/>
  <c r="U191" i="18"/>
  <c r="AB187" i="18"/>
  <c r="AB182" i="18"/>
  <c r="X178" i="18"/>
  <c r="Y177" i="18"/>
  <c r="Y173" i="18"/>
  <c r="Z174" i="18"/>
  <c r="Z173" i="18"/>
  <c r="AC169" i="18"/>
  <c r="AC168" i="18"/>
  <c r="W160" i="18"/>
  <c r="X230" i="18"/>
  <c r="Y230" i="18"/>
  <c r="Y220" i="18"/>
  <c r="AC213" i="18"/>
  <c r="AC212" i="18"/>
  <c r="U213" i="18"/>
  <c r="U212" i="18"/>
  <c r="W183" i="18"/>
  <c r="W184" i="18"/>
  <c r="Z172" i="18"/>
  <c r="R172" i="18"/>
  <c r="R166" i="18"/>
  <c r="R165" i="18"/>
  <c r="Z237" i="18"/>
  <c r="AE223" i="18"/>
  <c r="W223" i="18"/>
  <c r="V209" i="18"/>
  <c r="AB207" i="18"/>
  <c r="T207" i="18"/>
  <c r="AC198" i="18"/>
  <c r="U198" i="18"/>
  <c r="AB192" i="18"/>
  <c r="AE175" i="18"/>
  <c r="W175" i="18"/>
  <c r="R173" i="18"/>
  <c r="AA170" i="18"/>
  <c r="AA171" i="18"/>
  <c r="U159" i="18"/>
  <c r="U158" i="18"/>
  <c r="X151" i="18"/>
  <c r="AD333" i="18"/>
  <c r="V333" i="18"/>
  <c r="Z330" i="18"/>
  <c r="R330" i="18"/>
  <c r="AD328" i="18"/>
  <c r="V328" i="18"/>
  <c r="AA327" i="18"/>
  <c r="S327" i="18"/>
  <c r="Y326" i="18"/>
  <c r="AC320" i="18"/>
  <c r="U320" i="18"/>
  <c r="AA317" i="18"/>
  <c r="S317" i="18"/>
  <c r="AE316" i="18"/>
  <c r="W316" i="18"/>
  <c r="AA315" i="18"/>
  <c r="S315" i="18"/>
  <c r="AE314" i="18"/>
  <c r="W314" i="18"/>
  <c r="AB312" i="18"/>
  <c r="T312" i="18"/>
  <c r="AE308" i="18"/>
  <c r="W308" i="18"/>
  <c r="AA307" i="18"/>
  <c r="S307" i="18"/>
  <c r="AE306" i="18"/>
  <c r="W306" i="18"/>
  <c r="AB304" i="18"/>
  <c r="T304" i="18"/>
  <c r="Y303" i="18"/>
  <c r="AE300" i="18"/>
  <c r="W300" i="18"/>
  <c r="AA299" i="18"/>
  <c r="S299" i="18"/>
  <c r="AE298" i="18"/>
  <c r="W298" i="18"/>
  <c r="AB296" i="18"/>
  <c r="T296" i="18"/>
  <c r="AC294" i="18"/>
  <c r="U294" i="18"/>
  <c r="AB291" i="18"/>
  <c r="T291" i="18"/>
  <c r="U287" i="18"/>
  <c r="X287" i="18"/>
  <c r="AA286" i="18"/>
  <c r="AD285" i="18"/>
  <c r="V285" i="18"/>
  <c r="Y285" i="18"/>
  <c r="AC284" i="18"/>
  <c r="U284" i="18"/>
  <c r="Y283" i="18"/>
  <c r="AD277" i="18"/>
  <c r="V277" i="18"/>
  <c r="Y277" i="18"/>
  <c r="AC276" i="18"/>
  <c r="U276" i="18"/>
  <c r="U271" i="18"/>
  <c r="X271" i="18"/>
  <c r="AC270" i="18"/>
  <c r="U270" i="18"/>
  <c r="AB266" i="18"/>
  <c r="Z263" i="18"/>
  <c r="R263" i="18"/>
  <c r="AD259" i="18"/>
  <c r="V259" i="18"/>
  <c r="Y258" i="18"/>
  <c r="X255" i="18"/>
  <c r="AC255" i="18"/>
  <c r="U255" i="18"/>
  <c r="W253" i="18"/>
  <c r="AC253" i="18"/>
  <c r="U253" i="18"/>
  <c r="AE251" i="18"/>
  <c r="W251" i="18"/>
  <c r="AB249" i="18"/>
  <c r="Y248" i="18"/>
  <c r="AB246" i="18"/>
  <c r="T246" i="18"/>
  <c r="Y246" i="18"/>
  <c r="AC245" i="18"/>
  <c r="U245" i="18"/>
  <c r="AE243" i="18"/>
  <c r="W243" i="18"/>
  <c r="X240" i="18"/>
  <c r="Y238" i="18"/>
  <c r="Y236" i="18"/>
  <c r="AC235" i="18"/>
  <c r="U235" i="18"/>
  <c r="Z234" i="18"/>
  <c r="AC233" i="18"/>
  <c r="U233" i="18"/>
  <c r="AE229" i="18"/>
  <c r="V218" i="18"/>
  <c r="T213" i="18"/>
  <c r="AB198" i="18"/>
  <c r="T198" i="18"/>
  <c r="Z192" i="18"/>
  <c r="W187" i="18"/>
  <c r="W188" i="18"/>
  <c r="R186" i="18"/>
  <c r="U182" i="18"/>
  <c r="U175" i="18"/>
  <c r="U174" i="18"/>
  <c r="S171" i="18"/>
  <c r="Z170" i="18"/>
  <c r="Z165" i="18"/>
  <c r="AC161" i="18"/>
  <c r="AC160" i="18"/>
  <c r="T324" i="18"/>
  <c r="X321" i="18"/>
  <c r="Y321" i="18"/>
  <c r="AE318" i="18"/>
  <c r="W318" i="18"/>
  <c r="V311" i="18"/>
  <c r="Y311" i="18"/>
  <c r="AA309" i="18"/>
  <c r="S309" i="18"/>
  <c r="V303" i="18"/>
  <c r="X302" i="18"/>
  <c r="AA301" i="18"/>
  <c r="S301" i="18"/>
  <c r="V295" i="18"/>
  <c r="Y295" i="18"/>
  <c r="AE292" i="18"/>
  <c r="W292" i="18"/>
  <c r="AA291" i="18"/>
  <c r="S291" i="18"/>
  <c r="AE290" i="18"/>
  <c r="W290" i="18"/>
  <c r="AA289" i="18"/>
  <c r="S289" i="18"/>
  <c r="AB288" i="18"/>
  <c r="T288" i="18"/>
  <c r="AC286" i="18"/>
  <c r="U286" i="18"/>
  <c r="AB283" i="18"/>
  <c r="T283" i="18"/>
  <c r="X279" i="18"/>
  <c r="AC278" i="18"/>
  <c r="U278" i="18"/>
  <c r="AB275" i="18"/>
  <c r="T275" i="18"/>
  <c r="AE274" i="18"/>
  <c r="W274" i="18"/>
  <c r="AA273" i="18"/>
  <c r="S273" i="18"/>
  <c r="AB272" i="18"/>
  <c r="T272" i="18"/>
  <c r="Y271" i="18"/>
  <c r="AE268" i="18"/>
  <c r="W268" i="18"/>
  <c r="AC266" i="18"/>
  <c r="U266" i="18"/>
  <c r="X264" i="18"/>
  <c r="Y264" i="18"/>
  <c r="AE262" i="18"/>
  <c r="AD262" i="18"/>
  <c r="V262" i="18"/>
  <c r="AB260" i="18"/>
  <c r="AD258" i="18"/>
  <c r="V258" i="18"/>
  <c r="X257" i="18"/>
  <c r="AC257" i="18"/>
  <c r="U257" i="18"/>
  <c r="AE255" i="18"/>
  <c r="W255" i="18"/>
  <c r="AB254" i="18"/>
  <c r="AB255" i="18"/>
  <c r="T255" i="18"/>
  <c r="AB252" i="18"/>
  <c r="R250" i="18"/>
  <c r="AD248" i="18"/>
  <c r="AA246" i="18"/>
  <c r="S246" i="18"/>
  <c r="X245" i="18"/>
  <c r="AB244" i="18"/>
  <c r="V243" i="18"/>
  <c r="U242" i="18"/>
  <c r="Z241" i="18"/>
  <c r="R241" i="18"/>
  <c r="AC239" i="18"/>
  <c r="U239" i="18"/>
  <c r="X235" i="18"/>
  <c r="Y234" i="18"/>
  <c r="AC231" i="18"/>
  <c r="U231" i="18"/>
  <c r="U228" i="18"/>
  <c r="V226" i="18"/>
  <c r="U218" i="18"/>
  <c r="AA217" i="18"/>
  <c r="S217" i="18"/>
  <c r="AC217" i="18"/>
  <c r="U217" i="18"/>
  <c r="AB211" i="18"/>
  <c r="AE208" i="18"/>
  <c r="Y205" i="18"/>
  <c r="Z200" i="18"/>
  <c r="AD194" i="18"/>
  <c r="Z191" i="18"/>
  <c r="U189" i="18"/>
  <c r="U188" i="18"/>
  <c r="AD187" i="18"/>
  <c r="V187" i="18"/>
  <c r="Y186" i="18"/>
  <c r="U185" i="18"/>
  <c r="U184" i="18"/>
  <c r="AE181" i="18"/>
  <c r="V180" i="18"/>
  <c r="Y180" i="18"/>
  <c r="T178" i="18"/>
  <c r="AB174" i="18"/>
  <c r="T174" i="18"/>
  <c r="Y169" i="18"/>
  <c r="AE165" i="18"/>
  <c r="AE166" i="18"/>
  <c r="W165" i="18"/>
  <c r="W166" i="18"/>
  <c r="V162" i="18"/>
  <c r="V163" i="18"/>
  <c r="AE225" i="18"/>
  <c r="W225" i="18"/>
  <c r="AC221" i="18"/>
  <c r="U221" i="18"/>
  <c r="X219" i="18"/>
  <c r="AB218" i="18"/>
  <c r="Y218" i="18"/>
  <c r="AC215" i="18"/>
  <c r="U215" i="18"/>
  <c r="AA202" i="18"/>
  <c r="S202" i="18"/>
  <c r="AE201" i="18"/>
  <c r="W201" i="18"/>
  <c r="AB196" i="18"/>
  <c r="T196" i="18"/>
  <c r="T192" i="18"/>
  <c r="Y190" i="18"/>
  <c r="Z187" i="18"/>
  <c r="T182" i="18"/>
  <c r="Y178" i="18"/>
  <c r="AC177" i="18"/>
  <c r="U177" i="18"/>
  <c r="Y172" i="18"/>
  <c r="Y166" i="18"/>
  <c r="X162" i="18"/>
  <c r="AE161" i="18"/>
  <c r="W161" i="18"/>
  <c r="U160" i="18"/>
  <c r="X160" i="18"/>
  <c r="Y160" i="18"/>
  <c r="AB158" i="18"/>
  <c r="T158" i="18"/>
  <c r="AA149" i="18"/>
  <c r="AB146" i="18"/>
  <c r="T146" i="18"/>
  <c r="U144" i="18"/>
  <c r="T141" i="18"/>
  <c r="AC131" i="18"/>
  <c r="AA121" i="18"/>
  <c r="U92" i="18"/>
  <c r="U93" i="18"/>
  <c r="AE87" i="18"/>
  <c r="AE88" i="18"/>
  <c r="W87" i="18"/>
  <c r="W88" i="18"/>
  <c r="AD166" i="18"/>
  <c r="V166" i="18"/>
  <c r="AE160" i="18"/>
  <c r="AA158" i="18"/>
  <c r="S158" i="18"/>
  <c r="V156" i="18"/>
  <c r="Z156" i="18"/>
  <c r="R156" i="18"/>
  <c r="W144" i="18"/>
  <c r="X143" i="18"/>
  <c r="AD137" i="18"/>
  <c r="R122" i="18"/>
  <c r="R121" i="18"/>
  <c r="AE109" i="18"/>
  <c r="AE110" i="18"/>
  <c r="AE97" i="18"/>
  <c r="AE98" i="18"/>
  <c r="W97" i="18"/>
  <c r="AC151" i="18"/>
  <c r="U151" i="18"/>
  <c r="Y150" i="18"/>
  <c r="Y149" i="18"/>
  <c r="V144" i="18"/>
  <c r="AA71" i="18"/>
  <c r="AA72" i="18"/>
  <c r="Y154" i="18"/>
  <c r="Y133" i="18"/>
  <c r="Y134" i="18"/>
  <c r="AC127" i="18"/>
  <c r="AE89" i="18"/>
  <c r="AE90" i="18"/>
  <c r="Y168" i="18"/>
  <c r="Y148" i="18"/>
  <c r="T145" i="18"/>
  <c r="Z78" i="18"/>
  <c r="Z79" i="18"/>
  <c r="AC227" i="18"/>
  <c r="U227" i="18"/>
  <c r="AC225" i="18"/>
  <c r="U225" i="18"/>
  <c r="AC223" i="18"/>
  <c r="U223" i="18"/>
  <c r="X214" i="18"/>
  <c r="Y214" i="18"/>
  <c r="AC205" i="18"/>
  <c r="U205" i="18"/>
  <c r="X203" i="18"/>
  <c r="Z201" i="18"/>
  <c r="AD201" i="18"/>
  <c r="V200" i="18"/>
  <c r="AE199" i="18"/>
  <c r="W199" i="18"/>
  <c r="Y198" i="18"/>
  <c r="AA194" i="18"/>
  <c r="S194" i="18"/>
  <c r="AC193" i="18"/>
  <c r="U193" i="18"/>
  <c r="R184" i="18"/>
  <c r="U181" i="18"/>
  <c r="X179" i="18"/>
  <c r="AB178" i="18"/>
  <c r="V177" i="18"/>
  <c r="Y176" i="18"/>
  <c r="X167" i="18"/>
  <c r="AB165" i="18"/>
  <c r="T165" i="18"/>
  <c r="Y164" i="18"/>
  <c r="AA162" i="18"/>
  <c r="S162" i="18"/>
  <c r="Z161" i="18"/>
  <c r="Y158" i="18"/>
  <c r="Y157" i="18"/>
  <c r="AB156" i="18"/>
  <c r="T156" i="18"/>
  <c r="AE153" i="18"/>
  <c r="W153" i="18"/>
  <c r="Y145" i="18"/>
  <c r="Y146" i="18"/>
  <c r="W90" i="18"/>
  <c r="Z220" i="18"/>
  <c r="R220" i="18"/>
  <c r="AB204" i="18"/>
  <c r="T204" i="18"/>
  <c r="AE203" i="18"/>
  <c r="W203" i="18"/>
  <c r="Y202" i="18"/>
  <c r="Z197" i="18"/>
  <c r="R197" i="18"/>
  <c r="AE195" i="18"/>
  <c r="W195" i="18"/>
  <c r="AD189" i="18"/>
  <c r="Y188" i="18"/>
  <c r="T187" i="18"/>
  <c r="Z186" i="18"/>
  <c r="AC185" i="18"/>
  <c r="AB180" i="18"/>
  <c r="T180" i="18"/>
  <c r="AE179" i="18"/>
  <c r="W179" i="18"/>
  <c r="AD168" i="18"/>
  <c r="V168" i="18"/>
  <c r="AC165" i="18"/>
  <c r="U165" i="18"/>
  <c r="X152" i="18"/>
  <c r="X145" i="18"/>
  <c r="X140" i="18"/>
  <c r="AA122" i="18"/>
  <c r="S122" i="18"/>
  <c r="S117" i="18"/>
  <c r="Z114" i="18"/>
  <c r="Y108" i="18"/>
  <c r="Y107" i="18"/>
  <c r="AD91" i="18"/>
  <c r="AD92" i="18"/>
  <c r="V91" i="18"/>
  <c r="V92" i="18"/>
  <c r="AE146" i="18"/>
  <c r="W146" i="18"/>
  <c r="AA142" i="18"/>
  <c r="S142" i="18"/>
  <c r="AE141" i="18"/>
  <c r="W141" i="18"/>
  <c r="AB139" i="18"/>
  <c r="T139" i="18"/>
  <c r="AC139" i="18"/>
  <c r="AE137" i="18"/>
  <c r="W137" i="18"/>
  <c r="Z136" i="18"/>
  <c r="R136" i="18"/>
  <c r="AE134" i="18"/>
  <c r="W134" i="18"/>
  <c r="Z133" i="18"/>
  <c r="AE130" i="18"/>
  <c r="W130" i="18"/>
  <c r="Y129" i="18"/>
  <c r="Z115" i="18"/>
  <c r="R115" i="18"/>
  <c r="AA114" i="18"/>
  <c r="S114" i="18"/>
  <c r="AA108" i="18"/>
  <c r="S108" i="18"/>
  <c r="AB99" i="18"/>
  <c r="X94" i="18"/>
  <c r="X95" i="18"/>
  <c r="Y93" i="18"/>
  <c r="AD87" i="18"/>
  <c r="V87" i="18"/>
  <c r="Y86" i="18"/>
  <c r="Y85" i="18"/>
  <c r="Z83" i="18"/>
  <c r="R83" i="18"/>
  <c r="AD80" i="18"/>
  <c r="V80" i="18"/>
  <c r="R78" i="18"/>
  <c r="AB50" i="18"/>
  <c r="AB49" i="18"/>
  <c r="T50" i="18"/>
  <c r="T49" i="18"/>
  <c r="Y101" i="18"/>
  <c r="AC97" i="18"/>
  <c r="AC96" i="18"/>
  <c r="Z94" i="18"/>
  <c r="Z93" i="18"/>
  <c r="AA92" i="18"/>
  <c r="S92" i="18"/>
  <c r="R72" i="18"/>
  <c r="R73" i="18"/>
  <c r="V44" i="18"/>
  <c r="V45" i="18"/>
  <c r="Z99" i="18"/>
  <c r="Z100" i="18"/>
  <c r="S91" i="18"/>
  <c r="AD45" i="18"/>
  <c r="R114" i="18"/>
  <c r="R113" i="18"/>
  <c r="AA106" i="18"/>
  <c r="S106" i="18"/>
  <c r="AE101" i="18"/>
  <c r="W101" i="18"/>
  <c r="X100" i="18"/>
  <c r="Y100" i="18"/>
  <c r="AB95" i="18"/>
  <c r="X84" i="18"/>
  <c r="AB81" i="18"/>
  <c r="Y82" i="18"/>
  <c r="AE77" i="18"/>
  <c r="W77" i="18"/>
  <c r="Z98" i="18"/>
  <c r="Z97" i="18"/>
  <c r="T94" i="18"/>
  <c r="W73" i="18"/>
  <c r="W74" i="18"/>
  <c r="AB153" i="18"/>
  <c r="T153" i="18"/>
  <c r="X147" i="18"/>
  <c r="Z146" i="18"/>
  <c r="R146" i="18"/>
  <c r="Z144" i="18"/>
  <c r="R144" i="18"/>
  <c r="V142" i="18"/>
  <c r="Z141" i="18"/>
  <c r="AD129" i="18"/>
  <c r="X125" i="18"/>
  <c r="AA123" i="18"/>
  <c r="S123" i="18"/>
  <c r="AC122" i="18"/>
  <c r="U122" i="18"/>
  <c r="AE121" i="18"/>
  <c r="W121" i="18"/>
  <c r="AC119" i="18"/>
  <c r="AC118" i="18"/>
  <c r="U119" i="18"/>
  <c r="AC117" i="18"/>
  <c r="U117" i="18"/>
  <c r="X99" i="18"/>
  <c r="Z90" i="18"/>
  <c r="R90" i="18"/>
  <c r="AE86" i="18"/>
  <c r="AE81" i="18"/>
  <c r="AE82" i="18"/>
  <c r="W81" i="18"/>
  <c r="AA53" i="18"/>
  <c r="AA54" i="18"/>
  <c r="AB34" i="18"/>
  <c r="T34" i="18"/>
  <c r="T33" i="18"/>
  <c r="X169" i="18"/>
  <c r="AC167" i="18"/>
  <c r="U167" i="18"/>
  <c r="AA164" i="18"/>
  <c r="S164" i="18"/>
  <c r="Y162" i="18"/>
  <c r="AC157" i="18"/>
  <c r="U157" i="18"/>
  <c r="AC153" i="18"/>
  <c r="U153" i="18"/>
  <c r="AD150" i="18"/>
  <c r="V150" i="18"/>
  <c r="AB143" i="18"/>
  <c r="T143" i="18"/>
  <c r="AC143" i="18"/>
  <c r="Y141" i="18"/>
  <c r="AE138" i="18"/>
  <c r="W138" i="18"/>
  <c r="Y137" i="18"/>
  <c r="AB136" i="18"/>
  <c r="T136" i="18"/>
  <c r="T134" i="18"/>
  <c r="Y130" i="18"/>
  <c r="U128" i="18"/>
  <c r="Y124" i="18"/>
  <c r="R123" i="18"/>
  <c r="Z119" i="18"/>
  <c r="R119" i="18"/>
  <c r="U115" i="18"/>
  <c r="U114" i="18"/>
  <c r="AE113" i="18"/>
  <c r="W113" i="18"/>
  <c r="AC104" i="18"/>
  <c r="AA102" i="18"/>
  <c r="S102" i="18"/>
  <c r="U96" i="18"/>
  <c r="X96" i="18"/>
  <c r="Y96" i="18"/>
  <c r="AC93" i="18"/>
  <c r="AE91" i="18"/>
  <c r="W91" i="18"/>
  <c r="Y89" i="18"/>
  <c r="X87" i="18"/>
  <c r="S85" i="18"/>
  <c r="AB83" i="18"/>
  <c r="T83" i="18"/>
  <c r="AC76" i="18"/>
  <c r="U76" i="18"/>
  <c r="R69" i="18"/>
  <c r="AC60" i="18"/>
  <c r="AC61" i="18"/>
  <c r="AC111" i="18"/>
  <c r="U111" i="18"/>
  <c r="Z106" i="18"/>
  <c r="R106" i="18"/>
  <c r="Z102" i="18"/>
  <c r="R102" i="18"/>
  <c r="Z91" i="18"/>
  <c r="R91" i="18"/>
  <c r="R87" i="18"/>
  <c r="AC87" i="18"/>
  <c r="U87" i="18"/>
  <c r="X81" i="18"/>
  <c r="AA80" i="18"/>
  <c r="S80" i="18"/>
  <c r="AE79" i="18"/>
  <c r="W79" i="18"/>
  <c r="AA78" i="18"/>
  <c r="S78" i="18"/>
  <c r="AB74" i="18"/>
  <c r="T74" i="18"/>
  <c r="Y72" i="18"/>
  <c r="X63" i="18"/>
  <c r="AA62" i="18"/>
  <c r="AA59" i="18"/>
  <c r="AA60" i="18"/>
  <c r="Z55" i="18"/>
  <c r="R55" i="18"/>
  <c r="S54" i="18"/>
  <c r="U51" i="18"/>
  <c r="AB32" i="18"/>
  <c r="T32" i="18"/>
  <c r="Z49" i="18"/>
  <c r="R49" i="18"/>
  <c r="AC38" i="18"/>
  <c r="T30" i="18"/>
  <c r="T29" i="18"/>
  <c r="AD126" i="18"/>
  <c r="AE125" i="18"/>
  <c r="W125" i="18"/>
  <c r="T119" i="18"/>
  <c r="AE117" i="18"/>
  <c r="W117" i="18"/>
  <c r="X116" i="18"/>
  <c r="Y116" i="18"/>
  <c r="AC113" i="18"/>
  <c r="U113" i="18"/>
  <c r="AC110" i="18"/>
  <c r="AA110" i="18"/>
  <c r="S110" i="18"/>
  <c r="T109" i="18"/>
  <c r="AC109" i="18"/>
  <c r="U109" i="18"/>
  <c r="Z103" i="18"/>
  <c r="AC94" i="18"/>
  <c r="U94" i="18"/>
  <c r="AA86" i="18"/>
  <c r="S86" i="18"/>
  <c r="Y84" i="18"/>
  <c r="X76" i="18"/>
  <c r="AE75" i="18"/>
  <c r="W75" i="18"/>
  <c r="X71" i="18"/>
  <c r="W69" i="18"/>
  <c r="AD65" i="18"/>
  <c r="AA58" i="18"/>
  <c r="AD56" i="18"/>
  <c r="V56" i="18"/>
  <c r="U53" i="18"/>
  <c r="X53" i="18"/>
  <c r="AA51" i="18"/>
  <c r="S51" i="18"/>
  <c r="AE48" i="18"/>
  <c r="W48" i="18"/>
  <c r="AC43" i="18"/>
  <c r="AE42" i="18"/>
  <c r="W42" i="18"/>
  <c r="Y41" i="18"/>
  <c r="AE35" i="18"/>
  <c r="W35" i="18"/>
  <c r="AC73" i="18"/>
  <c r="U73" i="18"/>
  <c r="V72" i="18"/>
  <c r="S62" i="18"/>
  <c r="Z58" i="18"/>
  <c r="R58" i="18"/>
  <c r="AD42" i="18"/>
  <c r="AD43" i="18"/>
  <c r="S18" i="18"/>
  <c r="S19" i="18"/>
  <c r="AE13" i="18"/>
  <c r="AE14" i="18"/>
  <c r="W13" i="18"/>
  <c r="W14" i="18"/>
  <c r="Y71" i="18"/>
  <c r="AE57" i="18"/>
  <c r="Y45" i="18"/>
  <c r="T31" i="18"/>
  <c r="AB29" i="18"/>
  <c r="Y23" i="18"/>
  <c r="AC69" i="18"/>
  <c r="AD59" i="18"/>
  <c r="V59" i="18"/>
  <c r="AC57" i="18"/>
  <c r="T51" i="18"/>
  <c r="Z43" i="18"/>
  <c r="R43" i="18"/>
  <c r="R44" i="18"/>
  <c r="AE38" i="18"/>
  <c r="W38" i="18"/>
  <c r="T35" i="18"/>
  <c r="X31" i="18"/>
  <c r="R126" i="18"/>
  <c r="AD125" i="18"/>
  <c r="X123" i="18"/>
  <c r="AB122" i="18"/>
  <c r="T122" i="18"/>
  <c r="AC121" i="18"/>
  <c r="U121" i="18"/>
  <c r="AB116" i="18"/>
  <c r="T116" i="18"/>
  <c r="AB113" i="18"/>
  <c r="U112" i="18"/>
  <c r="T111" i="18"/>
  <c r="AD104" i="18"/>
  <c r="V104" i="18"/>
  <c r="X103" i="18"/>
  <c r="W93" i="18"/>
  <c r="Z92" i="18"/>
  <c r="AB91" i="18"/>
  <c r="T91" i="18"/>
  <c r="X89" i="18"/>
  <c r="AA88" i="18"/>
  <c r="S88" i="18"/>
  <c r="AB87" i="18"/>
  <c r="T87" i="18"/>
  <c r="Z85" i="18"/>
  <c r="R86" i="18"/>
  <c r="AC81" i="18"/>
  <c r="U81" i="18"/>
  <c r="Y80" i="18"/>
  <c r="AC78" i="18"/>
  <c r="U79" i="18"/>
  <c r="S72" i="18"/>
  <c r="AB71" i="18"/>
  <c r="T71" i="18"/>
  <c r="AE70" i="18"/>
  <c r="W70" i="18"/>
  <c r="U60" i="18"/>
  <c r="U57" i="18"/>
  <c r="X57" i="18"/>
  <c r="Z56" i="18"/>
  <c r="V43" i="18"/>
  <c r="Y36" i="18"/>
  <c r="U33" i="18"/>
  <c r="R20" i="18"/>
  <c r="Y74" i="18"/>
  <c r="V73" i="18"/>
  <c r="X72" i="18"/>
  <c r="Z71" i="18"/>
  <c r="R71" i="18"/>
  <c r="AE67" i="18"/>
  <c r="AC66" i="18"/>
  <c r="U65" i="18"/>
  <c r="T62" i="18"/>
  <c r="AD61" i="18"/>
  <c r="V61" i="18"/>
  <c r="Z59" i="18"/>
  <c r="R59" i="18"/>
  <c r="W57" i="18"/>
  <c r="U56" i="18"/>
  <c r="Z53" i="18"/>
  <c r="R53" i="18"/>
  <c r="X51" i="18"/>
  <c r="Y48" i="18"/>
  <c r="AB48" i="18"/>
  <c r="T48" i="18"/>
  <c r="AC45" i="18"/>
  <c r="U45" i="18"/>
  <c r="X45" i="18"/>
  <c r="Y42" i="18"/>
  <c r="AD40" i="18"/>
  <c r="V40" i="18"/>
  <c r="Z38" i="18"/>
  <c r="R38" i="18"/>
  <c r="T37" i="18"/>
  <c r="AE36" i="18"/>
  <c r="W36" i="18"/>
  <c r="AA35" i="18"/>
  <c r="S35" i="18"/>
  <c r="AE33" i="18"/>
  <c r="W33" i="18"/>
  <c r="W28" i="18"/>
  <c r="X27" i="18"/>
  <c r="AC25" i="18"/>
  <c r="AE20" i="18"/>
  <c r="W20" i="18"/>
  <c r="Y15" i="18"/>
  <c r="Y16" i="18"/>
  <c r="V13" i="18"/>
  <c r="U12" i="18"/>
  <c r="AA11" i="18"/>
  <c r="AB9" i="18"/>
  <c r="T9" i="18"/>
  <c r="AA7" i="18"/>
  <c r="U62" i="18"/>
  <c r="AD57" i="18"/>
  <c r="V57" i="18"/>
  <c r="AB55" i="18"/>
  <c r="T56" i="18"/>
  <c r="X49" i="18"/>
  <c r="AA46" i="18"/>
  <c r="S46" i="18"/>
  <c r="X43" i="18"/>
  <c r="AC41" i="18"/>
  <c r="U41" i="18"/>
  <c r="AE40" i="18"/>
  <c r="W39" i="18"/>
  <c r="AA37" i="18"/>
  <c r="S37" i="18"/>
  <c r="AD36" i="18"/>
  <c r="V36" i="18"/>
  <c r="Z35" i="18"/>
  <c r="X33" i="18"/>
  <c r="Z31" i="18"/>
  <c r="R31" i="18"/>
  <c r="U29" i="18"/>
  <c r="AB25" i="18"/>
  <c r="AB21" i="18"/>
  <c r="X19" i="18"/>
  <c r="AD17" i="18"/>
  <c r="V17" i="18"/>
  <c r="AE16" i="18"/>
  <c r="W16" i="18"/>
  <c r="S15" i="18"/>
  <c r="X15" i="18"/>
  <c r="AB15" i="18"/>
  <c r="T14" i="18"/>
  <c r="Y9" i="18"/>
  <c r="R8" i="18"/>
  <c r="X8" i="18"/>
  <c r="AB6" i="18"/>
  <c r="T6" i="18"/>
  <c r="AE10" i="18"/>
  <c r="Z25" i="18"/>
  <c r="AB20" i="18"/>
  <c r="AB17" i="18"/>
  <c r="AD16" i="18"/>
  <c r="V15" i="18"/>
  <c r="Z14" i="18"/>
  <c r="X11" i="18"/>
  <c r="AA28" i="18"/>
  <c r="AB28" i="18"/>
  <c r="T28" i="18"/>
  <c r="AB16" i="18"/>
  <c r="AB12" i="18"/>
  <c r="T12" i="18"/>
  <c r="AC9" i="18"/>
  <c r="U9" i="18"/>
  <c r="Z20" i="18"/>
  <c r="AD7" i="18"/>
  <c r="AD6" i="18"/>
  <c r="V6" i="18"/>
  <c r="V68" i="18"/>
  <c r="W65" i="18"/>
  <c r="Z64" i="18"/>
  <c r="R65" i="18"/>
  <c r="AA63" i="18"/>
  <c r="S63" i="18"/>
  <c r="AB60" i="18"/>
  <c r="W55" i="18"/>
  <c r="AB53" i="18"/>
  <c r="T54" i="18"/>
  <c r="AA48" i="18"/>
  <c r="S48" i="18"/>
  <c r="AD46" i="18"/>
  <c r="V46" i="18"/>
  <c r="AE45" i="18"/>
  <c r="W45" i="18"/>
  <c r="X42" i="18"/>
  <c r="U40" i="18"/>
  <c r="AC31" i="18"/>
  <c r="R27" i="18"/>
  <c r="AA26" i="18"/>
  <c r="S26" i="18"/>
  <c r="Z23" i="18"/>
  <c r="R23" i="18"/>
  <c r="AA22" i="18"/>
  <c r="S22" i="18"/>
  <c r="AD19" i="18"/>
  <c r="AB19" i="18"/>
  <c r="T18" i="18"/>
  <c r="Z16" i="18"/>
  <c r="R16" i="18"/>
  <c r="U10" i="18"/>
  <c r="V10" i="18"/>
  <c r="AA8" i="18"/>
  <c r="S8" i="18"/>
  <c r="T11" i="19"/>
  <c r="Z319" i="18"/>
  <c r="Z318" i="18"/>
  <c r="R319" i="18"/>
  <c r="R318" i="18"/>
  <c r="AC314" i="18"/>
  <c r="AC313" i="18"/>
  <c r="U314" i="18"/>
  <c r="U313" i="18"/>
  <c r="AC306" i="18"/>
  <c r="AC305" i="18"/>
  <c r="U306" i="18"/>
  <c r="U305" i="18"/>
  <c r="AC298" i="18"/>
  <c r="AC297" i="18"/>
  <c r="U298" i="18"/>
  <c r="U297" i="18"/>
  <c r="AA279" i="18"/>
  <c r="AA280" i="18"/>
  <c r="S279" i="18"/>
  <c r="S280" i="18"/>
  <c r="W181" i="18"/>
  <c r="W182" i="18"/>
  <c r="AC171" i="18"/>
  <c r="AC170" i="18"/>
  <c r="U171" i="18"/>
  <c r="U170" i="18"/>
  <c r="Z95" i="18"/>
  <c r="Z96" i="18"/>
  <c r="R95" i="18"/>
  <c r="R96" i="18"/>
  <c r="AD88" i="18"/>
  <c r="AD89" i="18"/>
  <c r="V88" i="18"/>
  <c r="V89" i="18"/>
  <c r="H48" i="16"/>
  <c r="H44" i="16"/>
  <c r="H40" i="16"/>
  <c r="H36" i="16"/>
  <c r="H32" i="16"/>
  <c r="H28" i="16"/>
  <c r="H24" i="16"/>
  <c r="H20" i="16"/>
  <c r="H16" i="16"/>
  <c r="H12" i="16"/>
  <c r="H8" i="16"/>
  <c r="H4" i="16"/>
  <c r="X441" i="18"/>
  <c r="Z437" i="18"/>
  <c r="AB436" i="18"/>
  <c r="X435" i="18"/>
  <c r="V434" i="18"/>
  <c r="AD432" i="18"/>
  <c r="Z431" i="18"/>
  <c r="Y430" i="18"/>
  <c r="U429" i="18"/>
  <c r="AC427" i="18"/>
  <c r="AE427" i="18"/>
  <c r="W427" i="18"/>
  <c r="T422" i="18"/>
  <c r="AB420" i="18"/>
  <c r="X419" i="18"/>
  <c r="V418" i="18"/>
  <c r="AD416" i="18"/>
  <c r="Z415" i="18"/>
  <c r="Y414" i="18"/>
  <c r="U413" i="18"/>
  <c r="AC411" i="18"/>
  <c r="AE411" i="18"/>
  <c r="W411" i="18"/>
  <c r="T406" i="18"/>
  <c r="AB404" i="18"/>
  <c r="X403" i="18"/>
  <c r="V402" i="18"/>
  <c r="AD400" i="18"/>
  <c r="Z399" i="18"/>
  <c r="Y398" i="18"/>
  <c r="U397" i="18"/>
  <c r="AC395" i="18"/>
  <c r="AE395" i="18"/>
  <c r="W395" i="18"/>
  <c r="T390" i="18"/>
  <c r="AB388" i="18"/>
  <c r="X387" i="18"/>
  <c r="V386" i="18"/>
  <c r="AD384" i="18"/>
  <c r="Z383" i="18"/>
  <c r="Y382" i="18"/>
  <c r="U381" i="18"/>
  <c r="AC379" i="18"/>
  <c r="AE379" i="18"/>
  <c r="W379" i="18"/>
  <c r="Y377" i="18"/>
  <c r="T374" i="18"/>
  <c r="AB372" i="18"/>
  <c r="X371" i="18"/>
  <c r="V370" i="18"/>
  <c r="AD368" i="18"/>
  <c r="Z367" i="18"/>
  <c r="Y366" i="18"/>
  <c r="U365" i="18"/>
  <c r="AC363" i="18"/>
  <c r="AE363" i="18"/>
  <c r="W363" i="18"/>
  <c r="Y361" i="18"/>
  <c r="T358" i="18"/>
  <c r="AB356" i="18"/>
  <c r="X355" i="18"/>
  <c r="V354" i="18"/>
  <c r="AD352" i="18"/>
  <c r="Z351" i="18"/>
  <c r="Y350" i="18"/>
  <c r="U349" i="18"/>
  <c r="AC347" i="18"/>
  <c r="AE347" i="18"/>
  <c r="W347" i="18"/>
  <c r="Y345" i="18"/>
  <c r="T342" i="18"/>
  <c r="AB340" i="18"/>
  <c r="X339" i="18"/>
  <c r="X316" i="18"/>
  <c r="X317" i="18"/>
  <c r="X308" i="18"/>
  <c r="X309" i="18"/>
  <c r="Z303" i="18"/>
  <c r="Z302" i="18"/>
  <c r="R303" i="18"/>
  <c r="R302" i="18"/>
  <c r="X300" i="18"/>
  <c r="X301" i="18"/>
  <c r="AC290" i="18"/>
  <c r="AC289" i="18"/>
  <c r="U290" i="18"/>
  <c r="U289" i="18"/>
  <c r="AC274" i="18"/>
  <c r="AC273" i="18"/>
  <c r="U274" i="18"/>
  <c r="U273" i="18"/>
  <c r="S398" i="18"/>
  <c r="AA382" i="18"/>
  <c r="S382" i="18"/>
  <c r="AA366" i="18"/>
  <c r="S366" i="18"/>
  <c r="AA350" i="18"/>
  <c r="S350" i="18"/>
  <c r="Z311" i="18"/>
  <c r="Z310" i="18"/>
  <c r="R311" i="18"/>
  <c r="R310" i="18"/>
  <c r="Z295" i="18"/>
  <c r="Z294" i="18"/>
  <c r="R295" i="18"/>
  <c r="R294" i="18"/>
  <c r="X292" i="18"/>
  <c r="X293" i="18"/>
  <c r="AC282" i="18"/>
  <c r="AC281" i="18"/>
  <c r="U282" i="18"/>
  <c r="U281" i="18"/>
  <c r="Z271" i="18"/>
  <c r="Z270" i="18"/>
  <c r="R271" i="18"/>
  <c r="R270" i="18"/>
  <c r="X268" i="18"/>
  <c r="X269" i="18"/>
  <c r="AD265" i="18"/>
  <c r="AD266" i="18"/>
  <c r="V265" i="18"/>
  <c r="V266" i="18"/>
  <c r="X258" i="18"/>
  <c r="X259" i="18"/>
  <c r="Z257" i="18"/>
  <c r="Z258" i="18"/>
  <c r="AE205" i="18"/>
  <c r="AE206" i="18"/>
  <c r="W205" i="18"/>
  <c r="W206" i="18"/>
  <c r="AA398" i="18"/>
  <c r="W439" i="18"/>
  <c r="AE423" i="18"/>
  <c r="AE391" i="18"/>
  <c r="W391" i="18"/>
  <c r="S387" i="18"/>
  <c r="AE386" i="18"/>
  <c r="R381" i="18"/>
  <c r="AD380" i="18"/>
  <c r="AC375" i="18"/>
  <c r="AE375" i="18"/>
  <c r="W375" i="18"/>
  <c r="S371" i="18"/>
  <c r="AB368" i="18"/>
  <c r="R365" i="18"/>
  <c r="AD364" i="18"/>
  <c r="AC359" i="18"/>
  <c r="AE359" i="18"/>
  <c r="W359" i="18"/>
  <c r="S355" i="18"/>
  <c r="AB352" i="18"/>
  <c r="R349" i="18"/>
  <c r="AD348" i="18"/>
  <c r="AC343" i="18"/>
  <c r="AE343" i="18"/>
  <c r="W343" i="18"/>
  <c r="S339" i="18"/>
  <c r="Z287" i="18"/>
  <c r="Z286" i="18"/>
  <c r="R287" i="18"/>
  <c r="R286" i="18"/>
  <c r="X284" i="18"/>
  <c r="X285" i="18"/>
  <c r="Z279" i="18"/>
  <c r="Z278" i="18"/>
  <c r="R279" i="18"/>
  <c r="R278" i="18"/>
  <c r="X276" i="18"/>
  <c r="X277" i="18"/>
  <c r="AD212" i="18"/>
  <c r="AD213" i="18"/>
  <c r="V212" i="18"/>
  <c r="V213" i="18"/>
  <c r="AA414" i="18"/>
  <c r="S443" i="18"/>
  <c r="S435" i="18"/>
  <c r="AE434" i="18"/>
  <c r="R429" i="18"/>
  <c r="R413" i="18"/>
  <c r="AD412" i="18"/>
  <c r="R397" i="18"/>
  <c r="R443" i="18"/>
  <c r="AD434" i="18"/>
  <c r="AE429" i="18"/>
  <c r="AE413" i="18"/>
  <c r="AE397" i="18"/>
  <c r="AD386" i="18"/>
  <c r="S378" i="18"/>
  <c r="T376" i="18"/>
  <c r="U367" i="18"/>
  <c r="AA362" i="18"/>
  <c r="S362" i="18"/>
  <c r="T360" i="18"/>
  <c r="U351" i="18"/>
  <c r="AA346" i="18"/>
  <c r="S346" i="18"/>
  <c r="T344" i="18"/>
  <c r="AA319" i="18"/>
  <c r="AA320" i="18"/>
  <c r="S319" i="18"/>
  <c r="S320" i="18"/>
  <c r="AE264" i="18"/>
  <c r="AE265" i="18"/>
  <c r="W264" i="18"/>
  <c r="W265" i="18"/>
  <c r="AC237" i="18"/>
  <c r="AC236" i="18"/>
  <c r="U237" i="18"/>
  <c r="U236" i="18"/>
  <c r="AB234" i="18"/>
  <c r="AB235" i="18"/>
  <c r="T234" i="18"/>
  <c r="T235" i="18"/>
  <c r="W423" i="18"/>
  <c r="AE407" i="18"/>
  <c r="S426" i="18"/>
  <c r="AA410" i="18"/>
  <c r="AE408" i="18"/>
  <c r="AD402" i="18"/>
  <c r="AA394" i="18"/>
  <c r="R441" i="18"/>
  <c r="AE435" i="18"/>
  <c r="R425" i="18"/>
  <c r="AE419" i="18"/>
  <c r="X411" i="18"/>
  <c r="X395" i="18"/>
  <c r="R393" i="18"/>
  <c r="S384" i="18"/>
  <c r="AE371" i="18"/>
  <c r="W371" i="18"/>
  <c r="Y369" i="18"/>
  <c r="AA368" i="18"/>
  <c r="S368" i="18"/>
  <c r="AE366" i="18"/>
  <c r="X363" i="18"/>
  <c r="R361" i="18"/>
  <c r="AD360" i="18"/>
  <c r="AE355" i="18"/>
  <c r="W355" i="18"/>
  <c r="Y353" i="18"/>
  <c r="AA352" i="18"/>
  <c r="S352" i="18"/>
  <c r="AE350" i="18"/>
  <c r="X347" i="18"/>
  <c r="R345" i="18"/>
  <c r="AD344" i="18"/>
  <c r="AE339" i="18"/>
  <c r="W339" i="18"/>
  <c r="Y337" i="18"/>
  <c r="AA332" i="18"/>
  <c r="S332" i="18"/>
  <c r="T15" i="19"/>
  <c r="T22" i="19"/>
  <c r="T18" i="19"/>
  <c r="T10" i="19"/>
  <c r="U443" i="18"/>
  <c r="AA430" i="18"/>
  <c r="S414" i="18"/>
  <c r="H43" i="16"/>
  <c r="H35" i="16"/>
  <c r="H31" i="16"/>
  <c r="H27" i="16"/>
  <c r="H19" i="16"/>
  <c r="H15" i="16"/>
  <c r="H11" i="16"/>
  <c r="H7" i="16"/>
  <c r="V440" i="18"/>
  <c r="W407" i="18"/>
  <c r="AE402" i="18"/>
  <c r="AD396" i="18"/>
  <c r="U439" i="18"/>
  <c r="W429" i="18"/>
  <c r="AE424" i="18"/>
  <c r="T424" i="18"/>
  <c r="U415" i="18"/>
  <c r="S410" i="18"/>
  <c r="U399" i="18"/>
  <c r="T392" i="18"/>
  <c r="U383" i="18"/>
  <c r="H46" i="16"/>
  <c r="H22" i="16"/>
  <c r="AC442" i="18"/>
  <c r="AE439" i="18"/>
  <c r="AA432" i="18"/>
  <c r="X427" i="18"/>
  <c r="AA416" i="18"/>
  <c r="AD408" i="18"/>
  <c r="W403" i="18"/>
  <c r="Y401" i="18"/>
  <c r="AE387" i="18"/>
  <c r="Y385" i="18"/>
  <c r="AA384" i="18"/>
  <c r="X379" i="18"/>
  <c r="R377" i="18"/>
  <c r="Z443" i="18"/>
  <c r="AD438" i="18"/>
  <c r="T438" i="18"/>
  <c r="AE436" i="18"/>
  <c r="T436" i="18"/>
  <c r="X433" i="18"/>
  <c r="V432" i="18"/>
  <c r="R431" i="18"/>
  <c r="AD430" i="18"/>
  <c r="Z429" i="18"/>
  <c r="U427" i="18"/>
  <c r="AE425" i="18"/>
  <c r="W425" i="18"/>
  <c r="AA422" i="18"/>
  <c r="S422" i="18"/>
  <c r="AE420" i="18"/>
  <c r="T420" i="18"/>
  <c r="X417" i="18"/>
  <c r="V416" i="18"/>
  <c r="R415" i="18"/>
  <c r="AD414" i="18"/>
  <c r="Z413" i="18"/>
  <c r="U411" i="18"/>
  <c r="AE409" i="18"/>
  <c r="W409" i="18"/>
  <c r="AA406" i="18"/>
  <c r="S406" i="18"/>
  <c r="T404" i="18"/>
  <c r="X401" i="18"/>
  <c r="V400" i="18"/>
  <c r="R399" i="18"/>
  <c r="AD398" i="18"/>
  <c r="Z397" i="18"/>
  <c r="U395" i="18"/>
  <c r="AE393" i="18"/>
  <c r="W393" i="18"/>
  <c r="AA390" i="18"/>
  <c r="S390" i="18"/>
  <c r="AE388" i="18"/>
  <c r="T388" i="18"/>
  <c r="X385" i="18"/>
  <c r="V384" i="18"/>
  <c r="R383" i="18"/>
  <c r="AD382" i="18"/>
  <c r="Z381" i="18"/>
  <c r="U379" i="18"/>
  <c r="AE377" i="18"/>
  <c r="W377" i="18"/>
  <c r="AA374" i="18"/>
  <c r="S374" i="18"/>
  <c r="AE372" i="18"/>
  <c r="T372" i="18"/>
  <c r="X369" i="18"/>
  <c r="V368" i="18"/>
  <c r="R367" i="18"/>
  <c r="AD366" i="18"/>
  <c r="Z365" i="18"/>
  <c r="U363" i="18"/>
  <c r="AE361" i="18"/>
  <c r="W361" i="18"/>
  <c r="AA358" i="18"/>
  <c r="S358" i="18"/>
  <c r="AE356" i="18"/>
  <c r="T356" i="18"/>
  <c r="X353" i="18"/>
  <c r="V352" i="18"/>
  <c r="R351" i="18"/>
  <c r="AD350" i="18"/>
  <c r="Z349" i="18"/>
  <c r="U347" i="18"/>
  <c r="AE345" i="18"/>
  <c r="W345" i="18"/>
  <c r="AA342" i="18"/>
  <c r="S342" i="18"/>
  <c r="AE340" i="18"/>
  <c r="T340" i="18"/>
  <c r="S328" i="18"/>
  <c r="Y328" i="18"/>
  <c r="Y329" i="18"/>
  <c r="S324" i="18"/>
  <c r="Y324" i="18"/>
  <c r="Y325" i="18"/>
  <c r="AA311" i="18"/>
  <c r="AA312" i="18"/>
  <c r="S311" i="18"/>
  <c r="S312" i="18"/>
  <c r="AA303" i="18"/>
  <c r="AA304" i="18"/>
  <c r="S303" i="18"/>
  <c r="S304" i="18"/>
  <c r="AA295" i="18"/>
  <c r="AA296" i="18"/>
  <c r="S295" i="18"/>
  <c r="S296" i="18"/>
  <c r="S262" i="18"/>
  <c r="S263" i="18"/>
  <c r="V261" i="18"/>
  <c r="T14" i="19"/>
  <c r="S430" i="18"/>
  <c r="H47" i="16"/>
  <c r="H23" i="16"/>
  <c r="AD428" i="18"/>
  <c r="S419" i="18"/>
  <c r="AE418" i="18"/>
  <c r="S403" i="18"/>
  <c r="U431" i="18"/>
  <c r="AA426" i="18"/>
  <c r="AD418" i="18"/>
  <c r="W413" i="18"/>
  <c r="T408" i="18"/>
  <c r="W397" i="18"/>
  <c r="S394" i="18"/>
  <c r="AE392" i="18"/>
  <c r="AA378" i="18"/>
  <c r="H50" i="16"/>
  <c r="H42" i="16"/>
  <c r="H38" i="16"/>
  <c r="H34" i="16"/>
  <c r="H30" i="16"/>
  <c r="H26" i="16"/>
  <c r="H18" i="16"/>
  <c r="H14" i="16"/>
  <c r="H10" i="16"/>
  <c r="H6" i="16"/>
  <c r="AA443" i="18"/>
  <c r="AD440" i="18"/>
  <c r="T440" i="18"/>
  <c r="W435" i="18"/>
  <c r="Y433" i="18"/>
  <c r="S432" i="18"/>
  <c r="AE430" i="18"/>
  <c r="AD424" i="18"/>
  <c r="W419" i="18"/>
  <c r="Y417" i="18"/>
  <c r="S416" i="18"/>
  <c r="AE414" i="18"/>
  <c r="R409" i="18"/>
  <c r="AE403" i="18"/>
  <c r="AA400" i="18"/>
  <c r="S400" i="18"/>
  <c r="AE398" i="18"/>
  <c r="AD392" i="18"/>
  <c r="W387" i="18"/>
  <c r="AE382" i="18"/>
  <c r="AD376" i="18"/>
  <c r="AB442" i="18"/>
  <c r="R439" i="18"/>
  <c r="C64" i="15"/>
  <c r="H49" i="16"/>
  <c r="H45" i="16"/>
  <c r="H41" i="16"/>
  <c r="H37" i="16"/>
  <c r="H33" i="16"/>
  <c r="H29" i="16"/>
  <c r="H25" i="16"/>
  <c r="H21" i="16"/>
  <c r="H17" i="16"/>
  <c r="H13" i="16"/>
  <c r="H9" i="16"/>
  <c r="H5" i="16"/>
  <c r="Z441" i="18"/>
  <c r="AB440" i="18"/>
  <c r="R437" i="18"/>
  <c r="AD436" i="18"/>
  <c r="Z435" i="18"/>
  <c r="U433" i="18"/>
  <c r="AC431" i="18"/>
  <c r="AE431" i="18"/>
  <c r="W431" i="18"/>
  <c r="AA428" i="18"/>
  <c r="S428" i="18"/>
  <c r="T426" i="18"/>
  <c r="AB424" i="18"/>
  <c r="X423" i="18"/>
  <c r="V422" i="18"/>
  <c r="R421" i="18"/>
  <c r="AD420" i="18"/>
  <c r="Z419" i="18"/>
  <c r="U417" i="18"/>
  <c r="AC415" i="18"/>
  <c r="AE415" i="18"/>
  <c r="W415" i="18"/>
  <c r="AA412" i="18"/>
  <c r="S412" i="18"/>
  <c r="T410" i="18"/>
  <c r="AB408" i="18"/>
  <c r="X407" i="18"/>
  <c r="V406" i="18"/>
  <c r="R405" i="18"/>
  <c r="AD404" i="18"/>
  <c r="Z403" i="18"/>
  <c r="U401" i="18"/>
  <c r="AC399" i="18"/>
  <c r="AE399" i="18"/>
  <c r="W399" i="18"/>
  <c r="AA396" i="18"/>
  <c r="S396" i="18"/>
  <c r="T394" i="18"/>
  <c r="AB392" i="18"/>
  <c r="X391" i="18"/>
  <c r="V390" i="18"/>
  <c r="R389" i="18"/>
  <c r="AD388" i="18"/>
  <c r="Z387" i="18"/>
  <c r="U385" i="18"/>
  <c r="AC383" i="18"/>
  <c r="AE383" i="18"/>
  <c r="W383" i="18"/>
  <c r="AA380" i="18"/>
  <c r="S380" i="18"/>
  <c r="T378" i="18"/>
  <c r="AB376" i="18"/>
  <c r="X375" i="18"/>
  <c r="V374" i="18"/>
  <c r="R373" i="18"/>
  <c r="AD372" i="18"/>
  <c r="Z371" i="18"/>
  <c r="U369" i="18"/>
  <c r="AC367" i="18"/>
  <c r="AE367" i="18"/>
  <c r="W367" i="18"/>
  <c r="AA364" i="18"/>
  <c r="S364" i="18"/>
  <c r="T362" i="18"/>
  <c r="AB360" i="18"/>
  <c r="X359" i="18"/>
  <c r="V358" i="18"/>
  <c r="R357" i="18"/>
  <c r="AD356" i="18"/>
  <c r="Z355" i="18"/>
  <c r="U353" i="18"/>
  <c r="AC351" i="18"/>
  <c r="AE351" i="18"/>
  <c r="W351" i="18"/>
  <c r="AA348" i="18"/>
  <c r="S348" i="18"/>
  <c r="T346" i="18"/>
  <c r="AB344" i="18"/>
  <c r="X343" i="18"/>
  <c r="V342" i="18"/>
  <c r="R341" i="18"/>
  <c r="AD340" i="18"/>
  <c r="Z339" i="18"/>
  <c r="AE333" i="18"/>
  <c r="W333" i="18"/>
  <c r="AB321" i="18"/>
  <c r="AB322" i="18"/>
  <c r="T321" i="18"/>
  <c r="T322" i="18"/>
  <c r="AA287" i="18"/>
  <c r="AA288" i="18"/>
  <c r="S287" i="18"/>
  <c r="S288" i="18"/>
  <c r="AA271" i="18"/>
  <c r="AA272" i="18"/>
  <c r="S271" i="18"/>
  <c r="S272" i="18"/>
  <c r="T20" i="19"/>
  <c r="T16" i="19"/>
  <c r="T12" i="19"/>
  <c r="AB337" i="18"/>
  <c r="T337" i="18"/>
  <c r="X336" i="18"/>
  <c r="AB335" i="18"/>
  <c r="T335" i="18"/>
  <c r="X334" i="18"/>
  <c r="AB333" i="18"/>
  <c r="T333" i="18"/>
  <c r="X332" i="18"/>
  <c r="S318" i="18"/>
  <c r="AC315" i="18"/>
  <c r="AB313" i="18"/>
  <c r="T313" i="18"/>
  <c r="V312" i="18"/>
  <c r="S310" i="18"/>
  <c r="AC307" i="18"/>
  <c r="AB305" i="18"/>
  <c r="T305" i="18"/>
  <c r="V304" i="18"/>
  <c r="S302" i="18"/>
  <c r="AC299" i="18"/>
  <c r="AB297" i="18"/>
  <c r="T297" i="18"/>
  <c r="V296" i="18"/>
  <c r="AC291" i="18"/>
  <c r="AB289" i="18"/>
  <c r="T289" i="18"/>
  <c r="V288" i="18"/>
  <c r="AC283" i="18"/>
  <c r="AB281" i="18"/>
  <c r="T281" i="18"/>
  <c r="V280" i="18"/>
  <c r="AC275" i="18"/>
  <c r="AB273" i="18"/>
  <c r="T273" i="18"/>
  <c r="V272" i="18"/>
  <c r="AC267" i="18"/>
  <c r="Y263" i="18"/>
  <c r="AC261" i="18"/>
  <c r="AC260" i="18"/>
  <c r="U261" i="18"/>
  <c r="U260" i="18"/>
  <c r="AE258" i="18"/>
  <c r="AD256" i="18"/>
  <c r="Z249" i="18"/>
  <c r="R249" i="18"/>
  <c r="W247" i="18"/>
  <c r="W248" i="18"/>
  <c r="AB238" i="18"/>
  <c r="AB239" i="18"/>
  <c r="T238" i="18"/>
  <c r="T239" i="18"/>
  <c r="T210" i="18"/>
  <c r="T211" i="18"/>
  <c r="AE197" i="18"/>
  <c r="AE198" i="18"/>
  <c r="W197" i="18"/>
  <c r="W198" i="18"/>
  <c r="AA308" i="18"/>
  <c r="AD302" i="18"/>
  <c r="AA300" i="18"/>
  <c r="AD294" i="18"/>
  <c r="AA292" i="18"/>
  <c r="AD286" i="18"/>
  <c r="AA284" i="18"/>
  <c r="AD278" i="18"/>
  <c r="AA276" i="18"/>
  <c r="Y274" i="18"/>
  <c r="AD270" i="18"/>
  <c r="AA268" i="18"/>
  <c r="Y266" i="18"/>
  <c r="AB265" i="18"/>
  <c r="T265" i="18"/>
  <c r="V263" i="18"/>
  <c r="AA263" i="18"/>
  <c r="AC258" i="18"/>
  <c r="Y254" i="18"/>
  <c r="Y253" i="18"/>
  <c r="Y250" i="18"/>
  <c r="Y249" i="18"/>
  <c r="AD228" i="18"/>
  <c r="AD229" i="18"/>
  <c r="V228" i="18"/>
  <c r="V229" i="18"/>
  <c r="W221" i="18"/>
  <c r="W222" i="18"/>
  <c r="Y216" i="18"/>
  <c r="Y215" i="18"/>
  <c r="AD185" i="18"/>
  <c r="AD184" i="18"/>
  <c r="V184" i="18"/>
  <c r="V185" i="18"/>
  <c r="AC317" i="18"/>
  <c r="AC309" i="18"/>
  <c r="AC301" i="18"/>
  <c r="AC293" i="18"/>
  <c r="AC285" i="18"/>
  <c r="AD261" i="18"/>
  <c r="AE259" i="18"/>
  <c r="AE260" i="18"/>
  <c r="W257" i="18"/>
  <c r="W258" i="18"/>
  <c r="V250" i="18"/>
  <c r="V251" i="18"/>
  <c r="X246" i="18"/>
  <c r="X247" i="18"/>
  <c r="T226" i="18"/>
  <c r="T227" i="18"/>
  <c r="AD204" i="18"/>
  <c r="AD205" i="18"/>
  <c r="V204" i="18"/>
  <c r="V205" i="18"/>
  <c r="X288" i="18"/>
  <c r="X280" i="18"/>
  <c r="X272" i="18"/>
  <c r="S256" i="18"/>
  <c r="S257" i="18"/>
  <c r="AE253" i="18"/>
  <c r="AE254" i="18"/>
  <c r="AC252" i="18"/>
  <c r="AD250" i="18"/>
  <c r="AA240" i="18"/>
  <c r="AA241" i="18"/>
  <c r="S240" i="18"/>
  <c r="S241" i="18"/>
  <c r="Y232" i="18"/>
  <c r="Y231" i="18"/>
  <c r="T197" i="18"/>
  <c r="T189" i="18"/>
  <c r="T188" i="18"/>
  <c r="AD329" i="18"/>
  <c r="Y327" i="18"/>
  <c r="AD325" i="18"/>
  <c r="Y323" i="18"/>
  <c r="Z322" i="18"/>
  <c r="AB317" i="18"/>
  <c r="T317" i="18"/>
  <c r="AB309" i="18"/>
  <c r="T309" i="18"/>
  <c r="AB301" i="18"/>
  <c r="T301" i="18"/>
  <c r="AB293" i="18"/>
  <c r="T293" i="18"/>
  <c r="AB285" i="18"/>
  <c r="T285" i="18"/>
  <c r="AB277" i="18"/>
  <c r="T277" i="18"/>
  <c r="AB269" i="18"/>
  <c r="T269" i="18"/>
  <c r="S266" i="18"/>
  <c r="Y244" i="18"/>
  <c r="Y243" i="18"/>
  <c r="AD220" i="18"/>
  <c r="AD221" i="18"/>
  <c r="V220" i="18"/>
  <c r="V221" i="18"/>
  <c r="W213" i="18"/>
  <c r="W214" i="18"/>
  <c r="Y208" i="18"/>
  <c r="Y207" i="18"/>
  <c r="AE189" i="18"/>
  <c r="AE190" i="18"/>
  <c r="W189" i="18"/>
  <c r="W190" i="18"/>
  <c r="AB188" i="18"/>
  <c r="AE330" i="18"/>
  <c r="W330" i="18"/>
  <c r="AE326" i="18"/>
  <c r="W326" i="18"/>
  <c r="U315" i="18"/>
  <c r="R314" i="18"/>
  <c r="X314" i="18"/>
  <c r="U307" i="18"/>
  <c r="R306" i="18"/>
  <c r="X306" i="18"/>
  <c r="U299" i="18"/>
  <c r="R298" i="18"/>
  <c r="X298" i="18"/>
  <c r="U291" i="18"/>
  <c r="R290" i="18"/>
  <c r="X290" i="18"/>
  <c r="U283" i="18"/>
  <c r="R282" i="18"/>
  <c r="X282" i="18"/>
  <c r="Y278" i="18"/>
  <c r="W277" i="18"/>
  <c r="U275" i="18"/>
  <c r="R274" i="18"/>
  <c r="X274" i="18"/>
  <c r="Y270" i="18"/>
  <c r="W269" i="18"/>
  <c r="U267" i="18"/>
  <c r="R266" i="18"/>
  <c r="R265" i="18"/>
  <c r="AD263" i="18"/>
  <c r="U258" i="18"/>
  <c r="T218" i="18"/>
  <c r="T219" i="18"/>
  <c r="T202" i="18"/>
  <c r="T203" i="18"/>
  <c r="AA190" i="18"/>
  <c r="AA191" i="18"/>
  <c r="S190" i="18"/>
  <c r="S191" i="18"/>
  <c r="T21" i="19"/>
  <c r="T17" i="19"/>
  <c r="T13" i="19"/>
  <c r="T9" i="19"/>
  <c r="W323" i="18"/>
  <c r="Y320" i="18"/>
  <c r="AB319" i="18"/>
  <c r="T319" i="18"/>
  <c r="V318" i="18"/>
  <c r="S316" i="18"/>
  <c r="AB311" i="18"/>
  <c r="T311" i="18"/>
  <c r="V310" i="18"/>
  <c r="S308" i="18"/>
  <c r="AB303" i="18"/>
  <c r="T303" i="18"/>
  <c r="V302" i="18"/>
  <c r="S300" i="18"/>
  <c r="AB295" i="18"/>
  <c r="T295" i="18"/>
  <c r="V294" i="18"/>
  <c r="S292" i="18"/>
  <c r="AB287" i="18"/>
  <c r="T287" i="18"/>
  <c r="V286" i="18"/>
  <c r="S284" i="18"/>
  <c r="AB279" i="18"/>
  <c r="T279" i="18"/>
  <c r="V278" i="18"/>
  <c r="S276" i="18"/>
  <c r="AB271" i="18"/>
  <c r="T271" i="18"/>
  <c r="V270" i="18"/>
  <c r="S268" i="18"/>
  <c r="AC265" i="18"/>
  <c r="AC263" i="18"/>
  <c r="T262" i="18"/>
  <c r="X256" i="18"/>
  <c r="Z242" i="18"/>
  <c r="Z243" i="18"/>
  <c r="R242" i="18"/>
  <c r="R243" i="18"/>
  <c r="W229" i="18"/>
  <c r="W230" i="18"/>
  <c r="AB227" i="18"/>
  <c r="Y224" i="18"/>
  <c r="Y223" i="18"/>
  <c r="AE222" i="18"/>
  <c r="AA200" i="18"/>
  <c r="AA201" i="18"/>
  <c r="S200" i="18"/>
  <c r="S201" i="18"/>
  <c r="T199" i="18"/>
  <c r="W191" i="18"/>
  <c r="W192" i="18"/>
  <c r="AE256" i="18"/>
  <c r="AC244" i="18"/>
  <c r="AE240" i="18"/>
  <c r="W234" i="18"/>
  <c r="U232" i="18"/>
  <c r="AD231" i="18"/>
  <c r="X231" i="18"/>
  <c r="AA229" i="18"/>
  <c r="Y227" i="18"/>
  <c r="W226" i="18"/>
  <c r="U224" i="18"/>
  <c r="AD223" i="18"/>
  <c r="X223" i="18"/>
  <c r="AA221" i="18"/>
  <c r="Y219" i="18"/>
  <c r="W218" i="18"/>
  <c r="U216" i="18"/>
  <c r="AD215" i="18"/>
  <c r="X215" i="18"/>
  <c r="AA213" i="18"/>
  <c r="Y211" i="18"/>
  <c r="W210" i="18"/>
  <c r="U208" i="18"/>
  <c r="AD207" i="18"/>
  <c r="X207" i="18"/>
  <c r="AA205" i="18"/>
  <c r="Y203" i="18"/>
  <c r="V201" i="18"/>
  <c r="R200" i="18"/>
  <c r="AA198" i="18"/>
  <c r="AA199" i="18"/>
  <c r="S196" i="18"/>
  <c r="S197" i="18"/>
  <c r="AD191" i="18"/>
  <c r="V191" i="18"/>
  <c r="AE187" i="18"/>
  <c r="AE188" i="18"/>
  <c r="U187" i="18"/>
  <c r="U186" i="18"/>
  <c r="AC163" i="18"/>
  <c r="AC162" i="18"/>
  <c r="U163" i="18"/>
  <c r="U162" i="18"/>
  <c r="Z152" i="18"/>
  <c r="Z151" i="18"/>
  <c r="R152" i="18"/>
  <c r="R151" i="18"/>
  <c r="R128" i="18"/>
  <c r="R129" i="18"/>
  <c r="AC242" i="18"/>
  <c r="AE238" i="18"/>
  <c r="AC230" i="18"/>
  <c r="Z229" i="18"/>
  <c r="X228" i="18"/>
  <c r="AC222" i="18"/>
  <c r="Z221" i="18"/>
  <c r="X220" i="18"/>
  <c r="AC214" i="18"/>
  <c r="Z213" i="18"/>
  <c r="X212" i="18"/>
  <c r="AC206" i="18"/>
  <c r="Z205" i="18"/>
  <c r="X204" i="18"/>
  <c r="Z198" i="18"/>
  <c r="R198" i="18"/>
  <c r="AE193" i="18"/>
  <c r="AE194" i="18"/>
  <c r="R192" i="18"/>
  <c r="R193" i="18"/>
  <c r="AB141" i="18"/>
  <c r="AB142" i="18"/>
  <c r="AE107" i="18"/>
  <c r="AE108" i="18"/>
  <c r="W107" i="18"/>
  <c r="W108" i="18"/>
  <c r="AA231" i="18"/>
  <c r="AA223" i="18"/>
  <c r="AA215" i="18"/>
  <c r="AA207" i="18"/>
  <c r="AB199" i="18"/>
  <c r="AB197" i="18"/>
  <c r="AC195" i="18"/>
  <c r="U195" i="18"/>
  <c r="Z182" i="18"/>
  <c r="X180" i="18"/>
  <c r="X181" i="18"/>
  <c r="AC155" i="18"/>
  <c r="AC154" i="18"/>
  <c r="U155" i="18"/>
  <c r="U154" i="18"/>
  <c r="S251" i="18"/>
  <c r="T249" i="18"/>
  <c r="AC232" i="18"/>
  <c r="AB230" i="18"/>
  <c r="T230" i="18"/>
  <c r="AC224" i="18"/>
  <c r="AB222" i="18"/>
  <c r="T222" i="18"/>
  <c r="AC216" i="18"/>
  <c r="AB214" i="18"/>
  <c r="T214" i="18"/>
  <c r="AC208" i="18"/>
  <c r="AB206" i="18"/>
  <c r="T206" i="18"/>
  <c r="T194" i="18"/>
  <c r="Y194" i="18"/>
  <c r="X188" i="18"/>
  <c r="Z176" i="18"/>
  <c r="Z177" i="18"/>
  <c r="R176" i="18"/>
  <c r="R177" i="18"/>
  <c r="X173" i="18"/>
  <c r="X174" i="18"/>
  <c r="AA168" i="18"/>
  <c r="AA169" i="18"/>
  <c r="S168" i="18"/>
  <c r="S169" i="18"/>
  <c r="Z130" i="18"/>
  <c r="Z131" i="18"/>
  <c r="R130" i="18"/>
  <c r="R131" i="18"/>
  <c r="T120" i="18"/>
  <c r="T121" i="18"/>
  <c r="Y184" i="18"/>
  <c r="X165" i="18"/>
  <c r="X166" i="18"/>
  <c r="AA160" i="18"/>
  <c r="AA161" i="18"/>
  <c r="S160" i="18"/>
  <c r="S161" i="18"/>
  <c r="V139" i="18"/>
  <c r="Y255" i="18"/>
  <c r="AA251" i="18"/>
  <c r="AC250" i="18"/>
  <c r="S247" i="18"/>
  <c r="AE246" i="18"/>
  <c r="U246" i="18"/>
  <c r="W242" i="18"/>
  <c r="Y239" i="18"/>
  <c r="AA235" i="18"/>
  <c r="AC234" i="18"/>
  <c r="Z233" i="18"/>
  <c r="AB232" i="18"/>
  <c r="T232" i="18"/>
  <c r="V231" i="18"/>
  <c r="S229" i="18"/>
  <c r="AC226" i="18"/>
  <c r="Z225" i="18"/>
  <c r="AB224" i="18"/>
  <c r="T224" i="18"/>
  <c r="V223" i="18"/>
  <c r="S221" i="18"/>
  <c r="AC218" i="18"/>
  <c r="Z217" i="18"/>
  <c r="AB216" i="18"/>
  <c r="T216" i="18"/>
  <c r="V215" i="18"/>
  <c r="S213" i="18"/>
  <c r="AC210" i="18"/>
  <c r="Z209" i="18"/>
  <c r="AB208" i="18"/>
  <c r="T208" i="18"/>
  <c r="V207" i="18"/>
  <c r="S205" i="18"/>
  <c r="AD196" i="18"/>
  <c r="AD197" i="18"/>
  <c r="AD192" i="18"/>
  <c r="V192" i="18"/>
  <c r="Z183" i="18"/>
  <c r="Z168" i="18"/>
  <c r="Z167" i="18"/>
  <c r="R168" i="18"/>
  <c r="R167" i="18"/>
  <c r="AD133" i="18"/>
  <c r="AD132" i="18"/>
  <c r="V132" i="18"/>
  <c r="V133" i="18"/>
  <c r="AE263" i="18"/>
  <c r="W263" i="18"/>
  <c r="W256" i="18"/>
  <c r="AA249" i="18"/>
  <c r="AC248" i="18"/>
  <c r="AE244" i="18"/>
  <c r="U244" i="18"/>
  <c r="W240" i="18"/>
  <c r="Y237" i="18"/>
  <c r="Y233" i="18"/>
  <c r="W232" i="18"/>
  <c r="U230" i="18"/>
  <c r="AA227" i="18"/>
  <c r="Y225" i="18"/>
  <c r="W224" i="18"/>
  <c r="U222" i="18"/>
  <c r="AA219" i="18"/>
  <c r="Y217" i="18"/>
  <c r="W216" i="18"/>
  <c r="U214" i="18"/>
  <c r="X213" i="18"/>
  <c r="AA211" i="18"/>
  <c r="Y209" i="18"/>
  <c r="W208" i="18"/>
  <c r="U206" i="18"/>
  <c r="X205" i="18"/>
  <c r="AA203" i="18"/>
  <c r="Z202" i="18"/>
  <c r="AB200" i="18"/>
  <c r="S199" i="18"/>
  <c r="V194" i="18"/>
  <c r="X191" i="18"/>
  <c r="X189" i="18"/>
  <c r="R183" i="18"/>
  <c r="Z160" i="18"/>
  <c r="Z159" i="18"/>
  <c r="R160" i="18"/>
  <c r="R159" i="18"/>
  <c r="X157" i="18"/>
  <c r="X158" i="18"/>
  <c r="AA152" i="18"/>
  <c r="AA153" i="18"/>
  <c r="S152" i="18"/>
  <c r="S153" i="18"/>
  <c r="Z149" i="18"/>
  <c r="Z150" i="18"/>
  <c r="R149" i="18"/>
  <c r="R150" i="18"/>
  <c r="R134" i="18"/>
  <c r="R133" i="18"/>
  <c r="V126" i="18"/>
  <c r="V127" i="18"/>
  <c r="AC199" i="18"/>
  <c r="U199" i="18"/>
  <c r="AA195" i="18"/>
  <c r="W186" i="18"/>
  <c r="AC183" i="18"/>
  <c r="AA179" i="18"/>
  <c r="AD175" i="18"/>
  <c r="S175" i="18"/>
  <c r="AC172" i="18"/>
  <c r="Z171" i="18"/>
  <c r="AB170" i="18"/>
  <c r="T170" i="18"/>
  <c r="V169" i="18"/>
  <c r="S167" i="18"/>
  <c r="AC164" i="18"/>
  <c r="Z163" i="18"/>
  <c r="AB162" i="18"/>
  <c r="T162" i="18"/>
  <c r="V161" i="18"/>
  <c r="S159" i="18"/>
  <c r="AC156" i="18"/>
  <c r="Z155" i="18"/>
  <c r="AB154" i="18"/>
  <c r="T154" i="18"/>
  <c r="V153" i="18"/>
  <c r="S151" i="18"/>
  <c r="AE150" i="18"/>
  <c r="V148" i="18"/>
  <c r="Z147" i="18"/>
  <c r="V145" i="18"/>
  <c r="AB145" i="18"/>
  <c r="X144" i="18"/>
  <c r="Z139" i="18"/>
  <c r="T137" i="18"/>
  <c r="Z137" i="18"/>
  <c r="V136" i="18"/>
  <c r="X131" i="18"/>
  <c r="X132" i="18"/>
  <c r="Y118" i="18"/>
  <c r="Y117" i="18"/>
  <c r="AE116" i="18"/>
  <c r="AC181" i="18"/>
  <c r="AC176" i="18"/>
  <c r="AB175" i="18"/>
  <c r="AA173" i="18"/>
  <c r="Y171" i="18"/>
  <c r="W170" i="18"/>
  <c r="AD167" i="18"/>
  <c r="AA165" i="18"/>
  <c r="Y163" i="18"/>
  <c r="W162" i="18"/>
  <c r="AD159" i="18"/>
  <c r="AA157" i="18"/>
  <c r="Y155" i="18"/>
  <c r="W154" i="18"/>
  <c r="AD151" i="18"/>
  <c r="AB149" i="18"/>
  <c r="AD148" i="18"/>
  <c r="AC147" i="18"/>
  <c r="AC146" i="18"/>
  <c r="Z143" i="18"/>
  <c r="V140" i="18"/>
  <c r="X135" i="18"/>
  <c r="AB132" i="18"/>
  <c r="T132" i="18"/>
  <c r="AB129" i="18"/>
  <c r="AB130" i="18"/>
  <c r="T129" i="18"/>
  <c r="T130" i="18"/>
  <c r="AD123" i="18"/>
  <c r="AD114" i="18"/>
  <c r="AD115" i="18"/>
  <c r="V114" i="18"/>
  <c r="V115" i="18"/>
  <c r="AC179" i="18"/>
  <c r="U179" i="18"/>
  <c r="AC174" i="18"/>
  <c r="AB167" i="18"/>
  <c r="AC166" i="18"/>
  <c r="AB159" i="18"/>
  <c r="AC158" i="18"/>
  <c r="AB151" i="18"/>
  <c r="AC150" i="18"/>
  <c r="R147" i="18"/>
  <c r="T142" i="18"/>
  <c r="R139" i="18"/>
  <c r="R137" i="18"/>
  <c r="AD136" i="18"/>
  <c r="Z134" i="18"/>
  <c r="AD131" i="18"/>
  <c r="V129" i="18"/>
  <c r="AB125" i="18"/>
  <c r="AB126" i="18"/>
  <c r="T125" i="18"/>
  <c r="T126" i="18"/>
  <c r="U124" i="18"/>
  <c r="AB121" i="18"/>
  <c r="AB105" i="18"/>
  <c r="AB104" i="18"/>
  <c r="T105" i="18"/>
  <c r="T104" i="18"/>
  <c r="AD169" i="18"/>
  <c r="AD161" i="18"/>
  <c r="AD153" i="18"/>
  <c r="Z129" i="18"/>
  <c r="Z126" i="18"/>
  <c r="Z127" i="18"/>
  <c r="Z123" i="18"/>
  <c r="V102" i="18"/>
  <c r="AB101" i="18"/>
  <c r="AB100" i="18"/>
  <c r="T101" i="18"/>
  <c r="T100" i="18"/>
  <c r="AB144" i="18"/>
  <c r="T144" i="18"/>
  <c r="AD139" i="18"/>
  <c r="X127" i="18"/>
  <c r="X128" i="18"/>
  <c r="V122" i="18"/>
  <c r="V123" i="18"/>
  <c r="T112" i="18"/>
  <c r="T113" i="18"/>
  <c r="Z104" i="18"/>
  <c r="V98" i="18"/>
  <c r="AB97" i="18"/>
  <c r="AB96" i="18"/>
  <c r="T97" i="18"/>
  <c r="T96" i="18"/>
  <c r="AA185" i="18"/>
  <c r="AD181" i="18"/>
  <c r="S181" i="18"/>
  <c r="U180" i="18"/>
  <c r="W176" i="18"/>
  <c r="U172" i="18"/>
  <c r="R171" i="18"/>
  <c r="X171" i="18"/>
  <c r="U164" i="18"/>
  <c r="R163" i="18"/>
  <c r="X163" i="18"/>
  <c r="U156" i="18"/>
  <c r="R155" i="18"/>
  <c r="X155" i="18"/>
  <c r="W150" i="18"/>
  <c r="AD141" i="18"/>
  <c r="X138" i="18"/>
  <c r="AB133" i="18"/>
  <c r="AD128" i="18"/>
  <c r="AC124" i="18"/>
  <c r="AC125" i="18"/>
  <c r="W115" i="18"/>
  <c r="W116" i="18"/>
  <c r="R103" i="18"/>
  <c r="R104" i="18"/>
  <c r="S195" i="18"/>
  <c r="AC187" i="18"/>
  <c r="AA183" i="18"/>
  <c r="S179" i="18"/>
  <c r="AE178" i="18"/>
  <c r="V175" i="18"/>
  <c r="S173" i="18"/>
  <c r="AB168" i="18"/>
  <c r="T168" i="18"/>
  <c r="V167" i="18"/>
  <c r="S165" i="18"/>
  <c r="AB160" i="18"/>
  <c r="T160" i="18"/>
  <c r="V159" i="18"/>
  <c r="S157" i="18"/>
  <c r="AB152" i="18"/>
  <c r="T152" i="18"/>
  <c r="V151" i="18"/>
  <c r="X148" i="18"/>
  <c r="AD145" i="18"/>
  <c r="X142" i="18"/>
  <c r="V137" i="18"/>
  <c r="AB137" i="18"/>
  <c r="X136" i="18"/>
  <c r="V131" i="18"/>
  <c r="AD127" i="18"/>
  <c r="Y110" i="18"/>
  <c r="Y109" i="18"/>
  <c r="AD105" i="18"/>
  <c r="AD106" i="18"/>
  <c r="V105" i="18"/>
  <c r="V106" i="18"/>
  <c r="R99" i="18"/>
  <c r="R100" i="18"/>
  <c r="AE147" i="18"/>
  <c r="W147" i="18"/>
  <c r="AE143" i="18"/>
  <c r="W143" i="18"/>
  <c r="AC142" i="18"/>
  <c r="AE139" i="18"/>
  <c r="W139" i="18"/>
  <c r="AC138" i="18"/>
  <c r="AE135" i="18"/>
  <c r="W135" i="18"/>
  <c r="AC134" i="18"/>
  <c r="AE131" i="18"/>
  <c r="W131" i="18"/>
  <c r="AC130" i="18"/>
  <c r="AE127" i="18"/>
  <c r="W127" i="18"/>
  <c r="AC126" i="18"/>
  <c r="T124" i="18"/>
  <c r="Y122" i="18"/>
  <c r="W120" i="18"/>
  <c r="U118" i="18"/>
  <c r="AD117" i="18"/>
  <c r="X117" i="18"/>
  <c r="AA115" i="18"/>
  <c r="Y113" i="18"/>
  <c r="W112" i="18"/>
  <c r="U110" i="18"/>
  <c r="AD109" i="18"/>
  <c r="X109" i="18"/>
  <c r="AA107" i="18"/>
  <c r="AD102" i="18"/>
  <c r="AD98" i="18"/>
  <c r="AD94" i="18"/>
  <c r="R92" i="18"/>
  <c r="Y67" i="18"/>
  <c r="Y66" i="18"/>
  <c r="AB117" i="18"/>
  <c r="AB109" i="18"/>
  <c r="X105" i="18"/>
  <c r="S103" i="18"/>
  <c r="X101" i="18"/>
  <c r="S99" i="18"/>
  <c r="X97" i="18"/>
  <c r="S95" i="18"/>
  <c r="AA41" i="18"/>
  <c r="AA42" i="18"/>
  <c r="S41" i="18"/>
  <c r="S42" i="18"/>
  <c r="AA148" i="18"/>
  <c r="S148" i="18"/>
  <c r="AA144" i="18"/>
  <c r="S144" i="18"/>
  <c r="AA140" i="18"/>
  <c r="S140" i="18"/>
  <c r="AA136" i="18"/>
  <c r="S136" i="18"/>
  <c r="AA132" i="18"/>
  <c r="S132" i="18"/>
  <c r="AA128" i="18"/>
  <c r="S128" i="18"/>
  <c r="S125" i="18"/>
  <c r="AD119" i="18"/>
  <c r="X119" i="18"/>
  <c r="AA117" i="18"/>
  <c r="AD111" i="18"/>
  <c r="X111" i="18"/>
  <c r="AD103" i="18"/>
  <c r="AD99" i="18"/>
  <c r="AD95" i="18"/>
  <c r="Z82" i="18"/>
  <c r="Z81" i="18"/>
  <c r="R82" i="18"/>
  <c r="R81" i="18"/>
  <c r="X69" i="18"/>
  <c r="X70" i="18"/>
  <c r="AE63" i="18"/>
  <c r="W63" i="18"/>
  <c r="AC85" i="18"/>
  <c r="AC84" i="18"/>
  <c r="U85" i="18"/>
  <c r="U84" i="18"/>
  <c r="X79" i="18"/>
  <c r="X80" i="18"/>
  <c r="AB67" i="18"/>
  <c r="AB68" i="18"/>
  <c r="T67" i="18"/>
  <c r="T68" i="18"/>
  <c r="R124" i="18"/>
  <c r="X121" i="18"/>
  <c r="T115" i="18"/>
  <c r="X113" i="18"/>
  <c r="W102" i="18"/>
  <c r="W98" i="18"/>
  <c r="W94" i="18"/>
  <c r="AC91" i="18"/>
  <c r="AC90" i="18"/>
  <c r="U91" i="18"/>
  <c r="U90" i="18"/>
  <c r="AC120" i="18"/>
  <c r="AB118" i="18"/>
  <c r="T118" i="18"/>
  <c r="V117" i="18"/>
  <c r="S115" i="18"/>
  <c r="AC112" i="18"/>
  <c r="AB110" i="18"/>
  <c r="T110" i="18"/>
  <c r="V109" i="18"/>
  <c r="S107" i="18"/>
  <c r="AE106" i="18"/>
  <c r="U106" i="18"/>
  <c r="R105" i="18"/>
  <c r="Y103" i="18"/>
  <c r="R101" i="18"/>
  <c r="Y99" i="18"/>
  <c r="R97" i="18"/>
  <c r="Y95" i="18"/>
  <c r="R93" i="18"/>
  <c r="AC71" i="18"/>
  <c r="AC72" i="18"/>
  <c r="U71" i="18"/>
  <c r="U72" i="18"/>
  <c r="Y119" i="18"/>
  <c r="W118" i="18"/>
  <c r="U116" i="18"/>
  <c r="Y111" i="18"/>
  <c r="W110" i="18"/>
  <c r="U108" i="18"/>
  <c r="V103" i="18"/>
  <c r="AA103" i="18"/>
  <c r="V99" i="18"/>
  <c r="AA99" i="18"/>
  <c r="V95" i="18"/>
  <c r="AA95" i="18"/>
  <c r="AE93" i="18"/>
  <c r="AB92" i="18"/>
  <c r="AB93" i="18"/>
  <c r="AA90" i="18"/>
  <c r="AA91" i="18"/>
  <c r="AA82" i="18"/>
  <c r="AA83" i="18"/>
  <c r="S82" i="18"/>
  <c r="S83" i="18"/>
  <c r="AA74" i="18"/>
  <c r="AA75" i="18"/>
  <c r="S74" i="18"/>
  <c r="S75" i="18"/>
  <c r="AA104" i="18"/>
  <c r="S104" i="18"/>
  <c r="AA100" i="18"/>
  <c r="S100" i="18"/>
  <c r="AA96" i="18"/>
  <c r="S96" i="18"/>
  <c r="Y87" i="18"/>
  <c r="Z86" i="18"/>
  <c r="AB84" i="18"/>
  <c r="T84" i="18"/>
  <c r="V83" i="18"/>
  <c r="AC77" i="18"/>
  <c r="U77" i="18"/>
  <c r="AB76" i="18"/>
  <c r="T76" i="18"/>
  <c r="V75" i="18"/>
  <c r="X73" i="18"/>
  <c r="S66" i="18"/>
  <c r="AD62" i="18"/>
  <c r="Y56" i="18"/>
  <c r="Y57" i="18"/>
  <c r="AD50" i="18"/>
  <c r="AD51" i="18"/>
  <c r="V50" i="18"/>
  <c r="V51" i="18"/>
  <c r="Z47" i="18"/>
  <c r="Z48" i="18"/>
  <c r="R47" i="18"/>
  <c r="R48" i="18"/>
  <c r="Y12" i="18"/>
  <c r="Y11" i="18"/>
  <c r="AE66" i="18"/>
  <c r="W66" i="18"/>
  <c r="Y58" i="18"/>
  <c r="Y59" i="18"/>
  <c r="AD32" i="18"/>
  <c r="AD33" i="18"/>
  <c r="V32" i="18"/>
  <c r="V33" i="18"/>
  <c r="T89" i="18"/>
  <c r="AC80" i="18"/>
  <c r="AC79" i="18"/>
  <c r="AB78" i="18"/>
  <c r="T78" i="18"/>
  <c r="Z65" i="18"/>
  <c r="Y52" i="18"/>
  <c r="Y53" i="18"/>
  <c r="AC49" i="18"/>
  <c r="AC50" i="18"/>
  <c r="U49" i="18"/>
  <c r="U50" i="18"/>
  <c r="X47" i="18"/>
  <c r="X46" i="18"/>
  <c r="AB39" i="18"/>
  <c r="AB40" i="18"/>
  <c r="T39" i="18"/>
  <c r="T40" i="18"/>
  <c r="AA33" i="18"/>
  <c r="AA34" i="18"/>
  <c r="S33" i="18"/>
  <c r="S34" i="18"/>
  <c r="AD83" i="18"/>
  <c r="X83" i="18"/>
  <c r="Y76" i="18"/>
  <c r="AD75" i="18"/>
  <c r="X75" i="18"/>
  <c r="Y60" i="18"/>
  <c r="Y61" i="18"/>
  <c r="T60" i="18"/>
  <c r="T59" i="18"/>
  <c r="AB57" i="18"/>
  <c r="W37" i="18"/>
  <c r="AB23" i="18"/>
  <c r="AB22" i="18"/>
  <c r="AB89" i="18"/>
  <c r="U86" i="18"/>
  <c r="AA69" i="18"/>
  <c r="S69" i="18"/>
  <c r="Y92" i="18"/>
  <c r="AA89" i="18"/>
  <c r="AC88" i="18"/>
  <c r="R85" i="18"/>
  <c r="X85" i="18"/>
  <c r="Y81" i="18"/>
  <c r="W80" i="18"/>
  <c r="U78" i="18"/>
  <c r="Y78" i="18"/>
  <c r="R77" i="18"/>
  <c r="X77" i="18"/>
  <c r="S73" i="18"/>
  <c r="T72" i="18"/>
  <c r="Z72" i="18"/>
  <c r="Y70" i="18"/>
  <c r="AA66" i="18"/>
  <c r="R64" i="18"/>
  <c r="AD63" i="18"/>
  <c r="AE60" i="18"/>
  <c r="W60" i="18"/>
  <c r="AB59" i="18"/>
  <c r="AA38" i="18"/>
  <c r="X24" i="18"/>
  <c r="X25" i="18"/>
  <c r="AE103" i="18"/>
  <c r="W103" i="18"/>
  <c r="AE99" i="18"/>
  <c r="W99" i="18"/>
  <c r="AE95" i="18"/>
  <c r="W95" i="18"/>
  <c r="AA87" i="18"/>
  <c r="AC86" i="18"/>
  <c r="AB82" i="18"/>
  <c r="T82" i="18"/>
  <c r="V81" i="18"/>
  <c r="S79" i="18"/>
  <c r="AC75" i="18"/>
  <c r="U75" i="18"/>
  <c r="AA70" i="18"/>
  <c r="AD67" i="18"/>
  <c r="X65" i="18"/>
  <c r="AC64" i="18"/>
  <c r="AB63" i="18"/>
  <c r="T63" i="18"/>
  <c r="AD60" i="18"/>
  <c r="V60" i="18"/>
  <c r="Y54" i="18"/>
  <c r="Y55" i="18"/>
  <c r="AB44" i="18"/>
  <c r="AB43" i="18"/>
  <c r="T44" i="18"/>
  <c r="T43" i="18"/>
  <c r="T57" i="18"/>
  <c r="AB56" i="18"/>
  <c r="T55" i="18"/>
  <c r="AB54" i="18"/>
  <c r="T53" i="18"/>
  <c r="AB52" i="18"/>
  <c r="Z50" i="18"/>
  <c r="Y49" i="18"/>
  <c r="U48" i="18"/>
  <c r="AC46" i="18"/>
  <c r="AE46" i="18"/>
  <c r="W46" i="18"/>
  <c r="Y44" i="18"/>
  <c r="AA39" i="18"/>
  <c r="S39" i="18"/>
  <c r="Z37" i="18"/>
  <c r="R35" i="18"/>
  <c r="R36" i="18"/>
  <c r="AA30" i="18"/>
  <c r="S30" i="18"/>
  <c r="Y29" i="18"/>
  <c r="Y28" i="18"/>
  <c r="T19" i="18"/>
  <c r="AA52" i="18"/>
  <c r="Y50" i="18"/>
  <c r="W49" i="18"/>
  <c r="AA49" i="18"/>
  <c r="S49" i="18"/>
  <c r="X44" i="18"/>
  <c r="Z39" i="18"/>
  <c r="R39" i="18"/>
  <c r="AC32" i="18"/>
  <c r="AC29" i="18"/>
  <c r="AC30" i="18"/>
  <c r="R28" i="18"/>
  <c r="U18" i="18"/>
  <c r="U19" i="18"/>
  <c r="V49" i="18"/>
  <c r="AD47" i="18"/>
  <c r="Z46" i="18"/>
  <c r="AC40" i="18"/>
  <c r="AE28" i="18"/>
  <c r="AE29" i="18"/>
  <c r="S38" i="18"/>
  <c r="AE37" i="18"/>
  <c r="S36" i="18"/>
  <c r="Z27" i="18"/>
  <c r="Z28" i="18"/>
  <c r="R26" i="18"/>
  <c r="R25" i="18"/>
  <c r="AB18" i="18"/>
  <c r="AE39" i="18"/>
  <c r="Y33" i="18"/>
  <c r="Y32" i="18"/>
  <c r="U31" i="18"/>
  <c r="U32" i="18"/>
  <c r="Z29" i="18"/>
  <c r="Z30" i="18"/>
  <c r="R29" i="18"/>
  <c r="R30" i="18"/>
  <c r="U27" i="18"/>
  <c r="AB26" i="18"/>
  <c r="AC14" i="18"/>
  <c r="AC15" i="18"/>
  <c r="U14" i="18"/>
  <c r="U15" i="18"/>
  <c r="AE72" i="18"/>
  <c r="W72" i="18"/>
  <c r="AE68" i="18"/>
  <c r="W68" i="18"/>
  <c r="AE64" i="18"/>
  <c r="W64" i="18"/>
  <c r="U52" i="18"/>
  <c r="R50" i="18"/>
  <c r="AD49" i="18"/>
  <c r="U46" i="18"/>
  <c r="AE44" i="18"/>
  <c r="W44" i="18"/>
  <c r="AA40" i="18"/>
  <c r="S40" i="18"/>
  <c r="AD30" i="18"/>
  <c r="AD31" i="18"/>
  <c r="V30" i="18"/>
  <c r="V31" i="18"/>
  <c r="S27" i="18"/>
  <c r="T23" i="18"/>
  <c r="X21" i="18"/>
  <c r="AC7" i="18"/>
  <c r="AC6" i="18"/>
  <c r="AE50" i="18"/>
  <c r="W50" i="18"/>
  <c r="AA47" i="18"/>
  <c r="S47" i="18"/>
  <c r="T45" i="18"/>
  <c r="W40" i="18"/>
  <c r="R40" i="18"/>
  <c r="AC37" i="18"/>
  <c r="AB37" i="18"/>
  <c r="AB38" i="18"/>
  <c r="AB35" i="18"/>
  <c r="AB36" i="18"/>
  <c r="X35" i="18"/>
  <c r="X34" i="18"/>
  <c r="AB31" i="18"/>
  <c r="X28" i="18"/>
  <c r="AD23" i="18"/>
  <c r="U22" i="18"/>
  <c r="U23" i="18"/>
  <c r="Z21" i="18"/>
  <c r="R22" i="18"/>
  <c r="R21" i="18"/>
  <c r="AD13" i="18"/>
  <c r="AD14" i="18"/>
  <c r="W34" i="18"/>
  <c r="AA31" i="18"/>
  <c r="S31" i="18"/>
  <c r="AD28" i="18"/>
  <c r="V28" i="18"/>
  <c r="Z26" i="18"/>
  <c r="Z22" i="18"/>
  <c r="Z18" i="18"/>
  <c r="Z12" i="18"/>
  <c r="Z13" i="18"/>
  <c r="R12" i="18"/>
  <c r="R13" i="18"/>
  <c r="X9" i="18"/>
  <c r="X7" i="18"/>
  <c r="AB33" i="18"/>
  <c r="AD29" i="18"/>
  <c r="V26" i="18"/>
  <c r="V24" i="18"/>
  <c r="V22" i="18"/>
  <c r="V20" i="18"/>
  <c r="V18" i="18"/>
  <c r="R17" i="18"/>
  <c r="V16" i="18"/>
  <c r="V14" i="18"/>
  <c r="AA13" i="18"/>
  <c r="AB13" i="18"/>
  <c r="T13" i="18"/>
  <c r="Z10" i="18"/>
  <c r="Z11" i="18"/>
  <c r="AA27" i="18"/>
  <c r="AE25" i="18"/>
  <c r="W25" i="18"/>
  <c r="AA23" i="18"/>
  <c r="AE21" i="18"/>
  <c r="W21" i="18"/>
  <c r="AA19" i="18"/>
  <c r="AE17" i="18"/>
  <c r="W17" i="18"/>
  <c r="AA15" i="18"/>
  <c r="AB11" i="18"/>
  <c r="T11" i="18"/>
  <c r="AB8" i="18"/>
  <c r="R32" i="18"/>
  <c r="T27" i="18"/>
  <c r="AE26" i="18"/>
  <c r="AD26" i="18"/>
  <c r="AE22" i="18"/>
  <c r="AD22" i="18"/>
  <c r="AE18" i="18"/>
  <c r="AD18" i="18"/>
  <c r="AE12" i="18"/>
  <c r="T7" i="18"/>
  <c r="T8" i="18"/>
  <c r="AA24" i="18"/>
  <c r="S24" i="18"/>
  <c r="AA20" i="18"/>
  <c r="S20" i="18"/>
  <c r="AA16" i="18"/>
  <c r="S16" i="18"/>
  <c r="X12" i="18"/>
  <c r="V7" i="18"/>
  <c r="U6" i="18"/>
  <c r="W27" i="18"/>
  <c r="AE23" i="18"/>
  <c r="W23" i="18"/>
  <c r="AE19" i="18"/>
  <c r="W19" i="18"/>
  <c r="AE15" i="18"/>
  <c r="AC12" i="18"/>
  <c r="S7" i="18"/>
  <c r="Y6" i="18"/>
  <c r="C51" i="15"/>
  <c r="D52" i="15"/>
  <c r="D57" i="15"/>
  <c r="M6" i="14"/>
  <c r="C27" i="15"/>
  <c r="C32" i="15"/>
  <c r="D56" i="15"/>
  <c r="C57" i="15"/>
  <c r="C52" i="15"/>
  <c r="C56" i="15"/>
  <c r="D9" i="15"/>
  <c r="C10" i="15"/>
  <c r="H45" i="9"/>
  <c r="I45" i="9"/>
  <c r="J45" i="9"/>
  <c r="K45" i="9"/>
  <c r="L45" i="9"/>
  <c r="M45" i="9"/>
  <c r="N45" i="9"/>
  <c r="O45" i="9"/>
  <c r="P45" i="9"/>
  <c r="M10" i="1"/>
  <c r="K26" i="1"/>
  <c r="K25" i="1"/>
  <c r="U43" i="10"/>
  <c r="T44" i="10"/>
  <c r="M43" i="11"/>
  <c r="L44" i="11"/>
  <c r="E18" i="15"/>
  <c r="F17" i="15"/>
  <c r="O8" i="14"/>
  <c r="O11" i="14"/>
  <c r="D10" i="19"/>
  <c r="P3" i="19"/>
  <c r="D16" i="19"/>
  <c r="O18" i="19"/>
  <c r="F10" i="19"/>
  <c r="J9" i="19"/>
  <c r="O16" i="19"/>
  <c r="I16" i="19"/>
  <c r="E13" i="19"/>
  <c r="I21" i="19"/>
  <c r="T3" i="18"/>
  <c r="S3" i="18"/>
  <c r="X2" i="18"/>
  <c r="J16" i="19"/>
  <c r="L10" i="19"/>
  <c r="V2" i="18"/>
  <c r="T2" i="18"/>
  <c r="L16" i="19"/>
  <c r="C10" i="19"/>
  <c r="P4" i="19"/>
  <c r="M12" i="19"/>
  <c r="Z2" i="18"/>
  <c r="R2" i="18"/>
  <c r="Z3" i="18"/>
  <c r="AA2" i="18"/>
  <c r="J4" i="19"/>
  <c r="K13" i="19"/>
  <c r="D3" i="19"/>
  <c r="H16" i="19"/>
  <c r="L17" i="19"/>
  <c r="F3" i="19"/>
  <c r="AE2" i="18"/>
  <c r="E16" i="19"/>
  <c r="J10" i="19"/>
  <c r="AB2" i="18"/>
  <c r="M14" i="19"/>
  <c r="L21" i="19"/>
  <c r="N18" i="19"/>
  <c r="D4" i="19"/>
  <c r="I9" i="19"/>
  <c r="AB3" i="18"/>
  <c r="F16" i="19"/>
  <c r="E18" i="19"/>
  <c r="C4" i="19"/>
  <c r="V3" i="18"/>
  <c r="H9" i="19"/>
  <c r="N10" i="19"/>
  <c r="F14" i="19"/>
  <c r="W3" i="18"/>
  <c r="AD2" i="18"/>
  <c r="R3" i="18"/>
  <c r="C16" i="19"/>
  <c r="F18" i="19"/>
  <c r="P18" i="19"/>
  <c r="W2" i="18"/>
  <c r="AA3" i="18"/>
  <c r="M16" i="19"/>
  <c r="E14" i="19"/>
  <c r="C9" i="19"/>
  <c r="K4" i="19"/>
  <c r="I17" i="19"/>
  <c r="E21" i="19"/>
  <c r="M22" i="19"/>
  <c r="G9" i="19"/>
  <c r="N13" i="19"/>
  <c r="C13" i="19"/>
  <c r="H12" i="19"/>
  <c r="L12" i="19"/>
  <c r="N16" i="19"/>
  <c r="P16" i="19"/>
  <c r="I10" i="19"/>
  <c r="K10" i="19"/>
  <c r="K18" i="19"/>
  <c r="H4" i="19"/>
  <c r="L14" i="19"/>
  <c r="G17" i="19"/>
  <c r="M17" i="19"/>
  <c r="O3" i="19"/>
  <c r="O4" i="19"/>
  <c r="F22" i="19"/>
  <c r="E22" i="19"/>
  <c r="F9" i="19"/>
  <c r="C3" i="19"/>
  <c r="G3" i="19"/>
  <c r="J13" i="19"/>
  <c r="G12" i="19"/>
  <c r="D12" i="19"/>
  <c r="H10" i="19"/>
  <c r="L18" i="19"/>
  <c r="C18" i="19"/>
  <c r="P14" i="19"/>
  <c r="D14" i="19"/>
  <c r="F17" i="19"/>
  <c r="E17" i="19"/>
  <c r="J20" i="19"/>
  <c r="C20" i="19"/>
  <c r="K20" i="19"/>
  <c r="N4" i="19"/>
  <c r="N3" i="19"/>
  <c r="E20" i="19"/>
  <c r="M20" i="19"/>
  <c r="H20" i="19"/>
  <c r="I20" i="19"/>
  <c r="L20" i="19"/>
  <c r="N20" i="19"/>
  <c r="O20" i="19"/>
  <c r="D20" i="19"/>
  <c r="P20" i="19"/>
  <c r="F20" i="19"/>
  <c r="G20" i="19"/>
  <c r="H21" i="19"/>
  <c r="K21" i="19"/>
  <c r="P22" i="19"/>
  <c r="K22" i="19"/>
  <c r="P9" i="19"/>
  <c r="M9" i="19"/>
  <c r="I13" i="19"/>
  <c r="M13" i="19"/>
  <c r="F12" i="19"/>
  <c r="F4" i="19"/>
  <c r="AE3" i="18"/>
  <c r="G10" i="19"/>
  <c r="I18" i="19"/>
  <c r="L3" i="19"/>
  <c r="O14" i="19"/>
  <c r="K14" i="19"/>
  <c r="P17" i="19"/>
  <c r="K17" i="19"/>
  <c r="G21" i="19"/>
  <c r="C21" i="19"/>
  <c r="D22" i="19"/>
  <c r="C22" i="19"/>
  <c r="O9" i="19"/>
  <c r="E9" i="19"/>
  <c r="H13" i="19"/>
  <c r="P12" i="19"/>
  <c r="K12" i="19"/>
  <c r="H18" i="19"/>
  <c r="J18" i="19"/>
  <c r="N14" i="19"/>
  <c r="C14" i="19"/>
  <c r="D17" i="19"/>
  <c r="C17" i="19"/>
  <c r="F21" i="19"/>
  <c r="J21" i="19"/>
  <c r="O22" i="19"/>
  <c r="J22" i="19"/>
  <c r="N9" i="19"/>
  <c r="L9" i="19"/>
  <c r="G13" i="19"/>
  <c r="G4" i="19"/>
  <c r="O12" i="19"/>
  <c r="C12" i="19"/>
  <c r="AD3" i="18"/>
  <c r="H3" i="19"/>
  <c r="O17" i="19"/>
  <c r="J17" i="19"/>
  <c r="O21" i="19"/>
  <c r="P21" i="19"/>
  <c r="I22" i="19"/>
  <c r="N22" i="19"/>
  <c r="D9" i="19"/>
  <c r="F13" i="19"/>
  <c r="L13" i="19"/>
  <c r="J12" i="19"/>
  <c r="X3" i="18"/>
  <c r="AC3" i="18"/>
  <c r="AC2" i="18"/>
  <c r="G18" i="19"/>
  <c r="L4" i="19"/>
  <c r="S2" i="18"/>
  <c r="G16" i="19"/>
  <c r="K16" i="19"/>
  <c r="P10" i="19"/>
  <c r="E10" i="19"/>
  <c r="D18" i="19"/>
  <c r="H14" i="19"/>
  <c r="I14" i="19"/>
  <c r="J11" i="19"/>
  <c r="E4" i="19"/>
  <c r="C11" i="19"/>
  <c r="K11" i="19"/>
  <c r="E3" i="19"/>
  <c r="D11" i="19"/>
  <c r="L11" i="19"/>
  <c r="E11" i="19"/>
  <c r="M11" i="19"/>
  <c r="P11" i="19"/>
  <c r="F11" i="19"/>
  <c r="G11" i="19"/>
  <c r="H11" i="19"/>
  <c r="I11" i="19"/>
  <c r="N11" i="19"/>
  <c r="O11" i="19"/>
  <c r="N17" i="19"/>
  <c r="K3" i="19"/>
  <c r="K6" i="19"/>
  <c r="N21" i="19"/>
  <c r="D21" i="19"/>
  <c r="H22" i="19"/>
  <c r="L22" i="19"/>
  <c r="K9" i="19"/>
  <c r="P13" i="19"/>
  <c r="D13" i="19"/>
  <c r="N12" i="19"/>
  <c r="E12" i="19"/>
  <c r="J15" i="19"/>
  <c r="C15" i="19"/>
  <c r="K15" i="19"/>
  <c r="E15" i="19"/>
  <c r="M15" i="19"/>
  <c r="G15" i="19"/>
  <c r="H15" i="19"/>
  <c r="I3" i="19"/>
  <c r="I15" i="19"/>
  <c r="L15" i="19"/>
  <c r="N15" i="19"/>
  <c r="I4" i="19"/>
  <c r="O15" i="19"/>
  <c r="D15" i="19"/>
  <c r="P15" i="19"/>
  <c r="F15" i="19"/>
  <c r="Y2" i="18"/>
  <c r="Y3" i="18"/>
  <c r="U3" i="18"/>
  <c r="U2" i="18"/>
  <c r="M10" i="19"/>
  <c r="J14" i="19"/>
  <c r="J3" i="19"/>
  <c r="O10" i="19"/>
  <c r="M18" i="19"/>
  <c r="G14" i="19"/>
  <c r="J19" i="19"/>
  <c r="M4" i="19"/>
  <c r="C19" i="19"/>
  <c r="K19" i="19"/>
  <c r="M3" i="19"/>
  <c r="E19" i="19"/>
  <c r="M19" i="19"/>
  <c r="N19" i="19"/>
  <c r="O19" i="19"/>
  <c r="D19" i="19"/>
  <c r="P19" i="19"/>
  <c r="F19" i="19"/>
  <c r="G19" i="19"/>
  <c r="H19" i="19"/>
  <c r="I19" i="19"/>
  <c r="L19" i="19"/>
  <c r="H17" i="19"/>
  <c r="M21" i="19"/>
  <c r="G22" i="19"/>
  <c r="O13" i="19"/>
  <c r="I12" i="19"/>
  <c r="D51" i="15"/>
  <c r="C60" i="15" a="1"/>
  <c r="C60" i="15"/>
  <c r="C61" i="15" a="1"/>
  <c r="C61" i="15"/>
  <c r="C65" i="15"/>
  <c r="D4" i="15"/>
  <c r="C4" i="15"/>
  <c r="N8" i="14"/>
  <c r="K24" i="1"/>
  <c r="K27" i="1"/>
  <c r="E5" i="2"/>
  <c r="U44" i="10"/>
  <c r="V43" i="10"/>
  <c r="N43" i="11"/>
  <c r="M44" i="11"/>
  <c r="J6" i="19"/>
  <c r="F18" i="15"/>
  <c r="G17" i="15"/>
  <c r="M6" i="19"/>
  <c r="L6" i="19"/>
  <c r="G6" i="19"/>
  <c r="D6" i="19"/>
  <c r="H6" i="19"/>
  <c r="N6" i="19"/>
  <c r="C6" i="19"/>
  <c r="E6" i="19"/>
  <c r="F6" i="19"/>
  <c r="O6" i="19"/>
  <c r="I6" i="19"/>
  <c r="P6" i="19"/>
  <c r="T4" i="19" a="1"/>
  <c r="T4" i="19"/>
  <c r="F30" i="19" a="1"/>
  <c r="F30" i="19"/>
  <c r="G30" i="19" a="1"/>
  <c r="G30" i="19"/>
  <c r="U4" i="19" a="1"/>
  <c r="U4" i="19"/>
  <c r="E30" i="19" a="1"/>
  <c r="E30" i="19"/>
  <c r="D30" i="19" a="1"/>
  <c r="D30" i="19"/>
  <c r="W4" i="19" a="1"/>
  <c r="W4" i="19"/>
  <c r="F29" i="19" a="1"/>
  <c r="F29" i="19"/>
  <c r="J29" i="19" a="1"/>
  <c r="J29" i="19"/>
  <c r="U3" i="19" a="1"/>
  <c r="U3" i="19"/>
  <c r="V3" i="19" a="1"/>
  <c r="V3" i="19"/>
  <c r="D56" i="19"/>
  <c r="E29" i="19" a="1"/>
  <c r="E29" i="19"/>
  <c r="W3" i="19" a="1"/>
  <c r="W3" i="19"/>
  <c r="G29" i="19" a="1"/>
  <c r="G29" i="19"/>
  <c r="H29" i="19" a="1"/>
  <c r="H29" i="19"/>
  <c r="C29" i="19" a="1"/>
  <c r="C29" i="19"/>
  <c r="I29" i="19" a="1"/>
  <c r="I29" i="19"/>
  <c r="D29" i="19" a="1"/>
  <c r="D29" i="19"/>
  <c r="T3" i="19" a="1"/>
  <c r="T3" i="19"/>
  <c r="I30" i="19" a="1"/>
  <c r="I30" i="19"/>
  <c r="V4" i="19" a="1"/>
  <c r="V4" i="19"/>
  <c r="D57" i="19"/>
  <c r="E57" i="19"/>
  <c r="C30" i="19" a="1"/>
  <c r="C30" i="19"/>
  <c r="J30" i="19" a="1"/>
  <c r="J30" i="19"/>
  <c r="H30" i="19" a="1"/>
  <c r="H30" i="19"/>
  <c r="E15" i="15" a="1"/>
  <c r="E15" i="15"/>
  <c r="F4" i="15" a="1"/>
  <c r="F4" i="15"/>
  <c r="F15" i="15" a="1"/>
  <c r="F15" i="15"/>
  <c r="C15" i="15" a="1"/>
  <c r="C15" i="15"/>
  <c r="D15" i="15" a="1"/>
  <c r="D15" i="15"/>
  <c r="C23" i="15" a="1"/>
  <c r="C23" i="15"/>
  <c r="H68" i="19"/>
  <c r="C68" i="19"/>
  <c r="C76" i="19"/>
  <c r="D58" i="19"/>
  <c r="V44" i="10"/>
  <c r="O43" i="11"/>
  <c r="N44" i="11"/>
  <c r="G18" i="15"/>
  <c r="G15" i="15" a="1"/>
  <c r="G15" i="15"/>
  <c r="H17" i="15"/>
  <c r="T6" i="19"/>
  <c r="W6" i="19"/>
  <c r="U6" i="19"/>
  <c r="V6" i="19"/>
  <c r="D32" i="15"/>
  <c r="D5" i="15"/>
  <c r="D10" i="15"/>
  <c r="C5" i="15"/>
  <c r="C9" i="15"/>
  <c r="N11" i="14"/>
  <c r="C75" i="19"/>
  <c r="C74" i="19"/>
  <c r="C73" i="19"/>
  <c r="C77" i="19"/>
  <c r="C78" i="19"/>
  <c r="C79" i="19"/>
  <c r="C80" i="19"/>
  <c r="C81" i="19"/>
  <c r="H79" i="19"/>
  <c r="E56" i="19"/>
  <c r="E58" i="19"/>
  <c r="H69" i="19"/>
  <c r="G79" i="19"/>
  <c r="C69" i="19"/>
  <c r="B76" i="19"/>
  <c r="P43" i="11"/>
  <c r="O44" i="11"/>
  <c r="H18" i="15"/>
  <c r="H15" i="15" a="1"/>
  <c r="H15" i="15"/>
  <c r="I17" i="15"/>
  <c r="C24" i="15" a="1"/>
  <c r="C24" i="15"/>
  <c r="C16" i="15" a="1"/>
  <c r="C16" i="15"/>
  <c r="D16" i="15" a="1"/>
  <c r="D16" i="15"/>
  <c r="F5" i="15" a="1"/>
  <c r="F5" i="15"/>
  <c r="E16" i="15" a="1"/>
  <c r="E16" i="15"/>
  <c r="F16" i="15" a="1"/>
  <c r="F16" i="15"/>
  <c r="G16" i="15" a="1"/>
  <c r="G16" i="15"/>
  <c r="H16" i="15" a="1"/>
  <c r="H16" i="15"/>
  <c r="H80" i="19"/>
  <c r="H81" i="19"/>
  <c r="H78" i="19"/>
  <c r="H77" i="19"/>
  <c r="H76" i="19"/>
  <c r="H75" i="19"/>
  <c r="H74" i="19"/>
  <c r="H73" i="19"/>
  <c r="I79" i="19"/>
  <c r="D76" i="19"/>
  <c r="Q43" i="11"/>
  <c r="Q44" i="11"/>
  <c r="P44" i="11"/>
  <c r="J17" i="15"/>
  <c r="I18" i="15"/>
  <c r="D33" i="15"/>
  <c r="C28" i="15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" i="9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D924" i="12"/>
  <c r="D923" i="12"/>
  <c r="D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D842" i="12"/>
  <c r="D841" i="12"/>
  <c r="D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G55" i="12"/>
  <c r="D23" i="12"/>
  <c r="D22" i="12"/>
  <c r="D21" i="12"/>
  <c r="D20" i="12"/>
  <c r="D19" i="12"/>
  <c r="D18" i="12"/>
  <c r="D17" i="12"/>
  <c r="D16" i="12"/>
  <c r="D15" i="12"/>
  <c r="G46" i="12"/>
  <c r="D14" i="12"/>
  <c r="H45" i="12"/>
  <c r="H46" i="12"/>
  <c r="D13" i="12"/>
  <c r="D12" i="12"/>
  <c r="D11" i="12"/>
  <c r="D10" i="12"/>
  <c r="D9" i="12"/>
  <c r="D8" i="12"/>
  <c r="D7" i="12"/>
  <c r="D6" i="12"/>
  <c r="D5" i="12"/>
  <c r="D4" i="12"/>
  <c r="G53" i="11"/>
  <c r="G44" i="11"/>
  <c r="G53" i="10"/>
  <c r="G44" i="10"/>
  <c r="H44" i="10"/>
  <c r="G55" i="9"/>
  <c r="G46" i="9"/>
  <c r="I81" i="19"/>
  <c r="G81" i="19"/>
  <c r="I80" i="19"/>
  <c r="G80" i="19"/>
  <c r="I78" i="19"/>
  <c r="G78" i="19"/>
  <c r="I77" i="19"/>
  <c r="G77" i="19"/>
  <c r="I75" i="19"/>
  <c r="G75" i="19"/>
  <c r="I74" i="19"/>
  <c r="G74" i="19"/>
  <c r="I73" i="19"/>
  <c r="G73" i="19"/>
  <c r="I76" i="19"/>
  <c r="G76" i="19"/>
  <c r="D75" i="19"/>
  <c r="B75" i="19"/>
  <c r="D74" i="19"/>
  <c r="B74" i="19"/>
  <c r="D73" i="19"/>
  <c r="B73" i="19"/>
  <c r="D81" i="19"/>
  <c r="B81" i="19"/>
  <c r="D80" i="19"/>
  <c r="B80" i="19"/>
  <c r="D79" i="19"/>
  <c r="B79" i="19"/>
  <c r="D78" i="19"/>
  <c r="B78" i="19"/>
  <c r="D77" i="19"/>
  <c r="B77" i="19"/>
  <c r="I15" i="15" a="1"/>
  <c r="I15" i="15"/>
  <c r="I16" i="15" a="1"/>
  <c r="I16" i="15"/>
  <c r="K17" i="15"/>
  <c r="J18" i="15"/>
  <c r="E33" i="15"/>
  <c r="E32" i="15"/>
  <c r="H27" i="9"/>
  <c r="J4" i="9"/>
  <c r="G5" i="12"/>
  <c r="G26" i="12"/>
  <c r="H26" i="12"/>
  <c r="G27" i="12"/>
  <c r="G4" i="12"/>
  <c r="I45" i="12"/>
  <c r="G4" i="11"/>
  <c r="H24" i="11"/>
  <c r="G25" i="11"/>
  <c r="H5" i="11"/>
  <c r="H25" i="11"/>
  <c r="H4" i="11"/>
  <c r="G5" i="11"/>
  <c r="G24" i="11"/>
  <c r="J24" i="11"/>
  <c r="J4" i="10"/>
  <c r="H5" i="10"/>
  <c r="H26" i="10"/>
  <c r="G5" i="10"/>
  <c r="G25" i="10"/>
  <c r="H25" i="10"/>
  <c r="G26" i="10"/>
  <c r="H4" i="10"/>
  <c r="G4" i="10"/>
  <c r="H46" i="9"/>
  <c r="H6" i="9"/>
  <c r="H4" i="9"/>
  <c r="H5" i="9"/>
  <c r="J15" i="15" a="1"/>
  <c r="J15" i="15"/>
  <c r="J16" i="15" a="1"/>
  <c r="J16" i="15"/>
  <c r="L17" i="15"/>
  <c r="K18" i="15"/>
  <c r="I44" i="10"/>
  <c r="G54" i="11" a="1"/>
  <c r="G54" i="11"/>
  <c r="I46" i="12"/>
  <c r="J45" i="12"/>
  <c r="H4" i="12"/>
  <c r="H5" i="12"/>
  <c r="H27" i="12"/>
  <c r="H48" i="12" a="1"/>
  <c r="H48" i="12"/>
  <c r="J4" i="12"/>
  <c r="G55" i="11" a="1"/>
  <c r="G55" i="11"/>
  <c r="G46" i="11" a="1"/>
  <c r="G46" i="11"/>
  <c r="G55" i="10" a="1"/>
  <c r="G55" i="10"/>
  <c r="G54" i="10" a="1"/>
  <c r="G54" i="10"/>
  <c r="G46" i="10" a="1"/>
  <c r="G46" i="10"/>
  <c r="I46" i="10" a="1"/>
  <c r="I46" i="10"/>
  <c r="H46" i="10" a="1"/>
  <c r="H46" i="10"/>
  <c r="J44" i="10"/>
  <c r="J46" i="10" a="1"/>
  <c r="J46" i="10"/>
  <c r="I46" i="9"/>
  <c r="H28" i="9"/>
  <c r="G28" i="9"/>
  <c r="F38" i="2"/>
  <c r="F37" i="2"/>
  <c r="F36" i="2"/>
  <c r="F35" i="2"/>
  <c r="F34" i="2"/>
  <c r="G9" i="2"/>
  <c r="G8" i="2"/>
  <c r="G7" i="2"/>
  <c r="G6" i="2"/>
  <c r="G5" i="2"/>
  <c r="E6" i="2"/>
  <c r="E7" i="2"/>
  <c r="E8" i="2"/>
  <c r="E9" i="2"/>
  <c r="B52" i="2"/>
  <c r="D9" i="2"/>
  <c r="D8" i="2"/>
  <c r="D7" i="2"/>
  <c r="D6" i="2"/>
  <c r="D5" i="2"/>
  <c r="C26" i="1"/>
  <c r="C25" i="1"/>
  <c r="C24" i="1"/>
  <c r="H7" i="1"/>
  <c r="H8" i="1"/>
  <c r="G25" i="1"/>
  <c r="H10" i="1"/>
  <c r="G57" i="11"/>
  <c r="K16" i="15" a="1"/>
  <c r="K16" i="15"/>
  <c r="K15" i="15" a="1"/>
  <c r="K15" i="15"/>
  <c r="L18" i="15"/>
  <c r="L16" i="15" a="1"/>
  <c r="L16" i="15"/>
  <c r="L15" i="15" a="1"/>
  <c r="L15" i="15"/>
  <c r="M17" i="15"/>
  <c r="G57" i="10"/>
  <c r="H9" i="1"/>
  <c r="G26" i="1"/>
  <c r="G24" i="1"/>
  <c r="G27" i="1"/>
  <c r="G56" i="12" a="1"/>
  <c r="G56" i="12"/>
  <c r="I48" i="12" a="1"/>
  <c r="I48" i="12"/>
  <c r="G48" i="12" a="1"/>
  <c r="G48" i="12"/>
  <c r="G57" i="12" a="1"/>
  <c r="G57" i="12"/>
  <c r="J46" i="12"/>
  <c r="J48" i="12" a="1"/>
  <c r="J48" i="12"/>
  <c r="K45" i="12"/>
  <c r="K44" i="10"/>
  <c r="J46" i="9"/>
  <c r="G6" i="9"/>
  <c r="G4" i="9"/>
  <c r="G56" i="9" a="1"/>
  <c r="G56" i="9"/>
  <c r="G5" i="9"/>
  <c r="G27" i="9"/>
  <c r="N17" i="15"/>
  <c r="M18" i="15"/>
  <c r="M15" i="15" a="1"/>
  <c r="M15" i="15"/>
  <c r="M16" i="15" a="1"/>
  <c r="M16" i="15"/>
  <c r="G59" i="12"/>
  <c r="H48" i="9" a="1"/>
  <c r="H48" i="9"/>
  <c r="G57" i="9" a="1"/>
  <c r="G57" i="9"/>
  <c r="G59" i="9"/>
  <c r="K46" i="12"/>
  <c r="K48" i="12" a="1"/>
  <c r="K48" i="12"/>
  <c r="L45" i="12"/>
  <c r="K46" i="10" a="1"/>
  <c r="K46" i="10"/>
  <c r="L44" i="10"/>
  <c r="K46" i="9"/>
  <c r="K48" i="9" a="1"/>
  <c r="K48" i="9"/>
  <c r="J48" i="9" a="1"/>
  <c r="J48" i="9"/>
  <c r="I48" i="9" a="1"/>
  <c r="I48" i="9"/>
  <c r="G48" i="9" a="1"/>
  <c r="G48" i="9"/>
  <c r="O17" i="15"/>
  <c r="N18" i="15"/>
  <c r="N15" i="15" a="1"/>
  <c r="N15" i="15"/>
  <c r="N16" i="15" a="1"/>
  <c r="N16" i="15"/>
  <c r="L46" i="12"/>
  <c r="M45" i="12"/>
  <c r="M44" i="10"/>
  <c r="L46" i="10" a="1"/>
  <c r="L46" i="10"/>
  <c r="L46" i="9"/>
  <c r="L48" i="9" a="1"/>
  <c r="L48" i="9"/>
  <c r="P17" i="15"/>
  <c r="O18" i="15"/>
  <c r="L48" i="12" a="1"/>
  <c r="L48" i="12"/>
  <c r="M46" i="10" a="1"/>
  <c r="M46" i="10"/>
  <c r="N45" i="12"/>
  <c r="M46" i="12"/>
  <c r="M48" i="12" a="1"/>
  <c r="M48" i="12"/>
  <c r="N44" i="10"/>
  <c r="M46" i="9"/>
  <c r="O15" i="15" a="1"/>
  <c r="O15" i="15"/>
  <c r="O16" i="15" a="1"/>
  <c r="O16" i="15"/>
  <c r="P18" i="15"/>
  <c r="P15" i="15" a="1"/>
  <c r="P15" i="15"/>
  <c r="Q17" i="15"/>
  <c r="P16" i="15" a="1"/>
  <c r="P16" i="15"/>
  <c r="M48" i="9" a="1"/>
  <c r="M48" i="9"/>
  <c r="N46" i="10" a="1"/>
  <c r="N46" i="10"/>
  <c r="N46" i="12"/>
  <c r="N48" i="12" a="1"/>
  <c r="N48" i="12"/>
  <c r="O45" i="12"/>
  <c r="O44" i="10"/>
  <c r="N46" i="9"/>
  <c r="N48" i="9" a="1"/>
  <c r="N48" i="9"/>
  <c r="R17" i="15"/>
  <c r="Q18" i="15"/>
  <c r="Q16" i="15" a="1"/>
  <c r="Q16" i="15"/>
  <c r="Q15" i="15" a="1"/>
  <c r="Q15" i="15"/>
  <c r="O46" i="12"/>
  <c r="O48" i="12" a="1"/>
  <c r="O48" i="12"/>
  <c r="P45" i="12"/>
  <c r="O46" i="10" a="1"/>
  <c r="O46" i="10"/>
  <c r="P44" i="10"/>
  <c r="O46" i="9"/>
  <c r="O48" i="9" a="1"/>
  <c r="O48" i="9"/>
  <c r="R18" i="15"/>
  <c r="R15" i="15" a="1"/>
  <c r="R15" i="15"/>
  <c r="S17" i="15"/>
  <c r="R16" i="15" a="1"/>
  <c r="R16" i="15"/>
  <c r="P46" i="10" a="1"/>
  <c r="P46" i="10"/>
  <c r="P46" i="12"/>
  <c r="P48" i="12" a="1"/>
  <c r="P48" i="12"/>
  <c r="Q45" i="12"/>
  <c r="Q44" i="10"/>
  <c r="Q28" i="9"/>
  <c r="P46" i="9"/>
  <c r="T17" i="15"/>
  <c r="S18" i="15"/>
  <c r="Q46" i="10" a="1"/>
  <c r="Q46" i="10"/>
  <c r="Q46" i="12"/>
  <c r="Q48" i="12" a="1"/>
  <c r="Q48" i="12"/>
  <c r="P48" i="9" a="1"/>
  <c r="P48" i="9"/>
  <c r="Q29" i="9"/>
  <c r="Q30" i="9" a="1"/>
  <c r="Q30" i="9"/>
  <c r="S15" i="15" a="1"/>
  <c r="S15" i="15"/>
  <c r="S16" i="15" a="1"/>
  <c r="S16" i="15"/>
  <c r="T18" i="15"/>
  <c r="T15" i="15" a="1"/>
  <c r="T15" i="15"/>
  <c r="U17" i="15"/>
  <c r="T16" i="15" a="1"/>
  <c r="T16" i="15"/>
  <c r="Q31" i="9" a="1"/>
  <c r="Q31" i="9"/>
  <c r="Q32" i="9"/>
  <c r="U18" i="15"/>
  <c r="U15" i="15" a="1"/>
  <c r="U15" i="15"/>
  <c r="U16" i="15" a="1"/>
  <c r="U16" i="15"/>
  <c r="V17" i="15"/>
  <c r="V18" i="15"/>
  <c r="V15" i="15" a="1"/>
  <c r="V15" i="15"/>
  <c r="V16" i="15" a="1"/>
  <c r="V16" i="15"/>
  <c r="W17" i="15"/>
  <c r="W18" i="15"/>
  <c r="W15" i="15" a="1"/>
  <c r="W15" i="15"/>
  <c r="W16" i="15" a="1"/>
  <c r="W16" i="15"/>
  <c r="X17" i="15"/>
  <c r="X18" i="15"/>
  <c r="X15" i="15" a="1"/>
  <c r="X15" i="15"/>
  <c r="X16" i="15" a="1"/>
  <c r="X16" i="15"/>
  <c r="Y17" i="15"/>
  <c r="Y18" i="15"/>
  <c r="Y15" i="15" a="1"/>
  <c r="Y15" i="15"/>
  <c r="Z17" i="15"/>
  <c r="Z18" i="15"/>
  <c r="Z15" i="15" a="1"/>
  <c r="Z15" i="15"/>
  <c r="AA17" i="15"/>
  <c r="Z16" i="15" a="1"/>
  <c r="Z16" i="15"/>
  <c r="Y16" i="15" a="1"/>
  <c r="Y16" i="15"/>
  <c r="AB17" i="15"/>
  <c r="AA18" i="15"/>
  <c r="AA16" i="15" a="1"/>
  <c r="AA16" i="15"/>
  <c r="AA15" i="15" a="1"/>
  <c r="AA15" i="15"/>
  <c r="AB18" i="15"/>
  <c r="AB15" i="15" a="1"/>
  <c r="AB15" i="15"/>
  <c r="AC17" i="15"/>
  <c r="AB16" i="15" a="1"/>
  <c r="AB16" i="15"/>
  <c r="AC18" i="15"/>
  <c r="AC15" i="15" a="1"/>
  <c r="AC15" i="15"/>
  <c r="AD17" i="15"/>
  <c r="AC16" i="15" a="1"/>
  <c r="AC16" i="15"/>
  <c r="B38" i="2"/>
  <c r="B37" i="2"/>
  <c r="B36" i="2"/>
  <c r="B35" i="2"/>
  <c r="B34" i="2"/>
  <c r="C38" i="2"/>
  <c r="C37" i="2"/>
  <c r="C36" i="2"/>
  <c r="C35" i="2"/>
  <c r="C34" i="2"/>
  <c r="AD18" i="15"/>
  <c r="AE17" i="15"/>
  <c r="I30" i="1"/>
  <c r="C27" i="1"/>
  <c r="AE18" i="15"/>
  <c r="AF17" i="15"/>
  <c r="AD16" i="15" a="1"/>
  <c r="AD16" i="15"/>
  <c r="AD15" i="15" a="1"/>
  <c r="AD15" i="15"/>
  <c r="I26" i="1"/>
  <c r="J26" i="1"/>
  <c r="I27" i="1"/>
  <c r="J27" i="1"/>
  <c r="I24" i="1"/>
  <c r="J24" i="1"/>
  <c r="I33" i="1"/>
  <c r="I25" i="1"/>
  <c r="J25" i="1"/>
  <c r="AF18" i="15"/>
  <c r="AG17" i="15"/>
  <c r="AE15" i="15" a="1"/>
  <c r="AE15" i="15"/>
  <c r="AE16" i="15" a="1"/>
  <c r="AE16" i="15"/>
  <c r="I31" i="1"/>
  <c r="I32" i="1"/>
  <c r="AG18" i="15"/>
  <c r="AG16" i="15" a="1"/>
  <c r="AG16" i="15"/>
  <c r="AF16" i="15" a="1"/>
  <c r="AF16" i="15"/>
  <c r="AF15" i="15" a="1"/>
  <c r="AF15" i="15"/>
  <c r="AG15" i="15" a="1"/>
  <c r="AG15" i="15"/>
  <c r="E30" i="1"/>
  <c r="E25" i="1"/>
  <c r="F25" i="1"/>
  <c r="E26" i="1"/>
  <c r="F26" i="1"/>
  <c r="E27" i="1"/>
  <c r="F27" i="1"/>
  <c r="E24" i="1"/>
  <c r="F24" i="1"/>
  <c r="B31" i="2"/>
  <c r="D34" i="2"/>
  <c r="E34" i="2"/>
  <c r="D35" i="2"/>
  <c r="E35" i="2"/>
  <c r="D36" i="2"/>
  <c r="E36" i="2"/>
  <c r="D37" i="2"/>
  <c r="E37" i="2"/>
  <c r="D38" i="2"/>
  <c r="E38" i="2"/>
  <c r="B41" i="2"/>
  <c r="B44" i="2"/>
  <c r="B47" i="2"/>
  <c r="V45" i="10" a="1"/>
  <c r="V45" i="10"/>
  <c r="V46" i="10" a="1"/>
  <c r="V46" i="10"/>
  <c r="V47" i="10"/>
  <c r="U46" i="10" a="1"/>
  <c r="U46" i="10"/>
  <c r="U45" i="10" a="1"/>
  <c r="U45" i="10"/>
  <c r="U47" i="10"/>
  <c r="T45" i="10" a="1"/>
  <c r="T45" i="10"/>
  <c r="T46" i="10" a="1"/>
  <c r="T46" i="10"/>
  <c r="T47" i="10"/>
  <c r="R45" i="10" a="1"/>
  <c r="R45" i="10"/>
  <c r="R46" i="10" a="1"/>
  <c r="R46" i="10"/>
  <c r="R47" i="10"/>
  <c r="S46" i="10" a="1"/>
  <c r="S46" i="10"/>
  <c r="S45" i="10" a="1"/>
  <c r="S45" i="10"/>
  <c r="S47" i="10"/>
  <c r="H46" i="11" a="1"/>
  <c r="H46" i="11"/>
  <c r="E31" i="1"/>
  <c r="E32" i="1"/>
  <c r="E33" i="1"/>
  <c r="I46" i="11" a="1"/>
  <c r="I46" i="11"/>
  <c r="J46" i="11" a="1"/>
  <c r="J46" i="11"/>
  <c r="K46" i="11" a="1"/>
  <c r="K46" i="11"/>
  <c r="L46" i="11" a="1"/>
  <c r="L46" i="11"/>
  <c r="M46" i="11" a="1"/>
  <c r="M46" i="11"/>
  <c r="N46" i="11" a="1"/>
  <c r="N46" i="11"/>
  <c r="O46" i="11" a="1"/>
  <c r="O46" i="11"/>
  <c r="P46" i="11" a="1"/>
  <c r="P46" i="11"/>
  <c r="Q46" i="11" a="1"/>
  <c r="Q46" i="11"/>
  <c r="G45" i="11" a="1"/>
  <c r="G45" i="11"/>
  <c r="G47" i="11"/>
  <c r="H45" i="11" a="1"/>
  <c r="H45" i="11"/>
  <c r="H47" i="11"/>
  <c r="I45" i="11" a="1"/>
  <c r="I45" i="11"/>
  <c r="I47" i="11"/>
  <c r="J45" i="11" a="1"/>
  <c r="J45" i="11"/>
  <c r="J47" i="11"/>
  <c r="K45" i="11" a="1"/>
  <c r="K45" i="11"/>
  <c r="K47" i="11"/>
  <c r="L45" i="11" a="1"/>
  <c r="L45" i="11"/>
  <c r="L47" i="11"/>
  <c r="M45" i="11" a="1"/>
  <c r="M45" i="11"/>
  <c r="M47" i="11"/>
  <c r="N45" i="11" a="1"/>
  <c r="N45" i="11"/>
  <c r="N47" i="11"/>
  <c r="O45" i="11" a="1"/>
  <c r="O45" i="11"/>
  <c r="O47" i="11"/>
  <c r="P45" i="11" a="1"/>
  <c r="P45" i="11"/>
  <c r="P47" i="11"/>
  <c r="Q45" i="11" a="1"/>
  <c r="Q45" i="11"/>
  <c r="Q47" i="11"/>
  <c r="G45" i="10" a="1"/>
  <c r="G45" i="10"/>
  <c r="G47" i="10"/>
  <c r="H45" i="10" a="1"/>
  <c r="H45" i="10"/>
  <c r="H47" i="10"/>
  <c r="I45" i="10" a="1"/>
  <c r="I45" i="10"/>
  <c r="I47" i="10"/>
  <c r="J45" i="10" a="1"/>
  <c r="J45" i="10"/>
  <c r="J47" i="10"/>
  <c r="K45" i="10" a="1"/>
  <c r="K45" i="10"/>
  <c r="K47" i="10"/>
  <c r="L45" i="10" a="1"/>
  <c r="L45" i="10"/>
  <c r="L47" i="10"/>
  <c r="M45" i="10" a="1"/>
  <c r="M45" i="10"/>
  <c r="M47" i="10"/>
  <c r="N45" i="10" a="1"/>
  <c r="N45" i="10"/>
  <c r="N47" i="10"/>
  <c r="O45" i="10" a="1"/>
  <c r="O45" i="10"/>
  <c r="O47" i="10"/>
  <c r="P45" i="10" a="1"/>
  <c r="P45" i="10"/>
  <c r="P47" i="10"/>
  <c r="Q45" i="10" a="1"/>
  <c r="Q45" i="10"/>
  <c r="Q47" i="10"/>
  <c r="G47" i="12" a="1"/>
  <c r="G47" i="12"/>
  <c r="G49" i="12"/>
  <c r="H47" i="12" a="1"/>
  <c r="H47" i="12"/>
  <c r="H49" i="12"/>
  <c r="I47" i="12" a="1"/>
  <c r="I47" i="12"/>
  <c r="I49" i="12"/>
  <c r="J47" i="12" a="1"/>
  <c r="J47" i="12"/>
  <c r="J49" i="12"/>
  <c r="K47" i="12" a="1"/>
  <c r="K47" i="12"/>
  <c r="K49" i="12"/>
  <c r="L47" i="12" a="1"/>
  <c r="L47" i="12"/>
  <c r="L49" i="12"/>
  <c r="M47" i="12" a="1"/>
  <c r="M47" i="12"/>
  <c r="M49" i="12"/>
  <c r="N47" i="12" a="1"/>
  <c r="N47" i="12"/>
  <c r="N49" i="12"/>
  <c r="O47" i="12" a="1"/>
  <c r="O47" i="12"/>
  <c r="O49" i="12"/>
  <c r="P47" i="12" a="1"/>
  <c r="P47" i="12"/>
  <c r="P49" i="12"/>
  <c r="Q47" i="12" a="1"/>
  <c r="Q47" i="12"/>
  <c r="Q49" i="12"/>
  <c r="G47" i="9" a="1"/>
  <c r="G47" i="9"/>
  <c r="G49" i="9"/>
  <c r="H47" i="9" a="1"/>
  <c r="H47" i="9"/>
  <c r="H49" i="9"/>
  <c r="I47" i="9" a="1"/>
  <c r="I47" i="9"/>
  <c r="I49" i="9"/>
  <c r="J47" i="9" a="1"/>
  <c r="J47" i="9"/>
  <c r="J49" i="9"/>
  <c r="K47" i="9" a="1"/>
  <c r="K47" i="9"/>
  <c r="K49" i="9"/>
  <c r="L47" i="9" a="1"/>
  <c r="L47" i="9"/>
  <c r="L49" i="9"/>
  <c r="M47" i="9" a="1"/>
  <c r="M47" i="9"/>
  <c r="M49" i="9"/>
  <c r="N47" i="9" a="1"/>
  <c r="N47" i="9"/>
  <c r="N49" i="9"/>
  <c r="O47" i="9" a="1"/>
  <c r="O47" i="9"/>
  <c r="O49" i="9"/>
  <c r="P47" i="9" a="1"/>
  <c r="P47" i="9"/>
  <c r="P49" i="9"/>
</calcChain>
</file>

<file path=xl/sharedStrings.xml><?xml version="1.0" encoding="utf-8"?>
<sst xmlns="http://schemas.openxmlformats.org/spreadsheetml/2006/main" count="16590" uniqueCount="4229">
  <si>
    <t>Escenarios</t>
  </si>
  <si>
    <t>Probabilidad</t>
  </si>
  <si>
    <t>P(t+1)</t>
  </si>
  <si>
    <t>D(t+1)</t>
  </si>
  <si>
    <t>R(t+1)</t>
  </si>
  <si>
    <t>1) Grafique la función de distribución de R(t+1)</t>
  </si>
  <si>
    <t>2) Calcule la media, desviación estandar, exceso de retorno y la prima de riesgo</t>
  </si>
  <si>
    <t>Media (valor esperado)</t>
  </si>
  <si>
    <t>Desvío de la media</t>
  </si>
  <si>
    <t>(R-mu)^2</t>
  </si>
  <si>
    <t>Varianza</t>
  </si>
  <si>
    <t>Desvío estandar</t>
  </si>
  <si>
    <t>Exceso de retorno</t>
  </si>
  <si>
    <t>Tasa libre de riesgo</t>
  </si>
  <si>
    <t>Prima de riesgo</t>
  </si>
  <si>
    <t>Periodo</t>
  </si>
  <si>
    <t>Probabilidad - Frecuencia</t>
  </si>
  <si>
    <t>Wealth index</t>
  </si>
  <si>
    <t>Wealth index (0)</t>
  </si>
  <si>
    <t>Retorno geométrico</t>
  </si>
  <si>
    <t>3) Calcule el retorno geométrico</t>
  </si>
  <si>
    <t>Media</t>
  </si>
  <si>
    <t>Kurtosis</t>
  </si>
  <si>
    <t>SD(Rp)</t>
  </si>
  <si>
    <t>E(Rp)</t>
  </si>
  <si>
    <t>E(R)</t>
  </si>
  <si>
    <t>Weights</t>
  </si>
  <si>
    <t>W</t>
  </si>
  <si>
    <t>Retornos ordenados</t>
  </si>
  <si>
    <t>t=0</t>
  </si>
  <si>
    <t>t+1</t>
  </si>
  <si>
    <t>t+2</t>
  </si>
  <si>
    <t>t+3</t>
  </si>
  <si>
    <t>t+4</t>
  </si>
  <si>
    <t>t+5</t>
  </si>
  <si>
    <t>t+6</t>
  </si>
  <si>
    <t>t+7</t>
  </si>
  <si>
    <t>t+8</t>
  </si>
  <si>
    <t>t+9</t>
  </si>
  <si>
    <t>t+10</t>
  </si>
  <si>
    <t>t+11</t>
  </si>
  <si>
    <t>t+12</t>
  </si>
  <si>
    <t>t+13</t>
  </si>
  <si>
    <t>t+14</t>
  </si>
  <si>
    <t>t+15</t>
  </si>
  <si>
    <t>t+16</t>
  </si>
  <si>
    <t>t+17</t>
  </si>
  <si>
    <t>t+18</t>
  </si>
  <si>
    <t>t+19</t>
  </si>
  <si>
    <t>t+20</t>
  </si>
  <si>
    <t>t+21</t>
  </si>
  <si>
    <t>t+22</t>
  </si>
  <si>
    <t>t+23</t>
  </si>
  <si>
    <t>t+24</t>
  </si>
  <si>
    <t>t+25</t>
  </si>
  <si>
    <t>t+26</t>
  </si>
  <si>
    <t>t+27</t>
  </si>
  <si>
    <t>t+28</t>
  </si>
  <si>
    <t>t+29</t>
  </si>
  <si>
    <t>t+30</t>
  </si>
  <si>
    <t>t+31</t>
  </si>
  <si>
    <t>t+32</t>
  </si>
  <si>
    <t>t+33</t>
  </si>
  <si>
    <t>t+34</t>
  </si>
  <si>
    <t>t+35</t>
  </si>
  <si>
    <t>t+36</t>
  </si>
  <si>
    <t>t+37</t>
  </si>
  <si>
    <t>t+38</t>
  </si>
  <si>
    <t>t+39</t>
  </si>
  <si>
    <t>t+40</t>
  </si>
  <si>
    <t>t+41</t>
  </si>
  <si>
    <t>t+42</t>
  </si>
  <si>
    <t>t+43</t>
  </si>
  <si>
    <t>t+44</t>
  </si>
  <si>
    <t>t+45</t>
  </si>
  <si>
    <t>t+46</t>
  </si>
  <si>
    <t>t+47</t>
  </si>
  <si>
    <t>t+48</t>
  </si>
  <si>
    <t>t+49</t>
  </si>
  <si>
    <t>t+50</t>
  </si>
  <si>
    <t>t+51</t>
  </si>
  <si>
    <t>t+52</t>
  </si>
  <si>
    <t>t+53</t>
  </si>
  <si>
    <t>t+54</t>
  </si>
  <si>
    <t>t+55</t>
  </si>
  <si>
    <t>t+56</t>
  </si>
  <si>
    <t>t+57</t>
  </si>
  <si>
    <t>t+58</t>
  </si>
  <si>
    <t>t+59</t>
  </si>
  <si>
    <t>t+60</t>
  </si>
  <si>
    <t>t+61</t>
  </si>
  <si>
    <t>t+62</t>
  </si>
  <si>
    <t>t+63</t>
  </si>
  <si>
    <t>t+64</t>
  </si>
  <si>
    <t>t+65</t>
  </si>
  <si>
    <t>t+66</t>
  </si>
  <si>
    <t>t+67</t>
  </si>
  <si>
    <t>t+68</t>
  </si>
  <si>
    <t>t+69</t>
  </si>
  <si>
    <t>t+70</t>
  </si>
  <si>
    <t>t+71</t>
  </si>
  <si>
    <t>t+72</t>
  </si>
  <si>
    <t>t+73</t>
  </si>
  <si>
    <t>t+74</t>
  </si>
  <si>
    <t>t+75</t>
  </si>
  <si>
    <t>t+76</t>
  </si>
  <si>
    <t>t+77</t>
  </si>
  <si>
    <t>t+78</t>
  </si>
  <si>
    <t>t+79</t>
  </si>
  <si>
    <t>t+80</t>
  </si>
  <si>
    <t>t+81</t>
  </si>
  <si>
    <t>t+82</t>
  </si>
  <si>
    <t>t+83</t>
  </si>
  <si>
    <t>t+84</t>
  </si>
  <si>
    <t>t+85</t>
  </si>
  <si>
    <t>t+86</t>
  </si>
  <si>
    <t>t+87</t>
  </si>
  <si>
    <t>t+88</t>
  </si>
  <si>
    <t>t+89</t>
  </si>
  <si>
    <t>t+90</t>
  </si>
  <si>
    <t>t+91</t>
  </si>
  <si>
    <t>t+92</t>
  </si>
  <si>
    <t>t+93</t>
  </si>
  <si>
    <t>t+94</t>
  </si>
  <si>
    <t>t+95</t>
  </si>
  <si>
    <t>t+96</t>
  </si>
  <si>
    <t>t+97</t>
  </si>
  <si>
    <t>t+98</t>
  </si>
  <si>
    <t>t+99</t>
  </si>
  <si>
    <t>t+100</t>
  </si>
  <si>
    <t>t+101</t>
  </si>
  <si>
    <t>t+102</t>
  </si>
  <si>
    <t>t+103</t>
  </si>
  <si>
    <t>t+104</t>
  </si>
  <si>
    <t>t+105</t>
  </si>
  <si>
    <t>t+106</t>
  </si>
  <si>
    <t>t+107</t>
  </si>
  <si>
    <t>t+108</t>
  </si>
  <si>
    <t>t+109</t>
  </si>
  <si>
    <t>t+110</t>
  </si>
  <si>
    <t>t+111</t>
  </si>
  <si>
    <t>t+112</t>
  </si>
  <si>
    <t>t+113</t>
  </si>
  <si>
    <t>t+114</t>
  </si>
  <si>
    <t>t+115</t>
  </si>
  <si>
    <t>t+116</t>
  </si>
  <si>
    <t>t+117</t>
  </si>
  <si>
    <t>t+118</t>
  </si>
  <si>
    <t>t+119</t>
  </si>
  <si>
    <t>t+120</t>
  </si>
  <si>
    <t>t+121</t>
  </si>
  <si>
    <t>t+122</t>
  </si>
  <si>
    <t>t+123</t>
  </si>
  <si>
    <t>t+124</t>
  </si>
  <si>
    <t>t+125</t>
  </si>
  <si>
    <t>t+126</t>
  </si>
  <si>
    <t>t+127</t>
  </si>
  <si>
    <t>t+128</t>
  </si>
  <si>
    <t>t+129</t>
  </si>
  <si>
    <t>t+130</t>
  </si>
  <si>
    <t>t+131</t>
  </si>
  <si>
    <t>t+132</t>
  </si>
  <si>
    <t>t+133</t>
  </si>
  <si>
    <t>t+134</t>
  </si>
  <si>
    <t>t+135</t>
  </si>
  <si>
    <t>t+136</t>
  </si>
  <si>
    <t>t+137</t>
  </si>
  <si>
    <t>t+138</t>
  </si>
  <si>
    <t>t+139</t>
  </si>
  <si>
    <t>t+140</t>
  </si>
  <si>
    <t>t+141</t>
  </si>
  <si>
    <t>t+142</t>
  </si>
  <si>
    <t>t+143</t>
  </si>
  <si>
    <t>t+144</t>
  </si>
  <si>
    <t>t+145</t>
  </si>
  <si>
    <t>t+146</t>
  </si>
  <si>
    <t>t+147</t>
  </si>
  <si>
    <t>t+148</t>
  </si>
  <si>
    <t>t+149</t>
  </si>
  <si>
    <t>t+150</t>
  </si>
  <si>
    <t>t+151</t>
  </si>
  <si>
    <t>t+152</t>
  </si>
  <si>
    <t>t+153</t>
  </si>
  <si>
    <t>t+154</t>
  </si>
  <si>
    <t>t+155</t>
  </si>
  <si>
    <t>t+156</t>
  </si>
  <si>
    <t>t+157</t>
  </si>
  <si>
    <t>t+158</t>
  </si>
  <si>
    <t>t+159</t>
  </si>
  <si>
    <t>t+160</t>
  </si>
  <si>
    <t>t+161</t>
  </si>
  <si>
    <t>t+162</t>
  </si>
  <si>
    <t>t+163</t>
  </si>
  <si>
    <t>t+164</t>
  </si>
  <si>
    <t>t+165</t>
  </si>
  <si>
    <t>t+166</t>
  </si>
  <si>
    <t>t+167</t>
  </si>
  <si>
    <t>t+168</t>
  </si>
  <si>
    <t>t+169</t>
  </si>
  <si>
    <t>t+170</t>
  </si>
  <si>
    <t>t+171</t>
  </si>
  <si>
    <t>t+172</t>
  </si>
  <si>
    <t>t+173</t>
  </si>
  <si>
    <t>t+174</t>
  </si>
  <si>
    <t>t+175</t>
  </si>
  <si>
    <t>t+176</t>
  </si>
  <si>
    <t>t+177</t>
  </si>
  <si>
    <t>t+178</t>
  </si>
  <si>
    <t>t+179</t>
  </si>
  <si>
    <t>t+180</t>
  </si>
  <si>
    <t>t+181</t>
  </si>
  <si>
    <t>t+182</t>
  </si>
  <si>
    <t>t+183</t>
  </si>
  <si>
    <t>t+184</t>
  </si>
  <si>
    <t>t+185</t>
  </si>
  <si>
    <t>t+186</t>
  </si>
  <si>
    <t>t+187</t>
  </si>
  <si>
    <t>t+188</t>
  </si>
  <si>
    <t>t+189</t>
  </si>
  <si>
    <t>t+190</t>
  </si>
  <si>
    <t>t+191</t>
  </si>
  <si>
    <t>t+192</t>
  </si>
  <si>
    <t>t+193</t>
  </si>
  <si>
    <t>t+194</t>
  </si>
  <si>
    <t>t+195</t>
  </si>
  <si>
    <t>t+196</t>
  </si>
  <si>
    <t>t+197</t>
  </si>
  <si>
    <t>t+198</t>
  </si>
  <si>
    <t>t+199</t>
  </si>
  <si>
    <t>t+200</t>
  </si>
  <si>
    <t>t+201</t>
  </si>
  <si>
    <t>t+202</t>
  </si>
  <si>
    <t>t+203</t>
  </si>
  <si>
    <t>t+204</t>
  </si>
  <si>
    <t>t+205</t>
  </si>
  <si>
    <t>t+206</t>
  </si>
  <si>
    <t>t+207</t>
  </si>
  <si>
    <t>t+208</t>
  </si>
  <si>
    <t>t+209</t>
  </si>
  <si>
    <t>t+210</t>
  </si>
  <si>
    <t>t+211</t>
  </si>
  <si>
    <t>t+212</t>
  </si>
  <si>
    <t>t+213</t>
  </si>
  <si>
    <t>t+214</t>
  </si>
  <si>
    <t>t+215</t>
  </si>
  <si>
    <t>t+216</t>
  </si>
  <si>
    <t>t+217</t>
  </si>
  <si>
    <t>t+218</t>
  </si>
  <si>
    <t>t+219</t>
  </si>
  <si>
    <t>t+220</t>
  </si>
  <si>
    <t>t+221</t>
  </si>
  <si>
    <t>t+222</t>
  </si>
  <si>
    <t>t+223</t>
  </si>
  <si>
    <t>t+224</t>
  </si>
  <si>
    <t>t+225</t>
  </si>
  <si>
    <t>t+226</t>
  </si>
  <si>
    <t>t+227</t>
  </si>
  <si>
    <t>t+228</t>
  </si>
  <si>
    <t>t+229</t>
  </si>
  <si>
    <t>t+230</t>
  </si>
  <si>
    <t>t+231</t>
  </si>
  <si>
    <t>t+232</t>
  </si>
  <si>
    <t>t+233</t>
  </si>
  <si>
    <t>t+234</t>
  </si>
  <si>
    <t>t+235</t>
  </si>
  <si>
    <t>t+236</t>
  </si>
  <si>
    <t>t+237</t>
  </si>
  <si>
    <t>t+238</t>
  </si>
  <si>
    <t>t+239</t>
  </si>
  <si>
    <t>t+240</t>
  </si>
  <si>
    <t>t+241</t>
  </si>
  <si>
    <t>t+242</t>
  </si>
  <si>
    <t>t+243</t>
  </si>
  <si>
    <t>t+244</t>
  </si>
  <si>
    <t>t+245</t>
  </si>
  <si>
    <t>t+246</t>
  </si>
  <si>
    <t>t+247</t>
  </si>
  <si>
    <t>t+248</t>
  </si>
  <si>
    <t>t+249</t>
  </si>
  <si>
    <t>t+250</t>
  </si>
  <si>
    <t>t+251</t>
  </si>
  <si>
    <t>t+252</t>
  </si>
  <si>
    <t>t+253</t>
  </si>
  <si>
    <t>t+254</t>
  </si>
  <si>
    <t>t+255</t>
  </si>
  <si>
    <t>t+256</t>
  </si>
  <si>
    <t>t+257</t>
  </si>
  <si>
    <t>t+258</t>
  </si>
  <si>
    <t>t+259</t>
  </si>
  <si>
    <t>t+260</t>
  </si>
  <si>
    <t>t+261</t>
  </si>
  <si>
    <t>t+262</t>
  </si>
  <si>
    <t>t+263</t>
  </si>
  <si>
    <t>t+264</t>
  </si>
  <si>
    <t>t+265</t>
  </si>
  <si>
    <t>t+266</t>
  </si>
  <si>
    <t>t+267</t>
  </si>
  <si>
    <t>t+268</t>
  </si>
  <si>
    <t>t+269</t>
  </si>
  <si>
    <t>t+270</t>
  </si>
  <si>
    <t>t+271</t>
  </si>
  <si>
    <t>t+272</t>
  </si>
  <si>
    <t>t+273</t>
  </si>
  <si>
    <t>t+274</t>
  </si>
  <si>
    <t>t+275</t>
  </si>
  <si>
    <t>t+276</t>
  </si>
  <si>
    <t>t+277</t>
  </si>
  <si>
    <t>t+278</t>
  </si>
  <si>
    <t>t+279</t>
  </si>
  <si>
    <t>t+280</t>
  </si>
  <si>
    <t>t+281</t>
  </si>
  <si>
    <t>t+282</t>
  </si>
  <si>
    <t>t+283</t>
  </si>
  <si>
    <t>t+284</t>
  </si>
  <si>
    <t>t+285</t>
  </si>
  <si>
    <t>t+286</t>
  </si>
  <si>
    <t>t+287</t>
  </si>
  <si>
    <t>t+288</t>
  </si>
  <si>
    <t>t+289</t>
  </si>
  <si>
    <t>t+290</t>
  </si>
  <si>
    <t>t+291</t>
  </si>
  <si>
    <t>t+292</t>
  </si>
  <si>
    <t>t+293</t>
  </si>
  <si>
    <t>t+294</t>
  </si>
  <si>
    <t>t+295</t>
  </si>
  <si>
    <t>t+296</t>
  </si>
  <si>
    <t>t+297</t>
  </si>
  <si>
    <t>t+298</t>
  </si>
  <si>
    <t>t+299</t>
  </si>
  <si>
    <t>t+300</t>
  </si>
  <si>
    <t>t+301</t>
  </si>
  <si>
    <t>t+302</t>
  </si>
  <si>
    <t>t+303</t>
  </si>
  <si>
    <t>t+304</t>
  </si>
  <si>
    <t>t+305</t>
  </si>
  <si>
    <t>t+306</t>
  </si>
  <si>
    <t>t+307</t>
  </si>
  <si>
    <t>t+308</t>
  </si>
  <si>
    <t>t+309</t>
  </si>
  <si>
    <t>t+310</t>
  </si>
  <si>
    <t>t+311</t>
  </si>
  <si>
    <t>t+312</t>
  </si>
  <si>
    <t>t+313</t>
  </si>
  <si>
    <t>t+314</t>
  </si>
  <si>
    <t>t+315</t>
  </si>
  <si>
    <t>t+316</t>
  </si>
  <si>
    <t>t+317</t>
  </si>
  <si>
    <t>t+318</t>
  </si>
  <si>
    <t>t+319</t>
  </si>
  <si>
    <t>t+320</t>
  </si>
  <si>
    <t>t+321</t>
  </si>
  <si>
    <t>t+322</t>
  </si>
  <si>
    <t>t+323</t>
  </si>
  <si>
    <t>t+324</t>
  </si>
  <si>
    <t>t+325</t>
  </si>
  <si>
    <t>t+326</t>
  </si>
  <si>
    <t>t+327</t>
  </si>
  <si>
    <t>t+328</t>
  </si>
  <si>
    <t>t+329</t>
  </si>
  <si>
    <t>t+330</t>
  </si>
  <si>
    <t>t+331</t>
  </si>
  <si>
    <t>t+332</t>
  </si>
  <si>
    <t>t+333</t>
  </si>
  <si>
    <t>t+334</t>
  </si>
  <si>
    <t>t+335</t>
  </si>
  <si>
    <t>t+336</t>
  </si>
  <si>
    <t>t+337</t>
  </si>
  <si>
    <t>t+338</t>
  </si>
  <si>
    <t>t+339</t>
  </si>
  <si>
    <t>t+340</t>
  </si>
  <si>
    <t>t+341</t>
  </si>
  <si>
    <t>t+342</t>
  </si>
  <si>
    <t>t+343</t>
  </si>
  <si>
    <t>t+344</t>
  </si>
  <si>
    <t>t+345</t>
  </si>
  <si>
    <t>t+346</t>
  </si>
  <si>
    <t>t+347</t>
  </si>
  <si>
    <t>t+348</t>
  </si>
  <si>
    <t>t+349</t>
  </si>
  <si>
    <t>t+350</t>
  </si>
  <si>
    <t>t+351</t>
  </si>
  <si>
    <t>t+352</t>
  </si>
  <si>
    <t>t+353</t>
  </si>
  <si>
    <t>t+354</t>
  </si>
  <si>
    <t>t+355</t>
  </si>
  <si>
    <t>t+356</t>
  </si>
  <si>
    <t>t+357</t>
  </si>
  <si>
    <t>t+358</t>
  </si>
  <si>
    <t>t+359</t>
  </si>
  <si>
    <t>t+360</t>
  </si>
  <si>
    <t>t+361</t>
  </si>
  <si>
    <t>t+362</t>
  </si>
  <si>
    <t>t+363</t>
  </si>
  <si>
    <t>t+364</t>
  </si>
  <si>
    <t>t+365</t>
  </si>
  <si>
    <t>t+366</t>
  </si>
  <si>
    <t>t+367</t>
  </si>
  <si>
    <t>t+368</t>
  </si>
  <si>
    <t>t+369</t>
  </si>
  <si>
    <t>t+370</t>
  </si>
  <si>
    <t>t+371</t>
  </si>
  <si>
    <t>t+372</t>
  </si>
  <si>
    <t>t+373</t>
  </si>
  <si>
    <t>t+374</t>
  </si>
  <si>
    <t>t+375</t>
  </si>
  <si>
    <t>t+376</t>
  </si>
  <si>
    <t>t+377</t>
  </si>
  <si>
    <t>t+378</t>
  </si>
  <si>
    <t>t+379</t>
  </si>
  <si>
    <t>t+380</t>
  </si>
  <si>
    <t>t+381</t>
  </si>
  <si>
    <t>t+382</t>
  </si>
  <si>
    <t>t+383</t>
  </si>
  <si>
    <t>t+384</t>
  </si>
  <si>
    <t>t+385</t>
  </si>
  <si>
    <t>t+386</t>
  </si>
  <si>
    <t>t+387</t>
  </si>
  <si>
    <t>t+388</t>
  </si>
  <si>
    <t>t+389</t>
  </si>
  <si>
    <t>t+390</t>
  </si>
  <si>
    <t>t+391</t>
  </si>
  <si>
    <t>t+392</t>
  </si>
  <si>
    <t>t+393</t>
  </si>
  <si>
    <t>t+394</t>
  </si>
  <si>
    <t>t+395</t>
  </si>
  <si>
    <t>t+396</t>
  </si>
  <si>
    <t>t+397</t>
  </si>
  <si>
    <t>t+398</t>
  </si>
  <si>
    <t>t+399</t>
  </si>
  <si>
    <t>t+400</t>
  </si>
  <si>
    <t>t+401</t>
  </si>
  <si>
    <t>t+402</t>
  </si>
  <si>
    <t>t+403</t>
  </si>
  <si>
    <t>t+404</t>
  </si>
  <si>
    <t>t+405</t>
  </si>
  <si>
    <t>t+406</t>
  </si>
  <si>
    <t>t+407</t>
  </si>
  <si>
    <t>t+408</t>
  </si>
  <si>
    <t>t+409</t>
  </si>
  <si>
    <t>t+410</t>
  </si>
  <si>
    <t>t+411</t>
  </si>
  <si>
    <t>t+412</t>
  </si>
  <si>
    <t>t+413</t>
  </si>
  <si>
    <t>t+414</t>
  </si>
  <si>
    <t>t+415</t>
  </si>
  <si>
    <t>t+416</t>
  </si>
  <si>
    <t>t+417</t>
  </si>
  <si>
    <t>t+418</t>
  </si>
  <si>
    <t>t+419</t>
  </si>
  <si>
    <t>t+420</t>
  </si>
  <si>
    <t>t+421</t>
  </si>
  <si>
    <t>t+422</t>
  </si>
  <si>
    <t>t+423</t>
  </si>
  <si>
    <t>t+424</t>
  </si>
  <si>
    <t>t+425</t>
  </si>
  <si>
    <t>t+426</t>
  </si>
  <si>
    <t>t+427</t>
  </si>
  <si>
    <t>t+428</t>
  </si>
  <si>
    <t>t+429</t>
  </si>
  <si>
    <t>t+430</t>
  </si>
  <si>
    <t>t+431</t>
  </si>
  <si>
    <t>t+432</t>
  </si>
  <si>
    <t>t+433</t>
  </si>
  <si>
    <t>t+434</t>
  </si>
  <si>
    <t>t+435</t>
  </si>
  <si>
    <t>t+436</t>
  </si>
  <si>
    <t>t+437</t>
  </si>
  <si>
    <t>t+438</t>
  </si>
  <si>
    <t>t+439</t>
  </si>
  <si>
    <t>t+440</t>
  </si>
  <si>
    <t>t+441</t>
  </si>
  <si>
    <t>t+442</t>
  </si>
  <si>
    <t>t+443</t>
  </si>
  <si>
    <t>t+444</t>
  </si>
  <si>
    <t>t+445</t>
  </si>
  <si>
    <t>t+446</t>
  </si>
  <si>
    <t>t+447</t>
  </si>
  <si>
    <t>t+448</t>
  </si>
  <si>
    <t>t+449</t>
  </si>
  <si>
    <t>t+450</t>
  </si>
  <si>
    <t>t+451</t>
  </si>
  <si>
    <t>t+452</t>
  </si>
  <si>
    <t>t+453</t>
  </si>
  <si>
    <t>t+454</t>
  </si>
  <si>
    <t>t+455</t>
  </si>
  <si>
    <t>t+456</t>
  </si>
  <si>
    <t>t+457</t>
  </si>
  <si>
    <t>t+458</t>
  </si>
  <si>
    <t>t+459</t>
  </si>
  <si>
    <t>t+460</t>
  </si>
  <si>
    <t>t+461</t>
  </si>
  <si>
    <t>t+462</t>
  </si>
  <si>
    <t>t+463</t>
  </si>
  <si>
    <t>t+464</t>
  </si>
  <si>
    <t>t+465</t>
  </si>
  <si>
    <t>t+466</t>
  </si>
  <si>
    <t>t+467</t>
  </si>
  <si>
    <t>t+468</t>
  </si>
  <si>
    <t>t+469</t>
  </si>
  <si>
    <t>t+470</t>
  </si>
  <si>
    <t>t+471</t>
  </si>
  <si>
    <t>t+472</t>
  </si>
  <si>
    <t>t+473</t>
  </si>
  <si>
    <t>t+474</t>
  </si>
  <si>
    <t>t+475</t>
  </si>
  <si>
    <t>t+476</t>
  </si>
  <si>
    <t>t+477</t>
  </si>
  <si>
    <t>t+478</t>
  </si>
  <si>
    <t>t+479</t>
  </si>
  <si>
    <t>t+480</t>
  </si>
  <si>
    <t>t+481</t>
  </si>
  <si>
    <t>t+482</t>
  </si>
  <si>
    <t>t+483</t>
  </si>
  <si>
    <t>t+484</t>
  </si>
  <si>
    <t>t+485</t>
  </si>
  <si>
    <t>t+486</t>
  </si>
  <si>
    <t>t+487</t>
  </si>
  <si>
    <t>t+488</t>
  </si>
  <si>
    <t>t+489</t>
  </si>
  <si>
    <t>t+490</t>
  </si>
  <si>
    <t>t+491</t>
  </si>
  <si>
    <t>t+492</t>
  </si>
  <si>
    <t>t+493</t>
  </si>
  <si>
    <t>t+494</t>
  </si>
  <si>
    <t>t+495</t>
  </si>
  <si>
    <t>t+496</t>
  </si>
  <si>
    <t>t+497</t>
  </si>
  <si>
    <t>t+498</t>
  </si>
  <si>
    <t>t+499</t>
  </si>
  <si>
    <t>t+500</t>
  </si>
  <si>
    <t>t+501</t>
  </si>
  <si>
    <t>t+502</t>
  </si>
  <si>
    <t>t+503</t>
  </si>
  <si>
    <t>t+504</t>
  </si>
  <si>
    <t>t+505</t>
  </si>
  <si>
    <t>t+506</t>
  </si>
  <si>
    <t>t+507</t>
  </si>
  <si>
    <t>t+508</t>
  </si>
  <si>
    <t>t+509</t>
  </si>
  <si>
    <t>t+510</t>
  </si>
  <si>
    <t>t+511</t>
  </si>
  <si>
    <t>t+512</t>
  </si>
  <si>
    <t>t+513</t>
  </si>
  <si>
    <t>t+514</t>
  </si>
  <si>
    <t>t+515</t>
  </si>
  <si>
    <t>t+516</t>
  </si>
  <si>
    <t>t+517</t>
  </si>
  <si>
    <t>t+518</t>
  </si>
  <si>
    <t>t+519</t>
  </si>
  <si>
    <t>t+520</t>
  </si>
  <si>
    <t>t+521</t>
  </si>
  <si>
    <t>t+522</t>
  </si>
  <si>
    <t>t+523</t>
  </si>
  <si>
    <t>t+524</t>
  </si>
  <si>
    <t>t+525</t>
  </si>
  <si>
    <t>t+526</t>
  </si>
  <si>
    <t>t+527</t>
  </si>
  <si>
    <t>t+528</t>
  </si>
  <si>
    <t>t+529</t>
  </si>
  <si>
    <t>t+530</t>
  </si>
  <si>
    <t>t+531</t>
  </si>
  <si>
    <t>t+532</t>
  </si>
  <si>
    <t>t+533</t>
  </si>
  <si>
    <t>t+534</t>
  </si>
  <si>
    <t>t+535</t>
  </si>
  <si>
    <t>t+536</t>
  </si>
  <si>
    <t>t+537</t>
  </si>
  <si>
    <t>t+538</t>
  </si>
  <si>
    <t>t+539</t>
  </si>
  <si>
    <t>t+540</t>
  </si>
  <si>
    <t>t+541</t>
  </si>
  <si>
    <t>t+542</t>
  </si>
  <si>
    <t>t+543</t>
  </si>
  <si>
    <t>t+544</t>
  </si>
  <si>
    <t>t+545</t>
  </si>
  <si>
    <t>t+546</t>
  </si>
  <si>
    <t>t+547</t>
  </si>
  <si>
    <t>t+548</t>
  </si>
  <si>
    <t>t+549</t>
  </si>
  <si>
    <t>t+550</t>
  </si>
  <si>
    <t>t+551</t>
  </si>
  <si>
    <t>t+552</t>
  </si>
  <si>
    <t>t+553</t>
  </si>
  <si>
    <t>t+554</t>
  </si>
  <si>
    <t>t+555</t>
  </si>
  <si>
    <t>t+556</t>
  </si>
  <si>
    <t>t+557</t>
  </si>
  <si>
    <t>t+558</t>
  </si>
  <si>
    <t>t+559</t>
  </si>
  <si>
    <t>t+560</t>
  </si>
  <si>
    <t>t+561</t>
  </si>
  <si>
    <t>t+562</t>
  </si>
  <si>
    <t>t+563</t>
  </si>
  <si>
    <t>t+564</t>
  </si>
  <si>
    <t>t+565</t>
  </si>
  <si>
    <t>t+566</t>
  </si>
  <si>
    <t>t+567</t>
  </si>
  <si>
    <t>t+568</t>
  </si>
  <si>
    <t>t+569</t>
  </si>
  <si>
    <t>t+570</t>
  </si>
  <si>
    <t>t+571</t>
  </si>
  <si>
    <t>t+572</t>
  </si>
  <si>
    <t>t+573</t>
  </si>
  <si>
    <t>t+574</t>
  </si>
  <si>
    <t>t+575</t>
  </si>
  <si>
    <t>t+576</t>
  </si>
  <si>
    <t>t+577</t>
  </si>
  <si>
    <t>t+578</t>
  </si>
  <si>
    <t>t+579</t>
  </si>
  <si>
    <t>t+580</t>
  </si>
  <si>
    <t>t+581</t>
  </si>
  <si>
    <t>t+582</t>
  </si>
  <si>
    <t>t+583</t>
  </si>
  <si>
    <t>t+584</t>
  </si>
  <si>
    <t>t+585</t>
  </si>
  <si>
    <t>t+586</t>
  </si>
  <si>
    <t>t+587</t>
  </si>
  <si>
    <t>t+588</t>
  </si>
  <si>
    <t>t+589</t>
  </si>
  <si>
    <t>t+590</t>
  </si>
  <si>
    <t>t+591</t>
  </si>
  <si>
    <t>t+592</t>
  </si>
  <si>
    <t>t+593</t>
  </si>
  <si>
    <t>t+594</t>
  </si>
  <si>
    <t>t+595</t>
  </si>
  <si>
    <t>t+596</t>
  </si>
  <si>
    <t>t+597</t>
  </si>
  <si>
    <t>t+598</t>
  </si>
  <si>
    <t>t+599</t>
  </si>
  <si>
    <t>t+600</t>
  </si>
  <si>
    <t>t+601</t>
  </si>
  <si>
    <t>t+602</t>
  </si>
  <si>
    <t>t+603</t>
  </si>
  <si>
    <t>t+604</t>
  </si>
  <si>
    <t>t+605</t>
  </si>
  <si>
    <t>t+606</t>
  </si>
  <si>
    <t>t+607</t>
  </si>
  <si>
    <t>t+608</t>
  </si>
  <si>
    <t>t+609</t>
  </si>
  <si>
    <t>t+610</t>
  </si>
  <si>
    <t>t+611</t>
  </si>
  <si>
    <t>t+612</t>
  </si>
  <si>
    <t>t+613</t>
  </si>
  <si>
    <t>t+614</t>
  </si>
  <si>
    <t>t+615</t>
  </si>
  <si>
    <t>t+616</t>
  </si>
  <si>
    <t>t+617</t>
  </si>
  <si>
    <t>t+618</t>
  </si>
  <si>
    <t>t+619</t>
  </si>
  <si>
    <t>t+620</t>
  </si>
  <si>
    <t>t+621</t>
  </si>
  <si>
    <t>t+622</t>
  </si>
  <si>
    <t>t+623</t>
  </si>
  <si>
    <t>t+624</t>
  </si>
  <si>
    <t>t+625</t>
  </si>
  <si>
    <t>t+626</t>
  </si>
  <si>
    <t>t+627</t>
  </si>
  <si>
    <t>t+628</t>
  </si>
  <si>
    <t>t+629</t>
  </si>
  <si>
    <t>t+630</t>
  </si>
  <si>
    <t>t+631</t>
  </si>
  <si>
    <t>t+632</t>
  </si>
  <si>
    <t>t+633</t>
  </si>
  <si>
    <t>t+634</t>
  </si>
  <si>
    <t>t+635</t>
  </si>
  <si>
    <t>t+636</t>
  </si>
  <si>
    <t>t+637</t>
  </si>
  <si>
    <t>t+638</t>
  </si>
  <si>
    <t>t+639</t>
  </si>
  <si>
    <t>t+640</t>
  </si>
  <si>
    <t>t+641</t>
  </si>
  <si>
    <t>t+642</t>
  </si>
  <si>
    <t>t+643</t>
  </si>
  <si>
    <t>t+644</t>
  </si>
  <si>
    <t>t+645</t>
  </si>
  <si>
    <t>t+646</t>
  </si>
  <si>
    <t>t+647</t>
  </si>
  <si>
    <t>t+648</t>
  </si>
  <si>
    <t>t+649</t>
  </si>
  <si>
    <t>t+650</t>
  </si>
  <si>
    <t>t+651</t>
  </si>
  <si>
    <t>t+652</t>
  </si>
  <si>
    <t>t+653</t>
  </si>
  <si>
    <t>t+654</t>
  </si>
  <si>
    <t>Act1</t>
  </si>
  <si>
    <t>Act2</t>
  </si>
  <si>
    <t>SD</t>
  </si>
  <si>
    <t>Sesgo</t>
  </si>
  <si>
    <t>Sharpe ratio</t>
  </si>
  <si>
    <t>t+655</t>
  </si>
  <si>
    <t>t+656</t>
  </si>
  <si>
    <t>t+657</t>
  </si>
  <si>
    <t>t+658</t>
  </si>
  <si>
    <t>t+659</t>
  </si>
  <si>
    <t>t+660</t>
  </si>
  <si>
    <t>t+661</t>
  </si>
  <si>
    <t>t+662</t>
  </si>
  <si>
    <t>t+663</t>
  </si>
  <si>
    <t>t+664</t>
  </si>
  <si>
    <t>t+665</t>
  </si>
  <si>
    <t>t+666</t>
  </si>
  <si>
    <t>t+667</t>
  </si>
  <si>
    <t>t+668</t>
  </si>
  <si>
    <t>t+669</t>
  </si>
  <si>
    <t>t+670</t>
  </si>
  <si>
    <t>t+671</t>
  </si>
  <si>
    <t>t+672</t>
  </si>
  <si>
    <t>t+673</t>
  </si>
  <si>
    <t>t+674</t>
  </si>
  <si>
    <t>t+675</t>
  </si>
  <si>
    <t>t+676</t>
  </si>
  <si>
    <t>t+677</t>
  </si>
  <si>
    <t>t+678</t>
  </si>
  <si>
    <t>t+679</t>
  </si>
  <si>
    <t>t+680</t>
  </si>
  <si>
    <t>t+681</t>
  </si>
  <si>
    <t>t+682</t>
  </si>
  <si>
    <t>t+683</t>
  </si>
  <si>
    <t>t+684</t>
  </si>
  <si>
    <t>t+685</t>
  </si>
  <si>
    <t>t+686</t>
  </si>
  <si>
    <t>t+687</t>
  </si>
  <si>
    <t>t+688</t>
  </si>
  <si>
    <t>t+689</t>
  </si>
  <si>
    <t>t+690</t>
  </si>
  <si>
    <t>t+691</t>
  </si>
  <si>
    <t>t+692</t>
  </si>
  <si>
    <t>t+693</t>
  </si>
  <si>
    <t>t+694</t>
  </si>
  <si>
    <t>t+695</t>
  </si>
  <si>
    <t>t+696</t>
  </si>
  <si>
    <t>t+697</t>
  </si>
  <si>
    <t>t+698</t>
  </si>
  <si>
    <t>t+699</t>
  </si>
  <si>
    <t>t+700</t>
  </si>
  <si>
    <t>t+701</t>
  </si>
  <si>
    <t>t+702</t>
  </si>
  <si>
    <t>t+703</t>
  </si>
  <si>
    <t>t+704</t>
  </si>
  <si>
    <t>t+705</t>
  </si>
  <si>
    <t>t+706</t>
  </si>
  <si>
    <t>t+707</t>
  </si>
  <si>
    <t>t+708</t>
  </si>
  <si>
    <t>t+709</t>
  </si>
  <si>
    <t>t+710</t>
  </si>
  <si>
    <t>t+711</t>
  </si>
  <si>
    <t>t+712</t>
  </si>
  <si>
    <t>t+713</t>
  </si>
  <si>
    <t>t+714</t>
  </si>
  <si>
    <t>t+715</t>
  </si>
  <si>
    <t>t+716</t>
  </si>
  <si>
    <t>t+717</t>
  </si>
  <si>
    <t>t+718</t>
  </si>
  <si>
    <t>t+719</t>
  </si>
  <si>
    <t>t+720</t>
  </si>
  <si>
    <t>t+721</t>
  </si>
  <si>
    <t>t+722</t>
  </si>
  <si>
    <t>t+723</t>
  </si>
  <si>
    <t>t+724</t>
  </si>
  <si>
    <t>t+725</t>
  </si>
  <si>
    <t>t+726</t>
  </si>
  <si>
    <t>t+727</t>
  </si>
  <si>
    <t>t+728</t>
  </si>
  <si>
    <t>t+729</t>
  </si>
  <si>
    <t>t+730</t>
  </si>
  <si>
    <t>t+731</t>
  </si>
  <si>
    <t>t+732</t>
  </si>
  <si>
    <t>t+733</t>
  </si>
  <si>
    <t>t+734</t>
  </si>
  <si>
    <t>t+735</t>
  </si>
  <si>
    <t>t+736</t>
  </si>
  <si>
    <t>t+737</t>
  </si>
  <si>
    <t>t+738</t>
  </si>
  <si>
    <t>t+739</t>
  </si>
  <si>
    <t>t+740</t>
  </si>
  <si>
    <t>t+741</t>
  </si>
  <si>
    <t>t+742</t>
  </si>
  <si>
    <t>t+743</t>
  </si>
  <si>
    <t>t+744</t>
  </si>
  <si>
    <t>t+745</t>
  </si>
  <si>
    <t>t+746</t>
  </si>
  <si>
    <t>t+747</t>
  </si>
  <si>
    <t>t+748</t>
  </si>
  <si>
    <t>t+749</t>
  </si>
  <si>
    <t>t+750</t>
  </si>
  <si>
    <t>t+751</t>
  </si>
  <si>
    <t>t+752</t>
  </si>
  <si>
    <t>t+753</t>
  </si>
  <si>
    <t>t+754</t>
  </si>
  <si>
    <t>t+755</t>
  </si>
  <si>
    <t>t+756</t>
  </si>
  <si>
    <t>t+757</t>
  </si>
  <si>
    <t>t+758</t>
  </si>
  <si>
    <t>t+759</t>
  </si>
  <si>
    <t>t+760</t>
  </si>
  <si>
    <t>t+761</t>
  </si>
  <si>
    <t>t+762</t>
  </si>
  <si>
    <t>t+763</t>
  </si>
  <si>
    <t>t+764</t>
  </si>
  <si>
    <t>t+765</t>
  </si>
  <si>
    <t>t+766</t>
  </si>
  <si>
    <t>t+767</t>
  </si>
  <si>
    <t>t+768</t>
  </si>
  <si>
    <t>t+769</t>
  </si>
  <si>
    <t>t+770</t>
  </si>
  <si>
    <t>t+771</t>
  </si>
  <si>
    <t>t+772</t>
  </si>
  <si>
    <t>t+773</t>
  </si>
  <si>
    <t>t+774</t>
  </si>
  <si>
    <t>t+775</t>
  </si>
  <si>
    <t>t+776</t>
  </si>
  <si>
    <t>t+777</t>
  </si>
  <si>
    <t>t+778</t>
  </si>
  <si>
    <t>t+779</t>
  </si>
  <si>
    <t>t+780</t>
  </si>
  <si>
    <t>t+781</t>
  </si>
  <si>
    <t>t+782</t>
  </si>
  <si>
    <t>t+783</t>
  </si>
  <si>
    <t>t+784</t>
  </si>
  <si>
    <t>t+785</t>
  </si>
  <si>
    <t>t+786</t>
  </si>
  <si>
    <t>t+787</t>
  </si>
  <si>
    <t>t+788</t>
  </si>
  <si>
    <t>t+789</t>
  </si>
  <si>
    <t>t+790</t>
  </si>
  <si>
    <t>t+791</t>
  </si>
  <si>
    <t>t+792</t>
  </si>
  <si>
    <t>t+793</t>
  </si>
  <si>
    <t>t+794</t>
  </si>
  <si>
    <t>t+795</t>
  </si>
  <si>
    <t>t+796</t>
  </si>
  <si>
    <t>t+797</t>
  </si>
  <si>
    <t>t+798</t>
  </si>
  <si>
    <t>t+799</t>
  </si>
  <si>
    <t>t+800</t>
  </si>
  <si>
    <t>t+801</t>
  </si>
  <si>
    <t>t+802</t>
  </si>
  <si>
    <t>t+803</t>
  </si>
  <si>
    <t>t+804</t>
  </si>
  <si>
    <t>t+805</t>
  </si>
  <si>
    <t>t+806</t>
  </si>
  <si>
    <t>t+807</t>
  </si>
  <si>
    <t>t+808</t>
  </si>
  <si>
    <t>t+809</t>
  </si>
  <si>
    <t>t+810</t>
  </si>
  <si>
    <t>t+811</t>
  </si>
  <si>
    <t>t+812</t>
  </si>
  <si>
    <t>t+813</t>
  </si>
  <si>
    <t>t+814</t>
  </si>
  <si>
    <t>t+815</t>
  </si>
  <si>
    <t>t+816</t>
  </si>
  <si>
    <t>t+817</t>
  </si>
  <si>
    <t>t+818</t>
  </si>
  <si>
    <t>t+819</t>
  </si>
  <si>
    <t>t+820</t>
  </si>
  <si>
    <t>t+821</t>
  </si>
  <si>
    <t>t+822</t>
  </si>
  <si>
    <t>t+823</t>
  </si>
  <si>
    <t>t+824</t>
  </si>
  <si>
    <t>t+825</t>
  </si>
  <si>
    <t>t+826</t>
  </si>
  <si>
    <t>t+827</t>
  </si>
  <si>
    <t>t+828</t>
  </si>
  <si>
    <t>t+829</t>
  </si>
  <si>
    <t>t+830</t>
  </si>
  <si>
    <t>t+831</t>
  </si>
  <si>
    <t>t+832</t>
  </si>
  <si>
    <t>t+833</t>
  </si>
  <si>
    <t>t+834</t>
  </si>
  <si>
    <t>t+835</t>
  </si>
  <si>
    <t>t+836</t>
  </si>
  <si>
    <t>t+837</t>
  </si>
  <si>
    <t>t+838</t>
  </si>
  <si>
    <t>t+839</t>
  </si>
  <si>
    <t>t+840</t>
  </si>
  <si>
    <t>t+841</t>
  </si>
  <si>
    <t>t+842</t>
  </si>
  <si>
    <t>t+843</t>
  </si>
  <si>
    <t>t+844</t>
  </si>
  <si>
    <t>t+845</t>
  </si>
  <si>
    <t>t+846</t>
  </si>
  <si>
    <t>t+847</t>
  </si>
  <si>
    <t>t+848</t>
  </si>
  <si>
    <t>t+849</t>
  </si>
  <si>
    <t>t+850</t>
  </si>
  <si>
    <t>t+851</t>
  </si>
  <si>
    <t>t+852</t>
  </si>
  <si>
    <t>t+853</t>
  </si>
  <si>
    <t>t+854</t>
  </si>
  <si>
    <t>t+855</t>
  </si>
  <si>
    <t>t+856</t>
  </si>
  <si>
    <t>t+857</t>
  </si>
  <si>
    <t>t+858</t>
  </si>
  <si>
    <t>t+859</t>
  </si>
  <si>
    <t>t+860</t>
  </si>
  <si>
    <t>t+861</t>
  </si>
  <si>
    <t>t+862</t>
  </si>
  <si>
    <t>t+863</t>
  </si>
  <si>
    <t>t+864</t>
  </si>
  <si>
    <t>t+865</t>
  </si>
  <si>
    <t>t+866</t>
  </si>
  <si>
    <t>t+867</t>
  </si>
  <si>
    <t>t+868</t>
  </si>
  <si>
    <t>t+869</t>
  </si>
  <si>
    <t>t+870</t>
  </si>
  <si>
    <t>t+871</t>
  </si>
  <si>
    <t>t+872</t>
  </si>
  <si>
    <t>t+873</t>
  </si>
  <si>
    <t>t+874</t>
  </si>
  <si>
    <t>t+875</t>
  </si>
  <si>
    <t>t+876</t>
  </si>
  <si>
    <t>t+877</t>
  </si>
  <si>
    <t>t+878</t>
  </si>
  <si>
    <t>t+879</t>
  </si>
  <si>
    <t>t+880</t>
  </si>
  <si>
    <t>t+881</t>
  </si>
  <si>
    <t>t+882</t>
  </si>
  <si>
    <t>t+883</t>
  </si>
  <si>
    <t>t+884</t>
  </si>
  <si>
    <t>t+885</t>
  </si>
  <si>
    <t>t+886</t>
  </si>
  <si>
    <t>t+887</t>
  </si>
  <si>
    <t>t+888</t>
  </si>
  <si>
    <t>t+889</t>
  </si>
  <si>
    <t>t+890</t>
  </si>
  <si>
    <t>t+891</t>
  </si>
  <si>
    <t>t+892</t>
  </si>
  <si>
    <t>t+893</t>
  </si>
  <si>
    <t>t+894</t>
  </si>
  <si>
    <t>t+895</t>
  </si>
  <si>
    <t>t+896</t>
  </si>
  <si>
    <t>t+897</t>
  </si>
  <si>
    <t>t+898</t>
  </si>
  <si>
    <t>t+899</t>
  </si>
  <si>
    <t>t+900</t>
  </si>
  <si>
    <t>t+901</t>
  </si>
  <si>
    <t>t+902</t>
  </si>
  <si>
    <t>t+903</t>
  </si>
  <si>
    <t>t+904</t>
  </si>
  <si>
    <t>t+905</t>
  </si>
  <si>
    <t>t+906</t>
  </si>
  <si>
    <t>t+907</t>
  </si>
  <si>
    <t>t+908</t>
  </si>
  <si>
    <t>t+909</t>
  </si>
  <si>
    <t>t+910</t>
  </si>
  <si>
    <t>t+911</t>
  </si>
  <si>
    <t>t+912</t>
  </si>
  <si>
    <t>t+913</t>
  </si>
  <si>
    <t>t+914</t>
  </si>
  <si>
    <t>t+915</t>
  </si>
  <si>
    <t>t+916</t>
  </si>
  <si>
    <t>t+917</t>
  </si>
  <si>
    <t>t+918</t>
  </si>
  <si>
    <t>t+919</t>
  </si>
  <si>
    <t>t+920</t>
  </si>
  <si>
    <t>t+921</t>
  </si>
  <si>
    <t>t+922</t>
  </si>
  <si>
    <t>t+923</t>
  </si>
  <si>
    <t>t+924</t>
  </si>
  <si>
    <t>t+925</t>
  </si>
  <si>
    <t>t+926</t>
  </si>
  <si>
    <t>t+927</t>
  </si>
  <si>
    <t>t+928</t>
  </si>
  <si>
    <t>t+929</t>
  </si>
  <si>
    <t>t+930</t>
  </si>
  <si>
    <t>t+931</t>
  </si>
  <si>
    <t>t+932</t>
  </si>
  <si>
    <t>t+933</t>
  </si>
  <si>
    <t>t+934</t>
  </si>
  <si>
    <t>t+935</t>
  </si>
  <si>
    <t>t+936</t>
  </si>
  <si>
    <t>t+937</t>
  </si>
  <si>
    <t>t+938</t>
  </si>
  <si>
    <t>t+939</t>
  </si>
  <si>
    <t>t+940</t>
  </si>
  <si>
    <t>t+941</t>
  </si>
  <si>
    <t>t+942</t>
  </si>
  <si>
    <t>t+943</t>
  </si>
  <si>
    <t>t+944</t>
  </si>
  <si>
    <t>t+945</t>
  </si>
  <si>
    <t>t+946</t>
  </si>
  <si>
    <t>t+947</t>
  </si>
  <si>
    <t>t+948</t>
  </si>
  <si>
    <t>t+949</t>
  </si>
  <si>
    <t>t+950</t>
  </si>
  <si>
    <t>t+951</t>
  </si>
  <si>
    <t>t+952</t>
  </si>
  <si>
    <t>t+953</t>
  </si>
  <si>
    <t>t+954</t>
  </si>
  <si>
    <t>t+955</t>
  </si>
  <si>
    <t>t+956</t>
  </si>
  <si>
    <t>t+957</t>
  </si>
  <si>
    <t>t+958</t>
  </si>
  <si>
    <t>t+959</t>
  </si>
  <si>
    <t>t+960</t>
  </si>
  <si>
    <t>t+961</t>
  </si>
  <si>
    <t>t+962</t>
  </si>
  <si>
    <t>t+963</t>
  </si>
  <si>
    <t>t+964</t>
  </si>
  <si>
    <t>t+965</t>
  </si>
  <si>
    <t>t+966</t>
  </si>
  <si>
    <t>t+967</t>
  </si>
  <si>
    <t>t+968</t>
  </si>
  <si>
    <t>t+969</t>
  </si>
  <si>
    <t>t+970</t>
  </si>
  <si>
    <t>t+971</t>
  </si>
  <si>
    <t>t+972</t>
  </si>
  <si>
    <t>t+973</t>
  </si>
  <si>
    <t>t+974</t>
  </si>
  <si>
    <t>t+975</t>
  </si>
  <si>
    <t>t+976</t>
  </si>
  <si>
    <t>t+977</t>
  </si>
  <si>
    <t>t+978</t>
  </si>
  <si>
    <t>t+979</t>
  </si>
  <si>
    <t>t+980</t>
  </si>
  <si>
    <t>t+981</t>
  </si>
  <si>
    <t>t+982</t>
  </si>
  <si>
    <t>t+983</t>
  </si>
  <si>
    <t>t+984</t>
  </si>
  <si>
    <t>t+985</t>
  </si>
  <si>
    <t>t+986</t>
  </si>
  <si>
    <t>t+987</t>
  </si>
  <si>
    <t>t+988</t>
  </si>
  <si>
    <t>t+989</t>
  </si>
  <si>
    <t>t+990</t>
  </si>
  <si>
    <t>t+991</t>
  </si>
  <si>
    <t>t+992</t>
  </si>
  <si>
    <t>t+993</t>
  </si>
  <si>
    <t>t+994</t>
  </si>
  <si>
    <t>t+995</t>
  </si>
  <si>
    <t>t+996</t>
  </si>
  <si>
    <t>t+997</t>
  </si>
  <si>
    <t>t+998</t>
  </si>
  <si>
    <t>t+999</t>
  </si>
  <si>
    <t>t+1000</t>
  </si>
  <si>
    <t>t+1001</t>
  </si>
  <si>
    <t>t+1002</t>
  </si>
  <si>
    <t>t+1003</t>
  </si>
  <si>
    <t>t+1004</t>
  </si>
  <si>
    <t>t+1005</t>
  </si>
  <si>
    <t>t+1006</t>
  </si>
  <si>
    <t>t+1007</t>
  </si>
  <si>
    <t>t+1008</t>
  </si>
  <si>
    <t>t+1009</t>
  </si>
  <si>
    <t>t+1010</t>
  </si>
  <si>
    <t>t+1011</t>
  </si>
  <si>
    <t>t+1012</t>
  </si>
  <si>
    <t>t+1013</t>
  </si>
  <si>
    <t>t+1014</t>
  </si>
  <si>
    <t>t+1015</t>
  </si>
  <si>
    <t>t+1016</t>
  </si>
  <si>
    <t>t+1017</t>
  </si>
  <si>
    <t>t+1018</t>
  </si>
  <si>
    <t>t+1019</t>
  </si>
  <si>
    <t>t+1020</t>
  </si>
  <si>
    <t>t+1021</t>
  </si>
  <si>
    <t>t+1022</t>
  </si>
  <si>
    <t>t+1023</t>
  </si>
  <si>
    <t>t+1024</t>
  </si>
  <si>
    <t>t+1025</t>
  </si>
  <si>
    <t>t+1026</t>
  </si>
  <si>
    <t>t+1027</t>
  </si>
  <si>
    <t>t+1028</t>
  </si>
  <si>
    <t>t+1029</t>
  </si>
  <si>
    <t>t+1030</t>
  </si>
  <si>
    <t>t+1031</t>
  </si>
  <si>
    <t>t+1032</t>
  </si>
  <si>
    <t>t+1033</t>
  </si>
  <si>
    <t>t+1034</t>
  </si>
  <si>
    <t>t+1035</t>
  </si>
  <si>
    <t>t+1036</t>
  </si>
  <si>
    <t>t+1037</t>
  </si>
  <si>
    <t>t+1038</t>
  </si>
  <si>
    <t>t+1039</t>
  </si>
  <si>
    <t>t+1040</t>
  </si>
  <si>
    <t>t+1041</t>
  </si>
  <si>
    <t>t+1042</t>
  </si>
  <si>
    <t>t+1043</t>
  </si>
  <si>
    <t>t+1044</t>
  </si>
  <si>
    <t>t+1045</t>
  </si>
  <si>
    <t>t+1046</t>
  </si>
  <si>
    <t>t+1047</t>
  </si>
  <si>
    <t>t+1048</t>
  </si>
  <si>
    <t>t+1049</t>
  </si>
  <si>
    <t>t+1050</t>
  </si>
  <si>
    <t>t+1051</t>
  </si>
  <si>
    <t>t+1052</t>
  </si>
  <si>
    <t>t+1053</t>
  </si>
  <si>
    <t>t+1054</t>
  </si>
  <si>
    <t>t+1055</t>
  </si>
  <si>
    <t>t+1056</t>
  </si>
  <si>
    <t>t+1057</t>
  </si>
  <si>
    <t>t+1058</t>
  </si>
  <si>
    <t>t+1059</t>
  </si>
  <si>
    <t>t+1060</t>
  </si>
  <si>
    <t>t+1061</t>
  </si>
  <si>
    <t>t+1062</t>
  </si>
  <si>
    <t>t+1063</t>
  </si>
  <si>
    <t>t+1064</t>
  </si>
  <si>
    <t>t+1065</t>
  </si>
  <si>
    <t>t+1066</t>
  </si>
  <si>
    <t>t+1067</t>
  </si>
  <si>
    <t>t+1068</t>
  </si>
  <si>
    <t>t+1069</t>
  </si>
  <si>
    <t>t+1070</t>
  </si>
  <si>
    <t>t+1071</t>
  </si>
  <si>
    <t>t+1072</t>
  </si>
  <si>
    <t>t+1073</t>
  </si>
  <si>
    <t>t+1074</t>
  </si>
  <si>
    <t>t+1075</t>
  </si>
  <si>
    <t>t+1076</t>
  </si>
  <si>
    <t>t+1077</t>
  </si>
  <si>
    <t>t+1078</t>
  </si>
  <si>
    <t>t+1079</t>
  </si>
  <si>
    <t>t+1080</t>
  </si>
  <si>
    <t>t+1081</t>
  </si>
  <si>
    <t>t+1082</t>
  </si>
  <si>
    <t>t+1083</t>
  </si>
  <si>
    <t>t+1084</t>
  </si>
  <si>
    <t>t+1085</t>
  </si>
  <si>
    <t>t+1086</t>
  </si>
  <si>
    <t>t+1087</t>
  </si>
  <si>
    <t>t+1088</t>
  </si>
  <si>
    <t>t+1089</t>
  </si>
  <si>
    <t>t+1090</t>
  </si>
  <si>
    <t>t+1091</t>
  </si>
  <si>
    <t>t+1092</t>
  </si>
  <si>
    <t>t+1093</t>
  </si>
  <si>
    <t>t+1094</t>
  </si>
  <si>
    <t>t+1095</t>
  </si>
  <si>
    <t>t+1096</t>
  </si>
  <si>
    <t>t+1097</t>
  </si>
  <si>
    <t>t+1098</t>
  </si>
  <si>
    <t>t+1099</t>
  </si>
  <si>
    <t>t+1100</t>
  </si>
  <si>
    <t>t+1101</t>
  </si>
  <si>
    <t>t+1102</t>
  </si>
  <si>
    <t>t+1103</t>
  </si>
  <si>
    <t>t+1104</t>
  </si>
  <si>
    <t>t+1105</t>
  </si>
  <si>
    <t>t+1106</t>
  </si>
  <si>
    <t>t+1107</t>
  </si>
  <si>
    <t>t+1108</t>
  </si>
  <si>
    <t>t+1109</t>
  </si>
  <si>
    <t>t+1110</t>
  </si>
  <si>
    <t>t+1111</t>
  </si>
  <si>
    <t>t+1112</t>
  </si>
  <si>
    <t>t+1113</t>
  </si>
  <si>
    <t>t+1114</t>
  </si>
  <si>
    <t>t+1115</t>
  </si>
  <si>
    <t>t+1116</t>
  </si>
  <si>
    <t>t+1117</t>
  </si>
  <si>
    <t>t+1118</t>
  </si>
  <si>
    <t>t+1119</t>
  </si>
  <si>
    <t>t+1120</t>
  </si>
  <si>
    <t>t+1121</t>
  </si>
  <si>
    <t>t+1122</t>
  </si>
  <si>
    <t>t+1123</t>
  </si>
  <si>
    <t>t+1124</t>
  </si>
  <si>
    <t>t+1125</t>
  </si>
  <si>
    <t>t+1126</t>
  </si>
  <si>
    <t>t+1127</t>
  </si>
  <si>
    <t>t+1128</t>
  </si>
  <si>
    <t>t+1129</t>
  </si>
  <si>
    <t>t+1130</t>
  </si>
  <si>
    <t>t+1131</t>
  </si>
  <si>
    <t>t+1132</t>
  </si>
  <si>
    <t>t+1133</t>
  </si>
  <si>
    <t>t+1134</t>
  </si>
  <si>
    <t>t+1135</t>
  </si>
  <si>
    <t>t+1136</t>
  </si>
  <si>
    <t>t+1137</t>
  </si>
  <si>
    <t>t+1138</t>
  </si>
  <si>
    <t>t+1139</t>
  </si>
  <si>
    <t>t+1140</t>
  </si>
  <si>
    <t>t+1141</t>
  </si>
  <si>
    <t>t+1142</t>
  </si>
  <si>
    <t>t+1143</t>
  </si>
  <si>
    <t>t+1144</t>
  </si>
  <si>
    <t>t+1145</t>
  </si>
  <si>
    <t>t+1146</t>
  </si>
  <si>
    <t>t+1147</t>
  </si>
  <si>
    <t>t+1148</t>
  </si>
  <si>
    <t>t+1149</t>
  </si>
  <si>
    <t>t+1150</t>
  </si>
  <si>
    <t>t+1151</t>
  </si>
  <si>
    <t>t+1152</t>
  </si>
  <si>
    <t>t+1153</t>
  </si>
  <si>
    <t>t+1154</t>
  </si>
  <si>
    <t>t+1155</t>
  </si>
  <si>
    <t>t+1156</t>
  </si>
  <si>
    <t>t+1157</t>
  </si>
  <si>
    <t>t+1158</t>
  </si>
  <si>
    <t>t+1159</t>
  </si>
  <si>
    <t>t+1160</t>
  </si>
  <si>
    <t>t+1161</t>
  </si>
  <si>
    <t>t+1162</t>
  </si>
  <si>
    <t>t+1163</t>
  </si>
  <si>
    <t>t+1164</t>
  </si>
  <si>
    <t>t+1165</t>
  </si>
  <si>
    <t>t+1166</t>
  </si>
  <si>
    <t>t+1167</t>
  </si>
  <si>
    <t>t+1168</t>
  </si>
  <si>
    <t>t+1169</t>
  </si>
  <si>
    <t>t+1170</t>
  </si>
  <si>
    <t>t+1171</t>
  </si>
  <si>
    <t>t+1172</t>
  </si>
  <si>
    <t>t+1173</t>
  </si>
  <si>
    <t>t+1174</t>
  </si>
  <si>
    <t>t+1175</t>
  </si>
  <si>
    <t>t+1176</t>
  </si>
  <si>
    <t>t+1177</t>
  </si>
  <si>
    <t>t+1178</t>
  </si>
  <si>
    <t>t+1179</t>
  </si>
  <si>
    <t>t+1180</t>
  </si>
  <si>
    <t>t+1181</t>
  </si>
  <si>
    <t>t+1182</t>
  </si>
  <si>
    <t>t+1183</t>
  </si>
  <si>
    <t>t+1184</t>
  </si>
  <si>
    <t>t+1185</t>
  </si>
  <si>
    <t>t+1186</t>
  </si>
  <si>
    <t>t+1187</t>
  </si>
  <si>
    <t>t+1188</t>
  </si>
  <si>
    <t>t+1189</t>
  </si>
  <si>
    <t>t+1190</t>
  </si>
  <si>
    <t>t+1191</t>
  </si>
  <si>
    <t>t+1192</t>
  </si>
  <si>
    <t>t+1193</t>
  </si>
  <si>
    <t>t+1194</t>
  </si>
  <si>
    <t>t+1195</t>
  </si>
  <si>
    <t>t+1196</t>
  </si>
  <si>
    <t>t+1197</t>
  </si>
  <si>
    <t>t+1198</t>
  </si>
  <si>
    <t>t+1199</t>
  </si>
  <si>
    <t>t+1200</t>
  </si>
  <si>
    <t>t+1201</t>
  </si>
  <si>
    <t>t+1202</t>
  </si>
  <si>
    <t>t+1203</t>
  </si>
  <si>
    <t>t+1204</t>
  </si>
  <si>
    <t>t+1205</t>
  </si>
  <si>
    <t>t+1206</t>
  </si>
  <si>
    <t>t+1207</t>
  </si>
  <si>
    <t>t+1208</t>
  </si>
  <si>
    <t>t+1209</t>
  </si>
  <si>
    <t>t+1210</t>
  </si>
  <si>
    <t>t+1211</t>
  </si>
  <si>
    <t>t+1212</t>
  </si>
  <si>
    <t>t+1213</t>
  </si>
  <si>
    <t>t+1214</t>
  </si>
  <si>
    <t>t+1215</t>
  </si>
  <si>
    <t>t+1216</t>
  </si>
  <si>
    <t>t+1217</t>
  </si>
  <si>
    <t>t+1218</t>
  </si>
  <si>
    <t>t+1219</t>
  </si>
  <si>
    <t>t+1220</t>
  </si>
  <si>
    <t>t+1221</t>
  </si>
  <si>
    <t>t+1222</t>
  </si>
  <si>
    <t>t+1223</t>
  </si>
  <si>
    <t>t+1224</t>
  </si>
  <si>
    <t>t+1225</t>
  </si>
  <si>
    <t>t+1226</t>
  </si>
  <si>
    <t>t+1227</t>
  </si>
  <si>
    <t>t+1228</t>
  </si>
  <si>
    <t>t+1229</t>
  </si>
  <si>
    <t>t+1230</t>
  </si>
  <si>
    <t>t+1231</t>
  </si>
  <si>
    <t>t+1232</t>
  </si>
  <si>
    <t>t+1233</t>
  </si>
  <si>
    <t>t+1234</t>
  </si>
  <si>
    <t>t+1235</t>
  </si>
  <si>
    <t>t+1236</t>
  </si>
  <si>
    <t>t+1237</t>
  </si>
  <si>
    <t>t+1238</t>
  </si>
  <si>
    <t>t+1239</t>
  </si>
  <si>
    <t>t+1240</t>
  </si>
  <si>
    <t>t+1241</t>
  </si>
  <si>
    <t>t+1242</t>
  </si>
  <si>
    <t>t+1243</t>
  </si>
  <si>
    <t>t+1244</t>
  </si>
  <si>
    <t>t+1245</t>
  </si>
  <si>
    <t>t+1246</t>
  </si>
  <si>
    <t>t+1247</t>
  </si>
  <si>
    <t>t+1248</t>
  </si>
  <si>
    <t>t+1249</t>
  </si>
  <si>
    <t>t+1250</t>
  </si>
  <si>
    <t>t+1251</t>
  </si>
  <si>
    <t>t+1252</t>
  </si>
  <si>
    <t>t+1253</t>
  </si>
  <si>
    <t>t+1254</t>
  </si>
  <si>
    <t>t+1255</t>
  </si>
  <si>
    <t>t+1256</t>
  </si>
  <si>
    <t>t+1257</t>
  </si>
  <si>
    <t>t+1258</t>
  </si>
  <si>
    <t>t+1259</t>
  </si>
  <si>
    <t>t+1260</t>
  </si>
  <si>
    <t>t+1261</t>
  </si>
  <si>
    <t>t+1262</t>
  </si>
  <si>
    <t>t+1263</t>
  </si>
  <si>
    <t>t+1264</t>
  </si>
  <si>
    <t>t+1265</t>
  </si>
  <si>
    <t>t+1266</t>
  </si>
  <si>
    <t>t+1267</t>
  </si>
  <si>
    <t>t+1268</t>
  </si>
  <si>
    <t>t+1269</t>
  </si>
  <si>
    <t>t+1270</t>
  </si>
  <si>
    <t>t+1271</t>
  </si>
  <si>
    <t>t+1272</t>
  </si>
  <si>
    <t>t+1273</t>
  </si>
  <si>
    <t>t+1274</t>
  </si>
  <si>
    <t>t+1275</t>
  </si>
  <si>
    <t>t+1276</t>
  </si>
  <si>
    <t>t+1277</t>
  </si>
  <si>
    <t>t+1278</t>
  </si>
  <si>
    <t>t+1279</t>
  </si>
  <si>
    <t>t+1280</t>
  </si>
  <si>
    <t>t+1281</t>
  </si>
  <si>
    <t>t+1282</t>
  </si>
  <si>
    <t>t+1283</t>
  </si>
  <si>
    <t>t+1284</t>
  </si>
  <si>
    <t>t+1285</t>
  </si>
  <si>
    <t>t+1286</t>
  </si>
  <si>
    <t>t+1287</t>
  </si>
  <si>
    <t>t+1288</t>
  </si>
  <si>
    <t>t+1289</t>
  </si>
  <si>
    <t>t+1290</t>
  </si>
  <si>
    <t>t+1291</t>
  </si>
  <si>
    <t>t+1292</t>
  </si>
  <si>
    <t>t+1293</t>
  </si>
  <si>
    <t>t+1294</t>
  </si>
  <si>
    <t>t+1295</t>
  </si>
  <si>
    <t>t+1296</t>
  </si>
  <si>
    <t>t+1297</t>
  </si>
  <si>
    <t>t+1298</t>
  </si>
  <si>
    <t>t+1299</t>
  </si>
  <si>
    <t>t+1300</t>
  </si>
  <si>
    <t>t+1301</t>
  </si>
  <si>
    <t>t+1302</t>
  </si>
  <si>
    <t>t+1303</t>
  </si>
  <si>
    <t>t+1304</t>
  </si>
  <si>
    <t>t+1305</t>
  </si>
  <si>
    <t>t+1306</t>
  </si>
  <si>
    <t>t+1307</t>
  </si>
  <si>
    <t>t+1308</t>
  </si>
  <si>
    <t>t+1309</t>
  </si>
  <si>
    <t>t+1310</t>
  </si>
  <si>
    <t>t+1311</t>
  </si>
  <si>
    <t>t+1312</t>
  </si>
  <si>
    <t>t+1313</t>
  </si>
  <si>
    <t>t+1314</t>
  </si>
  <si>
    <t>t+1315</t>
  </si>
  <si>
    <t>t+1316</t>
  </si>
  <si>
    <t>t+1317</t>
  </si>
  <si>
    <t>t+1318</t>
  </si>
  <si>
    <t>t+1319</t>
  </si>
  <si>
    <t>t+1320</t>
  </si>
  <si>
    <t>t+1321</t>
  </si>
  <si>
    <t>t+1322</t>
  </si>
  <si>
    <t>t+1323</t>
  </si>
  <si>
    <t>t+1324</t>
  </si>
  <si>
    <t>t+1325</t>
  </si>
  <si>
    <t>t+1326</t>
  </si>
  <si>
    <t>t+1327</t>
  </si>
  <si>
    <t>t+1328</t>
  </si>
  <si>
    <t>t+1329</t>
  </si>
  <si>
    <t>t+1330</t>
  </si>
  <si>
    <t>t+1331</t>
  </si>
  <si>
    <t>t+1332</t>
  </si>
  <si>
    <t>t+1333</t>
  </si>
  <si>
    <t>t+1334</t>
  </si>
  <si>
    <t>t+1335</t>
  </si>
  <si>
    <t>t+1336</t>
  </si>
  <si>
    <t>t+1337</t>
  </si>
  <si>
    <t>t+1338</t>
  </si>
  <si>
    <t>t+1339</t>
  </si>
  <si>
    <t>t+1340</t>
  </si>
  <si>
    <t>t+1341</t>
  </si>
  <si>
    <t>t+1342</t>
  </si>
  <si>
    <t>t+1343</t>
  </si>
  <si>
    <t>t+1344</t>
  </si>
  <si>
    <t>t+1345</t>
  </si>
  <si>
    <t>t+1346</t>
  </si>
  <si>
    <t>t+1347</t>
  </si>
  <si>
    <t>t+1348</t>
  </si>
  <si>
    <t>t+1349</t>
  </si>
  <si>
    <t>t+1350</t>
  </si>
  <si>
    <t>t+1351</t>
  </si>
  <si>
    <t>t+1352</t>
  </si>
  <si>
    <t>t+1353</t>
  </si>
  <si>
    <t>t+1354</t>
  </si>
  <si>
    <t>t+1355</t>
  </si>
  <si>
    <t>t+1356</t>
  </si>
  <si>
    <t>t+1357</t>
  </si>
  <si>
    <t>t+1358</t>
  </si>
  <si>
    <t>t+1359</t>
  </si>
  <si>
    <t>t+1360</t>
  </si>
  <si>
    <t>t+1361</t>
  </si>
  <si>
    <t>t+1362</t>
  </si>
  <si>
    <t>t+1363</t>
  </si>
  <si>
    <t>t+1364</t>
  </si>
  <si>
    <t>t+1365</t>
  </si>
  <si>
    <t>t+1366</t>
  </si>
  <si>
    <t>t+1367</t>
  </si>
  <si>
    <t>t+1368</t>
  </si>
  <si>
    <t>t+1369</t>
  </si>
  <si>
    <t>t+1370</t>
  </si>
  <si>
    <t>t+1371</t>
  </si>
  <si>
    <t>t+1372</t>
  </si>
  <si>
    <t>t+1373</t>
  </si>
  <si>
    <t>t+1374</t>
  </si>
  <si>
    <t>t+1375</t>
  </si>
  <si>
    <t>t+1376</t>
  </si>
  <si>
    <t>t+1377</t>
  </si>
  <si>
    <t>t+1378</t>
  </si>
  <si>
    <t>t+1379</t>
  </si>
  <si>
    <t>t+1380</t>
  </si>
  <si>
    <t>t+1381</t>
  </si>
  <si>
    <t>t+1382</t>
  </si>
  <si>
    <t>t+1383</t>
  </si>
  <si>
    <t>t+1384</t>
  </si>
  <si>
    <t>t+1385</t>
  </si>
  <si>
    <t>t+1386</t>
  </si>
  <si>
    <t>t+1387</t>
  </si>
  <si>
    <t>t+1388</t>
  </si>
  <si>
    <t>t+1389</t>
  </si>
  <si>
    <t>t+1390</t>
  </si>
  <si>
    <t>t+1391</t>
  </si>
  <si>
    <t>t+1392</t>
  </si>
  <si>
    <t>t+1393</t>
  </si>
  <si>
    <t>t+1394</t>
  </si>
  <si>
    <t>t+1395</t>
  </si>
  <si>
    <t>t+1396</t>
  </si>
  <si>
    <t>t+1397</t>
  </si>
  <si>
    <t>t+1398</t>
  </si>
  <si>
    <t>t+1399</t>
  </si>
  <si>
    <t>t+1400</t>
  </si>
  <si>
    <t>t+1401</t>
  </si>
  <si>
    <t>t+1402</t>
  </si>
  <si>
    <t>t+1403</t>
  </si>
  <si>
    <t>t+1404</t>
  </si>
  <si>
    <t>t+1405</t>
  </si>
  <si>
    <t>t+1406</t>
  </si>
  <si>
    <t>t+1407</t>
  </si>
  <si>
    <t>t+1408</t>
  </si>
  <si>
    <t>t+1409</t>
  </si>
  <si>
    <t>t+1410</t>
  </si>
  <si>
    <t>t+1411</t>
  </si>
  <si>
    <t>t+1412</t>
  </si>
  <si>
    <t>t+1413</t>
  </si>
  <si>
    <t>t+1414</t>
  </si>
  <si>
    <t>t+1415</t>
  </si>
  <si>
    <t>t+1416</t>
  </si>
  <si>
    <t>t+1417</t>
  </si>
  <si>
    <t>t+1418</t>
  </si>
  <si>
    <t>t+1419</t>
  </si>
  <si>
    <t>t+1420</t>
  </si>
  <si>
    <t>t+1421</t>
  </si>
  <si>
    <t>t+1422</t>
  </si>
  <si>
    <t>t+1423</t>
  </si>
  <si>
    <t>t+1424</t>
  </si>
  <si>
    <t>t+1425</t>
  </si>
  <si>
    <t>t+1426</t>
  </si>
  <si>
    <t>t+1427</t>
  </si>
  <si>
    <t>t+1428</t>
  </si>
  <si>
    <t>t+1429</t>
  </si>
  <si>
    <t>t+1430</t>
  </si>
  <si>
    <t>t+1431</t>
  </si>
  <si>
    <t>t+1432</t>
  </si>
  <si>
    <t>t+1433</t>
  </si>
  <si>
    <t>t+1434</t>
  </si>
  <si>
    <t>t+1435</t>
  </si>
  <si>
    <t>t+1436</t>
  </si>
  <si>
    <t>t+1437</t>
  </si>
  <si>
    <t>t+1438</t>
  </si>
  <si>
    <t>t+1439</t>
  </si>
  <si>
    <t>t+1440</t>
  </si>
  <si>
    <t>t+1441</t>
  </si>
  <si>
    <t>t+1442</t>
  </si>
  <si>
    <t>t+1443</t>
  </si>
  <si>
    <t>t+1444</t>
  </si>
  <si>
    <t>t+1445</t>
  </si>
  <si>
    <t>t+1446</t>
  </si>
  <si>
    <t>t+1447</t>
  </si>
  <si>
    <t>t+1448</t>
  </si>
  <si>
    <t>t+1449</t>
  </si>
  <si>
    <t>t+1450</t>
  </si>
  <si>
    <t>t+1451</t>
  </si>
  <si>
    <t>t+1452</t>
  </si>
  <si>
    <t>t+1453</t>
  </si>
  <si>
    <t>t+1454</t>
  </si>
  <si>
    <t>t+1455</t>
  </si>
  <si>
    <t>t+1456</t>
  </si>
  <si>
    <t>t+1457</t>
  </si>
  <si>
    <t>t+1458</t>
  </si>
  <si>
    <t>t+1459</t>
  </si>
  <si>
    <t>t+1460</t>
  </si>
  <si>
    <t>t+1461</t>
  </si>
  <si>
    <t>t+1462</t>
  </si>
  <si>
    <t>t+1463</t>
  </si>
  <si>
    <t>t+1464</t>
  </si>
  <si>
    <t>t+1465</t>
  </si>
  <si>
    <t>t+1466</t>
  </si>
  <si>
    <t>t+1467</t>
  </si>
  <si>
    <t>t+1468</t>
  </si>
  <si>
    <t>t+1469</t>
  </si>
  <si>
    <t>t+1470</t>
  </si>
  <si>
    <t>t+1471</t>
  </si>
  <si>
    <t>t+1472</t>
  </si>
  <si>
    <t>t+1473</t>
  </si>
  <si>
    <t>t+1474</t>
  </si>
  <si>
    <t>t+1475</t>
  </si>
  <si>
    <t>t+1476</t>
  </si>
  <si>
    <t>t+1477</t>
  </si>
  <si>
    <t>t+1478</t>
  </si>
  <si>
    <t>t+1479</t>
  </si>
  <si>
    <t>t+1480</t>
  </si>
  <si>
    <t>t+1481</t>
  </si>
  <si>
    <t>t+1482</t>
  </si>
  <si>
    <t>t+1483</t>
  </si>
  <si>
    <t>t+1484</t>
  </si>
  <si>
    <t>t+1485</t>
  </si>
  <si>
    <t>t+1486</t>
  </si>
  <si>
    <t>t+1487</t>
  </si>
  <si>
    <t>t+1488</t>
  </si>
  <si>
    <t>t+1489</t>
  </si>
  <si>
    <t>t+1490</t>
  </si>
  <si>
    <t>t+1491</t>
  </si>
  <si>
    <t>t+1492</t>
  </si>
  <si>
    <t>t+1493</t>
  </si>
  <si>
    <t>t+1494</t>
  </si>
  <si>
    <t>t+1495</t>
  </si>
  <si>
    <t>t+1496</t>
  </si>
  <si>
    <t>t+1497</t>
  </si>
  <si>
    <t>t+1498</t>
  </si>
  <si>
    <t>t+1499</t>
  </si>
  <si>
    <t>t+1500</t>
  </si>
  <si>
    <t>t+1501</t>
  </si>
  <si>
    <t>t+1502</t>
  </si>
  <si>
    <t>t+1503</t>
  </si>
  <si>
    <t>t+1504</t>
  </si>
  <si>
    <t>t+1505</t>
  </si>
  <si>
    <t>t+1506</t>
  </si>
  <si>
    <t>t+1507</t>
  </si>
  <si>
    <t>t+1508</t>
  </si>
  <si>
    <t>t+1509</t>
  </si>
  <si>
    <t>t+1510</t>
  </si>
  <si>
    <t>t+1511</t>
  </si>
  <si>
    <t>t+1512</t>
  </si>
  <si>
    <t>t+1513</t>
  </si>
  <si>
    <t>t+1514</t>
  </si>
  <si>
    <t>t+1515</t>
  </si>
  <si>
    <t>t+1516</t>
  </si>
  <si>
    <t>t+1517</t>
  </si>
  <si>
    <t>t+1518</t>
  </si>
  <si>
    <t>t+1519</t>
  </si>
  <si>
    <t>t+1520</t>
  </si>
  <si>
    <t>t+1521</t>
  </si>
  <si>
    <t>t+1522</t>
  </si>
  <si>
    <t>t+1523</t>
  </si>
  <si>
    <t>t+1524</t>
  </si>
  <si>
    <t>t+1525</t>
  </si>
  <si>
    <t>t+1526</t>
  </si>
  <si>
    <t>t+1527</t>
  </si>
  <si>
    <t>t+1528</t>
  </si>
  <si>
    <t>t+1529</t>
  </si>
  <si>
    <t>t+1530</t>
  </si>
  <si>
    <t>t+1531</t>
  </si>
  <si>
    <t>t+1532</t>
  </si>
  <si>
    <t>t+1533</t>
  </si>
  <si>
    <t>t+1534</t>
  </si>
  <si>
    <t>t+1535</t>
  </si>
  <si>
    <t>t+1536</t>
  </si>
  <si>
    <t>t+1537</t>
  </si>
  <si>
    <t>t+1538</t>
  </si>
  <si>
    <t>t+1539</t>
  </si>
  <si>
    <t>t+1540</t>
  </si>
  <si>
    <t>t+1541</t>
  </si>
  <si>
    <t>t+1542</t>
  </si>
  <si>
    <t>t+1543</t>
  </si>
  <si>
    <t>t+1544</t>
  </si>
  <si>
    <t>t+1545</t>
  </si>
  <si>
    <t>t+1546</t>
  </si>
  <si>
    <t>t+1547</t>
  </si>
  <si>
    <t>t+1548</t>
  </si>
  <si>
    <t>t+1549</t>
  </si>
  <si>
    <t>t+1550</t>
  </si>
  <si>
    <t>t+1551</t>
  </si>
  <si>
    <t>t+1552</t>
  </si>
  <si>
    <t>t+1553</t>
  </si>
  <si>
    <t>t+1554</t>
  </si>
  <si>
    <t>t+1555</t>
  </si>
  <si>
    <t>t+1556</t>
  </si>
  <si>
    <t>t+1557</t>
  </si>
  <si>
    <t>t+1558</t>
  </si>
  <si>
    <t>t+1559</t>
  </si>
  <si>
    <t>t+1560</t>
  </si>
  <si>
    <t>t+1561</t>
  </si>
  <si>
    <t>t+1562</t>
  </si>
  <si>
    <t>t+1563</t>
  </si>
  <si>
    <t>t+1564</t>
  </si>
  <si>
    <t>t+1565</t>
  </si>
  <si>
    <t>t+1566</t>
  </si>
  <si>
    <t>t+1567</t>
  </si>
  <si>
    <t>t+1568</t>
  </si>
  <si>
    <t>t+1569</t>
  </si>
  <si>
    <t>t+1570</t>
  </si>
  <si>
    <t>t+1571</t>
  </si>
  <si>
    <t>t+1572</t>
  </si>
  <si>
    <t>t+1573</t>
  </si>
  <si>
    <t>t+1574</t>
  </si>
  <si>
    <t>t+1575</t>
  </si>
  <si>
    <t>t+1576</t>
  </si>
  <si>
    <t>t+1577</t>
  </si>
  <si>
    <t>t+1578</t>
  </si>
  <si>
    <t>t+1579</t>
  </si>
  <si>
    <t>t+1580</t>
  </si>
  <si>
    <t>t+1581</t>
  </si>
  <si>
    <t>t+1582</t>
  </si>
  <si>
    <t>t+1583</t>
  </si>
  <si>
    <t>t+1584</t>
  </si>
  <si>
    <t>t+1585</t>
  </si>
  <si>
    <t>t+1586</t>
  </si>
  <si>
    <t>t+1587</t>
  </si>
  <si>
    <t>t+1588</t>
  </si>
  <si>
    <t>t+1589</t>
  </si>
  <si>
    <t>t+1590</t>
  </si>
  <si>
    <t>t+1591</t>
  </si>
  <si>
    <t>t+1592</t>
  </si>
  <si>
    <t>t+1593</t>
  </si>
  <si>
    <t>t+1594</t>
  </si>
  <si>
    <t>t+1595</t>
  </si>
  <si>
    <t>t+1596</t>
  </si>
  <si>
    <t>t+1597</t>
  </si>
  <si>
    <t>t+1598</t>
  </si>
  <si>
    <t>t+1599</t>
  </si>
  <si>
    <t>t+1600</t>
  </si>
  <si>
    <t>t+1601</t>
  </si>
  <si>
    <t>t+1602</t>
  </si>
  <si>
    <t>t+1603</t>
  </si>
  <si>
    <t>t+1604</t>
  </si>
  <si>
    <t>t+1605</t>
  </si>
  <si>
    <t>t+1606</t>
  </si>
  <si>
    <t>t+1607</t>
  </si>
  <si>
    <t>t+1608</t>
  </si>
  <si>
    <t>t+1609</t>
  </si>
  <si>
    <t>t+1610</t>
  </si>
  <si>
    <t>t+1611</t>
  </si>
  <si>
    <t>t+1612</t>
  </si>
  <si>
    <t>t+1613</t>
  </si>
  <si>
    <t>t+1614</t>
  </si>
  <si>
    <t>t+1615</t>
  </si>
  <si>
    <t>t+1616</t>
  </si>
  <si>
    <t>t+1617</t>
  </si>
  <si>
    <t>t+1618</t>
  </si>
  <si>
    <t>t+1619</t>
  </si>
  <si>
    <t>t+1620</t>
  </si>
  <si>
    <t>t+1621</t>
  </si>
  <si>
    <t>t+1622</t>
  </si>
  <si>
    <t>t+1623</t>
  </si>
  <si>
    <t>t+1624</t>
  </si>
  <si>
    <t>t+1625</t>
  </si>
  <si>
    <t>t+1626</t>
  </si>
  <si>
    <t>t+1627</t>
  </si>
  <si>
    <t>t+1628</t>
  </si>
  <si>
    <t>t+1629</t>
  </si>
  <si>
    <t>t+1630</t>
  </si>
  <si>
    <t>t+1631</t>
  </si>
  <si>
    <t>t+1632</t>
  </si>
  <si>
    <t>t+1633</t>
  </si>
  <si>
    <t>t+1634</t>
  </si>
  <si>
    <t>t+1635</t>
  </si>
  <si>
    <t>t+1636</t>
  </si>
  <si>
    <t>t+1637</t>
  </si>
  <si>
    <t>t+1638</t>
  </si>
  <si>
    <t>t+1639</t>
  </si>
  <si>
    <t>t+1640</t>
  </si>
  <si>
    <t>t+1641</t>
  </si>
  <si>
    <t>t+1642</t>
  </si>
  <si>
    <t>t+1643</t>
  </si>
  <si>
    <t>t+1644</t>
  </si>
  <si>
    <t>t+1645</t>
  </si>
  <si>
    <t>t+1646</t>
  </si>
  <si>
    <t>t+1647</t>
  </si>
  <si>
    <t>t+1648</t>
  </si>
  <si>
    <t>t+1649</t>
  </si>
  <si>
    <t>t+1650</t>
  </si>
  <si>
    <t>t+1651</t>
  </si>
  <si>
    <t>t+1652</t>
  </si>
  <si>
    <t>t+1653</t>
  </si>
  <si>
    <t>t+1654</t>
  </si>
  <si>
    <t>t+1655</t>
  </si>
  <si>
    <t>t+1656</t>
  </si>
  <si>
    <t>t+1657</t>
  </si>
  <si>
    <t>t+1658</t>
  </si>
  <si>
    <t>t+1659</t>
  </si>
  <si>
    <t>t+1660</t>
  </si>
  <si>
    <t>t+1661</t>
  </si>
  <si>
    <t>t+1662</t>
  </si>
  <si>
    <t>t+1663</t>
  </si>
  <si>
    <t>t+1664</t>
  </si>
  <si>
    <t>t+1665</t>
  </si>
  <si>
    <t>t+1666</t>
  </si>
  <si>
    <t>t+1667</t>
  </si>
  <si>
    <t>t+1668</t>
  </si>
  <si>
    <t>t+1669</t>
  </si>
  <si>
    <t>t+1670</t>
  </si>
  <si>
    <t>t+1671</t>
  </si>
  <si>
    <t>t+1672</t>
  </si>
  <si>
    <t>t+1673</t>
  </si>
  <si>
    <t>t+1674</t>
  </si>
  <si>
    <t>t+1675</t>
  </si>
  <si>
    <t>t+1676</t>
  </si>
  <si>
    <t>t+1677</t>
  </si>
  <si>
    <t>t+1678</t>
  </si>
  <si>
    <t>t+1679</t>
  </si>
  <si>
    <t>t+1680</t>
  </si>
  <si>
    <t>t+1681</t>
  </si>
  <si>
    <t>t+1682</t>
  </si>
  <si>
    <t>t+1683</t>
  </si>
  <si>
    <t>t+1684</t>
  </si>
  <si>
    <t>t+1685</t>
  </si>
  <si>
    <t>t+1686</t>
  </si>
  <si>
    <t>t+1687</t>
  </si>
  <si>
    <t>t+1688</t>
  </si>
  <si>
    <t>t+1689</t>
  </si>
  <si>
    <t>t+1690</t>
  </si>
  <si>
    <t>t+1691</t>
  </si>
  <si>
    <t>t+1692</t>
  </si>
  <si>
    <t>t+1693</t>
  </si>
  <si>
    <t>t+1694</t>
  </si>
  <si>
    <t>t+1695</t>
  </si>
  <si>
    <t>t+1696</t>
  </si>
  <si>
    <t>t+1697</t>
  </si>
  <si>
    <t>t+1698</t>
  </si>
  <si>
    <t>t+1699</t>
  </si>
  <si>
    <t>t+1700</t>
  </si>
  <si>
    <t>t+1701</t>
  </si>
  <si>
    <t>t+1702</t>
  </si>
  <si>
    <t>t+1703</t>
  </si>
  <si>
    <t>t+1704</t>
  </si>
  <si>
    <t>t+1705</t>
  </si>
  <si>
    <t>t+1706</t>
  </si>
  <si>
    <t>t+1707</t>
  </si>
  <si>
    <t>t+1708</t>
  </si>
  <si>
    <t>t+1709</t>
  </si>
  <si>
    <t>t+1710</t>
  </si>
  <si>
    <t>t+1711</t>
  </si>
  <si>
    <t>t+1712</t>
  </si>
  <si>
    <t>t+1713</t>
  </si>
  <si>
    <t>t+1714</t>
  </si>
  <si>
    <t>t+1715</t>
  </si>
  <si>
    <t>t+1716</t>
  </si>
  <si>
    <t>t+1717</t>
  </si>
  <si>
    <t>t+1718</t>
  </si>
  <si>
    <t>t+1719</t>
  </si>
  <si>
    <t>t+1720</t>
  </si>
  <si>
    <t>t+1721</t>
  </si>
  <si>
    <t>t+1722</t>
  </si>
  <si>
    <t>t+1723</t>
  </si>
  <si>
    <t>t+1724</t>
  </si>
  <si>
    <t>t+1725</t>
  </si>
  <si>
    <t>t+1726</t>
  </si>
  <si>
    <t>t+1727</t>
  </si>
  <si>
    <t>t+1728</t>
  </si>
  <si>
    <t>t+1729</t>
  </si>
  <si>
    <t>t+1730</t>
  </si>
  <si>
    <t>t+1731</t>
  </si>
  <si>
    <t>t+1732</t>
  </si>
  <si>
    <t>t+1733</t>
  </si>
  <si>
    <t>t+1734</t>
  </si>
  <si>
    <t>t+1735</t>
  </si>
  <si>
    <t>t+1736</t>
  </si>
  <si>
    <t>t+1737</t>
  </si>
  <si>
    <t>t+1738</t>
  </si>
  <si>
    <t>t+1739</t>
  </si>
  <si>
    <t>t+1740</t>
  </si>
  <si>
    <t>t+1741</t>
  </si>
  <si>
    <t>t+1742</t>
  </si>
  <si>
    <t>t+1743</t>
  </si>
  <si>
    <t>t+1744</t>
  </si>
  <si>
    <t>t+1745</t>
  </si>
  <si>
    <t>t+1746</t>
  </si>
  <si>
    <t>t+1747</t>
  </si>
  <si>
    <t>t+1748</t>
  </si>
  <si>
    <t>t+1749</t>
  </si>
  <si>
    <t>t+1750</t>
  </si>
  <si>
    <t>t+1751</t>
  </si>
  <si>
    <t>t+1752</t>
  </si>
  <si>
    <t>t+1753</t>
  </si>
  <si>
    <t>t+1754</t>
  </si>
  <si>
    <t>t+1755</t>
  </si>
  <si>
    <t>t+1756</t>
  </si>
  <si>
    <t>t+1757</t>
  </si>
  <si>
    <t>t+1758</t>
  </si>
  <si>
    <t>t+1759</t>
  </si>
  <si>
    <t>t+1760</t>
  </si>
  <si>
    <t>t+1761</t>
  </si>
  <si>
    <t>t+1762</t>
  </si>
  <si>
    <t>t+1763</t>
  </si>
  <si>
    <t>t+1764</t>
  </si>
  <si>
    <t>t+1765</t>
  </si>
  <si>
    <t>t+1766</t>
  </si>
  <si>
    <t>t+1767</t>
  </si>
  <si>
    <t>t+1768</t>
  </si>
  <si>
    <t>t+1769</t>
  </si>
  <si>
    <t>t+1770</t>
  </si>
  <si>
    <t>t+1771</t>
  </si>
  <si>
    <t>t+1772</t>
  </si>
  <si>
    <t>t+1773</t>
  </si>
  <si>
    <t>t+1774</t>
  </si>
  <si>
    <t>t+1775</t>
  </si>
  <si>
    <t>t+1776</t>
  </si>
  <si>
    <t>t+1777</t>
  </si>
  <si>
    <t>t+1778</t>
  </si>
  <si>
    <t>t+1779</t>
  </si>
  <si>
    <t>t+1780</t>
  </si>
  <si>
    <t>t+1781</t>
  </si>
  <si>
    <t>t+1782</t>
  </si>
  <si>
    <t>t+1783</t>
  </si>
  <si>
    <t>t+1784</t>
  </si>
  <si>
    <t>t+1785</t>
  </si>
  <si>
    <t>t+1786</t>
  </si>
  <si>
    <t>t+1787</t>
  </si>
  <si>
    <t>t+1788</t>
  </si>
  <si>
    <t>t+1789</t>
  </si>
  <si>
    <t>t+1790</t>
  </si>
  <si>
    <t>t+1791</t>
  </si>
  <si>
    <t>t+1792</t>
  </si>
  <si>
    <t>t+1793</t>
  </si>
  <si>
    <t>t+1794</t>
  </si>
  <si>
    <t>t+1795</t>
  </si>
  <si>
    <t>t+1796</t>
  </si>
  <si>
    <t>t+1797</t>
  </si>
  <si>
    <t>t+1798</t>
  </si>
  <si>
    <t>t+1799</t>
  </si>
  <si>
    <t>t+1800</t>
  </si>
  <si>
    <t>t+1801</t>
  </si>
  <si>
    <t>t+1802</t>
  </si>
  <si>
    <t>t+1803</t>
  </si>
  <si>
    <t>t+1804</t>
  </si>
  <si>
    <t>t+1805</t>
  </si>
  <si>
    <t>t+1806</t>
  </si>
  <si>
    <t>t+1807</t>
  </si>
  <si>
    <t>t+1808</t>
  </si>
  <si>
    <t>t+1809</t>
  </si>
  <si>
    <t>t+1810</t>
  </si>
  <si>
    <t>t+1811</t>
  </si>
  <si>
    <t>t+1812</t>
  </si>
  <si>
    <t>t+1813</t>
  </si>
  <si>
    <t>t+1814</t>
  </si>
  <si>
    <t>t+1815</t>
  </si>
  <si>
    <t>t+1816</t>
  </si>
  <si>
    <t>t+1817</t>
  </si>
  <si>
    <t>t+1818</t>
  </si>
  <si>
    <t>t+1819</t>
  </si>
  <si>
    <t>t+1820</t>
  </si>
  <si>
    <t>t+1821</t>
  </si>
  <si>
    <t>t+1822</t>
  </si>
  <si>
    <t>t+1823</t>
  </si>
  <si>
    <t>t+1824</t>
  </si>
  <si>
    <t>t+1825</t>
  </si>
  <si>
    <t>t+1826</t>
  </si>
  <si>
    <t>t+1827</t>
  </si>
  <si>
    <t>t+1828</t>
  </si>
  <si>
    <t>t+1829</t>
  </si>
  <si>
    <t>t+1830</t>
  </si>
  <si>
    <t>t+1831</t>
  </si>
  <si>
    <t>t+1832</t>
  </si>
  <si>
    <t>t+1833</t>
  </si>
  <si>
    <t>t+1834</t>
  </si>
  <si>
    <t>t+1835</t>
  </si>
  <si>
    <t>t+1836</t>
  </si>
  <si>
    <t>t+1837</t>
  </si>
  <si>
    <t>t+1838</t>
  </si>
  <si>
    <t>t+1839</t>
  </si>
  <si>
    <t>t+1840</t>
  </si>
  <si>
    <t>t+1841</t>
  </si>
  <si>
    <t>t+1842</t>
  </si>
  <si>
    <t>t+1843</t>
  </si>
  <si>
    <t>t+1844</t>
  </si>
  <si>
    <t>t+1845</t>
  </si>
  <si>
    <t>t+1846</t>
  </si>
  <si>
    <t>t+1847</t>
  </si>
  <si>
    <t>t+1848</t>
  </si>
  <si>
    <t>t+1849</t>
  </si>
  <si>
    <t>t+1850</t>
  </si>
  <si>
    <t>t+1851</t>
  </si>
  <si>
    <t>t+1852</t>
  </si>
  <si>
    <t>t+1853</t>
  </si>
  <si>
    <t>t+1854</t>
  </si>
  <si>
    <t>t+1855</t>
  </si>
  <si>
    <t>t+1856</t>
  </si>
  <si>
    <t>t+1857</t>
  </si>
  <si>
    <t>t+1858</t>
  </si>
  <si>
    <t>t+1859</t>
  </si>
  <si>
    <t>t+1860</t>
  </si>
  <si>
    <t>t+1861</t>
  </si>
  <si>
    <t>t+1862</t>
  </si>
  <si>
    <t>t+1863</t>
  </si>
  <si>
    <t>t+1864</t>
  </si>
  <si>
    <t>t+1865</t>
  </si>
  <si>
    <t>t+1866</t>
  </si>
  <si>
    <t>t+1867</t>
  </si>
  <si>
    <t>t+1868</t>
  </si>
  <si>
    <t>t+1869</t>
  </si>
  <si>
    <t>t+1870</t>
  </si>
  <si>
    <t>t+1871</t>
  </si>
  <si>
    <t>t+1872</t>
  </si>
  <si>
    <t>t+1873</t>
  </si>
  <si>
    <t>t+1874</t>
  </si>
  <si>
    <t>t+1875</t>
  </si>
  <si>
    <t>t+1876</t>
  </si>
  <si>
    <t>t+1877</t>
  </si>
  <si>
    <t>t+1878</t>
  </si>
  <si>
    <t>t+1879</t>
  </si>
  <si>
    <t>t+1880</t>
  </si>
  <si>
    <t>t+1881</t>
  </si>
  <si>
    <t>t+1882</t>
  </si>
  <si>
    <t>t+1883</t>
  </si>
  <si>
    <t>t+1884</t>
  </si>
  <si>
    <t>t+1885</t>
  </si>
  <si>
    <t>t+1886</t>
  </si>
  <si>
    <t>t+1887</t>
  </si>
  <si>
    <t>t+1888</t>
  </si>
  <si>
    <t>t+1889</t>
  </si>
  <si>
    <t>t+1890</t>
  </si>
  <si>
    <t>t+1891</t>
  </si>
  <si>
    <t>t+1892</t>
  </si>
  <si>
    <t>t+1893</t>
  </si>
  <si>
    <t>t+1894</t>
  </si>
  <si>
    <t>t+1895</t>
  </si>
  <si>
    <t>t+1896</t>
  </si>
  <si>
    <t>t+1897</t>
  </si>
  <si>
    <t>t+1898</t>
  </si>
  <si>
    <t>t+1899</t>
  </si>
  <si>
    <t>t+1900</t>
  </si>
  <si>
    <t>t+1901</t>
  </si>
  <si>
    <t>t+1902</t>
  </si>
  <si>
    <t>t+1903</t>
  </si>
  <si>
    <t>t+1904</t>
  </si>
  <si>
    <t>t+1905</t>
  </si>
  <si>
    <t>t+1906</t>
  </si>
  <si>
    <t>t+1907</t>
  </si>
  <si>
    <t>t+1908</t>
  </si>
  <si>
    <t>t+1909</t>
  </si>
  <si>
    <t>t+1910</t>
  </si>
  <si>
    <t>t+1911</t>
  </si>
  <si>
    <t>t+1912</t>
  </si>
  <si>
    <t>t+1913</t>
  </si>
  <si>
    <t>t+1914</t>
  </si>
  <si>
    <t>t+1915</t>
  </si>
  <si>
    <t>t+1916</t>
  </si>
  <si>
    <t>t+1917</t>
  </si>
  <si>
    <t>t+1918</t>
  </si>
  <si>
    <t>t+1919</t>
  </si>
  <si>
    <t>t+1920</t>
  </si>
  <si>
    <t>t+1921</t>
  </si>
  <si>
    <t>t+1922</t>
  </si>
  <si>
    <t>t+1923</t>
  </si>
  <si>
    <t>t+1924</t>
  </si>
  <si>
    <t>t+1925</t>
  </si>
  <si>
    <t>t+1926</t>
  </si>
  <si>
    <t>t+1927</t>
  </si>
  <si>
    <t>t+1928</t>
  </si>
  <si>
    <t>t+1929</t>
  </si>
  <si>
    <t>t+1930</t>
  </si>
  <si>
    <t>t+1931</t>
  </si>
  <si>
    <t>t+1932</t>
  </si>
  <si>
    <t>t+1933</t>
  </si>
  <si>
    <t>t+1934</t>
  </si>
  <si>
    <t>t+1935</t>
  </si>
  <si>
    <t>t+1936</t>
  </si>
  <si>
    <t>t+1937</t>
  </si>
  <si>
    <t>t+1938</t>
  </si>
  <si>
    <t>t+1939</t>
  </si>
  <si>
    <t>t+1940</t>
  </si>
  <si>
    <t>t+1941</t>
  </si>
  <si>
    <t>t+1942</t>
  </si>
  <si>
    <t>t+1943</t>
  </si>
  <si>
    <t>t+1944</t>
  </si>
  <si>
    <t>t+1945</t>
  </si>
  <si>
    <t>t+1946</t>
  </si>
  <si>
    <t>t+1947</t>
  </si>
  <si>
    <t>t+1948</t>
  </si>
  <si>
    <t>t+1949</t>
  </si>
  <si>
    <t>t+1950</t>
  </si>
  <si>
    <t>t+1951</t>
  </si>
  <si>
    <t>t+1952</t>
  </si>
  <si>
    <t>t+1953</t>
  </si>
  <si>
    <t>t+1954</t>
  </si>
  <si>
    <t>t+1955</t>
  </si>
  <si>
    <t>t+1956</t>
  </si>
  <si>
    <t>t+1957</t>
  </si>
  <si>
    <t>t+1958</t>
  </si>
  <si>
    <t>t+1959</t>
  </si>
  <si>
    <t>t+1960</t>
  </si>
  <si>
    <t>t+1961</t>
  </si>
  <si>
    <t>t+1962</t>
  </si>
  <si>
    <t>t+1963</t>
  </si>
  <si>
    <t>t+1964</t>
  </si>
  <si>
    <t>t+1965</t>
  </si>
  <si>
    <t>t+1966</t>
  </si>
  <si>
    <t>t+1967</t>
  </si>
  <si>
    <t>t+1968</t>
  </si>
  <si>
    <t>t+1969</t>
  </si>
  <si>
    <t>t+1970</t>
  </si>
  <si>
    <t>t+1971</t>
  </si>
  <si>
    <t>t+1972</t>
  </si>
  <si>
    <t>t+1973</t>
  </si>
  <si>
    <t>t+1974</t>
  </si>
  <si>
    <t>t+1975</t>
  </si>
  <si>
    <t>t+1976</t>
  </si>
  <si>
    <t>t+1977</t>
  </si>
  <si>
    <t>t+1978</t>
  </si>
  <si>
    <t>t+1979</t>
  </si>
  <si>
    <t>t+1980</t>
  </si>
  <si>
    <t>t+1981</t>
  </si>
  <si>
    <t>t+1982</t>
  </si>
  <si>
    <t>t+1983</t>
  </si>
  <si>
    <t>t+1984</t>
  </si>
  <si>
    <t>t+1985</t>
  </si>
  <si>
    <t>t+1986</t>
  </si>
  <si>
    <t>t+1987</t>
  </si>
  <si>
    <t>t+1988</t>
  </si>
  <si>
    <t>t+1989</t>
  </si>
  <si>
    <t>t+1990</t>
  </si>
  <si>
    <t>t+1991</t>
  </si>
  <si>
    <t>t+1992</t>
  </si>
  <si>
    <t>t+1993</t>
  </si>
  <si>
    <t>t+1994</t>
  </si>
  <si>
    <t>t+1995</t>
  </si>
  <si>
    <t>t+1996</t>
  </si>
  <si>
    <t>t+1997</t>
  </si>
  <si>
    <t>t+1998</t>
  </si>
  <si>
    <t>t+1999</t>
  </si>
  <si>
    <t>t+2000</t>
  </si>
  <si>
    <t>t+2001</t>
  </si>
  <si>
    <t>t+2002</t>
  </si>
  <si>
    <t>t+2003</t>
  </si>
  <si>
    <t>t+2004</t>
  </si>
  <si>
    <t>t+2005</t>
  </si>
  <si>
    <t>t+2006</t>
  </si>
  <si>
    <t>t+2007</t>
  </si>
  <si>
    <t>t+2008</t>
  </si>
  <si>
    <t>t+2009</t>
  </si>
  <si>
    <t>t+2010</t>
  </si>
  <si>
    <t>t+2011</t>
  </si>
  <si>
    <t>t+2012</t>
  </si>
  <si>
    <t>t+2013</t>
  </si>
  <si>
    <t>t+2014</t>
  </si>
  <si>
    <t>t+2015</t>
  </si>
  <si>
    <t>t+2016</t>
  </si>
  <si>
    <t>t+2017</t>
  </si>
  <si>
    <t>t+2018</t>
  </si>
  <si>
    <t>t+2019</t>
  </si>
  <si>
    <t>t+2020</t>
  </si>
  <si>
    <t>t+2021</t>
  </si>
  <si>
    <t>t+2022</t>
  </si>
  <si>
    <t>t+2023</t>
  </si>
  <si>
    <t>t+2024</t>
  </si>
  <si>
    <t>t+2025</t>
  </si>
  <si>
    <t>t+2026</t>
  </si>
  <si>
    <t>t+2027</t>
  </si>
  <si>
    <t>t+2028</t>
  </si>
  <si>
    <t>t+2029</t>
  </si>
  <si>
    <t>t+2030</t>
  </si>
  <si>
    <t>t+2031</t>
  </si>
  <si>
    <t>t+2032</t>
  </si>
  <si>
    <t>t+2033</t>
  </si>
  <si>
    <t>t+2034</t>
  </si>
  <si>
    <t>t+2035</t>
  </si>
  <si>
    <t>t+2036</t>
  </si>
  <si>
    <t>t+2037</t>
  </si>
  <si>
    <t>t+2038</t>
  </si>
  <si>
    <t>t+2039</t>
  </si>
  <si>
    <t>t+2040</t>
  </si>
  <si>
    <t>t+2041</t>
  </si>
  <si>
    <t>t+2042</t>
  </si>
  <si>
    <t>t+2043</t>
  </si>
  <si>
    <t>t+2044</t>
  </si>
  <si>
    <t>t+2045</t>
  </si>
  <si>
    <t>t+2046</t>
  </si>
  <si>
    <t>t+2047</t>
  </si>
  <si>
    <t>t+2048</t>
  </si>
  <si>
    <t>t+2049</t>
  </si>
  <si>
    <t>t+2050</t>
  </si>
  <si>
    <t>t+2051</t>
  </si>
  <si>
    <t>t+2052</t>
  </si>
  <si>
    <t>t+2053</t>
  </si>
  <si>
    <t>t+2054</t>
  </si>
  <si>
    <t>t+2055</t>
  </si>
  <si>
    <t>t+2056</t>
  </si>
  <si>
    <t>t+2057</t>
  </si>
  <si>
    <t>t+2058</t>
  </si>
  <si>
    <t>t+2059</t>
  </si>
  <si>
    <t>t+2060</t>
  </si>
  <si>
    <t>t+2061</t>
  </si>
  <si>
    <t>t+2062</t>
  </si>
  <si>
    <t>t+2063</t>
  </si>
  <si>
    <t>t+2064</t>
  </si>
  <si>
    <t>t+2065</t>
  </si>
  <si>
    <t>t+2066</t>
  </si>
  <si>
    <t>t+2067</t>
  </si>
  <si>
    <t>t+2068</t>
  </si>
  <si>
    <t>t+2069</t>
  </si>
  <si>
    <t>t+2070</t>
  </si>
  <si>
    <t>t+2071</t>
  </si>
  <si>
    <t>t+2072</t>
  </si>
  <si>
    <t>t+2073</t>
  </si>
  <si>
    <t>t+2074</t>
  </si>
  <si>
    <t>t+2075</t>
  </si>
  <si>
    <t>t+2076</t>
  </si>
  <si>
    <t>t+2077</t>
  </si>
  <si>
    <t>t+2078</t>
  </si>
  <si>
    <t>t+2079</t>
  </si>
  <si>
    <t>t+2080</t>
  </si>
  <si>
    <t>t+2081</t>
  </si>
  <si>
    <t>t+2082</t>
  </si>
  <si>
    <t>t+2083</t>
  </si>
  <si>
    <t>t+2084</t>
  </si>
  <si>
    <t>t+2085</t>
  </si>
  <si>
    <t>t+2086</t>
  </si>
  <si>
    <t>t+2087</t>
  </si>
  <si>
    <t>t+2088</t>
  </si>
  <si>
    <t>t+2089</t>
  </si>
  <si>
    <t>t+2090</t>
  </si>
  <si>
    <t>t+2091</t>
  </si>
  <si>
    <t>t+2092</t>
  </si>
  <si>
    <t>t+2093</t>
  </si>
  <si>
    <t>t+2094</t>
  </si>
  <si>
    <t>t+2095</t>
  </si>
  <si>
    <t>t+2096</t>
  </si>
  <si>
    <t>t+2097</t>
  </si>
  <si>
    <t>t+2098</t>
  </si>
  <si>
    <t>t+2099</t>
  </si>
  <si>
    <t>t+2100</t>
  </si>
  <si>
    <t>t+2101</t>
  </si>
  <si>
    <t>t+2102</t>
  </si>
  <si>
    <t>t+2103</t>
  </si>
  <si>
    <t>t+2104</t>
  </si>
  <si>
    <t>t+2105</t>
  </si>
  <si>
    <t>t+2106</t>
  </si>
  <si>
    <t>t+2107</t>
  </si>
  <si>
    <t>t+2108</t>
  </si>
  <si>
    <t>t+2109</t>
  </si>
  <si>
    <t>t+2110</t>
  </si>
  <si>
    <t>t+2111</t>
  </si>
  <si>
    <t>t+2112</t>
  </si>
  <si>
    <t>t+2113</t>
  </si>
  <si>
    <t>t+2114</t>
  </si>
  <si>
    <t>t+2115</t>
  </si>
  <si>
    <t>t+2116</t>
  </si>
  <si>
    <t>t+2117</t>
  </si>
  <si>
    <t>t+2118</t>
  </si>
  <si>
    <t>t+2119</t>
  </si>
  <si>
    <t>t+2120</t>
  </si>
  <si>
    <t>t+2121</t>
  </si>
  <si>
    <t>t+2122</t>
  </si>
  <si>
    <t>t+2123</t>
  </si>
  <si>
    <t>t+2124</t>
  </si>
  <si>
    <t>t+2125</t>
  </si>
  <si>
    <t>t+2126</t>
  </si>
  <si>
    <t>t+2127</t>
  </si>
  <si>
    <t>t+2128</t>
  </si>
  <si>
    <t>t+2129</t>
  </si>
  <si>
    <t>t+2130</t>
  </si>
  <si>
    <t>t+2131</t>
  </si>
  <si>
    <t>t+2132</t>
  </si>
  <si>
    <t>t+2133</t>
  </si>
  <si>
    <t>t+2134</t>
  </si>
  <si>
    <t>t+2135</t>
  </si>
  <si>
    <t>t+2136</t>
  </si>
  <si>
    <t>t+2137</t>
  </si>
  <si>
    <t>t+2138</t>
  </si>
  <si>
    <t>t+2139</t>
  </si>
  <si>
    <t>t+2140</t>
  </si>
  <si>
    <t>t+2141</t>
  </si>
  <si>
    <t>t+2142</t>
  </si>
  <si>
    <t>t+2143</t>
  </si>
  <si>
    <t>t+2144</t>
  </si>
  <si>
    <t>t+2145</t>
  </si>
  <si>
    <t>t+2146</t>
  </si>
  <si>
    <t>t+2147</t>
  </si>
  <si>
    <t>t+2148</t>
  </si>
  <si>
    <t>t+2149</t>
  </si>
  <si>
    <t>t+2150</t>
  </si>
  <si>
    <t>t+2151</t>
  </si>
  <si>
    <t>t+2152</t>
  </si>
  <si>
    <t>t+2153</t>
  </si>
  <si>
    <t>t+2154</t>
  </si>
  <si>
    <t>t+2155</t>
  </si>
  <si>
    <t>t+2156</t>
  </si>
  <si>
    <t>t+2157</t>
  </si>
  <si>
    <t>t+2158</t>
  </si>
  <si>
    <t>t+2159</t>
  </si>
  <si>
    <t>t+2160</t>
  </si>
  <si>
    <t>t+2161</t>
  </si>
  <si>
    <t>t+2162</t>
  </si>
  <si>
    <t>t+2163</t>
  </si>
  <si>
    <t>t+2164</t>
  </si>
  <si>
    <t>t+2165</t>
  </si>
  <si>
    <t>t+2166</t>
  </si>
  <si>
    <t>t+2167</t>
  </si>
  <si>
    <t>t+2168</t>
  </si>
  <si>
    <t>t+2169</t>
  </si>
  <si>
    <t>t+2170</t>
  </si>
  <si>
    <t>t+2171</t>
  </si>
  <si>
    <t>t+2172</t>
  </si>
  <si>
    <t>t+2173</t>
  </si>
  <si>
    <t>t+2174</t>
  </si>
  <si>
    <t>t+2175</t>
  </si>
  <si>
    <t>t+2176</t>
  </si>
  <si>
    <t>t+2177</t>
  </si>
  <si>
    <t>t+2178</t>
  </si>
  <si>
    <t>t+2179</t>
  </si>
  <si>
    <t>t+2180</t>
  </si>
  <si>
    <t>t+2181</t>
  </si>
  <si>
    <t>t+2182</t>
  </si>
  <si>
    <t>t+2183</t>
  </si>
  <si>
    <t>t+2184</t>
  </si>
  <si>
    <t>t+2185</t>
  </si>
  <si>
    <t>t+2186</t>
  </si>
  <si>
    <t>t+2187</t>
  </si>
  <si>
    <t>t+2188</t>
  </si>
  <si>
    <t>t+2189</t>
  </si>
  <si>
    <t>t+2190</t>
  </si>
  <si>
    <t>t+2191</t>
  </si>
  <si>
    <t>t+2192</t>
  </si>
  <si>
    <t>t+2193</t>
  </si>
  <si>
    <t>t+2194</t>
  </si>
  <si>
    <t>t+2195</t>
  </si>
  <si>
    <t>t+2196</t>
  </si>
  <si>
    <t>t+2197</t>
  </si>
  <si>
    <t>t+2198</t>
  </si>
  <si>
    <t>t+2199</t>
  </si>
  <si>
    <t>t+2200</t>
  </si>
  <si>
    <t>t+2201</t>
  </si>
  <si>
    <t>t+2202</t>
  </si>
  <si>
    <t>t+2203</t>
  </si>
  <si>
    <t>t+2204</t>
  </si>
  <si>
    <t>t+2205</t>
  </si>
  <si>
    <t>t+2206</t>
  </si>
  <si>
    <t>t+2207</t>
  </si>
  <si>
    <t>t+2208</t>
  </si>
  <si>
    <t>t+2209</t>
  </si>
  <si>
    <t>t+2210</t>
  </si>
  <si>
    <t>t+2211</t>
  </si>
  <si>
    <t>t+2212</t>
  </si>
  <si>
    <t>t+2213</t>
  </si>
  <si>
    <t>t+2214</t>
  </si>
  <si>
    <t>t+2215</t>
  </si>
  <si>
    <t>t+2216</t>
  </si>
  <si>
    <t>t+2217</t>
  </si>
  <si>
    <t>t+2218</t>
  </si>
  <si>
    <t>t+2219</t>
  </si>
  <si>
    <t>t+2220</t>
  </si>
  <si>
    <t>t+2221</t>
  </si>
  <si>
    <t>t+2222</t>
  </si>
  <si>
    <t>t+2223</t>
  </si>
  <si>
    <t>t+2224</t>
  </si>
  <si>
    <t>t+2225</t>
  </si>
  <si>
    <t>t+2226</t>
  </si>
  <si>
    <t>t+2227</t>
  </si>
  <si>
    <t>t+2228</t>
  </si>
  <si>
    <t>t+2229</t>
  </si>
  <si>
    <t>t+2230</t>
  </si>
  <si>
    <t>t+2231</t>
  </si>
  <si>
    <t>t+2232</t>
  </si>
  <si>
    <t>t+2233</t>
  </si>
  <si>
    <t>t+2234</t>
  </si>
  <si>
    <t>t+2235</t>
  </si>
  <si>
    <t>t+2236</t>
  </si>
  <si>
    <t>t+2237</t>
  </si>
  <si>
    <t>t+2238</t>
  </si>
  <si>
    <t>t+2239</t>
  </si>
  <si>
    <t>t+2240</t>
  </si>
  <si>
    <t>t+2241</t>
  </si>
  <si>
    <t>t+2242</t>
  </si>
  <si>
    <t>t+2243</t>
  </si>
  <si>
    <t>t+2244</t>
  </si>
  <si>
    <t>t+2245</t>
  </si>
  <si>
    <t>t+2246</t>
  </si>
  <si>
    <t>t+2247</t>
  </si>
  <si>
    <t>t+2248</t>
  </si>
  <si>
    <t>t+2249</t>
  </si>
  <si>
    <t>t+2250</t>
  </si>
  <si>
    <t>t+2251</t>
  </si>
  <si>
    <t>t+2252</t>
  </si>
  <si>
    <t>t+2253</t>
  </si>
  <si>
    <t>t+2254</t>
  </si>
  <si>
    <t>t+2255</t>
  </si>
  <si>
    <t>t+2256</t>
  </si>
  <si>
    <t>t+2257</t>
  </si>
  <si>
    <t>t+2258</t>
  </si>
  <si>
    <t>t+2259</t>
  </si>
  <si>
    <t>t+2260</t>
  </si>
  <si>
    <t>t+2261</t>
  </si>
  <si>
    <t>t+2262</t>
  </si>
  <si>
    <t>t+2263</t>
  </si>
  <si>
    <t>t+2264</t>
  </si>
  <si>
    <t>t+2265</t>
  </si>
  <si>
    <t>t+2266</t>
  </si>
  <si>
    <t>t+2267</t>
  </si>
  <si>
    <t>t+2268</t>
  </si>
  <si>
    <t>t+2269</t>
  </si>
  <si>
    <t>t+2270</t>
  </si>
  <si>
    <t>t+2271</t>
  </si>
  <si>
    <t>t+2272</t>
  </si>
  <si>
    <t>t+2273</t>
  </si>
  <si>
    <t>t+2274</t>
  </si>
  <si>
    <t>t+2275</t>
  </si>
  <si>
    <t>t+2276</t>
  </si>
  <si>
    <t>t+2277</t>
  </si>
  <si>
    <t>t+2278</t>
  </si>
  <si>
    <t>t+2279</t>
  </si>
  <si>
    <t>t+2280</t>
  </si>
  <si>
    <t>t+2281</t>
  </si>
  <si>
    <t>t+2282</t>
  </si>
  <si>
    <t>t+2283</t>
  </si>
  <si>
    <t>t+2284</t>
  </si>
  <si>
    <t>t+2285</t>
  </si>
  <si>
    <t>t+2286</t>
  </si>
  <si>
    <t>t+2287</t>
  </si>
  <si>
    <t>t+2288</t>
  </si>
  <si>
    <t>t+2289</t>
  </si>
  <si>
    <t>t+2290</t>
  </si>
  <si>
    <t>t+2291</t>
  </si>
  <si>
    <t>t+2292</t>
  </si>
  <si>
    <t>t+2293</t>
  </si>
  <si>
    <t>t+2294</t>
  </si>
  <si>
    <t>t+2295</t>
  </si>
  <si>
    <t>t+2296</t>
  </si>
  <si>
    <t>t+2297</t>
  </si>
  <si>
    <t>t+2298</t>
  </si>
  <si>
    <t>t+2299</t>
  </si>
  <si>
    <t>t+2300</t>
  </si>
  <si>
    <t>t+2301</t>
  </si>
  <si>
    <t>t+2302</t>
  </si>
  <si>
    <t>t+2303</t>
  </si>
  <si>
    <t>t+2304</t>
  </si>
  <si>
    <t>t+2305</t>
  </si>
  <si>
    <t>t+2306</t>
  </si>
  <si>
    <t>t+2307</t>
  </si>
  <si>
    <t>t+2308</t>
  </si>
  <si>
    <t>t+2309</t>
  </si>
  <si>
    <t>t+2310</t>
  </si>
  <si>
    <t>t+2311</t>
  </si>
  <si>
    <t>t+2312</t>
  </si>
  <si>
    <t>t+2313</t>
  </si>
  <si>
    <t>t+2314</t>
  </si>
  <si>
    <t>t+2315</t>
  </si>
  <si>
    <t>t+2316</t>
  </si>
  <si>
    <t>t+2317</t>
  </si>
  <si>
    <t>t+2318</t>
  </si>
  <si>
    <t>t+2319</t>
  </si>
  <si>
    <t>t+2320</t>
  </si>
  <si>
    <t>t+2321</t>
  </si>
  <si>
    <t>t+2322</t>
  </si>
  <si>
    <t>t+2323</t>
  </si>
  <si>
    <t>t+2324</t>
  </si>
  <si>
    <t>t+2325</t>
  </si>
  <si>
    <t>t+2326</t>
  </si>
  <si>
    <t>t+2327</t>
  </si>
  <si>
    <t>t+2328</t>
  </si>
  <si>
    <t>t+2329</t>
  </si>
  <si>
    <t>t+2330</t>
  </si>
  <si>
    <t>t+2331</t>
  </si>
  <si>
    <t>t+2332</t>
  </si>
  <si>
    <t>t+2333</t>
  </si>
  <si>
    <t>t+2334</t>
  </si>
  <si>
    <t>t+2335</t>
  </si>
  <si>
    <t>t+2336</t>
  </si>
  <si>
    <t>t+2337</t>
  </si>
  <si>
    <t>t+2338</t>
  </si>
  <si>
    <t>t+2339</t>
  </si>
  <si>
    <t>t+2340</t>
  </si>
  <si>
    <t>t+2341</t>
  </si>
  <si>
    <t>t+2342</t>
  </si>
  <si>
    <t>t+2343</t>
  </si>
  <si>
    <t>t+2344</t>
  </si>
  <si>
    <t>t+2345</t>
  </si>
  <si>
    <t>t+2346</t>
  </si>
  <si>
    <t>t+2347</t>
  </si>
  <si>
    <t>t+2348</t>
  </si>
  <si>
    <t>t+2349</t>
  </si>
  <si>
    <t>t+2350</t>
  </si>
  <si>
    <t>t+2351</t>
  </si>
  <si>
    <t>t+2352</t>
  </si>
  <si>
    <t>t+2353</t>
  </si>
  <si>
    <t>t+2354</t>
  </si>
  <si>
    <t>t+2355</t>
  </si>
  <si>
    <t>t+2356</t>
  </si>
  <si>
    <t>t+2357</t>
  </si>
  <si>
    <t>t+2358</t>
  </si>
  <si>
    <t>t+2359</t>
  </si>
  <si>
    <t>t+2360</t>
  </si>
  <si>
    <t>t+2361</t>
  </si>
  <si>
    <t>t+2362</t>
  </si>
  <si>
    <t>t+2363</t>
  </si>
  <si>
    <t>t+2364</t>
  </si>
  <si>
    <t>t+2365</t>
  </si>
  <si>
    <t>t+2366</t>
  </si>
  <si>
    <t>t+2367</t>
  </si>
  <si>
    <t>t+2368</t>
  </si>
  <si>
    <t>t+2369</t>
  </si>
  <si>
    <t>t+2370</t>
  </si>
  <si>
    <t>t+2371</t>
  </si>
  <si>
    <t>t+2372</t>
  </si>
  <si>
    <t>t+2373</t>
  </si>
  <si>
    <t>t+2374</t>
  </si>
  <si>
    <t>t+2375</t>
  </si>
  <si>
    <t>t+2376</t>
  </si>
  <si>
    <t>t+2377</t>
  </si>
  <si>
    <t>t+2378</t>
  </si>
  <si>
    <t>t+2379</t>
  </si>
  <si>
    <t>t+2380</t>
  </si>
  <si>
    <t>t+2381</t>
  </si>
  <si>
    <t>t+2382</t>
  </si>
  <si>
    <t>t+2383</t>
  </si>
  <si>
    <t>t+2384</t>
  </si>
  <si>
    <t>t+2385</t>
  </si>
  <si>
    <t>t+2386</t>
  </si>
  <si>
    <t>t+2387</t>
  </si>
  <si>
    <t>t+2388</t>
  </si>
  <si>
    <t>t+2389</t>
  </si>
  <si>
    <t>t+2390</t>
  </si>
  <si>
    <t>t+2391</t>
  </si>
  <si>
    <t>t+2392</t>
  </si>
  <si>
    <t>t+2393</t>
  </si>
  <si>
    <t>t+2394</t>
  </si>
  <si>
    <t>t+2395</t>
  </si>
  <si>
    <t>t+2396</t>
  </si>
  <si>
    <t>t+2397</t>
  </si>
  <si>
    <t>t+2398</t>
  </si>
  <si>
    <t>t+2399</t>
  </si>
  <si>
    <t>t+2400</t>
  </si>
  <si>
    <t>t+2401</t>
  </si>
  <si>
    <t>t+2402</t>
  </si>
  <si>
    <t>t+2403</t>
  </si>
  <si>
    <t>t+2404</t>
  </si>
  <si>
    <t>t+2405</t>
  </si>
  <si>
    <t>t+2406</t>
  </si>
  <si>
    <t>t+2407</t>
  </si>
  <si>
    <t>t+2408</t>
  </si>
  <si>
    <t>t+2409</t>
  </si>
  <si>
    <t>t+2410</t>
  </si>
  <si>
    <t>t+2411</t>
  </si>
  <si>
    <t>t+2412</t>
  </si>
  <si>
    <t>t+2413</t>
  </si>
  <si>
    <t>t+2414</t>
  </si>
  <si>
    <t>t+2415</t>
  </si>
  <si>
    <t>t+2416</t>
  </si>
  <si>
    <t>t+2417</t>
  </si>
  <si>
    <t>t+2418</t>
  </si>
  <si>
    <t>t+2419</t>
  </si>
  <si>
    <t>t+2420</t>
  </si>
  <si>
    <t>t+2421</t>
  </si>
  <si>
    <t>t+2422</t>
  </si>
  <si>
    <t>t+2423</t>
  </si>
  <si>
    <t>t+2424</t>
  </si>
  <si>
    <t>t+2425</t>
  </si>
  <si>
    <t>t+2426</t>
  </si>
  <si>
    <t>t+2427</t>
  </si>
  <si>
    <t>t+2428</t>
  </si>
  <si>
    <t>t+2429</t>
  </si>
  <si>
    <t>t+2430</t>
  </si>
  <si>
    <t>t+2431</t>
  </si>
  <si>
    <t>t+2432</t>
  </si>
  <si>
    <t>t+2433</t>
  </si>
  <si>
    <t>t+2434</t>
  </si>
  <si>
    <t>t+2435</t>
  </si>
  <si>
    <t>t+2436</t>
  </si>
  <si>
    <t>t+2437</t>
  </si>
  <si>
    <t>t+2438</t>
  </si>
  <si>
    <t>t+2439</t>
  </si>
  <si>
    <t>t+2440</t>
  </si>
  <si>
    <t>t+2441</t>
  </si>
  <si>
    <t>t+2442</t>
  </si>
  <si>
    <t>t+2443</t>
  </si>
  <si>
    <t>t+2444</t>
  </si>
  <si>
    <t>t+2445</t>
  </si>
  <si>
    <t>t+2446</t>
  </si>
  <si>
    <t>t+2447</t>
  </si>
  <si>
    <t>t+2448</t>
  </si>
  <si>
    <t>t+2449</t>
  </si>
  <si>
    <t>t+2450</t>
  </si>
  <si>
    <t>t+2451</t>
  </si>
  <si>
    <t>t+2452</t>
  </si>
  <si>
    <t>t+2453</t>
  </si>
  <si>
    <t>t+2454</t>
  </si>
  <si>
    <t>t+2455</t>
  </si>
  <si>
    <t>t+2456</t>
  </si>
  <si>
    <t>t+2457</t>
  </si>
  <si>
    <t>t+2458</t>
  </si>
  <si>
    <t>t+2459</t>
  </si>
  <si>
    <t>t+2460</t>
  </si>
  <si>
    <t>t+2461</t>
  </si>
  <si>
    <t>t+2462</t>
  </si>
  <si>
    <t>t+2463</t>
  </si>
  <si>
    <t>t+2464</t>
  </si>
  <si>
    <t>t+2465</t>
  </si>
  <si>
    <t>t+2466</t>
  </si>
  <si>
    <t>t+2467</t>
  </si>
  <si>
    <t>t+2468</t>
  </si>
  <si>
    <t>t+2469</t>
  </si>
  <si>
    <t>t+2470</t>
  </si>
  <si>
    <t>t+2471</t>
  </si>
  <si>
    <t>t+2472</t>
  </si>
  <si>
    <t>t+2473</t>
  </si>
  <si>
    <t>t+2474</t>
  </si>
  <si>
    <t>t+2475</t>
  </si>
  <si>
    <t>t+2476</t>
  </si>
  <si>
    <t>t+2477</t>
  </si>
  <si>
    <t>t+2478</t>
  </si>
  <si>
    <t>t+2479</t>
  </si>
  <si>
    <t>t+2480</t>
  </si>
  <si>
    <t>t+2481</t>
  </si>
  <si>
    <t>t+2482</t>
  </si>
  <si>
    <t>t+2483</t>
  </si>
  <si>
    <t>t+2484</t>
  </si>
  <si>
    <t>t+2485</t>
  </si>
  <si>
    <t>t+2486</t>
  </si>
  <si>
    <t>t+2487</t>
  </si>
  <si>
    <t>t+2488</t>
  </si>
  <si>
    <t>t+2489</t>
  </si>
  <si>
    <t>t+2490</t>
  </si>
  <si>
    <t>t+2491</t>
  </si>
  <si>
    <t>t+2492</t>
  </si>
  <si>
    <t>t+2493</t>
  </si>
  <si>
    <t>t+2494</t>
  </si>
  <si>
    <t>t+2495</t>
  </si>
  <si>
    <t>t+2496</t>
  </si>
  <si>
    <t>t+2497</t>
  </si>
  <si>
    <t>t+2498</t>
  </si>
  <si>
    <t>t+2499</t>
  </si>
  <si>
    <t>t+2500</t>
  </si>
  <si>
    <t>t+2501</t>
  </si>
  <si>
    <t>t+2502</t>
  </si>
  <si>
    <t>t+2503</t>
  </si>
  <si>
    <t>t+2504</t>
  </si>
  <si>
    <t>t+2505</t>
  </si>
  <si>
    <t>t+2506</t>
  </si>
  <si>
    <t>t+2507</t>
  </si>
  <si>
    <t>t+2508</t>
  </si>
  <si>
    <t>t+2509</t>
  </si>
  <si>
    <t>t+2510</t>
  </si>
  <si>
    <t>t+2511</t>
  </si>
  <si>
    <t>t+2512</t>
  </si>
  <si>
    <t>t+2513</t>
  </si>
  <si>
    <t>t+2514</t>
  </si>
  <si>
    <t>t+2515</t>
  </si>
  <si>
    <t>t+2516</t>
  </si>
  <si>
    <t>t+2517</t>
  </si>
  <si>
    <t>t+2518</t>
  </si>
  <si>
    <t>t+2519</t>
  </si>
  <si>
    <t>t+2520</t>
  </si>
  <si>
    <t>t+2521</t>
  </si>
  <si>
    <t>t+2522</t>
  </si>
  <si>
    <t>t+2523</t>
  </si>
  <si>
    <t>t+2524</t>
  </si>
  <si>
    <t>t+2525</t>
  </si>
  <si>
    <t>t+2526</t>
  </si>
  <si>
    <t>t+2527</t>
  </si>
  <si>
    <t>t+2528</t>
  </si>
  <si>
    <t>t+2529</t>
  </si>
  <si>
    <t>t+2530</t>
  </si>
  <si>
    <t>t+2531</t>
  </si>
  <si>
    <t>t+2532</t>
  </si>
  <si>
    <t>t+2533</t>
  </si>
  <si>
    <t>t+2534</t>
  </si>
  <si>
    <t>t+2535</t>
  </si>
  <si>
    <t>t+2536</t>
  </si>
  <si>
    <t>t+2537</t>
  </si>
  <si>
    <t>t+2538</t>
  </si>
  <si>
    <t>t+2539</t>
  </si>
  <si>
    <t>t+2540</t>
  </si>
  <si>
    <t>t+2541</t>
  </si>
  <si>
    <t>t+2542</t>
  </si>
  <si>
    <t>t+2543</t>
  </si>
  <si>
    <t>t+2544</t>
  </si>
  <si>
    <t>t+2545</t>
  </si>
  <si>
    <t>t+2546</t>
  </si>
  <si>
    <t>t+2547</t>
  </si>
  <si>
    <t>t+2548</t>
  </si>
  <si>
    <t>t+2549</t>
  </si>
  <si>
    <t>t+2550</t>
  </si>
  <si>
    <t>t+2551</t>
  </si>
  <si>
    <t>t+2552</t>
  </si>
  <si>
    <t>t+2553</t>
  </si>
  <si>
    <t>t+2554</t>
  </si>
  <si>
    <t>t+2555</t>
  </si>
  <si>
    <t>t+2556</t>
  </si>
  <si>
    <t>t+2557</t>
  </si>
  <si>
    <t>t+2558</t>
  </si>
  <si>
    <t>t+2559</t>
  </si>
  <si>
    <t>t+2560</t>
  </si>
  <si>
    <t>t+2561</t>
  </si>
  <si>
    <t>t+2562</t>
  </si>
  <si>
    <t>t+2563</t>
  </si>
  <si>
    <t>t+2564</t>
  </si>
  <si>
    <t>t+2565</t>
  </si>
  <si>
    <t>t+2566</t>
  </si>
  <si>
    <t>t+2567</t>
  </si>
  <si>
    <t>t+2568</t>
  </si>
  <si>
    <t>t+2569</t>
  </si>
  <si>
    <t>t+2570</t>
  </si>
  <si>
    <t>t+2571</t>
  </si>
  <si>
    <t>t+2572</t>
  </si>
  <si>
    <t>t+2573</t>
  </si>
  <si>
    <t>t+2574</t>
  </si>
  <si>
    <t>t+2575</t>
  </si>
  <si>
    <t>t+2576</t>
  </si>
  <si>
    <t>t+2577</t>
  </si>
  <si>
    <t>t+2578</t>
  </si>
  <si>
    <t>t+2579</t>
  </si>
  <si>
    <t>t+2580</t>
  </si>
  <si>
    <t>t+2581</t>
  </si>
  <si>
    <t>t+2582</t>
  </si>
  <si>
    <t>t+2583</t>
  </si>
  <si>
    <t>t+2584</t>
  </si>
  <si>
    <t>t+2585</t>
  </si>
  <si>
    <t>t+2586</t>
  </si>
  <si>
    <t>t+2587</t>
  </si>
  <si>
    <t>t+2588</t>
  </si>
  <si>
    <t>t+2589</t>
  </si>
  <si>
    <t>t+2590</t>
  </si>
  <si>
    <t>t+2591</t>
  </si>
  <si>
    <t>t+2592</t>
  </si>
  <si>
    <t>t+2593</t>
  </si>
  <si>
    <t>t+2594</t>
  </si>
  <si>
    <t>t+2595</t>
  </si>
  <si>
    <t>t+2596</t>
  </si>
  <si>
    <t>t+2597</t>
  </si>
  <si>
    <t>t+2598</t>
  </si>
  <si>
    <t>t+2599</t>
  </si>
  <si>
    <t>t+2600</t>
  </si>
  <si>
    <t>t+2601</t>
  </si>
  <si>
    <t>t+2602</t>
  </si>
  <si>
    <t>t+2603</t>
  </si>
  <si>
    <t>t+2604</t>
  </si>
  <si>
    <t>t+2605</t>
  </si>
  <si>
    <t>t+2606</t>
  </si>
  <si>
    <t>t+2607</t>
  </si>
  <si>
    <t>t+2608</t>
  </si>
  <si>
    <t>t+2609</t>
  </si>
  <si>
    <t>t+2610</t>
  </si>
  <si>
    <t>t+2611</t>
  </si>
  <si>
    <t>t+2612</t>
  </si>
  <si>
    <t>t+2613</t>
  </si>
  <si>
    <t>t+2614</t>
  </si>
  <si>
    <t>t+2615</t>
  </si>
  <si>
    <t>t+2616</t>
  </si>
  <si>
    <t>t+2617</t>
  </si>
  <si>
    <t>t+2618</t>
  </si>
  <si>
    <t>t+2619</t>
  </si>
  <si>
    <t>t+2620</t>
  </si>
  <si>
    <t>t+2621</t>
  </si>
  <si>
    <t>t+2622</t>
  </si>
  <si>
    <t>t+2623</t>
  </si>
  <si>
    <t>t+2624</t>
  </si>
  <si>
    <t>t+2625</t>
  </si>
  <si>
    <t>t+2626</t>
  </si>
  <si>
    <t>t+2627</t>
  </si>
  <si>
    <t>t+2628</t>
  </si>
  <si>
    <t>t+2629</t>
  </si>
  <si>
    <t>t+2630</t>
  </si>
  <si>
    <t>t+2631</t>
  </si>
  <si>
    <t>t+2632</t>
  </si>
  <si>
    <t>t+2633</t>
  </si>
  <si>
    <t>t+2634</t>
  </si>
  <si>
    <t>t+2635</t>
  </si>
  <si>
    <t>t+2636</t>
  </si>
  <si>
    <t>t+2637</t>
  </si>
  <si>
    <t>t+2638</t>
  </si>
  <si>
    <t>t+2639</t>
  </si>
  <si>
    <t>t+2640</t>
  </si>
  <si>
    <t>t+2641</t>
  </si>
  <si>
    <t>t+2642</t>
  </si>
  <si>
    <t>t+2643</t>
  </si>
  <si>
    <t>t+2644</t>
  </si>
  <si>
    <t>t+2645</t>
  </si>
  <si>
    <t>t+2646</t>
  </si>
  <si>
    <t>t+2647</t>
  </si>
  <si>
    <t>t+2648</t>
  </si>
  <si>
    <t>t+2649</t>
  </si>
  <si>
    <t>t+2650</t>
  </si>
  <si>
    <t>t+2651</t>
  </si>
  <si>
    <t>t+2652</t>
  </si>
  <si>
    <t>t+2653</t>
  </si>
  <si>
    <t>t+2654</t>
  </si>
  <si>
    <t>t+2655</t>
  </si>
  <si>
    <t>t+2656</t>
  </si>
  <si>
    <t>t+2657</t>
  </si>
  <si>
    <t>t+2658</t>
  </si>
  <si>
    <t>t+2659</t>
  </si>
  <si>
    <t>t+2660</t>
  </si>
  <si>
    <t>t+2661</t>
  </si>
  <si>
    <t>t+2662</t>
  </si>
  <si>
    <t>t+2663</t>
  </si>
  <si>
    <t>t+2664</t>
  </si>
  <si>
    <t>t+2665</t>
  </si>
  <si>
    <t>t+2666</t>
  </si>
  <si>
    <t>t+2667</t>
  </si>
  <si>
    <t>t+2668</t>
  </si>
  <si>
    <t>t+2669</t>
  </si>
  <si>
    <t>t+2670</t>
  </si>
  <si>
    <t>t+2671</t>
  </si>
  <si>
    <t>t+2672</t>
  </si>
  <si>
    <t>t+2673</t>
  </si>
  <si>
    <t>t+2674</t>
  </si>
  <si>
    <t>t+2675</t>
  </si>
  <si>
    <t>t+2676</t>
  </si>
  <si>
    <t>t+2677</t>
  </si>
  <si>
    <t>t+2678</t>
  </si>
  <si>
    <t>t+2679</t>
  </si>
  <si>
    <t>t+2680</t>
  </si>
  <si>
    <t>t+2681</t>
  </si>
  <si>
    <t>t+2682</t>
  </si>
  <si>
    <t>t+2683</t>
  </si>
  <si>
    <t>t+2684</t>
  </si>
  <si>
    <t>t+2685</t>
  </si>
  <si>
    <t>t+2686</t>
  </si>
  <si>
    <t>t+2687</t>
  </si>
  <si>
    <t>t+2688</t>
  </si>
  <si>
    <t>t+2689</t>
  </si>
  <si>
    <t>t+2690</t>
  </si>
  <si>
    <t>t+2691</t>
  </si>
  <si>
    <t>t+2692</t>
  </si>
  <si>
    <t>t+2693</t>
  </si>
  <si>
    <t>t+2694</t>
  </si>
  <si>
    <t>t+2695</t>
  </si>
  <si>
    <t>t+2696</t>
  </si>
  <si>
    <t>t+2697</t>
  </si>
  <si>
    <t>t+2698</t>
  </si>
  <si>
    <t>t+2699</t>
  </si>
  <si>
    <t>t+2700</t>
  </si>
  <si>
    <t>t+2701</t>
  </si>
  <si>
    <t>t+2702</t>
  </si>
  <si>
    <t>t+2703</t>
  </si>
  <si>
    <t>t+2704</t>
  </si>
  <si>
    <t>t+2705</t>
  </si>
  <si>
    <t>t+2706</t>
  </si>
  <si>
    <t>t+2707</t>
  </si>
  <si>
    <t>t+2708</t>
  </si>
  <si>
    <t>t+2709</t>
  </si>
  <si>
    <t>t+2710</t>
  </si>
  <si>
    <t>t+2711</t>
  </si>
  <si>
    <t>t+2712</t>
  </si>
  <si>
    <t>t+2713</t>
  </si>
  <si>
    <t>t+2714</t>
  </si>
  <si>
    <t>t+2715</t>
  </si>
  <si>
    <t>t+2716</t>
  </si>
  <si>
    <t>t+2717</t>
  </si>
  <si>
    <t>t+2718</t>
  </si>
  <si>
    <t>t+2719</t>
  </si>
  <si>
    <t>t+2720</t>
  </si>
  <si>
    <t>t+2721</t>
  </si>
  <si>
    <t>t+2722</t>
  </si>
  <si>
    <t>t+2723</t>
  </si>
  <si>
    <t>t+2724</t>
  </si>
  <si>
    <t>t+2725</t>
  </si>
  <si>
    <t>t+2726</t>
  </si>
  <si>
    <t>t+2727</t>
  </si>
  <si>
    <t>t+2728</t>
  </si>
  <si>
    <t>t+2729</t>
  </si>
  <si>
    <t>t+2730</t>
  </si>
  <si>
    <t>t+2731</t>
  </si>
  <si>
    <t>t+2732</t>
  </si>
  <si>
    <t>t+2733</t>
  </si>
  <si>
    <t>t+2734</t>
  </si>
  <si>
    <t>t+2735</t>
  </si>
  <si>
    <t>t+2736</t>
  </si>
  <si>
    <t>t+2737</t>
  </si>
  <si>
    <t>t+2738</t>
  </si>
  <si>
    <t>t+2739</t>
  </si>
  <si>
    <t>t+2740</t>
  </si>
  <si>
    <t>t+2741</t>
  </si>
  <si>
    <t>t+2742</t>
  </si>
  <si>
    <t>t+2743</t>
  </si>
  <si>
    <t>t+2744</t>
  </si>
  <si>
    <t>t+2745</t>
  </si>
  <si>
    <t>t+2746</t>
  </si>
  <si>
    <t>t+2747</t>
  </si>
  <si>
    <t>t+2748</t>
  </si>
  <si>
    <t>t+2749</t>
  </si>
  <si>
    <t>t+2750</t>
  </si>
  <si>
    <t>t+2751</t>
  </si>
  <si>
    <t>t+2752</t>
  </si>
  <si>
    <t>t+2753</t>
  </si>
  <si>
    <t>t+2754</t>
  </si>
  <si>
    <t>t+2755</t>
  </si>
  <si>
    <t>t+2756</t>
  </si>
  <si>
    <t>t+2757</t>
  </si>
  <si>
    <t>t+2758</t>
  </si>
  <si>
    <t>t+2759</t>
  </si>
  <si>
    <t>t+2760</t>
  </si>
  <si>
    <t>t+2761</t>
  </si>
  <si>
    <t>t+2762</t>
  </si>
  <si>
    <t>t+2763</t>
  </si>
  <si>
    <t>t+2764</t>
  </si>
  <si>
    <t>t+2765</t>
  </si>
  <si>
    <t>t+2766</t>
  </si>
  <si>
    <t>t+2767</t>
  </si>
  <si>
    <t>t+2768</t>
  </si>
  <si>
    <t>t+2769</t>
  </si>
  <si>
    <t>t+2770</t>
  </si>
  <si>
    <t>t+2771</t>
  </si>
  <si>
    <t>t+2772</t>
  </si>
  <si>
    <t>t+2773</t>
  </si>
  <si>
    <t>t+2774</t>
  </si>
  <si>
    <t>t+2775</t>
  </si>
  <si>
    <t>t+2776</t>
  </si>
  <si>
    <t>t+2777</t>
  </si>
  <si>
    <t>t+2778</t>
  </si>
  <si>
    <t>t+2779</t>
  </si>
  <si>
    <t>t+2780</t>
  </si>
  <si>
    <t>t+2781</t>
  </si>
  <si>
    <t>t+2782</t>
  </si>
  <si>
    <t>t+2783</t>
  </si>
  <si>
    <t>t+2784</t>
  </si>
  <si>
    <t>t+2785</t>
  </si>
  <si>
    <t>t+2786</t>
  </si>
  <si>
    <t>t+2787</t>
  </si>
  <si>
    <t>t+2788</t>
  </si>
  <si>
    <t>t+2789</t>
  </si>
  <si>
    <t>t+2790</t>
  </si>
  <si>
    <t>t+2791</t>
  </si>
  <si>
    <t>t+2792</t>
  </si>
  <si>
    <t>t+2793</t>
  </si>
  <si>
    <t>t+2794</t>
  </si>
  <si>
    <t>t+2795</t>
  </si>
  <si>
    <t>t+2796</t>
  </si>
  <si>
    <t>t+2797</t>
  </si>
  <si>
    <t>t+2798</t>
  </si>
  <si>
    <t>t+2799</t>
  </si>
  <si>
    <t>t+2800</t>
  </si>
  <si>
    <t>t+2801</t>
  </si>
  <si>
    <t>t+2802</t>
  </si>
  <si>
    <t>t+2803</t>
  </si>
  <si>
    <t>t+2804</t>
  </si>
  <si>
    <t>t+2805</t>
  </si>
  <si>
    <t>t+2806</t>
  </si>
  <si>
    <t>t+2807</t>
  </si>
  <si>
    <t>t+2808</t>
  </si>
  <si>
    <t>t+2809</t>
  </si>
  <si>
    <t>t+2810</t>
  </si>
  <si>
    <t>t+2811</t>
  </si>
  <si>
    <t>t+2812</t>
  </si>
  <si>
    <t>t+2813</t>
  </si>
  <si>
    <t>t+2814</t>
  </si>
  <si>
    <t>t+2815</t>
  </si>
  <si>
    <t>t+2816</t>
  </si>
  <si>
    <t>t+2817</t>
  </si>
  <si>
    <t>t+2818</t>
  </si>
  <si>
    <t>t+2819</t>
  </si>
  <si>
    <t>t+2820</t>
  </si>
  <si>
    <t>t+2821</t>
  </si>
  <si>
    <t>t+2822</t>
  </si>
  <si>
    <t>t+2823</t>
  </si>
  <si>
    <t>t+2824</t>
  </si>
  <si>
    <t>t+2825</t>
  </si>
  <si>
    <t>t+2826</t>
  </si>
  <si>
    <t>t+2827</t>
  </si>
  <si>
    <t>t+2828</t>
  </si>
  <si>
    <t>t+2829</t>
  </si>
  <si>
    <t>t+2830</t>
  </si>
  <si>
    <t>t+2831</t>
  </si>
  <si>
    <t>t+2832</t>
  </si>
  <si>
    <t>t+2833</t>
  </si>
  <si>
    <t>t+2834</t>
  </si>
  <si>
    <t>t+2835</t>
  </si>
  <si>
    <t>t+2836</t>
  </si>
  <si>
    <t>t+2837</t>
  </si>
  <si>
    <t>t+2838</t>
  </si>
  <si>
    <t>t+2839</t>
  </si>
  <si>
    <t>t+2840</t>
  </si>
  <si>
    <t>t+2841</t>
  </si>
  <si>
    <t>t+2842</t>
  </si>
  <si>
    <t>t+2843</t>
  </si>
  <si>
    <t>t+2844</t>
  </si>
  <si>
    <t>t+2845</t>
  </si>
  <si>
    <t>t+2846</t>
  </si>
  <si>
    <t>t+2847</t>
  </si>
  <si>
    <t>t+2848</t>
  </si>
  <si>
    <t>t+2849</t>
  </si>
  <si>
    <t>t+2850</t>
  </si>
  <si>
    <t>t+2851</t>
  </si>
  <si>
    <t>t+2852</t>
  </si>
  <si>
    <t>t+2853</t>
  </si>
  <si>
    <t>t+2854</t>
  </si>
  <si>
    <t>t+2855</t>
  </si>
  <si>
    <t>t+2856</t>
  </si>
  <si>
    <t>t+2857</t>
  </si>
  <si>
    <t>t+2858</t>
  </si>
  <si>
    <t>t+2859</t>
  </si>
  <si>
    <t>t+2860</t>
  </si>
  <si>
    <t>t+2861</t>
  </si>
  <si>
    <t>t+2862</t>
  </si>
  <si>
    <t>t+2863</t>
  </si>
  <si>
    <t>t+2864</t>
  </si>
  <si>
    <t>t+2865</t>
  </si>
  <si>
    <t>t+2866</t>
  </si>
  <si>
    <t>t+2867</t>
  </si>
  <si>
    <t>t+2868</t>
  </si>
  <si>
    <t>t+2869</t>
  </si>
  <si>
    <t>t+2870</t>
  </si>
  <si>
    <t>t+2871</t>
  </si>
  <si>
    <t>t+2872</t>
  </si>
  <si>
    <t>t+2873</t>
  </si>
  <si>
    <t>t+2874</t>
  </si>
  <si>
    <t>t+2875</t>
  </si>
  <si>
    <t>t+2876</t>
  </si>
  <si>
    <t>t+2877</t>
  </si>
  <si>
    <t>t+2878</t>
  </si>
  <si>
    <t>t+2879</t>
  </si>
  <si>
    <t>t+2880</t>
  </si>
  <si>
    <t>t+2881</t>
  </si>
  <si>
    <t>t+2882</t>
  </si>
  <si>
    <t>t+2883</t>
  </si>
  <si>
    <t>t+2884</t>
  </si>
  <si>
    <t>t+2885</t>
  </si>
  <si>
    <t>t+2886</t>
  </si>
  <si>
    <t>t+2887</t>
  </si>
  <si>
    <t>t+2888</t>
  </si>
  <si>
    <t>t+2889</t>
  </si>
  <si>
    <t>t+2890</t>
  </si>
  <si>
    <t>t+2891</t>
  </si>
  <si>
    <t>t+2892</t>
  </si>
  <si>
    <t>t+2893</t>
  </si>
  <si>
    <t>t+2894</t>
  </si>
  <si>
    <t>t+2895</t>
  </si>
  <si>
    <t>t+2896</t>
  </si>
  <si>
    <t>t+2897</t>
  </si>
  <si>
    <t>t+2898</t>
  </si>
  <si>
    <t>t+2899</t>
  </si>
  <si>
    <t>t+2900</t>
  </si>
  <si>
    <t>t+2901</t>
  </si>
  <si>
    <t>t+2902</t>
  </si>
  <si>
    <t>t+2903</t>
  </si>
  <si>
    <t>t+2904</t>
  </si>
  <si>
    <t>t+2905</t>
  </si>
  <si>
    <t>t+2906</t>
  </si>
  <si>
    <t>t+2907</t>
  </si>
  <si>
    <t>t+2908</t>
  </si>
  <si>
    <t>t+2909</t>
  </si>
  <si>
    <t>t+2910</t>
  </si>
  <si>
    <t>t+2911</t>
  </si>
  <si>
    <t>t+2912</t>
  </si>
  <si>
    <t>t+2913</t>
  </si>
  <si>
    <t>t+2914</t>
  </si>
  <si>
    <t>t+2915</t>
  </si>
  <si>
    <t>t+2916</t>
  </si>
  <si>
    <t>t+2917</t>
  </si>
  <si>
    <t>t+2918</t>
  </si>
  <si>
    <t>t+2919</t>
  </si>
  <si>
    <t>t+2920</t>
  </si>
  <si>
    <t>t+2921</t>
  </si>
  <si>
    <t>t+2922</t>
  </si>
  <si>
    <t>t+2923</t>
  </si>
  <si>
    <t>t+2924</t>
  </si>
  <si>
    <t>t+2925</t>
  </si>
  <si>
    <t>t+2926</t>
  </si>
  <si>
    <t>t+2927</t>
  </si>
  <si>
    <t>t+2928</t>
  </si>
  <si>
    <t>t+2929</t>
  </si>
  <si>
    <t>t+2930</t>
  </si>
  <si>
    <t>t+2931</t>
  </si>
  <si>
    <t>t+2932</t>
  </si>
  <si>
    <t>t+2933</t>
  </si>
  <si>
    <t>t+2934</t>
  </si>
  <si>
    <t>t+2935</t>
  </si>
  <si>
    <t>t+2936</t>
  </si>
  <si>
    <t>t+2937</t>
  </si>
  <si>
    <t>t+2938</t>
  </si>
  <si>
    <t>t+2939</t>
  </si>
  <si>
    <t>t+2940</t>
  </si>
  <si>
    <t>t+2941</t>
  </si>
  <si>
    <t>t+2942</t>
  </si>
  <si>
    <t>t+2943</t>
  </si>
  <si>
    <t>t+2944</t>
  </si>
  <si>
    <t>t+2945</t>
  </si>
  <si>
    <t>t+2946</t>
  </si>
  <si>
    <t>t+2947</t>
  </si>
  <si>
    <t>t+2948</t>
  </si>
  <si>
    <t>t+2949</t>
  </si>
  <si>
    <t>t+2950</t>
  </si>
  <si>
    <t>t+2951</t>
  </si>
  <si>
    <t>t+2952</t>
  </si>
  <si>
    <t>t+2953</t>
  </si>
  <si>
    <t>t+2954</t>
  </si>
  <si>
    <t>t+2955</t>
  </si>
  <si>
    <t>t+2956</t>
  </si>
  <si>
    <t>t+2957</t>
  </si>
  <si>
    <t>t+2958</t>
  </si>
  <si>
    <t>t+2959</t>
  </si>
  <si>
    <t>t+2960</t>
  </si>
  <si>
    <t>t+2961</t>
  </si>
  <si>
    <t>t+2962</t>
  </si>
  <si>
    <t>t+2963</t>
  </si>
  <si>
    <t>t+2964</t>
  </si>
  <si>
    <t>t+2965</t>
  </si>
  <si>
    <t>t+2966</t>
  </si>
  <si>
    <t>t+2967</t>
  </si>
  <si>
    <t>t+2968</t>
  </si>
  <si>
    <t>t+2969</t>
  </si>
  <si>
    <t>t+2970</t>
  </si>
  <si>
    <t>t+2971</t>
  </si>
  <si>
    <t>t+2972</t>
  </si>
  <si>
    <t>t+2973</t>
  </si>
  <si>
    <t>t+2974</t>
  </si>
  <si>
    <t>t+2975</t>
  </si>
  <si>
    <t>t+2976</t>
  </si>
  <si>
    <t>t+2977</t>
  </si>
  <si>
    <t>t+2978</t>
  </si>
  <si>
    <t>t+2979</t>
  </si>
  <si>
    <t>t+2980</t>
  </si>
  <si>
    <t>t+2981</t>
  </si>
  <si>
    <t>t+2982</t>
  </si>
  <si>
    <t>t+2983</t>
  </si>
  <si>
    <t>t+2984</t>
  </si>
  <si>
    <t>t+2985</t>
  </si>
  <si>
    <t>t+2986</t>
  </si>
  <si>
    <t>t+2987</t>
  </si>
  <si>
    <t>t+2988</t>
  </si>
  <si>
    <t>t+2989</t>
  </si>
  <si>
    <t>t+2990</t>
  </si>
  <si>
    <t>t+2991</t>
  </si>
  <si>
    <t>t+2992</t>
  </si>
  <si>
    <t>t+2993</t>
  </si>
  <si>
    <t>t+2994</t>
  </si>
  <si>
    <t>t+2995</t>
  </si>
  <si>
    <t>t+2996</t>
  </si>
  <si>
    <t>t+2997</t>
  </si>
  <si>
    <t>t+2998</t>
  </si>
  <si>
    <t>t+2999</t>
  </si>
  <si>
    <t>t+3000</t>
  </si>
  <si>
    <t>t+3001</t>
  </si>
  <si>
    <t>t+3002</t>
  </si>
  <si>
    <t>t+3003</t>
  </si>
  <si>
    <t>t+3004</t>
  </si>
  <si>
    <t>t+3005</t>
  </si>
  <si>
    <t>t+3006</t>
  </si>
  <si>
    <t>t+3007</t>
  </si>
  <si>
    <t>t+3008</t>
  </si>
  <si>
    <t>t+3009</t>
  </si>
  <si>
    <t>t+3010</t>
  </si>
  <si>
    <t>t+3011</t>
  </si>
  <si>
    <t>t+3012</t>
  </si>
  <si>
    <t>t+3013</t>
  </si>
  <si>
    <t>t+3014</t>
  </si>
  <si>
    <t>t+3015</t>
  </si>
  <si>
    <t>t+3016</t>
  </si>
  <si>
    <t>t+3017</t>
  </si>
  <si>
    <t>t+3018</t>
  </si>
  <si>
    <t>t+3019</t>
  </si>
  <si>
    <t>t+3020</t>
  </si>
  <si>
    <t>t+3021</t>
  </si>
  <si>
    <t>t+3022</t>
  </si>
  <si>
    <t>t+3023</t>
  </si>
  <si>
    <t>t+3024</t>
  </si>
  <si>
    <t>t+3025</t>
  </si>
  <si>
    <t>t+3026</t>
  </si>
  <si>
    <t>t+3027</t>
  </si>
  <si>
    <t>t+3028</t>
  </si>
  <si>
    <t>t+3029</t>
  </si>
  <si>
    <t>t+3030</t>
  </si>
  <si>
    <t>t+3031</t>
  </si>
  <si>
    <t>t+3032</t>
  </si>
  <si>
    <t>t+3033</t>
  </si>
  <si>
    <t>t+3034</t>
  </si>
  <si>
    <t>t+3035</t>
  </si>
  <si>
    <t>t+3036</t>
  </si>
  <si>
    <t>t+3037</t>
  </si>
  <si>
    <t>t+3038</t>
  </si>
  <si>
    <t>t+3039</t>
  </si>
  <si>
    <t>t+3040</t>
  </si>
  <si>
    <t>t+3041</t>
  </si>
  <si>
    <t>t+3042</t>
  </si>
  <si>
    <t>t+3043</t>
  </si>
  <si>
    <t>t+3044</t>
  </si>
  <si>
    <t>t+3045</t>
  </si>
  <si>
    <t>t+3046</t>
  </si>
  <si>
    <t>t+3047</t>
  </si>
  <si>
    <t>t+3048</t>
  </si>
  <si>
    <t>t+3049</t>
  </si>
  <si>
    <t>t+3050</t>
  </si>
  <si>
    <t>t+3051</t>
  </si>
  <si>
    <t>t+3052</t>
  </si>
  <si>
    <t>t+3053</t>
  </si>
  <si>
    <t>t+3054</t>
  </si>
  <si>
    <t>t+3055</t>
  </si>
  <si>
    <t>t+3056</t>
  </si>
  <si>
    <t>t+3057</t>
  </si>
  <si>
    <t>t+3058</t>
  </si>
  <si>
    <t>t+3059</t>
  </si>
  <si>
    <t>t+3060</t>
  </si>
  <si>
    <t>t+3061</t>
  </si>
  <si>
    <t>t+3062</t>
  </si>
  <si>
    <t>t+3063</t>
  </si>
  <si>
    <t>t+3064</t>
  </si>
  <si>
    <t>t+3065</t>
  </si>
  <si>
    <t>t+3066</t>
  </si>
  <si>
    <t>t+3067</t>
  </si>
  <si>
    <t>t+3068</t>
  </si>
  <si>
    <t>t+3069</t>
  </si>
  <si>
    <t>t+3070</t>
  </si>
  <si>
    <t>t+3071</t>
  </si>
  <si>
    <t>t+3072</t>
  </si>
  <si>
    <t>t+3073</t>
  </si>
  <si>
    <t>t+3074</t>
  </si>
  <si>
    <t>t+3075</t>
  </si>
  <si>
    <t>t+3076</t>
  </si>
  <si>
    <t>t+3077</t>
  </si>
  <si>
    <t>t+3078</t>
  </si>
  <si>
    <t>t+3079</t>
  </si>
  <si>
    <t>t+3080</t>
  </si>
  <si>
    <t>t+3081</t>
  </si>
  <si>
    <t>t+3082</t>
  </si>
  <si>
    <t>t+3083</t>
  </si>
  <si>
    <t>t+3084</t>
  </si>
  <si>
    <t>t+3085</t>
  </si>
  <si>
    <t>t+3086</t>
  </si>
  <si>
    <t>t+3087</t>
  </si>
  <si>
    <t>t+3088</t>
  </si>
  <si>
    <t>t+3089</t>
  </si>
  <si>
    <t>t+3090</t>
  </si>
  <si>
    <t>t+3091</t>
  </si>
  <si>
    <t>t+3092</t>
  </si>
  <si>
    <t>t+3093</t>
  </si>
  <si>
    <t>t+3094</t>
  </si>
  <si>
    <t>t+3095</t>
  </si>
  <si>
    <t>t+3096</t>
  </si>
  <si>
    <t>t+3097</t>
  </si>
  <si>
    <t>t+3098</t>
  </si>
  <si>
    <t>t+3099</t>
  </si>
  <si>
    <t>t+3100</t>
  </si>
  <si>
    <t>t+3101</t>
  </si>
  <si>
    <t>t+3102</t>
  </si>
  <si>
    <t>t+3103</t>
  </si>
  <si>
    <t>t+3104</t>
  </si>
  <si>
    <t>t+3105</t>
  </si>
  <si>
    <t>t+3106</t>
  </si>
  <si>
    <t>t+3107</t>
  </si>
  <si>
    <t>t+3108</t>
  </si>
  <si>
    <t>t+3109</t>
  </si>
  <si>
    <t>t+3110</t>
  </si>
  <si>
    <t>t+3111</t>
  </si>
  <si>
    <t>t+3112</t>
  </si>
  <si>
    <t>t+3113</t>
  </si>
  <si>
    <t>t+3114</t>
  </si>
  <si>
    <t>t+3115</t>
  </si>
  <si>
    <t>t+3116</t>
  </si>
  <si>
    <t>t+3117</t>
  </si>
  <si>
    <t>t+3118</t>
  </si>
  <si>
    <t>t+3119</t>
  </si>
  <si>
    <t>t+3120</t>
  </si>
  <si>
    <t>t+3121</t>
  </si>
  <si>
    <t>t+3122</t>
  </si>
  <si>
    <t>t+3123</t>
  </si>
  <si>
    <t>t+3124</t>
  </si>
  <si>
    <t>t+3125</t>
  </si>
  <si>
    <t>t+3126</t>
  </si>
  <si>
    <t>t+3127</t>
  </si>
  <si>
    <t>t+3128</t>
  </si>
  <si>
    <t>t+3129</t>
  </si>
  <si>
    <t>t+3130</t>
  </si>
  <si>
    <t>t+3131</t>
  </si>
  <si>
    <t>t+3132</t>
  </si>
  <si>
    <t>t+3133</t>
  </si>
  <si>
    <t>t+3134</t>
  </si>
  <si>
    <t>t+3135</t>
  </si>
  <si>
    <t>t+3136</t>
  </si>
  <si>
    <t>t+3137</t>
  </si>
  <si>
    <t>t+3138</t>
  </si>
  <si>
    <t>t+3139</t>
  </si>
  <si>
    <t>t+3140</t>
  </si>
  <si>
    <t>t+3141</t>
  </si>
  <si>
    <t>t+3142</t>
  </si>
  <si>
    <t>t+3143</t>
  </si>
  <si>
    <t>t+3144</t>
  </si>
  <si>
    <t>t+3145</t>
  </si>
  <si>
    <t>t+3146</t>
  </si>
  <si>
    <t>t+3147</t>
  </si>
  <si>
    <t>t+3148</t>
  </si>
  <si>
    <t>t+3149</t>
  </si>
  <si>
    <t>t+3150</t>
  </si>
  <si>
    <t>t+3151</t>
  </si>
  <si>
    <t>t+3152</t>
  </si>
  <si>
    <t>t+3153</t>
  </si>
  <si>
    <t>t+3154</t>
  </si>
  <si>
    <t>t+3155</t>
  </si>
  <si>
    <t>t+3156</t>
  </si>
  <si>
    <t>t+3157</t>
  </si>
  <si>
    <t>t+3158</t>
  </si>
  <si>
    <t>t+3159</t>
  </si>
  <si>
    <t>t+3160</t>
  </si>
  <si>
    <t>t+3161</t>
  </si>
  <si>
    <t>t+3162</t>
  </si>
  <si>
    <t>t+3163</t>
  </si>
  <si>
    <t>t+3164</t>
  </si>
  <si>
    <t>t+3165</t>
  </si>
  <si>
    <t>t+3166</t>
  </si>
  <si>
    <t>t+3167</t>
  </si>
  <si>
    <t>t+3168</t>
  </si>
  <si>
    <t>t+3169</t>
  </si>
  <si>
    <t>t+3170</t>
  </si>
  <si>
    <t>t+3171</t>
  </si>
  <si>
    <t>t+3172</t>
  </si>
  <si>
    <t>t+3173</t>
  </si>
  <si>
    <t>t+3174</t>
  </si>
  <si>
    <t>t+3175</t>
  </si>
  <si>
    <t>t+3176</t>
  </si>
  <si>
    <t>t+3177</t>
  </si>
  <si>
    <t>t+3178</t>
  </si>
  <si>
    <t>t+3179</t>
  </si>
  <si>
    <t>t+3180</t>
  </si>
  <si>
    <t>t+3181</t>
  </si>
  <si>
    <t>t+3182</t>
  </si>
  <si>
    <t>t+3183</t>
  </si>
  <si>
    <t>t+3184</t>
  </si>
  <si>
    <t>t+3185</t>
  </si>
  <si>
    <t>t+3186</t>
  </si>
  <si>
    <t>t+3187</t>
  </si>
  <si>
    <t>t+3188</t>
  </si>
  <si>
    <t>t+3189</t>
  </si>
  <si>
    <t>t+3190</t>
  </si>
  <si>
    <t>t+3191</t>
  </si>
  <si>
    <t>t+3192</t>
  </si>
  <si>
    <t>t+3193</t>
  </si>
  <si>
    <t>t+3194</t>
  </si>
  <si>
    <t>t+3195</t>
  </si>
  <si>
    <t>t+3196</t>
  </si>
  <si>
    <t>t+3197</t>
  </si>
  <si>
    <t>t+3198</t>
  </si>
  <si>
    <t>t+3199</t>
  </si>
  <si>
    <t>t+3200</t>
  </si>
  <si>
    <t>t+3201</t>
  </si>
  <si>
    <t>t+3202</t>
  </si>
  <si>
    <t>t+3203</t>
  </si>
  <si>
    <t>t+3204</t>
  </si>
  <si>
    <t>t+3205</t>
  </si>
  <si>
    <t>t+3206</t>
  </si>
  <si>
    <t>t+3207</t>
  </si>
  <si>
    <t>t+3208</t>
  </si>
  <si>
    <t>t+3209</t>
  </si>
  <si>
    <t>t+3210</t>
  </si>
  <si>
    <t>t+3211</t>
  </si>
  <si>
    <t>t+3212</t>
  </si>
  <si>
    <t>t+3213</t>
  </si>
  <si>
    <t>t+3214</t>
  </si>
  <si>
    <t>t+3215</t>
  </si>
  <si>
    <t>t+3216</t>
  </si>
  <si>
    <t>t+3217</t>
  </si>
  <si>
    <t>t+3218</t>
  </si>
  <si>
    <t>t+3219</t>
  </si>
  <si>
    <t>t+3220</t>
  </si>
  <si>
    <t>t+3221</t>
  </si>
  <si>
    <t>t+3222</t>
  </si>
  <si>
    <t>t+3223</t>
  </si>
  <si>
    <t>t+3224</t>
  </si>
  <si>
    <t>t+3225</t>
  </si>
  <si>
    <t>t+3226</t>
  </si>
  <si>
    <t>t+3227</t>
  </si>
  <si>
    <t>t+3228</t>
  </si>
  <si>
    <t>t+3229</t>
  </si>
  <si>
    <t>t+3230</t>
  </si>
  <si>
    <t>t+3231</t>
  </si>
  <si>
    <t>t+3232</t>
  </si>
  <si>
    <t>t+3233</t>
  </si>
  <si>
    <t>t+3234</t>
  </si>
  <si>
    <t>t+3235</t>
  </si>
  <si>
    <t>t+3236</t>
  </si>
  <si>
    <t>t+3237</t>
  </si>
  <si>
    <t>t+3238</t>
  </si>
  <si>
    <t>t+3239</t>
  </si>
  <si>
    <t>t+3240</t>
  </si>
  <si>
    <t>t+3241</t>
  </si>
  <si>
    <t>t+3242</t>
  </si>
  <si>
    <t>t+3243</t>
  </si>
  <si>
    <t>t+3244</t>
  </si>
  <si>
    <t>t+3245</t>
  </si>
  <si>
    <t>t+3246</t>
  </si>
  <si>
    <t>t+3247</t>
  </si>
  <si>
    <t>t+3248</t>
  </si>
  <si>
    <t>t+3249</t>
  </si>
  <si>
    <t>t+3250</t>
  </si>
  <si>
    <t>t+3251</t>
  </si>
  <si>
    <t>t+3252</t>
  </si>
  <si>
    <t>t+3253</t>
  </si>
  <si>
    <t>t+3254</t>
  </si>
  <si>
    <t>t+3255</t>
  </si>
  <si>
    <t>t+3256</t>
  </si>
  <si>
    <t>t+3257</t>
  </si>
  <si>
    <t>t+3258</t>
  </si>
  <si>
    <t>t+3259</t>
  </si>
  <si>
    <t>t+3260</t>
  </si>
  <si>
    <t>t+3261</t>
  </si>
  <si>
    <t>t+3262</t>
  </si>
  <si>
    <t>t+3263</t>
  </si>
  <si>
    <t>t+3264</t>
  </si>
  <si>
    <t>t+3265</t>
  </si>
  <si>
    <t>t+3266</t>
  </si>
  <si>
    <t>t+3267</t>
  </si>
  <si>
    <t>t+3268</t>
  </si>
  <si>
    <t>t+3269</t>
  </si>
  <si>
    <t>t+3270</t>
  </si>
  <si>
    <t>t+3271</t>
  </si>
  <si>
    <t>t+3272</t>
  </si>
  <si>
    <t>t+3273</t>
  </si>
  <si>
    <t>t+3274</t>
  </si>
  <si>
    <t>t+3275</t>
  </si>
  <si>
    <t>t+3276</t>
  </si>
  <si>
    <t>t+3277</t>
  </si>
  <si>
    <t>t+3278</t>
  </si>
  <si>
    <t>t+3279</t>
  </si>
  <si>
    <t>t+3280</t>
  </si>
  <si>
    <t>t+3281</t>
  </si>
  <si>
    <t>t+3282</t>
  </si>
  <si>
    <t>t+3283</t>
  </si>
  <si>
    <t>t+3284</t>
  </si>
  <si>
    <t>t+3285</t>
  </si>
  <si>
    <t>t+3286</t>
  </si>
  <si>
    <t>t+3287</t>
  </si>
  <si>
    <t>t+3288</t>
  </si>
  <si>
    <t>t+3289</t>
  </si>
  <si>
    <t>t+3290</t>
  </si>
  <si>
    <t>t+3291</t>
  </si>
  <si>
    <t>t+3292</t>
  </si>
  <si>
    <t>t+3293</t>
  </si>
  <si>
    <t>t+3294</t>
  </si>
  <si>
    <t>t+3295</t>
  </si>
  <si>
    <t>t+3296</t>
  </si>
  <si>
    <t>t+3297</t>
  </si>
  <si>
    <t>t+3298</t>
  </si>
  <si>
    <t>t+3299</t>
  </si>
  <si>
    <t>t+3300</t>
  </si>
  <si>
    <t>t+3301</t>
  </si>
  <si>
    <t>t+3302</t>
  </si>
  <si>
    <t>t+3303</t>
  </si>
  <si>
    <t>t+3304</t>
  </si>
  <si>
    <t>t+3305</t>
  </si>
  <si>
    <t>t+3306</t>
  </si>
  <si>
    <t>t+3307</t>
  </si>
  <si>
    <t>t+3308</t>
  </si>
  <si>
    <t>t+3309</t>
  </si>
  <si>
    <t>t+3310</t>
  </si>
  <si>
    <t>t+3311</t>
  </si>
  <si>
    <t>t+3312</t>
  </si>
  <si>
    <t>t+3313</t>
  </si>
  <si>
    <t>t+3314</t>
  </si>
  <si>
    <t>t+3315</t>
  </si>
  <si>
    <t>t+3316</t>
  </si>
  <si>
    <t>t+3317</t>
  </si>
  <si>
    <t>t+3318</t>
  </si>
  <si>
    <t>t+3319</t>
  </si>
  <si>
    <t>t+3320</t>
  </si>
  <si>
    <t>t+3321</t>
  </si>
  <si>
    <t>t+3322</t>
  </si>
  <si>
    <t>t+3323</t>
  </si>
  <si>
    <t>t+3324</t>
  </si>
  <si>
    <t>t+3325</t>
  </si>
  <si>
    <t>t+3326</t>
  </si>
  <si>
    <t>t+3327</t>
  </si>
  <si>
    <t>t+3328</t>
  </si>
  <si>
    <t>t+3329</t>
  </si>
  <si>
    <t>t+3330</t>
  </si>
  <si>
    <t>t+3331</t>
  </si>
  <si>
    <t>t+3332</t>
  </si>
  <si>
    <t>t+3333</t>
  </si>
  <si>
    <t>t+3334</t>
  </si>
  <si>
    <t>t+3335</t>
  </si>
  <si>
    <t>t+3336</t>
  </si>
  <si>
    <t>t+3337</t>
  </si>
  <si>
    <t>t+3338</t>
  </si>
  <si>
    <t>t+3339</t>
  </si>
  <si>
    <t>t+3340</t>
  </si>
  <si>
    <t>t+3341</t>
  </si>
  <si>
    <t>t+3342</t>
  </si>
  <si>
    <t>t+3343</t>
  </si>
  <si>
    <t>t+3344</t>
  </si>
  <si>
    <t>t+3345</t>
  </si>
  <si>
    <t>t+3346</t>
  </si>
  <si>
    <t>t+3347</t>
  </si>
  <si>
    <t>t+3348</t>
  </si>
  <si>
    <t>t+3349</t>
  </si>
  <si>
    <t>t+3350</t>
  </si>
  <si>
    <t>t+3351</t>
  </si>
  <si>
    <t>t+3352</t>
  </si>
  <si>
    <t>t+3353</t>
  </si>
  <si>
    <t>t+3354</t>
  </si>
  <si>
    <t>t+3355</t>
  </si>
  <si>
    <t>t+3356</t>
  </si>
  <si>
    <t>t+3357</t>
  </si>
  <si>
    <t>t+3358</t>
  </si>
  <si>
    <t>t+3359</t>
  </si>
  <si>
    <t>t+3360</t>
  </si>
  <si>
    <t>t+3361</t>
  </si>
  <si>
    <t>t+3362</t>
  </si>
  <si>
    <t>t+3363</t>
  </si>
  <si>
    <t>t+3364</t>
  </si>
  <si>
    <t>t+3365</t>
  </si>
  <si>
    <t>t+3366</t>
  </si>
  <si>
    <t>t+3367</t>
  </si>
  <si>
    <t>t+3368</t>
  </si>
  <si>
    <t>t+3369</t>
  </si>
  <si>
    <t>t+3370</t>
  </si>
  <si>
    <t>t+3371</t>
  </si>
  <si>
    <t>t+3372</t>
  </si>
  <si>
    <t>t+3373</t>
  </si>
  <si>
    <t>t+3374</t>
  </si>
  <si>
    <t>t+3375</t>
  </si>
  <si>
    <t>t+3376</t>
  </si>
  <si>
    <t>t+3377</t>
  </si>
  <si>
    <t>t+3378</t>
  </si>
  <si>
    <t>t+3379</t>
  </si>
  <si>
    <t>t+3380</t>
  </si>
  <si>
    <t>t+3381</t>
  </si>
  <si>
    <t>t+3382</t>
  </si>
  <si>
    <t>t+3383</t>
  </si>
  <si>
    <t>t+3384</t>
  </si>
  <si>
    <t>t+3385</t>
  </si>
  <si>
    <t>t+3386</t>
  </si>
  <si>
    <t>t+3387</t>
  </si>
  <si>
    <t>t+3388</t>
  </si>
  <si>
    <t>t+3389</t>
  </si>
  <si>
    <t>t+3390</t>
  </si>
  <si>
    <t>t+3391</t>
  </si>
  <si>
    <t>t+3392</t>
  </si>
  <si>
    <t>t+3393</t>
  </si>
  <si>
    <t>t+3394</t>
  </si>
  <si>
    <t>t+3395</t>
  </si>
  <si>
    <t>t+3396</t>
  </si>
  <si>
    <t>t+3397</t>
  </si>
  <si>
    <t>t+3398</t>
  </si>
  <si>
    <t>t+3399</t>
  </si>
  <si>
    <t>t+3400</t>
  </si>
  <si>
    <t>t+3401</t>
  </si>
  <si>
    <t>t+3402</t>
  </si>
  <si>
    <t>t+3403</t>
  </si>
  <si>
    <t>t+3404</t>
  </si>
  <si>
    <t>t+3405</t>
  </si>
  <si>
    <t>t+3406</t>
  </si>
  <si>
    <t>t+3407</t>
  </si>
  <si>
    <t>t+3408</t>
  </si>
  <si>
    <t>t+3409</t>
  </si>
  <si>
    <t>t+3410</t>
  </si>
  <si>
    <t>t+3411</t>
  </si>
  <si>
    <t>t+3412</t>
  </si>
  <si>
    <t>t+3413</t>
  </si>
  <si>
    <t>t+3414</t>
  </si>
  <si>
    <t>t+3415</t>
  </si>
  <si>
    <t>t+3416</t>
  </si>
  <si>
    <t>t+3417</t>
  </si>
  <si>
    <t>t+3418</t>
  </si>
  <si>
    <t>t+3419</t>
  </si>
  <si>
    <t>t+3420</t>
  </si>
  <si>
    <t>t+3421</t>
  </si>
  <si>
    <t>t+3422</t>
  </si>
  <si>
    <t>t+3423</t>
  </si>
  <si>
    <t>t+3424</t>
  </si>
  <si>
    <t>t+3425</t>
  </si>
  <si>
    <t>t+3426</t>
  </si>
  <si>
    <t>t+3427</t>
  </si>
  <si>
    <t>t+3428</t>
  </si>
  <si>
    <t>t+3429</t>
  </si>
  <si>
    <t>t+3430</t>
  </si>
  <si>
    <t>t+3431</t>
  </si>
  <si>
    <t>t+3432</t>
  </si>
  <si>
    <t>t+3433</t>
  </si>
  <si>
    <t>t+3434</t>
  </si>
  <si>
    <t>t+3435</t>
  </si>
  <si>
    <t>t+3436</t>
  </si>
  <si>
    <t>t+3437</t>
  </si>
  <si>
    <t>t+3438</t>
  </si>
  <si>
    <t>t+3439</t>
  </si>
  <si>
    <t>t+3440</t>
  </si>
  <si>
    <t>t+3441</t>
  </si>
  <si>
    <t>t+3442</t>
  </si>
  <si>
    <t>t+3443</t>
  </si>
  <si>
    <t>t+3444</t>
  </si>
  <si>
    <t>t+3445</t>
  </si>
  <si>
    <t>t+3446</t>
  </si>
  <si>
    <t>t+3447</t>
  </si>
  <si>
    <t>t+3448</t>
  </si>
  <si>
    <t>t+3449</t>
  </si>
  <si>
    <t>t+3450</t>
  </si>
  <si>
    <t>t+3451</t>
  </si>
  <si>
    <t>t+3452</t>
  </si>
  <si>
    <t>t+3453</t>
  </si>
  <si>
    <t>t+3454</t>
  </si>
  <si>
    <t>t+3455</t>
  </si>
  <si>
    <t>t+3456</t>
  </si>
  <si>
    <t>t+3457</t>
  </si>
  <si>
    <t>t+3458</t>
  </si>
  <si>
    <t>t+3459</t>
  </si>
  <si>
    <t>t+3460</t>
  </si>
  <si>
    <t>t+3461</t>
  </si>
  <si>
    <t>t+3462</t>
  </si>
  <si>
    <t>t+3463</t>
  </si>
  <si>
    <t>t+3464</t>
  </si>
  <si>
    <t>t+3465</t>
  </si>
  <si>
    <t>t+3466</t>
  </si>
  <si>
    <t>t+3467</t>
  </si>
  <si>
    <t>t+3468</t>
  </si>
  <si>
    <t>t+3469</t>
  </si>
  <si>
    <t>t+3470</t>
  </si>
  <si>
    <t>t+3471</t>
  </si>
  <si>
    <t>t+3472</t>
  </si>
  <si>
    <t>t+3473</t>
  </si>
  <si>
    <t>t+3474</t>
  </si>
  <si>
    <t>t+3475</t>
  </si>
  <si>
    <t>t+3476</t>
  </si>
  <si>
    <t>t+3477</t>
  </si>
  <si>
    <t>t+3478</t>
  </si>
  <si>
    <t>t+3479</t>
  </si>
  <si>
    <t>t+3480</t>
  </si>
  <si>
    <t>t+3481</t>
  </si>
  <si>
    <t>t+3482</t>
  </si>
  <si>
    <t>t+3483</t>
  </si>
  <si>
    <t>t+3484</t>
  </si>
  <si>
    <t>t+3485</t>
  </si>
  <si>
    <t>t+3486</t>
  </si>
  <si>
    <t>t+3487</t>
  </si>
  <si>
    <t>t+3488</t>
  </si>
  <si>
    <t>t+3489</t>
  </si>
  <si>
    <t>t+3490</t>
  </si>
  <si>
    <t>t+3491</t>
  </si>
  <si>
    <t>t+3492</t>
  </si>
  <si>
    <t>t+3493</t>
  </si>
  <si>
    <t>t+3494</t>
  </si>
  <si>
    <t>t+3495</t>
  </si>
  <si>
    <t>t+3496</t>
  </si>
  <si>
    <t>t+3497</t>
  </si>
  <si>
    <t>t+3498</t>
  </si>
  <si>
    <t>t+3499</t>
  </si>
  <si>
    <t>t+3500</t>
  </si>
  <si>
    <t>t+3501</t>
  </si>
  <si>
    <t>t+3502</t>
  </si>
  <si>
    <t>t+3503</t>
  </si>
  <si>
    <t>t+3504</t>
  </si>
  <si>
    <t>t+3505</t>
  </si>
  <si>
    <t>t+3506</t>
  </si>
  <si>
    <t>t+3507</t>
  </si>
  <si>
    <t>t+3508</t>
  </si>
  <si>
    <t>t+3509</t>
  </si>
  <si>
    <t>t+3510</t>
  </si>
  <si>
    <t>t+3511</t>
  </si>
  <si>
    <t>t+3512</t>
  </si>
  <si>
    <t>t+3513</t>
  </si>
  <si>
    <t>t+3514</t>
  </si>
  <si>
    <t>t+3515</t>
  </si>
  <si>
    <t>t+3516</t>
  </si>
  <si>
    <t>t+3517</t>
  </si>
  <si>
    <t>t+3518</t>
  </si>
  <si>
    <t>t+3519</t>
  </si>
  <si>
    <t>t+3520</t>
  </si>
  <si>
    <t>t+3521</t>
  </si>
  <si>
    <t>t+3522</t>
  </si>
  <si>
    <t>t+3523</t>
  </si>
  <si>
    <t>t+3524</t>
  </si>
  <si>
    <t>t+3525</t>
  </si>
  <si>
    <t>t+3526</t>
  </si>
  <si>
    <t>t+3527</t>
  </si>
  <si>
    <t>t+3528</t>
  </si>
  <si>
    <t>t+3529</t>
  </si>
  <si>
    <t>t+3530</t>
  </si>
  <si>
    <t>t+3531</t>
  </si>
  <si>
    <t>t+3532</t>
  </si>
  <si>
    <t>t+3533</t>
  </si>
  <si>
    <t>t+3534</t>
  </si>
  <si>
    <t>t+3535</t>
  </si>
  <si>
    <t>t+3536</t>
  </si>
  <si>
    <t>t+3537</t>
  </si>
  <si>
    <t>t+3538</t>
  </si>
  <si>
    <t>t+3539</t>
  </si>
  <si>
    <t>t+3540</t>
  </si>
  <si>
    <t>t+3541</t>
  </si>
  <si>
    <t>t+3542</t>
  </si>
  <si>
    <t>t+3543</t>
  </si>
  <si>
    <t>t+3544</t>
  </si>
  <si>
    <t>t+3545</t>
  </si>
  <si>
    <t>t+3546</t>
  </si>
  <si>
    <t>t+3547</t>
  </si>
  <si>
    <t>t+3548</t>
  </si>
  <si>
    <t>t+3549</t>
  </si>
  <si>
    <t>t+3550</t>
  </si>
  <si>
    <t>t+3551</t>
  </si>
  <si>
    <t>t+3552</t>
  </si>
  <si>
    <t>t+3553</t>
  </si>
  <si>
    <t>t+3554</t>
  </si>
  <si>
    <t>t+3555</t>
  </si>
  <si>
    <t>t+3556</t>
  </si>
  <si>
    <t>t+3557</t>
  </si>
  <si>
    <t>t+3558</t>
  </si>
  <si>
    <t>t+3559</t>
  </si>
  <si>
    <t>t+3560</t>
  </si>
  <si>
    <t>t+3561</t>
  </si>
  <si>
    <t>t+3562</t>
  </si>
  <si>
    <t>t+3563</t>
  </si>
  <si>
    <t>t+3564</t>
  </si>
  <si>
    <t>t+3565</t>
  </si>
  <si>
    <t>t+3566</t>
  </si>
  <si>
    <t>t+3567</t>
  </si>
  <si>
    <t>t+3568</t>
  </si>
  <si>
    <t>t+3569</t>
  </si>
  <si>
    <t>t+3570</t>
  </si>
  <si>
    <t>t+3571</t>
  </si>
  <si>
    <t>t+3572</t>
  </si>
  <si>
    <t>t+3573</t>
  </si>
  <si>
    <t>t+3574</t>
  </si>
  <si>
    <t>t+3575</t>
  </si>
  <si>
    <t>t+3576</t>
  </si>
  <si>
    <t>t+3577</t>
  </si>
  <si>
    <t>t+3578</t>
  </si>
  <si>
    <t>t+3579</t>
  </si>
  <si>
    <t>t+3580</t>
  </si>
  <si>
    <t>t+3581</t>
  </si>
  <si>
    <t>t+3582</t>
  </si>
  <si>
    <t>t+3583</t>
  </si>
  <si>
    <t>t+3584</t>
  </si>
  <si>
    <t>t+3585</t>
  </si>
  <si>
    <t>t+3586</t>
  </si>
  <si>
    <t>t+3587</t>
  </si>
  <si>
    <t>t+3588</t>
  </si>
  <si>
    <t>t+3589</t>
  </si>
  <si>
    <t>t+3590</t>
  </si>
  <si>
    <t>t+3591</t>
  </si>
  <si>
    <t>t+3592</t>
  </si>
  <si>
    <t>t+3593</t>
  </si>
  <si>
    <t>t+3594</t>
  </si>
  <si>
    <t>t+3595</t>
  </si>
  <si>
    <t>t+3596</t>
  </si>
  <si>
    <t>t+3597</t>
  </si>
  <si>
    <t>t+3598</t>
  </si>
  <si>
    <t>t+3599</t>
  </si>
  <si>
    <t>t+3600</t>
  </si>
  <si>
    <t>t+3601</t>
  </si>
  <si>
    <t>t+3602</t>
  </si>
  <si>
    <t>t+3603</t>
  </si>
  <si>
    <t>t+3604</t>
  </si>
  <si>
    <t>t+3605</t>
  </si>
  <si>
    <t>t+3606</t>
  </si>
  <si>
    <t>t+3607</t>
  </si>
  <si>
    <t>t+3608</t>
  </si>
  <si>
    <t>t+3609</t>
  </si>
  <si>
    <t>t+3610</t>
  </si>
  <si>
    <t>t+3611</t>
  </si>
  <si>
    <t>t+3612</t>
  </si>
  <si>
    <t>t+3613</t>
  </si>
  <si>
    <t>t+3614</t>
  </si>
  <si>
    <t>t+3615</t>
  </si>
  <si>
    <t>t+3616</t>
  </si>
  <si>
    <t>t+3617</t>
  </si>
  <si>
    <t>t+3618</t>
  </si>
  <si>
    <t>t+3619</t>
  </si>
  <si>
    <t>t+3620</t>
  </si>
  <si>
    <t>t+3621</t>
  </si>
  <si>
    <t>t+3622</t>
  </si>
  <si>
    <t>t+3623</t>
  </si>
  <si>
    <t>t+3624</t>
  </si>
  <si>
    <t>t+3625</t>
  </si>
  <si>
    <t>t+3626</t>
  </si>
  <si>
    <t>t+3627</t>
  </si>
  <si>
    <t>t+3628</t>
  </si>
  <si>
    <t>t+3629</t>
  </si>
  <si>
    <t>t+3630</t>
  </si>
  <si>
    <t>t+3631</t>
  </si>
  <si>
    <t>t+3632</t>
  </si>
  <si>
    <t>t+3633</t>
  </si>
  <si>
    <t>t+3634</t>
  </si>
  <si>
    <t>t+3635</t>
  </si>
  <si>
    <t>t+3636</t>
  </si>
  <si>
    <t>t+3637</t>
  </si>
  <si>
    <t>t+3638</t>
  </si>
  <si>
    <t>t+3639</t>
  </si>
  <si>
    <t>t+3640</t>
  </si>
  <si>
    <t>t+3641</t>
  </si>
  <si>
    <t>t+3642</t>
  </si>
  <si>
    <t>t+3643</t>
  </si>
  <si>
    <t>t+3644</t>
  </si>
  <si>
    <t>t+3645</t>
  </si>
  <si>
    <t>t+3646</t>
  </si>
  <si>
    <t>t+3647</t>
  </si>
  <si>
    <t>t+3648</t>
  </si>
  <si>
    <t>t+3649</t>
  </si>
  <si>
    <t>t+3650</t>
  </si>
  <si>
    <t>t+3651</t>
  </si>
  <si>
    <t>t+3652</t>
  </si>
  <si>
    <t>t+3653</t>
  </si>
  <si>
    <t>t+3654</t>
  </si>
  <si>
    <t>t+3655</t>
  </si>
  <si>
    <t>t+3656</t>
  </si>
  <si>
    <t>t+3657</t>
  </si>
  <si>
    <t>t+3658</t>
  </si>
  <si>
    <t>t+3659</t>
  </si>
  <si>
    <t>t+3660</t>
  </si>
  <si>
    <t>t+3661</t>
  </si>
  <si>
    <t>t+3662</t>
  </si>
  <si>
    <t>t+3663</t>
  </si>
  <si>
    <t>t+3664</t>
  </si>
  <si>
    <t>t+3665</t>
  </si>
  <si>
    <t>t+3666</t>
  </si>
  <si>
    <t>t+3667</t>
  </si>
  <si>
    <t>t+3668</t>
  </si>
  <si>
    <t>t+3669</t>
  </si>
  <si>
    <t>t+3670</t>
  </si>
  <si>
    <t>t+3671</t>
  </si>
  <si>
    <t>t+3672</t>
  </si>
  <si>
    <t>t+3673</t>
  </si>
  <si>
    <t>t+3674</t>
  </si>
  <si>
    <t>t+3675</t>
  </si>
  <si>
    <t>t+3676</t>
  </si>
  <si>
    <t>t+3677</t>
  </si>
  <si>
    <t>t+3678</t>
  </si>
  <si>
    <t>t+3679</t>
  </si>
  <si>
    <t>t+3680</t>
  </si>
  <si>
    <t>t+3681</t>
  </si>
  <si>
    <t>t+3682</t>
  </si>
  <si>
    <t>t+3683</t>
  </si>
  <si>
    <t>t+3684</t>
  </si>
  <si>
    <t>t+3685</t>
  </si>
  <si>
    <t>t+3686</t>
  </si>
  <si>
    <t>t+3687</t>
  </si>
  <si>
    <t>t+3688</t>
  </si>
  <si>
    <t>t+3689</t>
  </si>
  <si>
    <t>t+3690</t>
  </si>
  <si>
    <t>t+3691</t>
  </si>
  <si>
    <t>t+3692</t>
  </si>
  <si>
    <t>t+3693</t>
  </si>
  <si>
    <t>t+3694</t>
  </si>
  <si>
    <t>t+3695</t>
  </si>
  <si>
    <t>t+3696</t>
  </si>
  <si>
    <t>t+3697</t>
  </si>
  <si>
    <t>t+3698</t>
  </si>
  <si>
    <t>t+3699</t>
  </si>
  <si>
    <t>t+3700</t>
  </si>
  <si>
    <t>t+3701</t>
  </si>
  <si>
    <t>t+3702</t>
  </si>
  <si>
    <t>t+3703</t>
  </si>
  <si>
    <t>t+3704</t>
  </si>
  <si>
    <t>t+3705</t>
  </si>
  <si>
    <t>t+3706</t>
  </si>
  <si>
    <t>t+3707</t>
  </si>
  <si>
    <t>t+3708</t>
  </si>
  <si>
    <t>t+3709</t>
  </si>
  <si>
    <t>t+3710</t>
  </si>
  <si>
    <t>t+3711</t>
  </si>
  <si>
    <t>t+3712</t>
  </si>
  <si>
    <t>t+3713</t>
  </si>
  <si>
    <t>t+3714</t>
  </si>
  <si>
    <t>t+3715</t>
  </si>
  <si>
    <t>t+3716</t>
  </si>
  <si>
    <t>t+3717</t>
  </si>
  <si>
    <t>t+3718</t>
  </si>
  <si>
    <t>t+3719</t>
  </si>
  <si>
    <t>t+3720</t>
  </si>
  <si>
    <t>t+3721</t>
  </si>
  <si>
    <t>t+3722</t>
  </si>
  <si>
    <t>t+3723</t>
  </si>
  <si>
    <t>t+3724</t>
  </si>
  <si>
    <t>t+3725</t>
  </si>
  <si>
    <t>t+3726</t>
  </si>
  <si>
    <t>t+3727</t>
  </si>
  <si>
    <t>t+3728</t>
  </si>
  <si>
    <t>t+3729</t>
  </si>
  <si>
    <t>t+3730</t>
  </si>
  <si>
    <t>t+3731</t>
  </si>
  <si>
    <t>t+3732</t>
  </si>
  <si>
    <t>t+3733</t>
  </si>
  <si>
    <t>t+3734</t>
  </si>
  <si>
    <t>t+3735</t>
  </si>
  <si>
    <t>t+3736</t>
  </si>
  <si>
    <t>t+3737</t>
  </si>
  <si>
    <t>t+3738</t>
  </si>
  <si>
    <t>t+3739</t>
  </si>
  <si>
    <t>t+3740</t>
  </si>
  <si>
    <t>t+3741</t>
  </si>
  <si>
    <t>t+3742</t>
  </si>
  <si>
    <t>t+3743</t>
  </si>
  <si>
    <t>t+3744</t>
  </si>
  <si>
    <t>t+3745</t>
  </si>
  <si>
    <t>t+3746</t>
  </si>
  <si>
    <t>t+3747</t>
  </si>
  <si>
    <t>t+3748</t>
  </si>
  <si>
    <t>t+3749</t>
  </si>
  <si>
    <t>t+3750</t>
  </si>
  <si>
    <t>t+3751</t>
  </si>
  <si>
    <t>t+3752</t>
  </si>
  <si>
    <t>t+3753</t>
  </si>
  <si>
    <t>t+3754</t>
  </si>
  <si>
    <t>t+3755</t>
  </si>
  <si>
    <t>t+3756</t>
  </si>
  <si>
    <t>t+3757</t>
  </si>
  <si>
    <t>t+3758</t>
  </si>
  <si>
    <t>t+3759</t>
  </si>
  <si>
    <t>t+3760</t>
  </si>
  <si>
    <t>t+3761</t>
  </si>
  <si>
    <t>t+3762</t>
  </si>
  <si>
    <t>t+3763</t>
  </si>
  <si>
    <t>t+3764</t>
  </si>
  <si>
    <t>t+3765</t>
  </si>
  <si>
    <t>t+3766</t>
  </si>
  <si>
    <t>t+3767</t>
  </si>
  <si>
    <t>t+3768</t>
  </si>
  <si>
    <t>t+3769</t>
  </si>
  <si>
    <t>t+3770</t>
  </si>
  <si>
    <t>t+3771</t>
  </si>
  <si>
    <t>t+3772</t>
  </si>
  <si>
    <t>t+3773</t>
  </si>
  <si>
    <t>t+3774</t>
  </si>
  <si>
    <t>t+3775</t>
  </si>
  <si>
    <t>t+3776</t>
  </si>
  <si>
    <t>t+3777</t>
  </si>
  <si>
    <t>t+3778</t>
  </si>
  <si>
    <t>t+3779</t>
  </si>
  <si>
    <t>t+3780</t>
  </si>
  <si>
    <t>t+3781</t>
  </si>
  <si>
    <t>t+3782</t>
  </si>
  <si>
    <t>t+3783</t>
  </si>
  <si>
    <t>t+3784</t>
  </si>
  <si>
    <t>t+3785</t>
  </si>
  <si>
    <t>t+3786</t>
  </si>
  <si>
    <t>t+3787</t>
  </si>
  <si>
    <t>t+3788</t>
  </si>
  <si>
    <t>t+3789</t>
  </si>
  <si>
    <t>t+3790</t>
  </si>
  <si>
    <t>t+3791</t>
  </si>
  <si>
    <t>t+3792</t>
  </si>
  <si>
    <t>t+3793</t>
  </si>
  <si>
    <t>t+3794</t>
  </si>
  <si>
    <t>t+3795</t>
  </si>
  <si>
    <t>t+3796</t>
  </si>
  <si>
    <t>t+3797</t>
  </si>
  <si>
    <t>t+3798</t>
  </si>
  <si>
    <t>t+3799</t>
  </si>
  <si>
    <t>t+3800</t>
  </si>
  <si>
    <t>t+3801</t>
  </si>
  <si>
    <t>t+3802</t>
  </si>
  <si>
    <t>t+3803</t>
  </si>
  <si>
    <t>t+3804</t>
  </si>
  <si>
    <t>t+3805</t>
  </si>
  <si>
    <t>t+3806</t>
  </si>
  <si>
    <t>t+3807</t>
  </si>
  <si>
    <t>t+3808</t>
  </si>
  <si>
    <t>t+3809</t>
  </si>
  <si>
    <t>t+3810</t>
  </si>
  <si>
    <t>t+3811</t>
  </si>
  <si>
    <t>t+3812</t>
  </si>
  <si>
    <t>t+3813</t>
  </si>
  <si>
    <t>t+3814</t>
  </si>
  <si>
    <t>t+3815</t>
  </si>
  <si>
    <t>t+3816</t>
  </si>
  <si>
    <t>t+3817</t>
  </si>
  <si>
    <t>t+3818</t>
  </si>
  <si>
    <t>t+3819</t>
  </si>
  <si>
    <t>t+3820</t>
  </si>
  <si>
    <t>t+3821</t>
  </si>
  <si>
    <t>t+3822</t>
  </si>
  <si>
    <t>t+3823</t>
  </si>
  <si>
    <t>t+3824</t>
  </si>
  <si>
    <t>t+3825</t>
  </si>
  <si>
    <t>t+3826</t>
  </si>
  <si>
    <t>t+3827</t>
  </si>
  <si>
    <t>t+3828</t>
  </si>
  <si>
    <t>t+3829</t>
  </si>
  <si>
    <t>t+3830</t>
  </si>
  <si>
    <t>t+3831</t>
  </si>
  <si>
    <t>t+3832</t>
  </si>
  <si>
    <t>t+3833</t>
  </si>
  <si>
    <t>t+3834</t>
  </si>
  <si>
    <t>t+3835</t>
  </si>
  <si>
    <t>t+3836</t>
  </si>
  <si>
    <t>t+3837</t>
  </si>
  <si>
    <t>t+3838</t>
  </si>
  <si>
    <t>t+3839</t>
  </si>
  <si>
    <t>t+3840</t>
  </si>
  <si>
    <t>t+3841</t>
  </si>
  <si>
    <t>t+3842</t>
  </si>
  <si>
    <t>t+3843</t>
  </si>
  <si>
    <t>t+3844</t>
  </si>
  <si>
    <t>t+3845</t>
  </si>
  <si>
    <t>t+3846</t>
  </si>
  <si>
    <t>t+3847</t>
  </si>
  <si>
    <t>t+3848</t>
  </si>
  <si>
    <t>t+3849</t>
  </si>
  <si>
    <t>t+3850</t>
  </si>
  <si>
    <t>t+3851</t>
  </si>
  <si>
    <t>t+3852</t>
  </si>
  <si>
    <t>t+3853</t>
  </si>
  <si>
    <t>t+3854</t>
  </si>
  <si>
    <t>t+3855</t>
  </si>
  <si>
    <t>t+3856</t>
  </si>
  <si>
    <t>t+3857</t>
  </si>
  <si>
    <t>t+3858</t>
  </si>
  <si>
    <t>t+3859</t>
  </si>
  <si>
    <t>t+3860</t>
  </si>
  <si>
    <t>t+3861</t>
  </si>
  <si>
    <t>t+3862</t>
  </si>
  <si>
    <t>t+3863</t>
  </si>
  <si>
    <t>t+3864</t>
  </si>
  <si>
    <t>t+3865</t>
  </si>
  <si>
    <t>t+3866</t>
  </si>
  <si>
    <t>t+3867</t>
  </si>
  <si>
    <t>t+3868</t>
  </si>
  <si>
    <t>t+3869</t>
  </si>
  <si>
    <t>t+3870</t>
  </si>
  <si>
    <t>t+3871</t>
  </si>
  <si>
    <t>t+3872</t>
  </si>
  <si>
    <t>t+3873</t>
  </si>
  <si>
    <t>t+3874</t>
  </si>
  <si>
    <t>t+3875</t>
  </si>
  <si>
    <t>t+3876</t>
  </si>
  <si>
    <t>t+3877</t>
  </si>
  <si>
    <t>t+3878</t>
  </si>
  <si>
    <t>t+3879</t>
  </si>
  <si>
    <t>t+3880</t>
  </si>
  <si>
    <t>t+3881</t>
  </si>
  <si>
    <t>t+3882</t>
  </si>
  <si>
    <t>t+3883</t>
  </si>
  <si>
    <t>t+3884</t>
  </si>
  <si>
    <t>t+3885</t>
  </si>
  <si>
    <t>t+3886</t>
  </si>
  <si>
    <t>t+3887</t>
  </si>
  <si>
    <t>t+3888</t>
  </si>
  <si>
    <t>t+3889</t>
  </si>
  <si>
    <t>t+3890</t>
  </si>
  <si>
    <t>t+3891</t>
  </si>
  <si>
    <t>t+3892</t>
  </si>
  <si>
    <t>t+3893</t>
  </si>
  <si>
    <t>t+3894</t>
  </si>
  <si>
    <t>t+3895</t>
  </si>
  <si>
    <t>t+3896</t>
  </si>
  <si>
    <t>t+3897</t>
  </si>
  <si>
    <t>t+3898</t>
  </si>
  <si>
    <t>t+3899</t>
  </si>
  <si>
    <t>t+3900</t>
  </si>
  <si>
    <t>t+3901</t>
  </si>
  <si>
    <t>t+3902</t>
  </si>
  <si>
    <t>t+3903</t>
  </si>
  <si>
    <t>t+3904</t>
  </si>
  <si>
    <t>t+3905</t>
  </si>
  <si>
    <t>t+3906</t>
  </si>
  <si>
    <t>t+3907</t>
  </si>
  <si>
    <t>t+3908</t>
  </si>
  <si>
    <t>t+3909</t>
  </si>
  <si>
    <t>t+3910</t>
  </si>
  <si>
    <t>t+3911</t>
  </si>
  <si>
    <t>t+3912</t>
  </si>
  <si>
    <t>t+3913</t>
  </si>
  <si>
    <t>t+3914</t>
  </si>
  <si>
    <t>t+3915</t>
  </si>
  <si>
    <t>t+3916</t>
  </si>
  <si>
    <t>t+3917</t>
  </si>
  <si>
    <t>t+3918</t>
  </si>
  <si>
    <t>t+3919</t>
  </si>
  <si>
    <t>t+3920</t>
  </si>
  <si>
    <t>t+3921</t>
  </si>
  <si>
    <t>t+3922</t>
  </si>
  <si>
    <t>t+3923</t>
  </si>
  <si>
    <t>t+3924</t>
  </si>
  <si>
    <t>t+3925</t>
  </si>
  <si>
    <t>t+3926</t>
  </si>
  <si>
    <t>t+3927</t>
  </si>
  <si>
    <t>t+3928</t>
  </si>
  <si>
    <t>t+3929</t>
  </si>
  <si>
    <t>t+3930</t>
  </si>
  <si>
    <t>t+3931</t>
  </si>
  <si>
    <t>t+3932</t>
  </si>
  <si>
    <t>t+3933</t>
  </si>
  <si>
    <t>t+3934</t>
  </si>
  <si>
    <t>t+3935</t>
  </si>
  <si>
    <t>t+3936</t>
  </si>
  <si>
    <t>t+3937</t>
  </si>
  <si>
    <t>t+3938</t>
  </si>
  <si>
    <t>t+3939</t>
  </si>
  <si>
    <t>t+3940</t>
  </si>
  <si>
    <t>t+3941</t>
  </si>
  <si>
    <t>t+3942</t>
  </si>
  <si>
    <t>t+3943</t>
  </si>
  <si>
    <t>t+3944</t>
  </si>
  <si>
    <t>t+3945</t>
  </si>
  <si>
    <t>t+3946</t>
  </si>
  <si>
    <t>t+3947</t>
  </si>
  <si>
    <t>t+3948</t>
  </si>
  <si>
    <t>t+3949</t>
  </si>
  <si>
    <t>t+3950</t>
  </si>
  <si>
    <t>t+3951</t>
  </si>
  <si>
    <t>t+3952</t>
  </si>
  <si>
    <t>t+3953</t>
  </si>
  <si>
    <t>t+3954</t>
  </si>
  <si>
    <t>t+3955</t>
  </si>
  <si>
    <t>t+3956</t>
  </si>
  <si>
    <t>t+3957</t>
  </si>
  <si>
    <t>t+3958</t>
  </si>
  <si>
    <t>t+3959</t>
  </si>
  <si>
    <t>t+3960</t>
  </si>
  <si>
    <t>t+3961</t>
  </si>
  <si>
    <t>t+3962</t>
  </si>
  <si>
    <t>t+3963</t>
  </si>
  <si>
    <t>t+3964</t>
  </si>
  <si>
    <t>t+3965</t>
  </si>
  <si>
    <t>t+3966</t>
  </si>
  <si>
    <t>t+3967</t>
  </si>
  <si>
    <t>t+3968</t>
  </si>
  <si>
    <t>t+3969</t>
  </si>
  <si>
    <t>t+3970</t>
  </si>
  <si>
    <t>t+3971</t>
  </si>
  <si>
    <t>t+3972</t>
  </si>
  <si>
    <t>t+3973</t>
  </si>
  <si>
    <t>t+3974</t>
  </si>
  <si>
    <t>t+3975</t>
  </si>
  <si>
    <t>t+3976</t>
  </si>
  <si>
    <t>t+3977</t>
  </si>
  <si>
    <t>t+3978</t>
  </si>
  <si>
    <t>t+3979</t>
  </si>
  <si>
    <t>t+3980</t>
  </si>
  <si>
    <t>t+3981</t>
  </si>
  <si>
    <t>t+3982</t>
  </si>
  <si>
    <t>t+3983</t>
  </si>
  <si>
    <t>t+3984</t>
  </si>
  <si>
    <t>t+3985</t>
  </si>
  <si>
    <t>t+3986</t>
  </si>
  <si>
    <t>t+3987</t>
  </si>
  <si>
    <t>t+3988</t>
  </si>
  <si>
    <t>t+3989</t>
  </si>
  <si>
    <t>t+3990</t>
  </si>
  <si>
    <t>t+3991</t>
  </si>
  <si>
    <t>t+3992</t>
  </si>
  <si>
    <t>t+3993</t>
  </si>
  <si>
    <t>t+3994</t>
  </si>
  <si>
    <t>t+3995</t>
  </si>
  <si>
    <t>t+3996</t>
  </si>
  <si>
    <t>t+3997</t>
  </si>
  <si>
    <t>t+3998</t>
  </si>
  <si>
    <t>t+3999</t>
  </si>
  <si>
    <t>t+4000</t>
  </si>
  <si>
    <t>Normal</t>
  </si>
  <si>
    <t>Xi cuad</t>
  </si>
  <si>
    <t>Coef de correl:</t>
  </si>
  <si>
    <t>Norm</t>
  </si>
  <si>
    <t>-Norm</t>
  </si>
  <si>
    <t>Norm+3%</t>
  </si>
  <si>
    <t>Solucion de esquina. Con apalancamiento, no tiene solucion finita</t>
  </si>
  <si>
    <t>Matriz var y cov</t>
  </si>
  <si>
    <t>Solución interior. Conviene diversificar</t>
  </si>
  <si>
    <t>Diversificando puedo eliminar el riesgo por completo</t>
  </si>
  <si>
    <t>Da una solucion similar a corr=0 sin sesgo. El sharpe ratio no toma en cuenta el sesgo.</t>
  </si>
  <si>
    <t>Portafolio 1</t>
  </si>
  <si>
    <t>Portafolio 2</t>
  </si>
  <si>
    <t>Portafolio 3</t>
  </si>
  <si>
    <t>Portafolio 4</t>
  </si>
  <si>
    <t>Portafolio 5</t>
  </si>
  <si>
    <t>Portafolio 6</t>
  </si>
  <si>
    <t>Portafolio 7</t>
  </si>
  <si>
    <t>Portafolio 8</t>
  </si>
  <si>
    <t>Portafolio 9</t>
  </si>
  <si>
    <t>Portafolio 10</t>
  </si>
  <si>
    <t>Portafolio 11</t>
  </si>
  <si>
    <t>W1</t>
  </si>
  <si>
    <t>W2</t>
  </si>
  <si>
    <t>Retorno esperado</t>
  </si>
  <si>
    <t>Escenario 1</t>
  </si>
  <si>
    <t>Escenario 2</t>
  </si>
  <si>
    <t>Escenario 3</t>
  </si>
  <si>
    <t>Escenario 4</t>
  </si>
  <si>
    <t>Activo A</t>
  </si>
  <si>
    <t>Activo B</t>
  </si>
  <si>
    <t>Precio inicial A:</t>
  </si>
  <si>
    <t>Precio inicial B:</t>
  </si>
  <si>
    <r>
      <t>P</t>
    </r>
    <r>
      <rPr>
        <b/>
        <sz val="8"/>
        <color theme="1"/>
        <rFont val="Calibri (Cuerpo)"/>
      </rPr>
      <t>A</t>
    </r>
    <r>
      <rPr>
        <b/>
        <sz val="8"/>
        <color theme="1"/>
        <rFont val="Calibri"/>
        <family val="2"/>
        <scheme val="minor"/>
      </rPr>
      <t>(t+1)</t>
    </r>
  </si>
  <si>
    <r>
      <t>D</t>
    </r>
    <r>
      <rPr>
        <b/>
        <sz val="8"/>
        <color theme="1"/>
        <rFont val="Calibri (Cuerpo)"/>
      </rPr>
      <t>A</t>
    </r>
    <r>
      <rPr>
        <b/>
        <sz val="8"/>
        <color theme="1"/>
        <rFont val="Calibri"/>
        <family val="2"/>
        <scheme val="minor"/>
      </rPr>
      <t>(t+1)</t>
    </r>
  </si>
  <si>
    <r>
      <t>P</t>
    </r>
    <r>
      <rPr>
        <b/>
        <sz val="8"/>
        <color theme="1"/>
        <rFont val="Calibri (Cuerpo)"/>
      </rPr>
      <t>B</t>
    </r>
    <r>
      <rPr>
        <b/>
        <sz val="8"/>
        <color theme="1"/>
        <rFont val="Calibri"/>
        <family val="2"/>
        <scheme val="minor"/>
      </rPr>
      <t>(t+1)</t>
    </r>
  </si>
  <si>
    <r>
      <t>D</t>
    </r>
    <r>
      <rPr>
        <b/>
        <sz val="8"/>
        <color theme="1"/>
        <rFont val="Calibri (Cuerpo)"/>
      </rPr>
      <t>B</t>
    </r>
    <r>
      <rPr>
        <b/>
        <sz val="8"/>
        <color theme="1"/>
        <rFont val="Calibri"/>
        <family val="2"/>
        <scheme val="minor"/>
      </rPr>
      <t>(t+1)</t>
    </r>
  </si>
  <si>
    <t>2) Graficar ambos en el plano media desvío</t>
  </si>
  <si>
    <t>Max ShR</t>
  </si>
  <si>
    <t>Free Risk</t>
  </si>
  <si>
    <t>Sharpe Ratio</t>
  </si>
  <si>
    <t xml:space="preserve">Prima </t>
  </si>
  <si>
    <t>Desvio</t>
  </si>
  <si>
    <t>ETH</t>
  </si>
  <si>
    <t>BTC</t>
  </si>
  <si>
    <t>2Y-T</t>
  </si>
  <si>
    <t>Date</t>
  </si>
  <si>
    <t>Sd</t>
  </si>
  <si>
    <t>Er</t>
  </si>
  <si>
    <t>Capital allocation line</t>
  </si>
  <si>
    <t>Sh.R</t>
  </si>
  <si>
    <t>Free risk</t>
  </si>
  <si>
    <t>Portafolio óptimo con activos riesgosos</t>
  </si>
  <si>
    <t>Var y Cov</t>
  </si>
  <si>
    <t>Matrz var y cov</t>
  </si>
  <si>
    <t>Retornos y desvīos</t>
  </si>
  <si>
    <t>Muestra 17-21</t>
  </si>
  <si>
    <t>Equaly W</t>
  </si>
  <si>
    <t>Retornos y desvíos</t>
  </si>
  <si>
    <t>UPS</t>
  </si>
  <si>
    <t>United Parcel Service Inc.</t>
  </si>
  <si>
    <t>SPY</t>
  </si>
  <si>
    <t>SPDR S&amp;P 500 ETF Trust</t>
  </si>
  <si>
    <t>VOO</t>
  </si>
  <si>
    <t>Vanguard 500 Index Fund ETF</t>
  </si>
  <si>
    <t>LILAK</t>
  </si>
  <si>
    <t>Liberty Latin America Ltd Class C</t>
  </si>
  <si>
    <t>WFC</t>
  </si>
  <si>
    <t>Wells Fargo &amp; Co</t>
  </si>
  <si>
    <t>LILA</t>
  </si>
  <si>
    <t>Liberty Latin America Ltd Class A</t>
  </si>
  <si>
    <t>MDLZ</t>
  </si>
  <si>
    <t>MONDELEZ INTERNATIONAL INC Common Stock</t>
  </si>
  <si>
    <t>PG</t>
  </si>
  <si>
    <t>Procter &amp; Gamble Co</t>
  </si>
  <si>
    <t>JNJ</t>
  </si>
  <si>
    <t>Johnson &amp; Johnson</t>
  </si>
  <si>
    <t>LBTYA</t>
  </si>
  <si>
    <t>Liberty Global PLC Class A</t>
  </si>
  <si>
    <t>LBTYK</t>
  </si>
  <si>
    <t>Liberty Global PLC Class C</t>
  </si>
  <si>
    <t>BIIB</t>
  </si>
  <si>
    <t>Biogen Inc</t>
  </si>
  <si>
    <t>SIRI</t>
  </si>
  <si>
    <t>Sirius XM Holdings Inc</t>
  </si>
  <si>
    <t>TEVA</t>
  </si>
  <si>
    <t>Teva Pharmaceutical Industries Ltd</t>
  </si>
  <si>
    <t>AXTA</t>
  </si>
  <si>
    <t>Axalta Coating Systems Ltd</t>
  </si>
  <si>
    <t>GL</t>
  </si>
  <si>
    <t>Globe Life Inc</t>
  </si>
  <si>
    <t>STNE</t>
  </si>
  <si>
    <t>StoneCo Ltd</t>
  </si>
  <si>
    <t>LSXMA</t>
  </si>
  <si>
    <t>Liberty Sirius XM Group Series A</t>
  </si>
  <si>
    <t>MMC</t>
  </si>
  <si>
    <t>Marsh &amp; McLennan Companies Inc.</t>
  </si>
  <si>
    <t>TMUS</t>
  </si>
  <si>
    <t>T-Mobile Us Inc</t>
  </si>
  <si>
    <t>STOR</t>
  </si>
  <si>
    <t>Store Capital Corp</t>
  </si>
  <si>
    <t>AON</t>
  </si>
  <si>
    <t>Aon PLC</t>
  </si>
  <si>
    <t>RH</t>
  </si>
  <si>
    <t>Restoration Hardware Holdings Inc common stock</t>
  </si>
  <si>
    <t>MRK</t>
  </si>
  <si>
    <t>Merck &amp; Co. Inc.</t>
  </si>
  <si>
    <t>SNOW</t>
  </si>
  <si>
    <t>Snowflake Inc</t>
  </si>
  <si>
    <t>MA</t>
  </si>
  <si>
    <t>Mastercard Inc</t>
  </si>
  <si>
    <t>KR</t>
  </si>
  <si>
    <t>Kroger Co</t>
  </si>
  <si>
    <t>AMZN</t>
  </si>
  <si>
    <t>Amazon.com Inc.</t>
  </si>
  <si>
    <t>LSXMK</t>
  </si>
  <si>
    <t>Liberty Sirius XM Group Series C</t>
  </si>
  <si>
    <t>BMY</t>
  </si>
  <si>
    <t>Bristol-Myers Squibb Co</t>
  </si>
  <si>
    <t>CVX</t>
  </si>
  <si>
    <t>Chevron Corporation</t>
  </si>
  <si>
    <t>V</t>
  </si>
  <si>
    <t>Visa Inc</t>
  </si>
  <si>
    <t>ITOCF</t>
  </si>
  <si>
    <t>Itochu Corporation</t>
  </si>
  <si>
    <t>ABBV</t>
  </si>
  <si>
    <t>AbbVie Inc</t>
  </si>
  <si>
    <t>VRSN</t>
  </si>
  <si>
    <t>Verisign Inc.</t>
  </si>
  <si>
    <t>CHTR</t>
  </si>
  <si>
    <t>Charter Communications Inc</t>
  </si>
  <si>
    <t>BK</t>
  </si>
  <si>
    <t>Bank of New York Mellon Corp</t>
  </si>
  <si>
    <t>GM</t>
  </si>
  <si>
    <t>General Motors Company</t>
  </si>
  <si>
    <t>DVA</t>
  </si>
  <si>
    <t>DaVita Inc</t>
  </si>
  <si>
    <t>BYDDF</t>
  </si>
  <si>
    <t>BYD Co. Ltd</t>
  </si>
  <si>
    <t>USB</t>
  </si>
  <si>
    <t>US Bancorp</t>
  </si>
  <si>
    <t>VZ</t>
  </si>
  <si>
    <t>Verizon Communications Inc.</t>
  </si>
  <si>
    <t>MCO</t>
  </si>
  <si>
    <t>Moody’s Corporation</t>
  </si>
  <si>
    <t>KHC</t>
  </si>
  <si>
    <t>Kraft Heinz Co</t>
  </si>
  <si>
    <t>KO</t>
  </si>
  <si>
    <t>Coca-Cola Co</t>
  </si>
  <si>
    <t>AXP</t>
  </si>
  <si>
    <t>American Express Company</t>
  </si>
  <si>
    <t>BAC</t>
  </si>
  <si>
    <t>Bank of America Corp</t>
  </si>
  <si>
    <t>AAPL</t>
  </si>
  <si>
    <t>Apple Inc</t>
  </si>
  <si>
    <t>Weight</t>
  </si>
  <si>
    <t>Market Value</t>
  </si>
  <si>
    <t>Precio</t>
  </si>
  <si>
    <t>Holdings</t>
  </si>
  <si>
    <t>Ticker</t>
  </si>
  <si>
    <t>Compañia</t>
  </si>
  <si>
    <t>Volume</t>
  </si>
  <si>
    <t>Adj Close</t>
  </si>
  <si>
    <t>Close</t>
  </si>
  <si>
    <t>Low</t>
  </si>
  <si>
    <t>High</t>
  </si>
  <si>
    <t>Open</t>
  </si>
  <si>
    <t>Returns</t>
  </si>
  <si>
    <t>PX (adjusted)</t>
  </si>
  <si>
    <t>Restricciones</t>
  </si>
  <si>
    <t>Desvío</t>
  </si>
  <si>
    <t>Retorno</t>
  </si>
  <si>
    <t>Frontera eficiente</t>
  </si>
  <si>
    <t>Var-Covar Matrix</t>
  </si>
  <si>
    <t>Min Var.</t>
  </si>
  <si>
    <t>EqW</t>
  </si>
  <si>
    <t>Portfolio B-H</t>
  </si>
  <si>
    <t>Risk Free</t>
  </si>
  <si>
    <t>S&amp;P500</t>
  </si>
  <si>
    <t>Capital Allocation Line (CAL)</t>
  </si>
  <si>
    <t>Pasa por dos puntos: risk free y Max sharp ratio</t>
  </si>
  <si>
    <t>Risk free</t>
  </si>
  <si>
    <t>Max sharp ratio</t>
  </si>
  <si>
    <t>Sharp ratio</t>
  </si>
  <si>
    <t>Punto adicional</t>
  </si>
  <si>
    <t>Maximizacion de utilidades</t>
  </si>
  <si>
    <t>Gamma</t>
  </si>
  <si>
    <t>return</t>
  </si>
  <si>
    <t>Weight market portfolio</t>
  </si>
  <si>
    <t>Weight risk free asset</t>
  </si>
  <si>
    <t>Utility</t>
  </si>
  <si>
    <t>Optimo</t>
  </si>
  <si>
    <t>Last Price</t>
  </si>
  <si>
    <t>1Y-T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</si>
</sst>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"/>
    <numFmt numFmtId="165" formatCode="0.0"/>
    <numFmt numFmtId="166" formatCode="0.0%"/>
    <numFmt numFmtId="167" formatCode="#,##0.000"/>
    <numFmt numFmtId="168" formatCode="#,##0.0000"/>
    <numFmt numFmtId="169" formatCode="#,##0.000000"/>
    <numFmt numFmtId="170" formatCode="#,##0.0"/>
    <numFmt numFmtId="171" formatCode="#,##0.00000000"/>
    <numFmt numFmtId="172" formatCode="#,##0.00000"/>
    <numFmt numFmtId="175" formatCode="0.000%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 (Cuerpo)"/>
    </font>
    <font>
      <b/>
      <sz val="8"/>
      <color theme="1"/>
      <name val="Calibri"/>
      <family val="2"/>
      <scheme val="minor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130">
    <xf numFmtId="0" fontId="0" fillId="0" borderId="0" xfId="0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Border="1"/>
    <xf numFmtId="1" fontId="0" fillId="0" borderId="0" xfId="0" applyNumberFormat="1" applyAlignment="1">
      <alignment horizontal="center"/>
    </xf>
    <xf numFmtId="0" fontId="0" fillId="2" borderId="0" xfId="0" applyFill="1"/>
    <xf numFmtId="166" fontId="0" fillId="0" borderId="0" xfId="1" applyNumberFormat="1" applyFont="1"/>
    <xf numFmtId="0" fontId="0" fillId="0" borderId="0" xfId="0" applyAlignment="1">
      <alignment vertical="center" wrapText="1"/>
    </xf>
    <xf numFmtId="166" fontId="0" fillId="0" borderId="1" xfId="0" applyNumberFormat="1" applyBorder="1"/>
    <xf numFmtId="164" fontId="0" fillId="2" borderId="0" xfId="0" applyNumberFormat="1" applyFill="1"/>
    <xf numFmtId="9" fontId="0" fillId="2" borderId="0" xfId="0" applyNumberFormat="1" applyFill="1"/>
    <xf numFmtId="164" fontId="0" fillId="2" borderId="0" xfId="0" applyNumberFormat="1" applyFill="1" applyAlignment="1">
      <alignment horizontal="left"/>
    </xf>
    <xf numFmtId="166" fontId="0" fillId="2" borderId="0" xfId="0" applyNumberFormat="1" applyFill="1"/>
    <xf numFmtId="166" fontId="0" fillId="2" borderId="0" xfId="0" applyNumberFormat="1" applyFill="1" applyAlignment="1">
      <alignment horizontal="left"/>
    </xf>
    <xf numFmtId="0" fontId="0" fillId="0" borderId="2" xfId="0" applyBorder="1" applyAlignment="1">
      <alignment vertical="center" wrapText="1"/>
    </xf>
    <xf numFmtId="0" fontId="0" fillId="0" borderId="0" xfId="0" applyFill="1" applyBorder="1" applyAlignment="1">
      <alignment horizontal="center" vertical="center" wrapText="1"/>
    </xf>
    <xf numFmtId="0" fontId="5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166" fontId="0" fillId="2" borderId="0" xfId="1" applyNumberFormat="1" applyFont="1" applyFill="1"/>
    <xf numFmtId="166" fontId="0" fillId="2" borderId="0" xfId="1" applyNumberFormat="1" applyFont="1" applyFill="1" applyAlignment="1">
      <alignment horizontal="center"/>
    </xf>
    <xf numFmtId="10" fontId="0" fillId="2" borderId="0" xfId="1" applyNumberFormat="1" applyFont="1" applyFill="1"/>
    <xf numFmtId="4" fontId="0" fillId="0" borderId="0" xfId="0" applyNumberFormat="1"/>
    <xf numFmtId="9" fontId="0" fillId="2" borderId="0" xfId="0" applyNumberFormat="1" applyFill="1" applyAlignment="1">
      <alignment horizontal="left"/>
    </xf>
    <xf numFmtId="10" fontId="0" fillId="2" borderId="0" xfId="1" applyNumberFormat="1" applyFont="1" applyFill="1" applyAlignment="1">
      <alignment horizontal="left"/>
    </xf>
    <xf numFmtId="9" fontId="0" fillId="0" borderId="0" xfId="0" applyNumberFormat="1"/>
    <xf numFmtId="166" fontId="0" fillId="0" borderId="0" xfId="0" applyNumberFormat="1"/>
    <xf numFmtId="168" fontId="0" fillId="0" borderId="0" xfId="0" applyNumberFormat="1"/>
    <xf numFmtId="10" fontId="0" fillId="0" borderId="0" xfId="0" applyNumberFormat="1"/>
    <xf numFmtId="167" fontId="0" fillId="0" borderId="0" xfId="1" applyNumberFormat="1" applyFont="1"/>
    <xf numFmtId="0" fontId="5" fillId="0" borderId="0" xfId="0" applyFont="1"/>
    <xf numFmtId="167" fontId="0" fillId="3" borderId="3" xfId="1" applyNumberFormat="1" applyFont="1" applyFill="1" applyBorder="1"/>
    <xf numFmtId="0" fontId="7" fillId="0" borderId="0" xfId="0" applyFont="1"/>
    <xf numFmtId="2" fontId="0" fillId="3" borderId="3" xfId="0" applyNumberFormat="1" applyFill="1" applyBorder="1"/>
    <xf numFmtId="0" fontId="5" fillId="0" borderId="0" xfId="0" quotePrefix="1" applyFont="1"/>
    <xf numFmtId="0" fontId="8" fillId="0" borderId="0" xfId="0" applyFont="1"/>
    <xf numFmtId="170" fontId="0" fillId="0" borderId="0" xfId="0" applyNumberFormat="1"/>
    <xf numFmtId="169" fontId="0" fillId="0" borderId="0" xfId="0" applyNumberFormat="1"/>
    <xf numFmtId="171" fontId="0" fillId="0" borderId="0" xfId="0" applyNumberFormat="1"/>
    <xf numFmtId="165" fontId="0" fillId="3" borderId="3" xfId="0" applyNumberFormat="1" applyFill="1" applyBorder="1"/>
    <xf numFmtId="0" fontId="0" fillId="0" borderId="0" xfId="0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4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9" fontId="0" fillId="0" borderId="0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1" xfId="0" applyNumberFormat="1" applyFill="1" applyBorder="1" applyAlignment="1">
      <alignment horizontal="center" vertical="center"/>
    </xf>
    <xf numFmtId="166" fontId="0" fillId="0" borderId="0" xfId="0" applyNumberFormat="1" applyBorder="1"/>
    <xf numFmtId="0" fontId="5" fillId="0" borderId="5" xfId="0" applyFont="1" applyBorder="1" applyAlignment="1">
      <alignment horizontal="center" vertical="center" wrapText="1"/>
    </xf>
    <xf numFmtId="2" fontId="0" fillId="0" borderId="1" xfId="0" applyNumberFormat="1" applyBorder="1"/>
    <xf numFmtId="0" fontId="3" fillId="0" borderId="0" xfId="2"/>
    <xf numFmtId="4" fontId="3" fillId="0" borderId="0" xfId="2" applyNumberFormat="1"/>
    <xf numFmtId="166" fontId="3" fillId="0" borderId="0" xfId="2" applyNumberFormat="1"/>
    <xf numFmtId="9" fontId="0" fillId="0" borderId="0" xfId="3" applyFont="1"/>
    <xf numFmtId="166" fontId="0" fillId="0" borderId="0" xfId="3" applyNumberFormat="1" applyFont="1"/>
    <xf numFmtId="3" fontId="3" fillId="0" borderId="0" xfId="2" applyNumberFormat="1"/>
    <xf numFmtId="14" fontId="3" fillId="0" borderId="0" xfId="2" applyNumberFormat="1"/>
    <xf numFmtId="0" fontId="3" fillId="0" borderId="0" xfId="2" applyAlignment="1">
      <alignment horizontal="center" vertical="center"/>
    </xf>
    <xf numFmtId="9" fontId="3" fillId="0" borderId="0" xfId="2" applyNumberFormat="1"/>
    <xf numFmtId="0" fontId="9" fillId="0" borderId="0" xfId="2" applyFont="1"/>
    <xf numFmtId="0" fontId="9" fillId="0" borderId="0" xfId="2" applyFont="1" applyAlignment="1">
      <alignment horizontal="center" vertical="center"/>
    </xf>
    <xf numFmtId="166" fontId="0" fillId="0" borderId="0" xfId="3" applyNumberFormat="1" applyFont="1" applyFill="1" applyBorder="1"/>
    <xf numFmtId="3" fontId="12" fillId="0" borderId="0" xfId="2" applyNumberFormat="1" applyFont="1" applyAlignment="1">
      <alignment horizontal="right" vertical="center"/>
    </xf>
    <xf numFmtId="0" fontId="12" fillId="0" borderId="0" xfId="2" applyFont="1" applyAlignment="1">
      <alignment vertical="center"/>
    </xf>
    <xf numFmtId="0" fontId="13" fillId="0" borderId="5" xfId="2" applyFont="1" applyBorder="1" applyAlignment="1">
      <alignment horizontal="center" vertical="center"/>
    </xf>
    <xf numFmtId="1" fontId="3" fillId="0" borderId="0" xfId="2" applyNumberFormat="1"/>
    <xf numFmtId="11" fontId="3" fillId="0" borderId="0" xfId="2" applyNumberFormat="1"/>
    <xf numFmtId="17" fontId="3" fillId="0" borderId="0" xfId="2" applyNumberFormat="1"/>
    <xf numFmtId="10" fontId="3" fillId="0" borderId="0" xfId="2" applyNumberFormat="1"/>
    <xf numFmtId="166" fontId="3" fillId="0" borderId="0" xfId="1" applyNumberFormat="1" applyFont="1"/>
    <xf numFmtId="166" fontId="0" fillId="0" borderId="0" xfId="0" applyNumberFormat="1" applyFill="1" applyBorder="1" applyAlignment="1">
      <alignment horizontal="center" vertical="center"/>
    </xf>
    <xf numFmtId="172" fontId="0" fillId="0" borderId="0" xfId="0" applyNumberFormat="1"/>
    <xf numFmtId="0" fontId="2" fillId="0" borderId="0" xfId="2" applyFont="1"/>
    <xf numFmtId="0" fontId="14" fillId="0" borderId="0" xfId="2" applyFont="1"/>
    <xf numFmtId="10" fontId="14" fillId="0" borderId="0" xfId="2" applyNumberFormat="1" applyFont="1"/>
    <xf numFmtId="166" fontId="14" fillId="0" borderId="0" xfId="2" applyNumberFormat="1" applyFont="1"/>
    <xf numFmtId="0" fontId="15" fillId="0" borderId="0" xfId="2" applyFont="1" applyAlignment="1">
      <alignment horizontal="center" vertical="center"/>
    </xf>
    <xf numFmtId="0" fontId="15" fillId="0" borderId="0" xfId="2" applyFont="1"/>
    <xf numFmtId="166" fontId="14" fillId="0" borderId="0" xfId="3" applyNumberFormat="1" applyFont="1"/>
    <xf numFmtId="0" fontId="14" fillId="0" borderId="0" xfId="3" applyNumberFormat="1" applyFont="1"/>
    <xf numFmtId="4" fontId="14" fillId="0" borderId="0" xfId="3" applyNumberFormat="1" applyFont="1"/>
    <xf numFmtId="166" fontId="14" fillId="4" borderId="0" xfId="3" applyNumberFormat="1" applyFont="1" applyFill="1"/>
    <xf numFmtId="0" fontId="15" fillId="0" borderId="0" xfId="2" applyFont="1" applyAlignment="1">
      <alignment horizontal="center" vertical="center" wrapText="1"/>
    </xf>
    <xf numFmtId="166" fontId="15" fillId="0" borderId="0" xfId="3" applyNumberFormat="1" applyFont="1" applyAlignment="1">
      <alignment horizontal="center" vertical="center" wrapText="1"/>
    </xf>
    <xf numFmtId="0" fontId="0" fillId="0" borderId="6" xfId="0" applyBorder="1"/>
    <xf numFmtId="170" fontId="0" fillId="0" borderId="7" xfId="0" applyNumberFormat="1" applyBorder="1"/>
    <xf numFmtId="0" fontId="0" fillId="0" borderId="8" xfId="0" applyBorder="1"/>
    <xf numFmtId="170" fontId="0" fillId="0" borderId="9" xfId="0" applyNumberFormat="1" applyBorder="1"/>
    <xf numFmtId="170" fontId="0" fillId="0" borderId="10" xfId="0" applyNumberFormat="1" applyBorder="1"/>
    <xf numFmtId="167" fontId="0" fillId="6" borderId="0" xfId="0" applyNumberFormat="1" applyFill="1"/>
    <xf numFmtId="167" fontId="0" fillId="5" borderId="0" xfId="0" applyNumberFormat="1" applyFill="1"/>
    <xf numFmtId="166" fontId="0" fillId="5" borderId="0" xfId="0" applyNumberFormat="1" applyFill="1"/>
    <xf numFmtId="0" fontId="1" fillId="0" borderId="0" xfId="2" applyFont="1"/>
    <xf numFmtId="0" fontId="16" fillId="0" borderId="0" xfId="2" applyFont="1"/>
    <xf numFmtId="0" fontId="17" fillId="0" borderId="1" xfId="2" applyFont="1" applyBorder="1"/>
    <xf numFmtId="166" fontId="16" fillId="0" borderId="0" xfId="2" applyNumberFormat="1" applyFont="1"/>
    <xf numFmtId="9" fontId="16" fillId="0" borderId="0" xfId="3" applyFont="1"/>
    <xf numFmtId="4" fontId="16" fillId="0" borderId="0" xfId="3" applyNumberFormat="1" applyFont="1"/>
    <xf numFmtId="4" fontId="16" fillId="0" borderId="0" xfId="2" applyNumberFormat="1" applyFont="1"/>
    <xf numFmtId="0" fontId="16" fillId="0" borderId="0" xfId="2" applyFont="1" applyAlignment="1">
      <alignment horizontal="center" vertical="center"/>
    </xf>
    <xf numFmtId="14" fontId="16" fillId="0" borderId="0" xfId="2" applyNumberFormat="1" applyFont="1"/>
    <xf numFmtId="166" fontId="16" fillId="0" borderId="0" xfId="3" applyNumberFormat="1" applyFont="1"/>
    <xf numFmtId="170" fontId="16" fillId="0" borderId="0" xfId="2" applyNumberFormat="1" applyFont="1"/>
    <xf numFmtId="10" fontId="0" fillId="0" borderId="0" xfId="1" applyNumberFormat="1" applyFont="1"/>
    <xf numFmtId="14" fontId="0" fillId="0" borderId="0" xfId="0" applyNumberFormat="1"/>
    <xf numFmtId="0" fontId="5" fillId="0" borderId="1" xfId="0" applyFont="1" applyBorder="1" applyAlignment="1">
      <alignment horizontal="center"/>
    </xf>
    <xf numFmtId="0" fontId="5" fillId="3" borderId="0" xfId="0" applyFont="1" applyFill="1" applyAlignment="1">
      <alignment horizontal="center" vertical="center" wrapText="1"/>
    </xf>
    <xf numFmtId="0" fontId="9" fillId="0" borderId="0" xfId="2" applyFont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0" fillId="0" borderId="0" xfId="2" applyFont="1"/>
    <xf numFmtId="14" fontId="16" fillId="0" borderId="0" xfId="3" applyNumberFormat="1" applyFont="1"/>
    <xf numFmtId="175" fontId="16" fillId="0" borderId="0" xfId="1" applyNumberFormat="1" applyFont="1"/>
    <xf numFmtId="0" fontId="19" fillId="0" borderId="0" xfId="2" applyFont="1"/>
    <xf numFmtId="0" fontId="20" fillId="0" borderId="0" xfId="2" applyFont="1"/>
    <xf numFmtId="9" fontId="18" fillId="0" borderId="0" xfId="3" applyFont="1"/>
    <xf numFmtId="0" fontId="20" fillId="0" borderId="0" xfId="2" applyFont="1" applyAlignment="1">
      <alignment horizontal="center" vertical="center"/>
    </xf>
    <xf numFmtId="4" fontId="19" fillId="0" borderId="0" xfId="2" applyNumberFormat="1" applyFont="1"/>
    <xf numFmtId="166" fontId="18" fillId="0" borderId="0" xfId="3" applyNumberFormat="1" applyFont="1"/>
    <xf numFmtId="166" fontId="19" fillId="0" borderId="0" xfId="2" applyNumberFormat="1" applyFont="1"/>
    <xf numFmtId="0" fontId="20" fillId="0" borderId="0" xfId="2" applyFont="1" applyAlignment="1">
      <alignment horizontal="center"/>
    </xf>
    <xf numFmtId="9" fontId="19" fillId="0" borderId="0" xfId="2" applyNumberFormat="1" applyFont="1"/>
    <xf numFmtId="0" fontId="20" fillId="0" borderId="1" xfId="2" applyFont="1" applyBorder="1" applyAlignment="1">
      <alignment horizontal="center" vertical="center"/>
    </xf>
    <xf numFmtId="0" fontId="20" fillId="0" borderId="0" xfId="2" applyFont="1" applyAlignment="1">
      <alignment horizontal="center" vertical="center"/>
    </xf>
  </cellXfs>
  <cellStyles count="4">
    <cellStyle name="Normal" xfId="0" builtinId="0"/>
    <cellStyle name="Normal 2" xfId="2"/>
    <cellStyle name="Percent" xfId="1" builtinId="5"/>
    <cellStyle name="Porcentaje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Ex1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Ex2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/Relationships>
</file>

<file path=xl/charts/_rels/chartEx3.xml.rels><?xml version="1.0" encoding="UTF-8" standalone="yes"?>
<Relationships xmlns="http://schemas.openxmlformats.org/package/2006/relationships"><Relationship Id="rId1" Type="http://schemas.microsoft.com/office/2011/relationships/chartStyle" Target="style50.xml"/><Relationship Id="rId2" Type="http://schemas.microsoft.com/office/2011/relationships/chartColorStyle" Target="colors50.xml"/></Relationships>
</file>

<file path=xl/charts/_rels/chartEx4.xml.rels><?xml version="1.0" encoding="UTF-8" standalone="yes"?>
<Relationships xmlns="http://schemas.openxmlformats.org/package/2006/relationships"><Relationship Id="rId1" Type="http://schemas.microsoft.com/office/2011/relationships/chartStyle" Target="style60.xml"/><Relationship Id="rId2" Type="http://schemas.microsoft.com/office/2011/relationships/chartColorStyle" Target="colors60.xml"/></Relationships>
</file>

<file path=xl/charts/_rels/chartEx5.xml.rels><?xml version="1.0" encoding="UTF-8" standalone="yes"?>
<Relationships xmlns="http://schemas.openxmlformats.org/package/2006/relationships"><Relationship Id="rId1" Type="http://schemas.microsoft.com/office/2011/relationships/chartStyle" Target="style80.xml"/><Relationship Id="rId2" Type="http://schemas.microsoft.com/office/2011/relationships/chartColorStyle" Target="colors80.xml"/></Relationships>
</file>

<file path=xl/charts/_rels/chartEx6.xml.rels><?xml version="1.0" encoding="UTF-8" standalone="yes"?>
<Relationships xmlns="http://schemas.openxmlformats.org/package/2006/relationships"><Relationship Id="rId1" Type="http://schemas.microsoft.com/office/2011/relationships/chartStyle" Target="style90.xml"/><Relationship Id="rId2" Type="http://schemas.microsoft.com/office/2011/relationships/chartColorStyle" Target="colors90.xml"/></Relationships>
</file>

<file path=xl/charts/_rels/chartEx7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Ex8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2'!$G$5:$G$9</c:f>
              <c:numCache>
                <c:formatCode>0%</c:formatCode>
                <c:ptCount val="5"/>
                <c:pt idx="0">
                  <c:v>-0.221</c:v>
                </c:pt>
                <c:pt idx="1">
                  <c:v>-0.1189</c:v>
                </c:pt>
                <c:pt idx="2">
                  <c:v>0.0491</c:v>
                </c:pt>
                <c:pt idx="3">
                  <c:v>0.1088</c:v>
                </c:pt>
                <c:pt idx="4">
                  <c:v>0.2869</c:v>
                </c:pt>
              </c:numCache>
            </c:numRef>
          </c:xVal>
          <c:yVal>
            <c:numRef>
              <c:f>'Ejercicio 2'!$H$5:$H$9</c:f>
              <c:numCache>
                <c:formatCode>0%</c:formatCode>
                <c:ptCount val="5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9A-2544-B689-BD67F377B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17808"/>
        <c:axId val="2133623984"/>
      </c:scatterChart>
      <c:valAx>
        <c:axId val="213361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23984"/>
        <c:crosses val="autoZero"/>
        <c:crossBetween val="midCat"/>
      </c:valAx>
      <c:valAx>
        <c:axId val="2133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1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Frontera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Corr_0!$G$46:$Q$46</c:f>
              <c:numCache>
                <c:formatCode>0.0%</c:formatCode>
                <c:ptCount val="11"/>
                <c:pt idx="0">
                  <c:v>0.0246491611959338</c:v>
                </c:pt>
                <c:pt idx="1">
                  <c:v>0.0202567567270968</c:v>
                </c:pt>
                <c:pt idx="2">
                  <c:v>0.0166783260149437</c:v>
                </c:pt>
                <c:pt idx="3">
                  <c:v>0.0145283255863513</c:v>
                </c:pt>
                <c:pt idx="4">
                  <c:v>0.0144586738723725</c:v>
                </c:pt>
                <c:pt idx="5">
                  <c:v>0.016495744180683</c:v>
                </c:pt>
                <c:pt idx="6">
                  <c:v>0.0200060296441789</c:v>
                </c:pt>
                <c:pt idx="7">
                  <c:v>0.0243607920293102</c:v>
                </c:pt>
                <c:pt idx="8">
                  <c:v>0.0291844217792499</c:v>
                </c:pt>
                <c:pt idx="9">
                  <c:v>0.0342795577714376</c:v>
                </c:pt>
                <c:pt idx="10">
                  <c:v>0.0395413834803969</c:v>
                </c:pt>
              </c:numCache>
            </c:numRef>
          </c:xVal>
          <c:yVal>
            <c:numRef>
              <c:f>Corr_0!$G$45:$Q$45</c:f>
              <c:numCache>
                <c:formatCode>0.00%</c:formatCode>
                <c:ptCount val="11"/>
                <c:pt idx="0">
                  <c:v>0.00349062463756674</c:v>
                </c:pt>
                <c:pt idx="1">
                  <c:v>0.00955137383847392</c:v>
                </c:pt>
                <c:pt idx="2">
                  <c:v>0.0156121230393811</c:v>
                </c:pt>
                <c:pt idx="3">
                  <c:v>0.0216728722402883</c:v>
                </c:pt>
                <c:pt idx="4">
                  <c:v>0.0277336214411955</c:v>
                </c:pt>
                <c:pt idx="5">
                  <c:v>0.0337943706421026</c:v>
                </c:pt>
                <c:pt idx="6">
                  <c:v>0.0398551198430098</c:v>
                </c:pt>
                <c:pt idx="7">
                  <c:v>0.045915869043917</c:v>
                </c:pt>
                <c:pt idx="8">
                  <c:v>0.0519766182448242</c:v>
                </c:pt>
                <c:pt idx="9">
                  <c:v>0.0580373674457314</c:v>
                </c:pt>
                <c:pt idx="10">
                  <c:v>0.0640981166466385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5F-1D43-89EF-A1F5BC2DD49C}"/>
            </c:ext>
          </c:extLst>
        </c:ser>
        <c:ser>
          <c:idx val="2"/>
          <c:order val="1"/>
          <c:tx>
            <c:strRef>
              <c:f>Corr_0!$H$3</c:f>
              <c:strCache>
                <c:ptCount val="1"/>
                <c:pt idx="0">
                  <c:v>Act2</c:v>
                </c:pt>
              </c:strCache>
            </c:strRef>
          </c:tx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Corr_0!$H$5</c:f>
              <c:numCache>
                <c:formatCode>0.0%</c:formatCode>
                <c:ptCount val="1"/>
                <c:pt idx="0">
                  <c:v>0.0200060296441789</c:v>
                </c:pt>
              </c:numCache>
            </c:numRef>
          </c:xVal>
          <c:yVal>
            <c:numRef>
              <c:f>Corr_0!$H$4</c:f>
              <c:numCache>
                <c:formatCode>0.0%</c:formatCode>
                <c:ptCount val="1"/>
                <c:pt idx="0">
                  <c:v>0.0398551198430098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75F-1D43-89EF-A1F5BC2DD49C}"/>
            </c:ext>
          </c:extLst>
        </c:ser>
        <c:ser>
          <c:idx val="0"/>
          <c:order val="2"/>
          <c:tx>
            <c:strRef>
              <c:f>Corr_0!$G$3</c:f>
              <c:strCache>
                <c:ptCount val="1"/>
                <c:pt idx="0">
                  <c:v>Act1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Corr_0!$G$5</c:f>
              <c:numCache>
                <c:formatCode>0.0%</c:formatCode>
                <c:ptCount val="1"/>
                <c:pt idx="0">
                  <c:v>0.0202567567270968</c:v>
                </c:pt>
              </c:numCache>
            </c:numRef>
          </c:xVal>
          <c:yVal>
            <c:numRef>
              <c:f>Corr_0!$G$4</c:f>
              <c:numCache>
                <c:formatCode>0.0%</c:formatCode>
                <c:ptCount val="1"/>
                <c:pt idx="0">
                  <c:v>0.00955137383847392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75F-1D43-89EF-A1F5BC2DD49C}"/>
            </c:ext>
          </c:extLst>
        </c:ser>
        <c:ser>
          <c:idx val="3"/>
          <c:order val="3"/>
          <c:tx>
            <c:strRef>
              <c:f>Corr_0!$G$51</c:f>
              <c:strCache>
                <c:ptCount val="1"/>
                <c:pt idx="0">
                  <c:v>Max ShR</c:v>
                </c:pt>
              </c:strCache>
            </c:strRef>
          </c:tx>
          <c:marker>
            <c:symbol val="none"/>
          </c:marker>
          <c:dPt>
            <c:idx val="0"/>
            <c:marker>
              <c:symbol val="circle"/>
              <c:size val="5"/>
              <c:spPr>
                <a:solidFill>
                  <a:schemeClr val="tx1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8A1-D442-9494-27159FFEA644}"/>
              </c:ext>
            </c:extLst>
          </c:dPt>
          <c:xVal>
            <c:numRef>
              <c:f>Corr_0!$G$55</c:f>
              <c:numCache>
                <c:formatCode>0.0%</c:formatCode>
                <c:ptCount val="1"/>
                <c:pt idx="0">
                  <c:v>0.0168591790234026</c:v>
                </c:pt>
              </c:numCache>
            </c:numRef>
          </c:xVal>
          <c:yVal>
            <c:numRef>
              <c:f>Corr_0!$G$54</c:f>
              <c:numCache>
                <c:formatCode>0.00%</c:formatCode>
                <c:ptCount val="1"/>
                <c:pt idx="0">
                  <c:v>0.0345323526716639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8A1-D442-9494-27159FFEA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26512"/>
        <c:axId val="2136030208"/>
      </c:scatterChart>
      <c:valAx>
        <c:axId val="2136026512"/>
        <c:scaling>
          <c:orientation val="minMax"/>
          <c:min val="0.0"/>
        </c:scaling>
        <c:delete val="0"/>
        <c:axPos val="b"/>
        <c:numFmt formatCode="0.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30208"/>
        <c:crosses val="autoZero"/>
        <c:crossBetween val="midCat"/>
      </c:valAx>
      <c:valAx>
        <c:axId val="2136030208"/>
        <c:scaling>
          <c:orientation val="minMax"/>
          <c:max val="0.08"/>
          <c:min val="-0.04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265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Retornos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Corr_0!$C$3</c:f>
              <c:strCache>
                <c:ptCount val="1"/>
                <c:pt idx="0">
                  <c:v>Act1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Corr_0!$B$4:$B$100</c:f>
              <c:strCache>
                <c:ptCount val="97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  <c:pt idx="51">
                  <c:v>t+51</c:v>
                </c:pt>
                <c:pt idx="52">
                  <c:v>t+52</c:v>
                </c:pt>
                <c:pt idx="53">
                  <c:v>t+53</c:v>
                </c:pt>
                <c:pt idx="54">
                  <c:v>t+54</c:v>
                </c:pt>
                <c:pt idx="55">
                  <c:v>t+55</c:v>
                </c:pt>
                <c:pt idx="56">
                  <c:v>t+56</c:v>
                </c:pt>
                <c:pt idx="57">
                  <c:v>t+57</c:v>
                </c:pt>
                <c:pt idx="58">
                  <c:v>t+58</c:v>
                </c:pt>
                <c:pt idx="59">
                  <c:v>t+59</c:v>
                </c:pt>
                <c:pt idx="60">
                  <c:v>t+60</c:v>
                </c:pt>
                <c:pt idx="61">
                  <c:v>t+61</c:v>
                </c:pt>
                <c:pt idx="62">
                  <c:v>t+62</c:v>
                </c:pt>
                <c:pt idx="63">
                  <c:v>t+63</c:v>
                </c:pt>
                <c:pt idx="64">
                  <c:v>t+64</c:v>
                </c:pt>
                <c:pt idx="65">
                  <c:v>t+65</c:v>
                </c:pt>
                <c:pt idx="66">
                  <c:v>t+66</c:v>
                </c:pt>
                <c:pt idx="67">
                  <c:v>t+67</c:v>
                </c:pt>
                <c:pt idx="68">
                  <c:v>t+68</c:v>
                </c:pt>
                <c:pt idx="69">
                  <c:v>t+69</c:v>
                </c:pt>
                <c:pt idx="70">
                  <c:v>t+70</c:v>
                </c:pt>
                <c:pt idx="71">
                  <c:v>t+71</c:v>
                </c:pt>
                <c:pt idx="72">
                  <c:v>t+72</c:v>
                </c:pt>
                <c:pt idx="73">
                  <c:v>t+73</c:v>
                </c:pt>
                <c:pt idx="74">
                  <c:v>t+74</c:v>
                </c:pt>
                <c:pt idx="75">
                  <c:v>t+75</c:v>
                </c:pt>
                <c:pt idx="76">
                  <c:v>t+76</c:v>
                </c:pt>
                <c:pt idx="77">
                  <c:v>t+77</c:v>
                </c:pt>
                <c:pt idx="78">
                  <c:v>t+78</c:v>
                </c:pt>
                <c:pt idx="79">
                  <c:v>t+79</c:v>
                </c:pt>
                <c:pt idx="80">
                  <c:v>t+80</c:v>
                </c:pt>
                <c:pt idx="81">
                  <c:v>t+81</c:v>
                </c:pt>
                <c:pt idx="82">
                  <c:v>t+82</c:v>
                </c:pt>
                <c:pt idx="83">
                  <c:v>t+83</c:v>
                </c:pt>
                <c:pt idx="84">
                  <c:v>t+84</c:v>
                </c:pt>
                <c:pt idx="85">
                  <c:v>t+85</c:v>
                </c:pt>
                <c:pt idx="86">
                  <c:v>t+86</c:v>
                </c:pt>
                <c:pt idx="87">
                  <c:v>t+87</c:v>
                </c:pt>
                <c:pt idx="88">
                  <c:v>t+88</c:v>
                </c:pt>
                <c:pt idx="89">
                  <c:v>t+89</c:v>
                </c:pt>
                <c:pt idx="90">
                  <c:v>t+90</c:v>
                </c:pt>
                <c:pt idx="91">
                  <c:v>t+91</c:v>
                </c:pt>
                <c:pt idx="92">
                  <c:v>t+92</c:v>
                </c:pt>
                <c:pt idx="93">
                  <c:v>t+93</c:v>
                </c:pt>
                <c:pt idx="94">
                  <c:v>t+94</c:v>
                </c:pt>
                <c:pt idx="95">
                  <c:v>t+95</c:v>
                </c:pt>
                <c:pt idx="96">
                  <c:v>t+96</c:v>
                </c:pt>
              </c:strCache>
            </c:strRef>
          </c:cat>
          <c:val>
            <c:numRef>
              <c:f>Corr_0!$C$4:$C$100</c:f>
              <c:numCache>
                <c:formatCode>0.0%</c:formatCode>
                <c:ptCount val="97"/>
                <c:pt idx="0">
                  <c:v>-0.006972724021553</c:v>
                </c:pt>
                <c:pt idx="1">
                  <c:v>-0.0142229241277464</c:v>
                </c:pt>
                <c:pt idx="2">
                  <c:v>0.0170059248969371</c:v>
                </c:pt>
                <c:pt idx="3">
                  <c:v>0.0564553168318828</c:v>
                </c:pt>
                <c:pt idx="4">
                  <c:v>0.0360060223087932</c:v>
                </c:pt>
                <c:pt idx="5">
                  <c:v>0.0282523334992738</c:v>
                </c:pt>
                <c:pt idx="6">
                  <c:v>0.00416781599931421</c:v>
                </c:pt>
                <c:pt idx="7">
                  <c:v>0.0173037993087396</c:v>
                </c:pt>
                <c:pt idx="8">
                  <c:v>0.00596242719759924</c:v>
                </c:pt>
                <c:pt idx="9">
                  <c:v>0.0187225206157309</c:v>
                </c:pt>
                <c:pt idx="10">
                  <c:v>0.0392021883589925</c:v>
                </c:pt>
                <c:pt idx="11">
                  <c:v>0.0226832300886552</c:v>
                </c:pt>
                <c:pt idx="12">
                  <c:v>-0.00563207170956135</c:v>
                </c:pt>
                <c:pt idx="13">
                  <c:v>0.015771018140624</c:v>
                </c:pt>
                <c:pt idx="14">
                  <c:v>0.0448162588494614</c:v>
                </c:pt>
                <c:pt idx="15">
                  <c:v>-0.016691946385064</c:v>
                </c:pt>
                <c:pt idx="16">
                  <c:v>-0.00675930434242361</c:v>
                </c:pt>
                <c:pt idx="17">
                  <c:v>0.0132904079700951</c:v>
                </c:pt>
                <c:pt idx="18">
                  <c:v>-0.0266929809473369</c:v>
                </c:pt>
                <c:pt idx="19">
                  <c:v>0.0119535861740748</c:v>
                </c:pt>
                <c:pt idx="20">
                  <c:v>-0.0408100624769424</c:v>
                </c:pt>
                <c:pt idx="21">
                  <c:v>-0.0162079986939561</c:v>
                </c:pt>
                <c:pt idx="22">
                  <c:v>-0.0131202354265923</c:v>
                </c:pt>
                <c:pt idx="23">
                  <c:v>0.00440217250594295</c:v>
                </c:pt>
                <c:pt idx="24">
                  <c:v>-0.00180327314142392</c:v>
                </c:pt>
                <c:pt idx="25">
                  <c:v>0.0375251063830116</c:v>
                </c:pt>
                <c:pt idx="26">
                  <c:v>0.0273856215998491</c:v>
                </c:pt>
                <c:pt idx="27">
                  <c:v>0.0505513785102921</c:v>
                </c:pt>
                <c:pt idx="28">
                  <c:v>0.0446285554601032</c:v>
                </c:pt>
                <c:pt idx="29">
                  <c:v>0.0115661857360906</c:v>
                </c:pt>
                <c:pt idx="30">
                  <c:v>0.0433012098964056</c:v>
                </c:pt>
                <c:pt idx="31">
                  <c:v>-0.00342633745637066</c:v>
                </c:pt>
                <c:pt idx="32">
                  <c:v>0.0420592394243713</c:v>
                </c:pt>
                <c:pt idx="33">
                  <c:v>0.0121582614174261</c:v>
                </c:pt>
                <c:pt idx="34">
                  <c:v>0.0211399640042877</c:v>
                </c:pt>
                <c:pt idx="35">
                  <c:v>-0.0136969600095506</c:v>
                </c:pt>
                <c:pt idx="36">
                  <c:v>0.00813927959460098</c:v>
                </c:pt>
                <c:pt idx="37">
                  <c:v>0.00601483638344034</c:v>
                </c:pt>
                <c:pt idx="38">
                  <c:v>0.0108528457037665</c:v>
                </c:pt>
                <c:pt idx="39">
                  <c:v>0.0146688424672632</c:v>
                </c:pt>
                <c:pt idx="40">
                  <c:v>-0.0271582562506088</c:v>
                </c:pt>
                <c:pt idx="41">
                  <c:v>0.0497425520182807</c:v>
                </c:pt>
                <c:pt idx="42">
                  <c:v>0.00542913798477131</c:v>
                </c:pt>
                <c:pt idx="43">
                  <c:v>0.0067774599806131</c:v>
                </c:pt>
                <c:pt idx="44">
                  <c:v>0.0171703925303432</c:v>
                </c:pt>
                <c:pt idx="45">
                  <c:v>0.0419761998553999</c:v>
                </c:pt>
                <c:pt idx="46">
                  <c:v>-0.0034398079723869</c:v>
                </c:pt>
                <c:pt idx="47">
                  <c:v>0.0251573389787202</c:v>
                </c:pt>
                <c:pt idx="48">
                  <c:v>-0.00265642331029761</c:v>
                </c:pt>
                <c:pt idx="49">
                  <c:v>-0.0076141654037731</c:v>
                </c:pt>
                <c:pt idx="50">
                  <c:v>0.0116037724099774</c:v>
                </c:pt>
                <c:pt idx="51">
                  <c:v>-0.0121678984031811</c:v>
                </c:pt>
                <c:pt idx="52">
                  <c:v>-0.00558002425299563</c:v>
                </c:pt>
                <c:pt idx="53">
                  <c:v>0.038679822049964</c:v>
                </c:pt>
                <c:pt idx="54">
                  <c:v>0.0218711494244801</c:v>
                </c:pt>
                <c:pt idx="55">
                  <c:v>0.0138738360978558</c:v>
                </c:pt>
                <c:pt idx="56">
                  <c:v>0.0355998156062743</c:v>
                </c:pt>
                <c:pt idx="57">
                  <c:v>-0.00750271688063517</c:v>
                </c:pt>
                <c:pt idx="58">
                  <c:v>0.0116838194114055</c:v>
                </c:pt>
                <c:pt idx="59">
                  <c:v>0.0143913957723688</c:v>
                </c:pt>
                <c:pt idx="60">
                  <c:v>0.0214384100434989</c:v>
                </c:pt>
                <c:pt idx="61">
                  <c:v>0.0224449555726726</c:v>
                </c:pt>
                <c:pt idx="62">
                  <c:v>0.010534251893955</c:v>
                </c:pt>
                <c:pt idx="63">
                  <c:v>-0.00265676445133083</c:v>
                </c:pt>
                <c:pt idx="64">
                  <c:v>0.00813183983976793</c:v>
                </c:pt>
                <c:pt idx="65">
                  <c:v>0.0436079144625619</c:v>
                </c:pt>
                <c:pt idx="66">
                  <c:v>-0.0150695616303266</c:v>
                </c:pt>
                <c:pt idx="67">
                  <c:v>0.0204017603576414</c:v>
                </c:pt>
                <c:pt idx="68">
                  <c:v>-0.00121336754573816</c:v>
                </c:pt>
                <c:pt idx="69">
                  <c:v>0.00463471024717101</c:v>
                </c:pt>
                <c:pt idx="70">
                  <c:v>0.00432298228205817</c:v>
                </c:pt>
                <c:pt idx="71">
                  <c:v>-0.00420996993742324</c:v>
                </c:pt>
                <c:pt idx="72">
                  <c:v>0.00440244169280015</c:v>
                </c:pt>
                <c:pt idx="73">
                  <c:v>-0.0208146775114626</c:v>
                </c:pt>
                <c:pt idx="74">
                  <c:v>0.005980399276596</c:v>
                </c:pt>
                <c:pt idx="75">
                  <c:v>0.00259206855154549</c:v>
                </c:pt>
                <c:pt idx="76">
                  <c:v>0.0102272018659646</c:v>
                </c:pt>
                <c:pt idx="77">
                  <c:v>-0.000129425233183418</c:v>
                </c:pt>
                <c:pt idx="78">
                  <c:v>-0.010770868373624</c:v>
                </c:pt>
                <c:pt idx="79">
                  <c:v>0.0322556987767519</c:v>
                </c:pt>
                <c:pt idx="80">
                  <c:v>0.0130076971172015</c:v>
                </c:pt>
                <c:pt idx="81">
                  <c:v>0.0120160866351077</c:v>
                </c:pt>
                <c:pt idx="82">
                  <c:v>0.025008802416513</c:v>
                </c:pt>
                <c:pt idx="83">
                  <c:v>0.0278592980656889</c:v>
                </c:pt>
                <c:pt idx="84">
                  <c:v>0.0233943469550816</c:v>
                </c:pt>
                <c:pt idx="85">
                  <c:v>0.000953285239010537</c:v>
                </c:pt>
                <c:pt idx="86">
                  <c:v>0.0228699570506329</c:v>
                </c:pt>
                <c:pt idx="87">
                  <c:v>0.00938965654481587</c:v>
                </c:pt>
                <c:pt idx="88">
                  <c:v>0.0131267106808736</c:v>
                </c:pt>
                <c:pt idx="89">
                  <c:v>0.0168956248372312</c:v>
                </c:pt>
                <c:pt idx="90">
                  <c:v>0.00741200649141292</c:v>
                </c:pt>
                <c:pt idx="91">
                  <c:v>-0.0133801289667392</c:v>
                </c:pt>
                <c:pt idx="92">
                  <c:v>0.0587245590486788</c:v>
                </c:pt>
                <c:pt idx="93">
                  <c:v>-0.0104422212631565</c:v>
                </c:pt>
                <c:pt idx="94">
                  <c:v>0.0105940769092204</c:v>
                </c:pt>
                <c:pt idx="95">
                  <c:v>0.0264315708530123</c:v>
                </c:pt>
                <c:pt idx="96">
                  <c:v>0.00183125700704343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07-5A4B-B120-43E7F6D79110}"/>
            </c:ext>
          </c:extLst>
        </c:ser>
        <c:ser>
          <c:idx val="1"/>
          <c:order val="1"/>
          <c:tx>
            <c:strRef>
              <c:f>Corr_0!$D$3</c:f>
              <c:strCache>
                <c:ptCount val="1"/>
                <c:pt idx="0">
                  <c:v>Act2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Corr_0!$B$4:$B$100</c:f>
              <c:strCache>
                <c:ptCount val="97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  <c:pt idx="51">
                  <c:v>t+51</c:v>
                </c:pt>
                <c:pt idx="52">
                  <c:v>t+52</c:v>
                </c:pt>
                <c:pt idx="53">
                  <c:v>t+53</c:v>
                </c:pt>
                <c:pt idx="54">
                  <c:v>t+54</c:v>
                </c:pt>
                <c:pt idx="55">
                  <c:v>t+55</c:v>
                </c:pt>
                <c:pt idx="56">
                  <c:v>t+56</c:v>
                </c:pt>
                <c:pt idx="57">
                  <c:v>t+57</c:v>
                </c:pt>
                <c:pt idx="58">
                  <c:v>t+58</c:v>
                </c:pt>
                <c:pt idx="59">
                  <c:v>t+59</c:v>
                </c:pt>
                <c:pt idx="60">
                  <c:v>t+60</c:v>
                </c:pt>
                <c:pt idx="61">
                  <c:v>t+61</c:v>
                </c:pt>
                <c:pt idx="62">
                  <c:v>t+62</c:v>
                </c:pt>
                <c:pt idx="63">
                  <c:v>t+63</c:v>
                </c:pt>
                <c:pt idx="64">
                  <c:v>t+64</c:v>
                </c:pt>
                <c:pt idx="65">
                  <c:v>t+65</c:v>
                </c:pt>
                <c:pt idx="66">
                  <c:v>t+66</c:v>
                </c:pt>
                <c:pt idx="67">
                  <c:v>t+67</c:v>
                </c:pt>
                <c:pt idx="68">
                  <c:v>t+68</c:v>
                </c:pt>
                <c:pt idx="69">
                  <c:v>t+69</c:v>
                </c:pt>
                <c:pt idx="70">
                  <c:v>t+70</c:v>
                </c:pt>
                <c:pt idx="71">
                  <c:v>t+71</c:v>
                </c:pt>
                <c:pt idx="72">
                  <c:v>t+72</c:v>
                </c:pt>
                <c:pt idx="73">
                  <c:v>t+73</c:v>
                </c:pt>
                <c:pt idx="74">
                  <c:v>t+74</c:v>
                </c:pt>
                <c:pt idx="75">
                  <c:v>t+75</c:v>
                </c:pt>
                <c:pt idx="76">
                  <c:v>t+76</c:v>
                </c:pt>
                <c:pt idx="77">
                  <c:v>t+77</c:v>
                </c:pt>
                <c:pt idx="78">
                  <c:v>t+78</c:v>
                </c:pt>
                <c:pt idx="79">
                  <c:v>t+79</c:v>
                </c:pt>
                <c:pt idx="80">
                  <c:v>t+80</c:v>
                </c:pt>
                <c:pt idx="81">
                  <c:v>t+81</c:v>
                </c:pt>
                <c:pt idx="82">
                  <c:v>t+82</c:v>
                </c:pt>
                <c:pt idx="83">
                  <c:v>t+83</c:v>
                </c:pt>
                <c:pt idx="84">
                  <c:v>t+84</c:v>
                </c:pt>
                <c:pt idx="85">
                  <c:v>t+85</c:v>
                </c:pt>
                <c:pt idx="86">
                  <c:v>t+86</c:v>
                </c:pt>
                <c:pt idx="87">
                  <c:v>t+87</c:v>
                </c:pt>
                <c:pt idx="88">
                  <c:v>t+88</c:v>
                </c:pt>
                <c:pt idx="89">
                  <c:v>t+89</c:v>
                </c:pt>
                <c:pt idx="90">
                  <c:v>t+90</c:v>
                </c:pt>
                <c:pt idx="91">
                  <c:v>t+91</c:v>
                </c:pt>
                <c:pt idx="92">
                  <c:v>t+92</c:v>
                </c:pt>
                <c:pt idx="93">
                  <c:v>t+93</c:v>
                </c:pt>
                <c:pt idx="94">
                  <c:v>t+94</c:v>
                </c:pt>
                <c:pt idx="95">
                  <c:v>t+95</c:v>
                </c:pt>
                <c:pt idx="96">
                  <c:v>t+96</c:v>
                </c:pt>
              </c:strCache>
            </c:strRef>
          </c:cat>
          <c:val>
            <c:numRef>
              <c:f>Corr_0!$D$4:$D$100</c:f>
              <c:numCache>
                <c:formatCode>0.0%</c:formatCode>
                <c:ptCount val="97"/>
                <c:pt idx="0">
                  <c:v>0.0496209233935495</c:v>
                </c:pt>
                <c:pt idx="1">
                  <c:v>-0.00247874460514091</c:v>
                </c:pt>
                <c:pt idx="2">
                  <c:v>0.0844808118507457</c:v>
                </c:pt>
                <c:pt idx="3">
                  <c:v>0.0340534643935838</c:v>
                </c:pt>
                <c:pt idx="4">
                  <c:v>0.041085771355322</c:v>
                </c:pt>
                <c:pt idx="5">
                  <c:v>0.0498089087736846</c:v>
                </c:pt>
                <c:pt idx="6">
                  <c:v>0.0523479927444273</c:v>
                </c:pt>
                <c:pt idx="7">
                  <c:v>0.0389142159655732</c:v>
                </c:pt>
                <c:pt idx="8">
                  <c:v>0.0460602777276329</c:v>
                </c:pt>
                <c:pt idx="9">
                  <c:v>0.0146396576633247</c:v>
                </c:pt>
                <c:pt idx="10">
                  <c:v>-0.0030145011446574</c:v>
                </c:pt>
                <c:pt idx="11">
                  <c:v>0.0553036181845097</c:v>
                </c:pt>
                <c:pt idx="12">
                  <c:v>0.0521503565622211</c:v>
                </c:pt>
                <c:pt idx="13">
                  <c:v>0.0655456032123981</c:v>
                </c:pt>
                <c:pt idx="14">
                  <c:v>0.0240282056274937</c:v>
                </c:pt>
                <c:pt idx="15">
                  <c:v>0.0775017211494073</c:v>
                </c:pt>
                <c:pt idx="16">
                  <c:v>0.0773885138485874</c:v>
                </c:pt>
                <c:pt idx="17">
                  <c:v>0.0349654938290813</c:v>
                </c:pt>
                <c:pt idx="18">
                  <c:v>0.0516324109870173</c:v>
                </c:pt>
                <c:pt idx="19">
                  <c:v>0.0498465319357156</c:v>
                </c:pt>
                <c:pt idx="20">
                  <c:v>0.0415398284173084</c:v>
                </c:pt>
                <c:pt idx="21">
                  <c:v>0.0319158851444088</c:v>
                </c:pt>
                <c:pt idx="22">
                  <c:v>0.0168451735850029</c:v>
                </c:pt>
                <c:pt idx="23">
                  <c:v>0.0153294449337045</c:v>
                </c:pt>
                <c:pt idx="24">
                  <c:v>0.028348866049494</c:v>
                </c:pt>
                <c:pt idx="25">
                  <c:v>0.0433475630273067</c:v>
                </c:pt>
                <c:pt idx="26">
                  <c:v>0.0565647857621973</c:v>
                </c:pt>
                <c:pt idx="27">
                  <c:v>0.0399409918089794</c:v>
                </c:pt>
                <c:pt idx="28">
                  <c:v>0.0561392221822812</c:v>
                </c:pt>
                <c:pt idx="29">
                  <c:v>0.0738202550193871</c:v>
                </c:pt>
                <c:pt idx="30">
                  <c:v>0.0271363333068222</c:v>
                </c:pt>
                <c:pt idx="31">
                  <c:v>0.0310840367259343</c:v>
                </c:pt>
                <c:pt idx="32">
                  <c:v>0.00658405557301358</c:v>
                </c:pt>
                <c:pt idx="33">
                  <c:v>0.0535667159298298</c:v>
                </c:pt>
                <c:pt idx="34">
                  <c:v>0.0374470139484566</c:v>
                </c:pt>
                <c:pt idx="35">
                  <c:v>0.0254410698851231</c:v>
                </c:pt>
                <c:pt idx="36">
                  <c:v>0.0405375421657912</c:v>
                </c:pt>
                <c:pt idx="37">
                  <c:v>0.00637463099491391</c:v>
                </c:pt>
                <c:pt idx="38">
                  <c:v>0.023554180924997</c:v>
                </c:pt>
                <c:pt idx="39">
                  <c:v>0.0307372548681763</c:v>
                </c:pt>
                <c:pt idx="40">
                  <c:v>0.0393779057433907</c:v>
                </c:pt>
                <c:pt idx="41">
                  <c:v>0.0456407494749217</c:v>
                </c:pt>
                <c:pt idx="42">
                  <c:v>0.0327140685315837</c:v>
                </c:pt>
                <c:pt idx="43">
                  <c:v>0.0709053433993102</c:v>
                </c:pt>
                <c:pt idx="44">
                  <c:v>0.0347987644399086</c:v>
                </c:pt>
                <c:pt idx="45">
                  <c:v>0.063921154742367</c:v>
                </c:pt>
                <c:pt idx="46">
                  <c:v>0.0571893008309469</c:v>
                </c:pt>
                <c:pt idx="47">
                  <c:v>0.0697886898439092</c:v>
                </c:pt>
                <c:pt idx="48">
                  <c:v>0.0459873199832866</c:v>
                </c:pt>
                <c:pt idx="49">
                  <c:v>-0.00774332342797491</c:v>
                </c:pt>
                <c:pt idx="50">
                  <c:v>0.0692266308811782</c:v>
                </c:pt>
                <c:pt idx="51">
                  <c:v>0.112882304792333</c:v>
                </c:pt>
                <c:pt idx="52">
                  <c:v>0.0255099274800603</c:v>
                </c:pt>
                <c:pt idx="53">
                  <c:v>0.0107469475942411</c:v>
                </c:pt>
                <c:pt idx="54">
                  <c:v>0.0123955294444925</c:v>
                </c:pt>
                <c:pt idx="55">
                  <c:v>0.0531279952598703</c:v>
                </c:pt>
                <c:pt idx="56">
                  <c:v>0.026289710378594</c:v>
                </c:pt>
                <c:pt idx="57">
                  <c:v>0.0392732299129676</c:v>
                </c:pt>
                <c:pt idx="58">
                  <c:v>0.0630430834199826</c:v>
                </c:pt>
                <c:pt idx="59">
                  <c:v>0.0347632726860293</c:v>
                </c:pt>
                <c:pt idx="60">
                  <c:v>0.0464201323054265</c:v>
                </c:pt>
                <c:pt idx="61">
                  <c:v>0.0496788056503498</c:v>
                </c:pt>
                <c:pt idx="62">
                  <c:v>0.045996570781576</c:v>
                </c:pt>
                <c:pt idx="63">
                  <c:v>0.048008068316089</c:v>
                </c:pt>
                <c:pt idx="64">
                  <c:v>0.028112176249792</c:v>
                </c:pt>
                <c:pt idx="65">
                  <c:v>0.0715043622655285</c:v>
                </c:pt>
                <c:pt idx="66">
                  <c:v>0.0462792033436162</c:v>
                </c:pt>
                <c:pt idx="67">
                  <c:v>0.0459733881443251</c:v>
                </c:pt>
                <c:pt idx="68">
                  <c:v>0.0144216939307693</c:v>
                </c:pt>
                <c:pt idx="69">
                  <c:v>0.0433236312805342</c:v>
                </c:pt>
                <c:pt idx="70">
                  <c:v>0.0207203857194633</c:v>
                </c:pt>
                <c:pt idx="71">
                  <c:v>0.0357001046529236</c:v>
                </c:pt>
                <c:pt idx="72">
                  <c:v>0.0408772951322643</c:v>
                </c:pt>
                <c:pt idx="73">
                  <c:v>-0.00422706779117716</c:v>
                </c:pt>
                <c:pt idx="74">
                  <c:v>0.0459896305284787</c:v>
                </c:pt>
                <c:pt idx="75">
                  <c:v>0.0957343701464188</c:v>
                </c:pt>
                <c:pt idx="76">
                  <c:v>0.0288515429496831</c:v>
                </c:pt>
                <c:pt idx="77">
                  <c:v>0.054342148685741</c:v>
                </c:pt>
                <c:pt idx="78">
                  <c:v>0.0650687334992753</c:v>
                </c:pt>
                <c:pt idx="79">
                  <c:v>0.0572313726964647</c:v>
                </c:pt>
                <c:pt idx="80">
                  <c:v>0.0486578884408368</c:v>
                </c:pt>
                <c:pt idx="81">
                  <c:v>0.0471083105063295</c:v>
                </c:pt>
                <c:pt idx="82">
                  <c:v>0.0407217496046342</c:v>
                </c:pt>
                <c:pt idx="83">
                  <c:v>-0.00672586435295546</c:v>
                </c:pt>
                <c:pt idx="84">
                  <c:v>0.025670571010616</c:v>
                </c:pt>
                <c:pt idx="85">
                  <c:v>0.0812333390124263</c:v>
                </c:pt>
                <c:pt idx="86">
                  <c:v>0.0439678536543018</c:v>
                </c:pt>
                <c:pt idx="87">
                  <c:v>0.0246661842703881</c:v>
                </c:pt>
                <c:pt idx="88">
                  <c:v>0.0287756239140459</c:v>
                </c:pt>
                <c:pt idx="89">
                  <c:v>0.0481170455596233</c:v>
                </c:pt>
                <c:pt idx="90">
                  <c:v>0.0324727885616047</c:v>
                </c:pt>
                <c:pt idx="91">
                  <c:v>0.00452158246353604</c:v>
                </c:pt>
                <c:pt idx="92">
                  <c:v>0.0274441292916806</c:v>
                </c:pt>
                <c:pt idx="93">
                  <c:v>0.0705191339932608</c:v>
                </c:pt>
                <c:pt idx="94">
                  <c:v>0.0604847666164162</c:v>
                </c:pt>
                <c:pt idx="95">
                  <c:v>0.0508303715171909</c:v>
                </c:pt>
                <c:pt idx="96">
                  <c:v>0.0441225595923522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207-5A4B-B120-43E7F6D79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442992"/>
        <c:axId val="2133663920"/>
      </c:lineChart>
      <c:catAx>
        <c:axId val="21344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63920"/>
        <c:crosses val="autoZero"/>
        <c:auto val="1"/>
        <c:lblAlgn val="ctr"/>
        <c:lblOffset val="100"/>
        <c:noMultiLvlLbl val="0"/>
      </c:catAx>
      <c:valAx>
        <c:axId val="2133663920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4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tx1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Corr_1!$G$46:$V$46</c:f>
              <c:numCache>
                <c:formatCode>0.0%</c:formatCode>
                <c:ptCount val="16"/>
                <c:pt idx="0">
                  <c:v>0.0201568375260135</c:v>
                </c:pt>
                <c:pt idx="1">
                  <c:v>0.0201455328647266</c:v>
                </c:pt>
                <c:pt idx="2">
                  <c:v>0.0201367359627725</c:v>
                </c:pt>
                <c:pt idx="3">
                  <c:v>0.0201304501077848</c:v>
                </c:pt>
                <c:pt idx="4">
                  <c:v>0.0201266776524733</c:v>
                </c:pt>
                <c:pt idx="5">
                  <c:v>0.020125420010228</c:v>
                </c:pt>
                <c:pt idx="6">
                  <c:v>0.0201266776524732</c:v>
                </c:pt>
                <c:pt idx="7">
                  <c:v>0.0201304501077845</c:v>
                </c:pt>
                <c:pt idx="8">
                  <c:v>0.0201367359627722</c:v>
                </c:pt>
                <c:pt idx="9">
                  <c:v>0.0201455328647262</c:v>
                </c:pt>
                <c:pt idx="10">
                  <c:v>0.0201568375260129</c:v>
                </c:pt>
                <c:pt idx="11">
                  <c:v>0.0201706457302032</c:v>
                </c:pt>
                <c:pt idx="12">
                  <c:v>0.0201869523399053</c:v>
                </c:pt>
                <c:pt idx="13">
                  <c:v>0.0202057513062695</c:v>
                </c:pt>
                <c:pt idx="14">
                  <c:v>0.0202270356801232</c:v>
                </c:pt>
                <c:pt idx="15">
                  <c:v>0.0202507976246888</c:v>
                </c:pt>
              </c:numCache>
            </c:numRef>
          </c:xVal>
          <c:yVal>
            <c:numRef>
              <c:f>Corr_1!$G$45:$V$45</c:f>
              <c:numCache>
                <c:formatCode>0%</c:formatCode>
                <c:ptCount val="16"/>
                <c:pt idx="0">
                  <c:v>-0.0496680488748461</c:v>
                </c:pt>
                <c:pt idx="1">
                  <c:v>-0.0346680488748461</c:v>
                </c:pt>
                <c:pt idx="2">
                  <c:v>-0.0196680488748461</c:v>
                </c:pt>
                <c:pt idx="3">
                  <c:v>-0.00466804887484611</c:v>
                </c:pt>
                <c:pt idx="4">
                  <c:v>0.0103319511251539</c:v>
                </c:pt>
                <c:pt idx="5">
                  <c:v>0.0253319511251539</c:v>
                </c:pt>
                <c:pt idx="6">
                  <c:v>0.0403319511251539</c:v>
                </c:pt>
                <c:pt idx="7">
                  <c:v>0.0553319511251539</c:v>
                </c:pt>
                <c:pt idx="8">
                  <c:v>0.0703319511251539</c:v>
                </c:pt>
                <c:pt idx="9">
                  <c:v>0.0853319511251539</c:v>
                </c:pt>
                <c:pt idx="10">
                  <c:v>0.100331951125154</c:v>
                </c:pt>
                <c:pt idx="11">
                  <c:v>0.115331951125154</c:v>
                </c:pt>
                <c:pt idx="12">
                  <c:v>0.130331951125154</c:v>
                </c:pt>
                <c:pt idx="13">
                  <c:v>0.145331951125154</c:v>
                </c:pt>
                <c:pt idx="14">
                  <c:v>0.160331951125154</c:v>
                </c:pt>
                <c:pt idx="15">
                  <c:v>0.175331951125154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A6-244D-AA33-B5C02C8F2F14}"/>
            </c:ext>
          </c:extLst>
        </c:ser>
        <c:ser>
          <c:idx val="2"/>
          <c:order val="1"/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Corr_1!$H$5</c:f>
              <c:numCache>
                <c:formatCode>0.0%</c:formatCode>
                <c:ptCount val="1"/>
                <c:pt idx="0">
                  <c:v>0.0201266776524732</c:v>
                </c:pt>
              </c:numCache>
            </c:numRef>
          </c:xVal>
          <c:yVal>
            <c:numRef>
              <c:f>Corr_1!$H$4</c:f>
              <c:numCache>
                <c:formatCode>0.0%</c:formatCode>
                <c:ptCount val="1"/>
                <c:pt idx="0">
                  <c:v>0.0403319511251539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A6-244D-AA33-B5C02C8F2F14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Corr_1!$G$5</c:f>
              <c:numCache>
                <c:formatCode>0.0%</c:formatCode>
                <c:ptCount val="1"/>
                <c:pt idx="0">
                  <c:v>0.0201266776524733</c:v>
                </c:pt>
              </c:numCache>
            </c:numRef>
          </c:xVal>
          <c:yVal>
            <c:numRef>
              <c:f>Corr_1!$G$4</c:f>
              <c:numCache>
                <c:formatCode>0.0%</c:formatCode>
                <c:ptCount val="1"/>
                <c:pt idx="0">
                  <c:v>0.0103319511251539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A6-244D-AA33-B5C02C8F2F14}"/>
            </c:ext>
          </c:extLst>
        </c:ser>
        <c:ser>
          <c:idx val="3"/>
          <c:order val="3"/>
          <c:marker>
            <c:symbol val="square"/>
            <c:size val="5"/>
            <c:spPr>
              <a:solidFill>
                <a:schemeClr val="accent4"/>
              </a:solidFill>
            </c:spPr>
          </c:marker>
          <c:xVal>
            <c:numRef>
              <c:f>Corr_1!$G$55</c:f>
              <c:numCache>
                <c:formatCode>0.0%</c:formatCode>
                <c:ptCount val="1"/>
                <c:pt idx="0">
                  <c:v>0.0201266776524732</c:v>
                </c:pt>
              </c:numCache>
            </c:numRef>
          </c:xVal>
          <c:yVal>
            <c:numRef>
              <c:f>Corr_1!$G$54</c:f>
              <c:numCache>
                <c:formatCode>0.00%</c:formatCode>
                <c:ptCount val="1"/>
                <c:pt idx="0">
                  <c:v>0.0403319511251539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A2-FF4A-8420-5BA412B8D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467104"/>
        <c:axId val="2134472704"/>
      </c:scatterChart>
      <c:valAx>
        <c:axId val="2134467104"/>
        <c:scaling>
          <c:orientation val="minMax"/>
          <c:min val="0.0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72704"/>
        <c:crosses val="autoZero"/>
        <c:crossBetween val="midCat"/>
      </c:valAx>
      <c:valAx>
        <c:axId val="213447270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6710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Retornos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Corr_1!$C$3</c:f>
              <c:strCache>
                <c:ptCount val="1"/>
                <c:pt idx="0">
                  <c:v>Act1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Corr_1!$B$4:$B$54</c:f>
              <c:strCache>
                <c:ptCount val="51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</c:strCache>
            </c:strRef>
          </c:cat>
          <c:val>
            <c:numRef>
              <c:f>Corr_1!$C$4:$C$54</c:f>
              <c:numCache>
                <c:formatCode>0.0%</c:formatCode>
                <c:ptCount val="51"/>
                <c:pt idx="0">
                  <c:v>-0.00314339685283484</c:v>
                </c:pt>
                <c:pt idx="1">
                  <c:v>0.0306656170852163</c:v>
                </c:pt>
                <c:pt idx="2">
                  <c:v>0.0101849976612871</c:v>
                </c:pt>
                <c:pt idx="3">
                  <c:v>0.0284539680923147</c:v>
                </c:pt>
                <c:pt idx="4">
                  <c:v>0.0275173672168537</c:v>
                </c:pt>
                <c:pt idx="5">
                  <c:v>0.0134780326153646</c:v>
                </c:pt>
                <c:pt idx="6">
                  <c:v>0.00397594199705068</c:v>
                </c:pt>
                <c:pt idx="7">
                  <c:v>0.0372796776126326</c:v>
                </c:pt>
                <c:pt idx="8">
                  <c:v>0.000768011610818736</c:v>
                </c:pt>
                <c:pt idx="9">
                  <c:v>-0.0406693653257338</c:v>
                </c:pt>
                <c:pt idx="10">
                  <c:v>-0.0121432912716308</c:v>
                </c:pt>
                <c:pt idx="11">
                  <c:v>-0.00576008998885556</c:v>
                </c:pt>
                <c:pt idx="12">
                  <c:v>0.0122609421028453</c:v>
                </c:pt>
                <c:pt idx="13">
                  <c:v>0.0310267378667207</c:v>
                </c:pt>
                <c:pt idx="14">
                  <c:v>-0.00473795146173437</c:v>
                </c:pt>
                <c:pt idx="15">
                  <c:v>-0.0164361333252748</c:v>
                </c:pt>
                <c:pt idx="16">
                  <c:v>-0.00597234788606045</c:v>
                </c:pt>
                <c:pt idx="17">
                  <c:v>0.0465058229262658</c:v>
                </c:pt>
                <c:pt idx="18">
                  <c:v>-0.00812809007098055</c:v>
                </c:pt>
                <c:pt idx="19">
                  <c:v>0.0201674788716975</c:v>
                </c:pt>
                <c:pt idx="20">
                  <c:v>-0.0113914365279797</c:v>
                </c:pt>
                <c:pt idx="21">
                  <c:v>0.0382068162120761</c:v>
                </c:pt>
                <c:pt idx="22">
                  <c:v>0.0401689465592968</c:v>
                </c:pt>
                <c:pt idx="23">
                  <c:v>0.0192956319136273</c:v>
                </c:pt>
                <c:pt idx="24">
                  <c:v>-0.000851054074846043</c:v>
                </c:pt>
                <c:pt idx="25">
                  <c:v>-0.00633639648094899</c:v>
                </c:pt>
                <c:pt idx="26">
                  <c:v>-0.0110976745767871</c:v>
                </c:pt>
                <c:pt idx="27">
                  <c:v>0.0196625333177286</c:v>
                </c:pt>
                <c:pt idx="28">
                  <c:v>0.0144735252798546</c:v>
                </c:pt>
                <c:pt idx="29">
                  <c:v>-0.00341073318792609</c:v>
                </c:pt>
                <c:pt idx="30">
                  <c:v>0.0293207369118262</c:v>
                </c:pt>
                <c:pt idx="31">
                  <c:v>0.0193959041378989</c:v>
                </c:pt>
                <c:pt idx="32">
                  <c:v>-0.00960519083795414</c:v>
                </c:pt>
                <c:pt idx="33">
                  <c:v>0.0126239486260598</c:v>
                </c:pt>
                <c:pt idx="34">
                  <c:v>-0.0186112735549461</c:v>
                </c:pt>
                <c:pt idx="35">
                  <c:v>0.0139080180020103</c:v>
                </c:pt>
                <c:pt idx="36">
                  <c:v>0.00173885157544373</c:v>
                </c:pt>
                <c:pt idx="37">
                  <c:v>0.0199077521983856</c:v>
                </c:pt>
                <c:pt idx="38">
                  <c:v>-0.0320218739511518</c:v>
                </c:pt>
                <c:pt idx="39">
                  <c:v>0.0238381746694163</c:v>
                </c:pt>
                <c:pt idx="40">
                  <c:v>0.0226912556413071</c:v>
                </c:pt>
                <c:pt idx="41">
                  <c:v>-0.041266667848265</c:v>
                </c:pt>
                <c:pt idx="42">
                  <c:v>0.00730843268457343</c:v>
                </c:pt>
                <c:pt idx="43">
                  <c:v>0.044781157413723</c:v>
                </c:pt>
                <c:pt idx="44">
                  <c:v>-0.00739931174793508</c:v>
                </c:pt>
                <c:pt idx="45">
                  <c:v>-0.00273766887994169</c:v>
                </c:pt>
                <c:pt idx="46">
                  <c:v>0.0154962814667374</c:v>
                </c:pt>
                <c:pt idx="47">
                  <c:v>0.0468470932389199</c:v>
                </c:pt>
                <c:pt idx="48">
                  <c:v>0.00925556005101484</c:v>
                </c:pt>
                <c:pt idx="49">
                  <c:v>0.00054068970444647</c:v>
                </c:pt>
                <c:pt idx="50">
                  <c:v>0.0278392179069265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12-3244-BB45-94F32482D711}"/>
            </c:ext>
          </c:extLst>
        </c:ser>
        <c:ser>
          <c:idx val="1"/>
          <c:order val="1"/>
          <c:tx>
            <c:strRef>
              <c:f>Corr_1!$D$3</c:f>
              <c:strCache>
                <c:ptCount val="1"/>
                <c:pt idx="0">
                  <c:v>Act2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Corr_1!$B$4:$B$54</c:f>
              <c:strCache>
                <c:ptCount val="51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</c:strCache>
            </c:strRef>
          </c:cat>
          <c:val>
            <c:numRef>
              <c:f>Corr_1!$D$4:$D$54</c:f>
              <c:numCache>
                <c:formatCode>0.0%</c:formatCode>
                <c:ptCount val="51"/>
                <c:pt idx="0">
                  <c:v>0.0268566031471652</c:v>
                </c:pt>
                <c:pt idx="1">
                  <c:v>0.0606656170852163</c:v>
                </c:pt>
                <c:pt idx="2">
                  <c:v>0.0401849976612871</c:v>
                </c:pt>
                <c:pt idx="3">
                  <c:v>0.0584539680923147</c:v>
                </c:pt>
                <c:pt idx="4">
                  <c:v>0.0575173672168537</c:v>
                </c:pt>
                <c:pt idx="5">
                  <c:v>0.0434780326153646</c:v>
                </c:pt>
                <c:pt idx="6">
                  <c:v>0.0339759419970507</c:v>
                </c:pt>
                <c:pt idx="7">
                  <c:v>0.0672796776126326</c:v>
                </c:pt>
                <c:pt idx="8">
                  <c:v>0.0307680116108187</c:v>
                </c:pt>
                <c:pt idx="9">
                  <c:v>-0.0106693653257338</c:v>
                </c:pt>
                <c:pt idx="10">
                  <c:v>0.0178567087283692</c:v>
                </c:pt>
                <c:pt idx="11">
                  <c:v>0.0242399100111444</c:v>
                </c:pt>
                <c:pt idx="12">
                  <c:v>0.0422609421028453</c:v>
                </c:pt>
                <c:pt idx="13">
                  <c:v>0.0610267378667206</c:v>
                </c:pt>
                <c:pt idx="14">
                  <c:v>0.0252620485382656</c:v>
                </c:pt>
                <c:pt idx="15">
                  <c:v>0.0135638666747252</c:v>
                </c:pt>
                <c:pt idx="16">
                  <c:v>0.0240276521139395</c:v>
                </c:pt>
                <c:pt idx="17">
                  <c:v>0.0765058229262658</c:v>
                </c:pt>
                <c:pt idx="18">
                  <c:v>0.0218719099290194</c:v>
                </c:pt>
                <c:pt idx="19">
                  <c:v>0.0501674788716975</c:v>
                </c:pt>
                <c:pt idx="20">
                  <c:v>0.0186085634720202</c:v>
                </c:pt>
                <c:pt idx="21">
                  <c:v>0.068206816212076</c:v>
                </c:pt>
                <c:pt idx="22">
                  <c:v>0.0701689465592968</c:v>
                </c:pt>
                <c:pt idx="23">
                  <c:v>0.0492956319136273</c:v>
                </c:pt>
                <c:pt idx="24">
                  <c:v>0.0291489459251539</c:v>
                </c:pt>
                <c:pt idx="25">
                  <c:v>0.023663603519051</c:v>
                </c:pt>
                <c:pt idx="26">
                  <c:v>0.0189023254232129</c:v>
                </c:pt>
                <c:pt idx="27">
                  <c:v>0.0496625333177286</c:v>
                </c:pt>
                <c:pt idx="28">
                  <c:v>0.0444735252798546</c:v>
                </c:pt>
                <c:pt idx="29">
                  <c:v>0.0265892668120739</c:v>
                </c:pt>
                <c:pt idx="30">
                  <c:v>0.0593207369118262</c:v>
                </c:pt>
                <c:pt idx="31">
                  <c:v>0.0493959041378989</c:v>
                </c:pt>
                <c:pt idx="32">
                  <c:v>0.0203948091620459</c:v>
                </c:pt>
                <c:pt idx="33">
                  <c:v>0.0426239486260598</c:v>
                </c:pt>
                <c:pt idx="34">
                  <c:v>0.0113887264450539</c:v>
                </c:pt>
                <c:pt idx="35">
                  <c:v>0.0439080180020103</c:v>
                </c:pt>
                <c:pt idx="36">
                  <c:v>0.0317388515754437</c:v>
                </c:pt>
                <c:pt idx="37">
                  <c:v>0.0499077521983856</c:v>
                </c:pt>
                <c:pt idx="38">
                  <c:v>-0.00202187395115181</c:v>
                </c:pt>
                <c:pt idx="39">
                  <c:v>0.0538381746694163</c:v>
                </c:pt>
                <c:pt idx="40">
                  <c:v>0.0526912556413071</c:v>
                </c:pt>
                <c:pt idx="41">
                  <c:v>-0.011266667848265</c:v>
                </c:pt>
                <c:pt idx="42">
                  <c:v>0.0373084326845734</c:v>
                </c:pt>
                <c:pt idx="43">
                  <c:v>0.074781157413723</c:v>
                </c:pt>
                <c:pt idx="44">
                  <c:v>0.0226006882520649</c:v>
                </c:pt>
                <c:pt idx="45">
                  <c:v>0.0272623311200583</c:v>
                </c:pt>
                <c:pt idx="46">
                  <c:v>0.0454962814667374</c:v>
                </c:pt>
                <c:pt idx="47">
                  <c:v>0.0768470932389199</c:v>
                </c:pt>
                <c:pt idx="48">
                  <c:v>0.0392555600510148</c:v>
                </c:pt>
                <c:pt idx="49">
                  <c:v>0.0305406897044465</c:v>
                </c:pt>
                <c:pt idx="50">
                  <c:v>0.0578392179069265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312-3244-BB45-94F32482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089200"/>
        <c:axId val="2136092736"/>
      </c:lineChart>
      <c:catAx>
        <c:axId val="213608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92736"/>
        <c:crosses val="autoZero"/>
        <c:auto val="1"/>
        <c:lblAlgn val="ctr"/>
        <c:lblOffset val="100"/>
        <c:noMultiLvlLbl val="0"/>
      </c:catAx>
      <c:valAx>
        <c:axId val="21360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08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tx1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'Corr_-1'!$G$48:$Q$48</c:f>
              <c:numCache>
                <c:formatCode>0.0%</c:formatCode>
                <c:ptCount val="11"/>
                <c:pt idx="0">
                  <c:v>0.0995592059023041</c:v>
                </c:pt>
                <c:pt idx="1">
                  <c:v>0.0796474767113126</c:v>
                </c:pt>
                <c:pt idx="2">
                  <c:v>0.059735788997499</c:v>
                </c:pt>
                <c:pt idx="3">
                  <c:v>0.0398242049753831</c:v>
                </c:pt>
                <c:pt idx="4">
                  <c:v>0.0199130356998096</c:v>
                </c:pt>
                <c:pt idx="5">
                  <c:v>0.00022260668322268</c:v>
                </c:pt>
                <c:pt idx="6">
                  <c:v>0.0199130356998097</c:v>
                </c:pt>
                <c:pt idx="7">
                  <c:v>0.0398242049753832</c:v>
                </c:pt>
                <c:pt idx="8">
                  <c:v>0.0597357889974991</c:v>
                </c:pt>
                <c:pt idx="9">
                  <c:v>0.0796474767113126</c:v>
                </c:pt>
                <c:pt idx="10">
                  <c:v>0.0995592059023042</c:v>
                </c:pt>
              </c:numCache>
            </c:numRef>
          </c:xVal>
          <c:yVal>
            <c:numRef>
              <c:f>'Corr_-1'!$G$47:$Q$47</c:f>
              <c:numCache>
                <c:formatCode>0.00%</c:formatCode>
                <c:ptCount val="11"/>
                <c:pt idx="0">
                  <c:v>-0.0498532258558956</c:v>
                </c:pt>
                <c:pt idx="1">
                  <c:v>-0.0348825806847165</c:v>
                </c:pt>
                <c:pt idx="2">
                  <c:v>-0.0199119355135374</c:v>
                </c:pt>
                <c:pt idx="3">
                  <c:v>-0.00494129034235828</c:v>
                </c:pt>
                <c:pt idx="4">
                  <c:v>0.0100293548288208</c:v>
                </c:pt>
                <c:pt idx="5">
                  <c:v>0.025</c:v>
                </c:pt>
                <c:pt idx="6">
                  <c:v>0.0399706451711791</c:v>
                </c:pt>
                <c:pt idx="7">
                  <c:v>0.0549412903423582</c:v>
                </c:pt>
                <c:pt idx="8">
                  <c:v>0.0699119355135373</c:v>
                </c:pt>
                <c:pt idx="9">
                  <c:v>0.0848825806847164</c:v>
                </c:pt>
                <c:pt idx="10">
                  <c:v>0.0998532258558956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AE-2847-A122-40D236341FD0}"/>
            </c:ext>
          </c:extLst>
        </c:ser>
        <c:ser>
          <c:idx val="2"/>
          <c:order val="1"/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'Corr_-1'!$H$5</c:f>
              <c:numCache>
                <c:formatCode>0.0%</c:formatCode>
                <c:ptCount val="1"/>
                <c:pt idx="0">
                  <c:v>0.0199130356998097</c:v>
                </c:pt>
              </c:numCache>
            </c:numRef>
          </c:xVal>
          <c:yVal>
            <c:numRef>
              <c:f>'Corr_-1'!$H$4</c:f>
              <c:numCache>
                <c:formatCode>0.0%</c:formatCode>
                <c:ptCount val="1"/>
                <c:pt idx="0">
                  <c:v>0.0399706451711791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2AE-2847-A122-40D236341FD0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'Corr_-1'!$G$5</c:f>
              <c:numCache>
                <c:formatCode>0.0%</c:formatCode>
                <c:ptCount val="1"/>
                <c:pt idx="0">
                  <c:v>0.0199130356998096</c:v>
                </c:pt>
              </c:numCache>
            </c:numRef>
          </c:xVal>
          <c:yVal>
            <c:numRef>
              <c:f>'Corr_-1'!$G$4</c:f>
              <c:numCache>
                <c:formatCode>0.0%</c:formatCode>
                <c:ptCount val="1"/>
                <c:pt idx="0">
                  <c:v>0.0100293548288208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2AE-2847-A122-40D236341FD0}"/>
            </c:ext>
          </c:extLst>
        </c:ser>
        <c:ser>
          <c:idx val="3"/>
          <c:order val="3"/>
          <c:marker>
            <c:symbol val="diamond"/>
            <c:size val="5"/>
            <c:spPr>
              <a:solidFill>
                <a:schemeClr val="accent4"/>
              </a:solidFill>
            </c:spPr>
          </c:marker>
          <c:xVal>
            <c:numRef>
              <c:f>'Corr_-1'!$G$57</c:f>
              <c:numCache>
                <c:formatCode>0.00%</c:formatCode>
                <c:ptCount val="1"/>
                <c:pt idx="0">
                  <c:v>0.000222612210516985</c:v>
                </c:pt>
              </c:numCache>
            </c:numRef>
          </c:xVal>
          <c:yVal>
            <c:numRef>
              <c:f>'Corr_-1'!$G$56</c:f>
              <c:numCache>
                <c:formatCode>0.00%</c:formatCode>
                <c:ptCount val="1"/>
                <c:pt idx="0">
                  <c:v>0.0250011794329887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60-414D-853F-A03D7496A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57824"/>
        <c:axId val="2133695040"/>
      </c:scatterChart>
      <c:valAx>
        <c:axId val="2134557824"/>
        <c:scaling>
          <c:orientation val="minMax"/>
          <c:min val="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95040"/>
        <c:crosses val="autoZero"/>
        <c:crossBetween val="midCat"/>
      </c:valAx>
      <c:valAx>
        <c:axId val="21336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57824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'Corr_-1'!$C$3</c:f>
              <c:strCache>
                <c:ptCount val="1"/>
                <c:pt idx="0">
                  <c:v>Act1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'Corr_-1'!$B$4:$B$54</c:f>
              <c:strCache>
                <c:ptCount val="51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</c:strCache>
            </c:strRef>
          </c:cat>
          <c:val>
            <c:numRef>
              <c:f>'Corr_-1'!$C$4:$C$54</c:f>
              <c:numCache>
                <c:formatCode>0.0%</c:formatCode>
                <c:ptCount val="51"/>
                <c:pt idx="0">
                  <c:v>0.0243895085628553</c:v>
                </c:pt>
                <c:pt idx="1">
                  <c:v>0.0235335701246377</c:v>
                </c:pt>
                <c:pt idx="2">
                  <c:v>-0.0175177266730624</c:v>
                </c:pt>
                <c:pt idx="3">
                  <c:v>0.0449841304810553</c:v>
                </c:pt>
                <c:pt idx="4">
                  <c:v>0.0192369594280391</c:v>
                </c:pt>
                <c:pt idx="5">
                  <c:v>0.0146118520740155</c:v>
                </c:pt>
                <c:pt idx="6">
                  <c:v>0.0199698782310643</c:v>
                </c:pt>
                <c:pt idx="7">
                  <c:v>0.0334950717086016</c:v>
                </c:pt>
                <c:pt idx="8">
                  <c:v>0.00222497042823373</c:v>
                </c:pt>
                <c:pt idx="9">
                  <c:v>0.0431569186099537</c:v>
                </c:pt>
                <c:pt idx="10">
                  <c:v>-0.011951860531284</c:v>
                </c:pt>
                <c:pt idx="11">
                  <c:v>0.0452477362152338</c:v>
                </c:pt>
                <c:pt idx="12">
                  <c:v>-0.00554895033653385</c:v>
                </c:pt>
                <c:pt idx="13">
                  <c:v>0.0156046711689035</c:v>
                </c:pt>
                <c:pt idx="14">
                  <c:v>0.00400538829051402</c:v>
                </c:pt>
                <c:pt idx="15">
                  <c:v>-0.00778164954059229</c:v>
                </c:pt>
                <c:pt idx="16">
                  <c:v>0.053174930716028</c:v>
                </c:pt>
                <c:pt idx="17">
                  <c:v>0.0457097572013912</c:v>
                </c:pt>
                <c:pt idx="18">
                  <c:v>0.0399285011088767</c:v>
                </c:pt>
                <c:pt idx="19">
                  <c:v>0.014656987681394</c:v>
                </c:pt>
                <c:pt idx="20">
                  <c:v>0.0163347155556362</c:v>
                </c:pt>
                <c:pt idx="21">
                  <c:v>0.0200285138991773</c:v>
                </c:pt>
                <c:pt idx="22">
                  <c:v>0.0480007670412901</c:v>
                </c:pt>
                <c:pt idx="23">
                  <c:v>-0.0186165656113064</c:v>
                </c:pt>
                <c:pt idx="24">
                  <c:v>0.00680128114663274</c:v>
                </c:pt>
                <c:pt idx="25">
                  <c:v>0.032863061146715</c:v>
                </c:pt>
                <c:pt idx="26">
                  <c:v>0.00799367872137922</c:v>
                </c:pt>
                <c:pt idx="27">
                  <c:v>0.00557074306653463</c:v>
                </c:pt>
                <c:pt idx="28">
                  <c:v>0.00875285490358729</c:v>
                </c:pt>
                <c:pt idx="29">
                  <c:v>-0.00774135668204295</c:v>
                </c:pt>
                <c:pt idx="30">
                  <c:v>0.0159730024804365</c:v>
                </c:pt>
                <c:pt idx="31">
                  <c:v>0.00845096699605314</c:v>
                </c:pt>
                <c:pt idx="32">
                  <c:v>0.0307850458967382</c:v>
                </c:pt>
                <c:pt idx="33">
                  <c:v>0.00203592990092822</c:v>
                </c:pt>
                <c:pt idx="34">
                  <c:v>0.0103077093780714</c:v>
                </c:pt>
                <c:pt idx="35">
                  <c:v>0.00378641925923082</c:v>
                </c:pt>
                <c:pt idx="36">
                  <c:v>0.0390348279234714</c:v>
                </c:pt>
                <c:pt idx="37">
                  <c:v>0.018066224220281</c:v>
                </c:pt>
                <c:pt idx="38">
                  <c:v>0.0518966236625712</c:v>
                </c:pt>
                <c:pt idx="39">
                  <c:v>0.0222438144482515</c:v>
                </c:pt>
                <c:pt idx="40">
                  <c:v>0.00897663682799145</c:v>
                </c:pt>
                <c:pt idx="41">
                  <c:v>0.0235719515079033</c:v>
                </c:pt>
                <c:pt idx="42">
                  <c:v>-0.0294039794729593</c:v>
                </c:pt>
                <c:pt idx="43">
                  <c:v>-0.00139351809934096</c:v>
                </c:pt>
                <c:pt idx="44">
                  <c:v>-0.00335505270246244</c:v>
                </c:pt>
                <c:pt idx="45">
                  <c:v>0.0305887717110551</c:v>
                </c:pt>
                <c:pt idx="46">
                  <c:v>-0.00573821755802511</c:v>
                </c:pt>
                <c:pt idx="47">
                  <c:v>0.0163283424368269</c:v>
                </c:pt>
                <c:pt idx="48">
                  <c:v>-0.00613925723630516</c:v>
                </c:pt>
                <c:pt idx="49">
                  <c:v>0.0101163510815706</c:v>
                </c:pt>
                <c:pt idx="50">
                  <c:v>0.0326470031465462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99-A944-8AFE-B92FAEA16C60}"/>
            </c:ext>
          </c:extLst>
        </c:ser>
        <c:ser>
          <c:idx val="1"/>
          <c:order val="1"/>
          <c:tx>
            <c:strRef>
              <c:f>'Corr_-1'!$D$3</c:f>
              <c:strCache>
                <c:ptCount val="1"/>
                <c:pt idx="0">
                  <c:v>Act2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'Corr_-1'!$B$4:$B$54</c:f>
              <c:strCache>
                <c:ptCount val="51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</c:strCache>
            </c:strRef>
          </c:cat>
          <c:val>
            <c:numRef>
              <c:f>'Corr_-1'!$D$4:$D$54</c:f>
              <c:numCache>
                <c:formatCode>0.0%</c:formatCode>
                <c:ptCount val="51"/>
                <c:pt idx="0">
                  <c:v>0.0256104914371447</c:v>
                </c:pt>
                <c:pt idx="1">
                  <c:v>0.0264664298753623</c:v>
                </c:pt>
                <c:pt idx="2">
                  <c:v>0.0675177266730624</c:v>
                </c:pt>
                <c:pt idx="3">
                  <c:v>0.00501586951894467</c:v>
                </c:pt>
                <c:pt idx="4">
                  <c:v>0.0307630405719609</c:v>
                </c:pt>
                <c:pt idx="5">
                  <c:v>0.0353881479259845</c:v>
                </c:pt>
                <c:pt idx="6">
                  <c:v>0.0300301217689357</c:v>
                </c:pt>
                <c:pt idx="7">
                  <c:v>0.0165049282913984</c:v>
                </c:pt>
                <c:pt idx="8">
                  <c:v>0.0477750295717663</c:v>
                </c:pt>
                <c:pt idx="9">
                  <c:v>0.00684308139004633</c:v>
                </c:pt>
                <c:pt idx="10">
                  <c:v>0.061951860531284</c:v>
                </c:pt>
                <c:pt idx="11">
                  <c:v>0.00475226378476624</c:v>
                </c:pt>
                <c:pt idx="12">
                  <c:v>0.0555489503365338</c:v>
                </c:pt>
                <c:pt idx="13">
                  <c:v>0.0343953288310965</c:v>
                </c:pt>
                <c:pt idx="14">
                  <c:v>0.045994611709486</c:v>
                </c:pt>
                <c:pt idx="15">
                  <c:v>0.0577816495405923</c:v>
                </c:pt>
                <c:pt idx="16">
                  <c:v>-0.00317493071602797</c:v>
                </c:pt>
                <c:pt idx="17">
                  <c:v>0.00429024279860875</c:v>
                </c:pt>
                <c:pt idx="18">
                  <c:v>0.0100714988911233</c:v>
                </c:pt>
                <c:pt idx="19">
                  <c:v>0.035343012318606</c:v>
                </c:pt>
                <c:pt idx="20">
                  <c:v>0.0336652844443638</c:v>
                </c:pt>
                <c:pt idx="21">
                  <c:v>0.0299714861008226</c:v>
                </c:pt>
                <c:pt idx="22">
                  <c:v>0.00199923295870991</c:v>
                </c:pt>
                <c:pt idx="23">
                  <c:v>0.0686165656113064</c:v>
                </c:pt>
                <c:pt idx="24">
                  <c:v>0.0431987188533673</c:v>
                </c:pt>
                <c:pt idx="25">
                  <c:v>0.017136938853285</c:v>
                </c:pt>
                <c:pt idx="26">
                  <c:v>0.0420063212786208</c:v>
                </c:pt>
                <c:pt idx="27">
                  <c:v>0.0444292569334654</c:v>
                </c:pt>
                <c:pt idx="28">
                  <c:v>0.0412471450964127</c:v>
                </c:pt>
                <c:pt idx="29">
                  <c:v>0.0577413566820429</c:v>
                </c:pt>
                <c:pt idx="30">
                  <c:v>0.0340269975195635</c:v>
                </c:pt>
                <c:pt idx="31">
                  <c:v>0.0415490330039469</c:v>
                </c:pt>
                <c:pt idx="32">
                  <c:v>0.0192149541032618</c:v>
                </c:pt>
                <c:pt idx="33">
                  <c:v>0.0479640700990718</c:v>
                </c:pt>
                <c:pt idx="34">
                  <c:v>0.0396922906219285</c:v>
                </c:pt>
                <c:pt idx="35">
                  <c:v>0.0462135807407692</c:v>
                </c:pt>
                <c:pt idx="36">
                  <c:v>0.0109651720765286</c:v>
                </c:pt>
                <c:pt idx="37">
                  <c:v>0.031933775779719</c:v>
                </c:pt>
                <c:pt idx="38">
                  <c:v>-0.00189662366257123</c:v>
                </c:pt>
                <c:pt idx="39">
                  <c:v>0.0277561855517485</c:v>
                </c:pt>
                <c:pt idx="40">
                  <c:v>0.0410233631720085</c:v>
                </c:pt>
                <c:pt idx="41">
                  <c:v>0.0264280484920967</c:v>
                </c:pt>
                <c:pt idx="42">
                  <c:v>0.0794039794729593</c:v>
                </c:pt>
                <c:pt idx="43">
                  <c:v>0.051393518099341</c:v>
                </c:pt>
                <c:pt idx="44">
                  <c:v>0.0533550527024624</c:v>
                </c:pt>
                <c:pt idx="45">
                  <c:v>0.0194112282889449</c:v>
                </c:pt>
                <c:pt idx="46">
                  <c:v>0.0557382175580251</c:v>
                </c:pt>
                <c:pt idx="47">
                  <c:v>0.0336716575631731</c:v>
                </c:pt>
                <c:pt idx="48">
                  <c:v>0.0561392572363052</c:v>
                </c:pt>
                <c:pt idx="49">
                  <c:v>0.0398836489184294</c:v>
                </c:pt>
                <c:pt idx="50">
                  <c:v>0.0173529968534538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E99-A944-8AFE-B92FAEA16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136768"/>
        <c:axId val="2133708128"/>
      </c:lineChart>
      <c:catAx>
        <c:axId val="21361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08128"/>
        <c:crosses val="autoZero"/>
        <c:auto val="1"/>
        <c:lblAlgn val="ctr"/>
        <c:lblOffset val="100"/>
        <c:noMultiLvlLbl val="0"/>
      </c:catAx>
      <c:valAx>
        <c:axId val="21337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1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Sesgo!$G$48:$P$48</c:f>
              <c:numCache>
                <c:formatCode>0.0%</c:formatCode>
                <c:ptCount val="10"/>
                <c:pt idx="0">
                  <c:v>0.0322478599548811</c:v>
                </c:pt>
                <c:pt idx="1">
                  <c:v>0.0259402845584209</c:v>
                </c:pt>
                <c:pt idx="2">
                  <c:v>0.0202567567270968</c:v>
                </c:pt>
                <c:pt idx="3">
                  <c:v>0.0158820011980992</c:v>
                </c:pt>
                <c:pt idx="4">
                  <c:v>0.0140926814282725</c:v>
                </c:pt>
                <c:pt idx="5">
                  <c:v>0.0157934580269122</c:v>
                </c:pt>
                <c:pt idx="6">
                  <c:v>0.0201178254760202</c:v>
                </c:pt>
                <c:pt idx="7">
                  <c:v>0.0257775954298706</c:v>
                </c:pt>
                <c:pt idx="8">
                  <c:v>0.0320734452348867</c:v>
                </c:pt>
                <c:pt idx="9">
                  <c:v>0.0386961405200981</c:v>
                </c:pt>
              </c:numCache>
            </c:numRef>
          </c:xVal>
          <c:yVal>
            <c:numRef>
              <c:f>Sesgo!$G$47:$P$47</c:f>
              <c:numCache>
                <c:formatCode>0.00%</c:formatCode>
                <c:ptCount val="10"/>
                <c:pt idx="0">
                  <c:v>-0.00551016920377099</c:v>
                </c:pt>
                <c:pt idx="1">
                  <c:v>0.00202060231735147</c:v>
                </c:pt>
                <c:pt idx="2">
                  <c:v>0.00955137383847392</c:v>
                </c:pt>
                <c:pt idx="3">
                  <c:v>0.0170821453595964</c:v>
                </c:pt>
                <c:pt idx="4">
                  <c:v>0.0246129168807188</c:v>
                </c:pt>
                <c:pt idx="5">
                  <c:v>0.0321436884018413</c:v>
                </c:pt>
                <c:pt idx="6">
                  <c:v>0.0396744599229637</c:v>
                </c:pt>
                <c:pt idx="7">
                  <c:v>0.0472052314440862</c:v>
                </c:pt>
                <c:pt idx="8">
                  <c:v>0.0547360029652087</c:v>
                </c:pt>
                <c:pt idx="9">
                  <c:v>0.0622667744863311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44C-9E46-9AFD-85014C90A530}"/>
            </c:ext>
          </c:extLst>
        </c:ser>
        <c:ser>
          <c:idx val="2"/>
          <c:order val="1"/>
          <c:spPr>
            <a:ln w="19050">
              <a:solidFill>
                <a:schemeClr val="tx1">
                  <a:lumMod val="25000"/>
                  <a:lumOff val="75000"/>
                </a:schemeClr>
              </a:solidFill>
            </a:ln>
          </c:spPr>
          <c:xVal>
            <c:numRef>
              <c:f>Sesgo!$H$5</c:f>
              <c:numCache>
                <c:formatCode>0.0%</c:formatCode>
                <c:ptCount val="1"/>
                <c:pt idx="0">
                  <c:v>0.0201178254760202</c:v>
                </c:pt>
              </c:numCache>
            </c:numRef>
          </c:xVal>
          <c:yVal>
            <c:numRef>
              <c:f>Sesgo!$H$4</c:f>
              <c:numCache>
                <c:formatCode>0.0%</c:formatCode>
                <c:ptCount val="1"/>
                <c:pt idx="0">
                  <c:v>0.0396744599229637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D44C-9E46-9AFD-85014C90A530}"/>
            </c:ext>
          </c:extLst>
        </c:ser>
        <c:ser>
          <c:idx val="0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Sesgo!$G$5</c:f>
              <c:numCache>
                <c:formatCode>0.0%</c:formatCode>
                <c:ptCount val="1"/>
                <c:pt idx="0">
                  <c:v>0.0202567567270968</c:v>
                </c:pt>
              </c:numCache>
            </c:numRef>
          </c:xVal>
          <c:yVal>
            <c:numRef>
              <c:f>Sesgo!$G$4</c:f>
              <c:numCache>
                <c:formatCode>0.0%</c:formatCode>
                <c:ptCount val="1"/>
                <c:pt idx="0">
                  <c:v>0.00955137383847392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44C-9E46-9AFD-85014C90A530}"/>
            </c:ext>
          </c:extLst>
        </c:ser>
        <c:ser>
          <c:idx val="3"/>
          <c:order val="3"/>
          <c:marker>
            <c:symbol val="diamond"/>
            <c:size val="5"/>
            <c:spPr>
              <a:solidFill>
                <a:schemeClr val="accent4"/>
              </a:solidFill>
            </c:spPr>
          </c:marker>
          <c:xVal>
            <c:numRef>
              <c:f>Sesgo!$G$57</c:f>
              <c:numCache>
                <c:formatCode>0.0%</c:formatCode>
                <c:ptCount val="1"/>
                <c:pt idx="0">
                  <c:v>0.0166245267917263</c:v>
                </c:pt>
              </c:numCache>
            </c:numRef>
          </c:xVal>
          <c:yVal>
            <c:numRef>
              <c:f>Sesgo!$G$56</c:f>
              <c:numCache>
                <c:formatCode>0.00%</c:formatCode>
                <c:ptCount val="1"/>
                <c:pt idx="0">
                  <c:v>0.0339038299669162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AB-3241-B5E7-88648AA5F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276448"/>
        <c:axId val="2135294112"/>
      </c:scatterChart>
      <c:valAx>
        <c:axId val="213527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94112"/>
        <c:crosses val="autoZero"/>
        <c:crossBetween val="midCat"/>
      </c:valAx>
      <c:valAx>
        <c:axId val="21352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76448"/>
        <c:crosses val="autoZero"/>
        <c:crossBetween val="midCat"/>
      </c:valAx>
    </c:plotArea>
    <c:plotVisOnly val="1"/>
    <c:dispBlanksAs val="gap"/>
    <c:showDLblsOverMax val="0"/>
    <c:extLst xmlns:c16r2="http://schemas.microsoft.com/office/drawing/2015/06/chart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Sesgo!$C$3</c:f>
              <c:strCache>
                <c:ptCount val="1"/>
                <c:pt idx="0">
                  <c:v>Act1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Sesgo!$B$4:$B$54</c:f>
              <c:strCache>
                <c:ptCount val="51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</c:strCache>
            </c:strRef>
          </c:cat>
          <c:val>
            <c:numRef>
              <c:f>Sesgo!$C$4:$C$54</c:f>
              <c:numCache>
                <c:formatCode>0.0%</c:formatCode>
                <c:ptCount val="51"/>
                <c:pt idx="0">
                  <c:v>-0.006972724021553</c:v>
                </c:pt>
                <c:pt idx="1">
                  <c:v>-0.0142229241277464</c:v>
                </c:pt>
                <c:pt idx="2">
                  <c:v>0.0170059248969371</c:v>
                </c:pt>
                <c:pt idx="3">
                  <c:v>0.0564553168318828</c:v>
                </c:pt>
                <c:pt idx="4">
                  <c:v>0.0360060223087932</c:v>
                </c:pt>
                <c:pt idx="5">
                  <c:v>0.0282523334992738</c:v>
                </c:pt>
                <c:pt idx="6">
                  <c:v>0.00416781599931421</c:v>
                </c:pt>
                <c:pt idx="7">
                  <c:v>0.0173037993087396</c:v>
                </c:pt>
                <c:pt idx="8">
                  <c:v>0.00596242719759924</c:v>
                </c:pt>
                <c:pt idx="9">
                  <c:v>0.0187225206157309</c:v>
                </c:pt>
                <c:pt idx="10">
                  <c:v>0.0392021883589925</c:v>
                </c:pt>
                <c:pt idx="11">
                  <c:v>0.0226832300886552</c:v>
                </c:pt>
                <c:pt idx="12">
                  <c:v>-0.00563207170956135</c:v>
                </c:pt>
                <c:pt idx="13">
                  <c:v>0.015771018140624</c:v>
                </c:pt>
                <c:pt idx="14">
                  <c:v>0.0448162588494614</c:v>
                </c:pt>
                <c:pt idx="15">
                  <c:v>-0.016691946385064</c:v>
                </c:pt>
                <c:pt idx="16">
                  <c:v>-0.00675930434242361</c:v>
                </c:pt>
                <c:pt idx="17">
                  <c:v>0.0132904079700951</c:v>
                </c:pt>
                <c:pt idx="18">
                  <c:v>-0.0266929809473369</c:v>
                </c:pt>
                <c:pt idx="19">
                  <c:v>0.0119535861740748</c:v>
                </c:pt>
                <c:pt idx="20">
                  <c:v>-0.0408100624769424</c:v>
                </c:pt>
                <c:pt idx="21">
                  <c:v>-0.0162079986939561</c:v>
                </c:pt>
                <c:pt idx="22">
                  <c:v>-0.0131202354265923</c:v>
                </c:pt>
                <c:pt idx="23">
                  <c:v>0.00440217250594295</c:v>
                </c:pt>
                <c:pt idx="24">
                  <c:v>-0.00180327314142392</c:v>
                </c:pt>
                <c:pt idx="25">
                  <c:v>0.0375251063830116</c:v>
                </c:pt>
                <c:pt idx="26">
                  <c:v>0.0273856215998491</c:v>
                </c:pt>
                <c:pt idx="27">
                  <c:v>0.0505513785102921</c:v>
                </c:pt>
                <c:pt idx="28">
                  <c:v>0.0446285554601032</c:v>
                </c:pt>
                <c:pt idx="29">
                  <c:v>0.0115661857360906</c:v>
                </c:pt>
                <c:pt idx="30">
                  <c:v>0.0433012098964056</c:v>
                </c:pt>
                <c:pt idx="31">
                  <c:v>-0.00342633745637066</c:v>
                </c:pt>
                <c:pt idx="32">
                  <c:v>0.0420592394243713</c:v>
                </c:pt>
                <c:pt idx="33">
                  <c:v>0.0121582614174261</c:v>
                </c:pt>
                <c:pt idx="34">
                  <c:v>0.0211399640042877</c:v>
                </c:pt>
                <c:pt idx="35">
                  <c:v>-0.0136969600095506</c:v>
                </c:pt>
                <c:pt idx="36">
                  <c:v>0.00813927959460098</c:v>
                </c:pt>
                <c:pt idx="37">
                  <c:v>0.00601483638344034</c:v>
                </c:pt>
                <c:pt idx="38">
                  <c:v>0.0108528457037665</c:v>
                </c:pt>
                <c:pt idx="39">
                  <c:v>0.0146688424672632</c:v>
                </c:pt>
                <c:pt idx="40">
                  <c:v>-0.0271582562506088</c:v>
                </c:pt>
                <c:pt idx="41">
                  <c:v>0.0497425520182807</c:v>
                </c:pt>
                <c:pt idx="42">
                  <c:v>0.00542913798477131</c:v>
                </c:pt>
                <c:pt idx="43">
                  <c:v>0.0067774599806131</c:v>
                </c:pt>
                <c:pt idx="44">
                  <c:v>0.0171703925303432</c:v>
                </c:pt>
                <c:pt idx="45">
                  <c:v>0.0419761998553999</c:v>
                </c:pt>
                <c:pt idx="46">
                  <c:v>-0.0034398079723869</c:v>
                </c:pt>
                <c:pt idx="47">
                  <c:v>0.0251573389787202</c:v>
                </c:pt>
                <c:pt idx="48">
                  <c:v>-0.00265642331029761</c:v>
                </c:pt>
                <c:pt idx="49">
                  <c:v>-0.0076141654037731</c:v>
                </c:pt>
                <c:pt idx="50">
                  <c:v>0.0116037724099774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C24-7945-84FE-3A8690110313}"/>
            </c:ext>
          </c:extLst>
        </c:ser>
        <c:ser>
          <c:idx val="1"/>
          <c:order val="1"/>
          <c:tx>
            <c:strRef>
              <c:f>Sesgo!$D$3</c:f>
              <c:strCache>
                <c:ptCount val="1"/>
                <c:pt idx="0">
                  <c:v>Act2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Sesgo!$B$4:$B$54</c:f>
              <c:strCache>
                <c:ptCount val="51"/>
                <c:pt idx="0">
                  <c:v>t=0</c:v>
                </c:pt>
                <c:pt idx="1">
                  <c:v>t+1</c:v>
                </c:pt>
                <c:pt idx="2">
                  <c:v>t+2</c:v>
                </c:pt>
                <c:pt idx="3">
                  <c:v>t+3</c:v>
                </c:pt>
                <c:pt idx="4">
                  <c:v>t+4</c:v>
                </c:pt>
                <c:pt idx="5">
                  <c:v>t+5</c:v>
                </c:pt>
                <c:pt idx="6">
                  <c:v>t+6</c:v>
                </c:pt>
                <c:pt idx="7">
                  <c:v>t+7</c:v>
                </c:pt>
                <c:pt idx="8">
                  <c:v>t+8</c:v>
                </c:pt>
                <c:pt idx="9">
                  <c:v>t+9</c:v>
                </c:pt>
                <c:pt idx="10">
                  <c:v>t+10</c:v>
                </c:pt>
                <c:pt idx="11">
                  <c:v>t+11</c:v>
                </c:pt>
                <c:pt idx="12">
                  <c:v>t+12</c:v>
                </c:pt>
                <c:pt idx="13">
                  <c:v>t+13</c:v>
                </c:pt>
                <c:pt idx="14">
                  <c:v>t+14</c:v>
                </c:pt>
                <c:pt idx="15">
                  <c:v>t+15</c:v>
                </c:pt>
                <c:pt idx="16">
                  <c:v>t+16</c:v>
                </c:pt>
                <c:pt idx="17">
                  <c:v>t+17</c:v>
                </c:pt>
                <c:pt idx="18">
                  <c:v>t+18</c:v>
                </c:pt>
                <c:pt idx="19">
                  <c:v>t+19</c:v>
                </c:pt>
                <c:pt idx="20">
                  <c:v>t+20</c:v>
                </c:pt>
                <c:pt idx="21">
                  <c:v>t+21</c:v>
                </c:pt>
                <c:pt idx="22">
                  <c:v>t+22</c:v>
                </c:pt>
                <c:pt idx="23">
                  <c:v>t+23</c:v>
                </c:pt>
                <c:pt idx="24">
                  <c:v>t+24</c:v>
                </c:pt>
                <c:pt idx="25">
                  <c:v>t+25</c:v>
                </c:pt>
                <c:pt idx="26">
                  <c:v>t+26</c:v>
                </c:pt>
                <c:pt idx="27">
                  <c:v>t+27</c:v>
                </c:pt>
                <c:pt idx="28">
                  <c:v>t+28</c:v>
                </c:pt>
                <c:pt idx="29">
                  <c:v>t+29</c:v>
                </c:pt>
                <c:pt idx="30">
                  <c:v>t+30</c:v>
                </c:pt>
                <c:pt idx="31">
                  <c:v>t+31</c:v>
                </c:pt>
                <c:pt idx="32">
                  <c:v>t+32</c:v>
                </c:pt>
                <c:pt idx="33">
                  <c:v>t+33</c:v>
                </c:pt>
                <c:pt idx="34">
                  <c:v>t+34</c:v>
                </c:pt>
                <c:pt idx="35">
                  <c:v>t+35</c:v>
                </c:pt>
                <c:pt idx="36">
                  <c:v>t+36</c:v>
                </c:pt>
                <c:pt idx="37">
                  <c:v>t+37</c:v>
                </c:pt>
                <c:pt idx="38">
                  <c:v>t+38</c:v>
                </c:pt>
                <c:pt idx="39">
                  <c:v>t+39</c:v>
                </c:pt>
                <c:pt idx="40">
                  <c:v>t+40</c:v>
                </c:pt>
                <c:pt idx="41">
                  <c:v>t+41</c:v>
                </c:pt>
                <c:pt idx="42">
                  <c:v>t+42</c:v>
                </c:pt>
                <c:pt idx="43">
                  <c:v>t+43</c:v>
                </c:pt>
                <c:pt idx="44">
                  <c:v>t+44</c:v>
                </c:pt>
                <c:pt idx="45">
                  <c:v>t+45</c:v>
                </c:pt>
                <c:pt idx="46">
                  <c:v>t+46</c:v>
                </c:pt>
                <c:pt idx="47">
                  <c:v>t+47</c:v>
                </c:pt>
                <c:pt idx="48">
                  <c:v>t+48</c:v>
                </c:pt>
                <c:pt idx="49">
                  <c:v>t+49</c:v>
                </c:pt>
                <c:pt idx="50">
                  <c:v>t+50</c:v>
                </c:pt>
              </c:strCache>
            </c:strRef>
          </c:cat>
          <c:val>
            <c:numRef>
              <c:f>Sesgo!$D$4:$D$54</c:f>
              <c:numCache>
                <c:formatCode>0%</c:formatCode>
                <c:ptCount val="51"/>
                <c:pt idx="0">
                  <c:v>0.0768817349353662</c:v>
                </c:pt>
                <c:pt idx="1">
                  <c:v>0.056735230556957</c:v>
                </c:pt>
                <c:pt idx="2">
                  <c:v>0.0299580505036492</c:v>
                </c:pt>
                <c:pt idx="3">
                  <c:v>0.0251322283430115</c:v>
                </c:pt>
                <c:pt idx="4">
                  <c:v>0.0441304806023227</c:v>
                </c:pt>
                <c:pt idx="5">
                  <c:v>0.0306783041572096</c:v>
                </c:pt>
                <c:pt idx="6">
                  <c:v>0.0256889918162804</c:v>
                </c:pt>
                <c:pt idx="7">
                  <c:v>0.0258643562207811</c:v>
                </c:pt>
                <c:pt idx="8">
                  <c:v>0.0252210278113006</c:v>
                </c:pt>
                <c:pt idx="9">
                  <c:v>0.0304494826161713</c:v>
                </c:pt>
                <c:pt idx="10">
                  <c:v>0.0302924458417534</c:v>
                </c:pt>
                <c:pt idx="11">
                  <c:v>0.0356803048835178</c:v>
                </c:pt>
                <c:pt idx="12">
                  <c:v>0.0297543470233476</c:v>
                </c:pt>
                <c:pt idx="13">
                  <c:v>0.0539361454318519</c:v>
                </c:pt>
                <c:pt idx="14">
                  <c:v>0.0250540917988392</c:v>
                </c:pt>
                <c:pt idx="15">
                  <c:v>0.0435417062667902</c:v>
                </c:pt>
                <c:pt idx="16">
                  <c:v>0.0265483748343193</c:v>
                </c:pt>
                <c:pt idx="17">
                  <c:v>0.0257810060403699</c:v>
                </c:pt>
                <c:pt idx="18">
                  <c:v>0.0442830334404683</c:v>
                </c:pt>
                <c:pt idx="19">
                  <c:v>0.0359565989561539</c:v>
                </c:pt>
                <c:pt idx="20">
                  <c:v>0.0255239924193845</c:v>
                </c:pt>
                <c:pt idx="21">
                  <c:v>0.0274766844341688</c:v>
                </c:pt>
                <c:pt idx="22">
                  <c:v>0.0432486620475764</c:v>
                </c:pt>
                <c:pt idx="23">
                  <c:v>0.0255840045372778</c:v>
                </c:pt>
                <c:pt idx="24">
                  <c:v>0.0275065404880035</c:v>
                </c:pt>
                <c:pt idx="25">
                  <c:v>0.0956722239492575</c:v>
                </c:pt>
                <c:pt idx="26">
                  <c:v>0.0287420665676316</c:v>
                </c:pt>
                <c:pt idx="27">
                  <c:v>0.0280831384675231</c:v>
                </c:pt>
                <c:pt idx="28">
                  <c:v>0.0338199984881579</c:v>
                </c:pt>
                <c:pt idx="29">
                  <c:v>0.0286828048853757</c:v>
                </c:pt>
                <c:pt idx="30">
                  <c:v>0.0265629625417082</c:v>
                </c:pt>
                <c:pt idx="31">
                  <c:v>0.0250999516321287</c:v>
                </c:pt>
                <c:pt idx="32">
                  <c:v>0.0251817929990286</c:v>
                </c:pt>
                <c:pt idx="33">
                  <c:v>0.0604141987526968</c:v>
                </c:pt>
                <c:pt idx="34">
                  <c:v>0.0290049920554373</c:v>
                </c:pt>
                <c:pt idx="35">
                  <c:v>0.0302622492977349</c:v>
                </c:pt>
                <c:pt idx="36">
                  <c:v>0.0379708381973404</c:v>
                </c:pt>
                <c:pt idx="37">
                  <c:v>0.0304693088983099</c:v>
                </c:pt>
                <c:pt idx="38">
                  <c:v>0.0405646887043326</c:v>
                </c:pt>
                <c:pt idx="39">
                  <c:v>0.0297737098531369</c:v>
                </c:pt>
                <c:pt idx="40">
                  <c:v>0.0369721776865441</c:v>
                </c:pt>
                <c:pt idx="41">
                  <c:v>0.0330056136234414</c:v>
                </c:pt>
                <c:pt idx="42">
                  <c:v>0.0375012406560503</c:v>
                </c:pt>
                <c:pt idx="43">
                  <c:v>0.0512879665909147</c:v>
                </c:pt>
                <c:pt idx="44">
                  <c:v>0.0252416796663593</c:v>
                </c:pt>
                <c:pt idx="45">
                  <c:v>0.0627162947675295</c:v>
                </c:pt>
                <c:pt idx="46">
                  <c:v>0.0414343080641055</c:v>
                </c:pt>
                <c:pt idx="47">
                  <c:v>0.0799367600227552</c:v>
                </c:pt>
                <c:pt idx="48">
                  <c:v>0.0250538024647345</c:v>
                </c:pt>
                <c:pt idx="49">
                  <c:v>0.0547555588588536</c:v>
                </c:pt>
                <c:pt idx="50">
                  <c:v>0.0302820264472443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C24-7945-84FE-3A869011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591152"/>
        <c:axId val="2134594976"/>
      </c:lineChart>
      <c:catAx>
        <c:axId val="213459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94976"/>
        <c:crosses val="autoZero"/>
        <c:auto val="1"/>
        <c:lblAlgn val="ctr"/>
        <c:lblOffset val="100"/>
        <c:noMultiLvlLbl val="0"/>
      </c:catAx>
      <c:valAx>
        <c:axId val="213459497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9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Frontera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'3b'!$C$16:$AG$16</c:f>
              <c:numCache>
                <c:formatCode>0%</c:formatCode>
                <c:ptCount val="31"/>
                <c:pt idx="0">
                  <c:v>0.103034674561689</c:v>
                </c:pt>
                <c:pt idx="1">
                  <c:v>0.0970946192878395</c:v>
                </c:pt>
                <c:pt idx="2">
                  <c:v>0.0912167967542825</c:v>
                </c:pt>
                <c:pt idx="3">
                  <c:v>0.0854140556841674</c:v>
                </c:pt>
                <c:pt idx="4">
                  <c:v>0.0797027966232575</c:v>
                </c:pt>
                <c:pt idx="5">
                  <c:v>0.0741041743329147</c:v>
                </c:pt>
                <c:pt idx="6">
                  <c:v>0.0686457536953454</c:v>
                </c:pt>
                <c:pt idx="7">
                  <c:v>0.0633637777447447</c:v>
                </c:pt>
                <c:pt idx="8">
                  <c:v>0.0583062187301932</c:v>
                </c:pt>
                <c:pt idx="9">
                  <c:v>0.0535367157937916</c:v>
                </c:pt>
                <c:pt idx="10">
                  <c:v>0.0491392177003425</c:v>
                </c:pt>
                <c:pt idx="11">
                  <c:v>0.0452223780584618</c:v>
                </c:pt>
                <c:pt idx="12">
                  <c:v>0.0419211428895683</c:v>
                </c:pt>
                <c:pt idx="13">
                  <c:v>0.0393905946631566</c:v>
                </c:pt>
                <c:pt idx="14">
                  <c:v>0.0377858923079893</c:v>
                </c:pt>
                <c:pt idx="15">
                  <c:v>0.0372269573017885</c:v>
                </c:pt>
                <c:pt idx="16">
                  <c:v>0.037760257218824</c:v>
                </c:pt>
                <c:pt idx="17">
                  <c:v>0.0393413991027096</c:v>
                </c:pt>
                <c:pt idx="18">
                  <c:v>0.0418517899776098</c:v>
                </c:pt>
                <c:pt idx="19">
                  <c:v>0.0451366475067167</c:v>
                </c:pt>
                <c:pt idx="20">
                  <c:v>0.0490405908896456</c:v>
                </c:pt>
                <c:pt idx="21">
                  <c:v>0.0534280838539989</c:v>
                </c:pt>
                <c:pt idx="22">
                  <c:v>0.0581898506327233</c:v>
                </c:pt>
                <c:pt idx="23">
                  <c:v>0.0632414047270592</c:v>
                </c:pt>
                <c:pt idx="24">
                  <c:v>0.0685186821960925</c:v>
                </c:pt>
                <c:pt idx="25">
                  <c:v>0.0739733893421877</c:v>
                </c:pt>
                <c:pt idx="26">
                  <c:v>0.079569044448812</c:v>
                </c:pt>
                <c:pt idx="27">
                  <c:v>0.0852779064064515</c:v>
                </c:pt>
                <c:pt idx="28">
                  <c:v>0.0910786901008262</c:v>
                </c:pt>
                <c:pt idx="29">
                  <c:v>0.096954897982214</c:v>
                </c:pt>
                <c:pt idx="30">
                  <c:v>0.102893608537387</c:v>
                </c:pt>
              </c:numCache>
            </c:numRef>
          </c:xVal>
          <c:yVal>
            <c:numRef>
              <c:f>'3b'!$C$15:$AG$15</c:f>
              <c:numCache>
                <c:formatCode>0%</c:formatCode>
                <c:ptCount val="31"/>
                <c:pt idx="0">
                  <c:v>0.00135272616437998</c:v>
                </c:pt>
                <c:pt idx="1">
                  <c:v>0.00132971148326508</c:v>
                </c:pt>
                <c:pt idx="2">
                  <c:v>0.00130669680215018</c:v>
                </c:pt>
                <c:pt idx="3">
                  <c:v>0.00128368212103528</c:v>
                </c:pt>
                <c:pt idx="4">
                  <c:v>0.00126066743992038</c:v>
                </c:pt>
                <c:pt idx="5">
                  <c:v>0.00123765275880548</c:v>
                </c:pt>
                <c:pt idx="6">
                  <c:v>0.00121463807769058</c:v>
                </c:pt>
                <c:pt idx="7">
                  <c:v>0.00119162339657568</c:v>
                </c:pt>
                <c:pt idx="8">
                  <c:v>0.00116860871546078</c:v>
                </c:pt>
                <c:pt idx="9">
                  <c:v>0.00114559403434588</c:v>
                </c:pt>
                <c:pt idx="10">
                  <c:v>0.00112257935323098</c:v>
                </c:pt>
                <c:pt idx="11">
                  <c:v>0.00109956467211608</c:v>
                </c:pt>
                <c:pt idx="12">
                  <c:v>0.00107654999100118</c:v>
                </c:pt>
                <c:pt idx="13">
                  <c:v>0.00105353530988628</c:v>
                </c:pt>
                <c:pt idx="14">
                  <c:v>0.00103052062877139</c:v>
                </c:pt>
                <c:pt idx="15">
                  <c:v>0.00100750594765649</c:v>
                </c:pt>
                <c:pt idx="16">
                  <c:v>0.000984491266541586</c:v>
                </c:pt>
                <c:pt idx="17">
                  <c:v>0.000961476585426687</c:v>
                </c:pt>
                <c:pt idx="18">
                  <c:v>0.000938461904311787</c:v>
                </c:pt>
                <c:pt idx="19">
                  <c:v>0.000915447223196888</c:v>
                </c:pt>
                <c:pt idx="20">
                  <c:v>0.000892432542081989</c:v>
                </c:pt>
                <c:pt idx="21">
                  <c:v>0.000869417860967089</c:v>
                </c:pt>
                <c:pt idx="22">
                  <c:v>0.00084640317985219</c:v>
                </c:pt>
                <c:pt idx="23">
                  <c:v>0.000823388498737291</c:v>
                </c:pt>
                <c:pt idx="24">
                  <c:v>0.000800373817622391</c:v>
                </c:pt>
                <c:pt idx="25">
                  <c:v>0.000777359136507492</c:v>
                </c:pt>
                <c:pt idx="26">
                  <c:v>0.000754344455392592</c:v>
                </c:pt>
                <c:pt idx="27">
                  <c:v>0.000731329774277693</c:v>
                </c:pt>
                <c:pt idx="28">
                  <c:v>0.000708315093162794</c:v>
                </c:pt>
                <c:pt idx="29">
                  <c:v>0.000685300412047894</c:v>
                </c:pt>
                <c:pt idx="30">
                  <c:v>0.000662285730932995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85-C54E-BBA0-F0867C970DDF}"/>
            </c:ext>
          </c:extLst>
        </c:ser>
        <c:ser>
          <c:idx val="1"/>
          <c:order val="1"/>
          <c:tx>
            <c:strRef>
              <c:f>'3b'!$C$3</c:f>
              <c:strCache>
                <c:ptCount val="1"/>
                <c:pt idx="0">
                  <c:v>BTC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'3b'!$C$5</c:f>
              <c:numCache>
                <c:formatCode>0%</c:formatCode>
                <c:ptCount val="1"/>
                <c:pt idx="0">
                  <c:v>0.0490405908896456</c:v>
                </c:pt>
              </c:numCache>
            </c:numRef>
          </c:xVal>
          <c:yVal>
            <c:numRef>
              <c:f>'3b'!$C$4</c:f>
              <c:numCache>
                <c:formatCode>0%</c:formatCode>
                <c:ptCount val="1"/>
                <c:pt idx="0">
                  <c:v>0.000892432542081989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C85-C54E-BBA0-F0867C970DDF}"/>
            </c:ext>
          </c:extLst>
        </c:ser>
        <c:ser>
          <c:idx val="2"/>
          <c:order val="2"/>
          <c:tx>
            <c:strRef>
              <c:f>'3b'!$D$3</c:f>
              <c:strCache>
                <c:ptCount val="1"/>
                <c:pt idx="0">
                  <c:v>ETH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'3b'!$D$5</c:f>
              <c:numCache>
                <c:formatCode>0%</c:formatCode>
                <c:ptCount val="1"/>
                <c:pt idx="0">
                  <c:v>0.0491392177003425</c:v>
                </c:pt>
              </c:numCache>
            </c:numRef>
          </c:xVal>
          <c:yVal>
            <c:numRef>
              <c:f>'3b'!$D$4</c:f>
              <c:numCache>
                <c:formatCode>0%</c:formatCode>
                <c:ptCount val="1"/>
                <c:pt idx="0">
                  <c:v>0.00112257935323098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C85-C54E-BBA0-F0867C970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628016"/>
        <c:axId val="2134631712"/>
      </c:scatterChart>
      <c:valAx>
        <c:axId val="213462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31712"/>
        <c:crosses val="autoZero"/>
        <c:crossBetween val="midCat"/>
      </c:valAx>
      <c:valAx>
        <c:axId val="213463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2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Frontera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'Portfolios BH'!$C$30:$J$30</c:f>
              <c:numCache>
                <c:formatCode>0.0%</c:formatCode>
                <c:ptCount val="8"/>
                <c:pt idx="0">
                  <c:v>0.0522924618536855</c:v>
                </c:pt>
                <c:pt idx="1">
                  <c:v>0.04603006992011</c:v>
                </c:pt>
                <c:pt idx="2">
                  <c:v>0.0410367821429617</c:v>
                </c:pt>
                <c:pt idx="3">
                  <c:v>0.0373466348298189</c:v>
                </c:pt>
                <c:pt idx="4">
                  <c:v>0.0347825371318716</c:v>
                </c:pt>
                <c:pt idx="5">
                  <c:v>0.0333389224337538</c:v>
                </c:pt>
                <c:pt idx="6">
                  <c:v>0.0331246602594088</c:v>
                </c:pt>
                <c:pt idx="7">
                  <c:v>0.0349020465342572</c:v>
                </c:pt>
              </c:numCache>
            </c:numRef>
          </c:xVal>
          <c:yVal>
            <c:numRef>
              <c:f>'Portfolios BH'!$C$29:$J$29</c:f>
              <c:numCache>
                <c:formatCode>0.00%</c:formatCode>
                <c:ptCount val="8"/>
                <c:pt idx="0">
                  <c:v>0.0250000000025039</c:v>
                </c:pt>
                <c:pt idx="1">
                  <c:v>0.0225000213967004</c:v>
                </c:pt>
                <c:pt idx="2">
                  <c:v>0.0199999998677612</c:v>
                </c:pt>
                <c:pt idx="3">
                  <c:v>0.0174999999893128</c:v>
                </c:pt>
                <c:pt idx="4">
                  <c:v>0.0149999999234073</c:v>
                </c:pt>
                <c:pt idx="5">
                  <c:v>0.0124999999607338</c:v>
                </c:pt>
                <c:pt idx="6">
                  <c:v>0.0100000000167488</c:v>
                </c:pt>
                <c:pt idx="7">
                  <c:v>0.00750000022585089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E1-8046-A56C-975605CE1048}"/>
            </c:ext>
          </c:extLst>
        </c:ser>
        <c:ser>
          <c:idx val="1"/>
          <c:order val="1"/>
          <c:tx>
            <c:v>Activos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'Portfolios BH'!$C$4:$P$4</c:f>
              <c:numCache>
                <c:formatCode>0.0%</c:formatCode>
                <c:ptCount val="14"/>
                <c:pt idx="0">
                  <c:v>0.0789942345260544</c:v>
                </c:pt>
                <c:pt idx="1">
                  <c:v>0.0939877276267762</c:v>
                </c:pt>
                <c:pt idx="2">
                  <c:v>0.0653221371050485</c:v>
                </c:pt>
                <c:pt idx="3">
                  <c:v>0.0419926730712136</c:v>
                </c:pt>
                <c:pt idx="4">
                  <c:v>0.0904146596730987</c:v>
                </c:pt>
                <c:pt idx="5">
                  <c:v>0.067881432047215</c:v>
                </c:pt>
                <c:pt idx="6">
                  <c:v>0.0456533475438361</c:v>
                </c:pt>
                <c:pt idx="7">
                  <c:v>0.0552300158229836</c:v>
                </c:pt>
                <c:pt idx="8">
                  <c:v>0.165890761516644</c:v>
                </c:pt>
                <c:pt idx="9">
                  <c:v>0.0768726039829614</c:v>
                </c:pt>
                <c:pt idx="10">
                  <c:v>0.0905941737571573</c:v>
                </c:pt>
                <c:pt idx="11">
                  <c:v>0.0667016850495115</c:v>
                </c:pt>
                <c:pt idx="12">
                  <c:v>0.0722566963486398</c:v>
                </c:pt>
                <c:pt idx="13">
                  <c:v>0.0687922447063178</c:v>
                </c:pt>
              </c:numCache>
            </c:numRef>
          </c:xVal>
          <c:yVal>
            <c:numRef>
              <c:f>'Portfolios BH'!$C$3:$P$3</c:f>
              <c:numCache>
                <c:formatCode>0.0%</c:formatCode>
                <c:ptCount val="14"/>
                <c:pt idx="0">
                  <c:v>0.0248919324347098</c:v>
                </c:pt>
                <c:pt idx="1">
                  <c:v>0.0123406897856</c:v>
                </c:pt>
                <c:pt idx="2">
                  <c:v>0.0120704251000704</c:v>
                </c:pt>
                <c:pt idx="3">
                  <c:v>0.0077683657639013</c:v>
                </c:pt>
                <c:pt idx="4">
                  <c:v>-0.00381967429484034</c:v>
                </c:pt>
                <c:pt idx="5">
                  <c:v>0.0235054572556977</c:v>
                </c:pt>
                <c:pt idx="6">
                  <c:v>0.00900883220095379</c:v>
                </c:pt>
                <c:pt idx="7">
                  <c:v>0.00827805668811181</c:v>
                </c:pt>
                <c:pt idx="8">
                  <c:v>0.0262091621028193</c:v>
                </c:pt>
                <c:pt idx="9">
                  <c:v>0.0130702387460173</c:v>
                </c:pt>
                <c:pt idx="10">
                  <c:v>0.00722736967401599</c:v>
                </c:pt>
                <c:pt idx="11">
                  <c:v>0.00682670531989177</c:v>
                </c:pt>
                <c:pt idx="12">
                  <c:v>0.0264046389415806</c:v>
                </c:pt>
                <c:pt idx="13">
                  <c:v>0.0196292312921764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E1-8046-A56C-975605CE1048}"/>
            </c:ext>
          </c:extLst>
        </c:ser>
        <c:ser>
          <c:idx val="2"/>
          <c:order val="2"/>
          <c:tx>
            <c:v>Portfolio BH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'Portfolios BH'!$T$4</c:f>
              <c:numCache>
                <c:formatCode>0.0%</c:formatCode>
                <c:ptCount val="1"/>
                <c:pt idx="0">
                  <c:v>0.0550546506370684</c:v>
                </c:pt>
              </c:numCache>
            </c:numRef>
          </c:xVal>
          <c:yVal>
            <c:numRef>
              <c:f>'Portfolios BH'!$T$3</c:f>
              <c:numCache>
                <c:formatCode>0.0%</c:formatCode>
                <c:ptCount val="1"/>
                <c:pt idx="0">
                  <c:v>0.017708511980463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E1-8046-A56C-975605CE1048}"/>
            </c:ext>
          </c:extLst>
        </c:ser>
        <c:ser>
          <c:idx val="3"/>
          <c:order val="3"/>
          <c:tx>
            <c:v>Portfolio Max ShR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'Portfolios BH'!$V$4</c:f>
              <c:numCache>
                <c:formatCode>0.0%</c:formatCode>
                <c:ptCount val="1"/>
                <c:pt idx="0">
                  <c:v>0.0443657459963122</c:v>
                </c:pt>
              </c:numCache>
            </c:numRef>
          </c:xVal>
          <c:yVal>
            <c:numRef>
              <c:f>'Portfolios BH'!$V$3</c:f>
              <c:numCache>
                <c:formatCode>0.0%</c:formatCode>
                <c:ptCount val="1"/>
                <c:pt idx="0">
                  <c:v>0.0217420293710504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CE1-8046-A56C-975605CE1048}"/>
            </c:ext>
          </c:extLst>
        </c:ser>
        <c:ser>
          <c:idx val="4"/>
          <c:order val="4"/>
          <c:tx>
            <c:v>Portfolio Min Var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'Portfolios BH'!$W$4</c:f>
              <c:numCache>
                <c:formatCode>0.0%</c:formatCode>
                <c:ptCount val="1"/>
                <c:pt idx="0">
                  <c:v>0.0330416139950873</c:v>
                </c:pt>
              </c:numCache>
            </c:numRef>
          </c:xVal>
          <c:yVal>
            <c:numRef>
              <c:f>'Portfolios BH'!$W$3</c:f>
              <c:numCache>
                <c:formatCode>0.0%</c:formatCode>
                <c:ptCount val="1"/>
                <c:pt idx="0">
                  <c:v>0.0108314457734191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CE1-8046-A56C-975605CE1048}"/>
            </c:ext>
          </c:extLst>
        </c:ser>
        <c:ser>
          <c:idx val="5"/>
          <c:order val="5"/>
          <c:tx>
            <c:strRef>
              <c:f>'Portfolios BH'!$Y$2</c:f>
              <c:strCache>
                <c:ptCount val="1"/>
                <c:pt idx="0">
                  <c:v>S&amp;P500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'Portfolios BH'!$Y$4</c:f>
              <c:numCache>
                <c:formatCode>0.0%</c:formatCode>
                <c:ptCount val="1"/>
                <c:pt idx="0">
                  <c:v>0.0400492875156248</c:v>
                </c:pt>
              </c:numCache>
            </c:numRef>
          </c:xVal>
          <c:yVal>
            <c:numRef>
              <c:f>'Portfolios BH'!$Y$3</c:f>
              <c:numCache>
                <c:formatCode>0.0%</c:formatCode>
                <c:ptCount val="1"/>
                <c:pt idx="0">
                  <c:v>0.0115997408211054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CE1-8046-A56C-975605CE1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73808"/>
        <c:axId val="2136376976"/>
      </c:scatterChart>
      <c:valAx>
        <c:axId val="2136373808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376976"/>
        <c:crosses val="autoZero"/>
        <c:crossBetween val="midCat"/>
      </c:valAx>
      <c:valAx>
        <c:axId val="2136376976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373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Frontera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'Portfolios BH'!$C$30:$J$30</c:f>
              <c:numCache>
                <c:formatCode>0.0%</c:formatCode>
                <c:ptCount val="8"/>
                <c:pt idx="0">
                  <c:v>0.0522924618536855</c:v>
                </c:pt>
                <c:pt idx="1">
                  <c:v>0.04603006992011</c:v>
                </c:pt>
                <c:pt idx="2">
                  <c:v>0.0410367821429617</c:v>
                </c:pt>
                <c:pt idx="3">
                  <c:v>0.0373466348298189</c:v>
                </c:pt>
                <c:pt idx="4">
                  <c:v>0.0347825371318716</c:v>
                </c:pt>
                <c:pt idx="5">
                  <c:v>0.0333389224337538</c:v>
                </c:pt>
                <c:pt idx="6">
                  <c:v>0.0331246602594088</c:v>
                </c:pt>
                <c:pt idx="7">
                  <c:v>0.0349020465342572</c:v>
                </c:pt>
              </c:numCache>
            </c:numRef>
          </c:xVal>
          <c:yVal>
            <c:numRef>
              <c:f>'Portfolios BH'!$C$29:$J$29</c:f>
              <c:numCache>
                <c:formatCode>0.00%</c:formatCode>
                <c:ptCount val="8"/>
                <c:pt idx="0">
                  <c:v>0.0250000000025039</c:v>
                </c:pt>
                <c:pt idx="1">
                  <c:v>0.0225000213967004</c:v>
                </c:pt>
                <c:pt idx="2">
                  <c:v>0.0199999998677612</c:v>
                </c:pt>
                <c:pt idx="3">
                  <c:v>0.0174999999893128</c:v>
                </c:pt>
                <c:pt idx="4">
                  <c:v>0.0149999999234073</c:v>
                </c:pt>
                <c:pt idx="5">
                  <c:v>0.0124999999607338</c:v>
                </c:pt>
                <c:pt idx="6">
                  <c:v>0.0100000000167488</c:v>
                </c:pt>
                <c:pt idx="7">
                  <c:v>0.00750000022585089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06-C84E-8F0D-E50923F87CA7}"/>
            </c:ext>
          </c:extLst>
        </c:ser>
        <c:ser>
          <c:idx val="1"/>
          <c:order val="1"/>
          <c:tx>
            <c:v>Activos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'Portfolios BH'!$C$4:$P$4</c:f>
              <c:numCache>
                <c:formatCode>0.0%</c:formatCode>
                <c:ptCount val="14"/>
                <c:pt idx="0">
                  <c:v>0.0789942345260544</c:v>
                </c:pt>
                <c:pt idx="1">
                  <c:v>0.0939877276267762</c:v>
                </c:pt>
                <c:pt idx="2">
                  <c:v>0.0653221371050485</c:v>
                </c:pt>
                <c:pt idx="3">
                  <c:v>0.0419926730712136</c:v>
                </c:pt>
                <c:pt idx="4">
                  <c:v>0.0904146596730987</c:v>
                </c:pt>
                <c:pt idx="5">
                  <c:v>0.067881432047215</c:v>
                </c:pt>
                <c:pt idx="6">
                  <c:v>0.0456533475438361</c:v>
                </c:pt>
                <c:pt idx="7">
                  <c:v>0.0552300158229836</c:v>
                </c:pt>
                <c:pt idx="8">
                  <c:v>0.165890761516644</c:v>
                </c:pt>
                <c:pt idx="9">
                  <c:v>0.0768726039829614</c:v>
                </c:pt>
                <c:pt idx="10">
                  <c:v>0.0905941737571573</c:v>
                </c:pt>
                <c:pt idx="11">
                  <c:v>0.0667016850495115</c:v>
                </c:pt>
                <c:pt idx="12">
                  <c:v>0.0722566963486398</c:v>
                </c:pt>
                <c:pt idx="13">
                  <c:v>0.0687922447063178</c:v>
                </c:pt>
              </c:numCache>
            </c:numRef>
          </c:xVal>
          <c:yVal>
            <c:numRef>
              <c:f>'Portfolios BH'!$C$3:$P$3</c:f>
              <c:numCache>
                <c:formatCode>0.0%</c:formatCode>
                <c:ptCount val="14"/>
                <c:pt idx="0">
                  <c:v>0.0248919324347098</c:v>
                </c:pt>
                <c:pt idx="1">
                  <c:v>0.0123406897856</c:v>
                </c:pt>
                <c:pt idx="2">
                  <c:v>0.0120704251000704</c:v>
                </c:pt>
                <c:pt idx="3">
                  <c:v>0.0077683657639013</c:v>
                </c:pt>
                <c:pt idx="4">
                  <c:v>-0.00381967429484034</c:v>
                </c:pt>
                <c:pt idx="5">
                  <c:v>0.0235054572556977</c:v>
                </c:pt>
                <c:pt idx="6">
                  <c:v>0.00900883220095379</c:v>
                </c:pt>
                <c:pt idx="7">
                  <c:v>0.00827805668811181</c:v>
                </c:pt>
                <c:pt idx="8">
                  <c:v>0.0262091621028193</c:v>
                </c:pt>
                <c:pt idx="9">
                  <c:v>0.0130702387460173</c:v>
                </c:pt>
                <c:pt idx="10">
                  <c:v>0.00722736967401599</c:v>
                </c:pt>
                <c:pt idx="11">
                  <c:v>0.00682670531989177</c:v>
                </c:pt>
                <c:pt idx="12">
                  <c:v>0.0264046389415806</c:v>
                </c:pt>
                <c:pt idx="13">
                  <c:v>0.0196292312921764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F06-C84E-8F0D-E50923F87CA7}"/>
            </c:ext>
          </c:extLst>
        </c:ser>
        <c:ser>
          <c:idx val="3"/>
          <c:order val="2"/>
          <c:tx>
            <c:v>Portfolio Max ShR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'Portfolios BH'!$V$4</c:f>
              <c:numCache>
                <c:formatCode>0.0%</c:formatCode>
                <c:ptCount val="1"/>
                <c:pt idx="0">
                  <c:v>0.0443657459963122</c:v>
                </c:pt>
              </c:numCache>
            </c:numRef>
          </c:xVal>
          <c:yVal>
            <c:numRef>
              <c:f>'Portfolios BH'!$V$3</c:f>
              <c:numCache>
                <c:formatCode>0.0%</c:formatCode>
                <c:ptCount val="1"/>
                <c:pt idx="0">
                  <c:v>0.0217420293710504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F06-C84E-8F0D-E50923F87CA7}"/>
            </c:ext>
          </c:extLst>
        </c:ser>
        <c:ser>
          <c:idx val="4"/>
          <c:order val="3"/>
          <c:tx>
            <c:v>Portfolio Min Var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'Portfolios BH'!$W$4</c:f>
              <c:numCache>
                <c:formatCode>0.0%</c:formatCode>
                <c:ptCount val="1"/>
                <c:pt idx="0">
                  <c:v>0.0330416139950873</c:v>
                </c:pt>
              </c:numCache>
            </c:numRef>
          </c:xVal>
          <c:yVal>
            <c:numRef>
              <c:f>'Portfolios BH'!$W$3</c:f>
              <c:numCache>
                <c:formatCode>0.0%</c:formatCode>
                <c:ptCount val="1"/>
                <c:pt idx="0">
                  <c:v>0.0108314457734191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F06-C84E-8F0D-E50923F87CA7}"/>
            </c:ext>
          </c:extLst>
        </c:ser>
        <c:ser>
          <c:idx val="6"/>
          <c:order val="4"/>
          <c:tx>
            <c:strRef>
              <c:f>'Portfolios BH'!$B$52</c:f>
              <c:strCache>
                <c:ptCount val="1"/>
                <c:pt idx="0">
                  <c:v>Capital Allocation Line (CAL)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'Portfolios BH'!$C$57:$E$57</c:f>
              <c:numCache>
                <c:formatCode>0.0%</c:formatCode>
                <c:ptCount val="3"/>
                <c:pt idx="0">
                  <c:v>0.0</c:v>
                </c:pt>
                <c:pt idx="1">
                  <c:v>0.0443657459963122</c:v>
                </c:pt>
                <c:pt idx="2">
                  <c:v>0.0887314919926245</c:v>
                </c:pt>
              </c:numCache>
            </c:numRef>
          </c:xVal>
          <c:yVal>
            <c:numRef>
              <c:f>'Portfolios BH'!$C$56:$E$56</c:f>
              <c:numCache>
                <c:formatCode>0.0%</c:formatCode>
                <c:ptCount val="3"/>
                <c:pt idx="0">
                  <c:v>0.000776041666666667</c:v>
                </c:pt>
                <c:pt idx="1">
                  <c:v>0.0217420293710504</c:v>
                </c:pt>
                <c:pt idx="2">
                  <c:v>0.0427080170754341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F06-C84E-8F0D-E50923F87CA7}"/>
            </c:ext>
          </c:extLst>
        </c:ser>
        <c:ser>
          <c:idx val="2"/>
          <c:order val="5"/>
          <c:tx>
            <c:strRef>
              <c:f>'Portfolios BH'!$B$71</c:f>
              <c:strCache>
                <c:ptCount val="1"/>
                <c:pt idx="0">
                  <c:v>Utility, Gamma = 8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'Portfolios BH'!$C$73:$C$81</c:f>
              <c:numCache>
                <c:formatCode>0.0%</c:formatCode>
                <c:ptCount val="9"/>
                <c:pt idx="0">
                  <c:v>0.0890714391067785</c:v>
                </c:pt>
                <c:pt idx="1">
                  <c:v>0.0790714391067785</c:v>
                </c:pt>
                <c:pt idx="2">
                  <c:v>0.0690714391067785</c:v>
                </c:pt>
                <c:pt idx="3">
                  <c:v>0.0590714391067785</c:v>
                </c:pt>
                <c:pt idx="4">
                  <c:v>0.0490714391067785</c:v>
                </c:pt>
                <c:pt idx="5">
                  <c:v>0.0390714391067785</c:v>
                </c:pt>
                <c:pt idx="6">
                  <c:v>0.0290714391067785</c:v>
                </c:pt>
                <c:pt idx="7">
                  <c:v>0.0190714391067785</c:v>
                </c:pt>
                <c:pt idx="8">
                  <c:v>0.00907143910677854</c:v>
                </c:pt>
              </c:numCache>
            </c:numRef>
          </c:xVal>
          <c:yVal>
            <c:numRef>
              <c:f>'Portfolios BH'!$B$73:$B$81</c:f>
              <c:numCache>
                <c:formatCode>0.0%</c:formatCode>
                <c:ptCount val="9"/>
                <c:pt idx="0">
                  <c:v>0.0464686663974603</c:v>
                </c:pt>
                <c:pt idx="1">
                  <c:v>0.039742951268918</c:v>
                </c:pt>
                <c:pt idx="2">
                  <c:v>0.0338172361403757</c:v>
                </c:pt>
                <c:pt idx="3">
                  <c:v>0.0286915210118334</c:v>
                </c:pt>
                <c:pt idx="4">
                  <c:v>0.0243658058832911</c:v>
                </c:pt>
                <c:pt idx="5">
                  <c:v>0.0208400907547489</c:v>
                </c:pt>
                <c:pt idx="6">
                  <c:v>0.0181143756262066</c:v>
                </c:pt>
                <c:pt idx="7">
                  <c:v>0.0161886604976643</c:v>
                </c:pt>
                <c:pt idx="8">
                  <c:v>0.015062945369122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7F06-C84E-8F0D-E50923F87CA7}"/>
            </c:ext>
          </c:extLst>
        </c:ser>
        <c:ser>
          <c:idx val="5"/>
          <c:order val="6"/>
          <c:tx>
            <c:strRef>
              <c:f>'Portfolios BH'!$G$71</c:f>
              <c:strCache>
                <c:ptCount val="1"/>
                <c:pt idx="0">
                  <c:v>Utility, Gamma = 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'Portfolios BH'!$H$73:$H$81</c:f>
              <c:numCache>
                <c:formatCode>0.0%</c:formatCode>
                <c:ptCount val="9"/>
                <c:pt idx="0">
                  <c:v>0.0836285756427114</c:v>
                </c:pt>
                <c:pt idx="1">
                  <c:v>0.0736285756427114</c:v>
                </c:pt>
                <c:pt idx="2">
                  <c:v>0.0636285756427114</c:v>
                </c:pt>
                <c:pt idx="3">
                  <c:v>0.0536285756427114</c:v>
                </c:pt>
                <c:pt idx="4">
                  <c:v>0.0436285756427114</c:v>
                </c:pt>
                <c:pt idx="5">
                  <c:v>0.0336285756427114</c:v>
                </c:pt>
                <c:pt idx="6">
                  <c:v>0.0236285756427114</c:v>
                </c:pt>
                <c:pt idx="7">
                  <c:v>0.0136285756427114</c:v>
                </c:pt>
                <c:pt idx="8">
                  <c:v>0.00362857564271142</c:v>
                </c:pt>
              </c:numCache>
            </c:numRef>
          </c:xVal>
          <c:yVal>
            <c:numRef>
              <c:f>'Portfolios BH'!$G$73:$G$81</c:f>
              <c:numCache>
                <c:formatCode>0.0%</c:formatCode>
                <c:ptCount val="9"/>
                <c:pt idx="0">
                  <c:v>0.0762965241759871</c:v>
                </c:pt>
                <c:pt idx="1">
                  <c:v>0.0605708090474448</c:v>
                </c:pt>
                <c:pt idx="2">
                  <c:v>0.0468450939189025</c:v>
                </c:pt>
                <c:pt idx="3">
                  <c:v>0.0351193787903602</c:v>
                </c:pt>
                <c:pt idx="4">
                  <c:v>0.0253936636618179</c:v>
                </c:pt>
                <c:pt idx="5">
                  <c:v>0.0176679485332757</c:v>
                </c:pt>
                <c:pt idx="6">
                  <c:v>0.0119422334047334</c:v>
                </c:pt>
                <c:pt idx="7">
                  <c:v>0.00821651827619109</c:v>
                </c:pt>
                <c:pt idx="8">
                  <c:v>0.00649080314764881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7F06-C84E-8F0D-E50923F87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18496"/>
        <c:axId val="2136421936"/>
      </c:scatterChart>
      <c:valAx>
        <c:axId val="2136418496"/>
        <c:scaling>
          <c:orientation val="minMax"/>
          <c:max val="0.1"/>
        </c:scaling>
        <c:delete val="0"/>
        <c:axPos val="b"/>
        <c:numFmt formatCode="0.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21936"/>
        <c:crosses val="autoZero"/>
        <c:crossBetween val="midCat"/>
      </c:valAx>
      <c:valAx>
        <c:axId val="2136421936"/>
        <c:scaling>
          <c:orientation val="minMax"/>
          <c:max val="0.06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418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Act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1</a:t>
          </a:r>
        </a:p>
      </cx:txPr>
    </cx:title>
    <cx:plotArea>
      <cx:plotAreaRegion>
        <cx:series layoutId="clusteredColumn" uniqueId="{A42BDD26-BFF5-AC45-9D1B-845DDA23FDEF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Act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2</a:t>
          </a:r>
        </a:p>
      </cx:txPr>
    </cx:title>
    <cx:plotArea>
      <cx:plotAreaRegion>
        <cx:series layoutId="clusteredColumn" uniqueId="{CEF5E2D9-0866-9045-83CF-A31B1F4C28D0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Act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1</a:t>
          </a:r>
        </a:p>
      </cx:txPr>
    </cx:title>
    <cx:plotArea>
      <cx:plotAreaRegion>
        <cx:series layoutId="clusteredColumn" uniqueId="{A42BDD26-BFF5-AC45-9D1B-845DDA23FDEF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/>
            </a:pPr>
            <a:endParaRPr lang="es-E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Act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2</a:t>
          </a:r>
        </a:p>
      </cx:txPr>
    </cx:title>
    <cx:plotArea>
      <cx:plotAreaRegion>
        <cx:series layoutId="clusteredColumn" uniqueId="{CEF5E2D9-0866-9045-83CF-A31B1F4C28D0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Act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1</a:t>
          </a:r>
        </a:p>
      </cx:txPr>
    </cx:title>
    <cx:plotArea>
      <cx:plotAreaRegion>
        <cx:series layoutId="clusteredColumn" uniqueId="{A42BDD26-BFF5-AC45-9D1B-845DDA23FDEF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Act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2</a:t>
          </a:r>
        </a:p>
      </cx:txPr>
    </cx:title>
    <cx:plotArea>
      <cx:plotAreaRegion>
        <cx:series layoutId="clusteredColumn" uniqueId="{CEF5E2D9-0866-9045-83CF-A31B1F4C28D0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Act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2</a:t>
          </a:r>
        </a:p>
      </cx:txPr>
    </cx:title>
    <cx:plotArea>
      <cx:plotAreaRegion>
        <cx:series layoutId="clusteredColumn" uniqueId="{CEF5E2D9-0866-9045-83CF-A31B1F4C28D0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Act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Act 1</a:t>
          </a:r>
        </a:p>
      </cx:txPr>
    </cx:title>
    <cx:plotArea>
      <cx:plotAreaRegion>
        <cx:series layoutId="clusteredColumn" uniqueId="{A42BDD26-BFF5-AC45-9D1B-845DDA23FDEF}">
          <cx:dataId val="0"/>
          <cx:layoutPr>
            <cx:binning intervalClosed="r">
              <cx:binSize val="0.005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4" Type="http://schemas.openxmlformats.org/officeDocument/2006/relationships/chart" Target="../charts/chart3.xml"/><Relationship Id="rId1" Type="http://schemas.openxmlformats.org/officeDocument/2006/relationships/chart" Target="../charts/chart2.xml"/><Relationship Id="rId2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1" Type="http://schemas.microsoft.com/office/2014/relationships/chartEx" Target="../charts/chartEx3.xml"/><Relationship Id="rId2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microsoft.com/office/2014/relationships/chartEx" Target="../charts/chartEx5.xml"/><Relationship Id="rId2" Type="http://schemas.microsoft.com/office/2014/relationships/chartEx" Target="../charts/chartEx6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4" Type="http://schemas.openxmlformats.org/officeDocument/2006/relationships/chart" Target="../charts/chart9.xml"/><Relationship Id="rId1" Type="http://schemas.microsoft.com/office/2014/relationships/chartEx" Target="../charts/chartEx7.xml"/><Relationship Id="rId2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119583</xdr:colOff>
      <xdr:row>11</xdr:row>
      <xdr:rowOff>65261</xdr:rowOff>
    </xdr:from>
    <xdr:to>
      <xdr:col>6</xdr:col>
      <xdr:colOff>102897</xdr:colOff>
      <xdr:row>24</xdr:row>
      <xdr:rowOff>157220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A1704B6-77CC-4840-85D9-30F9235A9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105599</xdr:colOff>
      <xdr:row>49</xdr:row>
      <xdr:rowOff>97506</xdr:rowOff>
    </xdr:from>
    <xdr:to>
      <xdr:col>16</xdr:col>
      <xdr:colOff>198026</xdr:colOff>
      <xdr:row>70</xdr:row>
      <xdr:rowOff>36286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6D376978-19E3-8B47-952C-74F39EEC0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25</xdr:row>
      <xdr:rowOff>206239</xdr:rowOff>
    </xdr:from>
    <xdr:to>
      <xdr:col>9</xdr:col>
      <xdr:colOff>121572</xdr:colOff>
      <xdr:row>39</xdr:row>
      <xdr:rowOff>62089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60C279CF-1BCE-BB46-827D-8A57F3479A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3670300" y="5286239"/>
              <a:ext cx="4566572" cy="270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25</xdr:row>
      <xdr:rowOff>206239</xdr:rowOff>
    </xdr:from>
    <xdr:to>
      <xdr:col>15</xdr:col>
      <xdr:colOff>295247</xdr:colOff>
      <xdr:row>39</xdr:row>
      <xdr:rowOff>51234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348E30E0-A7B2-8841-8553-A44370B0F7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8991600" y="5286239"/>
              <a:ext cx="4422747" cy="26897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50800</xdr:colOff>
      <xdr:row>5</xdr:row>
      <xdr:rowOff>186268</xdr:rowOff>
    </xdr:from>
    <xdr:to>
      <xdr:col>9</xdr:col>
      <xdr:colOff>169333</xdr:colOff>
      <xdr:row>19</xdr:row>
      <xdr:rowOff>84668</xdr:rowOff>
    </xdr:to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25A9681A-6EFE-4648-A7F4-EFB2EA687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857519</xdr:colOff>
      <xdr:row>26</xdr:row>
      <xdr:rowOff>97691</xdr:rowOff>
    </xdr:from>
    <xdr:to>
      <xdr:col>8</xdr:col>
      <xdr:colOff>933503</xdr:colOff>
      <xdr:row>41</xdr:row>
      <xdr:rowOff>21710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78F4A08E-9FE5-104E-8DDF-97F05F75D8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3524519" y="5380891"/>
              <a:ext cx="4584484" cy="29720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21708</xdr:colOff>
      <xdr:row>26</xdr:row>
      <xdr:rowOff>65129</xdr:rowOff>
    </xdr:from>
    <xdr:to>
      <xdr:col>14</xdr:col>
      <xdr:colOff>499438</xdr:colOff>
      <xdr:row>41</xdr:row>
      <xdr:rowOff>42809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17DA722-2E98-C64C-8C1E-04BD0F22B1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8137008" y="5348329"/>
              <a:ext cx="4656030" cy="3025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15196</xdr:colOff>
      <xdr:row>49</xdr:row>
      <xdr:rowOff>148057</xdr:rowOff>
    </xdr:from>
    <xdr:to>
      <xdr:col>13</xdr:col>
      <xdr:colOff>288735</xdr:colOff>
      <xdr:row>63</xdr:row>
      <xdr:rowOff>3907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E5F61ECE-FE46-404A-B0A2-A89F13723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71350</xdr:colOff>
      <xdr:row>6</xdr:row>
      <xdr:rowOff>57079</xdr:rowOff>
    </xdr:from>
    <xdr:to>
      <xdr:col>9</xdr:col>
      <xdr:colOff>191215</xdr:colOff>
      <xdr:row>20</xdr:row>
      <xdr:rowOff>3425</xdr:rowOff>
    </xdr:to>
    <xdr:graphicFrame macro="">
      <xdr:nvGraphicFramePr>
        <xdr:cNvPr id="6" name="Gráfico 5">
          <a:extLst>
            <a:ext uri="{FF2B5EF4-FFF2-40B4-BE49-F238E27FC236}">
              <a16:creationId xmlns="" xmlns:a16="http://schemas.microsoft.com/office/drawing/2014/main" id="{22768BDD-B42A-0243-A289-675D5CCE0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683845</xdr:colOff>
      <xdr:row>27</xdr:row>
      <xdr:rowOff>65126</xdr:rowOff>
    </xdr:from>
    <xdr:to>
      <xdr:col>8</xdr:col>
      <xdr:colOff>751144</xdr:colOff>
      <xdr:row>40</xdr:row>
      <xdr:rowOff>127216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E722045-C2D6-5242-92B7-DD969FB745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3350845" y="5551526"/>
              <a:ext cx="4575799" cy="27036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86837</xdr:colOff>
      <xdr:row>27</xdr:row>
      <xdr:rowOff>32564</xdr:rowOff>
    </xdr:from>
    <xdr:to>
      <xdr:col>14</xdr:col>
      <xdr:colOff>327812</xdr:colOff>
      <xdr:row>40</xdr:row>
      <xdr:rowOff>83799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7CC52B8B-45F4-7A4A-908F-72261CAF8D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8202137" y="5518964"/>
              <a:ext cx="4419275" cy="2692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123743</xdr:colOff>
      <xdr:row>50</xdr:row>
      <xdr:rowOff>61220</xdr:rowOff>
    </xdr:from>
    <xdr:to>
      <xdr:col>13</xdr:col>
      <xdr:colOff>397282</xdr:colOff>
      <xdr:row>63</xdr:row>
      <xdr:rowOff>123309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94248BF1-53A0-AC4A-A39F-643237A44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6</xdr:row>
      <xdr:rowOff>0</xdr:rowOff>
    </xdr:from>
    <xdr:to>
      <xdr:col>9</xdr:col>
      <xdr:colOff>121572</xdr:colOff>
      <xdr:row>19</xdr:row>
      <xdr:rowOff>62089</xdr:rowOff>
    </xdr:to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42FE4698-14CD-7245-BAEA-420541C1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868377</xdr:colOff>
      <xdr:row>27</xdr:row>
      <xdr:rowOff>195385</xdr:rowOff>
    </xdr:from>
    <xdr:to>
      <xdr:col>14</xdr:col>
      <xdr:colOff>164993</xdr:colOff>
      <xdr:row>41</xdr:row>
      <xdr:rowOff>40380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A5EB202-172F-1D4F-BADC-708967D7CE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8043877" y="5681785"/>
              <a:ext cx="4414716" cy="26897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123743</xdr:colOff>
      <xdr:row>50</xdr:row>
      <xdr:rowOff>61220</xdr:rowOff>
    </xdr:from>
    <xdr:to>
      <xdr:col>13</xdr:col>
      <xdr:colOff>397282</xdr:colOff>
      <xdr:row>63</xdr:row>
      <xdr:rowOff>123309</xdr:rowOff>
    </xdr:to>
    <xdr:graphicFrame macro="">
      <xdr:nvGraphicFramePr>
        <xdr:cNvPr id="10" name="Gráfico 9">
          <a:extLst>
            <a:ext uri="{FF2B5EF4-FFF2-40B4-BE49-F238E27FC236}">
              <a16:creationId xmlns="" xmlns:a16="http://schemas.microsoft.com/office/drawing/2014/main" id="{0DBC9FAF-47A1-7E4E-AF73-0E88694C9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622300</xdr:colOff>
      <xdr:row>28</xdr:row>
      <xdr:rowOff>38100</xdr:rowOff>
    </xdr:from>
    <xdr:to>
      <xdr:col>8</xdr:col>
      <xdr:colOff>689599</xdr:colOff>
      <xdr:row>41</xdr:row>
      <xdr:rowOff>100189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BC59AE1C-9FD8-CA47-B245-560992539B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3289300" y="5727700"/>
              <a:ext cx="4575799" cy="27036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tu versión de Excel.
Si editas esta forma o guardas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7</xdr:row>
      <xdr:rowOff>0</xdr:rowOff>
    </xdr:from>
    <xdr:to>
      <xdr:col>9</xdr:col>
      <xdr:colOff>127000</xdr:colOff>
      <xdr:row>20</xdr:row>
      <xdr:rowOff>101600</xdr:rowOff>
    </xdr:to>
    <xdr:graphicFrame macro="">
      <xdr:nvGraphicFramePr>
        <xdr:cNvPr id="11" name="Gráfico 10">
          <a:extLst>
            <a:ext uri="{FF2B5EF4-FFF2-40B4-BE49-F238E27FC236}">
              <a16:creationId xmlns="" xmlns:a16="http://schemas.microsoft.com/office/drawing/2014/main" id="{FA2FB49E-41BB-1947-AE3D-C89E0334B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20</xdr:row>
      <xdr:rowOff>63500</xdr:rowOff>
    </xdr:from>
    <xdr:to>
      <xdr:col>12</xdr:col>
      <xdr:colOff>368300</xdr:colOff>
      <xdr:row>39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C2E31CEF-8AD1-8448-A943-DF945222D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26</xdr:row>
      <xdr:rowOff>0</xdr:rowOff>
    </xdr:from>
    <xdr:to>
      <xdr:col>32</xdr:col>
      <xdr:colOff>506284</xdr:colOff>
      <xdr:row>44</xdr:row>
      <xdr:rowOff>57207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95C5E4A4-1D70-3A4C-BA10-24804717A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629280</xdr:colOff>
      <xdr:row>50</xdr:row>
      <xdr:rowOff>22883</xdr:rowOff>
    </xdr:from>
    <xdr:to>
      <xdr:col>17</xdr:col>
      <xdr:colOff>503424</xdr:colOff>
      <xdr:row>75</xdr:row>
      <xdr:rowOff>102973</xdr:rowOff>
    </xdr:to>
    <xdr:graphicFrame macro="">
      <xdr:nvGraphicFramePr>
        <xdr:cNvPr id="5" name="Gráfico 4">
          <a:extLst>
            <a:ext uri="{FF2B5EF4-FFF2-40B4-BE49-F238E27FC236}">
              <a16:creationId xmlns="" xmlns:a16="http://schemas.microsoft.com/office/drawing/2014/main" id="{B0B0DA4D-B5B0-1E44-B5FD-2D7FB5A47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37"/>
  <sheetViews>
    <sheetView showGridLines="0" topLeftCell="A14" zoomScale="117" workbookViewId="0">
      <selection activeCell="A38" sqref="A21:XFD38"/>
    </sheetView>
  </sheetViews>
  <sheetFormatPr baseColWidth="10" defaultRowHeight="16" outlineLevelCol="1" x14ac:dyDescent="0.2"/>
  <cols>
    <col min="1" max="1" width="4.33203125" customWidth="1"/>
    <col min="2" max="2" width="15.5" customWidth="1"/>
    <col min="4" max="4" width="9.83203125" customWidth="1"/>
    <col min="12" max="12" width="0" hidden="1" customWidth="1" outlineLevel="1"/>
    <col min="13" max="13" width="12" hidden="1" customWidth="1" outlineLevel="1"/>
    <col min="14" max="17" width="0" hidden="1" customWidth="1" outlineLevel="1"/>
    <col min="18" max="18" width="10.83203125" collapsed="1"/>
  </cols>
  <sheetData>
    <row r="2" spans="2:17" x14ac:dyDescent="0.2">
      <c r="B2" s="2" t="s">
        <v>4066</v>
      </c>
      <c r="C2" s="2">
        <v>100</v>
      </c>
      <c r="E2" s="2" t="s">
        <v>13</v>
      </c>
      <c r="F2" s="2"/>
      <c r="G2" s="13">
        <v>0.02</v>
      </c>
    </row>
    <row r="3" spans="2:17" x14ac:dyDescent="0.2">
      <c r="B3" s="2" t="s">
        <v>4067</v>
      </c>
      <c r="C3" s="2">
        <v>100</v>
      </c>
      <c r="E3" s="8"/>
      <c r="F3" s="8"/>
      <c r="G3" s="54"/>
    </row>
    <row r="5" spans="2:17" x14ac:dyDescent="0.2">
      <c r="B5" t="s">
        <v>4064</v>
      </c>
    </row>
    <row r="6" spans="2:17" s="12" customFormat="1" ht="33" thickBot="1" x14ac:dyDescent="0.25">
      <c r="B6" s="19" t="s">
        <v>0</v>
      </c>
      <c r="C6" s="5" t="s">
        <v>1</v>
      </c>
      <c r="D6" s="5" t="s">
        <v>2</v>
      </c>
      <c r="E6" s="5" t="s">
        <v>3</v>
      </c>
      <c r="F6" s="5" t="s">
        <v>4</v>
      </c>
      <c r="H6" s="20" t="s">
        <v>28</v>
      </c>
      <c r="I6" s="20" t="s">
        <v>1</v>
      </c>
      <c r="L6" s="55" t="s">
        <v>0</v>
      </c>
      <c r="M6" s="55" t="s">
        <v>1</v>
      </c>
      <c r="N6" s="55" t="s">
        <v>4068</v>
      </c>
      <c r="O6" s="55" t="s">
        <v>4069</v>
      </c>
      <c r="P6" s="55" t="s">
        <v>4070</v>
      </c>
      <c r="Q6" s="55" t="s">
        <v>4071</v>
      </c>
    </row>
    <row r="7" spans="2:17" ht="17" thickTop="1" x14ac:dyDescent="0.2">
      <c r="B7" t="s">
        <v>4060</v>
      </c>
      <c r="C7">
        <v>0.25</v>
      </c>
      <c r="D7" s="1">
        <v>126.5</v>
      </c>
      <c r="E7" s="1">
        <v>4.5</v>
      </c>
      <c r="F7" s="17">
        <f>(D7+E7)/$C$2-1</f>
        <v>0.31000000000000005</v>
      </c>
      <c r="H7" s="15">
        <f>F10</f>
        <v>-0.52</v>
      </c>
      <c r="I7" s="15">
        <f>C10</f>
        <v>5.0000000000000044E-2</v>
      </c>
      <c r="L7" t="s">
        <v>4060</v>
      </c>
      <c r="M7">
        <v>0.25</v>
      </c>
      <c r="N7" s="1">
        <v>126.5</v>
      </c>
      <c r="O7" s="1">
        <v>4.5</v>
      </c>
      <c r="P7">
        <v>110</v>
      </c>
      <c r="Q7">
        <v>2.5</v>
      </c>
    </row>
    <row r="8" spans="2:17" x14ac:dyDescent="0.2">
      <c r="B8" t="s">
        <v>4061</v>
      </c>
      <c r="C8">
        <v>0.45</v>
      </c>
      <c r="D8" s="1">
        <v>110</v>
      </c>
      <c r="E8" s="1">
        <v>4</v>
      </c>
      <c r="F8" s="17">
        <f>(D8+E8)/$C$2-1</f>
        <v>0.1399999999999999</v>
      </c>
      <c r="H8" s="15">
        <f>F9</f>
        <v>-6.7500000000000004E-2</v>
      </c>
      <c r="I8" s="15">
        <f>C9</f>
        <v>0.25</v>
      </c>
      <c r="L8" t="s">
        <v>4061</v>
      </c>
      <c r="M8">
        <v>0.45</v>
      </c>
      <c r="N8" s="1">
        <v>110</v>
      </c>
      <c r="O8" s="1">
        <v>4</v>
      </c>
      <c r="P8">
        <v>105</v>
      </c>
      <c r="Q8">
        <v>2.25</v>
      </c>
    </row>
    <row r="9" spans="2:17" x14ac:dyDescent="0.2">
      <c r="B9" t="s">
        <v>4062</v>
      </c>
      <c r="C9">
        <v>0.25</v>
      </c>
      <c r="D9" s="1">
        <v>89.75</v>
      </c>
      <c r="E9" s="1">
        <v>3.5</v>
      </c>
      <c r="F9" s="17">
        <f>(D9+E9)/$C$2-1</f>
        <v>-6.7500000000000004E-2</v>
      </c>
      <c r="H9" s="15">
        <f>F8</f>
        <v>0.1399999999999999</v>
      </c>
      <c r="I9" s="15">
        <f>C8</f>
        <v>0.45</v>
      </c>
      <c r="L9" t="s">
        <v>4062</v>
      </c>
      <c r="M9">
        <v>0.25</v>
      </c>
      <c r="N9" s="1">
        <v>89.75</v>
      </c>
      <c r="O9" s="1">
        <v>3.5</v>
      </c>
      <c r="P9">
        <v>95</v>
      </c>
      <c r="Q9">
        <v>2</v>
      </c>
    </row>
    <row r="10" spans="2:17" x14ac:dyDescent="0.2">
      <c r="B10" t="s">
        <v>4063</v>
      </c>
      <c r="C10">
        <f>1-SUM(C7:C9)</f>
        <v>5.0000000000000044E-2</v>
      </c>
      <c r="D10" s="1">
        <v>46</v>
      </c>
      <c r="E10" s="1">
        <v>2</v>
      </c>
      <c r="F10" s="17">
        <f>(D10+E10)/$C$2-1</f>
        <v>-0.52</v>
      </c>
      <c r="H10" s="15">
        <f>F7</f>
        <v>0.31000000000000005</v>
      </c>
      <c r="I10" s="15">
        <f>C7</f>
        <v>0.25</v>
      </c>
      <c r="L10" s="2" t="s">
        <v>4063</v>
      </c>
      <c r="M10" s="2">
        <f>1-SUM(M7:M9)</f>
        <v>5.0000000000000044E-2</v>
      </c>
      <c r="N10" s="56">
        <v>46</v>
      </c>
      <c r="O10" s="56">
        <v>2</v>
      </c>
      <c r="P10" s="2">
        <v>80</v>
      </c>
      <c r="Q10" s="2">
        <v>1.75</v>
      </c>
    </row>
    <row r="11" spans="2:17" x14ac:dyDescent="0.2">
      <c r="D11" s="1"/>
      <c r="E11" s="1"/>
      <c r="F11" s="17"/>
      <c r="H11" s="15"/>
      <c r="I11" s="15"/>
    </row>
    <row r="12" spans="2:17" x14ac:dyDescent="0.2">
      <c r="B12" t="s">
        <v>4065</v>
      </c>
    </row>
    <row r="13" spans="2:17" ht="33" thickBot="1" x14ac:dyDescent="0.25">
      <c r="B13" s="19" t="s">
        <v>0</v>
      </c>
      <c r="C13" s="5" t="s">
        <v>1</v>
      </c>
      <c r="D13" s="5" t="s">
        <v>2</v>
      </c>
      <c r="E13" s="5" t="s">
        <v>3</v>
      </c>
      <c r="F13" s="5" t="s">
        <v>4</v>
      </c>
      <c r="G13" s="12"/>
      <c r="H13" s="20" t="s">
        <v>28</v>
      </c>
      <c r="I13" s="20" t="s">
        <v>1</v>
      </c>
    </row>
    <row r="14" spans="2:17" ht="17" thickTop="1" x14ac:dyDescent="0.2">
      <c r="B14" t="s">
        <v>4060</v>
      </c>
      <c r="C14">
        <f>C7</f>
        <v>0.25</v>
      </c>
      <c r="D14">
        <v>110</v>
      </c>
      <c r="E14">
        <v>2.5</v>
      </c>
      <c r="F14" s="17">
        <f>(D14+E14)/$C$3-1</f>
        <v>0.125</v>
      </c>
      <c r="H14" s="15">
        <f>F17</f>
        <v>-0.13249999999999995</v>
      </c>
      <c r="I14" s="15">
        <f>C17</f>
        <v>5.0000000000000044E-2</v>
      </c>
    </row>
    <row r="15" spans="2:17" x14ac:dyDescent="0.2">
      <c r="B15" t="s">
        <v>4061</v>
      </c>
      <c r="C15">
        <f>C8</f>
        <v>0.45</v>
      </c>
      <c r="D15">
        <v>105</v>
      </c>
      <c r="E15">
        <v>2.25</v>
      </c>
      <c r="F15" s="17">
        <f>(D15+E15)/$C$3-1</f>
        <v>7.2500000000000009E-2</v>
      </c>
      <c r="H15" s="15">
        <f>F16</f>
        <v>-3.0000000000000027E-2</v>
      </c>
      <c r="I15" s="15">
        <f>C16</f>
        <v>0.25</v>
      </c>
    </row>
    <row r="16" spans="2:17" x14ac:dyDescent="0.2">
      <c r="B16" t="s">
        <v>4062</v>
      </c>
      <c r="C16">
        <f>C9</f>
        <v>0.25</v>
      </c>
      <c r="D16">
        <v>95</v>
      </c>
      <c r="E16">
        <v>2</v>
      </c>
      <c r="F16" s="17">
        <f>(D16+E16)/$C$3-1</f>
        <v>-3.0000000000000027E-2</v>
      </c>
      <c r="H16" s="15">
        <f>F15</f>
        <v>7.2500000000000009E-2</v>
      </c>
      <c r="I16" s="15">
        <f>C15</f>
        <v>0.45</v>
      </c>
    </row>
    <row r="17" spans="2:11" x14ac:dyDescent="0.2">
      <c r="B17" t="s">
        <v>4063</v>
      </c>
      <c r="C17">
        <f>C10</f>
        <v>5.0000000000000044E-2</v>
      </c>
      <c r="D17">
        <v>85</v>
      </c>
      <c r="E17">
        <v>1.75</v>
      </c>
      <c r="F17" s="17">
        <f>(D17+E17)/$C$3-1</f>
        <v>-0.13249999999999995</v>
      </c>
      <c r="H17" s="15">
        <f>F14</f>
        <v>0.125</v>
      </c>
      <c r="I17" s="15">
        <f>C14</f>
        <v>0.25</v>
      </c>
    </row>
    <row r="21" spans="2:11" x14ac:dyDescent="0.2">
      <c r="B21" t="s">
        <v>6</v>
      </c>
    </row>
    <row r="22" spans="2:11" x14ac:dyDescent="0.2">
      <c r="E22" s="112" t="s">
        <v>4064</v>
      </c>
      <c r="F22" s="112"/>
      <c r="G22" s="112"/>
      <c r="H22" s="37"/>
      <c r="I22" s="112" t="s">
        <v>4065</v>
      </c>
      <c r="J22" s="112"/>
      <c r="K22" s="112"/>
    </row>
    <row r="23" spans="2:11" ht="33" thickBot="1" x14ac:dyDescent="0.25">
      <c r="B23" s="3"/>
      <c r="C23" s="4" t="s">
        <v>1</v>
      </c>
      <c r="E23" s="5" t="s">
        <v>8</v>
      </c>
      <c r="F23" s="6" t="s">
        <v>9</v>
      </c>
      <c r="G23" s="5" t="s">
        <v>12</v>
      </c>
      <c r="I23" s="5" t="s">
        <v>8</v>
      </c>
      <c r="J23" s="6" t="s">
        <v>9</v>
      </c>
      <c r="K23" s="5" t="s">
        <v>12</v>
      </c>
    </row>
    <row r="24" spans="2:11" ht="17" thickTop="1" x14ac:dyDescent="0.2">
      <c r="B24" t="s">
        <v>4060</v>
      </c>
      <c r="C24" s="10">
        <f>C7</f>
        <v>0.25</v>
      </c>
      <c r="E24" s="15">
        <f>F7-$E$30</f>
        <v>0.21237500000000012</v>
      </c>
      <c r="F24" s="14">
        <f>E24^2</f>
        <v>4.5103140625000052E-2</v>
      </c>
      <c r="G24" s="15">
        <f>F7-$G$2</f>
        <v>0.29000000000000004</v>
      </c>
      <c r="I24" s="15">
        <f>F14-$I$30</f>
        <v>7.5249999999999997E-2</v>
      </c>
      <c r="J24" s="14">
        <f>I24^2</f>
        <v>5.6625624999999992E-3</v>
      </c>
      <c r="K24" s="15">
        <f>F14-$G$2</f>
        <v>0.105</v>
      </c>
    </row>
    <row r="25" spans="2:11" x14ac:dyDescent="0.2">
      <c r="B25" t="s">
        <v>4061</v>
      </c>
      <c r="C25" s="10">
        <f>C8</f>
        <v>0.45</v>
      </c>
      <c r="E25" s="15">
        <f>F8-$E$30</f>
        <v>4.2374999999999968E-2</v>
      </c>
      <c r="F25" s="14">
        <f>E25^2</f>
        <v>1.7956406249999973E-3</v>
      </c>
      <c r="G25" s="15">
        <f>F8-$G$2</f>
        <v>0.1199999999999999</v>
      </c>
      <c r="I25" s="15">
        <f>F15-$I$30</f>
        <v>2.2750000000000006E-2</v>
      </c>
      <c r="J25" s="14">
        <f>I25^2</f>
        <v>5.1756250000000034E-4</v>
      </c>
      <c r="K25" s="15">
        <f>F15-$G$2</f>
        <v>5.2500000000000005E-2</v>
      </c>
    </row>
    <row r="26" spans="2:11" x14ac:dyDescent="0.2">
      <c r="B26" t="s">
        <v>4062</v>
      </c>
      <c r="C26" s="10">
        <f>C9</f>
        <v>0.25</v>
      </c>
      <c r="E26" s="15">
        <f>F9-$E$30</f>
        <v>-0.16512499999999994</v>
      </c>
      <c r="F26" s="14">
        <f>E26^2</f>
        <v>2.726626562499998E-2</v>
      </c>
      <c r="G26" s="15">
        <f>F9-$G$2</f>
        <v>-8.7500000000000008E-2</v>
      </c>
      <c r="I26" s="15">
        <f>F16-$I$30</f>
        <v>-7.9750000000000029E-2</v>
      </c>
      <c r="J26" s="14">
        <f>I26^2</f>
        <v>6.3600625000000046E-3</v>
      </c>
      <c r="K26" s="15">
        <f>F16-$G$2</f>
        <v>-5.0000000000000031E-2</v>
      </c>
    </row>
    <row r="27" spans="2:11" x14ac:dyDescent="0.2">
      <c r="B27" t="s">
        <v>4063</v>
      </c>
      <c r="C27" s="10">
        <f>C10</f>
        <v>5.0000000000000044E-2</v>
      </c>
      <c r="E27" s="15">
        <f>F10-$E$30</f>
        <v>-0.61762499999999998</v>
      </c>
      <c r="F27" s="14">
        <f>E27^2</f>
        <v>0.38146064062499996</v>
      </c>
      <c r="G27" s="15">
        <f>F10-$G$2</f>
        <v>-0.54</v>
      </c>
      <c r="I27" s="15">
        <f>F17-$I$30</f>
        <v>-0.18224999999999997</v>
      </c>
      <c r="J27" s="14">
        <f>I27^2</f>
        <v>3.3215062499999989E-2</v>
      </c>
      <c r="K27" s="15">
        <f>F17-$G$2</f>
        <v>-0.15249999999999994</v>
      </c>
    </row>
    <row r="30" spans="2:11" x14ac:dyDescent="0.2">
      <c r="B30" s="48" t="s">
        <v>4059</v>
      </c>
      <c r="E30" s="49">
        <f>SUMPRODUCT(C24:C27,F7:F10)</f>
        <v>9.7624999999999934E-2</v>
      </c>
      <c r="I30" s="49">
        <f>SUMPRODUCT(F14:F17,C14:C17)</f>
        <v>4.9750000000000003E-2</v>
      </c>
    </row>
    <row r="31" spans="2:11" x14ac:dyDescent="0.2">
      <c r="B31" s="47" t="s">
        <v>10</v>
      </c>
      <c r="E31" s="50">
        <f>SUMPRODUCT(C24:C27,F24:F27)</f>
        <v>3.7973421875000024E-2</v>
      </c>
      <c r="I31" s="77">
        <f>SUMPRODUCT(J24:J27,$C$24:$C$27)</f>
        <v>4.8993125000000018E-3</v>
      </c>
    </row>
    <row r="32" spans="2:11" x14ac:dyDescent="0.2">
      <c r="B32" s="47" t="s">
        <v>11</v>
      </c>
      <c r="E32" s="51">
        <f>SQRT(E31)</f>
        <v>0.19486770351959307</v>
      </c>
      <c r="I32" s="77">
        <f>SQRT(I31)</f>
        <v>6.9995089113451398E-2</v>
      </c>
    </row>
    <row r="33" spans="2:9" x14ac:dyDescent="0.2">
      <c r="B33" s="52" t="s">
        <v>14</v>
      </c>
      <c r="E33" s="53">
        <f>E30-G2</f>
        <v>7.762499999999993E-2</v>
      </c>
      <c r="F33" s="33"/>
      <c r="I33" s="53">
        <f>I30-G2</f>
        <v>2.9750000000000002E-2</v>
      </c>
    </row>
    <row r="35" spans="2:9" x14ac:dyDescent="0.2">
      <c r="B35" t="s">
        <v>4072</v>
      </c>
    </row>
    <row r="37" spans="2:9" x14ac:dyDescent="0.2">
      <c r="D37" s="33"/>
      <c r="H37" s="33"/>
    </row>
  </sheetData>
  <sortState ref="H7:H10">
    <sortCondition ref="H7"/>
  </sortState>
  <mergeCells count="2">
    <mergeCell ref="E22:G22"/>
    <mergeCell ref="I22:K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2"/>
  <sheetViews>
    <sheetView showGridLines="0" topLeftCell="A6" zoomScale="137" workbookViewId="0">
      <selection activeCell="D36" sqref="D36"/>
    </sheetView>
  </sheetViews>
  <sheetFormatPr baseColWidth="10" defaultRowHeight="16" outlineLevelRow="1" x14ac:dyDescent="0.2"/>
  <cols>
    <col min="1" max="1" width="4.33203125" customWidth="1"/>
    <col min="2" max="2" width="15.5" customWidth="1"/>
    <col min="3" max="4" width="11.5" customWidth="1"/>
  </cols>
  <sheetData>
    <row r="2" spans="2:8" x14ac:dyDescent="0.2">
      <c r="B2" s="2" t="s">
        <v>18</v>
      </c>
      <c r="C2" s="2">
        <v>1</v>
      </c>
      <c r="E2" s="2" t="s">
        <v>13</v>
      </c>
      <c r="F2" s="2"/>
      <c r="G2" s="13">
        <v>0.02</v>
      </c>
    </row>
    <row r="4" spans="2:8" s="25" customFormat="1" ht="49" thickBot="1" x14ac:dyDescent="0.25">
      <c r="B4" s="21" t="s">
        <v>15</v>
      </c>
      <c r="C4" s="22" t="s">
        <v>4</v>
      </c>
      <c r="D4" s="23" t="s">
        <v>16</v>
      </c>
      <c r="E4" s="23" t="s">
        <v>17</v>
      </c>
      <c r="F4" s="24"/>
      <c r="G4" s="20" t="s">
        <v>28</v>
      </c>
      <c r="H4" s="20" t="s">
        <v>1</v>
      </c>
    </row>
    <row r="5" spans="2:8" ht="17" thickTop="1" x14ac:dyDescent="0.2">
      <c r="B5" s="7">
        <v>1</v>
      </c>
      <c r="C5" s="11">
        <v>-0.11890000000000001</v>
      </c>
      <c r="D5" s="27">
        <f>1/COUNT($C$5:$C$9)</f>
        <v>0.2</v>
      </c>
      <c r="E5" s="15">
        <f>1*(1+C5)</f>
        <v>0.88109999999999999</v>
      </c>
      <c r="F5" s="33"/>
      <c r="G5" s="15">
        <f>C6</f>
        <v>-0.221</v>
      </c>
      <c r="H5" s="15">
        <v>0.2</v>
      </c>
    </row>
    <row r="6" spans="2:8" x14ac:dyDescent="0.2">
      <c r="B6" s="7">
        <v>2</v>
      </c>
      <c r="C6" s="11">
        <v>-0.221</v>
      </c>
      <c r="D6" s="27">
        <f>1/COUNT($C$5:$C$9)</f>
        <v>0.2</v>
      </c>
      <c r="E6" s="15">
        <f>E5*(1+C6)</f>
        <v>0.68637690000000007</v>
      </c>
      <c r="F6" s="33"/>
      <c r="G6" s="15">
        <f>C5</f>
        <v>-0.11890000000000001</v>
      </c>
      <c r="H6" s="15">
        <v>0.2</v>
      </c>
    </row>
    <row r="7" spans="2:8" x14ac:dyDescent="0.2">
      <c r="B7" s="7">
        <v>3</v>
      </c>
      <c r="C7" s="11">
        <v>0.28689999999999999</v>
      </c>
      <c r="D7" s="27">
        <f>1/COUNT($C$5:$C$9)</f>
        <v>0.2</v>
      </c>
      <c r="E7" s="15">
        <f>E6*(1+C7)</f>
        <v>0.88329843261000007</v>
      </c>
      <c r="F7" s="33"/>
      <c r="G7" s="15">
        <f>C9</f>
        <v>4.9099999999999998E-2</v>
      </c>
      <c r="H7" s="15">
        <v>0.2</v>
      </c>
    </row>
    <row r="8" spans="2:8" x14ac:dyDescent="0.2">
      <c r="B8" s="7">
        <v>4</v>
      </c>
      <c r="C8" s="11">
        <v>0.10879999999999999</v>
      </c>
      <c r="D8" s="27">
        <f>1/COUNT($C$5:$C$9)</f>
        <v>0.2</v>
      </c>
      <c r="E8" s="15">
        <f>E7*(1+C8)</f>
        <v>0.97940130207796805</v>
      </c>
      <c r="F8" s="33"/>
      <c r="G8" s="15">
        <f>C8</f>
        <v>0.10879999999999999</v>
      </c>
      <c r="H8" s="15">
        <v>0.2</v>
      </c>
    </row>
    <row r="9" spans="2:8" x14ac:dyDescent="0.2">
      <c r="B9" s="7">
        <v>5</v>
      </c>
      <c r="C9" s="11">
        <v>4.9099999999999998E-2</v>
      </c>
      <c r="D9" s="27">
        <f>1/COUNT($C$5:$C$9)</f>
        <v>0.2</v>
      </c>
      <c r="E9" s="15">
        <f>E8*(1+C9)</f>
        <v>1.0274899060099962</v>
      </c>
      <c r="F9" s="33"/>
      <c r="G9" s="15">
        <f>C7</f>
        <v>0.28689999999999999</v>
      </c>
      <c r="H9" s="15">
        <v>0.2</v>
      </c>
    </row>
    <row r="11" spans="2:8" hidden="1" outlineLevel="1" x14ac:dyDescent="0.2">
      <c r="B11" t="s">
        <v>5</v>
      </c>
    </row>
    <row r="12" spans="2:8" hidden="1" outlineLevel="1" x14ac:dyDescent="0.2"/>
    <row r="13" spans="2:8" hidden="1" outlineLevel="1" x14ac:dyDescent="0.2"/>
    <row r="14" spans="2:8" hidden="1" outlineLevel="1" x14ac:dyDescent="0.2"/>
    <row r="15" spans="2:8" hidden="1" outlineLevel="1" x14ac:dyDescent="0.2"/>
    <row r="16" spans="2:8" hidden="1" outlineLevel="1" x14ac:dyDescent="0.2"/>
    <row r="17" spans="2:3" hidden="1" outlineLevel="1" x14ac:dyDescent="0.2"/>
    <row r="18" spans="2:3" hidden="1" outlineLevel="1" x14ac:dyDescent="0.2"/>
    <row r="19" spans="2:3" hidden="1" outlineLevel="1" x14ac:dyDescent="0.2"/>
    <row r="20" spans="2:3" hidden="1" outlineLevel="1" x14ac:dyDescent="0.2"/>
    <row r="21" spans="2:3" hidden="1" outlineLevel="1" x14ac:dyDescent="0.2"/>
    <row r="22" spans="2:3" hidden="1" outlineLevel="1" x14ac:dyDescent="0.2"/>
    <row r="23" spans="2:3" hidden="1" outlineLevel="1" x14ac:dyDescent="0.2"/>
    <row r="24" spans="2:3" hidden="1" outlineLevel="1" x14ac:dyDescent="0.2"/>
    <row r="25" spans="2:3" hidden="1" outlineLevel="1" x14ac:dyDescent="0.2"/>
    <row r="26" spans="2:3" collapsed="1" x14ac:dyDescent="0.2"/>
    <row r="28" spans="2:3" x14ac:dyDescent="0.2">
      <c r="B28" t="s">
        <v>6</v>
      </c>
    </row>
    <row r="30" spans="2:3" x14ac:dyDescent="0.2">
      <c r="B30" s="2" t="s">
        <v>7</v>
      </c>
    </row>
    <row r="31" spans="2:3" x14ac:dyDescent="0.2">
      <c r="B31" s="18">
        <f>SUMPRODUCT(C5:C9,D5:D9)</f>
        <v>2.0979999999999992E-2</v>
      </c>
      <c r="C31" s="33"/>
    </row>
    <row r="33" spans="2:6" ht="33" thickBot="1" x14ac:dyDescent="0.25">
      <c r="B33" s="3"/>
      <c r="C33" s="4" t="s">
        <v>1</v>
      </c>
      <c r="D33" s="5" t="s">
        <v>8</v>
      </c>
      <c r="E33" s="6" t="s">
        <v>9</v>
      </c>
      <c r="F33" s="5" t="s">
        <v>12</v>
      </c>
    </row>
    <row r="34" spans="2:6" ht="17" thickTop="1" x14ac:dyDescent="0.2">
      <c r="B34" s="9">
        <f>B5</f>
        <v>1</v>
      </c>
      <c r="C34" s="1">
        <f>D5</f>
        <v>0.2</v>
      </c>
      <c r="D34" s="26">
        <f>C5-$B$31</f>
        <v>-0.13988</v>
      </c>
      <c r="E34" s="14">
        <f>D34^2</f>
        <v>1.9566414400000003E-2</v>
      </c>
      <c r="F34" s="28">
        <f>C5-$G$2</f>
        <v>-0.1389</v>
      </c>
    </row>
    <row r="35" spans="2:6" x14ac:dyDescent="0.2">
      <c r="B35" s="9">
        <f>B6</f>
        <v>2</v>
      </c>
      <c r="C35">
        <f>D6</f>
        <v>0.2</v>
      </c>
      <c r="D35" s="26">
        <f>C6-$B$31</f>
        <v>-0.24198</v>
      </c>
      <c r="E35" s="14">
        <f>D35^2</f>
        <v>5.8554320399999998E-2</v>
      </c>
      <c r="F35" s="28">
        <f>C6-$G$2</f>
        <v>-0.24099999999999999</v>
      </c>
    </row>
    <row r="36" spans="2:6" x14ac:dyDescent="0.2">
      <c r="B36" s="9">
        <f>B7</f>
        <v>3</v>
      </c>
      <c r="C36">
        <f>D7</f>
        <v>0.2</v>
      </c>
      <c r="D36" s="26">
        <f>C7-$B$31</f>
        <v>0.26591999999999999</v>
      </c>
      <c r="E36" s="14">
        <f>D36^2</f>
        <v>7.0713446399999991E-2</v>
      </c>
      <c r="F36" s="28">
        <f>C7-$G$2</f>
        <v>0.26689999999999997</v>
      </c>
    </row>
    <row r="37" spans="2:6" x14ac:dyDescent="0.2">
      <c r="B37" s="9">
        <f>B8</f>
        <v>4</v>
      </c>
      <c r="C37">
        <f>D8</f>
        <v>0.2</v>
      </c>
      <c r="D37" s="26">
        <f>C8-$B$31</f>
        <v>8.7820000000000009E-2</v>
      </c>
      <c r="E37" s="14">
        <f>D37^2</f>
        <v>7.7123524000000014E-3</v>
      </c>
      <c r="F37" s="28">
        <f>C8-$G$2</f>
        <v>8.879999999999999E-2</v>
      </c>
    </row>
    <row r="38" spans="2:6" x14ac:dyDescent="0.2">
      <c r="B38" s="9">
        <f>B9</f>
        <v>5</v>
      </c>
      <c r="C38">
        <f>D9</f>
        <v>0.2</v>
      </c>
      <c r="D38" s="26">
        <f>C9-$B$31</f>
        <v>2.8120000000000006E-2</v>
      </c>
      <c r="E38" s="14">
        <f>D38^2</f>
        <v>7.9073440000000032E-4</v>
      </c>
      <c r="F38" s="28">
        <f>C9-$G$2</f>
        <v>2.9099999999999997E-2</v>
      </c>
    </row>
    <row r="39" spans="2:6" x14ac:dyDescent="0.2">
      <c r="B39" s="9"/>
    </row>
    <row r="40" spans="2:6" x14ac:dyDescent="0.2">
      <c r="B40" s="2" t="s">
        <v>10</v>
      </c>
    </row>
    <row r="41" spans="2:6" x14ac:dyDescent="0.2">
      <c r="B41" s="16">
        <f>SUMPRODUCT(C34:C38,E34:E38)</f>
        <v>3.14674536E-2</v>
      </c>
    </row>
    <row r="42" spans="2:6" ht="6" customHeight="1" x14ac:dyDescent="0.2"/>
    <row r="43" spans="2:6" x14ac:dyDescent="0.2">
      <c r="B43" s="2" t="s">
        <v>11</v>
      </c>
    </row>
    <row r="44" spans="2:6" x14ac:dyDescent="0.2">
      <c r="B44" s="30">
        <f>SQRT(B41)</f>
        <v>0.17739068070222855</v>
      </c>
    </row>
    <row r="45" spans="2:6" ht="6" customHeight="1" x14ac:dyDescent="0.2"/>
    <row r="46" spans="2:6" x14ac:dyDescent="0.2">
      <c r="B46" s="2" t="s">
        <v>14</v>
      </c>
    </row>
    <row r="47" spans="2:6" x14ac:dyDescent="0.2">
      <c r="B47" s="18">
        <f>B31-G2</f>
        <v>9.7999999999999129E-4</v>
      </c>
      <c r="C47" s="29"/>
    </row>
    <row r="49" spans="2:2" x14ac:dyDescent="0.2">
      <c r="B49" t="s">
        <v>20</v>
      </c>
    </row>
    <row r="51" spans="2:2" x14ac:dyDescent="0.2">
      <c r="B51" s="2" t="s">
        <v>19</v>
      </c>
    </row>
    <row r="52" spans="2:2" x14ac:dyDescent="0.2">
      <c r="B52" s="31">
        <f>POWER(E9/C2,1/5)-1</f>
        <v>5.4385039627222742E-3</v>
      </c>
    </row>
  </sheetData>
  <sortState ref="G5:G9">
    <sortCondition ref="G5:G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004"/>
  <sheetViews>
    <sheetView zoomScale="140" workbookViewId="0">
      <selection activeCell="C4" sqref="C4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2" spans="2:12" x14ac:dyDescent="0.2">
      <c r="B2" s="37"/>
      <c r="C2" s="37" t="s">
        <v>4035</v>
      </c>
      <c r="D2" s="37" t="s">
        <v>4038</v>
      </c>
    </row>
    <row r="3" spans="2:12" x14ac:dyDescent="0.2">
      <c r="B3" s="37"/>
      <c r="C3" s="37" t="s">
        <v>684</v>
      </c>
      <c r="D3" s="37" t="s">
        <v>685</v>
      </c>
      <c r="F3" s="37"/>
      <c r="G3" s="37" t="s">
        <v>684</v>
      </c>
      <c r="H3" s="37" t="s">
        <v>685</v>
      </c>
    </row>
    <row r="4" spans="2:12" x14ac:dyDescent="0.2">
      <c r="B4" t="s">
        <v>29</v>
      </c>
      <c r="C4" s="33">
        <v>-6.9727240215530038E-3</v>
      </c>
      <c r="D4" s="33">
        <v>4.9620923393549468E-2</v>
      </c>
      <c r="E4" s="110">
        <f>KURT(C4:C4004)</f>
        <v>-7.3359121269892746E-2</v>
      </c>
      <c r="F4" s="37" t="s">
        <v>25</v>
      </c>
      <c r="G4" s="33">
        <f>AVERAGE(C4:C4004)</f>
        <v>9.5513738384739241E-3</v>
      </c>
      <c r="H4" s="33">
        <f>AVERAGE(D4:D4004)</f>
        <v>3.985511984300983E-2</v>
      </c>
      <c r="K4" s="43"/>
      <c r="L4" s="43"/>
    </row>
    <row r="5" spans="2:12" x14ac:dyDescent="0.2">
      <c r="B5" t="s">
        <v>30</v>
      </c>
      <c r="C5" s="33">
        <v>-1.4222924127746383E-2</v>
      </c>
      <c r="D5" s="33">
        <v>-2.4787446051409145E-3</v>
      </c>
      <c r="F5" s="37" t="s">
        <v>686</v>
      </c>
      <c r="G5" s="33">
        <f>STDEV(C4:C4004)</f>
        <v>2.0256756727096783E-2</v>
      </c>
      <c r="H5" s="33">
        <f>STDEV(D4:D4004)</f>
        <v>2.0006029644178854E-2</v>
      </c>
      <c r="K5" s="43"/>
      <c r="L5" s="43"/>
    </row>
    <row r="6" spans="2:12" x14ac:dyDescent="0.2">
      <c r="B6" t="s">
        <v>31</v>
      </c>
      <c r="C6" s="33">
        <v>1.7005924896937079E-2</v>
      </c>
      <c r="D6" s="33">
        <v>8.4480811850745741E-2</v>
      </c>
      <c r="F6" s="37"/>
      <c r="G6" s="33"/>
      <c r="H6" s="33"/>
    </row>
    <row r="7" spans="2:12" x14ac:dyDescent="0.2">
      <c r="B7" t="s">
        <v>32</v>
      </c>
      <c r="C7" s="33">
        <v>5.6455316831882769E-2</v>
      </c>
      <c r="D7" s="33">
        <v>3.4053464393583845E-2</v>
      </c>
      <c r="F7" s="37"/>
      <c r="G7" s="33"/>
      <c r="H7" s="33"/>
    </row>
    <row r="8" spans="2:12" x14ac:dyDescent="0.2">
      <c r="B8" t="s">
        <v>33</v>
      </c>
      <c r="C8" s="33">
        <v>3.6006022308793184E-2</v>
      </c>
      <c r="D8" s="33">
        <v>4.1085771355322029E-2</v>
      </c>
      <c r="F8" s="37"/>
      <c r="G8" s="33"/>
      <c r="H8" s="33"/>
    </row>
    <row r="9" spans="2:12" x14ac:dyDescent="0.2">
      <c r="B9" t="s">
        <v>34</v>
      </c>
      <c r="C9" s="33">
        <v>2.8252333499273793E-2</v>
      </c>
      <c r="D9" s="33">
        <v>4.980890877368465E-2</v>
      </c>
      <c r="F9" s="37"/>
      <c r="G9" s="33"/>
      <c r="H9" s="33"/>
    </row>
    <row r="10" spans="2:12" x14ac:dyDescent="0.2">
      <c r="B10" t="s">
        <v>35</v>
      </c>
      <c r="C10" s="33">
        <v>4.1678159993142096E-3</v>
      </c>
      <c r="D10" s="33">
        <v>5.2347992744427321E-2</v>
      </c>
      <c r="F10" s="37"/>
      <c r="G10" s="33"/>
      <c r="H10" s="33"/>
    </row>
    <row r="11" spans="2:12" x14ac:dyDescent="0.2">
      <c r="B11" t="s">
        <v>36</v>
      </c>
      <c r="C11" s="33">
        <v>1.7303799308739626E-2</v>
      </c>
      <c r="D11" s="33">
        <v>3.8914215965573234E-2</v>
      </c>
      <c r="F11" s="37"/>
      <c r="G11" s="33"/>
      <c r="H11" s="33"/>
    </row>
    <row r="12" spans="2:12" x14ac:dyDescent="0.2">
      <c r="B12" t="s">
        <v>37</v>
      </c>
      <c r="C12" s="33">
        <v>5.9624271975992444E-3</v>
      </c>
      <c r="D12" s="33">
        <v>4.606027772763293E-2</v>
      </c>
      <c r="F12" s="37"/>
      <c r="G12" s="33"/>
      <c r="H12" s="33"/>
    </row>
    <row r="13" spans="2:12" x14ac:dyDescent="0.2">
      <c r="B13" t="s">
        <v>38</v>
      </c>
      <c r="C13" s="33">
        <v>1.8722520615730855E-2</v>
      </c>
      <c r="D13" s="33">
        <v>1.4639657663324705E-2</v>
      </c>
      <c r="F13" s="37"/>
      <c r="G13" s="33"/>
      <c r="H13" s="33"/>
    </row>
    <row r="14" spans="2:12" x14ac:dyDescent="0.2">
      <c r="B14" t="s">
        <v>39</v>
      </c>
      <c r="C14" s="33">
        <v>3.9202188358992467E-2</v>
      </c>
      <c r="D14" s="33">
        <v>-3.0145011446573999E-3</v>
      </c>
      <c r="F14" s="37"/>
      <c r="G14" s="33"/>
      <c r="H14" s="33"/>
    </row>
    <row r="15" spans="2:12" x14ac:dyDescent="0.2">
      <c r="B15" t="s">
        <v>40</v>
      </c>
      <c r="C15" s="33">
        <v>2.2683230088655221E-2</v>
      </c>
      <c r="D15" s="33">
        <v>5.5303618184509705E-2</v>
      </c>
      <c r="F15" s="37"/>
      <c r="G15" s="33"/>
      <c r="H15" s="33"/>
    </row>
    <row r="16" spans="2:12" x14ac:dyDescent="0.2">
      <c r="B16" t="s">
        <v>41</v>
      </c>
      <c r="C16" s="33">
        <v>-5.6320717095613513E-3</v>
      </c>
      <c r="D16" s="33">
        <v>5.2150356562221077E-2</v>
      </c>
      <c r="F16" s="37"/>
      <c r="G16" s="33"/>
      <c r="H16" s="33"/>
    </row>
    <row r="17" spans="2:10" x14ac:dyDescent="0.2">
      <c r="B17" t="s">
        <v>42</v>
      </c>
      <c r="C17" s="33">
        <v>1.5771018140624048E-2</v>
      </c>
      <c r="D17" s="33">
        <v>6.5545603212398149E-2</v>
      </c>
      <c r="F17" s="37"/>
      <c r="G17" s="33"/>
      <c r="H17" s="33"/>
    </row>
    <row r="18" spans="2:10" x14ac:dyDescent="0.2">
      <c r="B18" t="s">
        <v>43</v>
      </c>
      <c r="C18" s="33">
        <v>4.4816258849461367E-2</v>
      </c>
      <c r="D18" s="33">
        <v>2.4028205627493689E-2</v>
      </c>
      <c r="F18" s="37"/>
      <c r="G18" s="33"/>
      <c r="H18" s="33"/>
    </row>
    <row r="19" spans="2:10" x14ac:dyDescent="0.2">
      <c r="B19" t="s">
        <v>44</v>
      </c>
      <c r="C19" s="33">
        <v>-1.6691946385064001E-2</v>
      </c>
      <c r="D19" s="33">
        <v>7.7501721149407288E-2</v>
      </c>
      <c r="F19" s="37"/>
      <c r="G19" s="33"/>
      <c r="H19" s="33"/>
    </row>
    <row r="20" spans="2:10" x14ac:dyDescent="0.2">
      <c r="B20" t="s">
        <v>45</v>
      </c>
      <c r="C20" s="33">
        <v>-6.7593043424236093E-3</v>
      </c>
      <c r="D20" s="33">
        <v>7.7388513848587387E-2</v>
      </c>
      <c r="F20" s="37"/>
      <c r="G20" s="33"/>
      <c r="H20" s="33"/>
    </row>
    <row r="21" spans="2:10" x14ac:dyDescent="0.2">
      <c r="B21" t="s">
        <v>46</v>
      </c>
      <c r="C21" s="33">
        <v>1.3290407970095125E-2</v>
      </c>
      <c r="D21" s="33">
        <v>3.496549382908129E-2</v>
      </c>
    </row>
    <row r="22" spans="2:10" x14ac:dyDescent="0.2">
      <c r="B22" t="s">
        <v>47</v>
      </c>
      <c r="C22" s="33">
        <v>-2.6692980947336908E-2</v>
      </c>
      <c r="D22" s="33">
        <v>5.1632410987017277E-2</v>
      </c>
      <c r="F22" s="42" t="s">
        <v>4042</v>
      </c>
    </row>
    <row r="23" spans="2:10" x14ac:dyDescent="0.2">
      <c r="B23" t="s">
        <v>48</v>
      </c>
      <c r="C23" s="33">
        <v>1.1953586174074844E-2</v>
      </c>
      <c r="D23" s="33">
        <v>4.9846531935715657E-2</v>
      </c>
      <c r="F23" s="37"/>
      <c r="G23" s="37" t="s">
        <v>684</v>
      </c>
      <c r="H23" s="37" t="s">
        <v>685</v>
      </c>
      <c r="J23" t="s">
        <v>4037</v>
      </c>
    </row>
    <row r="24" spans="2:10" x14ac:dyDescent="0.2">
      <c r="B24" t="s">
        <v>49</v>
      </c>
      <c r="C24" s="33">
        <v>-4.0810062476942431E-2</v>
      </c>
      <c r="D24" s="33">
        <v>4.1539828417308404E-2</v>
      </c>
      <c r="F24" s="37" t="s">
        <v>684</v>
      </c>
      <c r="G24" s="78">
        <f>G$5^2</f>
        <v>4.1033619310078078E-4</v>
      </c>
      <c r="H24" s="78">
        <f>COVAR($C$4:$C$4004,D$4:D$4004)</f>
        <v>-1.432043152193196E-6</v>
      </c>
      <c r="J24" s="40">
        <f>CORREL(C4:C4004,D4:D4004)</f>
        <v>-3.5345476794735394E-3</v>
      </c>
    </row>
    <row r="25" spans="2:10" x14ac:dyDescent="0.2">
      <c r="B25" t="s">
        <v>50</v>
      </c>
      <c r="C25" s="33">
        <v>-1.6207998693956095E-2</v>
      </c>
      <c r="D25" s="33">
        <v>3.1915885144408809E-2</v>
      </c>
      <c r="F25" s="37" t="s">
        <v>685</v>
      </c>
      <c r="G25" s="78">
        <f>H24</f>
        <v>-1.432043152193196E-6</v>
      </c>
      <c r="H25" s="78">
        <f>H$5^2</f>
        <v>4.0024122212376309E-4</v>
      </c>
    </row>
    <row r="26" spans="2:10" x14ac:dyDescent="0.2">
      <c r="B26" t="s">
        <v>51</v>
      </c>
      <c r="C26" s="33">
        <v>-1.3120235426592309E-2</v>
      </c>
      <c r="D26" s="33">
        <v>1.6845173585002891E-2</v>
      </c>
      <c r="G26" s="34"/>
      <c r="H26" s="34"/>
    </row>
    <row r="27" spans="2:10" x14ac:dyDescent="0.2">
      <c r="B27" t="s">
        <v>52</v>
      </c>
      <c r="C27" s="33">
        <v>4.4021725059429553E-3</v>
      </c>
      <c r="D27" s="33">
        <v>1.53294449337045E-2</v>
      </c>
    </row>
    <row r="28" spans="2:10" x14ac:dyDescent="0.2">
      <c r="B28" t="s">
        <v>53</v>
      </c>
      <c r="C28" s="33">
        <v>-1.803273141423924E-3</v>
      </c>
      <c r="D28" s="33">
        <v>2.8348866049493986E-2</v>
      </c>
    </row>
    <row r="29" spans="2:10" x14ac:dyDescent="0.2">
      <c r="B29" t="s">
        <v>54</v>
      </c>
      <c r="C29" s="33">
        <v>3.7525106383011562E-2</v>
      </c>
      <c r="D29" s="33">
        <v>4.3347563027306683E-2</v>
      </c>
    </row>
    <row r="30" spans="2:10" x14ac:dyDescent="0.2">
      <c r="B30" t="s">
        <v>55</v>
      </c>
      <c r="C30" s="33">
        <v>2.7385621599849141E-2</v>
      </c>
      <c r="D30" s="33">
        <v>5.6564785762197312E-2</v>
      </c>
    </row>
    <row r="31" spans="2:10" x14ac:dyDescent="0.2">
      <c r="B31" t="s">
        <v>56</v>
      </c>
      <c r="C31" s="33">
        <v>5.0551378510292101E-2</v>
      </c>
      <c r="D31" s="33">
        <v>3.9940991808979427E-2</v>
      </c>
    </row>
    <row r="32" spans="2:10" x14ac:dyDescent="0.2">
      <c r="B32" t="s">
        <v>57</v>
      </c>
      <c r="C32" s="33">
        <v>4.4628555460103178E-2</v>
      </c>
      <c r="D32" s="33">
        <v>5.6139222182281165E-2</v>
      </c>
    </row>
    <row r="33" spans="2:17" x14ac:dyDescent="0.2">
      <c r="B33" t="s">
        <v>58</v>
      </c>
      <c r="C33" s="33">
        <v>1.1566185736090622E-2</v>
      </c>
      <c r="D33" s="33">
        <v>7.3820255019387146E-2</v>
      </c>
    </row>
    <row r="34" spans="2:17" x14ac:dyDescent="0.2">
      <c r="B34" t="s">
        <v>59</v>
      </c>
      <c r="C34" s="33">
        <v>4.3301209896405624E-2</v>
      </c>
      <c r="D34" s="33">
        <v>2.7136333306822174E-2</v>
      </c>
    </row>
    <row r="35" spans="2:17" x14ac:dyDescent="0.2">
      <c r="B35" t="s">
        <v>60</v>
      </c>
      <c r="C35" s="33">
        <v>-3.4263374563706581E-3</v>
      </c>
      <c r="D35" s="33">
        <v>3.1084036725934329E-2</v>
      </c>
    </row>
    <row r="36" spans="2:17" x14ac:dyDescent="0.2">
      <c r="B36" t="s">
        <v>61</v>
      </c>
      <c r="C36" s="33">
        <v>4.2059239424371272E-2</v>
      </c>
      <c r="D36" s="33">
        <v>6.5840555730135794E-3</v>
      </c>
    </row>
    <row r="37" spans="2:17" x14ac:dyDescent="0.2">
      <c r="B37" t="s">
        <v>62</v>
      </c>
      <c r="C37" s="33">
        <v>1.2158261417426101E-2</v>
      </c>
      <c r="D37" s="33">
        <v>5.3566715929829811E-2</v>
      </c>
    </row>
    <row r="38" spans="2:17" x14ac:dyDescent="0.2">
      <c r="B38" t="s">
        <v>63</v>
      </c>
      <c r="C38" s="33">
        <v>2.1139964004287685E-2</v>
      </c>
      <c r="D38" s="33">
        <v>3.7447013948456592E-2</v>
      </c>
    </row>
    <row r="39" spans="2:17" x14ac:dyDescent="0.2">
      <c r="B39" t="s">
        <v>64</v>
      </c>
      <c r="C39" s="33">
        <v>-1.3696960009550575E-2</v>
      </c>
      <c r="D39" s="33">
        <v>2.5441069885123145E-2</v>
      </c>
    </row>
    <row r="40" spans="2:17" x14ac:dyDescent="0.2">
      <c r="B40" t="s">
        <v>65</v>
      </c>
      <c r="C40" s="33">
        <v>8.1392795946009823E-3</v>
      </c>
      <c r="D40" s="33">
        <v>4.0537542165791196E-2</v>
      </c>
    </row>
    <row r="41" spans="2:17" x14ac:dyDescent="0.2">
      <c r="B41" t="s">
        <v>66</v>
      </c>
      <c r="C41" s="33">
        <v>6.0148363834403393E-3</v>
      </c>
      <c r="D41" s="33">
        <v>6.3746309949139074E-3</v>
      </c>
    </row>
    <row r="42" spans="2:17" x14ac:dyDescent="0.2">
      <c r="B42" t="s">
        <v>67</v>
      </c>
      <c r="C42" s="33">
        <v>1.085284570376655E-2</v>
      </c>
      <c r="D42" s="33">
        <v>2.3554180924997049E-2</v>
      </c>
      <c r="G42" s="37" t="s">
        <v>4046</v>
      </c>
      <c r="H42" s="37" t="s">
        <v>4047</v>
      </c>
      <c r="I42" s="37" t="s">
        <v>4048</v>
      </c>
      <c r="J42" s="37" t="s">
        <v>4049</v>
      </c>
      <c r="K42" s="37" t="s">
        <v>4050</v>
      </c>
      <c r="L42" s="37" t="s">
        <v>4051</v>
      </c>
      <c r="M42" s="37" t="s">
        <v>4052</v>
      </c>
      <c r="N42" s="37" t="s">
        <v>4053</v>
      </c>
      <c r="O42" s="37" t="s">
        <v>4054</v>
      </c>
      <c r="P42" s="37" t="s">
        <v>4055</v>
      </c>
      <c r="Q42" s="37" t="s">
        <v>4056</v>
      </c>
    </row>
    <row r="43" spans="2:17" x14ac:dyDescent="0.2">
      <c r="B43" t="s">
        <v>68</v>
      </c>
      <c r="C43" s="33">
        <v>1.4668842467263202E-2</v>
      </c>
      <c r="D43" s="33">
        <v>3.0737254868176335E-2</v>
      </c>
      <c r="F43" s="37" t="s">
        <v>4057</v>
      </c>
      <c r="G43" s="32">
        <v>1.2</v>
      </c>
      <c r="H43" s="32">
        <f>G43-0.2</f>
        <v>1</v>
      </c>
      <c r="I43" s="32">
        <f>H43-0.2</f>
        <v>0.8</v>
      </c>
      <c r="J43" s="32">
        <f t="shared" ref="J43:Q43" si="0">I43-0.2</f>
        <v>0.60000000000000009</v>
      </c>
      <c r="K43" s="32">
        <f t="shared" si="0"/>
        <v>0.40000000000000008</v>
      </c>
      <c r="L43" s="32">
        <f t="shared" si="0"/>
        <v>0.20000000000000007</v>
      </c>
      <c r="M43" s="32">
        <f t="shared" si="0"/>
        <v>0</v>
      </c>
      <c r="N43" s="32">
        <f t="shared" si="0"/>
        <v>-0.2</v>
      </c>
      <c r="O43" s="32">
        <f t="shared" si="0"/>
        <v>-0.4</v>
      </c>
      <c r="P43" s="32">
        <f t="shared" si="0"/>
        <v>-0.60000000000000009</v>
      </c>
      <c r="Q43" s="32">
        <f t="shared" si="0"/>
        <v>-0.8</v>
      </c>
    </row>
    <row r="44" spans="2:17" x14ac:dyDescent="0.2">
      <c r="B44" t="s">
        <v>69</v>
      </c>
      <c r="C44" s="33">
        <v>-2.7158256250608769E-2</v>
      </c>
      <c r="D44" s="33">
        <v>3.9377905743390694E-2</v>
      </c>
      <c r="F44" s="37" t="s">
        <v>4058</v>
      </c>
      <c r="G44" s="32">
        <f>1-G43</f>
        <v>-0.19999999999999996</v>
      </c>
      <c r="H44" s="32">
        <f>1-H43</f>
        <v>0</v>
      </c>
      <c r="I44" s="32">
        <f>1-I43</f>
        <v>0.19999999999999996</v>
      </c>
      <c r="J44" s="32">
        <f t="shared" ref="J44:Q44" si="1">1-J43</f>
        <v>0.39999999999999991</v>
      </c>
      <c r="K44" s="32">
        <f t="shared" si="1"/>
        <v>0.59999999999999987</v>
      </c>
      <c r="L44" s="32">
        <f t="shared" si="1"/>
        <v>0.79999999999999993</v>
      </c>
      <c r="M44" s="32">
        <f t="shared" si="1"/>
        <v>1</v>
      </c>
      <c r="N44" s="32">
        <f t="shared" si="1"/>
        <v>1.2</v>
      </c>
      <c r="O44" s="32">
        <f t="shared" si="1"/>
        <v>1.4</v>
      </c>
      <c r="P44" s="32">
        <f t="shared" si="1"/>
        <v>1.6</v>
      </c>
      <c r="Q44" s="32">
        <f t="shared" si="1"/>
        <v>1.8</v>
      </c>
    </row>
    <row r="45" spans="2:17" x14ac:dyDescent="0.2">
      <c r="B45" t="s">
        <v>70</v>
      </c>
      <c r="C45" s="33">
        <v>4.9742552018280754E-2</v>
      </c>
      <c r="D45" s="33">
        <v>4.5640749474921694E-2</v>
      </c>
      <c r="F45" s="37" t="s">
        <v>24</v>
      </c>
      <c r="G45" s="35">
        <f t="array" ref="G45">SUMPRODUCT(G43:G44,TRANSPOSE($G$4:$H$4))</f>
        <v>3.4906246375667437E-3</v>
      </c>
      <c r="H45" s="35">
        <f t="array" ref="H45">SUMPRODUCT(H43:H44,TRANSPOSE($G$4:$H$4))</f>
        <v>9.5513738384739241E-3</v>
      </c>
      <c r="I45" s="35">
        <f t="array" ref="I45">MMULT(G4:H4,I43:I44)</f>
        <v>1.5612123039381105E-2</v>
      </c>
      <c r="J45" s="35">
        <f t="array" ref="J45">MMULT($G$4:$H$4,J43:J44)</f>
        <v>2.1672872240288285E-2</v>
      </c>
      <c r="K45" s="35">
        <f t="array" ref="K45">MMULT($G$4:$H$4,K43:K44)</f>
        <v>2.7733621441195462E-2</v>
      </c>
      <c r="L45" s="35">
        <f t="array" ref="L45">MMULT($G$4:$H$4,L43:L44)</f>
        <v>3.3794370642102646E-2</v>
      </c>
      <c r="M45" s="35">
        <f t="array" ref="M45">MMULT($G$4:$H$4,M43:M44)</f>
        <v>3.985511984300983E-2</v>
      </c>
      <c r="N45" s="35">
        <f t="array" ref="N45">MMULT($G$4:$H$4,N43:N44)</f>
        <v>4.5915869043917007E-2</v>
      </c>
      <c r="O45" s="35">
        <f t="array" ref="O45">MMULT($G$4:$H$4,O43:O44)</f>
        <v>5.1976618244824184E-2</v>
      </c>
      <c r="P45" s="35">
        <f t="array" ref="P45">MMULT($G$4:$H$4,P43:P44)</f>
        <v>5.8037367445731375E-2</v>
      </c>
      <c r="Q45" s="35">
        <f t="array" ref="Q45">MMULT($G$4:$H$4,Q43:Q44)</f>
        <v>6.4098116646638545E-2</v>
      </c>
    </row>
    <row r="46" spans="2:17" x14ac:dyDescent="0.2">
      <c r="B46" t="s">
        <v>71</v>
      </c>
      <c r="C46" s="33">
        <v>5.4291379847713119E-3</v>
      </c>
      <c r="D46" s="33">
        <v>3.2714068531583679E-2</v>
      </c>
      <c r="F46" s="37" t="s">
        <v>23</v>
      </c>
      <c r="G46" s="33">
        <f t="array" ref="G46">SQRT(MMULT(MMULT(TRANSPOSE(G43:G44),$G$24:$H$25),G43:G44))</f>
        <v>2.4649161195933779E-2</v>
      </c>
      <c r="H46" s="33">
        <f t="array" ref="H46">SQRT(MMULT(MMULT(TRANSPOSE(H43:H44),$G$24:$H$25),H43:H44))</f>
        <v>2.0256756727096783E-2</v>
      </c>
      <c r="I46" s="33">
        <f t="array" ref="I46">SQRT(MMULT(MMULT(TRANSPOSE(I43:I44),$G$24:$H$25),I43:I44))</f>
        <v>1.6678326014943717E-2</v>
      </c>
      <c r="J46" s="33">
        <f t="array" ref="J46">SQRT(MMULT(MMULT(TRANSPOSE(J43:J44),$G$24:$H$25),J43:J44))</f>
        <v>1.4528325586351322E-2</v>
      </c>
      <c r="K46" s="33">
        <f t="array" ref="K46">SQRT(MMULT(MMULT(TRANSPOSE(K43:K44),$G$24:$H$25),K43:K44))</f>
        <v>1.4458673872372488E-2</v>
      </c>
      <c r="L46" s="33">
        <f t="array" ref="L46">SQRT(MMULT(MMULT(TRANSPOSE(L43:L44),$G$24:$H$25),L43:L44))</f>
        <v>1.649574418068302E-2</v>
      </c>
      <c r="M46" s="33">
        <f t="array" ref="M46">SQRT(MMULT(MMULT(TRANSPOSE(M43:M44),$G$24:$H$25),M43:M44))</f>
        <v>2.0006029644178854E-2</v>
      </c>
      <c r="N46" s="33">
        <f t="array" ref="N46">SQRT(MMULT(MMULT(TRANSPOSE(N43:N44),$G$24:$H$25),N43:N44))</f>
        <v>2.4360792029310185E-2</v>
      </c>
      <c r="O46" s="33">
        <f t="array" ref="O46">SQRT(MMULT(MMULT(TRANSPOSE(O43:O44),$G$24:$H$25),O43:O44))</f>
        <v>2.9184421779249917E-2</v>
      </c>
      <c r="P46" s="33">
        <f t="array" ref="P46">SQRT(MMULT(MMULT(TRANSPOSE(P43:P44),$G$24:$H$25),P43:P44))</f>
        <v>3.4279557771437569E-2</v>
      </c>
      <c r="Q46" s="33">
        <f t="array" ref="Q46">SQRT(MMULT(MMULT(TRANSPOSE(Q43:Q44),$G$24:$H$25),Q43:Q44))</f>
        <v>3.9541383480396944E-2</v>
      </c>
    </row>
    <row r="47" spans="2:17" x14ac:dyDescent="0.2">
      <c r="B47" t="s">
        <v>72</v>
      </c>
      <c r="C47" s="33">
        <v>6.7774599806131059E-3</v>
      </c>
      <c r="D47" s="33">
        <v>7.0905343399310164E-2</v>
      </c>
      <c r="G47" s="29">
        <f>(G45-$G$56)/G46</f>
        <v>9.0900644438008923E-2</v>
      </c>
      <c r="H47" s="29">
        <f t="shared" ref="H47:Q47" si="2">(H45-$G$56)/H46</f>
        <v>0.40980764839661898</v>
      </c>
      <c r="I47" s="29">
        <f t="shared" si="2"/>
        <v>0.86112497300464674</v>
      </c>
      <c r="J47" s="29">
        <f t="shared" si="2"/>
        <v>1.4057278740693018</v>
      </c>
      <c r="K47" s="29">
        <f t="shared" si="2"/>
        <v>1.8316770732203969</v>
      </c>
      <c r="L47" s="29">
        <f t="shared" si="2"/>
        <v>1.9728949652488559</v>
      </c>
      <c r="M47" s="29">
        <f t="shared" si="2"/>
        <v>1.9296742297011813</v>
      </c>
      <c r="N47" s="29">
        <f t="shared" si="2"/>
        <v>1.833514648874156</v>
      </c>
      <c r="O47" s="29">
        <f t="shared" si="2"/>
        <v>1.738140252649814</v>
      </c>
      <c r="P47" s="29">
        <f t="shared" si="2"/>
        <v>1.6565956837706866</v>
      </c>
      <c r="Q47" s="29">
        <f t="shared" si="2"/>
        <v>1.5894263456359881</v>
      </c>
    </row>
    <row r="48" spans="2:17" x14ac:dyDescent="0.2">
      <c r="B48" t="s">
        <v>73</v>
      </c>
      <c r="C48" s="33">
        <v>1.7170392530343168E-2</v>
      </c>
      <c r="D48" s="33">
        <v>3.4798764439908599E-2</v>
      </c>
      <c r="I48" s="35"/>
      <c r="J48" s="35"/>
      <c r="K48" s="35"/>
      <c r="L48" s="35"/>
      <c r="M48" s="35"/>
      <c r="N48" s="35"/>
      <c r="O48" s="35"/>
      <c r="P48" s="35"/>
      <c r="Q48" s="35"/>
    </row>
    <row r="49" spans="2:17" x14ac:dyDescent="0.2">
      <c r="B49" t="s">
        <v>74</v>
      </c>
      <c r="C49" s="33">
        <v>4.1976199855399861E-2</v>
      </c>
      <c r="D49" s="33">
        <v>6.3921154742366967E-2</v>
      </c>
      <c r="G49" s="32"/>
      <c r="I49" s="33"/>
      <c r="J49" s="33"/>
      <c r="K49" s="33"/>
      <c r="L49" s="33"/>
      <c r="M49" s="33"/>
      <c r="N49" s="33"/>
      <c r="O49" s="33"/>
      <c r="P49" s="33"/>
      <c r="Q49" s="33"/>
    </row>
    <row r="50" spans="2:17" x14ac:dyDescent="0.2">
      <c r="B50" t="s">
        <v>75</v>
      </c>
      <c r="C50" s="33">
        <v>-3.4398079723869015E-3</v>
      </c>
      <c r="D50" s="33">
        <v>5.7189300830946935E-2</v>
      </c>
      <c r="G50" s="32"/>
      <c r="I50" s="29"/>
      <c r="J50" s="29"/>
      <c r="K50" s="29"/>
      <c r="L50" s="29"/>
      <c r="M50" s="29"/>
      <c r="N50" s="29"/>
      <c r="O50" s="29"/>
      <c r="P50" s="29"/>
      <c r="Q50" s="29"/>
    </row>
    <row r="51" spans="2:17" x14ac:dyDescent="0.2">
      <c r="B51" t="s">
        <v>76</v>
      </c>
      <c r="C51" s="33">
        <v>2.5157338978720228E-2</v>
      </c>
      <c r="D51" s="33">
        <v>6.978868984390918E-2</v>
      </c>
      <c r="G51" s="32" t="s">
        <v>4073</v>
      </c>
    </row>
    <row r="52" spans="2:17" x14ac:dyDescent="0.2">
      <c r="B52" t="s">
        <v>77</v>
      </c>
      <c r="C52" s="33">
        <v>-2.6564233102976086E-3</v>
      </c>
      <c r="D52" s="33">
        <v>4.5987319983286652E-2</v>
      </c>
      <c r="F52" s="37" t="s">
        <v>4057</v>
      </c>
      <c r="G52" s="32">
        <v>0.17564716819330475</v>
      </c>
    </row>
    <row r="53" spans="2:17" x14ac:dyDescent="0.2">
      <c r="B53" t="s">
        <v>78</v>
      </c>
      <c r="C53" s="33">
        <v>-7.6141654037731026E-3</v>
      </c>
      <c r="D53" s="33">
        <v>-7.7433234279749089E-3</v>
      </c>
      <c r="F53" s="37" t="s">
        <v>4058</v>
      </c>
      <c r="G53" s="32">
        <f>1-G52</f>
        <v>0.82435283180669527</v>
      </c>
    </row>
    <row r="54" spans="2:17" x14ac:dyDescent="0.2">
      <c r="B54" t="s">
        <v>79</v>
      </c>
      <c r="C54" s="33">
        <v>1.1603772409977405E-2</v>
      </c>
      <c r="D54" s="33">
        <v>6.9226630881178253E-2</v>
      </c>
      <c r="F54" s="39" t="s">
        <v>24</v>
      </c>
      <c r="G54" s="35">
        <f t="array" ref="G54">SUMPRODUCT(G52:G53,TRANSPOSE($G$4:$H$4))</f>
        <v>3.4532352671663928E-2</v>
      </c>
    </row>
    <row r="55" spans="2:17" x14ac:dyDescent="0.2">
      <c r="B55" t="s">
        <v>80</v>
      </c>
      <c r="C55" s="33">
        <v>-1.2167898403181129E-2</v>
      </c>
      <c r="D55" s="33">
        <v>0.11288230479233258</v>
      </c>
      <c r="F55" s="39" t="s">
        <v>23</v>
      </c>
      <c r="G55" s="33">
        <f t="array" ref="G55">SQRT(MMULT(MMULT(TRANSPOSE(G52:G53),$G$24:$H$25),G52:G53))</f>
        <v>1.6859179023402619E-2</v>
      </c>
    </row>
    <row r="56" spans="2:17" x14ac:dyDescent="0.2">
      <c r="B56" t="s">
        <v>81</v>
      </c>
      <c r="C56" s="33">
        <v>-5.5800242529956343E-3</v>
      </c>
      <c r="D56" s="33">
        <v>2.5509927480060299E-2</v>
      </c>
      <c r="F56" s="39" t="s">
        <v>4074</v>
      </c>
      <c r="G56" s="33">
        <f>1.5%/12</f>
        <v>1.25E-3</v>
      </c>
    </row>
    <row r="57" spans="2:17" x14ac:dyDescent="0.2">
      <c r="B57" t="s">
        <v>82</v>
      </c>
      <c r="C57" s="33">
        <v>3.8679822049963966E-2</v>
      </c>
      <c r="D57" s="33">
        <v>1.0746947594241087E-2</v>
      </c>
      <c r="F57" s="37" t="s">
        <v>688</v>
      </c>
      <c r="G57" s="29">
        <f>(G54-G56)/G55</f>
        <v>1.9741383981665963</v>
      </c>
    </row>
    <row r="58" spans="2:17" x14ac:dyDescent="0.2">
      <c r="B58" t="s">
        <v>83</v>
      </c>
      <c r="C58" s="33">
        <v>2.1871149424480086E-2</v>
      </c>
      <c r="D58" s="33">
        <v>1.2395529444492501E-2</v>
      </c>
    </row>
    <row r="59" spans="2:17" x14ac:dyDescent="0.2">
      <c r="B59" t="s">
        <v>84</v>
      </c>
      <c r="C59" s="33">
        <v>1.3873836097855818E-2</v>
      </c>
      <c r="D59" s="33">
        <v>5.3127995259870296E-2</v>
      </c>
      <c r="F59" s="113" t="s">
        <v>4043</v>
      </c>
      <c r="G59" s="113"/>
    </row>
    <row r="60" spans="2:17" x14ac:dyDescent="0.2">
      <c r="B60" t="s">
        <v>85</v>
      </c>
      <c r="C60" s="33">
        <v>3.5599815606274315E-2</v>
      </c>
      <c r="D60" s="33">
        <v>2.628971037859397E-2</v>
      </c>
      <c r="F60" s="113"/>
      <c r="G60" s="113"/>
    </row>
    <row r="61" spans="2:17" x14ac:dyDescent="0.2">
      <c r="B61" t="s">
        <v>86</v>
      </c>
      <c r="C61" s="33">
        <v>-7.5027168806351737E-3</v>
      </c>
      <c r="D61" s="33">
        <v>3.9273229912967639E-2</v>
      </c>
      <c r="F61" s="113"/>
      <c r="G61" s="113"/>
    </row>
    <row r="62" spans="2:17" x14ac:dyDescent="0.2">
      <c r="B62" t="s">
        <v>87</v>
      </c>
      <c r="C62" s="33">
        <v>1.168381941140554E-2</v>
      </c>
      <c r="D62" s="33">
        <v>6.304308341998266E-2</v>
      </c>
    </row>
    <row r="63" spans="2:17" x14ac:dyDescent="0.2">
      <c r="B63" t="s">
        <v>88</v>
      </c>
      <c r="C63" s="33">
        <v>1.4391395772368851E-2</v>
      </c>
      <c r="D63" s="33">
        <v>3.4763272686029342E-2</v>
      </c>
    </row>
    <row r="64" spans="2:17" x14ac:dyDescent="0.2">
      <c r="B64" t="s">
        <v>89</v>
      </c>
      <c r="C64" s="33">
        <v>2.1438410043498862E-2</v>
      </c>
      <c r="D64" s="33">
        <v>4.6420132305426527E-2</v>
      </c>
    </row>
    <row r="65" spans="2:4" x14ac:dyDescent="0.2">
      <c r="B65" t="s">
        <v>90</v>
      </c>
      <c r="C65" s="33">
        <v>2.2444955572672606E-2</v>
      </c>
      <c r="D65" s="33">
        <v>4.9678805650349767E-2</v>
      </c>
    </row>
    <row r="66" spans="2:4" x14ac:dyDescent="0.2">
      <c r="B66" t="s">
        <v>91</v>
      </c>
      <c r="C66" s="33">
        <v>1.0534251893954997E-2</v>
      </c>
      <c r="D66" s="33">
        <v>4.5996570781576013E-2</v>
      </c>
    </row>
    <row r="67" spans="2:4" x14ac:dyDescent="0.2">
      <c r="B67" t="s">
        <v>92</v>
      </c>
      <c r="C67" s="33">
        <v>-2.6567644513308328E-3</v>
      </c>
      <c r="D67" s="33">
        <v>4.8008068316088996E-2</v>
      </c>
    </row>
    <row r="68" spans="2:4" x14ac:dyDescent="0.2">
      <c r="B68" t="s">
        <v>93</v>
      </c>
      <c r="C68" s="33">
        <v>8.1318398397679341E-3</v>
      </c>
      <c r="D68" s="33">
        <v>2.8112176249791961E-2</v>
      </c>
    </row>
    <row r="69" spans="2:4" x14ac:dyDescent="0.2">
      <c r="B69" t="s">
        <v>94</v>
      </c>
      <c r="C69" s="33">
        <v>4.3607914462561868E-2</v>
      </c>
      <c r="D69" s="33">
        <v>7.1504362265528518E-2</v>
      </c>
    </row>
    <row r="70" spans="2:4" x14ac:dyDescent="0.2">
      <c r="B70" t="s">
        <v>95</v>
      </c>
      <c r="C70" s="33">
        <v>-1.5069561630326652E-2</v>
      </c>
      <c r="D70" s="33">
        <v>4.6279203343616182E-2</v>
      </c>
    </row>
    <row r="71" spans="2:4" x14ac:dyDescent="0.2">
      <c r="B71" t="s">
        <v>96</v>
      </c>
      <c r="C71" s="33">
        <v>2.0401760357641407E-2</v>
      </c>
      <c r="D71" s="33">
        <v>4.5973388144325139E-2</v>
      </c>
    </row>
    <row r="72" spans="2:4" x14ac:dyDescent="0.2">
      <c r="B72" t="s">
        <v>97</v>
      </c>
      <c r="C72" s="33">
        <v>-1.2133675457381629E-3</v>
      </c>
      <c r="D72" s="33">
        <v>1.4421693930769336E-2</v>
      </c>
    </row>
    <row r="73" spans="2:4" x14ac:dyDescent="0.2">
      <c r="B73" t="s">
        <v>98</v>
      </c>
      <c r="C73" s="33">
        <v>4.6347102471710122E-3</v>
      </c>
      <c r="D73" s="33">
        <v>4.3323631280534174E-2</v>
      </c>
    </row>
    <row r="74" spans="2:4" x14ac:dyDescent="0.2">
      <c r="B74" t="s">
        <v>99</v>
      </c>
      <c r="C74" s="33">
        <v>4.3229822820581758E-3</v>
      </c>
      <c r="D74" s="33">
        <v>2.0720385719463323E-2</v>
      </c>
    </row>
    <row r="75" spans="2:4" x14ac:dyDescent="0.2">
      <c r="B75" t="s">
        <v>100</v>
      </c>
      <c r="C75" s="33">
        <v>-4.2099699374232458E-3</v>
      </c>
      <c r="D75" s="33">
        <v>3.5700104652923559E-2</v>
      </c>
    </row>
    <row r="76" spans="2:4" x14ac:dyDescent="0.2">
      <c r="B76" t="s">
        <v>101</v>
      </c>
      <c r="C76" s="33">
        <v>4.4024416928001506E-3</v>
      </c>
      <c r="D76" s="33">
        <v>4.0877295132264353E-2</v>
      </c>
    </row>
    <row r="77" spans="2:4" x14ac:dyDescent="0.2">
      <c r="B77" t="s">
        <v>102</v>
      </c>
      <c r="C77" s="33">
        <v>-2.0814677511462647E-2</v>
      </c>
      <c r="D77" s="33">
        <v>-4.2270677911771595E-3</v>
      </c>
    </row>
    <row r="78" spans="2:4" x14ac:dyDescent="0.2">
      <c r="B78" t="s">
        <v>103</v>
      </c>
      <c r="C78" s="33">
        <v>5.9803992765960004E-3</v>
      </c>
      <c r="D78" s="33">
        <v>4.5989630528478716E-2</v>
      </c>
    </row>
    <row r="79" spans="2:4" x14ac:dyDescent="0.2">
      <c r="B79" t="s">
        <v>104</v>
      </c>
      <c r="C79" s="33">
        <v>2.5920685515454902E-3</v>
      </c>
      <c r="D79" s="33">
        <v>9.5734370146418848E-2</v>
      </c>
    </row>
    <row r="80" spans="2:4" x14ac:dyDescent="0.2">
      <c r="B80" t="s">
        <v>105</v>
      </c>
      <c r="C80" s="33">
        <v>1.0227201865964618E-2</v>
      </c>
      <c r="D80" s="33">
        <v>2.8851542949683152E-2</v>
      </c>
    </row>
    <row r="81" spans="2:4" x14ac:dyDescent="0.2">
      <c r="B81" t="s">
        <v>106</v>
      </c>
      <c r="C81" s="33">
        <v>-1.2942523318341774E-4</v>
      </c>
      <c r="D81" s="33">
        <v>5.4342148685741026E-2</v>
      </c>
    </row>
    <row r="82" spans="2:4" x14ac:dyDescent="0.2">
      <c r="B82" t="s">
        <v>107</v>
      </c>
      <c r="C82" s="33">
        <v>-1.0770868373623963E-2</v>
      </c>
      <c r="D82" s="33">
        <v>6.5068733499275264E-2</v>
      </c>
    </row>
    <row r="83" spans="2:4" x14ac:dyDescent="0.2">
      <c r="B83" t="s">
        <v>108</v>
      </c>
      <c r="C83" s="33">
        <v>3.2255698776751919E-2</v>
      </c>
      <c r="D83" s="33">
        <v>5.723137269646468E-2</v>
      </c>
    </row>
    <row r="84" spans="2:4" x14ac:dyDescent="0.2">
      <c r="B84" t="s">
        <v>109</v>
      </c>
      <c r="C84" s="33">
        <v>1.3007697117201506E-2</v>
      </c>
      <c r="D84" s="33">
        <v>4.8657888440836856E-2</v>
      </c>
    </row>
    <row r="85" spans="2:4" x14ac:dyDescent="0.2">
      <c r="B85" t="s">
        <v>110</v>
      </c>
      <c r="C85" s="33">
        <v>1.2016086635107733E-2</v>
      </c>
      <c r="D85" s="33">
        <v>4.710831050632952E-2</v>
      </c>
    </row>
    <row r="86" spans="2:4" x14ac:dyDescent="0.2">
      <c r="B86" t="s">
        <v>111</v>
      </c>
      <c r="C86" s="33">
        <v>2.5008802416512977E-2</v>
      </c>
      <c r="D86" s="33">
        <v>4.0721749604634205E-2</v>
      </c>
    </row>
    <row r="87" spans="2:4" x14ac:dyDescent="0.2">
      <c r="B87" t="s">
        <v>112</v>
      </c>
      <c r="C87" s="33">
        <v>2.7859298065688903E-2</v>
      </c>
      <c r="D87" s="33">
        <v>-6.7258643529554615E-3</v>
      </c>
    </row>
    <row r="88" spans="2:4" x14ac:dyDescent="0.2">
      <c r="B88" t="s">
        <v>113</v>
      </c>
      <c r="C88" s="33">
        <v>2.3394346955081566E-2</v>
      </c>
      <c r="D88" s="33">
        <v>2.5670571010616032E-2</v>
      </c>
    </row>
    <row r="89" spans="2:4" x14ac:dyDescent="0.2">
      <c r="B89" t="s">
        <v>114</v>
      </c>
      <c r="C89" s="33">
        <v>9.5328523901053695E-4</v>
      </c>
      <c r="D89" s="33">
        <v>8.1233339012426298E-2</v>
      </c>
    </row>
    <row r="90" spans="2:4" x14ac:dyDescent="0.2">
      <c r="B90" t="s">
        <v>115</v>
      </c>
      <c r="C90" s="33">
        <v>2.2869957050632952E-2</v>
      </c>
      <c r="D90" s="33">
        <v>4.3967853654301767E-2</v>
      </c>
    </row>
    <row r="91" spans="2:4" x14ac:dyDescent="0.2">
      <c r="B91" t="s">
        <v>116</v>
      </c>
      <c r="C91" s="33">
        <v>9.3896565448158709E-3</v>
      </c>
      <c r="D91" s="33">
        <v>2.4666184270388095E-2</v>
      </c>
    </row>
    <row r="92" spans="2:4" x14ac:dyDescent="0.2">
      <c r="B92" t="s">
        <v>117</v>
      </c>
      <c r="C92" s="33">
        <v>1.3126710680873652E-2</v>
      </c>
      <c r="D92" s="33">
        <v>2.8775623914045857E-2</v>
      </c>
    </row>
    <row r="93" spans="2:4" x14ac:dyDescent="0.2">
      <c r="B93" t="s">
        <v>118</v>
      </c>
      <c r="C93" s="33">
        <v>1.6895624837231185E-2</v>
      </c>
      <c r="D93" s="33">
        <v>4.8117045559623317E-2</v>
      </c>
    </row>
    <row r="94" spans="2:4" x14ac:dyDescent="0.2">
      <c r="B94" t="s">
        <v>119</v>
      </c>
      <c r="C94" s="33">
        <v>7.412006491412923E-3</v>
      </c>
      <c r="D94" s="33">
        <v>3.2472788561604744E-2</v>
      </c>
    </row>
    <row r="95" spans="2:4" x14ac:dyDescent="0.2">
      <c r="B95" t="s">
        <v>120</v>
      </c>
      <c r="C95" s="33">
        <v>-1.3380128966739164E-2</v>
      </c>
      <c r="D95" s="33">
        <v>4.5215824635360391E-3</v>
      </c>
    </row>
    <row r="96" spans="2:4" x14ac:dyDescent="0.2">
      <c r="B96" t="s">
        <v>121</v>
      </c>
      <c r="C96" s="33">
        <v>5.8724559048678765E-2</v>
      </c>
      <c r="D96" s="33">
        <v>2.7444129291680629E-2</v>
      </c>
    </row>
    <row r="97" spans="2:4" x14ac:dyDescent="0.2">
      <c r="B97" t="s">
        <v>122</v>
      </c>
      <c r="C97" s="33">
        <v>-1.0442221263156545E-2</v>
      </c>
      <c r="D97" s="33">
        <v>7.0519133993260819E-2</v>
      </c>
    </row>
    <row r="98" spans="2:4" x14ac:dyDescent="0.2">
      <c r="B98" t="s">
        <v>123</v>
      </c>
      <c r="C98" s="33">
        <v>1.0594076909220373E-2</v>
      </c>
      <c r="D98" s="33">
        <v>6.0484766616416233E-2</v>
      </c>
    </row>
    <row r="99" spans="2:4" x14ac:dyDescent="0.2">
      <c r="B99" t="s">
        <v>124</v>
      </c>
      <c r="C99" s="33">
        <v>2.6431570853012343E-2</v>
      </c>
      <c r="D99" s="33">
        <v>5.083037151719088E-2</v>
      </c>
    </row>
    <row r="100" spans="2:4" x14ac:dyDescent="0.2">
      <c r="B100" t="s">
        <v>125</v>
      </c>
      <c r="C100" s="33">
        <v>1.8312570070434311E-3</v>
      </c>
      <c r="D100" s="33">
        <v>4.412255959235218E-2</v>
      </c>
    </row>
    <row r="101" spans="2:4" x14ac:dyDescent="0.2">
      <c r="B101" t="s">
        <v>126</v>
      </c>
      <c r="C101" s="33">
        <v>2.7992964918699542E-2</v>
      </c>
      <c r="D101" s="33">
        <v>4.3434101778457239E-2</v>
      </c>
    </row>
    <row r="102" spans="2:4" x14ac:dyDescent="0.2">
      <c r="B102" t="s">
        <v>127</v>
      </c>
      <c r="C102" s="33">
        <v>4.0246293524557001E-3</v>
      </c>
      <c r="D102" s="33">
        <v>2.1196971959171376E-2</v>
      </c>
    </row>
    <row r="103" spans="2:4" x14ac:dyDescent="0.2">
      <c r="B103" t="s">
        <v>128</v>
      </c>
      <c r="C103" s="33">
        <v>-1.7538154709545631E-2</v>
      </c>
      <c r="D103" s="33">
        <v>5.3635211493226316E-2</v>
      </c>
    </row>
    <row r="104" spans="2:4" x14ac:dyDescent="0.2">
      <c r="B104" t="s">
        <v>129</v>
      </c>
      <c r="C104" s="33">
        <v>-1.9350816457795822E-2</v>
      </c>
      <c r="D104" s="33">
        <v>6.0184365002336704E-2</v>
      </c>
    </row>
    <row r="105" spans="2:4" x14ac:dyDescent="0.2">
      <c r="B105" t="s">
        <v>130</v>
      </c>
      <c r="C105" s="33">
        <v>-2.3679211754679859E-3</v>
      </c>
      <c r="D105" s="33">
        <v>2.7325723384771246E-2</v>
      </c>
    </row>
    <row r="106" spans="2:4" x14ac:dyDescent="0.2">
      <c r="B106" t="s">
        <v>131</v>
      </c>
      <c r="C106" s="33">
        <v>-1.3165094340823585E-2</v>
      </c>
      <c r="D106" s="33">
        <v>6.8341541283302332E-2</v>
      </c>
    </row>
    <row r="107" spans="2:4" x14ac:dyDescent="0.2">
      <c r="B107" t="s">
        <v>132</v>
      </c>
      <c r="C107" s="33">
        <v>9.731060555905769E-3</v>
      </c>
      <c r="D107" s="33">
        <v>7.2730932598834785E-2</v>
      </c>
    </row>
    <row r="108" spans="2:4" x14ac:dyDescent="0.2">
      <c r="B108" t="s">
        <v>133</v>
      </c>
      <c r="C108" s="33">
        <v>9.139533618333558E-3</v>
      </c>
      <c r="D108" s="33">
        <v>5.5428317631419255E-2</v>
      </c>
    </row>
    <row r="109" spans="2:4" x14ac:dyDescent="0.2">
      <c r="B109" t="s">
        <v>134</v>
      </c>
      <c r="C109" s="33">
        <v>2.8412373980931056E-2</v>
      </c>
      <c r="D109" s="33">
        <v>5.0891291435222641E-2</v>
      </c>
    </row>
    <row r="110" spans="2:4" x14ac:dyDescent="0.2">
      <c r="B110" t="s">
        <v>135</v>
      </c>
      <c r="C110" s="33">
        <v>3.7632307885146508E-2</v>
      </c>
      <c r="D110" s="33">
        <v>6.6343989558600672E-2</v>
      </c>
    </row>
    <row r="111" spans="2:4" x14ac:dyDescent="0.2">
      <c r="B111" t="s">
        <v>136</v>
      </c>
      <c r="C111" s="33">
        <v>-1.4510240347023346E-2</v>
      </c>
      <c r="D111" s="33">
        <v>3.6566007732209263E-2</v>
      </c>
    </row>
    <row r="112" spans="2:4" x14ac:dyDescent="0.2">
      <c r="B112" t="s">
        <v>137</v>
      </c>
      <c r="C112" s="33">
        <v>2.1643833217488181E-2</v>
      </c>
      <c r="D112" s="33">
        <v>6.4043513502660701E-2</v>
      </c>
    </row>
    <row r="113" spans="2:4" x14ac:dyDescent="0.2">
      <c r="B113" t="s">
        <v>138</v>
      </c>
      <c r="C113" s="33">
        <v>-1.4095525627865825E-2</v>
      </c>
      <c r="D113" s="33">
        <v>4.7640225955517361E-2</v>
      </c>
    </row>
    <row r="114" spans="2:4" x14ac:dyDescent="0.2">
      <c r="B114" t="s">
        <v>139</v>
      </c>
      <c r="C114" s="33">
        <v>8.3796213043483992E-3</v>
      </c>
      <c r="D114" s="33">
        <v>3.0574912042780164E-2</v>
      </c>
    </row>
    <row r="115" spans="2:4" x14ac:dyDescent="0.2">
      <c r="B115" t="s">
        <v>140</v>
      </c>
      <c r="C115" s="33">
        <v>-2.4854781692847036E-3</v>
      </c>
      <c r="D115" s="33">
        <v>1.4061157690754063E-2</v>
      </c>
    </row>
    <row r="116" spans="2:4" x14ac:dyDescent="0.2">
      <c r="B116" t="s">
        <v>141</v>
      </c>
      <c r="C116" s="33">
        <v>1.5565555932864454E-2</v>
      </c>
      <c r="D116" s="33">
        <v>1.8599532712836354E-2</v>
      </c>
    </row>
    <row r="117" spans="2:4" x14ac:dyDescent="0.2">
      <c r="B117" t="s">
        <v>142</v>
      </c>
      <c r="C117" s="33">
        <v>1.1478222456706403E-2</v>
      </c>
      <c r="D117" s="33">
        <v>3.4982284686608849E-2</v>
      </c>
    </row>
    <row r="118" spans="2:4" x14ac:dyDescent="0.2">
      <c r="B118" t="s">
        <v>143</v>
      </c>
      <c r="C118" s="33">
        <v>-9.4048324777726549E-3</v>
      </c>
      <c r="D118" s="33">
        <v>5.2277873305628941E-2</v>
      </c>
    </row>
    <row r="119" spans="2:4" x14ac:dyDescent="0.2">
      <c r="B119" t="s">
        <v>144</v>
      </c>
      <c r="C119" s="33">
        <v>-3.613289987195592E-2</v>
      </c>
      <c r="D119" s="33">
        <v>5.0771511494856224E-2</v>
      </c>
    </row>
    <row r="120" spans="2:4" x14ac:dyDescent="0.2">
      <c r="B120" t="s">
        <v>145</v>
      </c>
      <c r="C120" s="33">
        <v>-1.1318592271200285E-2</v>
      </c>
      <c r="D120" s="33">
        <v>3.7067767186198246E-2</v>
      </c>
    </row>
    <row r="121" spans="2:4" x14ac:dyDescent="0.2">
      <c r="B121" t="s">
        <v>146</v>
      </c>
      <c r="C121" s="33">
        <v>1.1612671202257813E-3</v>
      </c>
      <c r="D121" s="33">
        <v>3.4506579696355844E-2</v>
      </c>
    </row>
    <row r="122" spans="2:4" x14ac:dyDescent="0.2">
      <c r="B122" t="s">
        <v>147</v>
      </c>
      <c r="C122" s="33">
        <v>2.2843827922973604E-2</v>
      </c>
      <c r="D122" s="33">
        <v>6.2270074662821764E-2</v>
      </c>
    </row>
    <row r="123" spans="2:4" x14ac:dyDescent="0.2">
      <c r="B123" t="s">
        <v>148</v>
      </c>
      <c r="C123" s="33">
        <v>2.8187196411108041E-2</v>
      </c>
      <c r="D123" s="33">
        <v>2.8880308120405304E-2</v>
      </c>
    </row>
    <row r="124" spans="2:4" x14ac:dyDescent="0.2">
      <c r="B124" t="s">
        <v>149</v>
      </c>
      <c r="C124" s="33">
        <v>2.3791986868092432E-2</v>
      </c>
      <c r="D124" s="33">
        <v>1.3501474550714054E-2</v>
      </c>
    </row>
    <row r="125" spans="2:4" x14ac:dyDescent="0.2">
      <c r="B125" t="s">
        <v>150</v>
      </c>
      <c r="C125" s="33">
        <v>6.5039018139784022E-2</v>
      </c>
      <c r="D125" s="33">
        <v>1.7099211969719069E-2</v>
      </c>
    </row>
    <row r="126" spans="2:4" x14ac:dyDescent="0.2">
      <c r="B126" t="s">
        <v>151</v>
      </c>
      <c r="C126" s="33">
        <v>3.2320413695696264E-2</v>
      </c>
      <c r="D126" s="33">
        <v>5.4470176469596461E-2</v>
      </c>
    </row>
    <row r="127" spans="2:4" x14ac:dyDescent="0.2">
      <c r="B127" t="s">
        <v>152</v>
      </c>
      <c r="C127" s="33">
        <v>1.7374527440000009E-2</v>
      </c>
      <c r="D127" s="33">
        <v>6.1356084110057454E-2</v>
      </c>
    </row>
    <row r="128" spans="2:4" x14ac:dyDescent="0.2">
      <c r="B128" t="s">
        <v>153</v>
      </c>
      <c r="C128" s="33">
        <v>4.4567919716723831E-4</v>
      </c>
      <c r="D128" s="33">
        <v>4.4604741722738192E-2</v>
      </c>
    </row>
    <row r="129" spans="2:4" x14ac:dyDescent="0.2">
      <c r="B129" t="s">
        <v>154</v>
      </c>
      <c r="C129" s="33">
        <v>-3.8259114182847762E-5</v>
      </c>
      <c r="D129" s="33">
        <v>3.6799808145408106E-2</v>
      </c>
    </row>
    <row r="130" spans="2:4" x14ac:dyDescent="0.2">
      <c r="B130" t="s">
        <v>155</v>
      </c>
      <c r="C130" s="33">
        <v>4.9733529992062632E-4</v>
      </c>
      <c r="D130" s="33">
        <v>4.160721521711485E-2</v>
      </c>
    </row>
    <row r="131" spans="2:4" x14ac:dyDescent="0.2">
      <c r="B131" t="s">
        <v>156</v>
      </c>
      <c r="C131" s="33">
        <v>3.8452023889549963E-2</v>
      </c>
      <c r="D131" s="33">
        <v>6.6248802103084162E-3</v>
      </c>
    </row>
    <row r="132" spans="2:4" x14ac:dyDescent="0.2">
      <c r="B132" t="s">
        <v>157</v>
      </c>
      <c r="C132" s="33">
        <v>1.7501792171674142E-2</v>
      </c>
      <c r="D132" s="33">
        <v>4.4264483985200595E-2</v>
      </c>
    </row>
    <row r="133" spans="2:4" x14ac:dyDescent="0.2">
      <c r="B133" t="s">
        <v>158</v>
      </c>
      <c r="C133" s="33">
        <v>2.2418515356865329E-2</v>
      </c>
      <c r="D133" s="33">
        <v>2.3154556750166394E-2</v>
      </c>
    </row>
    <row r="134" spans="2:4" x14ac:dyDescent="0.2">
      <c r="B134" t="s">
        <v>159</v>
      </c>
      <c r="C134" s="33">
        <v>1.7366398563623889E-3</v>
      </c>
      <c r="D134" s="33">
        <v>1.169980374155832E-2</v>
      </c>
    </row>
    <row r="135" spans="2:4" x14ac:dyDescent="0.2">
      <c r="B135" t="s">
        <v>160</v>
      </c>
      <c r="C135" s="33">
        <v>-3.8800331755021372E-2</v>
      </c>
      <c r="D135" s="33">
        <v>3.6571400551634423E-2</v>
      </c>
    </row>
    <row r="136" spans="2:4" x14ac:dyDescent="0.2">
      <c r="B136" t="s">
        <v>161</v>
      </c>
      <c r="C136" s="33">
        <v>3.3580033523930228E-3</v>
      </c>
      <c r="D136" s="33">
        <v>1.6869603901627478E-2</v>
      </c>
    </row>
    <row r="137" spans="2:4" x14ac:dyDescent="0.2">
      <c r="B137" t="s">
        <v>162</v>
      </c>
      <c r="C137" s="33">
        <v>-5.8430210977556025E-2</v>
      </c>
      <c r="D137" s="33">
        <v>4.4188901765323661E-2</v>
      </c>
    </row>
    <row r="138" spans="2:4" x14ac:dyDescent="0.2">
      <c r="B138" t="s">
        <v>163</v>
      </c>
      <c r="C138" s="33">
        <v>2.6287350416217763E-2</v>
      </c>
      <c r="D138" s="33">
        <v>5.7222189103622936E-3</v>
      </c>
    </row>
    <row r="139" spans="2:4" x14ac:dyDescent="0.2">
      <c r="B139" t="s">
        <v>164</v>
      </c>
      <c r="C139" s="33">
        <v>-2.7984988213843251E-2</v>
      </c>
      <c r="D139" s="33">
        <v>5.8213212825899641E-2</v>
      </c>
    </row>
    <row r="140" spans="2:4" x14ac:dyDescent="0.2">
      <c r="B140" t="s">
        <v>165</v>
      </c>
      <c r="C140" s="33">
        <v>3.3073354042041467E-2</v>
      </c>
      <c r="D140" s="33">
        <v>1.1649660426303287E-2</v>
      </c>
    </row>
    <row r="141" spans="2:4" x14ac:dyDescent="0.2">
      <c r="B141" t="s">
        <v>166</v>
      </c>
      <c r="C141" s="33">
        <v>2.0431111091670014E-2</v>
      </c>
      <c r="D141" s="33">
        <v>4.8242153431119254E-2</v>
      </c>
    </row>
    <row r="142" spans="2:4" x14ac:dyDescent="0.2">
      <c r="B142" t="s">
        <v>167</v>
      </c>
      <c r="C142" s="33">
        <v>5.5040764177127416E-2</v>
      </c>
      <c r="D142" s="33">
        <v>4.5557225271492086E-2</v>
      </c>
    </row>
    <row r="143" spans="2:4" x14ac:dyDescent="0.2">
      <c r="B143" t="s">
        <v>168</v>
      </c>
      <c r="C143" s="33">
        <v>-7.2485194044586126E-3</v>
      </c>
      <c r="D143" s="33">
        <v>2.9517801037342407E-2</v>
      </c>
    </row>
    <row r="144" spans="2:4" x14ac:dyDescent="0.2">
      <c r="B144" t="s">
        <v>169</v>
      </c>
      <c r="C144" s="33">
        <v>2.4216721351090206E-2</v>
      </c>
      <c r="D144" s="33">
        <v>2.4528439194175328E-2</v>
      </c>
    </row>
    <row r="145" spans="2:4" x14ac:dyDescent="0.2">
      <c r="B145" t="s">
        <v>170</v>
      </c>
      <c r="C145" s="33">
        <v>-2.4460986350184476E-2</v>
      </c>
      <c r="D145" s="33">
        <v>3.4309415108218458E-2</v>
      </c>
    </row>
    <row r="146" spans="2:4" x14ac:dyDescent="0.2">
      <c r="B146" t="s">
        <v>171</v>
      </c>
      <c r="C146" s="33">
        <v>2.2546859548847335E-2</v>
      </c>
      <c r="D146" s="33">
        <v>2.7754702994789729E-2</v>
      </c>
    </row>
    <row r="147" spans="2:4" x14ac:dyDescent="0.2">
      <c r="B147" t="s">
        <v>172</v>
      </c>
      <c r="C147" s="33">
        <v>5.93049108376539E-3</v>
      </c>
      <c r="D147" s="33">
        <v>2.3404568677919388E-2</v>
      </c>
    </row>
    <row r="148" spans="2:4" x14ac:dyDescent="0.2">
      <c r="B148" t="s">
        <v>173</v>
      </c>
      <c r="C148" s="33">
        <v>3.6178618640187232E-2</v>
      </c>
      <c r="D148" s="33">
        <v>4.1372663848261701E-2</v>
      </c>
    </row>
    <row r="149" spans="2:4" x14ac:dyDescent="0.2">
      <c r="B149" t="s">
        <v>174</v>
      </c>
      <c r="C149" s="33">
        <v>5.7256754654286264E-2</v>
      </c>
      <c r="D149" s="33">
        <v>5.780883498197957E-2</v>
      </c>
    </row>
    <row r="150" spans="2:4" x14ac:dyDescent="0.2">
      <c r="B150" t="s">
        <v>175</v>
      </c>
      <c r="C150" s="33">
        <v>-1.0676816740116188E-2</v>
      </c>
      <c r="D150" s="33">
        <v>1.7716705538743986E-2</v>
      </c>
    </row>
    <row r="151" spans="2:4" x14ac:dyDescent="0.2">
      <c r="B151" t="s">
        <v>176</v>
      </c>
      <c r="C151" s="33">
        <v>1.3669369568294568E-2</v>
      </c>
      <c r="D151" s="33">
        <v>4.9235858423445869E-2</v>
      </c>
    </row>
    <row r="152" spans="2:4" x14ac:dyDescent="0.2">
      <c r="B152" t="s">
        <v>177</v>
      </c>
      <c r="C152" s="33">
        <v>1.8454208581649124E-2</v>
      </c>
      <c r="D152" s="33">
        <v>3.8513144061661633E-2</v>
      </c>
    </row>
    <row r="153" spans="2:4" x14ac:dyDescent="0.2">
      <c r="B153" t="s">
        <v>178</v>
      </c>
      <c r="C153" s="33">
        <v>1.1239542474273901E-2</v>
      </c>
      <c r="D153" s="33">
        <v>5.0952768276615643E-2</v>
      </c>
    </row>
    <row r="154" spans="2:4" x14ac:dyDescent="0.2">
      <c r="B154" t="s">
        <v>179</v>
      </c>
      <c r="C154" s="33">
        <v>2.0517101007296337E-2</v>
      </c>
      <c r="D154" s="33">
        <v>1.8629955842446758E-2</v>
      </c>
    </row>
    <row r="155" spans="2:4" x14ac:dyDescent="0.2">
      <c r="B155" t="s">
        <v>180</v>
      </c>
      <c r="C155" s="33">
        <v>-3.0234806813936053E-2</v>
      </c>
      <c r="D155" s="33">
        <v>6.990014680132639E-2</v>
      </c>
    </row>
    <row r="156" spans="2:4" x14ac:dyDescent="0.2">
      <c r="B156" t="s">
        <v>181</v>
      </c>
      <c r="C156" s="33">
        <v>2.8681491602676093E-2</v>
      </c>
      <c r="D156" s="33">
        <v>5.9358550289780959E-2</v>
      </c>
    </row>
    <row r="157" spans="2:4" x14ac:dyDescent="0.2">
      <c r="B157" t="s">
        <v>182</v>
      </c>
      <c r="C157" s="33">
        <v>3.1317809746818075E-2</v>
      </c>
      <c r="D157" s="33">
        <v>-1.2371616084528338E-2</v>
      </c>
    </row>
    <row r="158" spans="2:4" x14ac:dyDescent="0.2">
      <c r="B158" t="s">
        <v>183</v>
      </c>
      <c r="C158" s="33">
        <v>-1.3315275852656851E-2</v>
      </c>
      <c r="D158" s="33">
        <v>3.5997673906320367E-2</v>
      </c>
    </row>
    <row r="159" spans="2:4" x14ac:dyDescent="0.2">
      <c r="B159" t="s">
        <v>184</v>
      </c>
      <c r="C159" s="33">
        <v>4.6481619864061782E-2</v>
      </c>
      <c r="D159" s="33">
        <v>2.6387011762867507E-2</v>
      </c>
    </row>
    <row r="160" spans="2:4" x14ac:dyDescent="0.2">
      <c r="B160" t="s">
        <v>185</v>
      </c>
      <c r="C160" s="33">
        <v>-3.8830850819649796E-3</v>
      </c>
      <c r="D160" s="33">
        <v>-3.151746352391168E-2</v>
      </c>
    </row>
    <row r="161" spans="2:4" x14ac:dyDescent="0.2">
      <c r="B161" t="s">
        <v>186</v>
      </c>
      <c r="C161" s="33">
        <v>2.7152438948737007E-2</v>
      </c>
      <c r="D161" s="33">
        <v>3.4351320452469934E-2</v>
      </c>
    </row>
    <row r="162" spans="2:4" x14ac:dyDescent="0.2">
      <c r="B162" t="s">
        <v>187</v>
      </c>
      <c r="C162" s="33">
        <v>2.7845774421758104E-2</v>
      </c>
      <c r="D162" s="33">
        <v>4.7140681882970971E-2</v>
      </c>
    </row>
    <row r="163" spans="2:4" x14ac:dyDescent="0.2">
      <c r="B163" t="s">
        <v>188</v>
      </c>
      <c r="C163" s="33">
        <v>2.4689304117820908E-2</v>
      </c>
      <c r="D163" s="33">
        <v>5.7064163200553714E-2</v>
      </c>
    </row>
    <row r="164" spans="2:4" x14ac:dyDescent="0.2">
      <c r="B164" t="s">
        <v>189</v>
      </c>
      <c r="C164" s="33">
        <v>4.0040042493260644E-3</v>
      </c>
      <c r="D164" s="33">
        <v>4.3493684470579386E-2</v>
      </c>
    </row>
    <row r="165" spans="2:4" x14ac:dyDescent="0.2">
      <c r="B165" t="s">
        <v>190</v>
      </c>
      <c r="C165" s="33">
        <v>1.8426908982465622E-2</v>
      </c>
      <c r="D165" s="33">
        <v>6.8962345819097465E-2</v>
      </c>
    </row>
    <row r="166" spans="2:4" x14ac:dyDescent="0.2">
      <c r="B166" t="s">
        <v>191</v>
      </c>
      <c r="C166" s="33">
        <v>2.8043155867582631E-2</v>
      </c>
      <c r="D166" s="33">
        <v>6.2536956436716362E-2</v>
      </c>
    </row>
    <row r="167" spans="2:4" x14ac:dyDescent="0.2">
      <c r="B167" t="s">
        <v>192</v>
      </c>
      <c r="C167" s="33">
        <v>1.7649160333722803E-2</v>
      </c>
      <c r="D167" s="33">
        <v>1.07989493284468E-2</v>
      </c>
    </row>
    <row r="168" spans="2:4" x14ac:dyDescent="0.2">
      <c r="B168" t="s">
        <v>193</v>
      </c>
      <c r="C168" s="33">
        <v>-1.5756945371894364E-2</v>
      </c>
      <c r="D168" s="33">
        <v>4.4180470325453282E-2</v>
      </c>
    </row>
    <row r="169" spans="2:4" x14ac:dyDescent="0.2">
      <c r="B169" t="s">
        <v>194</v>
      </c>
      <c r="C169" s="33">
        <v>-6.3901252203547119E-3</v>
      </c>
      <c r="D169" s="33">
        <v>2.3608273762626288E-2</v>
      </c>
    </row>
    <row r="170" spans="2:4" x14ac:dyDescent="0.2">
      <c r="B170" t="s">
        <v>195</v>
      </c>
      <c r="C170" s="33">
        <v>2.0453348574298664E-2</v>
      </c>
      <c r="D170" s="33">
        <v>4.2142425309040304E-2</v>
      </c>
    </row>
    <row r="171" spans="2:4" x14ac:dyDescent="0.2">
      <c r="B171" t="s">
        <v>196</v>
      </c>
      <c r="C171" s="33">
        <v>2.5503255196178326E-2</v>
      </c>
      <c r="D171" s="33">
        <v>3.8845850114265765E-2</v>
      </c>
    </row>
    <row r="172" spans="2:4" x14ac:dyDescent="0.2">
      <c r="B172" t="s">
        <v>197</v>
      </c>
      <c r="C172" s="33">
        <v>6.8014859111107584E-3</v>
      </c>
      <c r="D172" s="33">
        <v>1.8782882580375138E-3</v>
      </c>
    </row>
    <row r="173" spans="2:4" x14ac:dyDescent="0.2">
      <c r="B173" t="s">
        <v>198</v>
      </c>
      <c r="C173" s="33">
        <v>9.3489060748193457E-3</v>
      </c>
      <c r="D173" s="33">
        <v>3.2281876379580549E-2</v>
      </c>
    </row>
    <row r="174" spans="2:4" x14ac:dyDescent="0.2">
      <c r="B174" t="s">
        <v>199</v>
      </c>
      <c r="C174" s="33">
        <v>6.3186901713795963E-4</v>
      </c>
      <c r="D174" s="33">
        <v>6.2437708844141182E-2</v>
      </c>
    </row>
    <row r="175" spans="2:4" x14ac:dyDescent="0.2">
      <c r="B175" t="s">
        <v>200</v>
      </c>
      <c r="C175" s="33">
        <v>-8.8234725403852302E-3</v>
      </c>
      <c r="D175" s="33">
        <v>5.6481035919991554E-2</v>
      </c>
    </row>
    <row r="176" spans="2:4" x14ac:dyDescent="0.2">
      <c r="B176" t="s">
        <v>201</v>
      </c>
      <c r="C176" s="33">
        <v>3.2244193599912957E-2</v>
      </c>
      <c r="D176" s="33">
        <v>5.4344191749377602E-2</v>
      </c>
    </row>
    <row r="177" spans="2:4" x14ac:dyDescent="0.2">
      <c r="B177" t="s">
        <v>202</v>
      </c>
      <c r="C177" s="33">
        <v>-8.0298730547053148E-3</v>
      </c>
      <c r="D177" s="33">
        <v>5.23811503388215E-2</v>
      </c>
    </row>
    <row r="178" spans="2:4" x14ac:dyDescent="0.2">
      <c r="B178" t="s">
        <v>203</v>
      </c>
      <c r="C178" s="33">
        <v>6.5910103239385249E-3</v>
      </c>
      <c r="D178" s="33">
        <v>3.4569057207630045E-2</v>
      </c>
    </row>
    <row r="179" spans="2:4" x14ac:dyDescent="0.2">
      <c r="B179" t="s">
        <v>204</v>
      </c>
      <c r="C179" s="33">
        <v>1.3189208616598514E-2</v>
      </c>
      <c r="D179" s="33">
        <v>3.5924526570868885E-2</v>
      </c>
    </row>
    <row r="180" spans="2:4" x14ac:dyDescent="0.2">
      <c r="B180" t="s">
        <v>205</v>
      </c>
      <c r="C180" s="33">
        <v>2.6036150358212818E-3</v>
      </c>
      <c r="D180" s="33">
        <v>6.4063192601114871E-2</v>
      </c>
    </row>
    <row r="181" spans="2:4" x14ac:dyDescent="0.2">
      <c r="B181" t="s">
        <v>206</v>
      </c>
      <c r="C181" s="33">
        <v>1.9578540165149164E-2</v>
      </c>
      <c r="D181" s="33">
        <v>3.121147604272341E-2</v>
      </c>
    </row>
    <row r="182" spans="2:4" x14ac:dyDescent="0.2">
      <c r="B182" t="s">
        <v>207</v>
      </c>
      <c r="C182" s="33">
        <v>2.6493221680644483E-2</v>
      </c>
      <c r="D182" s="33">
        <v>3.5688535498970643E-2</v>
      </c>
    </row>
    <row r="183" spans="2:4" x14ac:dyDescent="0.2">
      <c r="B183" t="s">
        <v>208</v>
      </c>
      <c r="C183" s="33">
        <v>2.1669445720113652E-2</v>
      </c>
      <c r="D183" s="33">
        <v>7.7741700708404249E-2</v>
      </c>
    </row>
    <row r="184" spans="2:4" x14ac:dyDescent="0.2">
      <c r="B184" t="s">
        <v>209</v>
      </c>
      <c r="C184" s="33">
        <v>-6.1518709969482308E-3</v>
      </c>
      <c r="D184" s="33">
        <v>2.843114119967903E-2</v>
      </c>
    </row>
    <row r="185" spans="2:4" x14ac:dyDescent="0.2">
      <c r="B185" t="s">
        <v>210</v>
      </c>
      <c r="C185" s="33">
        <v>-4.5665796060147812E-2</v>
      </c>
      <c r="D185" s="33">
        <v>4.7931844686906824E-3</v>
      </c>
    </row>
    <row r="186" spans="2:4" x14ac:dyDescent="0.2">
      <c r="B186" t="s">
        <v>211</v>
      </c>
      <c r="C186" s="33">
        <v>5.2689339595627743E-2</v>
      </c>
      <c r="D186" s="33">
        <v>9.5921657492351563E-3</v>
      </c>
    </row>
    <row r="187" spans="2:4" x14ac:dyDescent="0.2">
      <c r="B187" t="s">
        <v>212</v>
      </c>
      <c r="C187" s="33">
        <v>-1.3866530584314968E-2</v>
      </c>
      <c r="D187" s="33">
        <v>4.3640489884673943E-2</v>
      </c>
    </row>
    <row r="188" spans="2:4" x14ac:dyDescent="0.2">
      <c r="B188" t="s">
        <v>213</v>
      </c>
      <c r="C188" s="33">
        <v>-2.1268206031571958E-2</v>
      </c>
      <c r="D188" s="33">
        <v>2.1008164258094163E-2</v>
      </c>
    </row>
    <row r="189" spans="2:4" x14ac:dyDescent="0.2">
      <c r="B189" t="s">
        <v>214</v>
      </c>
      <c r="C189" s="33">
        <v>-1.9660227882382302E-2</v>
      </c>
      <c r="D189" s="33">
        <v>6.8855059690719478E-2</v>
      </c>
    </row>
    <row r="190" spans="2:4" x14ac:dyDescent="0.2">
      <c r="B190" t="s">
        <v>215</v>
      </c>
      <c r="C190" s="33">
        <v>2.6110495984939947E-2</v>
      </c>
      <c r="D190" s="33">
        <v>5.4487427625159124E-2</v>
      </c>
    </row>
    <row r="191" spans="2:4" x14ac:dyDescent="0.2">
      <c r="B191" t="s">
        <v>216</v>
      </c>
      <c r="C191" s="33">
        <v>-2.1327639087772202E-2</v>
      </c>
      <c r="D191" s="33">
        <v>5.4260197794595663E-2</v>
      </c>
    </row>
    <row r="192" spans="2:4" x14ac:dyDescent="0.2">
      <c r="B192" t="s">
        <v>217</v>
      </c>
      <c r="C192" s="33">
        <v>-7.5871221785764002E-3</v>
      </c>
      <c r="D192" s="33">
        <v>-7.7157495999194414E-5</v>
      </c>
    </row>
    <row r="193" spans="2:4" x14ac:dyDescent="0.2">
      <c r="B193" t="s">
        <v>218</v>
      </c>
      <c r="C193" s="33">
        <v>-6.0818340248145423E-3</v>
      </c>
      <c r="D193" s="33">
        <v>7.1872773331240397E-2</v>
      </c>
    </row>
    <row r="194" spans="2:4" x14ac:dyDescent="0.2">
      <c r="B194" t="s">
        <v>219</v>
      </c>
      <c r="C194" s="33">
        <v>-4.6025550953323353E-3</v>
      </c>
      <c r="D194" s="33">
        <v>2.6846181511916485E-2</v>
      </c>
    </row>
    <row r="195" spans="2:4" x14ac:dyDescent="0.2">
      <c r="B195" t="s">
        <v>220</v>
      </c>
      <c r="C195" s="33">
        <v>3.5385215595472634E-2</v>
      </c>
      <c r="D195" s="33">
        <v>3.5550943177964749E-2</v>
      </c>
    </row>
    <row r="196" spans="2:4" x14ac:dyDescent="0.2">
      <c r="B196" t="s">
        <v>221</v>
      </c>
      <c r="C196" s="33">
        <v>-9.0201789379234388E-3</v>
      </c>
      <c r="D196" s="33">
        <v>3.1902734163379048E-2</v>
      </c>
    </row>
    <row r="197" spans="2:4" x14ac:dyDescent="0.2">
      <c r="B197" t="s">
        <v>222</v>
      </c>
      <c r="C197" s="33">
        <v>1.3164205081711969E-2</v>
      </c>
      <c r="D197" s="33">
        <v>3.2674488120096601E-2</v>
      </c>
    </row>
    <row r="198" spans="2:4" x14ac:dyDescent="0.2">
      <c r="B198" t="s">
        <v>223</v>
      </c>
      <c r="C198" s="33">
        <v>-1.5518682011114284E-2</v>
      </c>
      <c r="D198" s="33">
        <v>2.8561991148440227E-2</v>
      </c>
    </row>
    <row r="199" spans="2:4" x14ac:dyDescent="0.2">
      <c r="B199" t="s">
        <v>224</v>
      </c>
      <c r="C199" s="33">
        <v>-1.3698522476422151E-2</v>
      </c>
      <c r="D199" s="33">
        <v>7.8056728507199594E-2</v>
      </c>
    </row>
    <row r="200" spans="2:4" x14ac:dyDescent="0.2">
      <c r="B200" t="s">
        <v>225</v>
      </c>
      <c r="C200" s="33">
        <v>-2.9028891400583297E-2</v>
      </c>
      <c r="D200" s="33">
        <v>-9.1405219493532266E-3</v>
      </c>
    </row>
    <row r="201" spans="2:4" x14ac:dyDescent="0.2">
      <c r="B201" t="s">
        <v>226</v>
      </c>
      <c r="C201" s="33">
        <v>7.4567415045745725E-4</v>
      </c>
      <c r="D201" s="33">
        <v>-2.9258023916448744E-3</v>
      </c>
    </row>
    <row r="202" spans="2:4" x14ac:dyDescent="0.2">
      <c r="B202" t="s">
        <v>227</v>
      </c>
      <c r="C202" s="33">
        <v>2.6770479912394597E-2</v>
      </c>
      <c r="D202" s="33">
        <v>-1.4387963255995999E-2</v>
      </c>
    </row>
    <row r="203" spans="2:4" x14ac:dyDescent="0.2">
      <c r="B203" t="s">
        <v>228</v>
      </c>
      <c r="C203" s="33">
        <v>-2.3262446688729767E-2</v>
      </c>
      <c r="D203" s="33">
        <v>3.5503421409149138E-2</v>
      </c>
    </row>
    <row r="204" spans="2:4" x14ac:dyDescent="0.2">
      <c r="B204" t="s">
        <v>229</v>
      </c>
      <c r="C204" s="33">
        <v>4.4033233137374464E-2</v>
      </c>
      <c r="D204" s="33">
        <v>4.5754934512027785E-2</v>
      </c>
    </row>
    <row r="205" spans="2:4" x14ac:dyDescent="0.2">
      <c r="B205" t="s">
        <v>230</v>
      </c>
      <c r="C205" s="33">
        <v>3.0005278814732847E-2</v>
      </c>
      <c r="D205" s="33">
        <v>2.2618475770407584E-2</v>
      </c>
    </row>
    <row r="206" spans="2:4" x14ac:dyDescent="0.2">
      <c r="B206" t="s">
        <v>231</v>
      </c>
      <c r="C206" s="33">
        <v>5.3673342621615707E-3</v>
      </c>
      <c r="D206" s="33">
        <v>4.217804545208239E-2</v>
      </c>
    </row>
    <row r="207" spans="2:4" x14ac:dyDescent="0.2">
      <c r="B207" t="s">
        <v>232</v>
      </c>
      <c r="C207" s="33">
        <v>2.2563654789468618E-2</v>
      </c>
      <c r="D207" s="33">
        <v>1.9477733655807163E-2</v>
      </c>
    </row>
    <row r="208" spans="2:4" x14ac:dyDescent="0.2">
      <c r="B208" t="s">
        <v>233</v>
      </c>
      <c r="C208" s="33">
        <v>4.6084818137542031E-3</v>
      </c>
      <c r="D208" s="33">
        <v>2.834748945043937E-2</v>
      </c>
    </row>
    <row r="209" spans="2:4" x14ac:dyDescent="0.2">
      <c r="B209" t="s">
        <v>234</v>
      </c>
      <c r="C209" s="33">
        <v>-6.7752553965827866E-3</v>
      </c>
      <c r="D209" s="33">
        <v>1.0864969421523533E-2</v>
      </c>
    </row>
    <row r="210" spans="2:4" x14ac:dyDescent="0.2">
      <c r="B210" t="s">
        <v>235</v>
      </c>
      <c r="C210" s="33">
        <v>-1.5188380307956982E-2</v>
      </c>
      <c r="D210" s="33">
        <v>-9.5405442661257445E-4</v>
      </c>
    </row>
    <row r="211" spans="2:4" x14ac:dyDescent="0.2">
      <c r="B211" t="s">
        <v>236</v>
      </c>
      <c r="C211" s="33">
        <v>-4.3043339257651074E-3</v>
      </c>
      <c r="D211" s="33">
        <v>4.5854823357011895E-2</v>
      </c>
    </row>
    <row r="212" spans="2:4" x14ac:dyDescent="0.2">
      <c r="B212" t="s">
        <v>237</v>
      </c>
      <c r="C212" s="33">
        <v>4.0189995415490188E-3</v>
      </c>
      <c r="D212" s="33">
        <v>3.4759024237773717E-2</v>
      </c>
    </row>
    <row r="213" spans="2:4" x14ac:dyDescent="0.2">
      <c r="B213" t="s">
        <v>238</v>
      </c>
      <c r="C213" s="33">
        <v>-3.8271497629714948E-2</v>
      </c>
      <c r="D213" s="33">
        <v>3.4810414057874085E-2</v>
      </c>
    </row>
    <row r="214" spans="2:4" x14ac:dyDescent="0.2">
      <c r="B214" t="s">
        <v>239</v>
      </c>
      <c r="C214" s="33">
        <v>1.7202923555874418E-2</v>
      </c>
      <c r="D214" s="33">
        <v>6.0243096111184849E-2</v>
      </c>
    </row>
    <row r="215" spans="2:4" x14ac:dyDescent="0.2">
      <c r="B215" t="s">
        <v>240</v>
      </c>
      <c r="C215" s="33">
        <v>1.0887779191866089E-2</v>
      </c>
      <c r="D215" s="33">
        <v>1.5601260117296682E-2</v>
      </c>
    </row>
    <row r="216" spans="2:4" x14ac:dyDescent="0.2">
      <c r="B216" t="s">
        <v>241</v>
      </c>
      <c r="C216" s="33">
        <v>-9.5275563441535472E-3</v>
      </c>
      <c r="D216" s="33">
        <v>7.676578832350428E-2</v>
      </c>
    </row>
    <row r="217" spans="2:4" x14ac:dyDescent="0.2">
      <c r="B217" t="s">
        <v>242</v>
      </c>
      <c r="C217" s="33">
        <v>2.4601353262088881E-2</v>
      </c>
      <c r="D217" s="33">
        <v>4.8752243831719909E-2</v>
      </c>
    </row>
    <row r="218" spans="2:4" x14ac:dyDescent="0.2">
      <c r="B218" t="s">
        <v>243</v>
      </c>
      <c r="C218" s="33">
        <v>3.48314549410342E-2</v>
      </c>
      <c r="D218" s="33">
        <v>4.6175873844514798E-2</v>
      </c>
    </row>
    <row r="219" spans="2:4" x14ac:dyDescent="0.2">
      <c r="B219" t="s">
        <v>244</v>
      </c>
      <c r="C219" s="33">
        <v>9.7677764172932752E-3</v>
      </c>
      <c r="D219" s="33">
        <v>5.9176612032807011E-2</v>
      </c>
    </row>
    <row r="220" spans="2:4" x14ac:dyDescent="0.2">
      <c r="B220" t="s">
        <v>245</v>
      </c>
      <c r="C220" s="33">
        <v>2.3974562075458186E-2</v>
      </c>
      <c r="D220" s="33">
        <v>5.6351393747662973E-2</v>
      </c>
    </row>
    <row r="221" spans="2:4" x14ac:dyDescent="0.2">
      <c r="B221" t="s">
        <v>246</v>
      </c>
      <c r="C221" s="33">
        <v>-4.0801433786462459E-3</v>
      </c>
      <c r="D221" s="33">
        <v>4.041126896185529E-2</v>
      </c>
    </row>
    <row r="222" spans="2:4" x14ac:dyDescent="0.2">
      <c r="B222" t="s">
        <v>247</v>
      </c>
      <c r="C222" s="33">
        <v>1.0393375732571869E-2</v>
      </c>
      <c r="D222" s="33">
        <v>4.9904549149625756E-2</v>
      </c>
    </row>
    <row r="223" spans="2:4" x14ac:dyDescent="0.2">
      <c r="B223" t="s">
        <v>248</v>
      </c>
      <c r="C223" s="33">
        <v>-1.7011701458750257E-2</v>
      </c>
      <c r="D223" s="33">
        <v>1.5415975884559896E-2</v>
      </c>
    </row>
    <row r="224" spans="2:4" x14ac:dyDescent="0.2">
      <c r="B224" t="s">
        <v>249</v>
      </c>
      <c r="C224" s="33">
        <v>1.316139153075415E-2</v>
      </c>
      <c r="D224" s="33">
        <v>2.4215994339060545E-2</v>
      </c>
    </row>
    <row r="225" spans="2:4" x14ac:dyDescent="0.2">
      <c r="B225" t="s">
        <v>250</v>
      </c>
      <c r="C225" s="33">
        <v>3.5790197755652974E-2</v>
      </c>
      <c r="D225" s="33">
        <v>5.1886079561898328E-2</v>
      </c>
    </row>
    <row r="226" spans="2:4" x14ac:dyDescent="0.2">
      <c r="B226" t="s">
        <v>251</v>
      </c>
      <c r="C226" s="33">
        <v>2.0137369304665427E-2</v>
      </c>
      <c r="D226" s="33">
        <v>6.770507215942706E-2</v>
      </c>
    </row>
    <row r="227" spans="2:4" x14ac:dyDescent="0.2">
      <c r="B227" t="s">
        <v>252</v>
      </c>
      <c r="C227" s="33">
        <v>1.7034931048123481E-2</v>
      </c>
      <c r="D227" s="33">
        <v>5.4732403727641113E-2</v>
      </c>
    </row>
    <row r="228" spans="2:4" x14ac:dyDescent="0.2">
      <c r="B228" t="s">
        <v>253</v>
      </c>
      <c r="C228" s="33">
        <v>6.6505257890905039E-3</v>
      </c>
      <c r="D228" s="33">
        <v>4.0982285084793638E-2</v>
      </c>
    </row>
    <row r="229" spans="2:4" x14ac:dyDescent="0.2">
      <c r="B229" t="s">
        <v>254</v>
      </c>
      <c r="C229" s="33">
        <v>5.1946896068953557E-3</v>
      </c>
      <c r="D229" s="33">
        <v>3.5994699478613175E-2</v>
      </c>
    </row>
    <row r="230" spans="2:4" x14ac:dyDescent="0.2">
      <c r="B230" t="s">
        <v>255</v>
      </c>
      <c r="C230" s="33">
        <v>-5.1656689607113976E-3</v>
      </c>
      <c r="D230" s="33">
        <v>1.9707459676151552E-2</v>
      </c>
    </row>
    <row r="231" spans="2:4" x14ac:dyDescent="0.2">
      <c r="B231" t="s">
        <v>256</v>
      </c>
      <c r="C231" s="33">
        <v>2.5957089296971946E-3</v>
      </c>
      <c r="D231" s="33">
        <v>4.9356877301982884E-2</v>
      </c>
    </row>
    <row r="232" spans="2:4" x14ac:dyDescent="0.2">
      <c r="B232" t="s">
        <v>257</v>
      </c>
      <c r="C232" s="33">
        <v>4.856760358525232E-4</v>
      </c>
      <c r="D232" s="33">
        <v>2.3794015034047277E-2</v>
      </c>
    </row>
    <row r="233" spans="2:4" x14ac:dyDescent="0.2">
      <c r="B233" t="s">
        <v>258</v>
      </c>
      <c r="C233" s="33">
        <v>-1.5651433372714393E-2</v>
      </c>
      <c r="D233" s="33">
        <v>5.4653673176411156E-2</v>
      </c>
    </row>
    <row r="234" spans="2:4" x14ac:dyDescent="0.2">
      <c r="B234" t="s">
        <v>259</v>
      </c>
      <c r="C234" s="33">
        <v>-3.163721824802234E-2</v>
      </c>
      <c r="D234" s="33">
        <v>7.9243576328484847E-2</v>
      </c>
    </row>
    <row r="235" spans="2:4" x14ac:dyDescent="0.2">
      <c r="B235" t="s">
        <v>260</v>
      </c>
      <c r="C235" s="33">
        <v>4.4556912317311306E-2</v>
      </c>
      <c r="D235" s="33">
        <v>4.8116597213125799E-2</v>
      </c>
    </row>
    <row r="236" spans="2:4" x14ac:dyDescent="0.2">
      <c r="B236" t="s">
        <v>261</v>
      </c>
      <c r="C236" s="33">
        <v>-2.9587317918906585E-2</v>
      </c>
      <c r="D236" s="33">
        <v>3.090597834908218E-2</v>
      </c>
    </row>
    <row r="237" spans="2:4" x14ac:dyDescent="0.2">
      <c r="B237" t="s">
        <v>262</v>
      </c>
      <c r="C237" s="33">
        <v>-1.183583307315177E-3</v>
      </c>
      <c r="D237" s="33">
        <v>6.4750184288867987E-2</v>
      </c>
    </row>
    <row r="238" spans="2:4" x14ac:dyDescent="0.2">
      <c r="B238" t="s">
        <v>263</v>
      </c>
      <c r="C238" s="33">
        <v>-6.6146746104761272E-3</v>
      </c>
      <c r="D238" s="33">
        <v>3.4443877595621133E-2</v>
      </c>
    </row>
    <row r="239" spans="2:4" x14ac:dyDescent="0.2">
      <c r="B239" t="s">
        <v>264</v>
      </c>
      <c r="C239" s="33">
        <v>1.5430122134589372E-2</v>
      </c>
      <c r="D239" s="33">
        <v>2.3816540301744637E-2</v>
      </c>
    </row>
    <row r="240" spans="2:4" x14ac:dyDescent="0.2">
      <c r="B240" t="s">
        <v>265</v>
      </c>
      <c r="C240" s="33">
        <v>2.4025525023096857E-2</v>
      </c>
      <c r="D240" s="33">
        <v>4.95441914469157E-2</v>
      </c>
    </row>
    <row r="241" spans="2:4" x14ac:dyDescent="0.2">
      <c r="B241" t="s">
        <v>266</v>
      </c>
      <c r="C241" s="33">
        <v>9.2307403043835404E-3</v>
      </c>
      <c r="D241" s="33">
        <v>4.0928011900750787E-2</v>
      </c>
    </row>
    <row r="242" spans="2:4" x14ac:dyDescent="0.2">
      <c r="B242" t="s">
        <v>267</v>
      </c>
      <c r="C242" s="33">
        <v>9.9772588484627594E-3</v>
      </c>
      <c r="D242" s="33">
        <v>4.6083788809432785E-2</v>
      </c>
    </row>
    <row r="243" spans="2:4" x14ac:dyDescent="0.2">
      <c r="B243" t="s">
        <v>268</v>
      </c>
      <c r="C243" s="33">
        <v>9.8685124626232169E-4</v>
      </c>
      <c r="D243" s="33">
        <v>3.9105144512021552E-2</v>
      </c>
    </row>
    <row r="244" spans="2:4" x14ac:dyDescent="0.2">
      <c r="B244" t="s">
        <v>269</v>
      </c>
      <c r="C244" s="33">
        <v>2.823443888300816E-2</v>
      </c>
      <c r="D244" s="33">
        <v>5.0030808856239901E-2</v>
      </c>
    </row>
    <row r="245" spans="2:4" x14ac:dyDescent="0.2">
      <c r="B245" t="s">
        <v>270</v>
      </c>
      <c r="C245" s="33">
        <v>3.8052552545063505E-2</v>
      </c>
      <c r="D245" s="33">
        <v>4.600268150404134E-2</v>
      </c>
    </row>
    <row r="246" spans="2:4" x14ac:dyDescent="0.2">
      <c r="B246" t="s">
        <v>271</v>
      </c>
      <c r="C246" s="33">
        <v>-2.9390154876447212E-3</v>
      </c>
      <c r="D246" s="33">
        <v>6.2764065613140449E-2</v>
      </c>
    </row>
    <row r="247" spans="2:4" x14ac:dyDescent="0.2">
      <c r="B247" t="s">
        <v>272</v>
      </c>
      <c r="C247" s="33">
        <v>3.7330759756580142E-3</v>
      </c>
      <c r="D247" s="33">
        <v>5.6123529831994166E-2</v>
      </c>
    </row>
    <row r="248" spans="2:4" x14ac:dyDescent="0.2">
      <c r="B248" t="s">
        <v>273</v>
      </c>
      <c r="C248" s="33">
        <v>-6.1986306616564051E-3</v>
      </c>
      <c r="D248" s="33">
        <v>7.1442321634460876E-2</v>
      </c>
    </row>
    <row r="249" spans="2:4" x14ac:dyDescent="0.2">
      <c r="B249" t="s">
        <v>274</v>
      </c>
      <c r="C249" s="33">
        <v>-1.5936364411222016E-2</v>
      </c>
      <c r="D249" s="33">
        <v>7.1955652184193752E-2</v>
      </c>
    </row>
    <row r="250" spans="2:4" x14ac:dyDescent="0.2">
      <c r="B250" t="s">
        <v>275</v>
      </c>
      <c r="C250" s="33">
        <v>1.4935213684107877E-2</v>
      </c>
      <c r="D250" s="33">
        <v>5.4404271807212669E-2</v>
      </c>
    </row>
    <row r="251" spans="2:4" x14ac:dyDescent="0.2">
      <c r="B251" t="s">
        <v>276</v>
      </c>
      <c r="C251" s="33">
        <v>1.9427285772804469E-2</v>
      </c>
      <c r="D251" s="33">
        <v>4.4321080642219263E-2</v>
      </c>
    </row>
    <row r="252" spans="2:4" x14ac:dyDescent="0.2">
      <c r="B252" t="s">
        <v>277</v>
      </c>
      <c r="C252" s="33">
        <v>1.439277721173967E-2</v>
      </c>
      <c r="D252" s="33">
        <v>2.9752116620933668E-2</v>
      </c>
    </row>
    <row r="253" spans="2:4" x14ac:dyDescent="0.2">
      <c r="B253" t="s">
        <v>278</v>
      </c>
      <c r="C253" s="33">
        <v>8.0309858888122764E-3</v>
      </c>
      <c r="D253" s="33">
        <v>5.0753911968849132E-2</v>
      </c>
    </row>
    <row r="254" spans="2:4" x14ac:dyDescent="0.2">
      <c r="B254" t="s">
        <v>279</v>
      </c>
      <c r="C254" s="33">
        <v>4.5961143318154561E-2</v>
      </c>
      <c r="D254" s="33">
        <v>5.4366669996803806E-2</v>
      </c>
    </row>
    <row r="255" spans="2:4" x14ac:dyDescent="0.2">
      <c r="B255" t="s">
        <v>280</v>
      </c>
      <c r="C255" s="33">
        <v>1.495671476526938E-2</v>
      </c>
      <c r="D255" s="33">
        <v>2.4090903840359772E-2</v>
      </c>
    </row>
    <row r="256" spans="2:4" x14ac:dyDescent="0.2">
      <c r="B256" t="s">
        <v>281</v>
      </c>
      <c r="C256" s="33">
        <v>5.3906674044276681E-2</v>
      </c>
      <c r="D256" s="33">
        <v>4.2348216875304802E-2</v>
      </c>
    </row>
    <row r="257" spans="2:4" x14ac:dyDescent="0.2">
      <c r="B257" t="s">
        <v>282</v>
      </c>
      <c r="C257" s="33">
        <v>-1.4540827831053366E-2</v>
      </c>
      <c r="D257" s="33">
        <v>1.801719605258871E-2</v>
      </c>
    </row>
    <row r="258" spans="2:4" x14ac:dyDescent="0.2">
      <c r="B258" t="s">
        <v>283</v>
      </c>
      <c r="C258" s="33">
        <v>-2.0233464009115971E-2</v>
      </c>
      <c r="D258" s="33">
        <v>1.8689963860504841E-2</v>
      </c>
    </row>
    <row r="259" spans="2:4" x14ac:dyDescent="0.2">
      <c r="B259" t="s">
        <v>284</v>
      </c>
      <c r="C259" s="33">
        <v>2.4875443005893796E-2</v>
      </c>
      <c r="D259" s="33">
        <v>4.3149521335437736E-2</v>
      </c>
    </row>
    <row r="260" spans="2:4" x14ac:dyDescent="0.2">
      <c r="B260" t="s">
        <v>285</v>
      </c>
      <c r="C260" s="33">
        <v>5.5644940337218798E-2</v>
      </c>
      <c r="D260" s="33">
        <v>3.8656931785225043E-2</v>
      </c>
    </row>
    <row r="261" spans="2:4" x14ac:dyDescent="0.2">
      <c r="B261" t="s">
        <v>286</v>
      </c>
      <c r="C261" s="33">
        <v>3.7772814957353469E-2</v>
      </c>
      <c r="D261" s="33">
        <v>3.8280433390266586E-2</v>
      </c>
    </row>
    <row r="262" spans="2:4" x14ac:dyDescent="0.2">
      <c r="B262" t="s">
        <v>287</v>
      </c>
      <c r="C262" s="33">
        <v>-1.445882985847693E-2</v>
      </c>
      <c r="D262" s="33">
        <v>9.0321970828270391E-3</v>
      </c>
    </row>
    <row r="263" spans="2:4" x14ac:dyDescent="0.2">
      <c r="B263" t="s">
        <v>288</v>
      </c>
      <c r="C263" s="33">
        <v>3.0508695312365573E-2</v>
      </c>
      <c r="D263" s="33">
        <v>3.3364898660782759E-2</v>
      </c>
    </row>
    <row r="264" spans="2:4" x14ac:dyDescent="0.2">
      <c r="B264" t="s">
        <v>289</v>
      </c>
      <c r="C264" s="33">
        <v>-8.6565819412601341E-3</v>
      </c>
      <c r="D264" s="33">
        <v>4.2919762481145186E-2</v>
      </c>
    </row>
    <row r="265" spans="2:4" x14ac:dyDescent="0.2">
      <c r="B265" t="s">
        <v>290</v>
      </c>
      <c r="C265" s="33">
        <v>4.065734252618923E-2</v>
      </c>
      <c r="D265" s="33">
        <v>4.966301060714913E-2</v>
      </c>
    </row>
    <row r="266" spans="2:4" x14ac:dyDescent="0.2">
      <c r="B266" t="s">
        <v>291</v>
      </c>
      <c r="C266" s="33">
        <v>-1.6393422232619553E-2</v>
      </c>
      <c r="D266" s="33">
        <v>4.5666175266477017E-2</v>
      </c>
    </row>
    <row r="267" spans="2:4" x14ac:dyDescent="0.2">
      <c r="B267" t="s">
        <v>292</v>
      </c>
      <c r="C267" s="33">
        <v>2.7949141122384141E-2</v>
      </c>
      <c r="D267" s="33">
        <v>3.8601290840375502E-2</v>
      </c>
    </row>
    <row r="268" spans="2:4" x14ac:dyDescent="0.2">
      <c r="B268" t="s">
        <v>293</v>
      </c>
      <c r="C268" s="33">
        <v>2.01719544314303E-2</v>
      </c>
      <c r="D268" s="33">
        <v>2.5453735862254426E-2</v>
      </c>
    </row>
    <row r="269" spans="2:4" x14ac:dyDescent="0.2">
      <c r="B269" t="s">
        <v>294</v>
      </c>
      <c r="C269" s="33">
        <v>3.5995853282753884E-2</v>
      </c>
      <c r="D269" s="33">
        <v>5.6406624907464953E-2</v>
      </c>
    </row>
    <row r="270" spans="2:4" x14ac:dyDescent="0.2">
      <c r="B270" t="s">
        <v>295</v>
      </c>
      <c r="C270" s="33">
        <v>9.529032663622386E-3</v>
      </c>
      <c r="D270" s="33">
        <v>5.2246829943314935E-2</v>
      </c>
    </row>
    <row r="271" spans="2:4" x14ac:dyDescent="0.2">
      <c r="B271" t="s">
        <v>296</v>
      </c>
      <c r="C271" s="33">
        <v>9.1170354645197897E-4</v>
      </c>
      <c r="D271" s="33">
        <v>1.0552112682916458E-2</v>
      </c>
    </row>
    <row r="272" spans="2:4" x14ac:dyDescent="0.2">
      <c r="B272" t="s">
        <v>297</v>
      </c>
      <c r="C272" s="33">
        <v>-5.3481649070010601E-3</v>
      </c>
      <c r="D272" s="33">
        <v>2.8698344361663929E-2</v>
      </c>
    </row>
    <row r="273" spans="2:4" x14ac:dyDescent="0.2">
      <c r="B273" t="s">
        <v>298</v>
      </c>
      <c r="C273" s="33">
        <v>6.0936575398027309E-3</v>
      </c>
      <c r="D273" s="33">
        <v>5.7297153028900968E-2</v>
      </c>
    </row>
    <row r="274" spans="2:4" x14ac:dyDescent="0.2">
      <c r="B274" t="s">
        <v>299</v>
      </c>
      <c r="C274" s="33">
        <v>5.6107587099881243E-2</v>
      </c>
      <c r="D274" s="33">
        <v>3.9633318192854462E-2</v>
      </c>
    </row>
    <row r="275" spans="2:4" x14ac:dyDescent="0.2">
      <c r="B275" t="s">
        <v>300</v>
      </c>
      <c r="C275" s="33">
        <v>-8.6427442432058955E-3</v>
      </c>
      <c r="D275" s="33">
        <v>1.9889791130729809E-2</v>
      </c>
    </row>
    <row r="276" spans="2:4" x14ac:dyDescent="0.2">
      <c r="B276" t="s">
        <v>301</v>
      </c>
      <c r="C276" s="33">
        <v>1.1781299699942035E-2</v>
      </c>
      <c r="D276" s="33">
        <v>4.1251729480582928E-2</v>
      </c>
    </row>
    <row r="277" spans="2:4" x14ac:dyDescent="0.2">
      <c r="B277" t="s">
        <v>302</v>
      </c>
      <c r="C277" s="33">
        <v>1.1362484994180015E-2</v>
      </c>
      <c r="D277" s="33">
        <v>5.1741517273414327E-2</v>
      </c>
    </row>
    <row r="278" spans="2:4" x14ac:dyDescent="0.2">
      <c r="B278" t="s">
        <v>303</v>
      </c>
      <c r="C278" s="33">
        <v>6.3422112480210815E-3</v>
      </c>
      <c r="D278" s="33">
        <v>5.0599178571963457E-2</v>
      </c>
    </row>
    <row r="279" spans="2:4" x14ac:dyDescent="0.2">
      <c r="B279" t="s">
        <v>304</v>
      </c>
      <c r="C279" s="33">
        <v>3.0328598080021855E-2</v>
      </c>
      <c r="D279" s="33">
        <v>2.0770286359631594E-2</v>
      </c>
    </row>
    <row r="280" spans="2:4" x14ac:dyDescent="0.2">
      <c r="B280" t="s">
        <v>305</v>
      </c>
      <c r="C280" s="33">
        <v>6.9919831834071196E-3</v>
      </c>
      <c r="D280" s="33">
        <v>5.6722362046827679E-2</v>
      </c>
    </row>
    <row r="281" spans="2:4" x14ac:dyDescent="0.2">
      <c r="B281" t="s">
        <v>306</v>
      </c>
      <c r="C281" s="33">
        <v>-1.1073449479432765E-2</v>
      </c>
      <c r="D281" s="33">
        <v>3.3706385027077686E-2</v>
      </c>
    </row>
    <row r="282" spans="2:4" x14ac:dyDescent="0.2">
      <c r="B282" t="s">
        <v>307</v>
      </c>
      <c r="C282" s="33">
        <v>3.0617164764267318E-2</v>
      </c>
      <c r="D282" s="33">
        <v>5.5886699877204668E-2</v>
      </c>
    </row>
    <row r="283" spans="2:4" x14ac:dyDescent="0.2">
      <c r="B283" t="s">
        <v>308</v>
      </c>
      <c r="C283" s="33">
        <v>1.8580908420726228E-2</v>
      </c>
      <c r="D283" s="33">
        <v>3.3628522482481805E-2</v>
      </c>
    </row>
    <row r="284" spans="2:4" x14ac:dyDescent="0.2">
      <c r="B284" t="s">
        <v>309</v>
      </c>
      <c r="C284" s="33">
        <v>1.8795746985434063E-2</v>
      </c>
      <c r="D284" s="33">
        <v>3.6536247637307652E-2</v>
      </c>
    </row>
    <row r="285" spans="2:4" x14ac:dyDescent="0.2">
      <c r="B285" t="s">
        <v>310</v>
      </c>
      <c r="C285" s="33">
        <v>1.0933447495586196E-3</v>
      </c>
      <c r="D285" s="33">
        <v>5.6526087731434464E-2</v>
      </c>
    </row>
    <row r="286" spans="2:4" x14ac:dyDescent="0.2">
      <c r="B286" t="s">
        <v>311</v>
      </c>
      <c r="C286" s="33">
        <v>3.8924369629755755E-2</v>
      </c>
      <c r="D286" s="33">
        <v>3.8556445526542943E-2</v>
      </c>
    </row>
    <row r="287" spans="2:4" x14ac:dyDescent="0.2">
      <c r="B287" t="s">
        <v>312</v>
      </c>
      <c r="C287" s="33">
        <v>-4.3992643970162219E-3</v>
      </c>
      <c r="D287" s="33">
        <v>2.4922653433650341E-2</v>
      </c>
    </row>
    <row r="288" spans="2:4" x14ac:dyDescent="0.2">
      <c r="B288" t="s">
        <v>313</v>
      </c>
      <c r="C288" s="33">
        <v>2.3432276786101661E-3</v>
      </c>
      <c r="D288" s="33">
        <v>5.4215893764489966E-2</v>
      </c>
    </row>
    <row r="289" spans="2:4" x14ac:dyDescent="0.2">
      <c r="B289" t="s">
        <v>314</v>
      </c>
      <c r="C289" s="33">
        <v>7.1069896446851848E-3</v>
      </c>
      <c r="D289" s="33">
        <v>4.5571971326177088E-2</v>
      </c>
    </row>
    <row r="290" spans="2:4" x14ac:dyDescent="0.2">
      <c r="B290" t="s">
        <v>315</v>
      </c>
      <c r="C290" s="33">
        <v>3.11497472120442E-2</v>
      </c>
      <c r="D290" s="33">
        <v>-6.5826230870785554E-3</v>
      </c>
    </row>
    <row r="291" spans="2:4" x14ac:dyDescent="0.2">
      <c r="B291" t="s">
        <v>316</v>
      </c>
      <c r="C291" s="33">
        <v>4.4828193976380784E-2</v>
      </c>
      <c r="D291" s="33">
        <v>4.6839702668278832E-2</v>
      </c>
    </row>
    <row r="292" spans="2:4" x14ac:dyDescent="0.2">
      <c r="B292" t="s">
        <v>317</v>
      </c>
      <c r="C292" s="33">
        <v>2.1772854435591939E-2</v>
      </c>
      <c r="D292" s="33">
        <v>3.5834892595820921E-2</v>
      </c>
    </row>
    <row r="293" spans="2:4" x14ac:dyDescent="0.2">
      <c r="B293" t="s">
        <v>318</v>
      </c>
      <c r="C293" s="33">
        <v>-1.9963362627737541E-2</v>
      </c>
      <c r="D293" s="33">
        <v>2.1353374902723259E-2</v>
      </c>
    </row>
    <row r="294" spans="2:4" x14ac:dyDescent="0.2">
      <c r="B294" t="s">
        <v>319</v>
      </c>
      <c r="C294" s="33">
        <v>7.05094864212703E-3</v>
      </c>
      <c r="D294" s="33">
        <v>4.1085274242195775E-2</v>
      </c>
    </row>
    <row r="295" spans="2:4" x14ac:dyDescent="0.2">
      <c r="B295" t="s">
        <v>320</v>
      </c>
      <c r="C295" s="33">
        <v>-1.6543255081892805E-2</v>
      </c>
      <c r="D295" s="33">
        <v>3.6633167393984839E-2</v>
      </c>
    </row>
    <row r="296" spans="2:4" x14ac:dyDescent="0.2">
      <c r="B296" t="s">
        <v>321</v>
      </c>
      <c r="C296" s="33">
        <v>-2.1001542349474225E-2</v>
      </c>
      <c r="D296" s="33">
        <v>2.0855897557030826E-2</v>
      </c>
    </row>
    <row r="297" spans="2:4" x14ac:dyDescent="0.2">
      <c r="B297" t="s">
        <v>322</v>
      </c>
      <c r="C297" s="33">
        <v>-7.973182427569744E-3</v>
      </c>
      <c r="D297" s="33">
        <v>5.5899938485258219E-2</v>
      </c>
    </row>
    <row r="298" spans="2:4" x14ac:dyDescent="0.2">
      <c r="B298" t="s">
        <v>323</v>
      </c>
      <c r="C298" s="33">
        <v>4.7146272776082458E-2</v>
      </c>
      <c r="D298" s="33">
        <v>5.0936016101672123E-2</v>
      </c>
    </row>
    <row r="299" spans="2:4" x14ac:dyDescent="0.2">
      <c r="B299" t="s">
        <v>324</v>
      </c>
      <c r="C299" s="33">
        <v>8.7942005792620084E-4</v>
      </c>
      <c r="D299" s="33">
        <v>2.6404069626134806E-2</v>
      </c>
    </row>
    <row r="300" spans="2:4" x14ac:dyDescent="0.2">
      <c r="B300" t="s">
        <v>325</v>
      </c>
      <c r="C300" s="33">
        <v>-1.2102672376334995E-2</v>
      </c>
      <c r="D300" s="33">
        <v>4.9233042742137079E-2</v>
      </c>
    </row>
    <row r="301" spans="2:4" x14ac:dyDescent="0.2">
      <c r="B301" t="s">
        <v>326</v>
      </c>
      <c r="C301" s="33">
        <v>-3.6369076023875999E-2</v>
      </c>
      <c r="D301" s="33">
        <v>3.3915064775377084E-2</v>
      </c>
    </row>
    <row r="302" spans="2:4" x14ac:dyDescent="0.2">
      <c r="B302" t="s">
        <v>327</v>
      </c>
      <c r="C302" s="33">
        <v>-1.6595469367533415E-2</v>
      </c>
      <c r="D302" s="33">
        <v>8.9080606633997195E-2</v>
      </c>
    </row>
    <row r="303" spans="2:4" x14ac:dyDescent="0.2">
      <c r="B303" t="s">
        <v>328</v>
      </c>
      <c r="C303" s="33">
        <v>2.3133702767442338E-2</v>
      </c>
      <c r="D303" s="33">
        <v>5.0763501020696128E-2</v>
      </c>
    </row>
    <row r="304" spans="2:4" x14ac:dyDescent="0.2">
      <c r="B304" t="s">
        <v>329</v>
      </c>
      <c r="C304" s="33">
        <v>1.1475374706800726E-2</v>
      </c>
      <c r="D304" s="33">
        <v>2.1163987177565215E-2</v>
      </c>
    </row>
    <row r="305" spans="2:4" x14ac:dyDescent="0.2">
      <c r="B305" t="s">
        <v>330</v>
      </c>
      <c r="C305" s="33">
        <v>3.9606617423099913E-2</v>
      </c>
      <c r="D305" s="33">
        <v>2.6207318962397273E-2</v>
      </c>
    </row>
    <row r="306" spans="2:4" x14ac:dyDescent="0.2">
      <c r="B306" t="s">
        <v>331</v>
      </c>
      <c r="C306" s="33">
        <v>1.3335732391433829E-2</v>
      </c>
      <c r="D306" s="33">
        <v>1.9571410003585261E-2</v>
      </c>
    </row>
    <row r="307" spans="2:4" x14ac:dyDescent="0.2">
      <c r="B307" t="s">
        <v>332</v>
      </c>
      <c r="C307" s="33">
        <v>-3.3991648540210473E-2</v>
      </c>
      <c r="D307" s="33">
        <v>5.9946636761950264E-2</v>
      </c>
    </row>
    <row r="308" spans="2:4" x14ac:dyDescent="0.2">
      <c r="B308" t="s">
        <v>333</v>
      </c>
      <c r="C308" s="33">
        <v>1.0245686777108321E-2</v>
      </c>
      <c r="D308" s="33">
        <v>3.1978957867740875E-2</v>
      </c>
    </row>
    <row r="309" spans="2:4" x14ac:dyDescent="0.2">
      <c r="B309" t="s">
        <v>334</v>
      </c>
      <c r="C309" s="33">
        <v>1.7435596522094199E-2</v>
      </c>
      <c r="D309" s="33">
        <v>1.4328415090775239E-2</v>
      </c>
    </row>
    <row r="310" spans="2:4" x14ac:dyDescent="0.2">
      <c r="B310" t="s">
        <v>335</v>
      </c>
      <c r="C310" s="33">
        <v>2.1363656333511966E-2</v>
      </c>
      <c r="D310" s="33">
        <v>3.7476288094541087E-2</v>
      </c>
    </row>
    <row r="311" spans="2:4" x14ac:dyDescent="0.2">
      <c r="B311" t="s">
        <v>336</v>
      </c>
      <c r="C311" s="33">
        <v>-1.5526855261187248E-3</v>
      </c>
      <c r="D311" s="33">
        <v>6.148164144580133E-2</v>
      </c>
    </row>
    <row r="312" spans="2:4" x14ac:dyDescent="0.2">
      <c r="B312" t="s">
        <v>337</v>
      </c>
      <c r="C312" s="33">
        <v>-2.3912115416162824E-2</v>
      </c>
      <c r="D312" s="33">
        <v>2.2988718395969412E-2</v>
      </c>
    </row>
    <row r="313" spans="2:4" x14ac:dyDescent="0.2">
      <c r="B313" t="s">
        <v>338</v>
      </c>
      <c r="C313" s="33">
        <v>5.2944850248453348E-3</v>
      </c>
      <c r="D313" s="33">
        <v>2.2580745962674217E-2</v>
      </c>
    </row>
    <row r="314" spans="2:4" x14ac:dyDescent="0.2">
      <c r="B314" t="s">
        <v>339</v>
      </c>
      <c r="C314" s="33">
        <v>5.0168203699465777E-3</v>
      </c>
      <c r="D314" s="33">
        <v>1.6677690644175555E-2</v>
      </c>
    </row>
    <row r="315" spans="2:4" x14ac:dyDescent="0.2">
      <c r="B315" t="s">
        <v>340</v>
      </c>
      <c r="C315" s="33">
        <v>3.9827851303871212E-3</v>
      </c>
      <c r="D315" s="33">
        <v>1.7437291249395425E-2</v>
      </c>
    </row>
    <row r="316" spans="2:4" x14ac:dyDescent="0.2">
      <c r="B316" t="s">
        <v>341</v>
      </c>
      <c r="C316" s="33">
        <v>-1.0169905695746615E-2</v>
      </c>
      <c r="D316" s="33">
        <v>6.5940363402879801E-2</v>
      </c>
    </row>
    <row r="317" spans="2:4" x14ac:dyDescent="0.2">
      <c r="B317" t="s">
        <v>342</v>
      </c>
      <c r="C317" s="33">
        <v>1.7834903952505064E-3</v>
      </c>
      <c r="D317" s="33">
        <v>2.5264374595122253E-2</v>
      </c>
    </row>
    <row r="318" spans="2:4" x14ac:dyDescent="0.2">
      <c r="B318" t="s">
        <v>343</v>
      </c>
      <c r="C318" s="33">
        <v>9.4838664460877003E-3</v>
      </c>
      <c r="D318" s="33">
        <v>4.2947972458047004E-2</v>
      </c>
    </row>
    <row r="319" spans="2:4" x14ac:dyDescent="0.2">
      <c r="B319" t="s">
        <v>344</v>
      </c>
      <c r="C319" s="33">
        <v>1.9364202932146135E-3</v>
      </c>
      <c r="D319" s="33">
        <v>6.2681743185409838E-2</v>
      </c>
    </row>
    <row r="320" spans="2:4" x14ac:dyDescent="0.2">
      <c r="B320" t="s">
        <v>345</v>
      </c>
      <c r="C320" s="33">
        <v>2.8941835443229917E-2</v>
      </c>
      <c r="D320" s="33">
        <v>2.9797226080364721E-2</v>
      </c>
    </row>
    <row r="321" spans="2:4" x14ac:dyDescent="0.2">
      <c r="B321" t="s">
        <v>346</v>
      </c>
      <c r="C321" s="33">
        <v>-7.0913664681002495E-3</v>
      </c>
      <c r="D321" s="33">
        <v>5.4570512963606613E-2</v>
      </c>
    </row>
    <row r="322" spans="2:4" x14ac:dyDescent="0.2">
      <c r="B322" t="s">
        <v>347</v>
      </c>
      <c r="C322" s="33">
        <v>1.1510668516867054E-2</v>
      </c>
      <c r="D322" s="33">
        <v>6.2618510903087468E-2</v>
      </c>
    </row>
    <row r="323" spans="2:4" x14ac:dyDescent="0.2">
      <c r="B323" t="s">
        <v>348</v>
      </c>
      <c r="C323" s="33">
        <v>3.4486934174391533E-2</v>
      </c>
      <c r="D323" s="33">
        <v>4.0172662963043317E-2</v>
      </c>
    </row>
    <row r="324" spans="2:4" x14ac:dyDescent="0.2">
      <c r="B324" t="s">
        <v>349</v>
      </c>
      <c r="C324" s="33">
        <v>-2.1476671324240006E-2</v>
      </c>
      <c r="D324" s="33">
        <v>3.3336409704030491E-2</v>
      </c>
    </row>
    <row r="325" spans="2:4" x14ac:dyDescent="0.2">
      <c r="B325" t="s">
        <v>350</v>
      </c>
      <c r="C325" s="33">
        <v>-5.628286471682337E-3</v>
      </c>
      <c r="D325" s="33">
        <v>6.5061965132496916E-2</v>
      </c>
    </row>
    <row r="326" spans="2:4" x14ac:dyDescent="0.2">
      <c r="B326" t="s">
        <v>351</v>
      </c>
      <c r="C326" s="33">
        <v>2.6396528924682063E-3</v>
      </c>
      <c r="D326" s="33">
        <v>8.4902023601774429E-2</v>
      </c>
    </row>
    <row r="327" spans="2:4" x14ac:dyDescent="0.2">
      <c r="B327" t="s">
        <v>352</v>
      </c>
      <c r="C327" s="33">
        <v>9.4692935360422871E-3</v>
      </c>
      <c r="D327" s="33">
        <v>8.2133578356426082E-2</v>
      </c>
    </row>
    <row r="328" spans="2:4" x14ac:dyDescent="0.2">
      <c r="B328" t="s">
        <v>353</v>
      </c>
      <c r="C328" s="33">
        <v>2.9878991103319076E-2</v>
      </c>
      <c r="D328" s="33">
        <v>4.4638238865907648E-2</v>
      </c>
    </row>
    <row r="329" spans="2:4" x14ac:dyDescent="0.2">
      <c r="B329" t="s">
        <v>354</v>
      </c>
      <c r="C329" s="33">
        <v>3.1124609835880182E-2</v>
      </c>
      <c r="D329" s="33">
        <v>-1.9526714730352113E-3</v>
      </c>
    </row>
    <row r="330" spans="2:4" x14ac:dyDescent="0.2">
      <c r="B330" t="s">
        <v>355</v>
      </c>
      <c r="C330" s="33">
        <v>-2.8795224753366461E-2</v>
      </c>
      <c r="D330" s="33">
        <v>2.9019744430750456E-2</v>
      </c>
    </row>
    <row r="331" spans="2:4" x14ac:dyDescent="0.2">
      <c r="B331" t="s">
        <v>356</v>
      </c>
      <c r="C331" s="33">
        <v>4.0096551955668734E-3</v>
      </c>
      <c r="D331" s="33">
        <v>5.8147701527254986E-2</v>
      </c>
    </row>
    <row r="332" spans="2:4" x14ac:dyDescent="0.2">
      <c r="B332" t="s">
        <v>357</v>
      </c>
      <c r="C332" s="33">
        <v>4.2480763920481418E-2</v>
      </c>
      <c r="D332" s="33">
        <v>3.7141000782864794E-2</v>
      </c>
    </row>
    <row r="333" spans="2:4" x14ac:dyDescent="0.2">
      <c r="B333" t="s">
        <v>358</v>
      </c>
      <c r="C333" s="33">
        <v>-6.3434683742124316E-3</v>
      </c>
      <c r="D333" s="33">
        <v>-7.0255669471092907E-3</v>
      </c>
    </row>
    <row r="334" spans="2:4" x14ac:dyDescent="0.2">
      <c r="B334" t="s">
        <v>359</v>
      </c>
      <c r="C334" s="33">
        <v>4.5903148117998879E-2</v>
      </c>
      <c r="D334" s="33">
        <v>4.4087174897853798E-2</v>
      </c>
    </row>
    <row r="335" spans="2:4" x14ac:dyDescent="0.2">
      <c r="B335" t="s">
        <v>360</v>
      </c>
      <c r="C335" s="33">
        <v>2.02590401188509E-2</v>
      </c>
      <c r="D335" s="33">
        <v>7.2132771930698752E-2</v>
      </c>
    </row>
    <row r="336" spans="2:4" x14ac:dyDescent="0.2">
      <c r="B336" t="s">
        <v>361</v>
      </c>
      <c r="C336" s="33">
        <v>-7.9705419384611832E-3</v>
      </c>
      <c r="D336" s="33">
        <v>2.7836512416961438E-2</v>
      </c>
    </row>
    <row r="337" spans="2:4" x14ac:dyDescent="0.2">
      <c r="B337" t="s">
        <v>362</v>
      </c>
      <c r="C337" s="33">
        <v>1.0004219145033104E-2</v>
      </c>
      <c r="D337" s="33">
        <v>3.9984493372186292E-2</v>
      </c>
    </row>
    <row r="338" spans="2:4" x14ac:dyDescent="0.2">
      <c r="B338" t="s">
        <v>363</v>
      </c>
      <c r="C338" s="33">
        <v>2.3648920724551353E-2</v>
      </c>
      <c r="D338" s="33">
        <v>3.5752344524055048E-2</v>
      </c>
    </row>
    <row r="339" spans="2:4" x14ac:dyDescent="0.2">
      <c r="B339" t="s">
        <v>364</v>
      </c>
      <c r="C339" s="33">
        <v>8.7200504834286721E-3</v>
      </c>
      <c r="D339" s="33">
        <v>6.3041626402719958E-2</v>
      </c>
    </row>
    <row r="340" spans="2:4" x14ac:dyDescent="0.2">
      <c r="B340" t="s">
        <v>365</v>
      </c>
      <c r="C340" s="33">
        <v>-5.6743191665224475E-3</v>
      </c>
      <c r="D340" s="33">
        <v>5.3295213189933376E-2</v>
      </c>
    </row>
    <row r="341" spans="2:4" x14ac:dyDescent="0.2">
      <c r="B341" t="s">
        <v>366</v>
      </c>
      <c r="C341" s="33">
        <v>1.8466130759168888E-2</v>
      </c>
      <c r="D341" s="33">
        <v>2.6554029742930196E-2</v>
      </c>
    </row>
    <row r="342" spans="2:4" x14ac:dyDescent="0.2">
      <c r="B342" t="s">
        <v>367</v>
      </c>
      <c r="C342" s="33">
        <v>-6.4544189274376631E-3</v>
      </c>
      <c r="D342" s="33">
        <v>3.5880970067051626E-2</v>
      </c>
    </row>
    <row r="343" spans="2:4" x14ac:dyDescent="0.2">
      <c r="B343" t="s">
        <v>368</v>
      </c>
      <c r="C343" s="33">
        <v>-3.0581174343504519E-2</v>
      </c>
      <c r="D343" s="33">
        <v>2.8942483104221935E-2</v>
      </c>
    </row>
    <row r="344" spans="2:4" x14ac:dyDescent="0.2">
      <c r="B344" t="s">
        <v>369</v>
      </c>
      <c r="C344" s="33">
        <v>-2.4665357451145543E-2</v>
      </c>
      <c r="D344" s="33">
        <v>4.1766958353237717E-2</v>
      </c>
    </row>
    <row r="345" spans="2:4" x14ac:dyDescent="0.2">
      <c r="B345" t="s">
        <v>370</v>
      </c>
      <c r="C345" s="33">
        <v>-5.8093094587301237E-3</v>
      </c>
      <c r="D345" s="33">
        <v>2.7206981879278232E-2</v>
      </c>
    </row>
    <row r="346" spans="2:4" x14ac:dyDescent="0.2">
      <c r="B346" t="s">
        <v>371</v>
      </c>
      <c r="C346" s="33">
        <v>3.559836626780493E-2</v>
      </c>
      <c r="D346" s="33">
        <v>4.5767388999259737E-2</v>
      </c>
    </row>
    <row r="347" spans="2:4" x14ac:dyDescent="0.2">
      <c r="B347" t="s">
        <v>372</v>
      </c>
      <c r="C347" s="33">
        <v>5.5416002581935714E-2</v>
      </c>
      <c r="D347" s="33">
        <v>3.8202090824721195E-2</v>
      </c>
    </row>
    <row r="348" spans="2:4" x14ac:dyDescent="0.2">
      <c r="B348" t="s">
        <v>373</v>
      </c>
      <c r="C348" s="33">
        <v>-3.9320407096780242E-3</v>
      </c>
      <c r="D348" s="33">
        <v>3.3807749710542984E-2</v>
      </c>
    </row>
    <row r="349" spans="2:4" x14ac:dyDescent="0.2">
      <c r="B349" t="s">
        <v>374</v>
      </c>
      <c r="C349" s="33">
        <v>-2.6537857198072907E-3</v>
      </c>
      <c r="D349" s="33">
        <v>4.1219248739384394E-2</v>
      </c>
    </row>
    <row r="350" spans="2:4" x14ac:dyDescent="0.2">
      <c r="B350" t="s">
        <v>375</v>
      </c>
      <c r="C350" s="33">
        <v>-5.4010826796196728E-3</v>
      </c>
      <c r="D350" s="33">
        <v>4.0083988929644342E-2</v>
      </c>
    </row>
    <row r="351" spans="2:4" x14ac:dyDescent="0.2">
      <c r="B351" t="s">
        <v>376</v>
      </c>
      <c r="C351" s="33">
        <v>-1.7083551157039675E-2</v>
      </c>
      <c r="D351" s="33">
        <v>5.5240878690487917E-2</v>
      </c>
    </row>
    <row r="352" spans="2:4" x14ac:dyDescent="0.2">
      <c r="B352" t="s">
        <v>377</v>
      </c>
      <c r="C352" s="33">
        <v>1.7366928638672507E-2</v>
      </c>
      <c r="D352" s="33">
        <v>5.4078848292421287E-2</v>
      </c>
    </row>
    <row r="353" spans="2:4" x14ac:dyDescent="0.2">
      <c r="B353" t="s">
        <v>378</v>
      </c>
      <c r="C353" s="33">
        <v>9.4431504880168847E-3</v>
      </c>
      <c r="D353" s="33">
        <v>2.9850316566422272E-2</v>
      </c>
    </row>
    <row r="354" spans="2:4" x14ac:dyDescent="0.2">
      <c r="B354" t="s">
        <v>379</v>
      </c>
      <c r="C354" s="33">
        <v>3.0063894953662367E-3</v>
      </c>
      <c r="D354" s="33">
        <v>5.5920835617299144E-2</v>
      </c>
    </row>
    <row r="355" spans="2:4" x14ac:dyDescent="0.2">
      <c r="B355" t="s">
        <v>380</v>
      </c>
      <c r="C355" s="33">
        <v>1.7989521549736081E-3</v>
      </c>
      <c r="D355" s="33">
        <v>2.9682978448629091E-2</v>
      </c>
    </row>
    <row r="356" spans="2:4" x14ac:dyDescent="0.2">
      <c r="B356" t="s">
        <v>381</v>
      </c>
      <c r="C356" s="33">
        <v>3.7686903953872294E-2</v>
      </c>
      <c r="D356" s="33">
        <v>4.3750034642141743E-2</v>
      </c>
    </row>
    <row r="357" spans="2:4" x14ac:dyDescent="0.2">
      <c r="B357" t="s">
        <v>382</v>
      </c>
      <c r="C357" s="33">
        <v>1.051738199003832E-2</v>
      </c>
      <c r="D357" s="33">
        <v>4.4661463344612198E-3</v>
      </c>
    </row>
    <row r="358" spans="2:4" x14ac:dyDescent="0.2">
      <c r="B358" t="s">
        <v>383</v>
      </c>
      <c r="C358" s="33">
        <v>-1.4900419048350223E-2</v>
      </c>
      <c r="D358" s="33">
        <v>-3.9569036212254299E-3</v>
      </c>
    </row>
    <row r="359" spans="2:4" x14ac:dyDescent="0.2">
      <c r="B359" t="s">
        <v>384</v>
      </c>
      <c r="C359" s="33">
        <v>-1.7126073091278074E-2</v>
      </c>
      <c r="D359" s="33">
        <v>4.3317649215237126E-2</v>
      </c>
    </row>
    <row r="360" spans="2:4" x14ac:dyDescent="0.2">
      <c r="B360" t="s">
        <v>385</v>
      </c>
      <c r="C360" s="33">
        <v>1.7265849273059623E-2</v>
      </c>
      <c r="D360" s="33">
        <v>4.2551364892904286E-2</v>
      </c>
    </row>
    <row r="361" spans="2:4" x14ac:dyDescent="0.2">
      <c r="B361" t="s">
        <v>386</v>
      </c>
      <c r="C361" s="33">
        <v>3.9463299090915602E-2</v>
      </c>
      <c r="D361" s="33">
        <v>1.704528208554695E-2</v>
      </c>
    </row>
    <row r="362" spans="2:4" x14ac:dyDescent="0.2">
      <c r="B362" t="s">
        <v>387</v>
      </c>
      <c r="C362" s="33">
        <v>-4.4863211306704828E-3</v>
      </c>
      <c r="D362" s="33">
        <v>1.1154805551627161E-2</v>
      </c>
    </row>
    <row r="363" spans="2:4" x14ac:dyDescent="0.2">
      <c r="B363" t="s">
        <v>388</v>
      </c>
      <c r="C363" s="33">
        <v>-8.7619078116282032E-3</v>
      </c>
      <c r="D363" s="33">
        <v>1.5455520288320691E-2</v>
      </c>
    </row>
    <row r="364" spans="2:4" x14ac:dyDescent="0.2">
      <c r="B364" t="s">
        <v>389</v>
      </c>
      <c r="C364" s="33">
        <v>-1.4248799801176501E-2</v>
      </c>
      <c r="D364" s="33">
        <v>1.9418045292474082E-2</v>
      </c>
    </row>
    <row r="365" spans="2:4" x14ac:dyDescent="0.2">
      <c r="B365" t="s">
        <v>390</v>
      </c>
      <c r="C365" s="33">
        <v>3.7335069402761441E-2</v>
      </c>
      <c r="D365" s="33">
        <v>6.0299018725454012E-2</v>
      </c>
    </row>
    <row r="366" spans="2:4" x14ac:dyDescent="0.2">
      <c r="B366" t="s">
        <v>391</v>
      </c>
      <c r="C366" s="33">
        <v>2.9514916924681313E-2</v>
      </c>
      <c r="D366" s="33">
        <v>2.1614429748308357E-2</v>
      </c>
    </row>
    <row r="367" spans="2:4" x14ac:dyDescent="0.2">
      <c r="B367" t="s">
        <v>392</v>
      </c>
      <c r="C367" s="33">
        <v>3.500675052068343E-2</v>
      </c>
      <c r="D367" s="33">
        <v>4.5518113478936695E-2</v>
      </c>
    </row>
    <row r="368" spans="2:4" x14ac:dyDescent="0.2">
      <c r="B368" t="s">
        <v>393</v>
      </c>
      <c r="C368" s="33">
        <v>1.5231976700735689E-2</v>
      </c>
      <c r="D368" s="33">
        <v>2.3092717083181894E-2</v>
      </c>
    </row>
    <row r="369" spans="2:4" x14ac:dyDescent="0.2">
      <c r="B369" t="s">
        <v>394</v>
      </c>
      <c r="C369" s="33">
        <v>2.0378341695283558E-2</v>
      </c>
      <c r="D369" s="33">
        <v>1.4291794428344246E-4</v>
      </c>
    </row>
    <row r="370" spans="2:4" x14ac:dyDescent="0.2">
      <c r="B370" t="s">
        <v>395</v>
      </c>
      <c r="C370" s="33">
        <v>-1.7320773432421659E-2</v>
      </c>
      <c r="D370" s="33">
        <v>2.5007714162134966E-2</v>
      </c>
    </row>
    <row r="371" spans="2:4" x14ac:dyDescent="0.2">
      <c r="B371" t="s">
        <v>396</v>
      </c>
      <c r="C371" s="33">
        <v>1.6266733172566342E-2</v>
      </c>
      <c r="D371" s="33">
        <v>5.4950645265267849E-2</v>
      </c>
    </row>
    <row r="372" spans="2:4" x14ac:dyDescent="0.2">
      <c r="B372" t="s">
        <v>397</v>
      </c>
      <c r="C372" s="33">
        <v>-1.1782999082327118E-2</v>
      </c>
      <c r="D372" s="33">
        <v>4.8707712087779596E-2</v>
      </c>
    </row>
    <row r="373" spans="2:4" x14ac:dyDescent="0.2">
      <c r="B373" t="s">
        <v>398</v>
      </c>
      <c r="C373" s="33">
        <v>-2.9270822717676389E-3</v>
      </c>
      <c r="D373" s="33">
        <v>4.6534555917867849E-2</v>
      </c>
    </row>
    <row r="374" spans="2:4" x14ac:dyDescent="0.2">
      <c r="B374" t="s">
        <v>399</v>
      </c>
      <c r="C374" s="33">
        <v>1.7933549089885099E-2</v>
      </c>
      <c r="D374" s="33">
        <v>2.9116279050601879E-2</v>
      </c>
    </row>
    <row r="375" spans="2:4" x14ac:dyDescent="0.2">
      <c r="B375" t="s">
        <v>400</v>
      </c>
      <c r="C375" s="33">
        <v>3.6805477982558852E-3</v>
      </c>
      <c r="D375" s="33">
        <v>1.1255037244590555E-2</v>
      </c>
    </row>
    <row r="376" spans="2:4" x14ac:dyDescent="0.2">
      <c r="B376" t="s">
        <v>401</v>
      </c>
      <c r="C376" s="33">
        <v>2.1001101439922044E-2</v>
      </c>
      <c r="D376" s="33">
        <v>2.0723435005399519E-2</v>
      </c>
    </row>
    <row r="377" spans="2:4" x14ac:dyDescent="0.2">
      <c r="B377" t="s">
        <v>402</v>
      </c>
      <c r="C377" s="33">
        <v>3.1047863655377572E-3</v>
      </c>
      <c r="D377" s="33">
        <v>2.9462637166892992E-2</v>
      </c>
    </row>
    <row r="378" spans="2:4" x14ac:dyDescent="0.2">
      <c r="B378" t="s">
        <v>403</v>
      </c>
      <c r="C378" s="33">
        <v>2.2120122066474471E-2</v>
      </c>
      <c r="D378" s="33">
        <v>4.1506344799138284E-2</v>
      </c>
    </row>
    <row r="379" spans="2:4" x14ac:dyDescent="0.2">
      <c r="B379" t="s">
        <v>404</v>
      </c>
      <c r="C379" s="33">
        <v>2.3621592881087644E-2</v>
      </c>
      <c r="D379" s="33">
        <v>6.120564030441393E-2</v>
      </c>
    </row>
    <row r="380" spans="2:4" x14ac:dyDescent="0.2">
      <c r="B380" t="s">
        <v>405</v>
      </c>
      <c r="C380" s="33">
        <v>1.0732957642769398E-2</v>
      </c>
      <c r="D380" s="33">
        <v>5.1152186768793802E-2</v>
      </c>
    </row>
    <row r="381" spans="2:4" x14ac:dyDescent="0.2">
      <c r="B381" t="s">
        <v>406</v>
      </c>
      <c r="C381" s="33">
        <v>3.212847543898039E-2</v>
      </c>
      <c r="D381" s="33">
        <v>4.788992794592313E-2</v>
      </c>
    </row>
    <row r="382" spans="2:4" x14ac:dyDescent="0.2">
      <c r="B382" t="s">
        <v>407</v>
      </c>
      <c r="C382" s="33">
        <v>-1.7912726339220312E-3</v>
      </c>
      <c r="D382" s="33">
        <v>3.1027596748636171E-2</v>
      </c>
    </row>
    <row r="383" spans="2:4" x14ac:dyDescent="0.2">
      <c r="B383" t="s">
        <v>408</v>
      </c>
      <c r="C383" s="33">
        <v>-1.1468785405411576E-2</v>
      </c>
      <c r="D383" s="33">
        <v>5.7519668179850922E-2</v>
      </c>
    </row>
    <row r="384" spans="2:4" x14ac:dyDescent="0.2">
      <c r="B384" t="s">
        <v>409</v>
      </c>
      <c r="C384" s="33">
        <v>-1.1626914905927025E-2</v>
      </c>
      <c r="D384" s="33">
        <v>2.4338153725785669E-2</v>
      </c>
    </row>
    <row r="385" spans="2:4" x14ac:dyDescent="0.2">
      <c r="B385" t="s">
        <v>410</v>
      </c>
      <c r="C385" s="33">
        <v>2.265176447201226E-2</v>
      </c>
      <c r="D385" s="33">
        <v>3.7734437566837885E-2</v>
      </c>
    </row>
    <row r="386" spans="2:4" x14ac:dyDescent="0.2">
      <c r="B386" t="s">
        <v>411</v>
      </c>
      <c r="C386" s="33">
        <v>-5.2345517943335664E-3</v>
      </c>
      <c r="D386" s="33">
        <v>7.5984341071942949E-2</v>
      </c>
    </row>
    <row r="387" spans="2:4" x14ac:dyDescent="0.2">
      <c r="B387" t="s">
        <v>412</v>
      </c>
      <c r="C387" s="33">
        <v>-3.9043673361327316E-2</v>
      </c>
      <c r="D387" s="33">
        <v>4.0666449097435498E-2</v>
      </c>
    </row>
    <row r="388" spans="2:4" x14ac:dyDescent="0.2">
      <c r="B388" t="s">
        <v>413</v>
      </c>
      <c r="C388" s="33">
        <v>-6.3369751821350725E-2</v>
      </c>
      <c r="D388" s="33">
        <v>6.7222163534537624E-2</v>
      </c>
    </row>
    <row r="389" spans="2:4" x14ac:dyDescent="0.2">
      <c r="B389" t="s">
        <v>414</v>
      </c>
      <c r="C389" s="33">
        <v>-1.3734151628782105E-2</v>
      </c>
      <c r="D389" s="33">
        <v>6.4091275331069827E-3</v>
      </c>
    </row>
    <row r="390" spans="2:4" x14ac:dyDescent="0.2">
      <c r="B390" t="s">
        <v>415</v>
      </c>
      <c r="C390" s="33">
        <v>1.7859145559854284E-2</v>
      </c>
      <c r="D390" s="33">
        <v>3.8574969501208083E-2</v>
      </c>
    </row>
    <row r="391" spans="2:4" x14ac:dyDescent="0.2">
      <c r="B391" t="s">
        <v>416</v>
      </c>
      <c r="C391" s="33">
        <v>4.5302692477777531E-2</v>
      </c>
      <c r="D391" s="33">
        <v>3.3115433894443547E-2</v>
      </c>
    </row>
    <row r="392" spans="2:4" x14ac:dyDescent="0.2">
      <c r="B392" t="s">
        <v>417</v>
      </c>
      <c r="C392" s="33">
        <v>-1.8941780712020424E-3</v>
      </c>
      <c r="D392" s="33">
        <v>6.5081317551884288E-2</v>
      </c>
    </row>
    <row r="393" spans="2:4" x14ac:dyDescent="0.2">
      <c r="B393" t="s">
        <v>418</v>
      </c>
      <c r="C393" s="33">
        <v>-5.139987001994771E-3</v>
      </c>
      <c r="D393" s="33">
        <v>1.8128202955478599E-2</v>
      </c>
    </row>
    <row r="394" spans="2:4" x14ac:dyDescent="0.2">
      <c r="B394" t="s">
        <v>419</v>
      </c>
      <c r="C394" s="33">
        <v>1.6304728901041707E-2</v>
      </c>
      <c r="D394" s="33">
        <v>3.8971828109188936E-2</v>
      </c>
    </row>
    <row r="395" spans="2:4" x14ac:dyDescent="0.2">
      <c r="B395" t="s">
        <v>420</v>
      </c>
      <c r="C395" s="33">
        <v>-1.6177546456393077E-2</v>
      </c>
      <c r="D395" s="33">
        <v>3.4510803135425164E-2</v>
      </c>
    </row>
    <row r="396" spans="2:4" x14ac:dyDescent="0.2">
      <c r="B396" t="s">
        <v>421</v>
      </c>
      <c r="C396" s="33">
        <v>3.3223574733604738E-2</v>
      </c>
      <c r="D396" s="33">
        <v>2.3575408096290839E-2</v>
      </c>
    </row>
    <row r="397" spans="2:4" x14ac:dyDescent="0.2">
      <c r="B397" t="s">
        <v>422</v>
      </c>
      <c r="C397" s="33">
        <v>-4.1877150686124284E-2</v>
      </c>
      <c r="D397" s="33">
        <v>6.9678126314961369E-2</v>
      </c>
    </row>
    <row r="398" spans="2:4" x14ac:dyDescent="0.2">
      <c r="B398" t="s">
        <v>423</v>
      </c>
      <c r="C398" s="33">
        <v>1.755147542059711E-2</v>
      </c>
      <c r="D398" s="33">
        <v>3.2609164942841329E-2</v>
      </c>
    </row>
    <row r="399" spans="2:4" x14ac:dyDescent="0.2">
      <c r="B399" t="s">
        <v>424</v>
      </c>
      <c r="C399" s="33">
        <v>5.8708198512580911E-3</v>
      </c>
      <c r="D399" s="33">
        <v>5.257301855499865E-2</v>
      </c>
    </row>
    <row r="400" spans="2:4" x14ac:dyDescent="0.2">
      <c r="B400" t="s">
        <v>425</v>
      </c>
      <c r="C400" s="33">
        <v>7.3326107020529538E-3</v>
      </c>
      <c r="D400" s="33">
        <v>2.8859507328698034E-2</v>
      </c>
    </row>
    <row r="401" spans="2:4" x14ac:dyDescent="0.2">
      <c r="B401" t="s">
        <v>426</v>
      </c>
      <c r="C401" s="33">
        <v>7.2285314839500995E-3</v>
      </c>
      <c r="D401" s="33">
        <v>6.2599391628064202E-2</v>
      </c>
    </row>
    <row r="402" spans="2:4" x14ac:dyDescent="0.2">
      <c r="B402" t="s">
        <v>427</v>
      </c>
      <c r="C402" s="33">
        <v>4.8720189487679373E-2</v>
      </c>
      <c r="D402" s="33">
        <v>4.0953980927654766E-2</v>
      </c>
    </row>
    <row r="403" spans="2:4" x14ac:dyDescent="0.2">
      <c r="B403" t="s">
        <v>428</v>
      </c>
      <c r="C403" s="33">
        <v>3.7399209749646903E-2</v>
      </c>
      <c r="D403" s="33">
        <v>2.5907140088725109E-2</v>
      </c>
    </row>
    <row r="404" spans="2:4" x14ac:dyDescent="0.2">
      <c r="B404" t="s">
        <v>429</v>
      </c>
      <c r="C404" s="33">
        <v>2.6517759692307519E-2</v>
      </c>
      <c r="D404" s="33">
        <v>7.5299470814721159E-3</v>
      </c>
    </row>
    <row r="405" spans="2:4" x14ac:dyDescent="0.2">
      <c r="B405" t="s">
        <v>430</v>
      </c>
      <c r="C405" s="33">
        <v>-6.6084728313783019E-3</v>
      </c>
      <c r="D405" s="33">
        <v>3.3118674344233552E-2</v>
      </c>
    </row>
    <row r="406" spans="2:4" x14ac:dyDescent="0.2">
      <c r="B406" t="s">
        <v>431</v>
      </c>
      <c r="C406" s="33">
        <v>1.0739292775515868E-2</v>
      </c>
      <c r="D406" s="33">
        <v>6.4298504309289226E-2</v>
      </c>
    </row>
    <row r="407" spans="2:4" x14ac:dyDescent="0.2">
      <c r="B407" t="s">
        <v>432</v>
      </c>
      <c r="C407" s="33">
        <v>3.4015368147753418E-2</v>
      </c>
      <c r="D407" s="33">
        <v>7.8581117278939752E-2</v>
      </c>
    </row>
    <row r="408" spans="2:4" x14ac:dyDescent="0.2">
      <c r="B408" t="s">
        <v>433</v>
      </c>
      <c r="C408" s="33">
        <v>-3.4564822447226279E-3</v>
      </c>
      <c r="D408" s="33">
        <v>4.6481929797082211E-2</v>
      </c>
    </row>
    <row r="409" spans="2:4" x14ac:dyDescent="0.2">
      <c r="B409" t="s">
        <v>434</v>
      </c>
      <c r="C409" s="33">
        <v>-1.4578359271621219E-2</v>
      </c>
      <c r="D409" s="33">
        <v>7.7412174523505475E-2</v>
      </c>
    </row>
    <row r="410" spans="2:4" x14ac:dyDescent="0.2">
      <c r="B410" t="s">
        <v>435</v>
      </c>
      <c r="C410" s="33">
        <v>1.7364608127131028E-2</v>
      </c>
      <c r="D410" s="33">
        <v>9.1077894151456416E-3</v>
      </c>
    </row>
    <row r="411" spans="2:4" x14ac:dyDescent="0.2">
      <c r="B411" t="s">
        <v>436</v>
      </c>
      <c r="C411" s="33">
        <v>-4.4348285919670587E-3</v>
      </c>
      <c r="D411" s="33">
        <v>6.0374589505869811E-2</v>
      </c>
    </row>
    <row r="412" spans="2:4" x14ac:dyDescent="0.2">
      <c r="B412" t="s">
        <v>437</v>
      </c>
      <c r="C412" s="33">
        <v>4.4683963321245274E-2</v>
      </c>
      <c r="D412" s="33">
        <v>1.9230583042831643E-2</v>
      </c>
    </row>
    <row r="413" spans="2:4" x14ac:dyDescent="0.2">
      <c r="B413" t="s">
        <v>438</v>
      </c>
      <c r="C413" s="33">
        <v>1.6678758477364334E-2</v>
      </c>
      <c r="D413" s="33">
        <v>9.0869998938378875E-3</v>
      </c>
    </row>
    <row r="414" spans="2:4" x14ac:dyDescent="0.2">
      <c r="B414" t="s">
        <v>439</v>
      </c>
      <c r="C414" s="33">
        <v>2.9660767762834855E-2</v>
      </c>
      <c r="D414" s="33">
        <v>5.2526867648632243E-2</v>
      </c>
    </row>
    <row r="415" spans="2:4" x14ac:dyDescent="0.2">
      <c r="B415" t="s">
        <v>440</v>
      </c>
      <c r="C415" s="33">
        <v>2.2133703600629509E-2</v>
      </c>
      <c r="D415" s="33">
        <v>1.749133840086365E-2</v>
      </c>
    </row>
    <row r="416" spans="2:4" x14ac:dyDescent="0.2">
      <c r="B416" t="s">
        <v>441</v>
      </c>
      <c r="C416" s="33">
        <v>3.4093420901274575E-2</v>
      </c>
      <c r="D416" s="33">
        <v>5.4334042662637042E-2</v>
      </c>
    </row>
    <row r="417" spans="2:4" x14ac:dyDescent="0.2">
      <c r="B417" t="s">
        <v>442</v>
      </c>
      <c r="C417" s="33">
        <v>-2.678859083799242E-2</v>
      </c>
      <c r="D417" s="33">
        <v>5.0705065597609913E-2</v>
      </c>
    </row>
    <row r="418" spans="2:4" x14ac:dyDescent="0.2">
      <c r="B418" t="s">
        <v>443</v>
      </c>
      <c r="C418" s="33">
        <v>1.7975747685074477E-2</v>
      </c>
      <c r="D418" s="33">
        <v>-6.2956536094728038E-3</v>
      </c>
    </row>
    <row r="419" spans="2:4" x14ac:dyDescent="0.2">
      <c r="B419" t="s">
        <v>444</v>
      </c>
      <c r="C419" s="33">
        <v>9.6286763223233027E-3</v>
      </c>
      <c r="D419" s="33">
        <v>2.7759211476698693E-2</v>
      </c>
    </row>
    <row r="420" spans="2:4" x14ac:dyDescent="0.2">
      <c r="B420" t="s">
        <v>445</v>
      </c>
      <c r="C420" s="33">
        <v>1.2323287309472408E-2</v>
      </c>
      <c r="D420" s="33">
        <v>4.6825824582984628E-2</v>
      </c>
    </row>
    <row r="421" spans="2:4" x14ac:dyDescent="0.2">
      <c r="B421" t="s">
        <v>446</v>
      </c>
      <c r="C421" s="33">
        <v>-1.8405473511319825E-3</v>
      </c>
      <c r="D421" s="33">
        <v>6.4116448829498407E-2</v>
      </c>
    </row>
    <row r="422" spans="2:4" x14ac:dyDescent="0.2">
      <c r="B422" t="s">
        <v>447</v>
      </c>
      <c r="C422" s="33">
        <v>7.1813887365872152E-3</v>
      </c>
      <c r="D422" s="33">
        <v>5.0523619414657508E-2</v>
      </c>
    </row>
    <row r="423" spans="2:4" x14ac:dyDescent="0.2">
      <c r="B423" t="s">
        <v>448</v>
      </c>
      <c r="C423" s="33">
        <v>7.4308335225561836E-3</v>
      </c>
      <c r="D423" s="33">
        <v>6.1046988877954969E-2</v>
      </c>
    </row>
    <row r="424" spans="2:4" x14ac:dyDescent="0.2">
      <c r="B424" t="s">
        <v>449</v>
      </c>
      <c r="C424" s="33">
        <v>5.5626415208772225E-3</v>
      </c>
      <c r="D424" s="33">
        <v>5.8788280454912564E-2</v>
      </c>
    </row>
    <row r="425" spans="2:4" x14ac:dyDescent="0.2">
      <c r="B425" t="s">
        <v>450</v>
      </c>
      <c r="C425" s="33">
        <v>2.6273478026343075E-3</v>
      </c>
      <c r="D425" s="33">
        <v>7.6813195619373359E-3</v>
      </c>
    </row>
    <row r="426" spans="2:4" x14ac:dyDescent="0.2">
      <c r="B426" t="s">
        <v>451</v>
      </c>
      <c r="C426" s="33">
        <v>4.0539177139010084E-4</v>
      </c>
      <c r="D426" s="33">
        <v>4.7320289314747674E-2</v>
      </c>
    </row>
    <row r="427" spans="2:4" x14ac:dyDescent="0.2">
      <c r="B427" t="s">
        <v>452</v>
      </c>
      <c r="C427" s="33">
        <v>9.8149006212264432E-3</v>
      </c>
      <c r="D427" s="33">
        <v>2.6776658123358422E-2</v>
      </c>
    </row>
    <row r="428" spans="2:4" x14ac:dyDescent="0.2">
      <c r="B428" t="s">
        <v>453</v>
      </c>
      <c r="C428" s="33">
        <v>4.0792772513099526E-2</v>
      </c>
      <c r="D428" s="33">
        <v>2.8455321849034591E-2</v>
      </c>
    </row>
    <row r="429" spans="2:4" x14ac:dyDescent="0.2">
      <c r="B429" t="s">
        <v>454</v>
      </c>
      <c r="C429" s="33">
        <v>2.0618369720794592E-2</v>
      </c>
      <c r="D429" s="33">
        <v>2.1111374446270568E-2</v>
      </c>
    </row>
    <row r="430" spans="2:4" x14ac:dyDescent="0.2">
      <c r="B430" t="s">
        <v>455</v>
      </c>
      <c r="C430" s="33">
        <v>-2.1732163677534305E-2</v>
      </c>
      <c r="D430" s="33">
        <v>4.8689124809971479E-2</v>
      </c>
    </row>
    <row r="431" spans="2:4" x14ac:dyDescent="0.2">
      <c r="B431" t="s">
        <v>456</v>
      </c>
      <c r="C431" s="33">
        <v>-9.4181151320221219E-3</v>
      </c>
      <c r="D431" s="33">
        <v>5.0689796734159798E-2</v>
      </c>
    </row>
    <row r="432" spans="2:4" x14ac:dyDescent="0.2">
      <c r="B432" t="s">
        <v>457</v>
      </c>
      <c r="C432" s="33">
        <v>-1.4230590296341954E-2</v>
      </c>
      <c r="D432" s="33">
        <v>6.0945620472356715E-2</v>
      </c>
    </row>
    <row r="433" spans="2:4" x14ac:dyDescent="0.2">
      <c r="B433" t="s">
        <v>458</v>
      </c>
      <c r="C433" s="33">
        <v>1.76095850161051E-2</v>
      </c>
      <c r="D433" s="33">
        <v>4.3178337020629176E-2</v>
      </c>
    </row>
    <row r="434" spans="2:4" x14ac:dyDescent="0.2">
      <c r="B434" t="s">
        <v>459</v>
      </c>
      <c r="C434" s="33">
        <v>-7.1759503017702203E-4</v>
      </c>
      <c r="D434" s="33">
        <v>5.9676148664606479E-2</v>
      </c>
    </row>
    <row r="435" spans="2:4" x14ac:dyDescent="0.2">
      <c r="B435" t="s">
        <v>460</v>
      </c>
      <c r="C435" s="33">
        <v>3.0723712166741184E-2</v>
      </c>
      <c r="D435" s="33">
        <v>2.1385823557909842E-2</v>
      </c>
    </row>
    <row r="436" spans="2:4" x14ac:dyDescent="0.2">
      <c r="B436" t="s">
        <v>461</v>
      </c>
      <c r="C436" s="33">
        <v>1.3018812516097406E-2</v>
      </c>
      <c r="D436" s="33">
        <v>2.9268525881277461E-2</v>
      </c>
    </row>
    <row r="437" spans="2:4" x14ac:dyDescent="0.2">
      <c r="B437" t="s">
        <v>462</v>
      </c>
      <c r="C437" s="33">
        <v>2.70588037886886E-2</v>
      </c>
      <c r="D437" s="33">
        <v>3.4333944168751004E-2</v>
      </c>
    </row>
    <row r="438" spans="2:4" x14ac:dyDescent="0.2">
      <c r="B438" t="s">
        <v>463</v>
      </c>
      <c r="C438" s="33">
        <v>2.249352202518308E-2</v>
      </c>
      <c r="D438" s="33">
        <v>6.1090683455485989E-2</v>
      </c>
    </row>
    <row r="439" spans="2:4" x14ac:dyDescent="0.2">
      <c r="B439" t="s">
        <v>464</v>
      </c>
      <c r="C439" s="33">
        <v>-2.3646626180427437E-3</v>
      </c>
      <c r="D439" s="33">
        <v>6.9632789797109823E-3</v>
      </c>
    </row>
    <row r="440" spans="2:4" x14ac:dyDescent="0.2">
      <c r="B440" t="s">
        <v>465</v>
      </c>
      <c r="C440" s="33">
        <v>-2.4232868893121373E-2</v>
      </c>
      <c r="D440" s="33">
        <v>4.7878596960743598E-2</v>
      </c>
    </row>
    <row r="441" spans="2:4" x14ac:dyDescent="0.2">
      <c r="B441" t="s">
        <v>466</v>
      </c>
      <c r="C441" s="33">
        <v>2.5689097754556557E-2</v>
      </c>
      <c r="D441" s="33">
        <v>1.7814574713905726E-2</v>
      </c>
    </row>
    <row r="442" spans="2:4" x14ac:dyDescent="0.2">
      <c r="B442" t="s">
        <v>467</v>
      </c>
      <c r="C442" s="33">
        <v>3.2855953238217557E-2</v>
      </c>
      <c r="D442" s="33">
        <v>3.1243446929912603E-2</v>
      </c>
    </row>
    <row r="443" spans="2:4" x14ac:dyDescent="0.2">
      <c r="B443" t="s">
        <v>468</v>
      </c>
      <c r="C443" s="33">
        <v>-1.9559182007947033E-2</v>
      </c>
      <c r="D443" s="33">
        <v>8.1349056403928185E-2</v>
      </c>
    </row>
    <row r="444" spans="2:4" x14ac:dyDescent="0.2">
      <c r="B444" t="s">
        <v>469</v>
      </c>
      <c r="C444" s="33">
        <v>1.9136559023158681E-2</v>
      </c>
      <c r="D444" s="33">
        <v>3.8857222273415502E-2</v>
      </c>
    </row>
    <row r="445" spans="2:4" x14ac:dyDescent="0.2">
      <c r="B445" t="s">
        <v>470</v>
      </c>
      <c r="C445" s="33">
        <v>1.5702541465266163E-2</v>
      </c>
      <c r="D445" s="33">
        <v>3.4508448552540719E-2</v>
      </c>
    </row>
    <row r="446" spans="2:4" x14ac:dyDescent="0.2">
      <c r="B446" t="s">
        <v>471</v>
      </c>
      <c r="C446" s="33">
        <v>8.7016101834782311E-3</v>
      </c>
      <c r="D446" s="33">
        <v>1.4159734902372011E-2</v>
      </c>
    </row>
    <row r="447" spans="2:4" x14ac:dyDescent="0.2">
      <c r="B447" t="s">
        <v>472</v>
      </c>
      <c r="C447" s="33">
        <v>3.9972121614722432E-2</v>
      </c>
      <c r="D447" s="33">
        <v>6.704131976363488E-2</v>
      </c>
    </row>
    <row r="448" spans="2:4" x14ac:dyDescent="0.2">
      <c r="B448" t="s">
        <v>473</v>
      </c>
      <c r="C448" s="33">
        <v>1.4038337161336796E-2</v>
      </c>
      <c r="D448" s="33">
        <v>3.5129172782951697E-2</v>
      </c>
    </row>
    <row r="449" spans="2:4" x14ac:dyDescent="0.2">
      <c r="B449" t="s">
        <v>474</v>
      </c>
      <c r="C449" s="33">
        <v>-3.5623906553100704E-3</v>
      </c>
      <c r="D449" s="33">
        <v>1.9967139841511959E-2</v>
      </c>
    </row>
    <row r="450" spans="2:4" x14ac:dyDescent="0.2">
      <c r="B450" t="s">
        <v>475</v>
      </c>
      <c r="C450" s="33">
        <v>-1.0010533650484032E-2</v>
      </c>
      <c r="D450" s="33">
        <v>6.2465607680509266E-2</v>
      </c>
    </row>
    <row r="451" spans="2:4" x14ac:dyDescent="0.2">
      <c r="B451" t="s">
        <v>476</v>
      </c>
      <c r="C451" s="33">
        <v>-1.0949088722093903E-2</v>
      </c>
      <c r="D451" s="33">
        <v>5.7802767566524124E-2</v>
      </c>
    </row>
    <row r="452" spans="2:4" x14ac:dyDescent="0.2">
      <c r="B452" t="s">
        <v>477</v>
      </c>
      <c r="C452" s="33">
        <v>3.0655968480649096E-2</v>
      </c>
      <c r="D452" s="33">
        <v>5.9474211561018411E-2</v>
      </c>
    </row>
    <row r="453" spans="2:4" x14ac:dyDescent="0.2">
      <c r="B453" t="s">
        <v>478</v>
      </c>
      <c r="C453" s="33">
        <v>2.5704507769233373E-2</v>
      </c>
      <c r="D453" s="33">
        <v>6.9851798285672756E-2</v>
      </c>
    </row>
    <row r="454" spans="2:4" x14ac:dyDescent="0.2">
      <c r="B454" t="s">
        <v>479</v>
      </c>
      <c r="C454" s="33">
        <v>3.335868542728377E-2</v>
      </c>
      <c r="D454" s="33">
        <v>3.4647136119941781E-2</v>
      </c>
    </row>
    <row r="455" spans="2:4" x14ac:dyDescent="0.2">
      <c r="B455" t="s">
        <v>480</v>
      </c>
      <c r="C455" s="33">
        <v>1.7729599540003745E-3</v>
      </c>
      <c r="D455" s="33">
        <v>7.7442245568018764E-2</v>
      </c>
    </row>
    <row r="456" spans="2:4" x14ac:dyDescent="0.2">
      <c r="B456" t="s">
        <v>481</v>
      </c>
      <c r="C456" s="33">
        <v>1.1569387411590021E-2</v>
      </c>
      <c r="D456" s="33">
        <v>7.3137464086239168E-2</v>
      </c>
    </row>
    <row r="457" spans="2:4" x14ac:dyDescent="0.2">
      <c r="B457" t="s">
        <v>482</v>
      </c>
      <c r="C457" s="33">
        <v>6.9225373682550943E-3</v>
      </c>
      <c r="D457" s="33">
        <v>3.7322343992289495E-2</v>
      </c>
    </row>
    <row r="458" spans="2:4" x14ac:dyDescent="0.2">
      <c r="B458" t="s">
        <v>483</v>
      </c>
      <c r="C458" s="33">
        <v>-1.5752072961372966E-2</v>
      </c>
      <c r="D458" s="33">
        <v>1.7349792730667894E-2</v>
      </c>
    </row>
    <row r="459" spans="2:4" x14ac:dyDescent="0.2">
      <c r="B459" t="s">
        <v>484</v>
      </c>
      <c r="C459" s="33">
        <v>-8.4958790835021804E-3</v>
      </c>
      <c r="D459" s="33">
        <v>5.5472817957297874E-2</v>
      </c>
    </row>
    <row r="460" spans="2:4" x14ac:dyDescent="0.2">
      <c r="B460" t="s">
        <v>485</v>
      </c>
      <c r="C460" s="33">
        <v>-2.2859916984459636E-3</v>
      </c>
      <c r="D460" s="33">
        <v>3.9607237386958545E-2</v>
      </c>
    </row>
    <row r="461" spans="2:4" x14ac:dyDescent="0.2">
      <c r="B461" t="s">
        <v>486</v>
      </c>
      <c r="C461" s="33">
        <v>1.0724883271516708E-2</v>
      </c>
      <c r="D461" s="33">
        <v>3.7860694172564116E-2</v>
      </c>
    </row>
    <row r="462" spans="2:4" x14ac:dyDescent="0.2">
      <c r="B462" t="s">
        <v>487</v>
      </c>
      <c r="C462" s="33">
        <v>2.786510872442878E-2</v>
      </c>
      <c r="D462" s="33">
        <v>7.6167736076711151E-2</v>
      </c>
    </row>
    <row r="463" spans="2:4" x14ac:dyDescent="0.2">
      <c r="B463" t="s">
        <v>488</v>
      </c>
      <c r="C463" s="33">
        <v>-8.0368609087619527E-3</v>
      </c>
      <c r="D463" s="33">
        <v>4.6477370595095518E-2</v>
      </c>
    </row>
    <row r="464" spans="2:4" x14ac:dyDescent="0.2">
      <c r="B464" t="s">
        <v>489</v>
      </c>
      <c r="C464" s="33">
        <v>2.9468083414984962E-2</v>
      </c>
      <c r="D464" s="33">
        <v>6.9997622973105411E-2</v>
      </c>
    </row>
    <row r="465" spans="2:4" x14ac:dyDescent="0.2">
      <c r="B465" t="s">
        <v>490</v>
      </c>
      <c r="C465" s="33">
        <v>-3.4899310739528448E-2</v>
      </c>
      <c r="D465" s="33">
        <v>4.0820189421753583E-2</v>
      </c>
    </row>
    <row r="466" spans="2:4" x14ac:dyDescent="0.2">
      <c r="B466" t="s">
        <v>491</v>
      </c>
      <c r="C466" s="33">
        <v>4.0818848802402122E-2</v>
      </c>
      <c r="D466" s="33">
        <v>5.2814510738658824E-2</v>
      </c>
    </row>
    <row r="467" spans="2:4" x14ac:dyDescent="0.2">
      <c r="B467" t="s">
        <v>492</v>
      </c>
      <c r="C467" s="33">
        <v>1.7897492611448483E-2</v>
      </c>
      <c r="D467" s="33">
        <v>3.4673809780081978E-2</v>
      </c>
    </row>
    <row r="468" spans="2:4" x14ac:dyDescent="0.2">
      <c r="B468" t="s">
        <v>493</v>
      </c>
      <c r="C468" s="33">
        <v>2.5679068293444794E-3</v>
      </c>
      <c r="D468" s="33">
        <v>-4.3524123202378084E-3</v>
      </c>
    </row>
    <row r="469" spans="2:4" x14ac:dyDescent="0.2">
      <c r="B469" t="s">
        <v>494</v>
      </c>
      <c r="C469" s="33">
        <v>2.4606640834001055E-2</v>
      </c>
      <c r="D469" s="33">
        <v>2.1019671627994761E-2</v>
      </c>
    </row>
    <row r="470" spans="2:4" x14ac:dyDescent="0.2">
      <c r="B470" t="s">
        <v>495</v>
      </c>
      <c r="C470" s="33">
        <v>1.9595228576682236E-2</v>
      </c>
      <c r="D470" s="33">
        <v>5.3228163835925615E-2</v>
      </c>
    </row>
    <row r="471" spans="2:4" x14ac:dyDescent="0.2">
      <c r="B471" t="s">
        <v>496</v>
      </c>
      <c r="C471" s="33">
        <v>1.7690381426174739E-2</v>
      </c>
      <c r="D471" s="33">
        <v>1.8255966259059394E-2</v>
      </c>
    </row>
    <row r="472" spans="2:4" x14ac:dyDescent="0.2">
      <c r="B472" t="s">
        <v>497</v>
      </c>
      <c r="C472" s="33">
        <v>1.2000831701631581E-2</v>
      </c>
      <c r="D472" s="33">
        <v>4.7124017305073901E-2</v>
      </c>
    </row>
    <row r="473" spans="2:4" x14ac:dyDescent="0.2">
      <c r="B473" t="s">
        <v>498</v>
      </c>
      <c r="C473" s="33">
        <v>1.8212092538435139E-2</v>
      </c>
      <c r="D473" s="33">
        <v>4.3601435635834337E-2</v>
      </c>
    </row>
    <row r="474" spans="2:4" x14ac:dyDescent="0.2">
      <c r="B474" t="s">
        <v>499</v>
      </c>
      <c r="C474" s="33">
        <v>-2.0869688596704059E-4</v>
      </c>
      <c r="D474" s="33">
        <v>6.1406475597047636E-2</v>
      </c>
    </row>
    <row r="475" spans="2:4" x14ac:dyDescent="0.2">
      <c r="B475" t="s">
        <v>500</v>
      </c>
      <c r="C475" s="33">
        <v>2.3033551386476447E-2</v>
      </c>
      <c r="D475" s="33">
        <v>4.0397564694988071E-2</v>
      </c>
    </row>
    <row r="476" spans="2:4" x14ac:dyDescent="0.2">
      <c r="B476" t="s">
        <v>501</v>
      </c>
      <c r="C476" s="33">
        <v>5.6236210443630343E-2</v>
      </c>
      <c r="D476" s="33">
        <v>3.1755988628308876E-2</v>
      </c>
    </row>
    <row r="477" spans="2:4" x14ac:dyDescent="0.2">
      <c r="B477" t="s">
        <v>502</v>
      </c>
      <c r="C477" s="33">
        <v>8.2968615643887467E-3</v>
      </c>
      <c r="D477" s="33">
        <v>5.824775871952452E-2</v>
      </c>
    </row>
    <row r="478" spans="2:4" x14ac:dyDescent="0.2">
      <c r="B478" t="s">
        <v>503</v>
      </c>
      <c r="C478" s="33">
        <v>3.9073254195661912E-2</v>
      </c>
      <c r="D478" s="33">
        <v>6.0753137998642154E-3</v>
      </c>
    </row>
    <row r="479" spans="2:4" x14ac:dyDescent="0.2">
      <c r="B479" t="s">
        <v>504</v>
      </c>
      <c r="C479" s="33">
        <v>-1.2214109323138237E-2</v>
      </c>
      <c r="D479" s="33">
        <v>3.2427224261319124E-2</v>
      </c>
    </row>
    <row r="480" spans="2:4" x14ac:dyDescent="0.2">
      <c r="B480" t="s">
        <v>505</v>
      </c>
      <c r="C480" s="33">
        <v>1.9222984667338142E-2</v>
      </c>
      <c r="D480" s="33">
        <v>4.2345671384717447E-2</v>
      </c>
    </row>
    <row r="481" spans="2:4" x14ac:dyDescent="0.2">
      <c r="B481" t="s">
        <v>506</v>
      </c>
      <c r="C481" s="33">
        <v>3.1256948216414455E-2</v>
      </c>
      <c r="D481" s="33">
        <v>-1.6773389235992947E-2</v>
      </c>
    </row>
    <row r="482" spans="2:4" x14ac:dyDescent="0.2">
      <c r="B482" t="s">
        <v>507</v>
      </c>
      <c r="C482" s="33">
        <v>1.1647646889637563E-4</v>
      </c>
      <c r="D482" s="33">
        <v>3.961126142428005E-2</v>
      </c>
    </row>
    <row r="483" spans="2:4" x14ac:dyDescent="0.2">
      <c r="B483" t="s">
        <v>508</v>
      </c>
      <c r="C483" s="33">
        <v>1.6766100426019989E-2</v>
      </c>
      <c r="D483" s="33">
        <v>6.240363492521947E-2</v>
      </c>
    </row>
    <row r="484" spans="2:4" x14ac:dyDescent="0.2">
      <c r="B484" t="s">
        <v>509</v>
      </c>
      <c r="C484" s="33">
        <v>6.2514776209584184E-3</v>
      </c>
      <c r="D484" s="33">
        <v>6.2458707371752915E-2</v>
      </c>
    </row>
    <row r="485" spans="2:4" x14ac:dyDescent="0.2">
      <c r="B485" t="s">
        <v>510</v>
      </c>
      <c r="C485" s="33">
        <v>-2.8463011727973969E-3</v>
      </c>
      <c r="D485" s="33">
        <v>6.7702298422408144E-2</v>
      </c>
    </row>
    <row r="486" spans="2:4" x14ac:dyDescent="0.2">
      <c r="B486" t="s">
        <v>511</v>
      </c>
      <c r="C486" s="33">
        <v>-1.3859384557102372E-2</v>
      </c>
      <c r="D486" s="33">
        <v>1.6543359631307226E-2</v>
      </c>
    </row>
    <row r="487" spans="2:4" x14ac:dyDescent="0.2">
      <c r="B487" t="s">
        <v>512</v>
      </c>
      <c r="C487" s="33">
        <v>-1.0730576859489199E-2</v>
      </c>
      <c r="D487" s="33">
        <v>1.415591988919767E-2</v>
      </c>
    </row>
    <row r="488" spans="2:4" x14ac:dyDescent="0.2">
      <c r="B488" t="s">
        <v>513</v>
      </c>
      <c r="C488" s="33">
        <v>2.3362734316269722E-2</v>
      </c>
      <c r="D488" s="33">
        <v>3.408282003151248E-2</v>
      </c>
    </row>
    <row r="489" spans="2:4" x14ac:dyDescent="0.2">
      <c r="B489" t="s">
        <v>514</v>
      </c>
      <c r="C489" s="33">
        <v>1.7706893102857273E-2</v>
      </c>
      <c r="D489" s="33">
        <v>8.8295758927949636E-2</v>
      </c>
    </row>
    <row r="490" spans="2:4" x14ac:dyDescent="0.2">
      <c r="B490" t="s">
        <v>515</v>
      </c>
      <c r="C490" s="33">
        <v>3.4117111228709182E-2</v>
      </c>
      <c r="D490" s="33">
        <v>4.4236237954130696E-2</v>
      </c>
    </row>
    <row r="491" spans="2:4" x14ac:dyDescent="0.2">
      <c r="B491" t="s">
        <v>516</v>
      </c>
      <c r="C491" s="33">
        <v>3.7114669980297083E-2</v>
      </c>
      <c r="D491" s="33">
        <v>-1.4405172734396565E-2</v>
      </c>
    </row>
    <row r="492" spans="2:4" x14ac:dyDescent="0.2">
      <c r="B492" t="s">
        <v>517</v>
      </c>
      <c r="C492" s="33">
        <v>-1.8619600868072048E-3</v>
      </c>
      <c r="D492" s="33">
        <v>8.8012819653349172E-4</v>
      </c>
    </row>
    <row r="493" spans="2:4" x14ac:dyDescent="0.2">
      <c r="B493" t="s">
        <v>518</v>
      </c>
      <c r="C493" s="33">
        <v>2.5946916991017442E-2</v>
      </c>
      <c r="D493" s="33">
        <v>-1.7187653013494425E-3</v>
      </c>
    </row>
    <row r="494" spans="2:4" x14ac:dyDescent="0.2">
      <c r="B494" t="s">
        <v>519</v>
      </c>
      <c r="C494" s="33">
        <v>-2.1402288323769829E-2</v>
      </c>
      <c r="D494" s="33">
        <v>3.0518229480162022E-2</v>
      </c>
    </row>
    <row r="495" spans="2:4" x14ac:dyDescent="0.2">
      <c r="B495" t="s">
        <v>520</v>
      </c>
      <c r="C495" s="33">
        <v>1.8432722897593349E-2</v>
      </c>
      <c r="D495" s="33">
        <v>4.4920119190804006E-2</v>
      </c>
    </row>
    <row r="496" spans="2:4" x14ac:dyDescent="0.2">
      <c r="B496" t="s">
        <v>521</v>
      </c>
      <c r="C496" s="33">
        <v>8.2062714233495562E-3</v>
      </c>
      <c r="D496" s="33">
        <v>2.1822570798629485E-2</v>
      </c>
    </row>
    <row r="497" spans="2:4" x14ac:dyDescent="0.2">
      <c r="B497" t="s">
        <v>522</v>
      </c>
      <c r="C497" s="33">
        <v>1.6225322702472712E-2</v>
      </c>
      <c r="D497" s="33">
        <v>5.7323790935164362E-2</v>
      </c>
    </row>
    <row r="498" spans="2:4" x14ac:dyDescent="0.2">
      <c r="B498" t="s">
        <v>523</v>
      </c>
      <c r="C498" s="33">
        <v>-6.1267903761219964E-3</v>
      </c>
      <c r="D498" s="33">
        <v>5.3301028888877597E-2</v>
      </c>
    </row>
    <row r="499" spans="2:4" x14ac:dyDescent="0.2">
      <c r="B499" t="s">
        <v>524</v>
      </c>
      <c r="C499" s="33">
        <v>9.7605507232569628E-3</v>
      </c>
      <c r="D499" s="33">
        <v>3.4461178848549996E-2</v>
      </c>
    </row>
    <row r="500" spans="2:4" x14ac:dyDescent="0.2">
      <c r="B500" t="s">
        <v>525</v>
      </c>
      <c r="C500" s="33">
        <v>2.1027246523180238E-2</v>
      </c>
      <c r="D500" s="33">
        <v>-3.396377009841911E-4</v>
      </c>
    </row>
    <row r="501" spans="2:4" x14ac:dyDescent="0.2">
      <c r="B501" t="s">
        <v>526</v>
      </c>
      <c r="C501" s="33">
        <v>-1.2977433101276943E-2</v>
      </c>
      <c r="D501" s="33">
        <v>7.2788537445981044E-2</v>
      </c>
    </row>
    <row r="502" spans="2:4" x14ac:dyDescent="0.2">
      <c r="B502" t="s">
        <v>527</v>
      </c>
      <c r="C502" s="33">
        <v>-1.066290707660464E-2</v>
      </c>
      <c r="D502" s="33">
        <v>3.9930800737035491E-2</v>
      </c>
    </row>
    <row r="503" spans="2:4" x14ac:dyDescent="0.2">
      <c r="B503" t="s">
        <v>528</v>
      </c>
      <c r="C503" s="33">
        <v>-8.1879349697793879E-3</v>
      </c>
      <c r="D503" s="33">
        <v>4.0969040742513479E-2</v>
      </c>
    </row>
    <row r="504" spans="2:4" x14ac:dyDescent="0.2">
      <c r="B504" t="s">
        <v>529</v>
      </c>
      <c r="C504" s="33">
        <v>-6.375578983550673E-3</v>
      </c>
      <c r="D504" s="33">
        <v>2.5702322518441113E-2</v>
      </c>
    </row>
    <row r="505" spans="2:4" x14ac:dyDescent="0.2">
      <c r="B505" t="s">
        <v>530</v>
      </c>
      <c r="C505" s="33">
        <v>2.9149968263854069E-2</v>
      </c>
      <c r="D505" s="33">
        <v>4.0954399083465001E-2</v>
      </c>
    </row>
    <row r="506" spans="2:4" x14ac:dyDescent="0.2">
      <c r="B506" t="s">
        <v>531</v>
      </c>
      <c r="C506" s="33">
        <v>1.0307716569859135E-2</v>
      </c>
      <c r="D506" s="33">
        <v>6.7822313781669169E-2</v>
      </c>
    </row>
    <row r="507" spans="2:4" x14ac:dyDescent="0.2">
      <c r="B507" t="s">
        <v>532</v>
      </c>
      <c r="C507" s="33">
        <v>3.2766993730464818E-3</v>
      </c>
      <c r="D507" s="33">
        <v>2.443767249940457E-2</v>
      </c>
    </row>
    <row r="508" spans="2:4" x14ac:dyDescent="0.2">
      <c r="B508" t="s">
        <v>533</v>
      </c>
      <c r="C508" s="33">
        <v>1.4341149266129057E-2</v>
      </c>
      <c r="D508" s="33">
        <v>6.8951301717506866E-2</v>
      </c>
    </row>
    <row r="509" spans="2:4" x14ac:dyDescent="0.2">
      <c r="B509" t="s">
        <v>534</v>
      </c>
      <c r="C509" s="33">
        <v>-4.7154040500812112E-3</v>
      </c>
      <c r="D509" s="33">
        <v>3.7267324853251738E-2</v>
      </c>
    </row>
    <row r="510" spans="2:4" x14ac:dyDescent="0.2">
      <c r="B510" t="s">
        <v>535</v>
      </c>
      <c r="C510" s="33">
        <v>3.3822666790503497E-2</v>
      </c>
      <c r="D510" s="33">
        <v>4.6379162578846E-2</v>
      </c>
    </row>
    <row r="511" spans="2:4" x14ac:dyDescent="0.2">
      <c r="B511" t="s">
        <v>536</v>
      </c>
      <c r="C511" s="33">
        <v>3.1470833656718399E-2</v>
      </c>
      <c r="D511" s="33">
        <v>3.8011335478755501E-2</v>
      </c>
    </row>
    <row r="512" spans="2:4" x14ac:dyDescent="0.2">
      <c r="B512" t="s">
        <v>537</v>
      </c>
      <c r="C512" s="33">
        <v>3.167034733077833E-2</v>
      </c>
      <c r="D512" s="33">
        <v>2.4609409034671341E-2</v>
      </c>
    </row>
    <row r="513" spans="2:4" x14ac:dyDescent="0.2">
      <c r="B513" t="s">
        <v>538</v>
      </c>
      <c r="C513" s="33">
        <v>2.5124272236671803E-2</v>
      </c>
      <c r="D513" s="33">
        <v>4.3206508500018892E-2</v>
      </c>
    </row>
    <row r="514" spans="2:4" x14ac:dyDescent="0.2">
      <c r="B514" t="s">
        <v>539</v>
      </c>
      <c r="C514" s="33">
        <v>4.2114882333714063E-2</v>
      </c>
      <c r="D514" s="33">
        <v>1.1467181150650183E-2</v>
      </c>
    </row>
    <row r="515" spans="2:4" x14ac:dyDescent="0.2">
      <c r="B515" t="s">
        <v>540</v>
      </c>
      <c r="C515" s="33">
        <v>5.0398592462825584E-3</v>
      </c>
      <c r="D515" s="33">
        <v>9.8272989065918588E-3</v>
      </c>
    </row>
    <row r="516" spans="2:4" x14ac:dyDescent="0.2">
      <c r="B516" t="s">
        <v>541</v>
      </c>
      <c r="C516" s="33">
        <v>-2.7410821844764406E-2</v>
      </c>
      <c r="D516" s="33">
        <v>6.9737765231506238E-2</v>
      </c>
    </row>
    <row r="517" spans="2:4" x14ac:dyDescent="0.2">
      <c r="B517" t="s">
        <v>542</v>
      </c>
      <c r="C517" s="33">
        <v>6.510590295944918E-3</v>
      </c>
      <c r="D517" s="33">
        <v>2.9591270638532931E-2</v>
      </c>
    </row>
    <row r="518" spans="2:4" x14ac:dyDescent="0.2">
      <c r="B518" t="s">
        <v>543</v>
      </c>
      <c r="C518" s="33">
        <v>7.2123105225334206E-3</v>
      </c>
      <c r="D518" s="33">
        <v>4.3870492231998091E-2</v>
      </c>
    </row>
    <row r="519" spans="2:4" x14ac:dyDescent="0.2">
      <c r="B519" t="s">
        <v>544</v>
      </c>
      <c r="C519" s="33">
        <v>1.7577096863672086E-2</v>
      </c>
      <c r="D519" s="33">
        <v>5.5957708527929348E-2</v>
      </c>
    </row>
    <row r="520" spans="2:4" x14ac:dyDescent="0.2">
      <c r="B520" t="s">
        <v>545</v>
      </c>
      <c r="C520" s="33">
        <v>-6.7657447534138059E-3</v>
      </c>
      <c r="D520" s="33">
        <v>1.686828034192811E-2</v>
      </c>
    </row>
    <row r="521" spans="2:4" x14ac:dyDescent="0.2">
      <c r="B521" t="s">
        <v>546</v>
      </c>
      <c r="C521" s="33">
        <v>2.8781803528389209E-2</v>
      </c>
      <c r="D521" s="33">
        <v>3.6889060881145901E-2</v>
      </c>
    </row>
    <row r="522" spans="2:4" x14ac:dyDescent="0.2">
      <c r="B522" t="s">
        <v>547</v>
      </c>
      <c r="C522" s="33">
        <v>2.8190493275357879E-2</v>
      </c>
      <c r="D522" s="33">
        <v>2.3764992343269013E-2</v>
      </c>
    </row>
    <row r="523" spans="2:4" x14ac:dyDescent="0.2">
      <c r="B523" t="s">
        <v>548</v>
      </c>
      <c r="C523" s="33">
        <v>-2.956197981397328E-2</v>
      </c>
      <c r="D523" s="33">
        <v>2.8746810836683796E-2</v>
      </c>
    </row>
    <row r="524" spans="2:4" x14ac:dyDescent="0.2">
      <c r="B524" t="s">
        <v>549</v>
      </c>
      <c r="C524" s="33">
        <v>3.9132067460570684E-3</v>
      </c>
      <c r="D524" s="33">
        <v>7.1876353005573518E-2</v>
      </c>
    </row>
    <row r="525" spans="2:4" x14ac:dyDescent="0.2">
      <c r="B525" t="s">
        <v>550</v>
      </c>
      <c r="C525" s="33">
        <v>5.8017776989088894E-2</v>
      </c>
      <c r="D525" s="33">
        <v>3.3344254438617445E-2</v>
      </c>
    </row>
    <row r="526" spans="2:4" x14ac:dyDescent="0.2">
      <c r="B526" t="s">
        <v>551</v>
      </c>
      <c r="C526" s="33">
        <v>-1.1245951663952524E-2</v>
      </c>
      <c r="D526" s="33">
        <v>5.0823178672292989E-2</v>
      </c>
    </row>
    <row r="527" spans="2:4" x14ac:dyDescent="0.2">
      <c r="B527" t="s">
        <v>552</v>
      </c>
      <c r="C527" s="33">
        <v>-6.1023977466916814E-3</v>
      </c>
      <c r="D527" s="33">
        <v>4.7096354218900405E-3</v>
      </c>
    </row>
    <row r="528" spans="2:4" x14ac:dyDescent="0.2">
      <c r="B528" t="s">
        <v>553</v>
      </c>
      <c r="C528" s="33">
        <v>1.7826321377998857E-2</v>
      </c>
      <c r="D528" s="33">
        <v>2.7281690007796636E-2</v>
      </c>
    </row>
    <row r="529" spans="2:4" x14ac:dyDescent="0.2">
      <c r="B529" t="s">
        <v>554</v>
      </c>
      <c r="C529" s="33">
        <v>4.7541433431213601E-2</v>
      </c>
      <c r="D529" s="33">
        <v>2.2529798296889579E-2</v>
      </c>
    </row>
    <row r="530" spans="2:4" x14ac:dyDescent="0.2">
      <c r="B530" t="s">
        <v>555</v>
      </c>
      <c r="C530" s="33">
        <v>3.0041854368838314E-2</v>
      </c>
      <c r="D530" s="33">
        <v>4.5707177758462808E-2</v>
      </c>
    </row>
    <row r="531" spans="2:4" x14ac:dyDescent="0.2">
      <c r="B531" t="s">
        <v>556</v>
      </c>
      <c r="C531" s="33">
        <v>4.4406715343869863E-3</v>
      </c>
      <c r="D531" s="33">
        <v>1.3683603165473388E-2</v>
      </c>
    </row>
    <row r="532" spans="2:4" x14ac:dyDescent="0.2">
      <c r="B532" t="s">
        <v>557</v>
      </c>
      <c r="C532" s="33">
        <v>4.3011838697436709E-2</v>
      </c>
      <c r="D532" s="33">
        <v>3.1048407632475704E-2</v>
      </c>
    </row>
    <row r="533" spans="2:4" x14ac:dyDescent="0.2">
      <c r="B533" t="s">
        <v>558</v>
      </c>
      <c r="C533" s="33">
        <v>4.2219016461583984E-2</v>
      </c>
      <c r="D533" s="33">
        <v>6.0475594482717318E-2</v>
      </c>
    </row>
    <row r="534" spans="2:4" x14ac:dyDescent="0.2">
      <c r="B534" t="s">
        <v>559</v>
      </c>
      <c r="C534" s="33">
        <v>1.0293727886301739E-3</v>
      </c>
      <c r="D534" s="33">
        <v>7.623620216013538E-3</v>
      </c>
    </row>
    <row r="535" spans="2:4" x14ac:dyDescent="0.2">
      <c r="B535" t="s">
        <v>560</v>
      </c>
      <c r="C535" s="33">
        <v>1.7208825507962204E-2</v>
      </c>
      <c r="D535" s="33">
        <v>1.3075801074357338E-2</v>
      </c>
    </row>
    <row r="536" spans="2:4" x14ac:dyDescent="0.2">
      <c r="B536" t="s">
        <v>561</v>
      </c>
      <c r="C536" s="33">
        <v>1.1958786790872283E-2</v>
      </c>
      <c r="D536" s="33">
        <v>6.6721009802529388E-2</v>
      </c>
    </row>
    <row r="537" spans="2:4" x14ac:dyDescent="0.2">
      <c r="B537" t="s">
        <v>562</v>
      </c>
      <c r="C537" s="33">
        <v>1.2985016447279573E-3</v>
      </c>
      <c r="D537" s="33">
        <v>3.1014443708416578E-3</v>
      </c>
    </row>
    <row r="538" spans="2:4" x14ac:dyDescent="0.2">
      <c r="B538" t="s">
        <v>563</v>
      </c>
      <c r="C538" s="33">
        <v>1.9099978271682597E-2</v>
      </c>
      <c r="D538" s="33">
        <v>3.8986165146360933E-2</v>
      </c>
    </row>
    <row r="539" spans="2:4" x14ac:dyDescent="0.2">
      <c r="B539" t="s">
        <v>564</v>
      </c>
      <c r="C539" s="33">
        <v>2.7571097538838588E-2</v>
      </c>
      <c r="D539" s="33">
        <v>3.8676020953878898E-2</v>
      </c>
    </row>
    <row r="540" spans="2:4" x14ac:dyDescent="0.2">
      <c r="B540" t="s">
        <v>565</v>
      </c>
      <c r="C540" s="33">
        <v>2.9502239915828309E-2</v>
      </c>
      <c r="D540" s="33">
        <v>3.2812928847573357E-2</v>
      </c>
    </row>
    <row r="541" spans="2:4" x14ac:dyDescent="0.2">
      <c r="B541" t="s">
        <v>566</v>
      </c>
      <c r="C541" s="33">
        <v>4.5824211252271738E-3</v>
      </c>
      <c r="D541" s="33">
        <v>5.0209974164100592E-2</v>
      </c>
    </row>
    <row r="542" spans="2:4" x14ac:dyDescent="0.2">
      <c r="B542" t="s">
        <v>567</v>
      </c>
      <c r="C542" s="33">
        <v>3.0647912340056323E-2</v>
      </c>
      <c r="D542" s="33">
        <v>1.510534295420899E-2</v>
      </c>
    </row>
    <row r="543" spans="2:4" x14ac:dyDescent="0.2">
      <c r="B543" t="s">
        <v>568</v>
      </c>
      <c r="C543" s="33">
        <v>1.6686493698324242E-2</v>
      </c>
      <c r="D543" s="33">
        <v>5.6273789655415796E-2</v>
      </c>
    </row>
    <row r="544" spans="2:4" x14ac:dyDescent="0.2">
      <c r="B544" t="s">
        <v>569</v>
      </c>
      <c r="C544" s="33">
        <v>-4.912743965749063E-3</v>
      </c>
      <c r="D544" s="33">
        <v>2.7498129564779712E-2</v>
      </c>
    </row>
    <row r="545" spans="2:4" x14ac:dyDescent="0.2">
      <c r="B545" t="s">
        <v>570</v>
      </c>
      <c r="C545" s="33">
        <v>-7.9512343820337204E-3</v>
      </c>
      <c r="D545" s="33">
        <v>3.439859018999443E-2</v>
      </c>
    </row>
    <row r="546" spans="2:4" x14ac:dyDescent="0.2">
      <c r="B546" t="s">
        <v>571</v>
      </c>
      <c r="C546" s="33">
        <v>-4.3075585208058789E-3</v>
      </c>
      <c r="D546" s="33">
        <v>5.0540567052976638E-2</v>
      </c>
    </row>
    <row r="547" spans="2:4" x14ac:dyDescent="0.2">
      <c r="B547" t="s">
        <v>572</v>
      </c>
      <c r="C547" s="33">
        <v>-7.1974029032825845E-3</v>
      </c>
      <c r="D547" s="33">
        <v>5.3618474738292364E-2</v>
      </c>
    </row>
    <row r="548" spans="2:4" x14ac:dyDescent="0.2">
      <c r="B548" t="s">
        <v>573</v>
      </c>
      <c r="C548" s="33">
        <v>-2.0447446801429799E-2</v>
      </c>
      <c r="D548" s="33">
        <v>4.1069580541299E-2</v>
      </c>
    </row>
    <row r="549" spans="2:4" x14ac:dyDescent="0.2">
      <c r="B549" t="s">
        <v>574</v>
      </c>
      <c r="C549" s="33">
        <v>1.9630633016426088E-2</v>
      </c>
      <c r="D549" s="33">
        <v>3.6996988448918876E-2</v>
      </c>
    </row>
    <row r="550" spans="2:4" x14ac:dyDescent="0.2">
      <c r="B550" t="s">
        <v>575</v>
      </c>
      <c r="C550" s="33">
        <v>3.8271942237852546E-2</v>
      </c>
      <c r="D550" s="33">
        <v>5.4432254211697562E-2</v>
      </c>
    </row>
    <row r="551" spans="2:4" x14ac:dyDescent="0.2">
      <c r="B551" t="s">
        <v>576</v>
      </c>
      <c r="C551" s="33">
        <v>3.3962317691300155E-2</v>
      </c>
      <c r="D551" s="33">
        <v>6.3761678002308572E-2</v>
      </c>
    </row>
    <row r="552" spans="2:4" x14ac:dyDescent="0.2">
      <c r="B552" t="s">
        <v>577</v>
      </c>
      <c r="C552" s="33">
        <v>9.1941807873268978E-3</v>
      </c>
      <c r="D552" s="33">
        <v>9.3477165697154335E-3</v>
      </c>
    </row>
    <row r="553" spans="2:4" x14ac:dyDescent="0.2">
      <c r="B553" t="s">
        <v>578</v>
      </c>
      <c r="C553" s="33">
        <v>2.5240997606833373E-2</v>
      </c>
      <c r="D553" s="33">
        <v>4.0342898069326685E-2</v>
      </c>
    </row>
    <row r="554" spans="2:4" x14ac:dyDescent="0.2">
      <c r="B554" t="s">
        <v>579</v>
      </c>
      <c r="C554" s="33">
        <v>-9.4088760011004306E-3</v>
      </c>
      <c r="D554" s="33">
        <v>4.2359712634334565E-2</v>
      </c>
    </row>
    <row r="555" spans="2:4" x14ac:dyDescent="0.2">
      <c r="B555" t="s">
        <v>580</v>
      </c>
      <c r="C555" s="33">
        <v>1.4078955310025568E-2</v>
      </c>
      <c r="D555" s="33">
        <v>2.5269781539846742E-2</v>
      </c>
    </row>
    <row r="556" spans="2:4" x14ac:dyDescent="0.2">
      <c r="B556" t="s">
        <v>581</v>
      </c>
      <c r="C556" s="33">
        <v>-2.1488399074429732E-2</v>
      </c>
      <c r="D556" s="33">
        <v>6.3618651931277859E-3</v>
      </c>
    </row>
    <row r="557" spans="2:4" x14ac:dyDescent="0.2">
      <c r="B557" t="s">
        <v>582</v>
      </c>
      <c r="C557" s="33">
        <v>2.711653745233613E-2</v>
      </c>
      <c r="D557" s="33">
        <v>7.5370431662800386E-2</v>
      </c>
    </row>
    <row r="558" spans="2:4" x14ac:dyDescent="0.2">
      <c r="B558" t="s">
        <v>583</v>
      </c>
      <c r="C558" s="33">
        <v>4.7161029977075837E-2</v>
      </c>
      <c r="D558" s="33">
        <v>6.5372679994506841E-2</v>
      </c>
    </row>
    <row r="559" spans="2:4" x14ac:dyDescent="0.2">
      <c r="B559" t="s">
        <v>584</v>
      </c>
      <c r="C559" s="33">
        <v>-1.7156131426579596E-2</v>
      </c>
      <c r="D559" s="33">
        <v>7.7870237314301413E-2</v>
      </c>
    </row>
    <row r="560" spans="2:4" x14ac:dyDescent="0.2">
      <c r="B560" t="s">
        <v>585</v>
      </c>
      <c r="C560" s="33">
        <v>-4.2388103454531173E-2</v>
      </c>
      <c r="D560" s="33">
        <v>4.1938509007519345E-2</v>
      </c>
    </row>
    <row r="561" spans="2:4" x14ac:dyDescent="0.2">
      <c r="B561" t="s">
        <v>586</v>
      </c>
      <c r="C561" s="33">
        <v>9.3495964149688665E-3</v>
      </c>
      <c r="D561" s="33">
        <v>6.6391932832160785E-2</v>
      </c>
    </row>
    <row r="562" spans="2:4" x14ac:dyDescent="0.2">
      <c r="B562" t="s">
        <v>587</v>
      </c>
      <c r="C562" s="33">
        <v>1.4382427878866268E-2</v>
      </c>
      <c r="D562" s="33">
        <v>5.4527895561970657E-2</v>
      </c>
    </row>
    <row r="563" spans="2:4" x14ac:dyDescent="0.2">
      <c r="B563" t="s">
        <v>588</v>
      </c>
      <c r="C563" s="33">
        <v>-1.2474853284704527E-2</v>
      </c>
      <c r="D563" s="33">
        <v>4.7605045742269834E-2</v>
      </c>
    </row>
    <row r="564" spans="2:4" x14ac:dyDescent="0.2">
      <c r="B564" t="s">
        <v>589</v>
      </c>
      <c r="C564" s="33">
        <v>8.8443423376129444E-3</v>
      </c>
      <c r="D564" s="33">
        <v>3.7794708173132262E-2</v>
      </c>
    </row>
    <row r="565" spans="2:4" x14ac:dyDescent="0.2">
      <c r="B565" t="s">
        <v>590</v>
      </c>
      <c r="C565" s="33">
        <v>2.5202212709557373E-2</v>
      </c>
      <c r="D565" s="33">
        <v>2.2701887260311956E-2</v>
      </c>
    </row>
    <row r="566" spans="2:4" x14ac:dyDescent="0.2">
      <c r="B566" t="s">
        <v>591</v>
      </c>
      <c r="C566" s="33">
        <v>6.4110282186633935E-2</v>
      </c>
      <c r="D566" s="33">
        <v>4.5459541697657355E-2</v>
      </c>
    </row>
    <row r="567" spans="2:4" x14ac:dyDescent="0.2">
      <c r="B567" t="s">
        <v>592</v>
      </c>
      <c r="C567" s="33">
        <v>-1.7346174208220037E-2</v>
      </c>
      <c r="D567" s="33">
        <v>8.1622120862178571E-2</v>
      </c>
    </row>
    <row r="568" spans="2:4" x14ac:dyDescent="0.2">
      <c r="B568" t="s">
        <v>593</v>
      </c>
      <c r="C568" s="33">
        <v>-8.5056925987289124E-4</v>
      </c>
      <c r="D568" s="33">
        <v>2.768329992236318E-2</v>
      </c>
    </row>
    <row r="569" spans="2:4" x14ac:dyDescent="0.2">
      <c r="B569" t="s">
        <v>594</v>
      </c>
      <c r="C569" s="33">
        <v>4.6923380713862588E-3</v>
      </c>
      <c r="D569" s="33">
        <v>6.2081743648547294E-2</v>
      </c>
    </row>
    <row r="570" spans="2:4" x14ac:dyDescent="0.2">
      <c r="B570" t="s">
        <v>595</v>
      </c>
      <c r="C570" s="33">
        <v>8.5401432468961251E-3</v>
      </c>
      <c r="D570" s="33">
        <v>2.2529805397259916E-2</v>
      </c>
    </row>
    <row r="571" spans="2:4" x14ac:dyDescent="0.2">
      <c r="B571" t="s">
        <v>596</v>
      </c>
      <c r="C571" s="33">
        <v>-6.7680443653939468E-3</v>
      </c>
      <c r="D571" s="33">
        <v>0.10425923217631214</v>
      </c>
    </row>
    <row r="572" spans="2:4" x14ac:dyDescent="0.2">
      <c r="B572" t="s">
        <v>597</v>
      </c>
      <c r="C572" s="33">
        <v>-2.3226225786214777E-2</v>
      </c>
      <c r="D572" s="33">
        <v>6.280165859664244E-2</v>
      </c>
    </row>
    <row r="573" spans="2:4" x14ac:dyDescent="0.2">
      <c r="B573" t="s">
        <v>598</v>
      </c>
      <c r="C573" s="33">
        <v>3.2582917246273331E-2</v>
      </c>
      <c r="D573" s="33">
        <v>7.1584857067287372E-3</v>
      </c>
    </row>
    <row r="574" spans="2:4" x14ac:dyDescent="0.2">
      <c r="B574" t="s">
        <v>599</v>
      </c>
      <c r="C574" s="33">
        <v>-1.365586238622111E-2</v>
      </c>
      <c r="D574" s="33">
        <v>6.2139841957424398E-2</v>
      </c>
    </row>
    <row r="575" spans="2:4" x14ac:dyDescent="0.2">
      <c r="B575" t="s">
        <v>600</v>
      </c>
      <c r="C575" s="33">
        <v>-4.4549488777272647E-2</v>
      </c>
      <c r="D575" s="33">
        <v>4.304684776790086E-2</v>
      </c>
    </row>
    <row r="576" spans="2:4" x14ac:dyDescent="0.2">
      <c r="B576" t="s">
        <v>601</v>
      </c>
      <c r="C576" s="33">
        <v>-7.6147375687484076E-3</v>
      </c>
      <c r="D576" s="33">
        <v>-5.4999192723085497E-3</v>
      </c>
    </row>
    <row r="577" spans="2:4" x14ac:dyDescent="0.2">
      <c r="B577" t="s">
        <v>602</v>
      </c>
      <c r="C577" s="33">
        <v>3.9347014230599999E-3</v>
      </c>
      <c r="D577" s="33">
        <v>3.2909459171460466E-2</v>
      </c>
    </row>
    <row r="578" spans="2:4" x14ac:dyDescent="0.2">
      <c r="B578" t="s">
        <v>603</v>
      </c>
      <c r="C578" s="33">
        <v>-4.0756839481864079E-3</v>
      </c>
      <c r="D578" s="33">
        <v>5.474568122187129E-2</v>
      </c>
    </row>
    <row r="579" spans="2:4" x14ac:dyDescent="0.2">
      <c r="B579" t="s">
        <v>604</v>
      </c>
      <c r="C579" s="33">
        <v>-4.2693325853967436E-2</v>
      </c>
      <c r="D579" s="33">
        <v>7.4877590243336206E-2</v>
      </c>
    </row>
    <row r="580" spans="2:4" x14ac:dyDescent="0.2">
      <c r="B580" t="s">
        <v>605</v>
      </c>
      <c r="C580" s="33">
        <v>1.9677260772780508E-2</v>
      </c>
      <c r="D580" s="33">
        <v>1.797325305091509E-2</v>
      </c>
    </row>
    <row r="581" spans="2:4" x14ac:dyDescent="0.2">
      <c r="B581" t="s">
        <v>606</v>
      </c>
      <c r="C581" s="33">
        <v>7.2393129658395432E-3</v>
      </c>
      <c r="D581" s="33">
        <v>4.5701698068902993E-2</v>
      </c>
    </row>
    <row r="582" spans="2:4" x14ac:dyDescent="0.2">
      <c r="B582" t="s">
        <v>607</v>
      </c>
      <c r="C582" s="33">
        <v>3.4459837629774261E-2</v>
      </c>
      <c r="D582" s="33">
        <v>4.028046277899703E-2</v>
      </c>
    </row>
    <row r="583" spans="2:4" x14ac:dyDescent="0.2">
      <c r="B583" t="s">
        <v>608</v>
      </c>
      <c r="C583" s="33">
        <v>-1.0866683272929599E-2</v>
      </c>
      <c r="D583" s="33">
        <v>7.7930634844827304E-2</v>
      </c>
    </row>
    <row r="584" spans="2:4" x14ac:dyDescent="0.2">
      <c r="B584" t="s">
        <v>609</v>
      </c>
      <c r="C584" s="33">
        <v>-1.9228444796237868E-3</v>
      </c>
      <c r="D584" s="33">
        <v>4.5940716116032412E-2</v>
      </c>
    </row>
    <row r="585" spans="2:4" x14ac:dyDescent="0.2">
      <c r="B585" t="s">
        <v>610</v>
      </c>
      <c r="C585" s="33">
        <v>-2.5858716823135633E-3</v>
      </c>
      <c r="D585" s="33">
        <v>6.0653247325619108E-5</v>
      </c>
    </row>
    <row r="586" spans="2:4" x14ac:dyDescent="0.2">
      <c r="B586" t="s">
        <v>611</v>
      </c>
      <c r="C586" s="33">
        <v>-3.3428265111770418E-2</v>
      </c>
      <c r="D586" s="33">
        <v>5.7780089623601052E-2</v>
      </c>
    </row>
    <row r="587" spans="2:4" x14ac:dyDescent="0.2">
      <c r="B587" t="s">
        <v>612</v>
      </c>
      <c r="C587" s="33">
        <v>1.2223575616757895E-3</v>
      </c>
      <c r="D587" s="33">
        <v>4.6126861581711649E-2</v>
      </c>
    </row>
    <row r="588" spans="2:4" x14ac:dyDescent="0.2">
      <c r="B588" t="s">
        <v>613</v>
      </c>
      <c r="C588" s="33">
        <v>6.3909054596083051E-4</v>
      </c>
      <c r="D588" s="33">
        <v>4.8568146532091849E-2</v>
      </c>
    </row>
    <row r="589" spans="2:4" x14ac:dyDescent="0.2">
      <c r="B589" t="s">
        <v>614</v>
      </c>
      <c r="C589" s="33">
        <v>1.3920288343481522E-2</v>
      </c>
      <c r="D589" s="33">
        <v>3.8943248677037426E-2</v>
      </c>
    </row>
    <row r="590" spans="2:4" x14ac:dyDescent="0.2">
      <c r="B590" t="s">
        <v>615</v>
      </c>
      <c r="C590" s="33">
        <v>1.6877623619900174E-2</v>
      </c>
      <c r="D590" s="33">
        <v>3.7404356175971931E-2</v>
      </c>
    </row>
    <row r="591" spans="2:4" x14ac:dyDescent="0.2">
      <c r="B591" t="s">
        <v>616</v>
      </c>
      <c r="C591" s="33">
        <v>5.16478515247338E-2</v>
      </c>
      <c r="D591" s="33">
        <v>4.9352425375017363E-2</v>
      </c>
    </row>
    <row r="592" spans="2:4" x14ac:dyDescent="0.2">
      <c r="B592" t="s">
        <v>617</v>
      </c>
      <c r="C592" s="33">
        <v>-1.1512002101783362E-2</v>
      </c>
      <c r="D592" s="33">
        <v>6.6302828631712024E-2</v>
      </c>
    </row>
    <row r="593" spans="2:4" x14ac:dyDescent="0.2">
      <c r="B593" t="s">
        <v>618</v>
      </c>
      <c r="C593" s="33">
        <v>2.4229204520636958E-2</v>
      </c>
      <c r="D593" s="33">
        <v>2.6470087221230794E-2</v>
      </c>
    </row>
    <row r="594" spans="2:4" x14ac:dyDescent="0.2">
      <c r="B594" t="s">
        <v>619</v>
      </c>
      <c r="C594" s="33">
        <v>-8.0885601479138963E-3</v>
      </c>
      <c r="D594" s="33">
        <v>6.6705803547192147E-2</v>
      </c>
    </row>
    <row r="595" spans="2:4" x14ac:dyDescent="0.2">
      <c r="B595" t="s">
        <v>620</v>
      </c>
      <c r="C595" s="33">
        <v>1.2836741448953873E-2</v>
      </c>
      <c r="D595" s="33">
        <v>3.3721460515172025E-2</v>
      </c>
    </row>
    <row r="596" spans="2:4" x14ac:dyDescent="0.2">
      <c r="B596" t="s">
        <v>621</v>
      </c>
      <c r="C596" s="33">
        <v>3.540195994659566E-2</v>
      </c>
      <c r="D596" s="33">
        <v>4.0074633228653074E-2</v>
      </c>
    </row>
    <row r="597" spans="2:4" x14ac:dyDescent="0.2">
      <c r="B597" t="s">
        <v>622</v>
      </c>
      <c r="C597" s="33">
        <v>7.40069357259154E-4</v>
      </c>
      <c r="D597" s="33">
        <v>2.3868084224710186E-2</v>
      </c>
    </row>
    <row r="598" spans="2:4" x14ac:dyDescent="0.2">
      <c r="B598" t="s">
        <v>623</v>
      </c>
      <c r="C598" s="33">
        <v>1.6214207762545445E-2</v>
      </c>
      <c r="D598" s="33">
        <v>2.543888484304984E-2</v>
      </c>
    </row>
    <row r="599" spans="2:4" x14ac:dyDescent="0.2">
      <c r="B599" t="s">
        <v>624</v>
      </c>
      <c r="C599" s="33">
        <v>-6.7689546227122487E-3</v>
      </c>
      <c r="D599" s="33">
        <v>5.3390929321821927E-2</v>
      </c>
    </row>
    <row r="600" spans="2:4" x14ac:dyDescent="0.2">
      <c r="B600" t="s">
        <v>625</v>
      </c>
      <c r="C600" s="33">
        <v>2.8203419633463456E-2</v>
      </c>
      <c r="D600" s="33">
        <v>3.3591341577684571E-2</v>
      </c>
    </row>
    <row r="601" spans="2:4" x14ac:dyDescent="0.2">
      <c r="B601" t="s">
        <v>626</v>
      </c>
      <c r="C601" s="33">
        <v>-1.2125696197544488E-2</v>
      </c>
      <c r="D601" s="33">
        <v>4.5639744491303341E-2</v>
      </c>
    </row>
    <row r="602" spans="2:4" x14ac:dyDescent="0.2">
      <c r="B602" t="s">
        <v>627</v>
      </c>
      <c r="C602" s="33">
        <v>2.4114419323698871E-2</v>
      </c>
      <c r="D602" s="33">
        <v>5.1382412159857657E-2</v>
      </c>
    </row>
    <row r="603" spans="2:4" x14ac:dyDescent="0.2">
      <c r="B603" t="s">
        <v>628</v>
      </c>
      <c r="C603" s="33">
        <v>2.0501156391822269E-2</v>
      </c>
      <c r="D603" s="33">
        <v>1.0972744211197368E-2</v>
      </c>
    </row>
    <row r="604" spans="2:4" x14ac:dyDescent="0.2">
      <c r="B604" t="s">
        <v>629</v>
      </c>
      <c r="C604" s="33">
        <v>-1.7029647190231798E-2</v>
      </c>
      <c r="D604" s="33">
        <v>2.1671762604852908E-2</v>
      </c>
    </row>
    <row r="605" spans="2:4" x14ac:dyDescent="0.2">
      <c r="B605" t="s">
        <v>630</v>
      </c>
      <c r="C605" s="33">
        <v>-3.7827472969289323E-2</v>
      </c>
      <c r="D605" s="33">
        <v>3.1377058264590085E-2</v>
      </c>
    </row>
    <row r="606" spans="2:4" x14ac:dyDescent="0.2">
      <c r="B606" t="s">
        <v>631</v>
      </c>
      <c r="C606" s="33">
        <v>1.2225240705767285E-2</v>
      </c>
      <c r="D606" s="33">
        <v>3.9561053279506875E-2</v>
      </c>
    </row>
    <row r="607" spans="2:4" x14ac:dyDescent="0.2">
      <c r="B607" t="s">
        <v>632</v>
      </c>
      <c r="C607" s="33">
        <v>-1.8030792659155994E-3</v>
      </c>
      <c r="D607" s="33">
        <v>4.031585470451704E-2</v>
      </c>
    </row>
    <row r="608" spans="2:4" x14ac:dyDescent="0.2">
      <c r="B608" t="s">
        <v>633</v>
      </c>
      <c r="C608" s="33">
        <v>2.3377862433592092E-2</v>
      </c>
      <c r="D608" s="33">
        <v>5.3569538609668656E-2</v>
      </c>
    </row>
    <row r="609" spans="2:4" x14ac:dyDescent="0.2">
      <c r="B609" t="s">
        <v>634</v>
      </c>
      <c r="C609" s="33">
        <v>1.4999261350443823E-2</v>
      </c>
      <c r="D609" s="33">
        <v>6.6163943625626692E-2</v>
      </c>
    </row>
    <row r="610" spans="2:4" x14ac:dyDescent="0.2">
      <c r="B610" t="s">
        <v>635</v>
      </c>
      <c r="C610" s="33">
        <v>1.0413831604172011E-2</v>
      </c>
      <c r="D610" s="33">
        <v>4.1784897834939785E-2</v>
      </c>
    </row>
    <row r="611" spans="2:4" x14ac:dyDescent="0.2">
      <c r="B611" t="s">
        <v>636</v>
      </c>
      <c r="C611" s="33">
        <v>-1.3903171219732261E-2</v>
      </c>
      <c r="D611" s="33">
        <v>4.9191469210087102E-2</v>
      </c>
    </row>
    <row r="612" spans="2:4" x14ac:dyDescent="0.2">
      <c r="B612" t="s">
        <v>637</v>
      </c>
      <c r="C612" s="33">
        <v>-5.3432667508930328E-3</v>
      </c>
      <c r="D612" s="33">
        <v>3.3470038600422782E-2</v>
      </c>
    </row>
    <row r="613" spans="2:4" x14ac:dyDescent="0.2">
      <c r="B613" t="s">
        <v>638</v>
      </c>
      <c r="C613" s="33">
        <v>4.296505339554009E-4</v>
      </c>
      <c r="D613" s="33">
        <v>4.4415316862746856E-2</v>
      </c>
    </row>
    <row r="614" spans="2:4" x14ac:dyDescent="0.2">
      <c r="B614" t="s">
        <v>639</v>
      </c>
      <c r="C614" s="33">
        <v>1.0246597950758263E-2</v>
      </c>
      <c r="D614" s="33">
        <v>4.4328336760993563E-2</v>
      </c>
    </row>
    <row r="615" spans="2:4" x14ac:dyDescent="0.2">
      <c r="B615" t="s">
        <v>640</v>
      </c>
      <c r="C615" s="33">
        <v>2.5224288267757741E-2</v>
      </c>
      <c r="D615" s="33">
        <v>4.277060404417999E-2</v>
      </c>
    </row>
    <row r="616" spans="2:4" x14ac:dyDescent="0.2">
      <c r="B616" t="s">
        <v>641</v>
      </c>
      <c r="C616" s="33">
        <v>3.4510621982516788E-2</v>
      </c>
      <c r="D616" s="33">
        <v>2.2372512845767838E-2</v>
      </c>
    </row>
    <row r="617" spans="2:4" x14ac:dyDescent="0.2">
      <c r="B617" t="s">
        <v>642</v>
      </c>
      <c r="C617" s="33">
        <v>1.8801946418563684E-2</v>
      </c>
      <c r="D617" s="33">
        <v>2.1641251591864967E-2</v>
      </c>
    </row>
    <row r="618" spans="2:4" x14ac:dyDescent="0.2">
      <c r="B618" t="s">
        <v>643</v>
      </c>
      <c r="C618" s="33">
        <v>-3.5433136442603857E-3</v>
      </c>
      <c r="D618" s="33">
        <v>3.7826496294911048E-2</v>
      </c>
    </row>
    <row r="619" spans="2:4" x14ac:dyDescent="0.2">
      <c r="B619" t="s">
        <v>644</v>
      </c>
      <c r="C619" s="33">
        <v>2.2958788379441038E-2</v>
      </c>
      <c r="D619" s="33">
        <v>8.7522709867737608E-2</v>
      </c>
    </row>
    <row r="620" spans="2:4" x14ac:dyDescent="0.2">
      <c r="B620" t="s">
        <v>645</v>
      </c>
      <c r="C620" s="33">
        <v>4.6155905467814076E-4</v>
      </c>
      <c r="D620" s="33">
        <v>2.6814078632958989E-2</v>
      </c>
    </row>
    <row r="621" spans="2:4" x14ac:dyDescent="0.2">
      <c r="B621" t="s">
        <v>646</v>
      </c>
      <c r="C621" s="33">
        <v>6.3148351246027417E-3</v>
      </c>
      <c r="D621" s="33">
        <v>1.3056584141648005E-2</v>
      </c>
    </row>
    <row r="622" spans="2:4" x14ac:dyDescent="0.2">
      <c r="B622" t="s">
        <v>647</v>
      </c>
      <c r="C622" s="33">
        <v>-1.8463086827887054E-4</v>
      </c>
      <c r="D622" s="33">
        <v>6.642206170315082E-2</v>
      </c>
    </row>
    <row r="623" spans="2:4" x14ac:dyDescent="0.2">
      <c r="B623" t="s">
        <v>648</v>
      </c>
      <c r="C623" s="33">
        <v>3.3465716076943312E-2</v>
      </c>
      <c r="D623" s="33">
        <v>3.2457441566015224E-2</v>
      </c>
    </row>
    <row r="624" spans="2:4" x14ac:dyDescent="0.2">
      <c r="B624" t="s">
        <v>649</v>
      </c>
      <c r="C624" s="33">
        <v>-2.2463893407756653E-2</v>
      </c>
      <c r="D624" s="33">
        <v>4.224182464719034E-2</v>
      </c>
    </row>
    <row r="625" spans="2:4" x14ac:dyDescent="0.2">
      <c r="B625" t="s">
        <v>650</v>
      </c>
      <c r="C625" s="33">
        <v>4.8079521505513707E-2</v>
      </c>
      <c r="D625" s="33">
        <v>5.7347514352583687E-2</v>
      </c>
    </row>
    <row r="626" spans="2:4" x14ac:dyDescent="0.2">
      <c r="B626" t="s">
        <v>651</v>
      </c>
      <c r="C626" s="33">
        <v>5.1617905160625491E-2</v>
      </c>
      <c r="D626" s="33">
        <v>4.0498261696947299E-2</v>
      </c>
    </row>
    <row r="627" spans="2:4" x14ac:dyDescent="0.2">
      <c r="B627" t="s">
        <v>652</v>
      </c>
      <c r="C627" s="33">
        <v>4.4619680359353306E-2</v>
      </c>
      <c r="D627" s="33">
        <v>5.663121966055077E-2</v>
      </c>
    </row>
    <row r="628" spans="2:4" x14ac:dyDescent="0.2">
      <c r="B628" t="s">
        <v>653</v>
      </c>
      <c r="C628" s="33">
        <v>3.2809124430928892E-2</v>
      </c>
      <c r="D628" s="33">
        <v>4.3973615294139026E-2</v>
      </c>
    </row>
    <row r="629" spans="2:4" x14ac:dyDescent="0.2">
      <c r="B629" t="s">
        <v>654</v>
      </c>
      <c r="C629" s="33">
        <v>2.2350532474836472E-3</v>
      </c>
      <c r="D629" s="33">
        <v>3.7672883103216558E-2</v>
      </c>
    </row>
    <row r="630" spans="2:4" x14ac:dyDescent="0.2">
      <c r="B630" t="s">
        <v>655</v>
      </c>
      <c r="C630" s="33">
        <v>2.2084367072277684E-2</v>
      </c>
      <c r="D630" s="33">
        <v>6.1582472986270079E-2</v>
      </c>
    </row>
    <row r="631" spans="2:4" x14ac:dyDescent="0.2">
      <c r="B631" t="s">
        <v>656</v>
      </c>
      <c r="C631" s="33">
        <v>-1.3099953312093442E-3</v>
      </c>
      <c r="D631" s="33">
        <v>7.6517782542414703E-2</v>
      </c>
    </row>
    <row r="632" spans="2:4" x14ac:dyDescent="0.2">
      <c r="B632" t="s">
        <v>657</v>
      </c>
      <c r="C632" s="33">
        <v>1.5813554446602925E-3</v>
      </c>
      <c r="D632" s="33">
        <v>3.9404268032413266E-2</v>
      </c>
    </row>
    <row r="633" spans="2:4" x14ac:dyDescent="0.2">
      <c r="B633" t="s">
        <v>658</v>
      </c>
      <c r="C633" s="33">
        <v>-1.0042045827557815E-2</v>
      </c>
      <c r="D633" s="33">
        <v>-1.0736164222710169E-2</v>
      </c>
    </row>
    <row r="634" spans="2:4" x14ac:dyDescent="0.2">
      <c r="B634" t="s">
        <v>659</v>
      </c>
      <c r="C634" s="33">
        <v>8.1817691742529283E-3</v>
      </c>
      <c r="D634" s="33">
        <v>2.9565144228406851E-2</v>
      </c>
    </row>
    <row r="635" spans="2:4" x14ac:dyDescent="0.2">
      <c r="B635" t="s">
        <v>660</v>
      </c>
      <c r="C635" s="33">
        <v>5.7869948472401636E-4</v>
      </c>
      <c r="D635" s="33">
        <v>5.8376405845143531E-2</v>
      </c>
    </row>
    <row r="636" spans="2:4" x14ac:dyDescent="0.2">
      <c r="B636" t="s">
        <v>661</v>
      </c>
      <c r="C636" s="33">
        <v>9.750106940451312E-3</v>
      </c>
      <c r="D636" s="33">
        <v>1.0979852270264604E-2</v>
      </c>
    </row>
    <row r="637" spans="2:4" x14ac:dyDescent="0.2">
      <c r="B637" t="s">
        <v>662</v>
      </c>
      <c r="C637" s="33">
        <v>4.7849805859101542E-2</v>
      </c>
      <c r="D637" s="33">
        <v>4.5091480973260302E-2</v>
      </c>
    </row>
    <row r="638" spans="2:4" x14ac:dyDescent="0.2">
      <c r="B638" t="s">
        <v>663</v>
      </c>
      <c r="C638" s="33">
        <v>8.844391338122766E-3</v>
      </c>
      <c r="D638" s="33">
        <v>2.718633782357683E-2</v>
      </c>
    </row>
    <row r="639" spans="2:4" x14ac:dyDescent="0.2">
      <c r="B639" t="s">
        <v>664</v>
      </c>
      <c r="C639" s="33">
        <v>-1.0612551439937229E-2</v>
      </c>
      <c r="D639" s="33">
        <v>2.4117941631768745E-2</v>
      </c>
    </row>
    <row r="640" spans="2:4" x14ac:dyDescent="0.2">
      <c r="B640" t="s">
        <v>665</v>
      </c>
      <c r="C640" s="33">
        <v>1.5367316424914491E-2</v>
      </c>
      <c r="D640" s="33">
        <v>3.9611665780083308E-2</v>
      </c>
    </row>
    <row r="641" spans="2:4" x14ac:dyDescent="0.2">
      <c r="B641" t="s">
        <v>666</v>
      </c>
      <c r="C641" s="33">
        <v>-3.2106168500295303E-2</v>
      </c>
      <c r="D641" s="33">
        <v>3.6730944239864685E-2</v>
      </c>
    </row>
    <row r="642" spans="2:4" x14ac:dyDescent="0.2">
      <c r="B642" t="s">
        <v>667</v>
      </c>
      <c r="C642" s="33">
        <v>2.7090238349620287E-2</v>
      </c>
      <c r="D642" s="33">
        <v>3.7364686034512665E-2</v>
      </c>
    </row>
    <row r="643" spans="2:4" x14ac:dyDescent="0.2">
      <c r="B643" t="s">
        <v>668</v>
      </c>
      <c r="C643" s="33">
        <v>4.2502078888486484E-2</v>
      </c>
      <c r="D643" s="33">
        <v>5.2163583166134085E-2</v>
      </c>
    </row>
    <row r="644" spans="2:4" x14ac:dyDescent="0.2">
      <c r="B644" t="s">
        <v>669</v>
      </c>
      <c r="C644" s="33">
        <v>-3.9914824946474144E-3</v>
      </c>
      <c r="D644" s="33">
        <v>4.5212583934257401E-2</v>
      </c>
    </row>
    <row r="645" spans="2:4" x14ac:dyDescent="0.2">
      <c r="B645" t="s">
        <v>670</v>
      </c>
      <c r="C645" s="33">
        <v>2.5464392411035472E-2</v>
      </c>
      <c r="D645" s="33">
        <v>5.4886866886708491E-2</v>
      </c>
    </row>
    <row r="646" spans="2:4" x14ac:dyDescent="0.2">
      <c r="B646" t="s">
        <v>671</v>
      </c>
      <c r="C646" s="33">
        <v>3.5083215500335739E-2</v>
      </c>
      <c r="D646" s="33">
        <v>2.0844860838336469E-2</v>
      </c>
    </row>
    <row r="647" spans="2:4" x14ac:dyDescent="0.2">
      <c r="B647" t="s">
        <v>672</v>
      </c>
      <c r="C647" s="33">
        <v>2.6938731497156594E-2</v>
      </c>
      <c r="D647" s="33">
        <v>3.45368765435859E-2</v>
      </c>
    </row>
    <row r="648" spans="2:4" x14ac:dyDescent="0.2">
      <c r="B648" t="s">
        <v>673</v>
      </c>
      <c r="C648" s="33">
        <v>-1.803815938860838E-2</v>
      </c>
      <c r="D648" s="33">
        <v>9.0037411854815341E-2</v>
      </c>
    </row>
    <row r="649" spans="2:4" x14ac:dyDescent="0.2">
      <c r="B649" t="s">
        <v>674</v>
      </c>
      <c r="C649" s="33">
        <v>-9.1589121178857567E-3</v>
      </c>
      <c r="D649" s="33">
        <v>3.4773268774056176E-2</v>
      </c>
    </row>
    <row r="650" spans="2:4" x14ac:dyDescent="0.2">
      <c r="B650" t="s">
        <v>675</v>
      </c>
      <c r="C650" s="33">
        <v>-3.3963279862404258E-2</v>
      </c>
      <c r="D650" s="33">
        <v>5.488864180049919E-2</v>
      </c>
    </row>
    <row r="651" spans="2:4" x14ac:dyDescent="0.2">
      <c r="B651" t="s">
        <v>676</v>
      </c>
      <c r="C651" s="33">
        <v>-2.3814249385135398E-2</v>
      </c>
      <c r="D651" s="33">
        <v>4.995865994156487E-2</v>
      </c>
    </row>
    <row r="652" spans="2:4" x14ac:dyDescent="0.2">
      <c r="B652" t="s">
        <v>677</v>
      </c>
      <c r="C652" s="33">
        <v>4.3450773372686073E-3</v>
      </c>
      <c r="D652" s="33">
        <v>6.9131195874561929E-2</v>
      </c>
    </row>
    <row r="653" spans="2:4" x14ac:dyDescent="0.2">
      <c r="B653" t="s">
        <v>678</v>
      </c>
      <c r="C653" s="33">
        <v>9.0835913127914024E-3</v>
      </c>
      <c r="D653" s="33">
        <v>1.2560384565630897E-2</v>
      </c>
    </row>
    <row r="654" spans="2:4" x14ac:dyDescent="0.2">
      <c r="B654" t="s">
        <v>679</v>
      </c>
      <c r="C654" s="33">
        <v>-1.7338418195714113E-2</v>
      </c>
      <c r="D654" s="33">
        <v>5.1059296739478052E-2</v>
      </c>
    </row>
    <row r="655" spans="2:4" x14ac:dyDescent="0.2">
      <c r="B655" t="s">
        <v>680</v>
      </c>
      <c r="C655" s="33">
        <v>2.7034030724293091E-2</v>
      </c>
      <c r="D655" s="33">
        <v>3.3907040564787841E-2</v>
      </c>
    </row>
    <row r="656" spans="2:4" x14ac:dyDescent="0.2">
      <c r="B656" t="s">
        <v>681</v>
      </c>
      <c r="C656" s="33">
        <v>2.0784468846663087E-2</v>
      </c>
      <c r="D656" s="33">
        <v>5.7302923091200678E-3</v>
      </c>
    </row>
    <row r="657" spans="2:4" x14ac:dyDescent="0.2">
      <c r="B657" t="s">
        <v>682</v>
      </c>
      <c r="C657" s="33">
        <v>-6.2773671388538042E-3</v>
      </c>
      <c r="D657" s="33">
        <v>2.1431772308887726E-2</v>
      </c>
    </row>
    <row r="658" spans="2:4" x14ac:dyDescent="0.2">
      <c r="B658" t="s">
        <v>683</v>
      </c>
      <c r="C658" s="33">
        <v>1.7336830203552856E-2</v>
      </c>
      <c r="D658" s="33">
        <v>8.7732286627685785E-2</v>
      </c>
    </row>
    <row r="659" spans="2:4" x14ac:dyDescent="0.2">
      <c r="B659" t="s">
        <v>689</v>
      </c>
      <c r="C659" s="33">
        <v>5.0844663073226749E-2</v>
      </c>
      <c r="D659" s="33">
        <v>6.1807309310240366E-2</v>
      </c>
    </row>
    <row r="660" spans="2:4" x14ac:dyDescent="0.2">
      <c r="B660" t="s">
        <v>690</v>
      </c>
      <c r="C660" s="33">
        <v>3.0015090383909072E-2</v>
      </c>
      <c r="D660" s="33">
        <v>5.3233724931672589E-2</v>
      </c>
    </row>
    <row r="661" spans="2:4" x14ac:dyDescent="0.2">
      <c r="B661" t="s">
        <v>691</v>
      </c>
      <c r="C661" s="33">
        <v>2.7991423393279355E-2</v>
      </c>
      <c r="D661" s="33">
        <v>6.0278886478083119E-2</v>
      </c>
    </row>
    <row r="662" spans="2:4" x14ac:dyDescent="0.2">
      <c r="B662" t="s">
        <v>692</v>
      </c>
      <c r="C662" s="33">
        <v>-2.8222911381785461E-2</v>
      </c>
      <c r="D662" s="33">
        <v>1.5257443559503921E-2</v>
      </c>
    </row>
    <row r="663" spans="2:4" x14ac:dyDescent="0.2">
      <c r="B663" t="s">
        <v>693</v>
      </c>
      <c r="C663" s="33">
        <v>-2.8504505175599631E-2</v>
      </c>
      <c r="D663" s="33">
        <v>4.1208100583141595E-2</v>
      </c>
    </row>
    <row r="664" spans="2:4" x14ac:dyDescent="0.2">
      <c r="B664" t="s">
        <v>694</v>
      </c>
      <c r="C664" s="33">
        <v>2.0686830351558303E-2</v>
      </c>
      <c r="D664" s="33">
        <v>4.1150624182068635E-2</v>
      </c>
    </row>
    <row r="665" spans="2:4" x14ac:dyDescent="0.2">
      <c r="B665" t="s">
        <v>695</v>
      </c>
      <c r="C665" s="33">
        <v>-2.8430000384304877E-2</v>
      </c>
      <c r="D665" s="33">
        <v>4.4520819228943131E-3</v>
      </c>
    </row>
    <row r="666" spans="2:4" x14ac:dyDescent="0.2">
      <c r="B666" t="s">
        <v>696</v>
      </c>
      <c r="C666" s="33">
        <v>4.8705462837113269E-3</v>
      </c>
      <c r="D666" s="33">
        <v>7.6107185712196782E-2</v>
      </c>
    </row>
    <row r="667" spans="2:4" x14ac:dyDescent="0.2">
      <c r="B667" t="s">
        <v>697</v>
      </c>
      <c r="C667" s="33">
        <v>3.2823694388420595E-2</v>
      </c>
      <c r="D667" s="33">
        <v>6.1705625533546124E-2</v>
      </c>
    </row>
    <row r="668" spans="2:4" x14ac:dyDescent="0.2">
      <c r="B668" t="s">
        <v>698</v>
      </c>
      <c r="C668" s="33">
        <v>3.9315165478376789E-2</v>
      </c>
      <c r="D668" s="33">
        <v>5.2972731698821246E-2</v>
      </c>
    </row>
    <row r="669" spans="2:4" x14ac:dyDescent="0.2">
      <c r="B669" t="s">
        <v>699</v>
      </c>
      <c r="C669" s="33">
        <v>2.7986408837270493E-2</v>
      </c>
      <c r="D669" s="33">
        <v>6.4528733997625404E-2</v>
      </c>
    </row>
    <row r="670" spans="2:4" x14ac:dyDescent="0.2">
      <c r="B670" t="s">
        <v>700</v>
      </c>
      <c r="C670" s="33">
        <v>3.1756628167480358E-2</v>
      </c>
      <c r="D670" s="33">
        <v>5.2736600762244096E-2</v>
      </c>
    </row>
    <row r="671" spans="2:4" x14ac:dyDescent="0.2">
      <c r="B671" t="s">
        <v>701</v>
      </c>
      <c r="C671" s="33">
        <v>1.7493976718470469E-2</v>
      </c>
      <c r="D671" s="33">
        <v>1.3002604011176283E-2</v>
      </c>
    </row>
    <row r="672" spans="2:4" x14ac:dyDescent="0.2">
      <c r="B672" t="s">
        <v>702</v>
      </c>
      <c r="C672" s="33">
        <v>1.5709157380256009E-2</v>
      </c>
      <c r="D672" s="33">
        <v>5.2080013715086665E-2</v>
      </c>
    </row>
    <row r="673" spans="2:4" x14ac:dyDescent="0.2">
      <c r="B673" t="s">
        <v>703</v>
      </c>
      <c r="C673" s="33">
        <v>3.3835836319757132E-2</v>
      </c>
      <c r="D673" s="33">
        <v>6.1395292454047679E-2</v>
      </c>
    </row>
    <row r="674" spans="2:4" x14ac:dyDescent="0.2">
      <c r="B674" t="s">
        <v>704</v>
      </c>
      <c r="C674" s="33">
        <v>3.4195692645381595E-2</v>
      </c>
      <c r="D674" s="33">
        <v>3.8271223389776815E-2</v>
      </c>
    </row>
    <row r="675" spans="2:4" x14ac:dyDescent="0.2">
      <c r="B675" t="s">
        <v>705</v>
      </c>
      <c r="C675" s="33">
        <v>8.6520881801352024E-3</v>
      </c>
      <c r="D675" s="33">
        <v>3.0860108667098821E-2</v>
      </c>
    </row>
    <row r="676" spans="2:4" x14ac:dyDescent="0.2">
      <c r="B676" t="s">
        <v>706</v>
      </c>
      <c r="C676" s="33">
        <v>3.7312938828104436E-2</v>
      </c>
      <c r="D676" s="33">
        <v>3.7581969599230339E-2</v>
      </c>
    </row>
    <row r="677" spans="2:4" x14ac:dyDescent="0.2">
      <c r="B677" t="s">
        <v>707</v>
      </c>
      <c r="C677" s="33">
        <v>-6.1583499067805313E-3</v>
      </c>
      <c r="D677" s="33">
        <v>1.9333208378527224E-2</v>
      </c>
    </row>
    <row r="678" spans="2:4" x14ac:dyDescent="0.2">
      <c r="B678" t="s">
        <v>708</v>
      </c>
      <c r="C678" s="33">
        <v>1.7626771241999167E-2</v>
      </c>
      <c r="D678" s="33">
        <v>3.3269421665810907E-2</v>
      </c>
    </row>
    <row r="679" spans="2:4" x14ac:dyDescent="0.2">
      <c r="B679" t="s">
        <v>709</v>
      </c>
      <c r="C679" s="33">
        <v>1.9113974323584304E-2</v>
      </c>
      <c r="D679" s="33">
        <v>2.4857138294947123E-2</v>
      </c>
    </row>
    <row r="680" spans="2:4" x14ac:dyDescent="0.2">
      <c r="B680" t="s">
        <v>710</v>
      </c>
      <c r="C680" s="33">
        <v>3.3262059405365946E-2</v>
      </c>
      <c r="D680" s="33">
        <v>2.4905824120896695E-2</v>
      </c>
    </row>
    <row r="681" spans="2:4" x14ac:dyDescent="0.2">
      <c r="B681" t="s">
        <v>711</v>
      </c>
      <c r="C681" s="33">
        <v>2.956230512437763E-2</v>
      </c>
      <c r="D681" s="33">
        <v>5.6702287908177371E-2</v>
      </c>
    </row>
    <row r="682" spans="2:4" x14ac:dyDescent="0.2">
      <c r="B682" t="s">
        <v>712</v>
      </c>
      <c r="C682" s="33">
        <v>3.0978664904643065E-2</v>
      </c>
      <c r="D682" s="33">
        <v>2.7278045908905167E-2</v>
      </c>
    </row>
    <row r="683" spans="2:4" x14ac:dyDescent="0.2">
      <c r="B683" t="s">
        <v>713</v>
      </c>
      <c r="C683" s="33">
        <v>-2.133880094887692E-2</v>
      </c>
      <c r="D683" s="33">
        <v>2.6741179025915465E-2</v>
      </c>
    </row>
    <row r="684" spans="2:4" x14ac:dyDescent="0.2">
      <c r="B684" t="s">
        <v>714</v>
      </c>
      <c r="C684" s="33">
        <v>4.9109869819802428E-4</v>
      </c>
      <c r="D684" s="33">
        <v>7.5041947775704373E-2</v>
      </c>
    </row>
    <row r="685" spans="2:4" x14ac:dyDescent="0.2">
      <c r="B685" t="s">
        <v>715</v>
      </c>
      <c r="C685" s="33">
        <v>1.3105754444782403E-3</v>
      </c>
      <c r="D685" s="33">
        <v>3.1783873486734712E-2</v>
      </c>
    </row>
    <row r="686" spans="2:4" x14ac:dyDescent="0.2">
      <c r="B686" t="s">
        <v>716</v>
      </c>
      <c r="C686" s="33">
        <v>1.3383240754160282E-2</v>
      </c>
      <c r="D686" s="33">
        <v>2.9262045275031213E-2</v>
      </c>
    </row>
    <row r="687" spans="2:4" x14ac:dyDescent="0.2">
      <c r="B687" t="s">
        <v>717</v>
      </c>
      <c r="C687" s="33">
        <v>-6.6959128929590991E-3</v>
      </c>
      <c r="D687" s="33">
        <v>1.1436156150765094E-2</v>
      </c>
    </row>
    <row r="688" spans="2:4" x14ac:dyDescent="0.2">
      <c r="B688" t="s">
        <v>718</v>
      </c>
      <c r="C688" s="33">
        <v>1.7523442704619994E-2</v>
      </c>
      <c r="D688" s="33">
        <v>4.8332478538652128E-2</v>
      </c>
    </row>
    <row r="689" spans="2:4" x14ac:dyDescent="0.2">
      <c r="B689" t="s">
        <v>719</v>
      </c>
      <c r="C689" s="33">
        <v>5.9181676824760915E-3</v>
      </c>
      <c r="D689" s="33">
        <v>3.3052897153763021E-2</v>
      </c>
    </row>
    <row r="690" spans="2:4" x14ac:dyDescent="0.2">
      <c r="B690" t="s">
        <v>720</v>
      </c>
      <c r="C690" s="33">
        <v>9.2225501348564762E-3</v>
      </c>
      <c r="D690" s="33">
        <v>2.4832357825597482E-2</v>
      </c>
    </row>
    <row r="691" spans="2:4" x14ac:dyDescent="0.2">
      <c r="B691" t="s">
        <v>721</v>
      </c>
      <c r="C691" s="33">
        <v>-3.9033265322651941E-3</v>
      </c>
      <c r="D691" s="33">
        <v>-1.5812487159103786E-2</v>
      </c>
    </row>
    <row r="692" spans="2:4" x14ac:dyDescent="0.2">
      <c r="B692" t="s">
        <v>722</v>
      </c>
      <c r="C692" s="33">
        <v>3.6722458088652529E-2</v>
      </c>
      <c r="D692" s="33">
        <v>5.2493595987665245E-2</v>
      </c>
    </row>
    <row r="693" spans="2:4" x14ac:dyDescent="0.2">
      <c r="B693" t="s">
        <v>723</v>
      </c>
      <c r="C693" s="33">
        <v>4.0182319326364915E-2</v>
      </c>
      <c r="D693" s="33">
        <v>6.9064779500505352E-2</v>
      </c>
    </row>
    <row r="694" spans="2:4" x14ac:dyDescent="0.2">
      <c r="B694" t="s">
        <v>724</v>
      </c>
      <c r="C694" s="33">
        <v>-5.1739659664985175E-3</v>
      </c>
      <c r="D694" s="33">
        <v>1.9158756727679794E-2</v>
      </c>
    </row>
    <row r="695" spans="2:4" x14ac:dyDescent="0.2">
      <c r="B695" t="s">
        <v>725</v>
      </c>
      <c r="C695" s="33">
        <v>5.9253033391788619E-3</v>
      </c>
      <c r="D695" s="33">
        <v>4.9717989782944678E-2</v>
      </c>
    </row>
    <row r="696" spans="2:4" x14ac:dyDescent="0.2">
      <c r="B696" t="s">
        <v>726</v>
      </c>
      <c r="C696" s="33">
        <v>9.8604016779716905E-5</v>
      </c>
      <c r="D696" s="33">
        <v>6.2515135478621753E-2</v>
      </c>
    </row>
    <row r="697" spans="2:4" x14ac:dyDescent="0.2">
      <c r="B697" t="s">
        <v>727</v>
      </c>
      <c r="C697" s="33">
        <v>9.9926252952126215E-3</v>
      </c>
      <c r="D697" s="33">
        <v>5.1845118173070984E-2</v>
      </c>
    </row>
    <row r="698" spans="2:4" x14ac:dyDescent="0.2">
      <c r="B698" t="s">
        <v>728</v>
      </c>
      <c r="C698" s="33">
        <v>-3.2160195552338837E-3</v>
      </c>
      <c r="D698" s="33">
        <v>7.6262020838637493E-2</v>
      </c>
    </row>
    <row r="699" spans="2:4" x14ac:dyDescent="0.2">
      <c r="B699" t="s">
        <v>729</v>
      </c>
      <c r="C699" s="33">
        <v>-4.4837642279564067E-3</v>
      </c>
      <c r="D699" s="33">
        <v>6.0796461933586982E-3</v>
      </c>
    </row>
    <row r="700" spans="2:4" x14ac:dyDescent="0.2">
      <c r="B700" t="s">
        <v>730</v>
      </c>
      <c r="C700" s="33">
        <v>-1.1123026326860136E-2</v>
      </c>
      <c r="D700" s="33">
        <v>2.3333702755456615E-2</v>
      </c>
    </row>
    <row r="701" spans="2:4" x14ac:dyDescent="0.2">
      <c r="B701" t="s">
        <v>731</v>
      </c>
      <c r="C701" s="33">
        <v>-8.9399558242899326E-3</v>
      </c>
      <c r="D701" s="33">
        <v>8.0411558504903613E-2</v>
      </c>
    </row>
    <row r="702" spans="2:4" x14ac:dyDescent="0.2">
      <c r="B702" t="s">
        <v>732</v>
      </c>
      <c r="C702" s="33">
        <v>2.7756061292432452E-2</v>
      </c>
      <c r="D702" s="33">
        <v>4.4331350956619095E-2</v>
      </c>
    </row>
    <row r="703" spans="2:4" x14ac:dyDescent="0.2">
      <c r="B703" t="s">
        <v>733</v>
      </c>
      <c r="C703" s="33">
        <v>7.07685930495347E-3</v>
      </c>
      <c r="D703" s="33">
        <v>5.4994313210831536E-2</v>
      </c>
    </row>
    <row r="704" spans="2:4" x14ac:dyDescent="0.2">
      <c r="B704" t="s">
        <v>734</v>
      </c>
      <c r="C704" s="33">
        <v>2.9571877887149822E-2</v>
      </c>
      <c r="D704" s="33">
        <v>4.1485006206573728E-2</v>
      </c>
    </row>
    <row r="705" spans="2:4" x14ac:dyDescent="0.2">
      <c r="B705" t="s">
        <v>735</v>
      </c>
      <c r="C705" s="33">
        <v>4.319918947399088E-2</v>
      </c>
      <c r="D705" s="33">
        <v>2.5857834719133395E-2</v>
      </c>
    </row>
    <row r="706" spans="2:4" x14ac:dyDescent="0.2">
      <c r="B706" t="s">
        <v>736</v>
      </c>
      <c r="C706" s="33">
        <v>-1.4325695290805593E-2</v>
      </c>
      <c r="D706" s="33">
        <v>5.3141146257247605E-2</v>
      </c>
    </row>
    <row r="707" spans="2:4" x14ac:dyDescent="0.2">
      <c r="B707" t="s">
        <v>737</v>
      </c>
      <c r="C707" s="33">
        <v>1.6890120158017226E-2</v>
      </c>
      <c r="D707" s="33">
        <v>7.1118371034144784E-2</v>
      </c>
    </row>
    <row r="708" spans="2:4" x14ac:dyDescent="0.2">
      <c r="B708" t="s">
        <v>738</v>
      </c>
      <c r="C708" s="33">
        <v>1.5275930810908552E-2</v>
      </c>
      <c r="D708" s="33">
        <v>1.1383241265919528E-2</v>
      </c>
    </row>
    <row r="709" spans="2:4" x14ac:dyDescent="0.2">
      <c r="B709" t="s">
        <v>739</v>
      </c>
      <c r="C709" s="33">
        <v>-2.3136526562448356E-3</v>
      </c>
      <c r="D709" s="33">
        <v>2.5479924560075369E-2</v>
      </c>
    </row>
    <row r="710" spans="2:4" x14ac:dyDescent="0.2">
      <c r="B710" t="s">
        <v>740</v>
      </c>
      <c r="C710" s="33">
        <v>-1.1687230044268597E-2</v>
      </c>
      <c r="D710" s="33">
        <v>1.8506593026313748E-2</v>
      </c>
    </row>
    <row r="711" spans="2:4" x14ac:dyDescent="0.2">
      <c r="B711" t="s">
        <v>741</v>
      </c>
      <c r="C711" s="33">
        <v>-7.8690543654381852E-3</v>
      </c>
      <c r="D711" s="33">
        <v>4.5263220873294457E-2</v>
      </c>
    </row>
    <row r="712" spans="2:4" x14ac:dyDescent="0.2">
      <c r="B712" t="s">
        <v>742</v>
      </c>
      <c r="C712" s="33">
        <v>2.730964015111724E-2</v>
      </c>
      <c r="D712" s="33">
        <v>5.0416858359945915E-2</v>
      </c>
    </row>
    <row r="713" spans="2:4" x14ac:dyDescent="0.2">
      <c r="B713" t="s">
        <v>743</v>
      </c>
      <c r="C713" s="33">
        <v>9.771646522724501E-3</v>
      </c>
      <c r="D713" s="33">
        <v>4.9449421660559767E-2</v>
      </c>
    </row>
    <row r="714" spans="2:4" x14ac:dyDescent="0.2">
      <c r="B714" t="s">
        <v>744</v>
      </c>
      <c r="C714" s="33">
        <v>-6.6719482689022846E-3</v>
      </c>
      <c r="D714" s="33">
        <v>2.6772962435533145E-2</v>
      </c>
    </row>
    <row r="715" spans="2:4" x14ac:dyDescent="0.2">
      <c r="B715" t="s">
        <v>745</v>
      </c>
      <c r="C715" s="33">
        <v>3.3989637109795877E-2</v>
      </c>
      <c r="D715" s="33">
        <v>2.4591519875089986E-2</v>
      </c>
    </row>
    <row r="716" spans="2:4" x14ac:dyDescent="0.2">
      <c r="B716" t="s">
        <v>746</v>
      </c>
      <c r="C716" s="33">
        <v>-2.247248870458908E-2</v>
      </c>
      <c r="D716" s="33">
        <v>4.8467620341644757E-2</v>
      </c>
    </row>
    <row r="717" spans="2:4" x14ac:dyDescent="0.2">
      <c r="B717" t="s">
        <v>747</v>
      </c>
      <c r="C717" s="33">
        <v>4.4625261756675201E-2</v>
      </c>
      <c r="D717" s="33">
        <v>3.2396202322042746E-2</v>
      </c>
    </row>
    <row r="718" spans="2:4" x14ac:dyDescent="0.2">
      <c r="B718" t="s">
        <v>748</v>
      </c>
      <c r="C718" s="33">
        <v>2.2593754770130356E-2</v>
      </c>
      <c r="D718" s="33">
        <v>5.9489701650612486E-2</v>
      </c>
    </row>
    <row r="719" spans="2:4" x14ac:dyDescent="0.2">
      <c r="B719" t="s">
        <v>749</v>
      </c>
      <c r="C719" s="33">
        <v>2.8653244146953236E-2</v>
      </c>
      <c r="D719" s="33">
        <v>6.1776866338073749E-2</v>
      </c>
    </row>
    <row r="720" spans="2:4" x14ac:dyDescent="0.2">
      <c r="B720" t="s">
        <v>750</v>
      </c>
      <c r="C720" s="33">
        <v>2.0685127391993019E-2</v>
      </c>
      <c r="D720" s="33">
        <v>7.132879025529873E-2</v>
      </c>
    </row>
    <row r="721" spans="2:4" x14ac:dyDescent="0.2">
      <c r="B721" t="s">
        <v>751</v>
      </c>
      <c r="C721" s="33">
        <v>2.5866258518450792E-3</v>
      </c>
      <c r="D721" s="33">
        <v>2.905911147371508E-2</v>
      </c>
    </row>
    <row r="722" spans="2:4" x14ac:dyDescent="0.2">
      <c r="B722" t="s">
        <v>752</v>
      </c>
      <c r="C722" s="33">
        <v>3.0148398383385587E-2</v>
      </c>
      <c r="D722" s="33">
        <v>1.8368114663620858E-2</v>
      </c>
    </row>
    <row r="723" spans="2:4" x14ac:dyDescent="0.2">
      <c r="B723" t="s">
        <v>753</v>
      </c>
      <c r="C723" s="33">
        <v>2.478530924447888E-2</v>
      </c>
      <c r="D723" s="33">
        <v>1.2443552188224169E-2</v>
      </c>
    </row>
    <row r="724" spans="2:4" x14ac:dyDescent="0.2">
      <c r="B724" t="s">
        <v>754</v>
      </c>
      <c r="C724" s="33">
        <v>3.4723245383771459E-2</v>
      </c>
      <c r="D724" s="33">
        <v>1.6349163558137151E-2</v>
      </c>
    </row>
    <row r="725" spans="2:4" x14ac:dyDescent="0.2">
      <c r="B725" t="s">
        <v>755</v>
      </c>
      <c r="C725" s="33">
        <v>1.5327623281633502E-2</v>
      </c>
      <c r="D725" s="33">
        <v>4.3769378244617255E-2</v>
      </c>
    </row>
    <row r="726" spans="2:4" x14ac:dyDescent="0.2">
      <c r="B726" t="s">
        <v>756</v>
      </c>
      <c r="C726" s="33">
        <v>1.5441556914669159E-2</v>
      </c>
      <c r="D726" s="33">
        <v>3.9706153904787336E-2</v>
      </c>
    </row>
    <row r="727" spans="2:4" x14ac:dyDescent="0.2">
      <c r="B727" t="s">
        <v>757</v>
      </c>
      <c r="C727" s="33">
        <v>1.425901133577687E-2</v>
      </c>
      <c r="D727" s="33">
        <v>4.524200955774782E-2</v>
      </c>
    </row>
    <row r="728" spans="2:4" x14ac:dyDescent="0.2">
      <c r="B728" t="s">
        <v>758</v>
      </c>
      <c r="C728" s="33">
        <v>1.1642525210627634E-3</v>
      </c>
      <c r="D728" s="33">
        <v>3.5343742335832123E-2</v>
      </c>
    </row>
    <row r="729" spans="2:4" x14ac:dyDescent="0.2">
      <c r="B729" t="s">
        <v>759</v>
      </c>
      <c r="C729" s="33">
        <v>3.0911017029133757E-3</v>
      </c>
      <c r="D729" s="33">
        <v>3.7370694048983015E-2</v>
      </c>
    </row>
    <row r="730" spans="2:4" x14ac:dyDescent="0.2">
      <c r="B730" t="s">
        <v>760</v>
      </c>
      <c r="C730" s="33">
        <v>-1.5344421944831313E-2</v>
      </c>
      <c r="D730" s="33">
        <v>3.1252185645051028E-2</v>
      </c>
    </row>
    <row r="731" spans="2:4" x14ac:dyDescent="0.2">
      <c r="B731" t="s">
        <v>761</v>
      </c>
      <c r="C731" s="33">
        <v>1.671096720256101E-2</v>
      </c>
      <c r="D731" s="33">
        <v>3.7809434156662769E-2</v>
      </c>
    </row>
    <row r="732" spans="2:4" x14ac:dyDescent="0.2">
      <c r="B732" t="s">
        <v>762</v>
      </c>
      <c r="C732" s="33">
        <v>-1.1408365896676495E-2</v>
      </c>
      <c r="D732" s="33">
        <v>3.6824567744890506E-2</v>
      </c>
    </row>
    <row r="733" spans="2:4" x14ac:dyDescent="0.2">
      <c r="B733" t="s">
        <v>763</v>
      </c>
      <c r="C733" s="33">
        <v>1.0730960267608796E-2</v>
      </c>
      <c r="D733" s="33">
        <v>5.257970314540561E-2</v>
      </c>
    </row>
    <row r="734" spans="2:4" x14ac:dyDescent="0.2">
      <c r="B734" t="s">
        <v>764</v>
      </c>
      <c r="C734" s="33">
        <v>2.6258808390511493E-2</v>
      </c>
      <c r="D734" s="33">
        <v>2.2053132120635872E-2</v>
      </c>
    </row>
    <row r="735" spans="2:4" x14ac:dyDescent="0.2">
      <c r="B735" t="s">
        <v>765</v>
      </c>
      <c r="C735" s="33">
        <v>4.4125936847926414E-2</v>
      </c>
      <c r="D735" s="33">
        <v>1.6316227212821662E-2</v>
      </c>
    </row>
    <row r="736" spans="2:4" x14ac:dyDescent="0.2">
      <c r="B736" t="s">
        <v>766</v>
      </c>
      <c r="C736" s="33">
        <v>-1.594914067559642E-2</v>
      </c>
      <c r="D736" s="33">
        <v>5.3058059038647666E-2</v>
      </c>
    </row>
    <row r="737" spans="2:4" x14ac:dyDescent="0.2">
      <c r="B737" t="s">
        <v>767</v>
      </c>
      <c r="C737" s="33">
        <v>2.4929609850962563E-2</v>
      </c>
      <c r="D737" s="33">
        <v>3.2400958853078324E-2</v>
      </c>
    </row>
    <row r="738" spans="2:4" x14ac:dyDescent="0.2">
      <c r="B738" t="s">
        <v>768</v>
      </c>
      <c r="C738" s="33">
        <v>9.2699520366750221E-3</v>
      </c>
      <c r="D738" s="33">
        <v>4.1491282519846628E-2</v>
      </c>
    </row>
    <row r="739" spans="2:4" x14ac:dyDescent="0.2">
      <c r="B739" t="s">
        <v>769</v>
      </c>
      <c r="C739" s="33">
        <v>-8.5443901807082164E-3</v>
      </c>
      <c r="D739" s="33">
        <v>5.8318034914926611E-2</v>
      </c>
    </row>
    <row r="740" spans="2:4" x14ac:dyDescent="0.2">
      <c r="B740" t="s">
        <v>770</v>
      </c>
      <c r="C740" s="33">
        <v>-2.4219109072919479E-2</v>
      </c>
      <c r="D740" s="33">
        <v>4.7568299641425692E-2</v>
      </c>
    </row>
    <row r="741" spans="2:4" x14ac:dyDescent="0.2">
      <c r="B741" t="s">
        <v>771</v>
      </c>
      <c r="C741" s="33">
        <v>3.01579009721369E-2</v>
      </c>
      <c r="D741" s="33">
        <v>2.8500621154256563E-2</v>
      </c>
    </row>
    <row r="742" spans="2:4" x14ac:dyDescent="0.2">
      <c r="B742" t="s">
        <v>772</v>
      </c>
      <c r="C742" s="33">
        <v>1.7910614768754069E-2</v>
      </c>
      <c r="D742" s="33">
        <v>7.9379199956627358E-2</v>
      </c>
    </row>
    <row r="743" spans="2:4" x14ac:dyDescent="0.2">
      <c r="B743" t="s">
        <v>773</v>
      </c>
      <c r="C743" s="33">
        <v>4.7886899360467155E-3</v>
      </c>
      <c r="D743" s="33">
        <v>7.3698657433142911E-2</v>
      </c>
    </row>
    <row r="744" spans="2:4" x14ac:dyDescent="0.2">
      <c r="B744" t="s">
        <v>774</v>
      </c>
      <c r="C744" s="33">
        <v>2.6763507716100136E-2</v>
      </c>
      <c r="D744" s="33">
        <v>3.7193709748505284E-2</v>
      </c>
    </row>
    <row r="745" spans="2:4" x14ac:dyDescent="0.2">
      <c r="B745" t="s">
        <v>775</v>
      </c>
      <c r="C745" s="33">
        <v>1.3991020090516244E-2</v>
      </c>
      <c r="D745" s="33">
        <v>3.6304919421890444E-2</v>
      </c>
    </row>
    <row r="746" spans="2:4" x14ac:dyDescent="0.2">
      <c r="B746" t="s">
        <v>776</v>
      </c>
      <c r="C746" s="33">
        <v>-1.6914413380926738E-2</v>
      </c>
      <c r="D746" s="33">
        <v>5.9175654194277089E-2</v>
      </c>
    </row>
    <row r="747" spans="2:4" x14ac:dyDescent="0.2">
      <c r="B747" t="s">
        <v>777</v>
      </c>
      <c r="C747" s="33">
        <v>8.0044532033879401E-3</v>
      </c>
      <c r="D747" s="33">
        <v>4.264064067582421E-2</v>
      </c>
    </row>
    <row r="748" spans="2:4" x14ac:dyDescent="0.2">
      <c r="B748" t="s">
        <v>778</v>
      </c>
      <c r="C748" s="33">
        <v>-6.0005886428698644E-3</v>
      </c>
      <c r="D748" s="33">
        <v>6.5544554876756325E-2</v>
      </c>
    </row>
    <row r="749" spans="2:4" x14ac:dyDescent="0.2">
      <c r="B749" t="s">
        <v>779</v>
      </c>
      <c r="C749" s="33">
        <v>2.0644703837688898E-2</v>
      </c>
      <c r="D749" s="33">
        <v>3.7275341758608693E-2</v>
      </c>
    </row>
    <row r="750" spans="2:4" x14ac:dyDescent="0.2">
      <c r="B750" t="s">
        <v>780</v>
      </c>
      <c r="C750" s="33">
        <v>1.6696653196756832E-2</v>
      </c>
      <c r="D750" s="33">
        <v>6.9344068527311911E-2</v>
      </c>
    </row>
    <row r="751" spans="2:4" x14ac:dyDescent="0.2">
      <c r="B751" t="s">
        <v>781</v>
      </c>
      <c r="C751" s="33">
        <v>9.8914147047262143E-3</v>
      </c>
      <c r="D751" s="33">
        <v>1.4202224766683119E-2</v>
      </c>
    </row>
    <row r="752" spans="2:4" x14ac:dyDescent="0.2">
      <c r="B752" t="s">
        <v>782</v>
      </c>
      <c r="C752" s="33">
        <v>2.4104033349826425E-3</v>
      </c>
      <c r="D752" s="33">
        <v>4.279948053500917E-2</v>
      </c>
    </row>
    <row r="753" spans="2:4" x14ac:dyDescent="0.2">
      <c r="B753" t="s">
        <v>783</v>
      </c>
      <c r="C753" s="33">
        <v>1.3759323368407367E-2</v>
      </c>
      <c r="D753" s="33">
        <v>2.1643972955719362E-2</v>
      </c>
    </row>
    <row r="754" spans="2:4" x14ac:dyDescent="0.2">
      <c r="B754" t="s">
        <v>784</v>
      </c>
      <c r="C754" s="33">
        <v>-1.6133021998759947E-3</v>
      </c>
      <c r="D754" s="33">
        <v>3.9213785116906534E-2</v>
      </c>
    </row>
    <row r="755" spans="2:4" x14ac:dyDescent="0.2">
      <c r="B755" t="s">
        <v>785</v>
      </c>
      <c r="C755" s="33">
        <v>-1.4806511476399274E-2</v>
      </c>
      <c r="D755" s="33">
        <v>5.7632760359957617E-2</v>
      </c>
    </row>
    <row r="756" spans="2:4" x14ac:dyDescent="0.2">
      <c r="B756" t="s">
        <v>786</v>
      </c>
      <c r="C756" s="33">
        <v>-1.0429594660888849E-2</v>
      </c>
      <c r="D756" s="33">
        <v>3.613560993079213E-2</v>
      </c>
    </row>
    <row r="757" spans="2:4" x14ac:dyDescent="0.2">
      <c r="B757" t="s">
        <v>787</v>
      </c>
      <c r="C757" s="33">
        <v>-1.4488547881865743E-2</v>
      </c>
      <c r="D757" s="33">
        <v>1.2301139795269377E-2</v>
      </c>
    </row>
    <row r="758" spans="2:4" x14ac:dyDescent="0.2">
      <c r="B758" t="s">
        <v>788</v>
      </c>
      <c r="C758" s="33">
        <v>1.7193675236655791E-2</v>
      </c>
      <c r="D758" s="33">
        <v>5.9148458771507921E-2</v>
      </c>
    </row>
    <row r="759" spans="2:4" x14ac:dyDescent="0.2">
      <c r="B759" t="s">
        <v>789</v>
      </c>
      <c r="C759" s="33">
        <v>-4.0095995167663441E-4</v>
      </c>
      <c r="D759" s="33">
        <v>5.1322419806025213E-2</v>
      </c>
    </row>
    <row r="760" spans="2:4" x14ac:dyDescent="0.2">
      <c r="B760" t="s">
        <v>790</v>
      </c>
      <c r="C760" s="33">
        <v>1.7735434498172054E-2</v>
      </c>
      <c r="D760" s="33">
        <v>3.1648000588724939E-2</v>
      </c>
    </row>
    <row r="761" spans="2:4" x14ac:dyDescent="0.2">
      <c r="B761" t="s">
        <v>791</v>
      </c>
      <c r="C761" s="33">
        <v>-7.7017542552056343E-3</v>
      </c>
      <c r="D761" s="33">
        <v>5.8726975587856903E-2</v>
      </c>
    </row>
    <row r="762" spans="2:4" x14ac:dyDescent="0.2">
      <c r="B762" t="s">
        <v>792</v>
      </c>
      <c r="C762" s="33">
        <v>2.2711026268813729E-3</v>
      </c>
      <c r="D762" s="33">
        <v>5.5562467392406861E-2</v>
      </c>
    </row>
    <row r="763" spans="2:4" x14ac:dyDescent="0.2">
      <c r="B763" t="s">
        <v>793</v>
      </c>
      <c r="C763" s="33">
        <v>1.2780479375525641E-2</v>
      </c>
      <c r="D763" s="33">
        <v>1.5031095195129632E-2</v>
      </c>
    </row>
    <row r="764" spans="2:4" x14ac:dyDescent="0.2">
      <c r="B764" t="s">
        <v>794</v>
      </c>
      <c r="C764" s="33">
        <v>-6.5338405176188618E-3</v>
      </c>
      <c r="D764" s="33">
        <v>4.6832689644917366E-2</v>
      </c>
    </row>
    <row r="765" spans="2:4" x14ac:dyDescent="0.2">
      <c r="B765" t="s">
        <v>795</v>
      </c>
      <c r="C765" s="33">
        <v>3.044959886775437E-2</v>
      </c>
      <c r="D765" s="33">
        <v>3.735723393833134E-2</v>
      </c>
    </row>
    <row r="766" spans="2:4" x14ac:dyDescent="0.2">
      <c r="B766" t="s">
        <v>796</v>
      </c>
      <c r="C766" s="33">
        <v>7.3237121422832854E-3</v>
      </c>
      <c r="D766" s="33">
        <v>4.016130175667286E-2</v>
      </c>
    </row>
    <row r="767" spans="2:4" x14ac:dyDescent="0.2">
      <c r="B767" t="s">
        <v>797</v>
      </c>
      <c r="C767" s="33">
        <v>-1.1278342024233097E-2</v>
      </c>
      <c r="D767" s="33">
        <v>3.5972144406994186E-2</v>
      </c>
    </row>
    <row r="768" spans="2:4" x14ac:dyDescent="0.2">
      <c r="B768" t="s">
        <v>798</v>
      </c>
      <c r="C768" s="33">
        <v>3.389481279662044E-2</v>
      </c>
      <c r="D768" s="33">
        <v>5.0619473494462663E-2</v>
      </c>
    </row>
    <row r="769" spans="2:4" x14ac:dyDescent="0.2">
      <c r="B769" t="s">
        <v>799</v>
      </c>
      <c r="C769" s="33">
        <v>2.6720024770090521E-2</v>
      </c>
      <c r="D769" s="33">
        <v>2.2181004047171334E-2</v>
      </c>
    </row>
    <row r="770" spans="2:4" x14ac:dyDescent="0.2">
      <c r="B770" t="s">
        <v>800</v>
      </c>
      <c r="C770" s="33">
        <v>-6.0518626337668097E-3</v>
      </c>
      <c r="D770" s="33">
        <v>7.3867971853564932E-2</v>
      </c>
    </row>
    <row r="771" spans="2:4" x14ac:dyDescent="0.2">
      <c r="B771" t="s">
        <v>801</v>
      </c>
      <c r="C771" s="33">
        <v>3.7573730550964649E-2</v>
      </c>
      <c r="D771" s="33">
        <v>7.0970906009789794E-2</v>
      </c>
    </row>
    <row r="772" spans="2:4" x14ac:dyDescent="0.2">
      <c r="B772" t="s">
        <v>802</v>
      </c>
      <c r="C772" s="33">
        <v>4.4616259284714403E-2</v>
      </c>
      <c r="D772" s="33">
        <v>4.0355164599419235E-2</v>
      </c>
    </row>
    <row r="773" spans="2:4" x14ac:dyDescent="0.2">
      <c r="B773" t="s">
        <v>803</v>
      </c>
      <c r="C773" s="33">
        <v>2.8759325257489678E-2</v>
      </c>
      <c r="D773" s="33">
        <v>7.2043842424286825E-2</v>
      </c>
    </row>
    <row r="774" spans="2:4" x14ac:dyDescent="0.2">
      <c r="B774" t="s">
        <v>804</v>
      </c>
      <c r="C774" s="33">
        <v>3.6310247364123562E-2</v>
      </c>
      <c r="D774" s="33">
        <v>9.0427255220795789E-3</v>
      </c>
    </row>
    <row r="775" spans="2:4" x14ac:dyDescent="0.2">
      <c r="B775" t="s">
        <v>805</v>
      </c>
      <c r="C775" s="33">
        <v>5.0020373304643624E-3</v>
      </c>
      <c r="D775" s="33">
        <v>3.2545493232161438E-2</v>
      </c>
    </row>
    <row r="776" spans="2:4" x14ac:dyDescent="0.2">
      <c r="B776" t="s">
        <v>806</v>
      </c>
      <c r="C776" s="33">
        <v>-2.2805584433448212E-4</v>
      </c>
      <c r="D776" s="33">
        <v>5.8986437637130004E-2</v>
      </c>
    </row>
    <row r="777" spans="2:4" x14ac:dyDescent="0.2">
      <c r="B777" t="s">
        <v>807</v>
      </c>
      <c r="C777" s="33">
        <v>-7.8509192895118689E-3</v>
      </c>
      <c r="D777" s="33">
        <v>1.2653075907764794E-2</v>
      </c>
    </row>
    <row r="778" spans="2:4" x14ac:dyDescent="0.2">
      <c r="B778" t="s">
        <v>808</v>
      </c>
      <c r="C778" s="33">
        <v>-1.4869809196274128E-2</v>
      </c>
      <c r="D778" s="33">
        <v>4.6888552802817979E-2</v>
      </c>
    </row>
    <row r="779" spans="2:4" x14ac:dyDescent="0.2">
      <c r="B779" t="s">
        <v>809</v>
      </c>
      <c r="C779" s="33">
        <v>3.2355933540712999E-2</v>
      </c>
      <c r="D779" s="33">
        <v>3.2334181285918431E-2</v>
      </c>
    </row>
    <row r="780" spans="2:4" x14ac:dyDescent="0.2">
      <c r="B780" t="s">
        <v>810</v>
      </c>
      <c r="C780" s="33">
        <v>-7.114303149695916E-3</v>
      </c>
      <c r="D780" s="33">
        <v>2.1958934525236753E-2</v>
      </c>
    </row>
    <row r="781" spans="2:4" x14ac:dyDescent="0.2">
      <c r="B781" t="s">
        <v>811</v>
      </c>
      <c r="C781" s="33">
        <v>5.368557966065883E-3</v>
      </c>
      <c r="D781" s="33">
        <v>8.6483844727840639E-3</v>
      </c>
    </row>
    <row r="782" spans="2:4" x14ac:dyDescent="0.2">
      <c r="B782" t="s">
        <v>812</v>
      </c>
      <c r="C782" s="33">
        <v>2.6699844871015857E-2</v>
      </c>
      <c r="D782" s="33">
        <v>5.3259908300996098E-2</v>
      </c>
    </row>
    <row r="783" spans="2:4" x14ac:dyDescent="0.2">
      <c r="B783" t="s">
        <v>813</v>
      </c>
      <c r="C783" s="33">
        <v>2.4168220925451765E-2</v>
      </c>
      <c r="D783" s="33">
        <v>3.1167537633812629E-2</v>
      </c>
    </row>
    <row r="784" spans="2:4" x14ac:dyDescent="0.2">
      <c r="B784" t="s">
        <v>814</v>
      </c>
      <c r="C784" s="33">
        <v>1.9517222313409112E-3</v>
      </c>
      <c r="D784" s="33">
        <v>3.3273372697386935E-2</v>
      </c>
    </row>
    <row r="785" spans="2:4" x14ac:dyDescent="0.2">
      <c r="B785" t="s">
        <v>815</v>
      </c>
      <c r="C785" s="33">
        <v>-1.7839098895159958E-2</v>
      </c>
      <c r="D785" s="33">
        <v>7.0182962207505153E-2</v>
      </c>
    </row>
    <row r="786" spans="2:4" x14ac:dyDescent="0.2">
      <c r="B786" t="s">
        <v>816</v>
      </c>
      <c r="C786" s="33">
        <v>-2.1634083997245528E-2</v>
      </c>
      <c r="D786" s="33">
        <v>5.2712444960439475E-2</v>
      </c>
    </row>
    <row r="787" spans="2:4" x14ac:dyDescent="0.2">
      <c r="B787" t="s">
        <v>817</v>
      </c>
      <c r="C787" s="33">
        <v>2.1016790256275786E-2</v>
      </c>
      <c r="D787" s="33">
        <v>6.9344761112424422E-2</v>
      </c>
    </row>
    <row r="788" spans="2:4" x14ac:dyDescent="0.2">
      <c r="B788" t="s">
        <v>818</v>
      </c>
      <c r="C788" s="33">
        <v>7.6138335233894936E-3</v>
      </c>
      <c r="D788" s="33">
        <v>4.0588121348871936E-2</v>
      </c>
    </row>
    <row r="789" spans="2:4" x14ac:dyDescent="0.2">
      <c r="B789" t="s">
        <v>819</v>
      </c>
      <c r="C789" s="33">
        <v>2.6136412179687471E-2</v>
      </c>
      <c r="D789" s="33">
        <v>3.3471241883535327E-2</v>
      </c>
    </row>
    <row r="790" spans="2:4" x14ac:dyDescent="0.2">
      <c r="B790" t="s">
        <v>820</v>
      </c>
      <c r="C790" s="33">
        <v>1.5900739855024167E-3</v>
      </c>
      <c r="D790" s="33">
        <v>6.7657252160137724E-2</v>
      </c>
    </row>
    <row r="791" spans="2:4" x14ac:dyDescent="0.2">
      <c r="B791" t="s">
        <v>821</v>
      </c>
      <c r="C791" s="33">
        <v>4.8316352092559528E-3</v>
      </c>
      <c r="D791" s="33">
        <v>1.7659023600069493E-2</v>
      </c>
    </row>
    <row r="792" spans="2:4" x14ac:dyDescent="0.2">
      <c r="B792" t="s">
        <v>822</v>
      </c>
      <c r="C792" s="33">
        <v>4.0640796405799866E-2</v>
      </c>
      <c r="D792" s="33">
        <v>2.8627340008504143E-2</v>
      </c>
    </row>
    <row r="793" spans="2:4" x14ac:dyDescent="0.2">
      <c r="B793" t="s">
        <v>823</v>
      </c>
      <c r="C793" s="33">
        <v>-1.5646189110917752E-2</v>
      </c>
      <c r="D793" s="33">
        <v>6.8945774872061605E-2</v>
      </c>
    </row>
    <row r="794" spans="2:4" x14ac:dyDescent="0.2">
      <c r="B794" t="s">
        <v>824</v>
      </c>
      <c r="C794" s="33">
        <v>6.764723952208096E-2</v>
      </c>
      <c r="D794" s="33">
        <v>1.2134049993640223E-2</v>
      </c>
    </row>
    <row r="795" spans="2:4" x14ac:dyDescent="0.2">
      <c r="B795" t="s">
        <v>825</v>
      </c>
      <c r="C795" s="33">
        <v>2.9938160990272394E-3</v>
      </c>
      <c r="D795" s="33">
        <v>7.16222337293628E-2</v>
      </c>
    </row>
    <row r="796" spans="2:4" x14ac:dyDescent="0.2">
      <c r="B796" t="s">
        <v>826</v>
      </c>
      <c r="C796" s="33">
        <v>3.4273074311447001E-2</v>
      </c>
      <c r="D796" s="33">
        <v>3.6348058976477776E-2</v>
      </c>
    </row>
    <row r="797" spans="2:4" x14ac:dyDescent="0.2">
      <c r="B797" t="s">
        <v>827</v>
      </c>
      <c r="C797" s="33">
        <v>-7.8306498074720756E-3</v>
      </c>
      <c r="D797" s="33">
        <v>4.2963000513846862E-2</v>
      </c>
    </row>
    <row r="798" spans="2:4" x14ac:dyDescent="0.2">
      <c r="B798" t="s">
        <v>828</v>
      </c>
      <c r="C798" s="33">
        <v>-3.5019177061278127E-3</v>
      </c>
      <c r="D798" s="33">
        <v>5.1123760169971867E-2</v>
      </c>
    </row>
    <row r="799" spans="2:4" x14ac:dyDescent="0.2">
      <c r="B799" t="s">
        <v>829</v>
      </c>
      <c r="C799" s="33">
        <v>-2.375278850894216E-3</v>
      </c>
      <c r="D799" s="33">
        <v>4.649102243983412E-2</v>
      </c>
    </row>
    <row r="800" spans="2:4" x14ac:dyDescent="0.2">
      <c r="B800" t="s">
        <v>830</v>
      </c>
      <c r="C800" s="33">
        <v>2.2811684181883722E-2</v>
      </c>
      <c r="D800" s="33">
        <v>6.1547542358676516E-2</v>
      </c>
    </row>
    <row r="801" spans="2:4" x14ac:dyDescent="0.2">
      <c r="B801" t="s">
        <v>831</v>
      </c>
      <c r="C801" s="33">
        <v>4.3549789500580256E-2</v>
      </c>
      <c r="D801" s="33">
        <v>5.1147067577293641E-2</v>
      </c>
    </row>
    <row r="802" spans="2:4" x14ac:dyDescent="0.2">
      <c r="B802" t="s">
        <v>832</v>
      </c>
      <c r="C802" s="33">
        <v>3.4034456740725701E-2</v>
      </c>
      <c r="D802" s="33">
        <v>3.7299373299710038E-2</v>
      </c>
    </row>
    <row r="803" spans="2:4" x14ac:dyDescent="0.2">
      <c r="B803" t="s">
        <v>833</v>
      </c>
      <c r="C803" s="33">
        <v>1.7895463309285785E-2</v>
      </c>
      <c r="D803" s="33">
        <v>5.7321199563517083E-2</v>
      </c>
    </row>
    <row r="804" spans="2:4" x14ac:dyDescent="0.2">
      <c r="B804" t="s">
        <v>834</v>
      </c>
      <c r="C804" s="33">
        <v>-6.1865677067116289E-3</v>
      </c>
      <c r="D804" s="33">
        <v>5.3774854113161991E-2</v>
      </c>
    </row>
    <row r="805" spans="2:4" x14ac:dyDescent="0.2">
      <c r="B805" t="s">
        <v>835</v>
      </c>
      <c r="C805" s="33">
        <v>-1.6534644292744594E-2</v>
      </c>
      <c r="D805" s="33">
        <v>6.7331020758288312E-2</v>
      </c>
    </row>
    <row r="806" spans="2:4" x14ac:dyDescent="0.2">
      <c r="B806" t="s">
        <v>836</v>
      </c>
      <c r="C806" s="33">
        <v>-8.3788925092921802E-4</v>
      </c>
      <c r="D806" s="33">
        <v>1.5057007977150098E-2</v>
      </c>
    </row>
    <row r="807" spans="2:4" x14ac:dyDescent="0.2">
      <c r="B807" t="s">
        <v>837</v>
      </c>
      <c r="C807" s="33">
        <v>-1.7009337062513362E-2</v>
      </c>
      <c r="D807" s="33">
        <v>7.8633811411260329E-2</v>
      </c>
    </row>
    <row r="808" spans="2:4" x14ac:dyDescent="0.2">
      <c r="B808" t="s">
        <v>838</v>
      </c>
      <c r="C808" s="33">
        <v>8.0852876134175945E-3</v>
      </c>
      <c r="D808" s="33">
        <v>6.9840238267986215E-2</v>
      </c>
    </row>
    <row r="809" spans="2:4" x14ac:dyDescent="0.2">
      <c r="B809" t="s">
        <v>839</v>
      </c>
      <c r="C809" s="33">
        <v>2.8760838974824586E-2</v>
      </c>
      <c r="D809" s="33">
        <v>3.4893857164357507E-2</v>
      </c>
    </row>
    <row r="810" spans="2:4" x14ac:dyDescent="0.2">
      <c r="B810" t="s">
        <v>840</v>
      </c>
      <c r="C810" s="33">
        <v>-1.4591793083834152E-2</v>
      </c>
      <c r="D810" s="33">
        <v>-2.9101401207538437E-2</v>
      </c>
    </row>
    <row r="811" spans="2:4" x14ac:dyDescent="0.2">
      <c r="B811" t="s">
        <v>841</v>
      </c>
      <c r="C811" s="33">
        <v>-5.0719621728013767E-3</v>
      </c>
      <c r="D811" s="33">
        <v>3.8168846792517343E-2</v>
      </c>
    </row>
    <row r="812" spans="2:4" x14ac:dyDescent="0.2">
      <c r="B812" t="s">
        <v>842</v>
      </c>
      <c r="C812" s="33">
        <v>5.6198736062164772E-2</v>
      </c>
      <c r="D812" s="33">
        <v>4.1725002410406255E-2</v>
      </c>
    </row>
    <row r="813" spans="2:4" x14ac:dyDescent="0.2">
      <c r="B813" t="s">
        <v>843</v>
      </c>
      <c r="C813" s="33">
        <v>1.7272565439773506E-2</v>
      </c>
      <c r="D813" s="33">
        <v>6.8957512624859482E-2</v>
      </c>
    </row>
    <row r="814" spans="2:4" x14ac:dyDescent="0.2">
      <c r="B814" t="s">
        <v>844</v>
      </c>
      <c r="C814" s="33">
        <v>-7.9884961161095034E-3</v>
      </c>
      <c r="D814" s="33">
        <v>5.1067931989026372E-2</v>
      </c>
    </row>
    <row r="815" spans="2:4" x14ac:dyDescent="0.2">
      <c r="B815" t="s">
        <v>845</v>
      </c>
      <c r="C815" s="33">
        <v>4.8671932488771226E-4</v>
      </c>
      <c r="D815" s="33">
        <v>2.5847695031619329E-2</v>
      </c>
    </row>
    <row r="816" spans="2:4" x14ac:dyDescent="0.2">
      <c r="B816" t="s">
        <v>846</v>
      </c>
      <c r="C816" s="33">
        <v>2.5053899283244748E-2</v>
      </c>
      <c r="D816" s="33">
        <v>2.2874749148122191E-2</v>
      </c>
    </row>
    <row r="817" spans="2:4" x14ac:dyDescent="0.2">
      <c r="B817" t="s">
        <v>847</v>
      </c>
      <c r="C817" s="33">
        <v>2.9272274874791962E-2</v>
      </c>
      <c r="D817" s="33">
        <v>-1.7001008950085925E-2</v>
      </c>
    </row>
    <row r="818" spans="2:4" x14ac:dyDescent="0.2">
      <c r="B818" t="s">
        <v>848</v>
      </c>
      <c r="C818" s="33">
        <v>-2.6447845428799514E-2</v>
      </c>
      <c r="D818" s="33">
        <v>7.6320598809707152E-2</v>
      </c>
    </row>
    <row r="819" spans="2:4" x14ac:dyDescent="0.2">
      <c r="B819" t="s">
        <v>849</v>
      </c>
      <c r="C819" s="33">
        <v>3.2222357836492674E-3</v>
      </c>
      <c r="D819" s="33">
        <v>3.3234107723330443E-2</v>
      </c>
    </row>
    <row r="820" spans="2:4" x14ac:dyDescent="0.2">
      <c r="B820" t="s">
        <v>850</v>
      </c>
      <c r="C820" s="33">
        <v>6.2492068968450437E-3</v>
      </c>
      <c r="D820" s="33">
        <v>4.5386757592049999E-2</v>
      </c>
    </row>
    <row r="821" spans="2:4" x14ac:dyDescent="0.2">
      <c r="B821" t="s">
        <v>851</v>
      </c>
      <c r="C821" s="33">
        <v>3.4456716005354542E-2</v>
      </c>
      <c r="D821" s="33">
        <v>4.6858933878091161E-2</v>
      </c>
    </row>
    <row r="822" spans="2:4" x14ac:dyDescent="0.2">
      <c r="B822" t="s">
        <v>852</v>
      </c>
      <c r="C822" s="33">
        <v>-2.3219672319104885E-2</v>
      </c>
      <c r="D822" s="33">
        <v>5.0877916534368642E-2</v>
      </c>
    </row>
    <row r="823" spans="2:4" x14ac:dyDescent="0.2">
      <c r="B823" t="s">
        <v>853</v>
      </c>
      <c r="C823" s="33">
        <v>-2.1079997369585421E-3</v>
      </c>
      <c r="D823" s="33">
        <v>2.0008099650618272E-2</v>
      </c>
    </row>
    <row r="824" spans="2:4" x14ac:dyDescent="0.2">
      <c r="B824" t="s">
        <v>854</v>
      </c>
      <c r="C824" s="33">
        <v>3.5755483984616129E-2</v>
      </c>
      <c r="D824" s="33">
        <v>6.1393885169846452E-2</v>
      </c>
    </row>
    <row r="825" spans="2:4" x14ac:dyDescent="0.2">
      <c r="B825" t="s">
        <v>855</v>
      </c>
      <c r="C825" s="33">
        <v>4.2646895450206878E-3</v>
      </c>
      <c r="D825" s="33">
        <v>3.4720692048169445E-2</v>
      </c>
    </row>
    <row r="826" spans="2:4" x14ac:dyDescent="0.2">
      <c r="B826" t="s">
        <v>856</v>
      </c>
      <c r="C826" s="33">
        <v>6.3214816794639507E-3</v>
      </c>
      <c r="D826" s="33">
        <v>5.3082326024153151E-2</v>
      </c>
    </row>
    <row r="827" spans="2:4" x14ac:dyDescent="0.2">
      <c r="B827" t="s">
        <v>857</v>
      </c>
      <c r="C827" s="33">
        <v>9.2992802920231054E-3</v>
      </c>
      <c r="D827" s="33">
        <v>3.8930413211626519E-2</v>
      </c>
    </row>
    <row r="828" spans="2:4" x14ac:dyDescent="0.2">
      <c r="B828" t="s">
        <v>858</v>
      </c>
      <c r="C828" s="33">
        <v>-5.2588613260494931E-3</v>
      </c>
      <c r="D828" s="33">
        <v>7.9589568841905767E-2</v>
      </c>
    </row>
    <row r="829" spans="2:4" x14ac:dyDescent="0.2">
      <c r="B829" t="s">
        <v>859</v>
      </c>
      <c r="C829" s="33">
        <v>-1.6977741024160949E-2</v>
      </c>
      <c r="D829" s="33">
        <v>5.7804868192407308E-2</v>
      </c>
    </row>
    <row r="830" spans="2:4" x14ac:dyDescent="0.2">
      <c r="B830" t="s">
        <v>860</v>
      </c>
      <c r="C830" s="33">
        <v>2.0921073880850252E-2</v>
      </c>
      <c r="D830" s="33">
        <v>3.5609446171867162E-2</v>
      </c>
    </row>
    <row r="831" spans="2:4" x14ac:dyDescent="0.2">
      <c r="B831" t="s">
        <v>861</v>
      </c>
      <c r="C831" s="33">
        <v>-3.7449825203125439E-3</v>
      </c>
      <c r="D831" s="33">
        <v>2.4416360007365266E-2</v>
      </c>
    </row>
    <row r="832" spans="2:4" x14ac:dyDescent="0.2">
      <c r="B832" t="s">
        <v>862</v>
      </c>
      <c r="C832" s="33">
        <v>2.9160596237413405E-2</v>
      </c>
      <c r="D832" s="33">
        <v>-4.4406760188205122E-3</v>
      </c>
    </row>
    <row r="833" spans="2:4" x14ac:dyDescent="0.2">
      <c r="B833" t="s">
        <v>863</v>
      </c>
      <c r="C833" s="33">
        <v>-1.294963881282158E-3</v>
      </c>
      <c r="D833" s="33">
        <v>3.0516388233820517E-2</v>
      </c>
    </row>
    <row r="834" spans="2:4" x14ac:dyDescent="0.2">
      <c r="B834" t="s">
        <v>864</v>
      </c>
      <c r="C834" s="33">
        <v>2.4012630050549114E-2</v>
      </c>
      <c r="D834" s="33">
        <v>2.3591486491763562E-2</v>
      </c>
    </row>
    <row r="835" spans="2:4" x14ac:dyDescent="0.2">
      <c r="B835" t="s">
        <v>865</v>
      </c>
      <c r="C835" s="33">
        <v>2.2248686736137745E-2</v>
      </c>
      <c r="D835" s="33">
        <v>6.0523976220464834E-2</v>
      </c>
    </row>
    <row r="836" spans="2:4" x14ac:dyDescent="0.2">
      <c r="B836" t="s">
        <v>866</v>
      </c>
      <c r="C836" s="33">
        <v>2.1210470438783411E-3</v>
      </c>
      <c r="D836" s="33">
        <v>1.1570856139273146E-2</v>
      </c>
    </row>
    <row r="837" spans="2:4" x14ac:dyDescent="0.2">
      <c r="B837" t="s">
        <v>867</v>
      </c>
      <c r="C837" s="33">
        <v>3.3366847699740866E-3</v>
      </c>
      <c r="D837" s="33">
        <v>6.8137672935075042E-2</v>
      </c>
    </row>
    <row r="838" spans="2:4" x14ac:dyDescent="0.2">
      <c r="B838" t="s">
        <v>868</v>
      </c>
      <c r="C838" s="33">
        <v>4.6041474676990881E-3</v>
      </c>
      <c r="D838" s="33">
        <v>3.1660722848846364E-2</v>
      </c>
    </row>
    <row r="839" spans="2:4" x14ac:dyDescent="0.2">
      <c r="B839" t="s">
        <v>869</v>
      </c>
      <c r="C839" s="33">
        <v>4.9552384203832567E-2</v>
      </c>
      <c r="D839" s="33">
        <v>5.1039155479079598E-2</v>
      </c>
    </row>
    <row r="840" spans="2:4" x14ac:dyDescent="0.2">
      <c r="B840" t="s">
        <v>870</v>
      </c>
      <c r="C840" s="33">
        <v>-7.9714915818694717E-3</v>
      </c>
      <c r="D840" s="33">
        <v>3.3636959883511355E-2</v>
      </c>
    </row>
    <row r="841" spans="2:4" x14ac:dyDescent="0.2">
      <c r="B841" t="s">
        <v>871</v>
      </c>
      <c r="C841" s="33">
        <v>1.1760491740599325E-2</v>
      </c>
      <c r="D841" s="33">
        <v>1.5176969998424258E-2</v>
      </c>
    </row>
    <row r="842" spans="2:4" x14ac:dyDescent="0.2">
      <c r="B842" t="s">
        <v>872</v>
      </c>
      <c r="C842" s="33">
        <v>-5.7245658666478221E-3</v>
      </c>
      <c r="D842" s="33">
        <v>2.2707960123447852E-2</v>
      </c>
    </row>
    <row r="843" spans="2:4" x14ac:dyDescent="0.2">
      <c r="B843" t="s">
        <v>873</v>
      </c>
      <c r="C843" s="33">
        <v>1.4475459311151267E-2</v>
      </c>
      <c r="D843" s="33">
        <v>4.1493839357959958E-2</v>
      </c>
    </row>
    <row r="844" spans="2:4" x14ac:dyDescent="0.2">
      <c r="B844" t="s">
        <v>874</v>
      </c>
      <c r="C844" s="33">
        <v>2.7392427037428883E-2</v>
      </c>
      <c r="D844" s="33">
        <v>1.0794877500087233E-2</v>
      </c>
    </row>
    <row r="845" spans="2:4" x14ac:dyDescent="0.2">
      <c r="B845" t="s">
        <v>875</v>
      </c>
      <c r="C845" s="33">
        <v>-9.0883038105011808E-3</v>
      </c>
      <c r="D845" s="33">
        <v>4.3259714846897321E-2</v>
      </c>
    </row>
    <row r="846" spans="2:4" x14ac:dyDescent="0.2">
      <c r="B846" t="s">
        <v>876</v>
      </c>
      <c r="C846" s="33">
        <v>5.7615734268672237E-3</v>
      </c>
      <c r="D846" s="33">
        <v>2.261825666957587E-2</v>
      </c>
    </row>
    <row r="847" spans="2:4" x14ac:dyDescent="0.2">
      <c r="B847" t="s">
        <v>877</v>
      </c>
      <c r="C847" s="33">
        <v>3.1166691746268467E-2</v>
      </c>
      <c r="D847" s="33">
        <v>5.1641554900366059E-2</v>
      </c>
    </row>
    <row r="848" spans="2:4" x14ac:dyDescent="0.2">
      <c r="B848" t="s">
        <v>878</v>
      </c>
      <c r="C848" s="33">
        <v>9.7042626098009684E-4</v>
      </c>
      <c r="D848" s="33">
        <v>3.5610973527488661E-2</v>
      </c>
    </row>
    <row r="849" spans="2:4" x14ac:dyDescent="0.2">
      <c r="B849" t="s">
        <v>879</v>
      </c>
      <c r="C849" s="33">
        <v>-4.5586673355259653E-3</v>
      </c>
      <c r="D849" s="33">
        <v>4.1879113430036745E-2</v>
      </c>
    </row>
    <row r="850" spans="2:4" x14ac:dyDescent="0.2">
      <c r="B850" t="s">
        <v>880</v>
      </c>
      <c r="C850" s="33">
        <v>1.6514149056311139E-2</v>
      </c>
      <c r="D850" s="33">
        <v>3.4092126975096795E-2</v>
      </c>
    </row>
    <row r="851" spans="2:4" x14ac:dyDescent="0.2">
      <c r="B851" t="s">
        <v>881</v>
      </c>
      <c r="C851" s="33">
        <v>-4.1296180485822457E-3</v>
      </c>
      <c r="D851" s="33">
        <v>3.6158357084909928E-3</v>
      </c>
    </row>
    <row r="852" spans="2:4" x14ac:dyDescent="0.2">
      <c r="B852" t="s">
        <v>882</v>
      </c>
      <c r="C852" s="33">
        <v>2.4670157521858175E-3</v>
      </c>
      <c r="D852" s="33">
        <v>6.3734747356270799E-2</v>
      </c>
    </row>
    <row r="853" spans="2:4" x14ac:dyDescent="0.2">
      <c r="B853" t="s">
        <v>883</v>
      </c>
      <c r="C853" s="33">
        <v>5.7329580639995333E-2</v>
      </c>
      <c r="D853" s="33">
        <v>3.9640915164502875E-2</v>
      </c>
    </row>
    <row r="854" spans="2:4" x14ac:dyDescent="0.2">
      <c r="B854" t="s">
        <v>884</v>
      </c>
      <c r="C854" s="33">
        <v>9.1889430717491047E-4</v>
      </c>
      <c r="D854" s="33">
        <v>4.7147711327809365E-2</v>
      </c>
    </row>
    <row r="855" spans="2:4" x14ac:dyDescent="0.2">
      <c r="B855" t="s">
        <v>885</v>
      </c>
      <c r="C855" s="33">
        <v>-6.6472805383665946E-3</v>
      </c>
      <c r="D855" s="33">
        <v>3.7001860963839797E-2</v>
      </c>
    </row>
    <row r="856" spans="2:4" x14ac:dyDescent="0.2">
      <c r="B856" t="s">
        <v>886</v>
      </c>
      <c r="C856" s="33">
        <v>-1.3658565970272688E-2</v>
      </c>
      <c r="D856" s="33">
        <v>4.5728760800252011E-2</v>
      </c>
    </row>
    <row r="857" spans="2:4" x14ac:dyDescent="0.2">
      <c r="B857" t="s">
        <v>887</v>
      </c>
      <c r="C857" s="33">
        <v>1.3361465765042536E-2</v>
      </c>
      <c r="D857" s="33">
        <v>5.2833230880351967E-2</v>
      </c>
    </row>
    <row r="858" spans="2:4" x14ac:dyDescent="0.2">
      <c r="B858" t="s">
        <v>888</v>
      </c>
      <c r="C858" s="33">
        <v>9.1560567508139554E-3</v>
      </c>
      <c r="D858" s="33">
        <v>3.7584650280729943E-2</v>
      </c>
    </row>
    <row r="859" spans="2:4" x14ac:dyDescent="0.2">
      <c r="B859" t="s">
        <v>889</v>
      </c>
      <c r="C859" s="33">
        <v>1.7496389552386141E-2</v>
      </c>
      <c r="D859" s="33">
        <v>2.5257852941004112E-2</v>
      </c>
    </row>
    <row r="860" spans="2:4" x14ac:dyDescent="0.2">
      <c r="B860" t="s">
        <v>890</v>
      </c>
      <c r="C860" s="33">
        <v>2.9007295187675045E-2</v>
      </c>
      <c r="D860" s="33">
        <v>3.9136167660886616E-2</v>
      </c>
    </row>
    <row r="861" spans="2:4" x14ac:dyDescent="0.2">
      <c r="B861" t="s">
        <v>891</v>
      </c>
      <c r="C861" s="33">
        <v>1.2940310805885633E-2</v>
      </c>
      <c r="D861" s="33">
        <v>5.2056386494295379E-2</v>
      </c>
    </row>
    <row r="862" spans="2:4" x14ac:dyDescent="0.2">
      <c r="B862" t="s">
        <v>892</v>
      </c>
      <c r="C862" s="33">
        <v>-2.1581093729284448E-2</v>
      </c>
      <c r="D862" s="33">
        <v>1.6891276510838046E-2</v>
      </c>
    </row>
    <row r="863" spans="2:4" x14ac:dyDescent="0.2">
      <c r="B863" t="s">
        <v>893</v>
      </c>
      <c r="C863" s="33">
        <v>3.953433393767517E-3</v>
      </c>
      <c r="D863" s="33">
        <v>7.3672467065154928E-2</v>
      </c>
    </row>
    <row r="864" spans="2:4" x14ac:dyDescent="0.2">
      <c r="B864" t="s">
        <v>894</v>
      </c>
      <c r="C864" s="33">
        <v>2.5479693976294363E-2</v>
      </c>
      <c r="D864" s="33">
        <v>3.6798762545285274E-2</v>
      </c>
    </row>
    <row r="865" spans="2:4" x14ac:dyDescent="0.2">
      <c r="B865" t="s">
        <v>895</v>
      </c>
      <c r="C865" s="33">
        <v>5.5286713207867814E-4</v>
      </c>
      <c r="D865" s="33">
        <v>3.8361902522935684E-2</v>
      </c>
    </row>
    <row r="866" spans="2:4" x14ac:dyDescent="0.2">
      <c r="B866" t="s">
        <v>896</v>
      </c>
      <c r="C866" s="33">
        <v>2.8452269830191775E-3</v>
      </c>
      <c r="D866" s="33">
        <v>3.7961810826253259E-2</v>
      </c>
    </row>
    <row r="867" spans="2:4" x14ac:dyDescent="0.2">
      <c r="B867" t="s">
        <v>897</v>
      </c>
      <c r="C867" s="33">
        <v>-2.4795902718022803E-2</v>
      </c>
      <c r="D867" s="33">
        <v>5.6664572538385027E-2</v>
      </c>
    </row>
    <row r="868" spans="2:4" x14ac:dyDescent="0.2">
      <c r="B868" t="s">
        <v>898</v>
      </c>
      <c r="C868" s="33">
        <v>3.8150513820371344E-2</v>
      </c>
      <c r="D868" s="33">
        <v>1.7465625037786356E-2</v>
      </c>
    </row>
    <row r="869" spans="2:4" x14ac:dyDescent="0.2">
      <c r="B869" t="s">
        <v>899</v>
      </c>
      <c r="C869" s="33">
        <v>3.0939448272585324E-2</v>
      </c>
      <c r="D869" s="33">
        <v>4.7442920059636018E-2</v>
      </c>
    </row>
    <row r="870" spans="2:4" x14ac:dyDescent="0.2">
      <c r="B870" t="s">
        <v>900</v>
      </c>
      <c r="C870" s="33">
        <v>-1.4047008969560442E-3</v>
      </c>
      <c r="D870" s="33">
        <v>6.6609436207440226E-2</v>
      </c>
    </row>
    <row r="871" spans="2:4" x14ac:dyDescent="0.2">
      <c r="B871" t="s">
        <v>901</v>
      </c>
      <c r="C871" s="33">
        <v>6.5727029462072831E-2</v>
      </c>
      <c r="D871" s="33">
        <v>4.4477210080911878E-2</v>
      </c>
    </row>
    <row r="872" spans="2:4" x14ac:dyDescent="0.2">
      <c r="B872" t="s">
        <v>902</v>
      </c>
      <c r="C872" s="33">
        <v>2.0300904879377458E-3</v>
      </c>
      <c r="D872" s="33">
        <v>5.4026341554605575E-2</v>
      </c>
    </row>
    <row r="873" spans="2:4" x14ac:dyDescent="0.2">
      <c r="B873" t="s">
        <v>903</v>
      </c>
      <c r="C873" s="33">
        <v>-2.9299179592084147E-3</v>
      </c>
      <c r="D873" s="33">
        <v>4.3109027246018908E-2</v>
      </c>
    </row>
    <row r="874" spans="2:4" x14ac:dyDescent="0.2">
      <c r="B874" t="s">
        <v>904</v>
      </c>
      <c r="C874" s="33">
        <v>3.1647380987481072E-2</v>
      </c>
      <c r="D874" s="33">
        <v>5.3435980966896557E-2</v>
      </c>
    </row>
    <row r="875" spans="2:4" x14ac:dyDescent="0.2">
      <c r="B875" t="s">
        <v>905</v>
      </c>
      <c r="C875" s="33">
        <v>-2.0339752994256902E-2</v>
      </c>
      <c r="D875" s="33">
        <v>4.1955206365766717E-2</v>
      </c>
    </row>
    <row r="876" spans="2:4" x14ac:dyDescent="0.2">
      <c r="B876" t="s">
        <v>906</v>
      </c>
      <c r="C876" s="33">
        <v>2.2729709590743555E-3</v>
      </c>
      <c r="D876" s="33">
        <v>4.226441304775011E-2</v>
      </c>
    </row>
    <row r="877" spans="2:4" x14ac:dyDescent="0.2">
      <c r="B877" t="s">
        <v>907</v>
      </c>
      <c r="C877" s="33">
        <v>2.0050804063153755E-2</v>
      </c>
      <c r="D877" s="33">
        <v>3.6988298351812082E-2</v>
      </c>
    </row>
    <row r="878" spans="2:4" x14ac:dyDescent="0.2">
      <c r="B878" t="s">
        <v>908</v>
      </c>
      <c r="C878" s="33">
        <v>-2.0073056317874545E-2</v>
      </c>
      <c r="D878" s="33">
        <v>5.3028884194201861E-2</v>
      </c>
    </row>
    <row r="879" spans="2:4" x14ac:dyDescent="0.2">
      <c r="B879" t="s">
        <v>909</v>
      </c>
      <c r="C879" s="33">
        <v>1.647772987499023E-2</v>
      </c>
      <c r="D879" s="33">
        <v>6.6999611235553175E-2</v>
      </c>
    </row>
    <row r="880" spans="2:4" x14ac:dyDescent="0.2">
      <c r="B880" t="s">
        <v>910</v>
      </c>
      <c r="C880" s="33">
        <v>2.8490680499509285E-4</v>
      </c>
      <c r="D880" s="33">
        <v>8.3621613615745896E-3</v>
      </c>
    </row>
    <row r="881" spans="2:4" x14ac:dyDescent="0.2">
      <c r="B881" t="s">
        <v>911</v>
      </c>
      <c r="C881" s="33">
        <v>5.9983257230251739E-2</v>
      </c>
      <c r="D881" s="33">
        <v>5.318155542806368E-2</v>
      </c>
    </row>
    <row r="882" spans="2:4" x14ac:dyDescent="0.2">
      <c r="B882" t="s">
        <v>912</v>
      </c>
      <c r="C882" s="33">
        <v>-1.1422288302477055E-2</v>
      </c>
      <c r="D882" s="33">
        <v>2.0422494605021057E-2</v>
      </c>
    </row>
    <row r="883" spans="2:4" x14ac:dyDescent="0.2">
      <c r="B883" t="s">
        <v>913</v>
      </c>
      <c r="C883" s="33">
        <v>-3.0132898277790577E-3</v>
      </c>
      <c r="D883" s="33">
        <v>-6.0871489238809237E-3</v>
      </c>
    </row>
    <row r="884" spans="2:4" x14ac:dyDescent="0.2">
      <c r="B884" t="s">
        <v>914</v>
      </c>
      <c r="C884" s="33">
        <v>-3.5103498932079952E-2</v>
      </c>
      <c r="D884" s="33">
        <v>2.2892591525518251E-2</v>
      </c>
    </row>
    <row r="885" spans="2:4" x14ac:dyDescent="0.2">
      <c r="B885" t="s">
        <v>915</v>
      </c>
      <c r="C885" s="33">
        <v>9.8590916020984218E-3</v>
      </c>
      <c r="D885" s="33">
        <v>2.9661578401115492E-2</v>
      </c>
    </row>
    <row r="886" spans="2:4" x14ac:dyDescent="0.2">
      <c r="B886" t="s">
        <v>916</v>
      </c>
      <c r="C886" s="33">
        <v>1.9828250354811693E-2</v>
      </c>
      <c r="D886" s="33">
        <v>2.8481836900597354E-2</v>
      </c>
    </row>
    <row r="887" spans="2:4" x14ac:dyDescent="0.2">
      <c r="B887" t="s">
        <v>917</v>
      </c>
      <c r="C887" s="33">
        <v>6.062370194263104E-3</v>
      </c>
      <c r="D887" s="33">
        <v>2.6707737030844995E-2</v>
      </c>
    </row>
    <row r="888" spans="2:4" x14ac:dyDescent="0.2">
      <c r="B888" t="s">
        <v>918</v>
      </c>
      <c r="C888" s="33">
        <v>1.5471280886673627E-2</v>
      </c>
      <c r="D888" s="33">
        <v>2.678703524929462E-2</v>
      </c>
    </row>
    <row r="889" spans="2:4" x14ac:dyDescent="0.2">
      <c r="B889" t="s">
        <v>919</v>
      </c>
      <c r="C889" s="33">
        <v>2.6911959818586517E-2</v>
      </c>
      <c r="D889" s="33">
        <v>4.4416637251876931E-2</v>
      </c>
    </row>
    <row r="890" spans="2:4" x14ac:dyDescent="0.2">
      <c r="B890" t="s">
        <v>920</v>
      </c>
      <c r="C890" s="33">
        <v>-3.3043919322136087E-4</v>
      </c>
      <c r="D890" s="33">
        <v>4.9687679451621794E-2</v>
      </c>
    </row>
    <row r="891" spans="2:4" x14ac:dyDescent="0.2">
      <c r="B891" t="s">
        <v>921</v>
      </c>
      <c r="C891" s="33">
        <v>2.6654283464848452E-2</v>
      </c>
      <c r="D891" s="33">
        <v>8.4075007225878809E-2</v>
      </c>
    </row>
    <row r="892" spans="2:4" x14ac:dyDescent="0.2">
      <c r="B892" t="s">
        <v>922</v>
      </c>
      <c r="C892" s="33">
        <v>-2.5868913722861035E-2</v>
      </c>
      <c r="D892" s="33">
        <v>3.3694964723925733E-2</v>
      </c>
    </row>
    <row r="893" spans="2:4" x14ac:dyDescent="0.2">
      <c r="B893" t="s">
        <v>923</v>
      </c>
      <c r="C893" s="33">
        <v>1.4378641318775016E-2</v>
      </c>
      <c r="D893" s="33">
        <v>4.4417911895595741E-2</v>
      </c>
    </row>
    <row r="894" spans="2:4" x14ac:dyDescent="0.2">
      <c r="B894" t="s">
        <v>924</v>
      </c>
      <c r="C894" s="33">
        <v>8.8062477370111809E-3</v>
      </c>
      <c r="D894" s="33">
        <v>1.6045029254189595E-2</v>
      </c>
    </row>
    <row r="895" spans="2:4" x14ac:dyDescent="0.2">
      <c r="B895" t="s">
        <v>925</v>
      </c>
      <c r="C895" s="33">
        <v>2.6098313529411707E-2</v>
      </c>
      <c r="D895" s="33">
        <v>2.3044434771446153E-2</v>
      </c>
    </row>
    <row r="896" spans="2:4" x14ac:dyDescent="0.2">
      <c r="B896" t="s">
        <v>926</v>
      </c>
      <c r="C896" s="33">
        <v>-7.0589342897358198E-3</v>
      </c>
      <c r="D896" s="33">
        <v>2.1412368819229904E-2</v>
      </c>
    </row>
    <row r="897" spans="2:4" x14ac:dyDescent="0.2">
      <c r="B897" t="s">
        <v>927</v>
      </c>
      <c r="C897" s="33">
        <v>3.8136994712945592E-2</v>
      </c>
      <c r="D897" s="33">
        <v>8.2814202433014239E-2</v>
      </c>
    </row>
    <row r="898" spans="2:4" x14ac:dyDescent="0.2">
      <c r="B898" t="s">
        <v>928</v>
      </c>
      <c r="C898" s="33">
        <v>1.3171532770675527E-3</v>
      </c>
      <c r="D898" s="33">
        <v>4.2630687392256748E-2</v>
      </c>
    </row>
    <row r="899" spans="2:4" x14ac:dyDescent="0.2">
      <c r="B899" t="s">
        <v>929</v>
      </c>
      <c r="C899" s="33">
        <v>1.1470353435003612E-3</v>
      </c>
      <c r="D899" s="33">
        <v>2.4285444288466712E-2</v>
      </c>
    </row>
    <row r="900" spans="2:4" x14ac:dyDescent="0.2">
      <c r="B900" t="s">
        <v>930</v>
      </c>
      <c r="C900" s="33">
        <v>3.0927939459393129E-2</v>
      </c>
      <c r="D900" s="33">
        <v>7.8015375904924245E-2</v>
      </c>
    </row>
    <row r="901" spans="2:4" x14ac:dyDescent="0.2">
      <c r="B901" t="s">
        <v>931</v>
      </c>
      <c r="C901" s="33">
        <v>-3.0429269096818756E-2</v>
      </c>
      <c r="D901" s="33">
        <v>2.5115298653867548E-2</v>
      </c>
    </row>
    <row r="902" spans="2:4" x14ac:dyDescent="0.2">
      <c r="B902" t="s">
        <v>932</v>
      </c>
      <c r="C902" s="33">
        <v>2.289079790041534E-2</v>
      </c>
      <c r="D902" s="33">
        <v>2.2913214711677655E-2</v>
      </c>
    </row>
    <row r="903" spans="2:4" x14ac:dyDescent="0.2">
      <c r="B903" t="s">
        <v>933</v>
      </c>
      <c r="C903" s="33">
        <v>2.0370409224892399E-3</v>
      </c>
      <c r="D903" s="33">
        <v>4.4494222841848105E-2</v>
      </c>
    </row>
    <row r="904" spans="2:4" x14ac:dyDescent="0.2">
      <c r="B904" t="s">
        <v>934</v>
      </c>
      <c r="C904" s="33">
        <v>4.0173828907547865E-2</v>
      </c>
      <c r="D904" s="33">
        <v>7.0140133457791548E-2</v>
      </c>
    </row>
    <row r="905" spans="2:4" x14ac:dyDescent="0.2">
      <c r="B905" t="s">
        <v>935</v>
      </c>
      <c r="C905" s="33">
        <v>2.2376590510814878E-2</v>
      </c>
      <c r="D905" s="33">
        <v>6.1478432036099429E-2</v>
      </c>
    </row>
    <row r="906" spans="2:4" x14ac:dyDescent="0.2">
      <c r="B906" t="s">
        <v>936</v>
      </c>
      <c r="C906" s="33">
        <v>1.9280640652406818E-2</v>
      </c>
      <c r="D906" s="33">
        <v>3.1465073129502169E-2</v>
      </c>
    </row>
    <row r="907" spans="2:4" x14ac:dyDescent="0.2">
      <c r="B907" t="s">
        <v>937</v>
      </c>
      <c r="C907" s="33">
        <v>2.3289717892276606E-3</v>
      </c>
      <c r="D907" s="33">
        <v>3.6556137581483454E-2</v>
      </c>
    </row>
    <row r="908" spans="2:4" x14ac:dyDescent="0.2">
      <c r="B908" t="s">
        <v>938</v>
      </c>
      <c r="C908" s="33">
        <v>2.6092992792332769E-3</v>
      </c>
      <c r="D908" s="33">
        <v>3.2685012889978667E-2</v>
      </c>
    </row>
    <row r="909" spans="2:4" x14ac:dyDescent="0.2">
      <c r="B909" t="s">
        <v>939</v>
      </c>
      <c r="C909" s="33">
        <v>1.6299180322650847E-2</v>
      </c>
      <c r="D909" s="33">
        <v>3.2838509570620664E-2</v>
      </c>
    </row>
    <row r="910" spans="2:4" x14ac:dyDescent="0.2">
      <c r="B910" t="s">
        <v>940</v>
      </c>
      <c r="C910" s="33">
        <v>1.8802750730567575E-3</v>
      </c>
      <c r="D910" s="33">
        <v>2.9601481108635537E-2</v>
      </c>
    </row>
    <row r="911" spans="2:4" x14ac:dyDescent="0.2">
      <c r="B911" t="s">
        <v>941</v>
      </c>
      <c r="C911" s="33">
        <v>-2.032424819185269E-2</v>
      </c>
      <c r="D911" s="33">
        <v>3.7185413539676027E-2</v>
      </c>
    </row>
    <row r="912" spans="2:4" x14ac:dyDescent="0.2">
      <c r="B912" t="s">
        <v>942</v>
      </c>
      <c r="C912" s="33">
        <v>3.2160444828748698E-2</v>
      </c>
      <c r="D912" s="33">
        <v>5.9132276623041699E-2</v>
      </c>
    </row>
    <row r="913" spans="2:4" x14ac:dyDescent="0.2">
      <c r="B913" t="s">
        <v>943</v>
      </c>
      <c r="C913" s="33">
        <v>-1.7263725715818377E-2</v>
      </c>
      <c r="D913" s="33">
        <v>5.1171653527056618E-2</v>
      </c>
    </row>
    <row r="914" spans="2:4" x14ac:dyDescent="0.2">
      <c r="B914" t="s">
        <v>944</v>
      </c>
      <c r="C914" s="33">
        <v>6.3563196333593702E-3</v>
      </c>
      <c r="D914" s="33">
        <v>2.9751774333465174E-2</v>
      </c>
    </row>
    <row r="915" spans="2:4" x14ac:dyDescent="0.2">
      <c r="B915" t="s">
        <v>945</v>
      </c>
      <c r="C915" s="33">
        <v>-4.2652193818086583E-3</v>
      </c>
      <c r="D915" s="33">
        <v>3.046642008425688E-2</v>
      </c>
    </row>
    <row r="916" spans="2:4" x14ac:dyDescent="0.2">
      <c r="B916" t="s">
        <v>946</v>
      </c>
      <c r="C916" s="33">
        <v>2.6755057569327605E-2</v>
      </c>
      <c r="D916" s="33">
        <v>4.8743716661580297E-2</v>
      </c>
    </row>
    <row r="917" spans="2:4" x14ac:dyDescent="0.2">
      <c r="B917" t="s">
        <v>947</v>
      </c>
      <c r="C917" s="33">
        <v>5.2305380881072595E-2</v>
      </c>
      <c r="D917" s="33">
        <v>4.3232787410348951E-2</v>
      </c>
    </row>
    <row r="918" spans="2:4" x14ac:dyDescent="0.2">
      <c r="B918" t="s">
        <v>948</v>
      </c>
      <c r="C918" s="33">
        <v>-4.2507507555807879E-2</v>
      </c>
      <c r="D918" s="33">
        <v>7.8007070796026742E-2</v>
      </c>
    </row>
    <row r="919" spans="2:4" x14ac:dyDescent="0.2">
      <c r="B919" t="s">
        <v>949</v>
      </c>
      <c r="C919" s="33">
        <v>-2.427948682147299E-2</v>
      </c>
      <c r="D919" s="33">
        <v>3.9729658822003251E-2</v>
      </c>
    </row>
    <row r="920" spans="2:4" x14ac:dyDescent="0.2">
      <c r="B920" t="s">
        <v>950</v>
      </c>
      <c r="C920" s="33">
        <v>3.3015098146390372E-2</v>
      </c>
      <c r="D920" s="33">
        <v>4.2763680961236963E-2</v>
      </c>
    </row>
    <row r="921" spans="2:4" x14ac:dyDescent="0.2">
      <c r="B921" t="s">
        <v>951</v>
      </c>
      <c r="C921" s="33">
        <v>3.8911549846364649E-2</v>
      </c>
      <c r="D921" s="33">
        <v>3.5207397136054211E-2</v>
      </c>
    </row>
    <row r="922" spans="2:4" x14ac:dyDescent="0.2">
      <c r="B922" t="s">
        <v>952</v>
      </c>
      <c r="C922" s="33">
        <v>8.1350082209195387E-3</v>
      </c>
      <c r="D922" s="33">
        <v>5.5156778947564787E-2</v>
      </c>
    </row>
    <row r="923" spans="2:4" x14ac:dyDescent="0.2">
      <c r="B923" t="s">
        <v>953</v>
      </c>
      <c r="C923" s="33">
        <v>2.9032747250702803E-2</v>
      </c>
      <c r="D923" s="33">
        <v>4.363375509482003E-2</v>
      </c>
    </row>
    <row r="924" spans="2:4" x14ac:dyDescent="0.2">
      <c r="B924" t="s">
        <v>954</v>
      </c>
      <c r="C924" s="33">
        <v>2.2783402149791545E-2</v>
      </c>
      <c r="D924" s="33">
        <v>5.9360756046855728E-2</v>
      </c>
    </row>
    <row r="925" spans="2:4" x14ac:dyDescent="0.2">
      <c r="B925" t="s">
        <v>955</v>
      </c>
      <c r="C925" s="33">
        <v>2.5165760642201995E-2</v>
      </c>
      <c r="D925" s="33">
        <v>9.8762264464590591E-3</v>
      </c>
    </row>
    <row r="926" spans="2:4" x14ac:dyDescent="0.2">
      <c r="B926" t="s">
        <v>956</v>
      </c>
      <c r="C926" s="33">
        <v>-9.5422717572643014E-4</v>
      </c>
      <c r="D926" s="33">
        <v>6.8060352883999226E-2</v>
      </c>
    </row>
    <row r="927" spans="2:4" x14ac:dyDescent="0.2">
      <c r="B927" t="s">
        <v>957</v>
      </c>
      <c r="C927" s="33">
        <v>3.0571380385335835E-2</v>
      </c>
      <c r="D927" s="33">
        <v>4.7923219159602903E-2</v>
      </c>
    </row>
    <row r="928" spans="2:4" x14ac:dyDescent="0.2">
      <c r="B928" t="s">
        <v>958</v>
      </c>
      <c r="C928" s="33">
        <v>-2.9958585270777917E-2</v>
      </c>
      <c r="D928" s="33">
        <v>6.0990338926673722E-2</v>
      </c>
    </row>
    <row r="929" spans="2:4" x14ac:dyDescent="0.2">
      <c r="B929" t="s">
        <v>959</v>
      </c>
      <c r="C929" s="33">
        <v>2.5586247129656708E-2</v>
      </c>
      <c r="D929" s="33">
        <v>4.3880007542006993E-2</v>
      </c>
    </row>
    <row r="930" spans="2:4" x14ac:dyDescent="0.2">
      <c r="B930" t="s">
        <v>960</v>
      </c>
      <c r="C930" s="33">
        <v>7.7850082890482345E-3</v>
      </c>
      <c r="D930" s="33">
        <v>3.5792963538413131E-2</v>
      </c>
    </row>
    <row r="931" spans="2:4" x14ac:dyDescent="0.2">
      <c r="B931" t="s">
        <v>961</v>
      </c>
      <c r="C931" s="33">
        <v>1.414834697625815E-3</v>
      </c>
      <c r="D931" s="33">
        <v>1.0277825740403569E-2</v>
      </c>
    </row>
    <row r="932" spans="2:4" x14ac:dyDescent="0.2">
      <c r="B932" t="s">
        <v>962</v>
      </c>
      <c r="C932" s="33">
        <v>2.6406337826625742E-2</v>
      </c>
      <c r="D932" s="33">
        <v>3.6203824845804443E-2</v>
      </c>
    </row>
    <row r="933" spans="2:4" x14ac:dyDescent="0.2">
      <c r="B933" t="s">
        <v>963</v>
      </c>
      <c r="C933" s="33">
        <v>-2.3527071772819711E-3</v>
      </c>
      <c r="D933" s="33">
        <v>4.3959805262759617E-2</v>
      </c>
    </row>
    <row r="934" spans="2:4" x14ac:dyDescent="0.2">
      <c r="B934" t="s">
        <v>964</v>
      </c>
      <c r="C934" s="33">
        <v>-3.3950662621183722E-2</v>
      </c>
      <c r="D934" s="33">
        <v>8.6547885501103344E-2</v>
      </c>
    </row>
    <row r="935" spans="2:4" x14ac:dyDescent="0.2">
      <c r="B935" t="s">
        <v>965</v>
      </c>
      <c r="C935" s="33">
        <v>2.0735410439272871E-2</v>
      </c>
      <c r="D935" s="33">
        <v>5.2416324843565357E-2</v>
      </c>
    </row>
    <row r="936" spans="2:4" x14ac:dyDescent="0.2">
      <c r="B936" t="s">
        <v>966</v>
      </c>
      <c r="C936" s="33">
        <v>2.3342035264550948E-2</v>
      </c>
      <c r="D936" s="33">
        <v>4.776945182430696E-2</v>
      </c>
    </row>
    <row r="937" spans="2:4" x14ac:dyDescent="0.2">
      <c r="B937" t="s">
        <v>967</v>
      </c>
      <c r="C937" s="33">
        <v>-9.7049021534584955E-3</v>
      </c>
      <c r="D937" s="33">
        <v>3.2354617185611681E-2</v>
      </c>
    </row>
    <row r="938" spans="2:4" x14ac:dyDescent="0.2">
      <c r="B938" t="s">
        <v>968</v>
      </c>
      <c r="C938" s="33">
        <v>3.2727575005692622E-2</v>
      </c>
      <c r="D938" s="33">
        <v>5.3872300484024735E-2</v>
      </c>
    </row>
    <row r="939" spans="2:4" x14ac:dyDescent="0.2">
      <c r="B939" t="s">
        <v>969</v>
      </c>
      <c r="C939" s="33">
        <v>-2.8155789342619114E-2</v>
      </c>
      <c r="D939" s="33">
        <v>1.857170343432446E-2</v>
      </c>
    </row>
    <row r="940" spans="2:4" x14ac:dyDescent="0.2">
      <c r="B940" t="s">
        <v>970</v>
      </c>
      <c r="C940" s="33">
        <v>2.1301401393640826E-2</v>
      </c>
      <c r="D940" s="33">
        <v>4.3431517177792665E-2</v>
      </c>
    </row>
    <row r="941" spans="2:4" x14ac:dyDescent="0.2">
      <c r="B941" t="s">
        <v>971</v>
      </c>
      <c r="C941" s="33">
        <v>2.7575343719513081E-3</v>
      </c>
      <c r="D941" s="33">
        <v>4.4171195450475396E-2</v>
      </c>
    </row>
    <row r="942" spans="2:4" x14ac:dyDescent="0.2">
      <c r="B942" t="s">
        <v>972</v>
      </c>
      <c r="C942" s="33">
        <v>-1.1029161596386282E-2</v>
      </c>
      <c r="D942" s="33">
        <v>4.9019151832355452E-2</v>
      </c>
    </row>
    <row r="943" spans="2:4" x14ac:dyDescent="0.2">
      <c r="B943" t="s">
        <v>973</v>
      </c>
      <c r="C943" s="33">
        <v>2.1538842262347743E-2</v>
      </c>
      <c r="D943" s="33">
        <v>3.8998304087673678E-2</v>
      </c>
    </row>
    <row r="944" spans="2:4" x14ac:dyDescent="0.2">
      <c r="B944" t="s">
        <v>974</v>
      </c>
      <c r="C944" s="33">
        <v>3.6364954023918698E-2</v>
      </c>
      <c r="D944" s="33">
        <v>6.6663604231330137E-2</v>
      </c>
    </row>
    <row r="945" spans="2:4" x14ac:dyDescent="0.2">
      <c r="B945" t="s">
        <v>975</v>
      </c>
      <c r="C945" s="33">
        <v>-1.492293048891963E-2</v>
      </c>
      <c r="D945" s="33">
        <v>6.1547411077453332E-2</v>
      </c>
    </row>
    <row r="946" spans="2:4" x14ac:dyDescent="0.2">
      <c r="B946" t="s">
        <v>976</v>
      </c>
      <c r="C946" s="33">
        <v>1.4047541837895956E-2</v>
      </c>
      <c r="D946" s="33">
        <v>2.9759155424450429E-2</v>
      </c>
    </row>
    <row r="947" spans="2:4" x14ac:dyDescent="0.2">
      <c r="B947" t="s">
        <v>977</v>
      </c>
      <c r="C947" s="33">
        <v>-2.3603863711717576E-2</v>
      </c>
      <c r="D947" s="33">
        <v>3.7328991781637039E-2</v>
      </c>
    </row>
    <row r="948" spans="2:4" x14ac:dyDescent="0.2">
      <c r="B948" t="s">
        <v>978</v>
      </c>
      <c r="C948" s="33">
        <v>-1.0495854745483856E-2</v>
      </c>
      <c r="D948" s="33">
        <v>5.279595798541039E-2</v>
      </c>
    </row>
    <row r="949" spans="2:4" x14ac:dyDescent="0.2">
      <c r="B949" t="s">
        <v>979</v>
      </c>
      <c r="C949" s="33">
        <v>5.9244610084453968E-2</v>
      </c>
      <c r="D949" s="33">
        <v>6.5140946963511734E-2</v>
      </c>
    </row>
    <row r="950" spans="2:4" x14ac:dyDescent="0.2">
      <c r="B950" t="s">
        <v>980</v>
      </c>
      <c r="C950" s="33">
        <v>1.1753626453992678E-2</v>
      </c>
      <c r="D950" s="33">
        <v>5.9698884572517631E-2</v>
      </c>
    </row>
    <row r="951" spans="2:4" x14ac:dyDescent="0.2">
      <c r="B951" t="s">
        <v>981</v>
      </c>
      <c r="C951" s="33">
        <v>2.860436092507199E-3</v>
      </c>
      <c r="D951" s="33">
        <v>7.781265817834096E-2</v>
      </c>
    </row>
    <row r="952" spans="2:4" x14ac:dyDescent="0.2">
      <c r="B952" t="s">
        <v>982</v>
      </c>
      <c r="C952" s="33">
        <v>2.5456601955564082E-2</v>
      </c>
      <c r="D952" s="33">
        <v>3.1065251074087238E-2</v>
      </c>
    </row>
    <row r="953" spans="2:4" x14ac:dyDescent="0.2">
      <c r="B953" t="s">
        <v>983</v>
      </c>
      <c r="C953" s="33">
        <v>1.9862957456924457E-2</v>
      </c>
      <c r="D953" s="33">
        <v>2.1109086451799323E-2</v>
      </c>
    </row>
    <row r="954" spans="2:4" x14ac:dyDescent="0.2">
      <c r="B954" t="s">
        <v>984</v>
      </c>
      <c r="C954" s="33">
        <v>-1.9766016030480001E-3</v>
      </c>
      <c r="D954" s="33">
        <v>4.3727273526683902E-2</v>
      </c>
    </row>
    <row r="955" spans="2:4" x14ac:dyDescent="0.2">
      <c r="B955" t="s">
        <v>985</v>
      </c>
      <c r="C955" s="33">
        <v>2.4039409487106457E-2</v>
      </c>
      <c r="D955" s="33">
        <v>3.7162852815604226E-2</v>
      </c>
    </row>
    <row r="956" spans="2:4" x14ac:dyDescent="0.2">
      <c r="B956" t="s">
        <v>986</v>
      </c>
      <c r="C956" s="33">
        <v>1.6095900481662526E-2</v>
      </c>
      <c r="D956" s="33">
        <v>4.8084421170046715E-2</v>
      </c>
    </row>
    <row r="957" spans="2:4" x14ac:dyDescent="0.2">
      <c r="B957" t="s">
        <v>987</v>
      </c>
      <c r="C957" s="33">
        <v>-4.5535955197260607E-2</v>
      </c>
      <c r="D957" s="33">
        <v>2.2223330909055573E-2</v>
      </c>
    </row>
    <row r="958" spans="2:4" x14ac:dyDescent="0.2">
      <c r="B958" t="s">
        <v>988</v>
      </c>
      <c r="C958" s="33">
        <v>2.6957071683111206E-2</v>
      </c>
      <c r="D958" s="33">
        <v>5.9538196966860288E-2</v>
      </c>
    </row>
    <row r="959" spans="2:4" x14ac:dyDescent="0.2">
      <c r="B959" t="s">
        <v>989</v>
      </c>
      <c r="C959" s="33">
        <v>-9.0154917442794181E-3</v>
      </c>
      <c r="D959" s="33">
        <v>3.1668692518781433E-2</v>
      </c>
    </row>
    <row r="960" spans="2:4" x14ac:dyDescent="0.2">
      <c r="B960" t="s">
        <v>990</v>
      </c>
      <c r="C960" s="33">
        <v>-5.7526263526511117E-3</v>
      </c>
      <c r="D960" s="33">
        <v>7.8162278438590499E-2</v>
      </c>
    </row>
    <row r="961" spans="2:4" x14ac:dyDescent="0.2">
      <c r="B961" t="s">
        <v>991</v>
      </c>
      <c r="C961" s="33">
        <v>1.26714893466679E-2</v>
      </c>
      <c r="D961" s="33">
        <v>4.1330483360915854E-3</v>
      </c>
    </row>
    <row r="962" spans="2:4" x14ac:dyDescent="0.2">
      <c r="B962" t="s">
        <v>992</v>
      </c>
      <c r="C962" s="33">
        <v>1.1777277754572948E-2</v>
      </c>
      <c r="D962" s="33">
        <v>8.4735573923382393E-2</v>
      </c>
    </row>
    <row r="963" spans="2:4" x14ac:dyDescent="0.2">
      <c r="B963" t="s">
        <v>993</v>
      </c>
      <c r="C963" s="33">
        <v>-4.6069348213392675E-3</v>
      </c>
      <c r="D963" s="33">
        <v>5.1736214303010147E-2</v>
      </c>
    </row>
    <row r="964" spans="2:4" x14ac:dyDescent="0.2">
      <c r="B964" t="s">
        <v>994</v>
      </c>
      <c r="C964" s="33">
        <v>1.1205674363033158E-3</v>
      </c>
      <c r="D964" s="33">
        <v>2.8130470109433495E-2</v>
      </c>
    </row>
    <row r="965" spans="2:4" x14ac:dyDescent="0.2">
      <c r="B965" t="s">
        <v>995</v>
      </c>
      <c r="C965" s="33">
        <v>-8.1251443190185676E-3</v>
      </c>
      <c r="D965" s="33">
        <v>2.301723529597301E-2</v>
      </c>
    </row>
    <row r="966" spans="2:4" x14ac:dyDescent="0.2">
      <c r="B966" t="s">
        <v>996</v>
      </c>
      <c r="C966" s="33">
        <v>8.0132438009899738E-3</v>
      </c>
      <c r="D966" s="33">
        <v>5.247987260437411E-2</v>
      </c>
    </row>
    <row r="967" spans="2:4" x14ac:dyDescent="0.2">
      <c r="B967" t="s">
        <v>997</v>
      </c>
      <c r="C967" s="33">
        <v>3.2685576763246911E-2</v>
      </c>
      <c r="D967" s="33">
        <v>4.0365034546763191E-2</v>
      </c>
    </row>
    <row r="968" spans="2:4" x14ac:dyDescent="0.2">
      <c r="B968" t="s">
        <v>998</v>
      </c>
      <c r="C968" s="33">
        <v>1.3113716479010136E-2</v>
      </c>
      <c r="D968" s="33">
        <v>2.97584255035684E-2</v>
      </c>
    </row>
    <row r="969" spans="2:4" x14ac:dyDescent="0.2">
      <c r="B969" t="s">
        <v>999</v>
      </c>
      <c r="C969" s="33">
        <v>2.4427785028640986E-2</v>
      </c>
      <c r="D969" s="33">
        <v>2.4630621897076273E-2</v>
      </c>
    </row>
    <row r="970" spans="2:4" x14ac:dyDescent="0.2">
      <c r="B970" t="s">
        <v>1000</v>
      </c>
      <c r="C970" s="33">
        <v>9.6395030630021753E-3</v>
      </c>
      <c r="D970" s="33">
        <v>1.4066469559956413E-3</v>
      </c>
    </row>
    <row r="971" spans="2:4" x14ac:dyDescent="0.2">
      <c r="B971" t="s">
        <v>1001</v>
      </c>
      <c r="C971" s="33">
        <v>-4.8656307827013891E-3</v>
      </c>
      <c r="D971" s="33">
        <v>2.9760615286751328E-2</v>
      </c>
    </row>
    <row r="972" spans="2:4" x14ac:dyDescent="0.2">
      <c r="B972" t="s">
        <v>1002</v>
      </c>
      <c r="C972" s="33">
        <v>-1.3794547407600064E-2</v>
      </c>
      <c r="D972" s="33">
        <v>3.8261705384538026E-2</v>
      </c>
    </row>
    <row r="973" spans="2:4" x14ac:dyDescent="0.2">
      <c r="B973" t="s">
        <v>1003</v>
      </c>
      <c r="C973" s="33">
        <v>7.6888501964568565E-3</v>
      </c>
      <c r="D973" s="33">
        <v>4.9696661961107662E-2</v>
      </c>
    </row>
    <row r="974" spans="2:4" x14ac:dyDescent="0.2">
      <c r="B974" t="s">
        <v>1004</v>
      </c>
      <c r="C974" s="33">
        <v>3.6199183760365565E-2</v>
      </c>
      <c r="D974" s="33">
        <v>5.8475190887301923E-2</v>
      </c>
    </row>
    <row r="975" spans="2:4" x14ac:dyDescent="0.2">
      <c r="B975" t="s">
        <v>1005</v>
      </c>
      <c r="C975" s="33">
        <v>-7.9890020156197939E-3</v>
      </c>
      <c r="D975" s="33">
        <v>4.6321663432831561E-2</v>
      </c>
    </row>
    <row r="976" spans="2:4" x14ac:dyDescent="0.2">
      <c r="B976" t="s">
        <v>1006</v>
      </c>
      <c r="C976" s="33">
        <v>-2.0129479793768897E-3</v>
      </c>
      <c r="D976" s="33">
        <v>4.2430745683106522E-2</v>
      </c>
    </row>
    <row r="977" spans="2:4" x14ac:dyDescent="0.2">
      <c r="B977" t="s">
        <v>1007</v>
      </c>
      <c r="C977" s="33">
        <v>-1.1434281943903503E-2</v>
      </c>
      <c r="D977" s="33">
        <v>3.1991355378335154E-2</v>
      </c>
    </row>
    <row r="978" spans="2:4" x14ac:dyDescent="0.2">
      <c r="B978" t="s">
        <v>1008</v>
      </c>
      <c r="C978" s="33">
        <v>9.5082193648358074E-3</v>
      </c>
      <c r="D978" s="33">
        <v>4.7746532750311058E-3</v>
      </c>
    </row>
    <row r="979" spans="2:4" x14ac:dyDescent="0.2">
      <c r="B979" t="s">
        <v>1009</v>
      </c>
      <c r="C979" s="33">
        <v>2.5047778286132749E-2</v>
      </c>
      <c r="D979" s="33">
        <v>2.5687815599661521E-2</v>
      </c>
    </row>
    <row r="980" spans="2:4" x14ac:dyDescent="0.2">
      <c r="B980" t="s">
        <v>1010</v>
      </c>
      <c r="C980" s="33">
        <v>3.9779146620292728E-2</v>
      </c>
      <c r="D980" s="33">
        <v>2.5556042098714551E-2</v>
      </c>
    </row>
    <row r="981" spans="2:4" x14ac:dyDescent="0.2">
      <c r="B981" t="s">
        <v>1011</v>
      </c>
      <c r="C981" s="33">
        <v>-2.232636243637056E-2</v>
      </c>
      <c r="D981" s="33">
        <v>4.3583462527742679E-2</v>
      </c>
    </row>
    <row r="982" spans="2:4" x14ac:dyDescent="0.2">
      <c r="B982" t="s">
        <v>1012</v>
      </c>
      <c r="C982" s="33">
        <v>-1.318083472901275E-2</v>
      </c>
      <c r="D982" s="33">
        <v>-5.5384786844270284E-3</v>
      </c>
    </row>
    <row r="983" spans="2:4" x14ac:dyDescent="0.2">
      <c r="B983" t="s">
        <v>1013</v>
      </c>
      <c r="C983" s="33">
        <v>-5.9393279569320643E-3</v>
      </c>
      <c r="D983" s="33">
        <v>4.198764699411614E-2</v>
      </c>
    </row>
    <row r="984" spans="2:4" x14ac:dyDescent="0.2">
      <c r="B984" t="s">
        <v>1014</v>
      </c>
      <c r="C984" s="33">
        <v>-1.993170315007519E-2</v>
      </c>
      <c r="D984" s="33">
        <v>2.9399191767770887E-2</v>
      </c>
    </row>
    <row r="985" spans="2:4" x14ac:dyDescent="0.2">
      <c r="B985" t="s">
        <v>1015</v>
      </c>
      <c r="C985" s="33">
        <v>1.7942320871218574E-2</v>
      </c>
      <c r="D985" s="33">
        <v>8.1220926954486822E-3</v>
      </c>
    </row>
    <row r="986" spans="2:4" x14ac:dyDescent="0.2">
      <c r="B986" t="s">
        <v>1016</v>
      </c>
      <c r="C986" s="33">
        <v>1.3172393257743451E-2</v>
      </c>
      <c r="D986" s="33">
        <v>6.3575445494201618E-2</v>
      </c>
    </row>
    <row r="987" spans="2:4" x14ac:dyDescent="0.2">
      <c r="B987" t="s">
        <v>1017</v>
      </c>
      <c r="C987" s="33">
        <v>2.321888555783904E-2</v>
      </c>
      <c r="D987" s="33">
        <v>4.8600711982753106E-2</v>
      </c>
    </row>
    <row r="988" spans="2:4" x14ac:dyDescent="0.2">
      <c r="B988" t="s">
        <v>1018</v>
      </c>
      <c r="C988" s="33">
        <v>8.7763282609785772E-3</v>
      </c>
      <c r="D988" s="33">
        <v>3.0455348509927732E-2</v>
      </c>
    </row>
    <row r="989" spans="2:4" x14ac:dyDescent="0.2">
      <c r="B989" t="s">
        <v>1019</v>
      </c>
      <c r="C989" s="33">
        <v>3.1226388354469933E-2</v>
      </c>
      <c r="D989" s="33">
        <v>1.4591142113607913E-2</v>
      </c>
    </row>
    <row r="990" spans="2:4" x14ac:dyDescent="0.2">
      <c r="B990" t="s">
        <v>1020</v>
      </c>
      <c r="C990" s="33">
        <v>1.6138503270619428E-2</v>
      </c>
      <c r="D990" s="33">
        <v>2.4146648071535354E-2</v>
      </c>
    </row>
    <row r="991" spans="2:4" x14ac:dyDescent="0.2">
      <c r="B991" t="s">
        <v>1021</v>
      </c>
      <c r="C991" s="33">
        <v>2.3969188254732231E-2</v>
      </c>
      <c r="D991" s="33">
        <v>4.3667663110808018E-2</v>
      </c>
    </row>
    <row r="992" spans="2:4" x14ac:dyDescent="0.2">
      <c r="B992" t="s">
        <v>1022</v>
      </c>
      <c r="C992" s="33">
        <v>3.7314178244820868E-2</v>
      </c>
      <c r="D992" s="33">
        <v>3.8600956306711724E-2</v>
      </c>
    </row>
    <row r="993" spans="2:4" x14ac:dyDescent="0.2">
      <c r="B993" t="s">
        <v>1023</v>
      </c>
      <c r="C993" s="33">
        <v>3.6495522229937627E-2</v>
      </c>
      <c r="D993" s="33">
        <v>4.8659713035045904E-2</v>
      </c>
    </row>
    <row r="994" spans="2:4" x14ac:dyDescent="0.2">
      <c r="B994" t="s">
        <v>1024</v>
      </c>
      <c r="C994" s="33">
        <v>-2.3769979003033459E-2</v>
      </c>
      <c r="D994" s="33">
        <v>4.7124354176600783E-2</v>
      </c>
    </row>
    <row r="995" spans="2:4" x14ac:dyDescent="0.2">
      <c r="B995" t="s">
        <v>1025</v>
      </c>
      <c r="C995" s="33">
        <v>8.7187756760364749E-3</v>
      </c>
      <c r="D995" s="33">
        <v>2.7695672052567365E-2</v>
      </c>
    </row>
    <row r="996" spans="2:4" x14ac:dyDescent="0.2">
      <c r="B996" t="s">
        <v>1026</v>
      </c>
      <c r="C996" s="33">
        <v>2.1803145123000363E-2</v>
      </c>
      <c r="D996" s="33">
        <v>5.8943778418123635E-2</v>
      </c>
    </row>
    <row r="997" spans="2:4" x14ac:dyDescent="0.2">
      <c r="B997" t="s">
        <v>1027</v>
      </c>
      <c r="C997" s="33">
        <v>1.2898570420198409E-2</v>
      </c>
      <c r="D997" s="33">
        <v>2.4810448774127025E-2</v>
      </c>
    </row>
    <row r="998" spans="2:4" x14ac:dyDescent="0.2">
      <c r="B998" t="s">
        <v>1028</v>
      </c>
      <c r="C998" s="33">
        <v>3.0123541123739585E-2</v>
      </c>
      <c r="D998" s="33">
        <v>2.2177642549198791E-2</v>
      </c>
    </row>
    <row r="999" spans="2:4" x14ac:dyDescent="0.2">
      <c r="B999" t="s">
        <v>1029</v>
      </c>
      <c r="C999" s="33">
        <v>-7.6076978132088389E-3</v>
      </c>
      <c r="D999" s="33">
        <v>1.6440128624186163E-2</v>
      </c>
    </row>
    <row r="1000" spans="2:4" x14ac:dyDescent="0.2">
      <c r="B1000" t="s">
        <v>1030</v>
      </c>
      <c r="C1000" s="33">
        <v>2.8507103952412918E-2</v>
      </c>
      <c r="D1000" s="33">
        <v>3.4747356431984261E-2</v>
      </c>
    </row>
    <row r="1001" spans="2:4" x14ac:dyDescent="0.2">
      <c r="B1001" t="s">
        <v>1031</v>
      </c>
      <c r="C1001" s="33">
        <v>1.7494944581130975E-2</v>
      </c>
      <c r="D1001" s="33">
        <v>5.2300171136886925E-2</v>
      </c>
    </row>
    <row r="1002" spans="2:4" x14ac:dyDescent="0.2">
      <c r="B1002" t="s">
        <v>1032</v>
      </c>
      <c r="C1002" s="33">
        <v>4.4037549125098698E-2</v>
      </c>
      <c r="D1002" s="33">
        <v>2.4357090355718224E-2</v>
      </c>
    </row>
    <row r="1003" spans="2:4" x14ac:dyDescent="0.2">
      <c r="B1003" t="s">
        <v>1033</v>
      </c>
      <c r="C1003" s="33">
        <v>5.5697379468546242E-3</v>
      </c>
      <c r="D1003" s="33">
        <v>3.0191269419254561E-2</v>
      </c>
    </row>
    <row r="1004" spans="2:4" x14ac:dyDescent="0.2">
      <c r="B1004" t="s">
        <v>1034</v>
      </c>
      <c r="C1004" s="33">
        <v>3.5181692424877523E-2</v>
      </c>
      <c r="D1004" s="33">
        <v>3.5128144098949252E-2</v>
      </c>
    </row>
    <row r="1005" spans="2:4" x14ac:dyDescent="0.2">
      <c r="B1005" t="s">
        <v>1035</v>
      </c>
      <c r="C1005" s="33">
        <v>8.4478793778930885E-3</v>
      </c>
      <c r="D1005" s="33">
        <v>3.0674680748475916E-2</v>
      </c>
    </row>
    <row r="1006" spans="2:4" x14ac:dyDescent="0.2">
      <c r="B1006" t="s">
        <v>1036</v>
      </c>
      <c r="C1006" s="33">
        <v>-1.8664151899585348E-2</v>
      </c>
      <c r="D1006" s="33">
        <v>7.4634519288307694E-2</v>
      </c>
    </row>
    <row r="1007" spans="2:4" x14ac:dyDescent="0.2">
      <c r="B1007" t="s">
        <v>1037</v>
      </c>
      <c r="C1007" s="33">
        <v>1.5766455715565224E-2</v>
      </c>
      <c r="D1007" s="33">
        <v>3.9860070609338008E-2</v>
      </c>
    </row>
    <row r="1008" spans="2:4" x14ac:dyDescent="0.2">
      <c r="B1008" t="s">
        <v>1038</v>
      </c>
      <c r="C1008" s="33">
        <v>1.5654519621767178E-2</v>
      </c>
      <c r="D1008" s="33">
        <v>3.1548549626026684E-2</v>
      </c>
    </row>
    <row r="1009" spans="2:4" x14ac:dyDescent="0.2">
      <c r="B1009" t="s">
        <v>1039</v>
      </c>
      <c r="C1009" s="33">
        <v>5.9130217156589705E-4</v>
      </c>
      <c r="D1009" s="33">
        <v>5.8254865902648702E-2</v>
      </c>
    </row>
    <row r="1010" spans="2:4" x14ac:dyDescent="0.2">
      <c r="B1010" t="s">
        <v>1040</v>
      </c>
      <c r="C1010" s="33">
        <v>-6.1893115818936004E-3</v>
      </c>
      <c r="D1010" s="33">
        <v>5.3740321252164096E-2</v>
      </c>
    </row>
    <row r="1011" spans="2:4" x14ac:dyDescent="0.2">
      <c r="B1011" t="s">
        <v>1041</v>
      </c>
      <c r="C1011" s="33">
        <v>9.0221656046126746E-3</v>
      </c>
      <c r="D1011" s="33">
        <v>5.5243519574640187E-2</v>
      </c>
    </row>
    <row r="1012" spans="2:4" x14ac:dyDescent="0.2">
      <c r="B1012" t="s">
        <v>1042</v>
      </c>
      <c r="C1012" s="33">
        <v>3.3866955946243275E-2</v>
      </c>
      <c r="D1012" s="33">
        <v>6.3677151071683341E-2</v>
      </c>
    </row>
    <row r="1013" spans="2:4" x14ac:dyDescent="0.2">
      <c r="B1013" t="s">
        <v>1043</v>
      </c>
      <c r="C1013" s="33">
        <v>2.1814671162530434E-2</v>
      </c>
      <c r="D1013" s="33">
        <v>4.439245707461268E-2</v>
      </c>
    </row>
    <row r="1014" spans="2:4" x14ac:dyDescent="0.2">
      <c r="B1014" t="s">
        <v>1044</v>
      </c>
      <c r="C1014" s="33">
        <v>-1.6748962166404729E-2</v>
      </c>
      <c r="D1014" s="33">
        <v>2.6247069691755998E-2</v>
      </c>
    </row>
    <row r="1015" spans="2:4" x14ac:dyDescent="0.2">
      <c r="B1015" t="s">
        <v>1045</v>
      </c>
      <c r="C1015" s="33">
        <v>2.3535121358234233E-2</v>
      </c>
      <c r="D1015" s="33">
        <v>9.1786670437458445E-2</v>
      </c>
    </row>
    <row r="1016" spans="2:4" x14ac:dyDescent="0.2">
      <c r="B1016" t="s">
        <v>1046</v>
      </c>
      <c r="C1016" s="33">
        <v>-7.6884863048427479E-3</v>
      </c>
      <c r="D1016" s="33">
        <v>8.0736828851289189E-2</v>
      </c>
    </row>
    <row r="1017" spans="2:4" x14ac:dyDescent="0.2">
      <c r="B1017" t="s">
        <v>1047</v>
      </c>
      <c r="C1017" s="33">
        <v>2.0871097422175723E-2</v>
      </c>
      <c r="D1017" s="33">
        <v>1.1281116117786857E-2</v>
      </c>
    </row>
    <row r="1018" spans="2:4" x14ac:dyDescent="0.2">
      <c r="B1018" t="s">
        <v>1048</v>
      </c>
      <c r="C1018" s="33">
        <v>-1.9981637324452864E-2</v>
      </c>
      <c r="D1018" s="33">
        <v>1.907916770722165E-2</v>
      </c>
    </row>
    <row r="1019" spans="2:4" x14ac:dyDescent="0.2">
      <c r="B1019" t="s">
        <v>1049</v>
      </c>
      <c r="C1019" s="33">
        <v>1.4901876519926173E-2</v>
      </c>
      <c r="D1019" s="33">
        <v>4.3209374942846268E-2</v>
      </c>
    </row>
    <row r="1020" spans="2:4" x14ac:dyDescent="0.2">
      <c r="B1020" t="s">
        <v>1050</v>
      </c>
      <c r="C1020" s="33">
        <v>-6.0930690540740226E-4</v>
      </c>
      <c r="D1020" s="33">
        <v>3.2070193240559278E-2</v>
      </c>
    </row>
    <row r="1021" spans="2:4" x14ac:dyDescent="0.2">
      <c r="B1021" t="s">
        <v>1051</v>
      </c>
      <c r="C1021" s="33">
        <v>-1.4196289235058092E-3</v>
      </c>
      <c r="D1021" s="33">
        <v>2.6496712893484424E-2</v>
      </c>
    </row>
    <row r="1022" spans="2:4" x14ac:dyDescent="0.2">
      <c r="B1022" t="s">
        <v>1052</v>
      </c>
      <c r="C1022" s="33">
        <v>1.469527471973906E-2</v>
      </c>
      <c r="D1022" s="33">
        <v>4.0901798119888429E-2</v>
      </c>
    </row>
    <row r="1023" spans="2:4" x14ac:dyDescent="0.2">
      <c r="B1023" t="s">
        <v>1053</v>
      </c>
      <c r="C1023" s="33">
        <v>-6.9887123881794948E-3</v>
      </c>
      <c r="D1023" s="33">
        <v>4.6657032131990364E-2</v>
      </c>
    </row>
    <row r="1024" spans="2:4" x14ac:dyDescent="0.2">
      <c r="B1024" t="s">
        <v>1054</v>
      </c>
      <c r="C1024" s="33">
        <v>-3.4495905136504388E-3</v>
      </c>
      <c r="D1024" s="33">
        <v>2.338633573381536E-2</v>
      </c>
    </row>
    <row r="1025" spans="2:4" x14ac:dyDescent="0.2">
      <c r="B1025" t="s">
        <v>1055</v>
      </c>
      <c r="C1025" s="33">
        <v>2.7217433927107203E-2</v>
      </c>
      <c r="D1025" s="33">
        <v>3.0897802523859957E-2</v>
      </c>
    </row>
    <row r="1026" spans="2:4" x14ac:dyDescent="0.2">
      <c r="B1026" t="s">
        <v>1056</v>
      </c>
      <c r="C1026" s="33">
        <v>2.8758983808268621E-2</v>
      </c>
      <c r="D1026" s="33">
        <v>3.4415943281554714E-2</v>
      </c>
    </row>
    <row r="1027" spans="2:4" x14ac:dyDescent="0.2">
      <c r="B1027" t="s">
        <v>1057</v>
      </c>
      <c r="C1027" s="33">
        <v>-1.9719514575428095E-2</v>
      </c>
      <c r="D1027" s="33">
        <v>5.0939098518671476E-2</v>
      </c>
    </row>
    <row r="1028" spans="2:4" x14ac:dyDescent="0.2">
      <c r="B1028" t="s">
        <v>1058</v>
      </c>
      <c r="C1028" s="33">
        <v>-1.9349666057999898E-3</v>
      </c>
      <c r="D1028" s="33">
        <v>7.4050272439027814E-2</v>
      </c>
    </row>
    <row r="1029" spans="2:4" x14ac:dyDescent="0.2">
      <c r="B1029" t="s">
        <v>1059</v>
      </c>
      <c r="C1029" s="33">
        <v>1.8750652254019947E-2</v>
      </c>
      <c r="D1029" s="33">
        <v>5.9443512398449222E-3</v>
      </c>
    </row>
    <row r="1030" spans="2:4" x14ac:dyDescent="0.2">
      <c r="B1030" t="s">
        <v>1060</v>
      </c>
      <c r="C1030" s="33">
        <v>-9.1727440557766039E-3</v>
      </c>
      <c r="D1030" s="33">
        <v>4.741124853054083E-2</v>
      </c>
    </row>
    <row r="1031" spans="2:4" x14ac:dyDescent="0.2">
      <c r="B1031" t="s">
        <v>1061</v>
      </c>
      <c r="C1031" s="33">
        <v>1.0092042232807269E-3</v>
      </c>
      <c r="D1031" s="33">
        <v>6.5523623842906664E-2</v>
      </c>
    </row>
    <row r="1032" spans="2:4" x14ac:dyDescent="0.2">
      <c r="B1032" t="s">
        <v>1062</v>
      </c>
      <c r="C1032" s="33">
        <v>1.530731164804199E-2</v>
      </c>
      <c r="D1032" s="33">
        <v>4.5289732211504299E-3</v>
      </c>
    </row>
    <row r="1033" spans="2:4" x14ac:dyDescent="0.2">
      <c r="B1033" t="s">
        <v>1063</v>
      </c>
      <c r="C1033" s="33">
        <v>-2.410543071885294E-3</v>
      </c>
      <c r="D1033" s="33">
        <v>4.8534322464571601E-2</v>
      </c>
    </row>
    <row r="1034" spans="2:4" x14ac:dyDescent="0.2">
      <c r="B1034" t="s">
        <v>1064</v>
      </c>
      <c r="C1034" s="33">
        <v>3.5394378061575728E-2</v>
      </c>
      <c r="D1034" s="33">
        <v>5.7047823856336541E-2</v>
      </c>
    </row>
    <row r="1035" spans="2:4" x14ac:dyDescent="0.2">
      <c r="B1035" t="s">
        <v>1065</v>
      </c>
      <c r="C1035" s="33">
        <v>-3.9461785145100663E-3</v>
      </c>
      <c r="D1035" s="33">
        <v>-1.4323787136689276E-2</v>
      </c>
    </row>
    <row r="1036" spans="2:4" x14ac:dyDescent="0.2">
      <c r="B1036" t="s">
        <v>1066</v>
      </c>
      <c r="C1036" s="33">
        <v>1.4236655708380987E-2</v>
      </c>
      <c r="D1036" s="33">
        <v>7.1996973435988612E-2</v>
      </c>
    </row>
    <row r="1037" spans="2:4" x14ac:dyDescent="0.2">
      <c r="B1037" t="s">
        <v>1067</v>
      </c>
      <c r="C1037" s="33">
        <v>1.9705088349243088E-2</v>
      </c>
      <c r="D1037" s="33">
        <v>9.2885650260002978E-2</v>
      </c>
    </row>
    <row r="1038" spans="2:4" x14ac:dyDescent="0.2">
      <c r="B1038" t="s">
        <v>1068</v>
      </c>
      <c r="C1038" s="33">
        <v>1.3377592792141827E-2</v>
      </c>
      <c r="D1038" s="33">
        <v>4.959146829902715E-2</v>
      </c>
    </row>
    <row r="1039" spans="2:4" x14ac:dyDescent="0.2">
      <c r="B1039" t="s">
        <v>1069</v>
      </c>
      <c r="C1039" s="33">
        <v>3.2110512341873947E-2</v>
      </c>
      <c r="D1039" s="33">
        <v>6.7992794309674129E-2</v>
      </c>
    </row>
    <row r="1040" spans="2:4" x14ac:dyDescent="0.2">
      <c r="B1040" t="s">
        <v>1070</v>
      </c>
      <c r="C1040" s="33">
        <v>-1.2744351397155291E-2</v>
      </c>
      <c r="D1040" s="33">
        <v>3.2299727415320723E-2</v>
      </c>
    </row>
    <row r="1041" spans="2:4" x14ac:dyDescent="0.2">
      <c r="B1041" t="s">
        <v>1071</v>
      </c>
      <c r="C1041" s="33">
        <v>1.308225366810593E-2</v>
      </c>
      <c r="D1041" s="33">
        <v>4.7819153618258954E-2</v>
      </c>
    </row>
    <row r="1042" spans="2:4" x14ac:dyDescent="0.2">
      <c r="B1042" t="s">
        <v>1072</v>
      </c>
      <c r="C1042" s="33">
        <v>-6.294282913702735E-3</v>
      </c>
      <c r="D1042" s="33">
        <v>2.4220428196913252E-2</v>
      </c>
    </row>
    <row r="1043" spans="2:4" x14ac:dyDescent="0.2">
      <c r="B1043" t="s">
        <v>1073</v>
      </c>
      <c r="C1043" s="33">
        <v>2.8771477370164097E-2</v>
      </c>
      <c r="D1043" s="33">
        <v>3.7420980884783128E-2</v>
      </c>
    </row>
    <row r="1044" spans="2:4" x14ac:dyDescent="0.2">
      <c r="B1044" t="s">
        <v>1074</v>
      </c>
      <c r="C1044" s="33">
        <v>-5.0257134019165584E-3</v>
      </c>
      <c r="D1044" s="33">
        <v>3.9552673442166064E-2</v>
      </c>
    </row>
    <row r="1045" spans="2:4" x14ac:dyDescent="0.2">
      <c r="B1045" t="s">
        <v>1075</v>
      </c>
      <c r="C1045" s="33">
        <v>1.1190933962866167E-2</v>
      </c>
      <c r="D1045" s="33">
        <v>3.3240379220987812E-2</v>
      </c>
    </row>
    <row r="1046" spans="2:4" x14ac:dyDescent="0.2">
      <c r="B1046" t="s">
        <v>1076</v>
      </c>
      <c r="C1046" s="33">
        <v>-2.3977365828820978E-3</v>
      </c>
      <c r="D1046" s="33">
        <v>5.186733753448617E-2</v>
      </c>
    </row>
    <row r="1047" spans="2:4" x14ac:dyDescent="0.2">
      <c r="B1047" t="s">
        <v>1077</v>
      </c>
      <c r="C1047" s="33">
        <v>1.8415215713764414E-2</v>
      </c>
      <c r="D1047" s="33">
        <v>4.6692454600088432E-2</v>
      </c>
    </row>
    <row r="1048" spans="2:4" x14ac:dyDescent="0.2">
      <c r="B1048" t="s">
        <v>1078</v>
      </c>
      <c r="C1048" s="33">
        <v>9.3948880225970203E-3</v>
      </c>
      <c r="D1048" s="33">
        <v>1.8724130772974495E-2</v>
      </c>
    </row>
    <row r="1049" spans="2:4" x14ac:dyDescent="0.2">
      <c r="B1049" t="s">
        <v>1079</v>
      </c>
      <c r="C1049" s="33">
        <v>4.948908179643754E-3</v>
      </c>
      <c r="D1049" s="33">
        <v>5.9666843014653539E-2</v>
      </c>
    </row>
    <row r="1050" spans="2:4" x14ac:dyDescent="0.2">
      <c r="B1050" t="s">
        <v>1080</v>
      </c>
      <c r="C1050" s="33">
        <v>-4.1033139845015942E-2</v>
      </c>
      <c r="D1050" s="33">
        <v>7.3629387675273855E-2</v>
      </c>
    </row>
    <row r="1051" spans="2:4" x14ac:dyDescent="0.2">
      <c r="B1051" t="s">
        <v>1081</v>
      </c>
      <c r="C1051" s="33">
        <v>3.2300602311720515E-2</v>
      </c>
      <c r="D1051" s="33">
        <v>3.6611323915394289E-2</v>
      </c>
    </row>
    <row r="1052" spans="2:4" x14ac:dyDescent="0.2">
      <c r="B1052" t="s">
        <v>1082</v>
      </c>
      <c r="C1052" s="33">
        <v>3.7715510918398906E-2</v>
      </c>
      <c r="D1052" s="33">
        <v>4.1764810319636435E-2</v>
      </c>
    </row>
    <row r="1053" spans="2:4" x14ac:dyDescent="0.2">
      <c r="B1053" t="s">
        <v>1083</v>
      </c>
      <c r="C1053" s="33">
        <v>6.9783280252614863E-4</v>
      </c>
      <c r="D1053" s="33">
        <v>3.9441477480569864E-3</v>
      </c>
    </row>
    <row r="1054" spans="2:4" x14ac:dyDescent="0.2">
      <c r="B1054" t="s">
        <v>1084</v>
      </c>
      <c r="C1054" s="33">
        <v>2.4447785338237105E-2</v>
      </c>
      <c r="D1054" s="33">
        <v>6.4989158538284492E-2</v>
      </c>
    </row>
    <row r="1055" spans="2:4" x14ac:dyDescent="0.2">
      <c r="B1055" t="s">
        <v>1085</v>
      </c>
      <c r="C1055" s="33">
        <v>-1.6341585567503952E-2</v>
      </c>
      <c r="D1055" s="33">
        <v>4.2044082759931309E-2</v>
      </c>
    </row>
    <row r="1056" spans="2:4" x14ac:dyDescent="0.2">
      <c r="B1056" t="s">
        <v>1086</v>
      </c>
      <c r="C1056" s="33">
        <v>2.7982283036776599E-2</v>
      </c>
      <c r="D1056" s="33">
        <v>3.711107201276307E-2</v>
      </c>
    </row>
    <row r="1057" spans="2:4" x14ac:dyDescent="0.2">
      <c r="B1057" t="s">
        <v>1087</v>
      </c>
      <c r="C1057" s="33">
        <v>2.2379025622442913E-2</v>
      </c>
      <c r="D1057" s="33">
        <v>2.7944039906705857E-2</v>
      </c>
    </row>
    <row r="1058" spans="2:4" x14ac:dyDescent="0.2">
      <c r="B1058" t="s">
        <v>1088</v>
      </c>
      <c r="C1058" s="33">
        <v>4.7108662580777082E-2</v>
      </c>
      <c r="D1058" s="33">
        <v>3.7610119783796331E-2</v>
      </c>
    </row>
    <row r="1059" spans="2:4" x14ac:dyDescent="0.2">
      <c r="B1059" t="s">
        <v>1089</v>
      </c>
      <c r="C1059" s="33">
        <v>3.4447184372025957E-2</v>
      </c>
      <c r="D1059" s="33">
        <v>-8.0108392015983895E-3</v>
      </c>
    </row>
    <row r="1060" spans="2:4" x14ac:dyDescent="0.2">
      <c r="B1060" t="s">
        <v>1090</v>
      </c>
      <c r="C1060" s="33">
        <v>2.5855869914644961E-2</v>
      </c>
      <c r="D1060" s="33">
        <v>4.0254177563588595E-2</v>
      </c>
    </row>
    <row r="1061" spans="2:4" x14ac:dyDescent="0.2">
      <c r="B1061" t="s">
        <v>1091</v>
      </c>
      <c r="C1061" s="33">
        <v>-1.1234372765977786E-2</v>
      </c>
      <c r="D1061" s="33">
        <v>1.6757417966360277E-2</v>
      </c>
    </row>
    <row r="1062" spans="2:4" x14ac:dyDescent="0.2">
      <c r="B1062" t="s">
        <v>1092</v>
      </c>
      <c r="C1062" s="33">
        <v>-1.6081622517689555E-2</v>
      </c>
      <c r="D1062" s="33">
        <v>4.6279004702605223E-2</v>
      </c>
    </row>
    <row r="1063" spans="2:4" x14ac:dyDescent="0.2">
      <c r="B1063" t="s">
        <v>1093</v>
      </c>
      <c r="C1063" s="33">
        <v>5.335129541675078E-2</v>
      </c>
      <c r="D1063" s="33">
        <v>2.6239200144697099E-2</v>
      </c>
    </row>
    <row r="1064" spans="2:4" x14ac:dyDescent="0.2">
      <c r="B1064" t="s">
        <v>1094</v>
      </c>
      <c r="C1064" s="33">
        <v>9.608072681051882E-3</v>
      </c>
      <c r="D1064" s="33">
        <v>4.6611865938670831E-2</v>
      </c>
    </row>
    <row r="1065" spans="2:4" x14ac:dyDescent="0.2">
      <c r="B1065" t="s">
        <v>1095</v>
      </c>
      <c r="C1065" s="33">
        <v>2.847572995682357E-2</v>
      </c>
      <c r="D1065" s="33">
        <v>1.5818073136387327E-2</v>
      </c>
    </row>
    <row r="1066" spans="2:4" x14ac:dyDescent="0.2">
      <c r="B1066" t="s">
        <v>1096</v>
      </c>
      <c r="C1066" s="33">
        <v>-9.9498580027514213E-3</v>
      </c>
      <c r="D1066" s="33">
        <v>3.6940953147092323E-2</v>
      </c>
    </row>
    <row r="1067" spans="2:4" x14ac:dyDescent="0.2">
      <c r="B1067" t="s">
        <v>1097</v>
      </c>
      <c r="C1067" s="33">
        <v>-4.2073039136559381E-4</v>
      </c>
      <c r="D1067" s="33">
        <v>4.5235093266313427E-2</v>
      </c>
    </row>
    <row r="1068" spans="2:4" x14ac:dyDescent="0.2">
      <c r="B1068" t="s">
        <v>1098</v>
      </c>
      <c r="C1068" s="33">
        <v>3.3532629173075743E-2</v>
      </c>
      <c r="D1068" s="33">
        <v>2.2495531259822316E-2</v>
      </c>
    </row>
    <row r="1069" spans="2:4" x14ac:dyDescent="0.2">
      <c r="B1069" t="s">
        <v>1099</v>
      </c>
      <c r="C1069" s="33">
        <v>-1.4926632091250122E-2</v>
      </c>
      <c r="D1069" s="33">
        <v>4.4361519492867846E-2</v>
      </c>
    </row>
    <row r="1070" spans="2:4" x14ac:dyDescent="0.2">
      <c r="B1070" t="s">
        <v>1100</v>
      </c>
      <c r="C1070" s="33">
        <v>2.8925914848810415E-2</v>
      </c>
      <c r="D1070" s="33">
        <v>2.8873322347635066E-2</v>
      </c>
    </row>
    <row r="1071" spans="2:4" x14ac:dyDescent="0.2">
      <c r="B1071" t="s">
        <v>1101</v>
      </c>
      <c r="C1071" s="33">
        <v>9.3515912024228053E-3</v>
      </c>
      <c r="D1071" s="33">
        <v>4.7165361060045777E-2</v>
      </c>
    </row>
    <row r="1072" spans="2:4" x14ac:dyDescent="0.2">
      <c r="B1072" t="s">
        <v>1102</v>
      </c>
      <c r="C1072" s="33">
        <v>8.5411139223982406E-3</v>
      </c>
      <c r="D1072" s="33">
        <v>6.5987962160164948E-2</v>
      </c>
    </row>
    <row r="1073" spans="2:4" x14ac:dyDescent="0.2">
      <c r="B1073" t="s">
        <v>1103</v>
      </c>
      <c r="C1073" s="33">
        <v>2.0113880102608395E-2</v>
      </c>
      <c r="D1073" s="33">
        <v>5.1066050263475486E-2</v>
      </c>
    </row>
    <row r="1074" spans="2:4" x14ac:dyDescent="0.2">
      <c r="B1074" t="s">
        <v>1104</v>
      </c>
      <c r="C1074" s="33">
        <v>6.7822483003160943E-3</v>
      </c>
      <c r="D1074" s="33">
        <v>6.0688037352193726E-2</v>
      </c>
    </row>
    <row r="1075" spans="2:4" x14ac:dyDescent="0.2">
      <c r="B1075" t="s">
        <v>1105</v>
      </c>
      <c r="C1075" s="33">
        <v>1.5174537966872303E-2</v>
      </c>
      <c r="D1075" s="33">
        <v>3.9347841797019223E-2</v>
      </c>
    </row>
    <row r="1076" spans="2:4" x14ac:dyDescent="0.2">
      <c r="B1076" t="s">
        <v>1106</v>
      </c>
      <c r="C1076" s="33">
        <v>1.3366137035502153E-2</v>
      </c>
      <c r="D1076" s="33">
        <v>5.0408666110570544E-2</v>
      </c>
    </row>
    <row r="1077" spans="2:4" x14ac:dyDescent="0.2">
      <c r="B1077" t="s">
        <v>1107</v>
      </c>
      <c r="C1077" s="33">
        <v>6.9947864630284986E-3</v>
      </c>
      <c r="D1077" s="33">
        <v>2.5405144139441213E-2</v>
      </c>
    </row>
    <row r="1078" spans="2:4" x14ac:dyDescent="0.2">
      <c r="B1078" t="s">
        <v>1108</v>
      </c>
      <c r="C1078" s="33">
        <v>-1.2181768799723743E-2</v>
      </c>
      <c r="D1078" s="33">
        <v>4.3237740739725271E-2</v>
      </c>
    </row>
    <row r="1079" spans="2:4" x14ac:dyDescent="0.2">
      <c r="B1079" t="s">
        <v>1109</v>
      </c>
      <c r="C1079" s="33">
        <v>2.4278976645705226E-2</v>
      </c>
      <c r="D1079" s="33">
        <v>4.0903788271728192E-2</v>
      </c>
    </row>
    <row r="1080" spans="2:4" x14ac:dyDescent="0.2">
      <c r="B1080" t="s">
        <v>1110</v>
      </c>
      <c r="C1080" s="33">
        <v>1.9016026439005372E-2</v>
      </c>
      <c r="D1080" s="33">
        <v>4.8268759751978779E-2</v>
      </c>
    </row>
    <row r="1081" spans="2:4" x14ac:dyDescent="0.2">
      <c r="B1081" t="s">
        <v>1111</v>
      </c>
      <c r="C1081" s="33">
        <v>-3.3940150026776507E-2</v>
      </c>
      <c r="D1081" s="33">
        <v>4.6841929673250848E-2</v>
      </c>
    </row>
    <row r="1082" spans="2:4" x14ac:dyDescent="0.2">
      <c r="B1082" t="s">
        <v>1112</v>
      </c>
      <c r="C1082" s="33">
        <v>2.941899255717173E-2</v>
      </c>
      <c r="D1082" s="33">
        <v>3.441872198733846E-2</v>
      </c>
    </row>
    <row r="1083" spans="2:4" x14ac:dyDescent="0.2">
      <c r="B1083" t="s">
        <v>1113</v>
      </c>
      <c r="C1083" s="33">
        <v>2.8630238795039821E-2</v>
      </c>
      <c r="D1083" s="33">
        <v>4.066842900907916E-2</v>
      </c>
    </row>
    <row r="1084" spans="2:4" x14ac:dyDescent="0.2">
      <c r="B1084" t="s">
        <v>1114</v>
      </c>
      <c r="C1084" s="33">
        <v>1.6697552921731529E-2</v>
      </c>
      <c r="D1084" s="33">
        <v>9.1135073069091355E-2</v>
      </c>
    </row>
    <row r="1085" spans="2:4" x14ac:dyDescent="0.2">
      <c r="B1085" t="s">
        <v>1115</v>
      </c>
      <c r="C1085" s="33">
        <v>2.2233326125696458E-2</v>
      </c>
      <c r="D1085" s="33">
        <v>4.7407089055942153E-2</v>
      </c>
    </row>
    <row r="1086" spans="2:4" x14ac:dyDescent="0.2">
      <c r="B1086" t="s">
        <v>1116</v>
      </c>
      <c r="C1086" s="33">
        <v>6.072590581737548E-3</v>
      </c>
      <c r="D1086" s="33">
        <v>6.0487283565292385E-2</v>
      </c>
    </row>
    <row r="1087" spans="2:4" x14ac:dyDescent="0.2">
      <c r="B1087" t="s">
        <v>1117</v>
      </c>
      <c r="C1087" s="33">
        <v>1.8759617691264999E-2</v>
      </c>
      <c r="D1087" s="33">
        <v>6.2526835505932521E-2</v>
      </c>
    </row>
    <row r="1088" spans="2:4" x14ac:dyDescent="0.2">
      <c r="B1088" t="s">
        <v>1118</v>
      </c>
      <c r="C1088" s="33">
        <v>-8.824035556926341E-3</v>
      </c>
      <c r="D1088" s="33">
        <v>7.3618619234870841E-2</v>
      </c>
    </row>
    <row r="1089" spans="2:4" x14ac:dyDescent="0.2">
      <c r="B1089" t="s">
        <v>1119</v>
      </c>
      <c r="C1089" s="33">
        <v>4.9475165540729081E-4</v>
      </c>
      <c r="D1089" s="33">
        <v>5.1920042015315991E-2</v>
      </c>
    </row>
    <row r="1090" spans="2:4" x14ac:dyDescent="0.2">
      <c r="B1090" t="s">
        <v>1120</v>
      </c>
      <c r="C1090" s="33">
        <v>1.663130205628971E-2</v>
      </c>
      <c r="D1090" s="33">
        <v>1.831050242071796E-2</v>
      </c>
    </row>
    <row r="1091" spans="2:4" x14ac:dyDescent="0.2">
      <c r="B1091" t="s">
        <v>1121</v>
      </c>
      <c r="C1091" s="33">
        <v>-1.088972335901507E-2</v>
      </c>
      <c r="D1091" s="33">
        <v>3.2985819287832847E-2</v>
      </c>
    </row>
    <row r="1092" spans="2:4" x14ac:dyDescent="0.2">
      <c r="B1092" t="s">
        <v>1122</v>
      </c>
      <c r="C1092" s="33">
        <v>1.1012262188578021E-2</v>
      </c>
      <c r="D1092" s="33">
        <v>2.6396716692038247E-2</v>
      </c>
    </row>
    <row r="1093" spans="2:4" x14ac:dyDescent="0.2">
      <c r="B1093" t="s">
        <v>1123</v>
      </c>
      <c r="C1093" s="33">
        <v>-7.8621902351204715E-3</v>
      </c>
      <c r="D1093" s="33">
        <v>3.2925578812235651E-2</v>
      </c>
    </row>
    <row r="1094" spans="2:4" x14ac:dyDescent="0.2">
      <c r="B1094" t="s">
        <v>1124</v>
      </c>
      <c r="C1094" s="33">
        <v>2.1011296815653065E-2</v>
      </c>
      <c r="D1094" s="33">
        <v>6.022886220255802E-2</v>
      </c>
    </row>
    <row r="1095" spans="2:4" x14ac:dyDescent="0.2">
      <c r="B1095" t="s">
        <v>1125</v>
      </c>
      <c r="C1095" s="33">
        <v>-8.8708145857411842E-3</v>
      </c>
      <c r="D1095" s="33">
        <v>4.0551478223658843E-2</v>
      </c>
    </row>
    <row r="1096" spans="2:4" x14ac:dyDescent="0.2">
      <c r="B1096" t="s">
        <v>1126</v>
      </c>
      <c r="C1096" s="33">
        <v>2.7749651140865611E-2</v>
      </c>
      <c r="D1096" s="33">
        <v>2.8567057848957227E-2</v>
      </c>
    </row>
    <row r="1097" spans="2:4" x14ac:dyDescent="0.2">
      <c r="B1097" t="s">
        <v>1127</v>
      </c>
      <c r="C1097" s="33">
        <v>3.7667620352018526E-3</v>
      </c>
      <c r="D1097" s="33">
        <v>6.3211825885905598E-2</v>
      </c>
    </row>
    <row r="1098" spans="2:4" x14ac:dyDescent="0.2">
      <c r="B1098" t="s">
        <v>1128</v>
      </c>
      <c r="C1098" s="33">
        <v>1.2740126268811873E-2</v>
      </c>
      <c r="D1098" s="33">
        <v>5.3483574890722314E-2</v>
      </c>
    </row>
    <row r="1099" spans="2:4" x14ac:dyDescent="0.2">
      <c r="B1099" t="s">
        <v>1129</v>
      </c>
      <c r="C1099" s="33">
        <v>-3.886452438438262E-2</v>
      </c>
      <c r="D1099" s="33">
        <v>3.1694219531590365E-2</v>
      </c>
    </row>
    <row r="1100" spans="2:4" x14ac:dyDescent="0.2">
      <c r="B1100" t="s">
        <v>1130</v>
      </c>
      <c r="C1100" s="33">
        <v>-1.7957533300839712E-2</v>
      </c>
      <c r="D1100" s="33">
        <v>2.4306402976669899E-2</v>
      </c>
    </row>
    <row r="1101" spans="2:4" x14ac:dyDescent="0.2">
      <c r="B1101" t="s">
        <v>1131</v>
      </c>
      <c r="C1101" s="33">
        <v>2.3367313363196675E-2</v>
      </c>
      <c r="D1101" s="33">
        <v>8.6516895765334223E-2</v>
      </c>
    </row>
    <row r="1102" spans="2:4" x14ac:dyDescent="0.2">
      <c r="B1102" t="s">
        <v>1132</v>
      </c>
      <c r="C1102" s="33">
        <v>1.3887427313084826E-2</v>
      </c>
      <c r="D1102" s="33">
        <v>5.1674630869644182E-2</v>
      </c>
    </row>
    <row r="1103" spans="2:4" x14ac:dyDescent="0.2">
      <c r="B1103" t="s">
        <v>1133</v>
      </c>
      <c r="C1103" s="33">
        <v>-1.235533004600828E-2</v>
      </c>
      <c r="D1103" s="33">
        <v>3.7582155660237267E-2</v>
      </c>
    </row>
    <row r="1104" spans="2:4" x14ac:dyDescent="0.2">
      <c r="B1104" t="s">
        <v>1134</v>
      </c>
      <c r="C1104" s="33">
        <v>2.0205443157449883E-3</v>
      </c>
      <c r="D1104" s="33">
        <v>5.8738171146310643E-2</v>
      </c>
    </row>
    <row r="1105" spans="2:4" x14ac:dyDescent="0.2">
      <c r="B1105" t="s">
        <v>1135</v>
      </c>
      <c r="C1105" s="33">
        <v>1.9872752211172729E-2</v>
      </c>
      <c r="D1105" s="33">
        <v>1.2938890596276856E-2</v>
      </c>
    </row>
    <row r="1106" spans="2:4" x14ac:dyDescent="0.2">
      <c r="B1106" t="s">
        <v>1136</v>
      </c>
      <c r="C1106" s="33">
        <v>3.4622610570745338E-2</v>
      </c>
      <c r="D1106" s="33">
        <v>3.6161201087392576E-2</v>
      </c>
    </row>
    <row r="1107" spans="2:4" x14ac:dyDescent="0.2">
      <c r="B1107" t="s">
        <v>1137</v>
      </c>
      <c r="C1107" s="33">
        <v>-6.8219081826542145E-3</v>
      </c>
      <c r="D1107" s="33">
        <v>4.6243150035884514E-2</v>
      </c>
    </row>
    <row r="1108" spans="2:4" x14ac:dyDescent="0.2">
      <c r="B1108" t="s">
        <v>1138</v>
      </c>
      <c r="C1108" s="33">
        <v>8.305543419600353E-3</v>
      </c>
      <c r="D1108" s="33">
        <v>4.0198339027191839E-2</v>
      </c>
    </row>
    <row r="1109" spans="2:4" x14ac:dyDescent="0.2">
      <c r="B1109" t="s">
        <v>1139</v>
      </c>
      <c r="C1109" s="33">
        <v>2.4466894165303572E-2</v>
      </c>
      <c r="D1109" s="33">
        <v>3.6618328506736755E-2</v>
      </c>
    </row>
    <row r="1110" spans="2:4" x14ac:dyDescent="0.2">
      <c r="B1110" t="s">
        <v>1140</v>
      </c>
      <c r="C1110" s="33">
        <v>-3.0339419347527555E-2</v>
      </c>
      <c r="D1110" s="33">
        <v>1.7878599362923474E-2</v>
      </c>
    </row>
    <row r="1111" spans="2:4" x14ac:dyDescent="0.2">
      <c r="B1111" t="s">
        <v>1141</v>
      </c>
      <c r="C1111" s="33">
        <v>4.1046492771057153E-2</v>
      </c>
      <c r="D1111" s="33">
        <v>7.5067929666205443E-2</v>
      </c>
    </row>
    <row r="1112" spans="2:4" x14ac:dyDescent="0.2">
      <c r="B1112" t="s">
        <v>1142</v>
      </c>
      <c r="C1112" s="33">
        <v>1.2110912065583342E-2</v>
      </c>
      <c r="D1112" s="33">
        <v>1.0993705949396103E-2</v>
      </c>
    </row>
    <row r="1113" spans="2:4" x14ac:dyDescent="0.2">
      <c r="B1113" t="s">
        <v>1143</v>
      </c>
      <c r="C1113" s="33">
        <v>1.5426930089163233E-2</v>
      </c>
      <c r="D1113" s="33">
        <v>6.3374803881381767E-2</v>
      </c>
    </row>
    <row r="1114" spans="2:4" x14ac:dyDescent="0.2">
      <c r="B1114" t="s">
        <v>1144</v>
      </c>
      <c r="C1114" s="33">
        <v>2.0986770752774414E-2</v>
      </c>
      <c r="D1114" s="33">
        <v>4.2343701569785272E-2</v>
      </c>
    </row>
    <row r="1115" spans="2:4" x14ac:dyDescent="0.2">
      <c r="B1115" t="s">
        <v>1145</v>
      </c>
      <c r="C1115" s="33">
        <v>-1.1940620899583247E-3</v>
      </c>
      <c r="D1115" s="33">
        <v>5.7377060479077993E-2</v>
      </c>
    </row>
    <row r="1116" spans="2:4" x14ac:dyDescent="0.2">
      <c r="B1116" t="s">
        <v>1146</v>
      </c>
      <c r="C1116" s="33">
        <v>1.6944963364981844E-2</v>
      </c>
      <c r="D1116" s="33">
        <v>1.6474266453860152E-2</v>
      </c>
    </row>
    <row r="1117" spans="2:4" x14ac:dyDescent="0.2">
      <c r="B1117" t="s">
        <v>1147</v>
      </c>
      <c r="C1117" s="33">
        <v>2.1636473196385207E-2</v>
      </c>
      <c r="D1117" s="33">
        <v>6.7997349816193264E-2</v>
      </c>
    </row>
    <row r="1118" spans="2:4" x14ac:dyDescent="0.2">
      <c r="B1118" t="s">
        <v>1148</v>
      </c>
      <c r="C1118" s="33">
        <v>2.1647738854539689E-5</v>
      </c>
      <c r="D1118" s="33">
        <v>5.5837715163447599E-2</v>
      </c>
    </row>
    <row r="1119" spans="2:4" x14ac:dyDescent="0.2">
      <c r="B1119" t="s">
        <v>1149</v>
      </c>
      <c r="C1119" s="33">
        <v>1.3864726247825903E-2</v>
      </c>
      <c r="D1119" s="33">
        <v>3.8665912523302259E-2</v>
      </c>
    </row>
    <row r="1120" spans="2:4" x14ac:dyDescent="0.2">
      <c r="B1120" t="s">
        <v>1150</v>
      </c>
      <c r="C1120" s="33">
        <v>2.5481672588072581E-2</v>
      </c>
      <c r="D1120" s="33">
        <v>1.360995002983393E-2</v>
      </c>
    </row>
    <row r="1121" spans="2:4" x14ac:dyDescent="0.2">
      <c r="B1121" t="s">
        <v>1151</v>
      </c>
      <c r="C1121" s="33">
        <v>2.2661631559886375E-2</v>
      </c>
      <c r="D1121" s="33">
        <v>3.2406218035385979E-2</v>
      </c>
    </row>
    <row r="1122" spans="2:4" x14ac:dyDescent="0.2">
      <c r="B1122" t="s">
        <v>1152</v>
      </c>
      <c r="C1122" s="33">
        <v>4.4406943679441438E-2</v>
      </c>
      <c r="D1122" s="33">
        <v>3.743770094518082E-2</v>
      </c>
    </row>
    <row r="1123" spans="2:4" x14ac:dyDescent="0.2">
      <c r="B1123" t="s">
        <v>1153</v>
      </c>
      <c r="C1123" s="33">
        <v>-7.0431324227502434E-3</v>
      </c>
      <c r="D1123" s="33">
        <v>4.1124009767701995E-2</v>
      </c>
    </row>
    <row r="1124" spans="2:4" x14ac:dyDescent="0.2">
      <c r="B1124" t="s">
        <v>1154</v>
      </c>
      <c r="C1124" s="33">
        <v>-4.3143919266230311E-2</v>
      </c>
      <c r="D1124" s="33">
        <v>3.4760472958002712E-2</v>
      </c>
    </row>
    <row r="1125" spans="2:4" x14ac:dyDescent="0.2">
      <c r="B1125" t="s">
        <v>1155</v>
      </c>
      <c r="C1125" s="33">
        <v>-3.9442397001599079E-3</v>
      </c>
      <c r="D1125" s="33">
        <v>2.0162459455010523E-2</v>
      </c>
    </row>
    <row r="1126" spans="2:4" x14ac:dyDescent="0.2">
      <c r="B1126" t="s">
        <v>1156</v>
      </c>
      <c r="C1126" s="33">
        <v>-1.350660457464505E-2</v>
      </c>
      <c r="D1126" s="33">
        <v>4.1891373168462753E-2</v>
      </c>
    </row>
    <row r="1127" spans="2:4" x14ac:dyDescent="0.2">
      <c r="B1127" t="s">
        <v>1157</v>
      </c>
      <c r="C1127" s="33">
        <v>9.7425170571315764E-3</v>
      </c>
      <c r="D1127" s="33">
        <v>3.7363620845917864E-2</v>
      </c>
    </row>
    <row r="1128" spans="2:4" x14ac:dyDescent="0.2">
      <c r="B1128" t="s">
        <v>1158</v>
      </c>
      <c r="C1128" s="33">
        <v>3.6638298642268551E-2</v>
      </c>
      <c r="D1128" s="33">
        <v>1.9442189053823236E-2</v>
      </c>
    </row>
    <row r="1129" spans="2:4" x14ac:dyDescent="0.2">
      <c r="B1129" t="s">
        <v>1159</v>
      </c>
      <c r="C1129" s="33">
        <v>1.8601170329285238E-2</v>
      </c>
      <c r="D1129" s="33">
        <v>4.6688845610074248E-2</v>
      </c>
    </row>
    <row r="1130" spans="2:4" x14ac:dyDescent="0.2">
      <c r="B1130" t="s">
        <v>1160</v>
      </c>
      <c r="C1130" s="33">
        <v>-4.5393364381407179E-3</v>
      </c>
      <c r="D1130" s="33">
        <v>1.673098313594407E-2</v>
      </c>
    </row>
    <row r="1131" spans="2:4" x14ac:dyDescent="0.2">
      <c r="B1131" t="s">
        <v>1161</v>
      </c>
      <c r="C1131" s="33">
        <v>-1.3551378020912131E-2</v>
      </c>
      <c r="D1131" s="33">
        <v>6.4174850009376935E-2</v>
      </c>
    </row>
    <row r="1132" spans="2:4" x14ac:dyDescent="0.2">
      <c r="B1132" t="s">
        <v>1162</v>
      </c>
      <c r="C1132" s="33">
        <v>1.4551216074339037E-3</v>
      </c>
      <c r="D1132" s="33">
        <v>2.3669176784458991E-2</v>
      </c>
    </row>
    <row r="1133" spans="2:4" x14ac:dyDescent="0.2">
      <c r="B1133" t="s">
        <v>1163</v>
      </c>
      <c r="C1133" s="33">
        <v>3.8913154877578487E-2</v>
      </c>
      <c r="D1133" s="33">
        <v>4.738000166722843E-2</v>
      </c>
    </row>
    <row r="1134" spans="2:4" x14ac:dyDescent="0.2">
      <c r="B1134" t="s">
        <v>1164</v>
      </c>
      <c r="C1134" s="33">
        <v>-5.9209915862317528E-3</v>
      </c>
      <c r="D1134" s="33">
        <v>2.1389731071873704E-2</v>
      </c>
    </row>
    <row r="1135" spans="2:4" x14ac:dyDescent="0.2">
      <c r="B1135" t="s">
        <v>1165</v>
      </c>
      <c r="C1135" s="33">
        <v>2.77187432895473E-2</v>
      </c>
      <c r="D1135" s="33">
        <v>4.5756928254907611E-2</v>
      </c>
    </row>
    <row r="1136" spans="2:4" x14ac:dyDescent="0.2">
      <c r="B1136" t="s">
        <v>1166</v>
      </c>
      <c r="C1136" s="33">
        <v>3.3340950269143368E-2</v>
      </c>
      <c r="D1136" s="33">
        <v>2.8215348612429934E-2</v>
      </c>
    </row>
    <row r="1137" spans="2:4" x14ac:dyDescent="0.2">
      <c r="B1137" t="s">
        <v>1167</v>
      </c>
      <c r="C1137" s="33">
        <v>-6.3745425201089511E-3</v>
      </c>
      <c r="D1137" s="33">
        <v>1.0397717047790481E-2</v>
      </c>
    </row>
    <row r="1138" spans="2:4" x14ac:dyDescent="0.2">
      <c r="B1138" t="s">
        <v>1168</v>
      </c>
      <c r="C1138" s="33">
        <v>2.4942682955059158E-2</v>
      </c>
      <c r="D1138" s="33">
        <v>8.9875965378629727E-2</v>
      </c>
    </row>
    <row r="1139" spans="2:4" x14ac:dyDescent="0.2">
      <c r="B1139" t="s">
        <v>1169</v>
      </c>
      <c r="C1139" s="33">
        <v>2.584010558641521E-2</v>
      </c>
      <c r="D1139" s="33">
        <v>1.6201546791142413E-2</v>
      </c>
    </row>
    <row r="1140" spans="2:4" x14ac:dyDescent="0.2">
      <c r="B1140" t="s">
        <v>1170</v>
      </c>
      <c r="C1140" s="33">
        <v>3.3411882866316203E-2</v>
      </c>
      <c r="D1140" s="33">
        <v>2.0350324416493672E-2</v>
      </c>
    </row>
    <row r="1141" spans="2:4" x14ac:dyDescent="0.2">
      <c r="B1141" t="s">
        <v>1171</v>
      </c>
      <c r="C1141" s="33">
        <v>2.6506933449797682E-2</v>
      </c>
      <c r="D1141" s="33">
        <v>3.4230283048560309E-2</v>
      </c>
    </row>
    <row r="1142" spans="2:4" x14ac:dyDescent="0.2">
      <c r="B1142" t="s">
        <v>1172</v>
      </c>
      <c r="C1142" s="33">
        <v>-4.4509224487578464E-3</v>
      </c>
      <c r="D1142" s="33">
        <v>6.6102475675076128E-2</v>
      </c>
    </row>
    <row r="1143" spans="2:4" x14ac:dyDescent="0.2">
      <c r="B1143" t="s">
        <v>1173</v>
      </c>
      <c r="C1143" s="33">
        <v>2.5050189225431528E-2</v>
      </c>
      <c r="D1143" s="33">
        <v>7.4200678885942672E-2</v>
      </c>
    </row>
    <row r="1144" spans="2:4" x14ac:dyDescent="0.2">
      <c r="B1144" t="s">
        <v>1174</v>
      </c>
      <c r="C1144" s="33">
        <v>1.2932405324663934E-2</v>
      </c>
      <c r="D1144" s="33">
        <v>4.2259837560119688E-2</v>
      </c>
    </row>
    <row r="1145" spans="2:4" x14ac:dyDescent="0.2">
      <c r="B1145" t="s">
        <v>1175</v>
      </c>
      <c r="C1145" s="33">
        <v>1.130996769328867E-2</v>
      </c>
      <c r="D1145" s="33">
        <v>3.5938413422124157E-2</v>
      </c>
    </row>
    <row r="1146" spans="2:4" x14ac:dyDescent="0.2">
      <c r="B1146" t="s">
        <v>1176</v>
      </c>
      <c r="C1146" s="33">
        <v>2.3411795039776938E-2</v>
      </c>
      <c r="D1146" s="33">
        <v>5.5048003966933885E-2</v>
      </c>
    </row>
    <row r="1147" spans="2:4" x14ac:dyDescent="0.2">
      <c r="B1147" t="s">
        <v>1177</v>
      </c>
      <c r="C1147" s="33">
        <v>-1.1164036137422154E-2</v>
      </c>
      <c r="D1147" s="33">
        <v>4.7951945759968154E-2</v>
      </c>
    </row>
    <row r="1148" spans="2:4" x14ac:dyDescent="0.2">
      <c r="B1148" t="s">
        <v>1178</v>
      </c>
      <c r="C1148" s="33">
        <v>5.0020794939379812E-3</v>
      </c>
      <c r="D1148" s="33">
        <v>5.7552157387666031E-2</v>
      </c>
    </row>
    <row r="1149" spans="2:4" x14ac:dyDescent="0.2">
      <c r="B1149" t="s">
        <v>1179</v>
      </c>
      <c r="C1149" s="33">
        <v>1.8557239672113694E-2</v>
      </c>
      <c r="D1149" s="33">
        <v>5.1150607267087311E-2</v>
      </c>
    </row>
    <row r="1150" spans="2:4" x14ac:dyDescent="0.2">
      <c r="B1150" t="s">
        <v>1180</v>
      </c>
      <c r="C1150" s="33">
        <v>5.7557687275654808E-2</v>
      </c>
      <c r="D1150" s="33">
        <v>3.5216320633397052E-2</v>
      </c>
    </row>
    <row r="1151" spans="2:4" x14ac:dyDescent="0.2">
      <c r="B1151" t="s">
        <v>1181</v>
      </c>
      <c r="C1151" s="33">
        <v>1.5198078528397177E-2</v>
      </c>
      <c r="D1151" s="33">
        <v>4.7305444485755771E-2</v>
      </c>
    </row>
    <row r="1152" spans="2:4" x14ac:dyDescent="0.2">
      <c r="B1152" t="s">
        <v>1182</v>
      </c>
      <c r="C1152" s="33">
        <v>5.7381400496902442E-3</v>
      </c>
      <c r="D1152" s="33">
        <v>3.5234238660231489E-2</v>
      </c>
    </row>
    <row r="1153" spans="2:4" x14ac:dyDescent="0.2">
      <c r="B1153" t="s">
        <v>1183</v>
      </c>
      <c r="C1153" s="33">
        <v>5.8813708638235374E-3</v>
      </c>
      <c r="D1153" s="33">
        <v>6.3509814916987484E-2</v>
      </c>
    </row>
    <row r="1154" spans="2:4" x14ac:dyDescent="0.2">
      <c r="B1154" t="s">
        <v>1184</v>
      </c>
      <c r="C1154" s="33">
        <v>-1.5425773678861174E-2</v>
      </c>
      <c r="D1154" s="33">
        <v>5.6634276934329458E-2</v>
      </c>
    </row>
    <row r="1155" spans="2:4" x14ac:dyDescent="0.2">
      <c r="B1155" t="s">
        <v>1185</v>
      </c>
      <c r="C1155" s="33">
        <v>-6.261508255513774E-3</v>
      </c>
      <c r="D1155" s="33">
        <v>1.6217484629933648E-2</v>
      </c>
    </row>
    <row r="1156" spans="2:4" x14ac:dyDescent="0.2">
      <c r="B1156" t="s">
        <v>1186</v>
      </c>
      <c r="C1156" s="33">
        <v>-2.5917146713238012E-2</v>
      </c>
      <c r="D1156" s="33">
        <v>1.5290697447539893E-2</v>
      </c>
    </row>
    <row r="1157" spans="2:4" x14ac:dyDescent="0.2">
      <c r="B1157" t="s">
        <v>1187</v>
      </c>
      <c r="C1157" s="33">
        <v>5.6302457639425601E-3</v>
      </c>
      <c r="D1157" s="33">
        <v>1.7338772237064828E-2</v>
      </c>
    </row>
    <row r="1158" spans="2:4" x14ac:dyDescent="0.2">
      <c r="B1158" t="s">
        <v>1188</v>
      </c>
      <c r="C1158" s="33">
        <v>2.1054088574467271E-2</v>
      </c>
      <c r="D1158" s="33">
        <v>-1.4047408241355287E-2</v>
      </c>
    </row>
    <row r="1159" spans="2:4" x14ac:dyDescent="0.2">
      <c r="B1159" t="s">
        <v>1189</v>
      </c>
      <c r="C1159" s="33">
        <v>1.4795265255569234E-2</v>
      </c>
      <c r="D1159" s="33">
        <v>4.6067850513779748E-2</v>
      </c>
    </row>
    <row r="1160" spans="2:4" x14ac:dyDescent="0.2">
      <c r="B1160" t="s">
        <v>1190</v>
      </c>
      <c r="C1160" s="33">
        <v>1.7242120181374113E-2</v>
      </c>
      <c r="D1160" s="33">
        <v>1.9855632522337636E-2</v>
      </c>
    </row>
    <row r="1161" spans="2:4" x14ac:dyDescent="0.2">
      <c r="B1161" t="s">
        <v>1191</v>
      </c>
      <c r="C1161" s="33">
        <v>1.5020058819023463E-2</v>
      </c>
      <c r="D1161" s="33">
        <v>2.9720256206384098E-2</v>
      </c>
    </row>
    <row r="1162" spans="2:4" x14ac:dyDescent="0.2">
      <c r="B1162" t="s">
        <v>1192</v>
      </c>
      <c r="C1162" s="33">
        <v>1.3462880775003988E-2</v>
      </c>
      <c r="D1162" s="33">
        <v>4.573722977793572E-2</v>
      </c>
    </row>
    <row r="1163" spans="2:4" x14ac:dyDescent="0.2">
      <c r="B1163" t="s">
        <v>1193</v>
      </c>
      <c r="C1163" s="33">
        <v>-1.3994414860054904E-2</v>
      </c>
      <c r="D1163" s="33">
        <v>-1.1930872226860123E-2</v>
      </c>
    </row>
    <row r="1164" spans="2:4" x14ac:dyDescent="0.2">
      <c r="B1164" t="s">
        <v>1194</v>
      </c>
      <c r="C1164" s="33">
        <v>-1.4041164847397E-2</v>
      </c>
      <c r="D1164" s="33">
        <v>5.1506795639347985E-2</v>
      </c>
    </row>
    <row r="1165" spans="2:4" x14ac:dyDescent="0.2">
      <c r="B1165" t="s">
        <v>1195</v>
      </c>
      <c r="C1165" s="33">
        <v>-1.1511646655647757E-2</v>
      </c>
      <c r="D1165" s="33">
        <v>7.2221323638358426E-2</v>
      </c>
    </row>
    <row r="1166" spans="2:4" x14ac:dyDescent="0.2">
      <c r="B1166" t="s">
        <v>1196</v>
      </c>
      <c r="C1166" s="33">
        <v>5.1859154042701611E-2</v>
      </c>
      <c r="D1166" s="33">
        <v>1.747793978996956E-2</v>
      </c>
    </row>
    <row r="1167" spans="2:4" x14ac:dyDescent="0.2">
      <c r="B1167" t="s">
        <v>1197</v>
      </c>
      <c r="C1167" s="33">
        <v>3.5944764266463002E-2</v>
      </c>
      <c r="D1167" s="33">
        <v>2.5988365150290849E-2</v>
      </c>
    </row>
    <row r="1168" spans="2:4" x14ac:dyDescent="0.2">
      <c r="B1168" t="s">
        <v>1198</v>
      </c>
      <c r="C1168" s="33">
        <v>1.9942618430643801E-2</v>
      </c>
      <c r="D1168" s="33">
        <v>1.1494077504999672E-2</v>
      </c>
    </row>
    <row r="1169" spans="2:4" x14ac:dyDescent="0.2">
      <c r="B1169" t="s">
        <v>1199</v>
      </c>
      <c r="C1169" s="33">
        <v>8.0003052177791932E-3</v>
      </c>
      <c r="D1169" s="33">
        <v>3.3832890139737934E-2</v>
      </c>
    </row>
    <row r="1170" spans="2:4" x14ac:dyDescent="0.2">
      <c r="B1170" t="s">
        <v>1200</v>
      </c>
      <c r="C1170" s="33">
        <v>4.0559732192541421E-2</v>
      </c>
      <c r="D1170" s="33">
        <v>5.4844724455668285E-2</v>
      </c>
    </row>
    <row r="1171" spans="2:4" x14ac:dyDescent="0.2">
      <c r="B1171" t="s">
        <v>1201</v>
      </c>
      <c r="C1171" s="33">
        <v>1.3848444239311161E-2</v>
      </c>
      <c r="D1171" s="33">
        <v>-1.8482381927402869E-2</v>
      </c>
    </row>
    <row r="1172" spans="2:4" x14ac:dyDescent="0.2">
      <c r="B1172" t="s">
        <v>1202</v>
      </c>
      <c r="C1172" s="33">
        <v>7.6718744447444361E-3</v>
      </c>
      <c r="D1172" s="33">
        <v>4.6340201071813053E-2</v>
      </c>
    </row>
    <row r="1173" spans="2:4" x14ac:dyDescent="0.2">
      <c r="B1173" t="s">
        <v>1203</v>
      </c>
      <c r="C1173" s="33">
        <v>1.0307451466604983E-2</v>
      </c>
      <c r="D1173" s="33">
        <v>7.9146598771790672E-2</v>
      </c>
    </row>
    <row r="1174" spans="2:4" x14ac:dyDescent="0.2">
      <c r="B1174" t="s">
        <v>1204</v>
      </c>
      <c r="C1174" s="33">
        <v>-5.117225889713594E-3</v>
      </c>
      <c r="D1174" s="33">
        <v>3.0223838277231331E-2</v>
      </c>
    </row>
    <row r="1175" spans="2:4" x14ac:dyDescent="0.2">
      <c r="B1175" t="s">
        <v>1205</v>
      </c>
      <c r="C1175" s="33">
        <v>-8.1306598955335416E-4</v>
      </c>
      <c r="D1175" s="33">
        <v>5.4310552153275259E-2</v>
      </c>
    </row>
    <row r="1176" spans="2:4" x14ac:dyDescent="0.2">
      <c r="B1176" t="s">
        <v>1206</v>
      </c>
      <c r="C1176" s="33">
        <v>2.3841692782571935E-3</v>
      </c>
      <c r="D1176" s="33">
        <v>4.9083157780757641E-2</v>
      </c>
    </row>
    <row r="1177" spans="2:4" x14ac:dyDescent="0.2">
      <c r="B1177" t="s">
        <v>1207</v>
      </c>
      <c r="C1177" s="33">
        <v>2.1996846908546416E-2</v>
      </c>
      <c r="D1177" s="33">
        <v>8.8466943807177442E-3</v>
      </c>
    </row>
    <row r="1178" spans="2:4" x14ac:dyDescent="0.2">
      <c r="B1178" t="s">
        <v>1208</v>
      </c>
      <c r="C1178" s="33">
        <v>1.1036047373372273E-2</v>
      </c>
      <c r="D1178" s="33">
        <v>6.6082356396458736E-2</v>
      </c>
    </row>
    <row r="1179" spans="2:4" x14ac:dyDescent="0.2">
      <c r="B1179" t="s">
        <v>1209</v>
      </c>
      <c r="C1179" s="33">
        <v>3.9874177740691089E-2</v>
      </c>
      <c r="D1179" s="33">
        <v>1.0343259922876991E-2</v>
      </c>
    </row>
    <row r="1180" spans="2:4" x14ac:dyDescent="0.2">
      <c r="B1180" t="s">
        <v>1210</v>
      </c>
      <c r="C1180" s="33">
        <v>3.0115885132923445E-2</v>
      </c>
      <c r="D1180" s="33">
        <v>2.5121129126345912E-2</v>
      </c>
    </row>
    <row r="1181" spans="2:4" x14ac:dyDescent="0.2">
      <c r="B1181" t="s">
        <v>1211</v>
      </c>
      <c r="C1181" s="33">
        <v>1.9377501224415495E-2</v>
      </c>
      <c r="D1181" s="33">
        <v>-3.7031929404972366E-3</v>
      </c>
    </row>
    <row r="1182" spans="2:4" x14ac:dyDescent="0.2">
      <c r="B1182" t="s">
        <v>1212</v>
      </c>
      <c r="C1182" s="33">
        <v>6.7076212023079946E-3</v>
      </c>
      <c r="D1182" s="33">
        <v>5.8300759432988201E-2</v>
      </c>
    </row>
    <row r="1183" spans="2:4" x14ac:dyDescent="0.2">
      <c r="B1183" t="s">
        <v>1213</v>
      </c>
      <c r="C1183" s="33">
        <v>-3.6382521628238809E-3</v>
      </c>
      <c r="D1183" s="33">
        <v>6.2242969205643248E-2</v>
      </c>
    </row>
    <row r="1184" spans="2:4" x14ac:dyDescent="0.2">
      <c r="B1184" t="s">
        <v>1214</v>
      </c>
      <c r="C1184" s="33">
        <v>3.6032874004296007E-2</v>
      </c>
      <c r="D1184" s="33">
        <v>6.0595939266359256E-2</v>
      </c>
    </row>
    <row r="1185" spans="2:4" x14ac:dyDescent="0.2">
      <c r="B1185" t="s">
        <v>1215</v>
      </c>
      <c r="C1185" s="33">
        <v>1.5569918222019318E-2</v>
      </c>
      <c r="D1185" s="33">
        <v>5.238612051472577E-2</v>
      </c>
    </row>
    <row r="1186" spans="2:4" x14ac:dyDescent="0.2">
      <c r="B1186" t="s">
        <v>1216</v>
      </c>
      <c r="C1186" s="33">
        <v>-2.7170606932371815E-3</v>
      </c>
      <c r="D1186" s="33">
        <v>3.2270030124613588E-2</v>
      </c>
    </row>
    <row r="1187" spans="2:4" x14ac:dyDescent="0.2">
      <c r="B1187" t="s">
        <v>1217</v>
      </c>
      <c r="C1187" s="33">
        <v>4.0867250123975433E-3</v>
      </c>
      <c r="D1187" s="33">
        <v>2.6497201707759415E-2</v>
      </c>
    </row>
    <row r="1188" spans="2:4" x14ac:dyDescent="0.2">
      <c r="B1188" t="s">
        <v>1218</v>
      </c>
      <c r="C1188" s="33">
        <v>6.019541409669699E-3</v>
      </c>
      <c r="D1188" s="33">
        <v>1.5020904742854935E-2</v>
      </c>
    </row>
    <row r="1189" spans="2:4" x14ac:dyDescent="0.2">
      <c r="B1189" t="s">
        <v>1219</v>
      </c>
      <c r="C1189" s="33">
        <v>-1.0823699305922601E-2</v>
      </c>
      <c r="D1189" s="33">
        <v>5.0384103965002383E-2</v>
      </c>
    </row>
    <row r="1190" spans="2:4" x14ac:dyDescent="0.2">
      <c r="B1190" t="s">
        <v>1220</v>
      </c>
      <c r="C1190" s="33">
        <v>3.2513959296572971E-3</v>
      </c>
      <c r="D1190" s="33">
        <v>5.7183554477570765E-2</v>
      </c>
    </row>
    <row r="1191" spans="2:4" x14ac:dyDescent="0.2">
      <c r="B1191" t="s">
        <v>1221</v>
      </c>
      <c r="C1191" s="33">
        <v>4.0560674323080045E-3</v>
      </c>
      <c r="D1191" s="33">
        <v>1.4578607716617415E-2</v>
      </c>
    </row>
    <row r="1192" spans="2:4" x14ac:dyDescent="0.2">
      <c r="B1192" t="s">
        <v>1222</v>
      </c>
      <c r="C1192" s="33">
        <v>-3.4012877772867815E-2</v>
      </c>
      <c r="D1192" s="33">
        <v>2.7837729704074041E-2</v>
      </c>
    </row>
    <row r="1193" spans="2:4" x14ac:dyDescent="0.2">
      <c r="B1193" t="s">
        <v>1223</v>
      </c>
      <c r="C1193" s="33">
        <v>-4.717410311331419E-3</v>
      </c>
      <c r="D1193" s="33">
        <v>4.8745281950863042E-2</v>
      </c>
    </row>
    <row r="1194" spans="2:4" x14ac:dyDescent="0.2">
      <c r="B1194" t="s">
        <v>1224</v>
      </c>
      <c r="C1194" s="33">
        <v>2.3854103644877618E-2</v>
      </c>
      <c r="D1194" s="33">
        <v>1.9811013001567734E-2</v>
      </c>
    </row>
    <row r="1195" spans="2:4" x14ac:dyDescent="0.2">
      <c r="B1195" t="s">
        <v>1225</v>
      </c>
      <c r="C1195" s="33">
        <v>3.3076363121190118E-2</v>
      </c>
      <c r="D1195" s="33">
        <v>6.1884586848848289E-2</v>
      </c>
    </row>
    <row r="1196" spans="2:4" x14ac:dyDescent="0.2">
      <c r="B1196" t="s">
        <v>1226</v>
      </c>
      <c r="C1196" s="33">
        <v>-1.0621087036289129E-3</v>
      </c>
      <c r="D1196" s="33">
        <v>3.3291782948799795E-2</v>
      </c>
    </row>
    <row r="1197" spans="2:4" x14ac:dyDescent="0.2">
      <c r="B1197" t="s">
        <v>1227</v>
      </c>
      <c r="C1197" s="33">
        <v>4.4104241302148454E-2</v>
      </c>
      <c r="D1197" s="33">
        <v>3.4121132614340112E-2</v>
      </c>
    </row>
    <row r="1198" spans="2:4" x14ac:dyDescent="0.2">
      <c r="B1198" t="s">
        <v>1228</v>
      </c>
      <c r="C1198" s="33">
        <v>5.0446563014169121E-3</v>
      </c>
      <c r="D1198" s="33">
        <v>4.0483244404170345E-2</v>
      </c>
    </row>
    <row r="1199" spans="2:4" x14ac:dyDescent="0.2">
      <c r="B1199" t="s">
        <v>1229</v>
      </c>
      <c r="C1199" s="33">
        <v>1.7805656726389684E-3</v>
      </c>
      <c r="D1199" s="33">
        <v>2.6328575372571189E-2</v>
      </c>
    </row>
    <row r="1200" spans="2:4" x14ac:dyDescent="0.2">
      <c r="B1200" t="s">
        <v>1230</v>
      </c>
      <c r="C1200" s="33">
        <v>1.9519371815102278E-4</v>
      </c>
      <c r="D1200" s="33">
        <v>3.5432342972567268E-2</v>
      </c>
    </row>
    <row r="1201" spans="2:4" x14ac:dyDescent="0.2">
      <c r="B1201" t="s">
        <v>1231</v>
      </c>
      <c r="C1201" s="33">
        <v>2.2047658230367174E-2</v>
      </c>
      <c r="D1201" s="33">
        <v>6.4206232784323788E-2</v>
      </c>
    </row>
    <row r="1202" spans="2:4" x14ac:dyDescent="0.2">
      <c r="B1202" t="s">
        <v>1232</v>
      </c>
      <c r="C1202" s="33">
        <v>3.2961753468982197E-2</v>
      </c>
      <c r="D1202" s="33">
        <v>8.173183771419186E-3</v>
      </c>
    </row>
    <row r="1203" spans="2:4" x14ac:dyDescent="0.2">
      <c r="B1203" t="s">
        <v>1233</v>
      </c>
      <c r="C1203" s="33">
        <v>-1.9357392538849515E-2</v>
      </c>
      <c r="D1203" s="33">
        <v>5.0919766512916728E-2</v>
      </c>
    </row>
    <row r="1204" spans="2:4" x14ac:dyDescent="0.2">
      <c r="B1204" t="s">
        <v>1234</v>
      </c>
      <c r="C1204" s="33">
        <v>8.0516314537782529E-3</v>
      </c>
      <c r="D1204" s="33">
        <v>5.1895832975186691E-2</v>
      </c>
    </row>
    <row r="1205" spans="2:4" x14ac:dyDescent="0.2">
      <c r="B1205" t="s">
        <v>1235</v>
      </c>
      <c r="C1205" s="33">
        <v>-8.2459251598991003E-3</v>
      </c>
      <c r="D1205" s="33">
        <v>7.8945540544152967E-3</v>
      </c>
    </row>
    <row r="1206" spans="2:4" x14ac:dyDescent="0.2">
      <c r="B1206" t="s">
        <v>1236</v>
      </c>
      <c r="C1206" s="33">
        <v>2.2501580935721733E-2</v>
      </c>
      <c r="D1206" s="33">
        <v>7.2477697187451035E-2</v>
      </c>
    </row>
    <row r="1207" spans="2:4" x14ac:dyDescent="0.2">
      <c r="B1207" t="s">
        <v>1237</v>
      </c>
      <c r="C1207" s="33">
        <v>2.5360137344148694E-4</v>
      </c>
      <c r="D1207" s="33">
        <v>3.3696946736259135E-2</v>
      </c>
    </row>
    <row r="1208" spans="2:4" x14ac:dyDescent="0.2">
      <c r="B1208" t="s">
        <v>1238</v>
      </c>
      <c r="C1208" s="33">
        <v>2.6232377368774658E-2</v>
      </c>
      <c r="D1208" s="33">
        <v>1.4542803551495443E-2</v>
      </c>
    </row>
    <row r="1209" spans="2:4" x14ac:dyDescent="0.2">
      <c r="B1209" t="s">
        <v>1239</v>
      </c>
      <c r="C1209" s="33">
        <v>-2.4284052358438779E-2</v>
      </c>
      <c r="D1209" s="33">
        <v>1.1283830178184656E-3</v>
      </c>
    </row>
    <row r="1210" spans="2:4" x14ac:dyDescent="0.2">
      <c r="B1210" t="s">
        <v>1240</v>
      </c>
      <c r="C1210" s="33">
        <v>1.3396967511364256E-2</v>
      </c>
      <c r="D1210" s="33">
        <v>4.4640804073661104E-2</v>
      </c>
    </row>
    <row r="1211" spans="2:4" x14ac:dyDescent="0.2">
      <c r="B1211" t="s">
        <v>1241</v>
      </c>
      <c r="C1211" s="33">
        <v>7.6571334142134899E-4</v>
      </c>
      <c r="D1211" s="33">
        <v>5.0568750675763954E-2</v>
      </c>
    </row>
    <row r="1212" spans="2:4" x14ac:dyDescent="0.2">
      <c r="B1212" t="s">
        <v>1242</v>
      </c>
      <c r="C1212" s="33">
        <v>-2.7365704454567201E-2</v>
      </c>
      <c r="D1212" s="33">
        <v>6.8682455245764912E-2</v>
      </c>
    </row>
    <row r="1213" spans="2:4" x14ac:dyDescent="0.2">
      <c r="B1213" t="s">
        <v>1243</v>
      </c>
      <c r="C1213" s="33">
        <v>-2.9069518615912011E-2</v>
      </c>
      <c r="D1213" s="33">
        <v>4.1008032007335139E-2</v>
      </c>
    </row>
    <row r="1214" spans="2:4" x14ac:dyDescent="0.2">
      <c r="B1214" t="s">
        <v>1244</v>
      </c>
      <c r="C1214" s="33">
        <v>-5.0327082687863685E-4</v>
      </c>
      <c r="D1214" s="33">
        <v>2.5613747025638928E-2</v>
      </c>
    </row>
    <row r="1215" spans="2:4" x14ac:dyDescent="0.2">
      <c r="B1215" t="s">
        <v>1245</v>
      </c>
      <c r="C1215" s="33">
        <v>5.2649684639720508E-2</v>
      </c>
      <c r="D1215" s="33">
        <v>4.3202637982703553E-2</v>
      </c>
    </row>
    <row r="1216" spans="2:4" x14ac:dyDescent="0.2">
      <c r="B1216" t="s">
        <v>1246</v>
      </c>
      <c r="C1216" s="33">
        <v>4.3476673410854351E-2</v>
      </c>
      <c r="D1216" s="33">
        <v>4.7576106379600712E-2</v>
      </c>
    </row>
    <row r="1217" spans="2:4" x14ac:dyDescent="0.2">
      <c r="B1217" t="s">
        <v>1247</v>
      </c>
      <c r="C1217" s="33">
        <v>2.4674718824925111E-3</v>
      </c>
      <c r="D1217" s="33">
        <v>6.0148225108284492E-2</v>
      </c>
    </row>
    <row r="1218" spans="2:4" x14ac:dyDescent="0.2">
      <c r="B1218" t="s">
        <v>1248</v>
      </c>
      <c r="C1218" s="33">
        <v>2.4562261853900307E-2</v>
      </c>
      <c r="D1218" s="33">
        <v>4.2657205959639954E-2</v>
      </c>
    </row>
    <row r="1219" spans="2:4" x14ac:dyDescent="0.2">
      <c r="B1219" t="s">
        <v>1249</v>
      </c>
      <c r="C1219" s="33">
        <v>8.5973689943303917E-3</v>
      </c>
      <c r="D1219" s="33">
        <v>-4.4318225978132869E-4</v>
      </c>
    </row>
    <row r="1220" spans="2:4" x14ac:dyDescent="0.2">
      <c r="B1220" t="s">
        <v>1250</v>
      </c>
      <c r="C1220" s="33">
        <v>4.2668388885340774E-2</v>
      </c>
      <c r="D1220" s="33">
        <v>5.3746520879942354E-2</v>
      </c>
    </row>
    <row r="1221" spans="2:4" x14ac:dyDescent="0.2">
      <c r="B1221" t="s">
        <v>1251</v>
      </c>
      <c r="C1221" s="33">
        <v>1.8646790754329616E-2</v>
      </c>
      <c r="D1221" s="33">
        <v>8.5570945052857852E-2</v>
      </c>
    </row>
    <row r="1222" spans="2:4" x14ac:dyDescent="0.2">
      <c r="B1222" t="s">
        <v>1252</v>
      </c>
      <c r="C1222" s="33">
        <v>2.0333865268343538E-2</v>
      </c>
      <c r="D1222" s="33">
        <v>4.0942810482999255E-2</v>
      </c>
    </row>
    <row r="1223" spans="2:4" x14ac:dyDescent="0.2">
      <c r="B1223" t="s">
        <v>1253</v>
      </c>
      <c r="C1223" s="33">
        <v>3.5647601490510404E-2</v>
      </c>
      <c r="D1223" s="33">
        <v>2.4159211351066363E-2</v>
      </c>
    </row>
    <row r="1224" spans="2:4" x14ac:dyDescent="0.2">
      <c r="B1224" t="s">
        <v>1254</v>
      </c>
      <c r="C1224" s="33">
        <v>-2.8122206056574485E-2</v>
      </c>
      <c r="D1224" s="33">
        <v>5.8041906113564454E-2</v>
      </c>
    </row>
    <row r="1225" spans="2:4" x14ac:dyDescent="0.2">
      <c r="B1225" t="s">
        <v>1255</v>
      </c>
      <c r="C1225" s="33">
        <v>1.1430580179772613E-2</v>
      </c>
      <c r="D1225" s="33">
        <v>4.0594464391297248E-2</v>
      </c>
    </row>
    <row r="1226" spans="2:4" x14ac:dyDescent="0.2">
      <c r="B1226" t="s">
        <v>1256</v>
      </c>
      <c r="C1226" s="33">
        <v>-9.2240472727754697E-3</v>
      </c>
      <c r="D1226" s="33">
        <v>3.8410932746474225E-2</v>
      </c>
    </row>
    <row r="1227" spans="2:4" x14ac:dyDescent="0.2">
      <c r="B1227" t="s">
        <v>1257</v>
      </c>
      <c r="C1227" s="33">
        <v>-2.4188681584063142E-2</v>
      </c>
      <c r="D1227" s="33">
        <v>2.7601228471602027E-2</v>
      </c>
    </row>
    <row r="1228" spans="2:4" x14ac:dyDescent="0.2">
      <c r="B1228" t="s">
        <v>1258</v>
      </c>
      <c r="C1228" s="33">
        <v>5.9001910216441335E-2</v>
      </c>
      <c r="D1228" s="33">
        <v>3.5112429923810223E-2</v>
      </c>
    </row>
    <row r="1229" spans="2:4" x14ac:dyDescent="0.2">
      <c r="B1229" t="s">
        <v>1259</v>
      </c>
      <c r="C1229" s="33">
        <v>6.5016323315986698E-3</v>
      </c>
      <c r="D1229" s="33">
        <v>6.4515294446244875E-2</v>
      </c>
    </row>
    <row r="1230" spans="2:4" x14ac:dyDescent="0.2">
      <c r="B1230" t="s">
        <v>1260</v>
      </c>
      <c r="C1230" s="33">
        <v>1.0398664434586714E-2</v>
      </c>
      <c r="D1230" s="33">
        <v>3.1899577540627486E-2</v>
      </c>
    </row>
    <row r="1231" spans="2:4" x14ac:dyDescent="0.2">
      <c r="B1231" t="s">
        <v>1261</v>
      </c>
      <c r="C1231" s="33">
        <v>9.1348624067238166E-3</v>
      </c>
      <c r="D1231" s="33">
        <v>2.1389907236956579E-2</v>
      </c>
    </row>
    <row r="1232" spans="2:4" x14ac:dyDescent="0.2">
      <c r="B1232" t="s">
        <v>1262</v>
      </c>
      <c r="C1232" s="33">
        <v>-6.3373867044833453E-3</v>
      </c>
      <c r="D1232" s="33">
        <v>5.3741326927098834E-2</v>
      </c>
    </row>
    <row r="1233" spans="2:4" x14ac:dyDescent="0.2">
      <c r="B1233" t="s">
        <v>1263</v>
      </c>
      <c r="C1233" s="33">
        <v>1.1727110188429269E-2</v>
      </c>
      <c r="D1233" s="33">
        <v>2.4285227029595621E-2</v>
      </c>
    </row>
    <row r="1234" spans="2:4" x14ac:dyDescent="0.2">
      <c r="B1234" t="s">
        <v>1264</v>
      </c>
      <c r="C1234" s="33">
        <v>-2.1697346934907345E-2</v>
      </c>
      <c r="D1234" s="33">
        <v>1.7236634669008006E-2</v>
      </c>
    </row>
    <row r="1235" spans="2:4" x14ac:dyDescent="0.2">
      <c r="B1235" t="s">
        <v>1265</v>
      </c>
      <c r="C1235" s="33">
        <v>-1.039527440442242E-2</v>
      </c>
      <c r="D1235" s="33">
        <v>3.7417169073222775E-2</v>
      </c>
    </row>
    <row r="1236" spans="2:4" x14ac:dyDescent="0.2">
      <c r="B1236" t="s">
        <v>1266</v>
      </c>
      <c r="C1236" s="33">
        <v>4.9765231020900275E-2</v>
      </c>
      <c r="D1236" s="33">
        <v>1.4542049090378345E-2</v>
      </c>
    </row>
    <row r="1237" spans="2:4" x14ac:dyDescent="0.2">
      <c r="B1237" t="s">
        <v>1267</v>
      </c>
      <c r="C1237" s="33">
        <v>4.8296525387432985E-3</v>
      </c>
      <c r="D1237" s="33">
        <v>2.6799339118778513E-2</v>
      </c>
    </row>
    <row r="1238" spans="2:4" x14ac:dyDescent="0.2">
      <c r="B1238" t="s">
        <v>1268</v>
      </c>
      <c r="C1238" s="33">
        <v>4.9710506059567366E-2</v>
      </c>
      <c r="D1238" s="33">
        <v>4.5098947985421176E-2</v>
      </c>
    </row>
    <row r="1239" spans="2:4" x14ac:dyDescent="0.2">
      <c r="B1239" t="s">
        <v>1269</v>
      </c>
      <c r="C1239" s="33">
        <v>-1.8906877324708304E-2</v>
      </c>
      <c r="D1239" s="33">
        <v>4.4245273419924368E-2</v>
      </c>
    </row>
    <row r="1240" spans="2:4" x14ac:dyDescent="0.2">
      <c r="B1240" t="s">
        <v>1270</v>
      </c>
      <c r="C1240" s="33">
        <v>3.5110304579124278E-2</v>
      </c>
      <c r="D1240" s="33">
        <v>4.9702975247413531E-2</v>
      </c>
    </row>
    <row r="1241" spans="2:4" x14ac:dyDescent="0.2">
      <c r="B1241" t="s">
        <v>1271</v>
      </c>
      <c r="C1241" s="33">
        <v>1.7076903462069214E-2</v>
      </c>
      <c r="D1241" s="33">
        <v>4.5940746781433103E-2</v>
      </c>
    </row>
    <row r="1242" spans="2:4" x14ac:dyDescent="0.2">
      <c r="B1242" t="s">
        <v>1272</v>
      </c>
      <c r="C1242" s="33">
        <v>4.8093790469390498E-3</v>
      </c>
      <c r="D1242" s="33">
        <v>3.2118542547813843E-2</v>
      </c>
    </row>
    <row r="1243" spans="2:4" x14ac:dyDescent="0.2">
      <c r="B1243" t="s">
        <v>1273</v>
      </c>
      <c r="C1243" s="33">
        <v>-1.9565874638410776E-3</v>
      </c>
      <c r="D1243" s="33">
        <v>2.0069089564531954E-2</v>
      </c>
    </row>
    <row r="1244" spans="2:4" x14ac:dyDescent="0.2">
      <c r="B1244" t="s">
        <v>1274</v>
      </c>
      <c r="C1244" s="33">
        <v>1.2687878378713371E-2</v>
      </c>
      <c r="D1244" s="33">
        <v>5.4635131367889896E-2</v>
      </c>
    </row>
    <row r="1245" spans="2:4" x14ac:dyDescent="0.2">
      <c r="B1245" t="s">
        <v>1275</v>
      </c>
      <c r="C1245" s="33">
        <v>1.2018130547334733E-2</v>
      </c>
      <c r="D1245" s="33">
        <v>5.3480300495649703E-2</v>
      </c>
    </row>
    <row r="1246" spans="2:4" x14ac:dyDescent="0.2">
      <c r="B1246" t="s">
        <v>1276</v>
      </c>
      <c r="C1246" s="33">
        <v>-5.1981266972683238E-3</v>
      </c>
      <c r="D1246" s="33">
        <v>7.7825764042707066E-3</v>
      </c>
    </row>
    <row r="1247" spans="2:4" x14ac:dyDescent="0.2">
      <c r="B1247" t="s">
        <v>1277</v>
      </c>
      <c r="C1247" s="33">
        <v>3.7258870239714019E-2</v>
      </c>
      <c r="D1247" s="33">
        <v>6.5943460565986822E-2</v>
      </c>
    </row>
    <row r="1248" spans="2:4" x14ac:dyDescent="0.2">
      <c r="B1248" t="s">
        <v>1278</v>
      </c>
      <c r="C1248" s="33">
        <v>2.8699755285243305E-3</v>
      </c>
      <c r="D1248" s="33">
        <v>3.5332314493708904E-2</v>
      </c>
    </row>
    <row r="1249" spans="2:4" x14ac:dyDescent="0.2">
      <c r="B1249" t="s">
        <v>1279</v>
      </c>
      <c r="C1249" s="33">
        <v>-2.2634067280766806E-2</v>
      </c>
      <c r="D1249" s="33">
        <v>3.7116637902433948E-2</v>
      </c>
    </row>
    <row r="1250" spans="2:4" x14ac:dyDescent="0.2">
      <c r="B1250" t="s">
        <v>1280</v>
      </c>
      <c r="C1250" s="33">
        <v>3.710223095305519E-2</v>
      </c>
      <c r="D1250" s="33">
        <v>6.7601296368667435E-2</v>
      </c>
    </row>
    <row r="1251" spans="2:4" x14ac:dyDescent="0.2">
      <c r="B1251" t="s">
        <v>1281</v>
      </c>
      <c r="C1251" s="33">
        <v>-2.8635981586938281E-2</v>
      </c>
      <c r="D1251" s="33">
        <v>5.7852283040031524E-2</v>
      </c>
    </row>
    <row r="1252" spans="2:4" x14ac:dyDescent="0.2">
      <c r="B1252" t="s">
        <v>1282</v>
      </c>
      <c r="C1252" s="33">
        <v>4.3635045031544681E-2</v>
      </c>
      <c r="D1252" s="33">
        <v>9.7216213322790276E-2</v>
      </c>
    </row>
    <row r="1253" spans="2:4" x14ac:dyDescent="0.2">
      <c r="B1253" t="s">
        <v>1283</v>
      </c>
      <c r="C1253" s="33">
        <v>8.6293388140173885E-3</v>
      </c>
      <c r="D1253" s="33">
        <v>5.1824620902996339E-2</v>
      </c>
    </row>
    <row r="1254" spans="2:4" x14ac:dyDescent="0.2">
      <c r="B1254" t="s">
        <v>1284</v>
      </c>
      <c r="C1254" s="33">
        <v>-5.0395486971132591E-3</v>
      </c>
      <c r="D1254" s="33">
        <v>5.6247482795831354E-2</v>
      </c>
    </row>
    <row r="1255" spans="2:4" x14ac:dyDescent="0.2">
      <c r="B1255" t="s">
        <v>1285</v>
      </c>
      <c r="C1255" s="33">
        <v>2.1204456144027533E-2</v>
      </c>
      <c r="D1255" s="33">
        <v>2.438447706489404E-2</v>
      </c>
    </row>
    <row r="1256" spans="2:4" x14ac:dyDescent="0.2">
      <c r="B1256" t="s">
        <v>1286</v>
      </c>
      <c r="C1256" s="33">
        <v>-1.3609979075475068E-3</v>
      </c>
      <c r="D1256" s="33">
        <v>2.5816593117327549E-2</v>
      </c>
    </row>
    <row r="1257" spans="2:4" x14ac:dyDescent="0.2">
      <c r="B1257" t="s">
        <v>1287</v>
      </c>
      <c r="C1257" s="33">
        <v>-4.7189153638064162E-4</v>
      </c>
      <c r="D1257" s="33">
        <v>3.4713898408637728E-2</v>
      </c>
    </row>
    <row r="1258" spans="2:4" x14ac:dyDescent="0.2">
      <c r="B1258" t="s">
        <v>1288</v>
      </c>
      <c r="C1258" s="33">
        <v>8.609694321510767E-3</v>
      </c>
      <c r="D1258" s="33">
        <v>5.7111524605410371E-2</v>
      </c>
    </row>
    <row r="1259" spans="2:4" x14ac:dyDescent="0.2">
      <c r="B1259" t="s">
        <v>1289</v>
      </c>
      <c r="C1259" s="33">
        <v>1.6190969928841059E-2</v>
      </c>
      <c r="D1259" s="33">
        <v>2.3133105539176271E-2</v>
      </c>
    </row>
    <row r="1260" spans="2:4" x14ac:dyDescent="0.2">
      <c r="B1260" t="s">
        <v>1290</v>
      </c>
      <c r="C1260" s="33">
        <v>3.4874690399469841E-3</v>
      </c>
      <c r="D1260" s="33">
        <v>4.7570784095589999E-2</v>
      </c>
    </row>
    <row r="1261" spans="2:4" x14ac:dyDescent="0.2">
      <c r="B1261" t="s">
        <v>1291</v>
      </c>
      <c r="C1261" s="33">
        <v>1.9063160433431488E-2</v>
      </c>
      <c r="D1261" s="33">
        <v>4.5369696803099532E-2</v>
      </c>
    </row>
    <row r="1262" spans="2:4" x14ac:dyDescent="0.2">
      <c r="B1262" t="s">
        <v>1292</v>
      </c>
      <c r="C1262" s="33">
        <v>4.4805942005806856E-2</v>
      </c>
      <c r="D1262" s="33">
        <v>1.3178874645986147E-2</v>
      </c>
    </row>
    <row r="1263" spans="2:4" x14ac:dyDescent="0.2">
      <c r="B1263" t="s">
        <v>1293</v>
      </c>
      <c r="C1263" s="33">
        <v>4.3315669227719043E-3</v>
      </c>
      <c r="D1263" s="33">
        <v>3.5923782321139908E-2</v>
      </c>
    </row>
    <row r="1264" spans="2:4" x14ac:dyDescent="0.2">
      <c r="B1264" t="s">
        <v>1294</v>
      </c>
      <c r="C1264" s="33">
        <v>-1.4564742623207368E-2</v>
      </c>
      <c r="D1264" s="33">
        <v>4.5124764330169959E-2</v>
      </c>
    </row>
    <row r="1265" spans="2:4" x14ac:dyDescent="0.2">
      <c r="B1265" t="s">
        <v>1295</v>
      </c>
      <c r="C1265" s="33">
        <v>1.3767221855701058E-2</v>
      </c>
      <c r="D1265" s="33">
        <v>6.2231572409347166E-3</v>
      </c>
    </row>
    <row r="1266" spans="2:4" x14ac:dyDescent="0.2">
      <c r="B1266" t="s">
        <v>1296</v>
      </c>
      <c r="C1266" s="33">
        <v>1.5501191952816819E-2</v>
      </c>
      <c r="D1266" s="33">
        <v>5.1029713848451438E-2</v>
      </c>
    </row>
    <row r="1267" spans="2:4" x14ac:dyDescent="0.2">
      <c r="B1267" t="s">
        <v>1297</v>
      </c>
      <c r="C1267" s="33">
        <v>2.4437302005426327E-2</v>
      </c>
      <c r="D1267" s="33">
        <v>3.5623491727698554E-2</v>
      </c>
    </row>
    <row r="1268" spans="2:4" x14ac:dyDescent="0.2">
      <c r="B1268" t="s">
        <v>1298</v>
      </c>
      <c r="C1268" s="33">
        <v>-3.0014877073670246E-2</v>
      </c>
      <c r="D1268" s="33">
        <v>6.3948415582127355E-2</v>
      </c>
    </row>
    <row r="1269" spans="2:4" x14ac:dyDescent="0.2">
      <c r="B1269" t="s">
        <v>1299</v>
      </c>
      <c r="C1269" s="33">
        <v>-1.0695896383854034E-2</v>
      </c>
      <c r="D1269" s="33">
        <v>1.6162655944376141E-2</v>
      </c>
    </row>
    <row r="1270" spans="2:4" x14ac:dyDescent="0.2">
      <c r="B1270" t="s">
        <v>1300</v>
      </c>
      <c r="C1270" s="33">
        <v>-2.4212697023448589E-2</v>
      </c>
      <c r="D1270" s="33">
        <v>-2.4166109130545899E-3</v>
      </c>
    </row>
    <row r="1271" spans="2:4" x14ac:dyDescent="0.2">
      <c r="B1271" t="s">
        <v>1301</v>
      </c>
      <c r="C1271" s="33">
        <v>2.1282757850877802E-2</v>
      </c>
      <c r="D1271" s="33">
        <v>4.3482007187285454E-3</v>
      </c>
    </row>
    <row r="1272" spans="2:4" x14ac:dyDescent="0.2">
      <c r="B1272" t="s">
        <v>1302</v>
      </c>
      <c r="C1272" s="33">
        <v>-2.1628760258781392E-3</v>
      </c>
      <c r="D1272" s="33">
        <v>3.7834785615459054E-2</v>
      </c>
    </row>
    <row r="1273" spans="2:4" x14ac:dyDescent="0.2">
      <c r="B1273" t="s">
        <v>1303</v>
      </c>
      <c r="C1273" s="33">
        <v>2.9797130345668693E-2</v>
      </c>
      <c r="D1273" s="33">
        <v>7.6159151407564241E-2</v>
      </c>
    </row>
    <row r="1274" spans="2:4" x14ac:dyDescent="0.2">
      <c r="B1274" t="s">
        <v>1304</v>
      </c>
      <c r="C1274" s="33">
        <v>1.3915653437919801E-3</v>
      </c>
      <c r="D1274" s="33">
        <v>3.3157625686447985E-2</v>
      </c>
    </row>
    <row r="1275" spans="2:4" x14ac:dyDescent="0.2">
      <c r="B1275" t="s">
        <v>1305</v>
      </c>
      <c r="C1275" s="33">
        <v>2.6917027920153637E-2</v>
      </c>
      <c r="D1275" s="33">
        <v>2.5937024615360051E-2</v>
      </c>
    </row>
    <row r="1276" spans="2:4" x14ac:dyDescent="0.2">
      <c r="B1276" t="s">
        <v>1306</v>
      </c>
      <c r="C1276" s="33">
        <v>4.1107367772012706E-3</v>
      </c>
      <c r="D1276" s="33">
        <v>2.1554586297937769E-2</v>
      </c>
    </row>
    <row r="1277" spans="2:4" x14ac:dyDescent="0.2">
      <c r="B1277" t="s">
        <v>1307</v>
      </c>
      <c r="C1277" s="33">
        <v>1.5569659511191068E-2</v>
      </c>
      <c r="D1277" s="33">
        <v>5.6882893833984413E-2</v>
      </c>
    </row>
    <row r="1278" spans="2:4" x14ac:dyDescent="0.2">
      <c r="B1278" t="s">
        <v>1308</v>
      </c>
      <c r="C1278" s="33">
        <v>1.121939373451555E-3</v>
      </c>
      <c r="D1278" s="33">
        <v>1.5265402015803876E-2</v>
      </c>
    </row>
    <row r="1279" spans="2:4" x14ac:dyDescent="0.2">
      <c r="B1279" t="s">
        <v>1309</v>
      </c>
      <c r="C1279" s="33">
        <v>-2.4076852153986378E-3</v>
      </c>
      <c r="D1279" s="33">
        <v>5.9033247407246095E-2</v>
      </c>
    </row>
    <row r="1280" spans="2:4" x14ac:dyDescent="0.2">
      <c r="B1280" t="s">
        <v>1310</v>
      </c>
      <c r="C1280" s="33">
        <v>2.0726870608508266E-2</v>
      </c>
      <c r="D1280" s="33">
        <v>7.6800127783884814E-2</v>
      </c>
    </row>
    <row r="1281" spans="2:4" x14ac:dyDescent="0.2">
      <c r="B1281" t="s">
        <v>1311</v>
      </c>
      <c r="C1281" s="33">
        <v>2.4670532611745996E-2</v>
      </c>
      <c r="D1281" s="33">
        <v>3.8332990263734462E-2</v>
      </c>
    </row>
    <row r="1282" spans="2:4" x14ac:dyDescent="0.2">
      <c r="B1282" t="s">
        <v>1312</v>
      </c>
      <c r="C1282" s="33">
        <v>-9.7106586366702951E-3</v>
      </c>
      <c r="D1282" s="33">
        <v>1.8179087662356382E-2</v>
      </c>
    </row>
    <row r="1283" spans="2:4" x14ac:dyDescent="0.2">
      <c r="B1283" t="s">
        <v>1313</v>
      </c>
      <c r="C1283" s="33">
        <v>-5.9545070087120271E-3</v>
      </c>
      <c r="D1283" s="33">
        <v>2.6673383111570539E-2</v>
      </c>
    </row>
    <row r="1284" spans="2:4" x14ac:dyDescent="0.2">
      <c r="B1284" t="s">
        <v>1314</v>
      </c>
      <c r="C1284" s="33">
        <v>4.7305416434055229E-3</v>
      </c>
      <c r="D1284" s="33">
        <v>8.0929430336823094E-2</v>
      </c>
    </row>
    <row r="1285" spans="2:4" x14ac:dyDescent="0.2">
      <c r="B1285" t="s">
        <v>1315</v>
      </c>
      <c r="C1285" s="33">
        <v>-3.0754101470426305E-3</v>
      </c>
      <c r="D1285" s="33">
        <v>6.1924280079998825E-2</v>
      </c>
    </row>
    <row r="1286" spans="2:4" x14ac:dyDescent="0.2">
      <c r="B1286" t="s">
        <v>1316</v>
      </c>
      <c r="C1286" s="33">
        <v>2.8097978942268217E-2</v>
      </c>
      <c r="D1286" s="33">
        <v>1.5272122284302653E-2</v>
      </c>
    </row>
    <row r="1287" spans="2:4" x14ac:dyDescent="0.2">
      <c r="B1287" t="s">
        <v>1317</v>
      </c>
      <c r="C1287" s="33">
        <v>2.4339417697553135E-2</v>
      </c>
      <c r="D1287" s="33">
        <v>1.4846145506774402E-2</v>
      </c>
    </row>
    <row r="1288" spans="2:4" x14ac:dyDescent="0.2">
      <c r="B1288" t="s">
        <v>1318</v>
      </c>
      <c r="C1288" s="33">
        <v>9.9196727316468881E-3</v>
      </c>
      <c r="D1288" s="33">
        <v>2.8100078593576421E-2</v>
      </c>
    </row>
    <row r="1289" spans="2:4" x14ac:dyDescent="0.2">
      <c r="B1289" t="s">
        <v>1319</v>
      </c>
      <c r="C1289" s="33">
        <v>7.3033839541827503E-4</v>
      </c>
      <c r="D1289" s="33">
        <v>2.0180315004007267E-2</v>
      </c>
    </row>
    <row r="1290" spans="2:4" x14ac:dyDescent="0.2">
      <c r="B1290" t="s">
        <v>1320</v>
      </c>
      <c r="C1290" s="33">
        <v>-2.0031133365383241E-3</v>
      </c>
      <c r="D1290" s="33">
        <v>4.4363283657889017E-2</v>
      </c>
    </row>
    <row r="1291" spans="2:4" x14ac:dyDescent="0.2">
      <c r="B1291" t="s">
        <v>1321</v>
      </c>
      <c r="C1291" s="33">
        <v>1.8327217608925181E-2</v>
      </c>
      <c r="D1291" s="33">
        <v>6.4359402403619134E-2</v>
      </c>
    </row>
    <row r="1292" spans="2:4" x14ac:dyDescent="0.2">
      <c r="B1292" t="s">
        <v>1322</v>
      </c>
      <c r="C1292" s="33">
        <v>-4.603346956833872E-3</v>
      </c>
      <c r="D1292" s="33">
        <v>6.833063739518197E-3</v>
      </c>
    </row>
    <row r="1293" spans="2:4" x14ac:dyDescent="0.2">
      <c r="B1293" t="s">
        <v>1323</v>
      </c>
      <c r="C1293" s="33">
        <v>1.2681818533784367E-2</v>
      </c>
      <c r="D1293" s="33">
        <v>1.5498264710772924E-3</v>
      </c>
    </row>
    <row r="1294" spans="2:4" x14ac:dyDescent="0.2">
      <c r="B1294" t="s">
        <v>1324</v>
      </c>
      <c r="C1294" s="33">
        <v>-3.7533661496420342E-3</v>
      </c>
      <c r="D1294" s="33">
        <v>4.567437573997854E-2</v>
      </c>
    </row>
    <row r="1295" spans="2:4" x14ac:dyDescent="0.2">
      <c r="B1295" t="s">
        <v>1325</v>
      </c>
      <c r="C1295" s="33">
        <v>-3.1168569113691806E-2</v>
      </c>
      <c r="D1295" s="33">
        <v>3.4791640619880999E-2</v>
      </c>
    </row>
    <row r="1296" spans="2:4" x14ac:dyDescent="0.2">
      <c r="B1296" t="s">
        <v>1326</v>
      </c>
      <c r="C1296" s="33">
        <v>2.8099701492386039E-2</v>
      </c>
      <c r="D1296" s="33">
        <v>9.2872777648836426E-3</v>
      </c>
    </row>
    <row r="1297" spans="2:4" x14ac:dyDescent="0.2">
      <c r="B1297" t="s">
        <v>1327</v>
      </c>
      <c r="C1297" s="33">
        <v>2.4130586902851268E-2</v>
      </c>
      <c r="D1297" s="33">
        <v>3.8746625298665689E-2</v>
      </c>
    </row>
    <row r="1298" spans="2:4" x14ac:dyDescent="0.2">
      <c r="B1298" t="s">
        <v>1328</v>
      </c>
      <c r="C1298" s="33">
        <v>-9.2198375772493315E-3</v>
      </c>
      <c r="D1298" s="33">
        <v>2.8997725260907145E-2</v>
      </c>
    </row>
    <row r="1299" spans="2:4" x14ac:dyDescent="0.2">
      <c r="B1299" t="s">
        <v>1329</v>
      </c>
      <c r="C1299" s="33">
        <v>2.1911169251281289E-2</v>
      </c>
      <c r="D1299" s="33">
        <v>3.1449210716117247E-2</v>
      </c>
    </row>
    <row r="1300" spans="2:4" x14ac:dyDescent="0.2">
      <c r="B1300" t="s">
        <v>1330</v>
      </c>
      <c r="C1300" s="33">
        <v>2.6518130072184322E-2</v>
      </c>
      <c r="D1300" s="33">
        <v>5.3138286278717167E-2</v>
      </c>
    </row>
    <row r="1301" spans="2:4" x14ac:dyDescent="0.2">
      <c r="B1301" t="s">
        <v>1331</v>
      </c>
      <c r="C1301" s="33">
        <v>3.578660947130629E-2</v>
      </c>
      <c r="D1301" s="33">
        <v>2.8528326341121273E-2</v>
      </c>
    </row>
    <row r="1302" spans="2:4" x14ac:dyDescent="0.2">
      <c r="B1302" t="s">
        <v>1332</v>
      </c>
      <c r="C1302" s="33">
        <v>1.2925264121426484E-2</v>
      </c>
      <c r="D1302" s="33">
        <v>3.6285457114523252E-2</v>
      </c>
    </row>
    <row r="1303" spans="2:4" x14ac:dyDescent="0.2">
      <c r="B1303" t="s">
        <v>1333</v>
      </c>
      <c r="C1303" s="33">
        <v>7.5355230250446718E-3</v>
      </c>
      <c r="D1303" s="33">
        <v>7.3306767834947356E-2</v>
      </c>
    </row>
    <row r="1304" spans="2:4" x14ac:dyDescent="0.2">
      <c r="B1304" t="s">
        <v>1334</v>
      </c>
      <c r="C1304" s="33">
        <v>3.0357368432301197E-2</v>
      </c>
      <c r="D1304" s="33">
        <v>7.5636859624080635E-3</v>
      </c>
    </row>
    <row r="1305" spans="2:4" x14ac:dyDescent="0.2">
      <c r="B1305" t="s">
        <v>1335</v>
      </c>
      <c r="C1305" s="33">
        <v>2.4698669165719002E-3</v>
      </c>
      <c r="D1305" s="33">
        <v>3.7716177420588338E-2</v>
      </c>
    </row>
    <row r="1306" spans="2:4" x14ac:dyDescent="0.2">
      <c r="B1306" t="s">
        <v>1336</v>
      </c>
      <c r="C1306" s="33">
        <v>1.9924135152707915E-2</v>
      </c>
      <c r="D1306" s="33">
        <v>5.954784196855023E-2</v>
      </c>
    </row>
    <row r="1307" spans="2:4" x14ac:dyDescent="0.2">
      <c r="B1307" t="s">
        <v>1337</v>
      </c>
      <c r="C1307" s="33">
        <v>1.708486543704266E-3</v>
      </c>
      <c r="D1307" s="33">
        <v>5.1329383433395333E-2</v>
      </c>
    </row>
    <row r="1308" spans="2:4" x14ac:dyDescent="0.2">
      <c r="B1308" t="s">
        <v>1338</v>
      </c>
      <c r="C1308" s="33">
        <v>2.8867190379050708E-2</v>
      </c>
      <c r="D1308" s="33">
        <v>1.3150103352473054E-2</v>
      </c>
    </row>
    <row r="1309" spans="2:4" x14ac:dyDescent="0.2">
      <c r="B1309" t="s">
        <v>1339</v>
      </c>
      <c r="C1309" s="33">
        <v>-4.5232821234937725E-3</v>
      </c>
      <c r="D1309" s="33">
        <v>3.4505230460801707E-2</v>
      </c>
    </row>
    <row r="1310" spans="2:4" x14ac:dyDescent="0.2">
      <c r="B1310" t="s">
        <v>1340</v>
      </c>
      <c r="C1310" s="33">
        <v>1.3634950770565726E-2</v>
      </c>
      <c r="D1310" s="33">
        <v>6.6235029830449488E-2</v>
      </c>
    </row>
    <row r="1311" spans="2:4" x14ac:dyDescent="0.2">
      <c r="B1311" t="s">
        <v>1341</v>
      </c>
      <c r="C1311" s="33">
        <v>2.2649784623724693E-3</v>
      </c>
      <c r="D1311" s="33">
        <v>5.091368340354456E-2</v>
      </c>
    </row>
    <row r="1312" spans="2:4" x14ac:dyDescent="0.2">
      <c r="B1312" t="s">
        <v>1342</v>
      </c>
      <c r="C1312" s="33">
        <v>6.5429885800292031E-3</v>
      </c>
      <c r="D1312" s="33">
        <v>1.3653577220033814E-2</v>
      </c>
    </row>
    <row r="1313" spans="2:4" x14ac:dyDescent="0.2">
      <c r="B1313" t="s">
        <v>1343</v>
      </c>
      <c r="C1313" s="33">
        <v>4.1555620843712004E-2</v>
      </c>
      <c r="D1313" s="33">
        <v>6.5632645101969339E-2</v>
      </c>
    </row>
    <row r="1314" spans="2:4" x14ac:dyDescent="0.2">
      <c r="B1314" t="s">
        <v>1344</v>
      </c>
      <c r="C1314" s="33">
        <v>-3.0045936917884545E-3</v>
      </c>
      <c r="D1314" s="33">
        <v>4.1136150330209384E-2</v>
      </c>
    </row>
    <row r="1315" spans="2:4" x14ac:dyDescent="0.2">
      <c r="B1315" t="s">
        <v>1345</v>
      </c>
      <c r="C1315" s="33">
        <v>1.5184232245149528E-2</v>
      </c>
      <c r="D1315" s="33">
        <v>3.4338692647784025E-2</v>
      </c>
    </row>
    <row r="1316" spans="2:4" x14ac:dyDescent="0.2">
      <c r="B1316" t="s">
        <v>1346</v>
      </c>
      <c r="C1316" s="33">
        <v>-1.6614318205578467E-2</v>
      </c>
      <c r="D1316" s="33">
        <v>5.3986778985747018E-2</v>
      </c>
    </row>
    <row r="1317" spans="2:4" x14ac:dyDescent="0.2">
      <c r="B1317" t="s">
        <v>1347</v>
      </c>
      <c r="C1317" s="33">
        <v>2.2017977545890209E-2</v>
      </c>
      <c r="D1317" s="33">
        <v>5.7732054817809304E-2</v>
      </c>
    </row>
    <row r="1318" spans="2:4" x14ac:dyDescent="0.2">
      <c r="B1318" t="s">
        <v>1348</v>
      </c>
      <c r="C1318" s="33">
        <v>3.6839099113623097E-2</v>
      </c>
      <c r="D1318" s="33">
        <v>3.383502505377415E-2</v>
      </c>
    </row>
    <row r="1319" spans="2:4" x14ac:dyDescent="0.2">
      <c r="B1319" t="s">
        <v>1349</v>
      </c>
      <c r="C1319" s="33">
        <v>8.3589071826503415E-3</v>
      </c>
      <c r="D1319" s="33">
        <v>4.4243161502899982E-2</v>
      </c>
    </row>
    <row r="1320" spans="2:4" x14ac:dyDescent="0.2">
      <c r="B1320" t="s">
        <v>1350</v>
      </c>
      <c r="C1320" s="33">
        <v>4.6056475444746163E-2</v>
      </c>
      <c r="D1320" s="33">
        <v>1.8815186464212576E-2</v>
      </c>
    </row>
    <row r="1321" spans="2:4" x14ac:dyDescent="0.2">
      <c r="B1321" t="s">
        <v>1351</v>
      </c>
      <c r="C1321" s="33">
        <v>9.437977146553797E-4</v>
      </c>
      <c r="D1321" s="33">
        <v>2.80939907912829E-2</v>
      </c>
    </row>
    <row r="1322" spans="2:4" x14ac:dyDescent="0.2">
      <c r="B1322" t="s">
        <v>1352</v>
      </c>
      <c r="C1322" s="33">
        <v>1.8211713185431418E-2</v>
      </c>
      <c r="D1322" s="33">
        <v>3.1919350644029565E-2</v>
      </c>
    </row>
    <row r="1323" spans="2:4" x14ac:dyDescent="0.2">
      <c r="B1323" t="s">
        <v>1353</v>
      </c>
      <c r="C1323" s="33">
        <v>-1.4917415630374261E-2</v>
      </c>
      <c r="D1323" s="33">
        <v>2.1603907234683167E-2</v>
      </c>
    </row>
    <row r="1324" spans="2:4" x14ac:dyDescent="0.2">
      <c r="B1324" t="s">
        <v>1354</v>
      </c>
      <c r="C1324" s="33">
        <v>2.0514670403013642E-2</v>
      </c>
      <c r="D1324" s="33">
        <v>6.7502507676746468E-2</v>
      </c>
    </row>
    <row r="1325" spans="2:4" x14ac:dyDescent="0.2">
      <c r="B1325" t="s">
        <v>1355</v>
      </c>
      <c r="C1325" s="33">
        <v>4.2483158233582563E-2</v>
      </c>
      <c r="D1325" s="33">
        <v>2.8127105229547117E-2</v>
      </c>
    </row>
    <row r="1326" spans="2:4" x14ac:dyDescent="0.2">
      <c r="B1326" t="s">
        <v>1356</v>
      </c>
      <c r="C1326" s="33">
        <v>9.0000431099941779E-3</v>
      </c>
      <c r="D1326" s="33">
        <v>4.2714697845574662E-2</v>
      </c>
    </row>
    <row r="1327" spans="2:4" x14ac:dyDescent="0.2">
      <c r="B1327" t="s">
        <v>1357</v>
      </c>
      <c r="C1327" s="33">
        <v>8.5226207556269272E-3</v>
      </c>
      <c r="D1327" s="33">
        <v>6.2228229377213631E-2</v>
      </c>
    </row>
    <row r="1328" spans="2:4" x14ac:dyDescent="0.2">
      <c r="B1328" t="s">
        <v>1358</v>
      </c>
      <c r="C1328" s="33">
        <v>1.6941157048223337E-2</v>
      </c>
      <c r="D1328" s="33">
        <v>5.7551394362798936E-2</v>
      </c>
    </row>
    <row r="1329" spans="2:4" x14ac:dyDescent="0.2">
      <c r="B1329" t="s">
        <v>1359</v>
      </c>
      <c r="C1329" s="33">
        <v>3.1044563157713333E-2</v>
      </c>
      <c r="D1329" s="33">
        <v>3.1593773089647663E-2</v>
      </c>
    </row>
    <row r="1330" spans="2:4" x14ac:dyDescent="0.2">
      <c r="B1330" t="s">
        <v>1360</v>
      </c>
      <c r="C1330" s="33">
        <v>3.6210209738276669E-3</v>
      </c>
      <c r="D1330" s="33">
        <v>2.9417695220082109E-2</v>
      </c>
    </row>
    <row r="1331" spans="2:4" x14ac:dyDescent="0.2">
      <c r="B1331" t="s">
        <v>1361</v>
      </c>
      <c r="C1331" s="33">
        <v>6.1730177031137801E-3</v>
      </c>
      <c r="D1331" s="33">
        <v>3.383278115597016E-2</v>
      </c>
    </row>
    <row r="1332" spans="2:4" x14ac:dyDescent="0.2">
      <c r="B1332" t="s">
        <v>1362</v>
      </c>
      <c r="C1332" s="33">
        <v>3.4500919924012234E-3</v>
      </c>
      <c r="D1332" s="33">
        <v>6.0725164941065377E-2</v>
      </c>
    </row>
    <row r="1333" spans="2:4" x14ac:dyDescent="0.2">
      <c r="B1333" t="s">
        <v>1363</v>
      </c>
      <c r="C1333" s="33">
        <v>-1.1230413493731982E-2</v>
      </c>
      <c r="D1333" s="33">
        <v>2.2911552645736414E-2</v>
      </c>
    </row>
    <row r="1334" spans="2:4" x14ac:dyDescent="0.2">
      <c r="B1334" t="s">
        <v>1364</v>
      </c>
      <c r="C1334" s="33">
        <v>-2.7540704020882177E-3</v>
      </c>
      <c r="D1334" s="33">
        <v>5.4655890941849562E-2</v>
      </c>
    </row>
    <row r="1335" spans="2:4" x14ac:dyDescent="0.2">
      <c r="B1335" t="s">
        <v>1365</v>
      </c>
      <c r="C1335" s="33">
        <v>1.8621570516552798E-2</v>
      </c>
      <c r="D1335" s="33">
        <v>6.4477387441019426E-2</v>
      </c>
    </row>
    <row r="1336" spans="2:4" x14ac:dyDescent="0.2">
      <c r="B1336" t="s">
        <v>1366</v>
      </c>
      <c r="C1336" s="33">
        <v>1.3450561255898188E-3</v>
      </c>
      <c r="D1336" s="33">
        <v>2.4758778263417165E-2</v>
      </c>
    </row>
    <row r="1337" spans="2:4" x14ac:dyDescent="0.2">
      <c r="B1337" t="s">
        <v>1367</v>
      </c>
      <c r="C1337" s="33">
        <v>9.8866386529824039E-3</v>
      </c>
      <c r="D1337" s="33">
        <v>4.956107278794529E-2</v>
      </c>
    </row>
    <row r="1338" spans="2:4" x14ac:dyDescent="0.2">
      <c r="B1338" t="s">
        <v>1368</v>
      </c>
      <c r="C1338" s="33">
        <v>-1.1607313261681669E-2</v>
      </c>
      <c r="D1338" s="33">
        <v>7.8201911164228477E-3</v>
      </c>
    </row>
    <row r="1339" spans="2:4" x14ac:dyDescent="0.2">
      <c r="B1339" t="s">
        <v>1369</v>
      </c>
      <c r="C1339" s="33">
        <v>3.649982196031553E-2</v>
      </c>
      <c r="D1339" s="33">
        <v>5.1963758287559197E-2</v>
      </c>
    </row>
    <row r="1340" spans="2:4" x14ac:dyDescent="0.2">
      <c r="B1340" t="s">
        <v>1370</v>
      </c>
      <c r="C1340" s="33">
        <v>-3.1397112681827571E-2</v>
      </c>
      <c r="D1340" s="33">
        <v>4.2017388008229767E-2</v>
      </c>
    </row>
    <row r="1341" spans="2:4" x14ac:dyDescent="0.2">
      <c r="B1341" t="s">
        <v>1371</v>
      </c>
      <c r="C1341" s="33">
        <v>-2.0118109968906943E-2</v>
      </c>
      <c r="D1341" s="33">
        <v>3.5592800838888709E-2</v>
      </c>
    </row>
    <row r="1342" spans="2:4" x14ac:dyDescent="0.2">
      <c r="B1342" t="s">
        <v>1372</v>
      </c>
      <c r="C1342" s="33">
        <v>2.0509647083802984E-2</v>
      </c>
      <c r="D1342" s="33">
        <v>4.4222631413509156E-2</v>
      </c>
    </row>
    <row r="1343" spans="2:4" x14ac:dyDescent="0.2">
      <c r="B1343" t="s">
        <v>1373</v>
      </c>
      <c r="C1343" s="33">
        <v>5.3833636485150528E-2</v>
      </c>
      <c r="D1343" s="33">
        <v>1.4958652406073188E-2</v>
      </c>
    </row>
    <row r="1344" spans="2:4" x14ac:dyDescent="0.2">
      <c r="B1344" t="s">
        <v>1374</v>
      </c>
      <c r="C1344" s="33">
        <v>-8.8631384360242458E-3</v>
      </c>
      <c r="D1344" s="33">
        <v>4.3316084010740108E-2</v>
      </c>
    </row>
    <row r="1345" spans="2:4" x14ac:dyDescent="0.2">
      <c r="B1345" t="s">
        <v>1375</v>
      </c>
      <c r="C1345" s="33">
        <v>1.5690531299133507E-2</v>
      </c>
      <c r="D1345" s="33">
        <v>2.3314934853777045E-2</v>
      </c>
    </row>
    <row r="1346" spans="2:4" x14ac:dyDescent="0.2">
      <c r="B1346" t="s">
        <v>1376</v>
      </c>
      <c r="C1346" s="33">
        <v>7.020747728757222E-3</v>
      </c>
      <c r="D1346" s="33">
        <v>6.1858336594370761E-3</v>
      </c>
    </row>
    <row r="1347" spans="2:4" x14ac:dyDescent="0.2">
      <c r="B1347" t="s">
        <v>1377</v>
      </c>
      <c r="C1347" s="33">
        <v>3.5742230281245256E-2</v>
      </c>
      <c r="D1347" s="33">
        <v>6.6483066806744678E-2</v>
      </c>
    </row>
    <row r="1348" spans="2:4" x14ac:dyDescent="0.2">
      <c r="B1348" t="s">
        <v>1378</v>
      </c>
      <c r="C1348" s="33">
        <v>3.7512450135088908E-2</v>
      </c>
      <c r="D1348" s="33">
        <v>2.5515980995909925E-2</v>
      </c>
    </row>
    <row r="1349" spans="2:4" x14ac:dyDescent="0.2">
      <c r="B1349" t="s">
        <v>1379</v>
      </c>
      <c r="C1349" s="33">
        <v>1.2130257746554581E-2</v>
      </c>
      <c r="D1349" s="33">
        <v>3.0390150230257103E-2</v>
      </c>
    </row>
    <row r="1350" spans="2:4" x14ac:dyDescent="0.2">
      <c r="B1350" t="s">
        <v>1380</v>
      </c>
      <c r="C1350" s="33">
        <v>-6.8710448331398607E-3</v>
      </c>
      <c r="D1350" s="33">
        <v>5.4176271888298891E-2</v>
      </c>
    </row>
    <row r="1351" spans="2:4" x14ac:dyDescent="0.2">
      <c r="B1351" t="s">
        <v>1381</v>
      </c>
      <c r="C1351" s="33">
        <v>4.8544381008902508E-2</v>
      </c>
      <c r="D1351" s="33">
        <v>7.8780021456361926E-2</v>
      </c>
    </row>
    <row r="1352" spans="2:4" x14ac:dyDescent="0.2">
      <c r="B1352" t="s">
        <v>1382</v>
      </c>
      <c r="C1352" s="33">
        <v>1.9658193270698593E-2</v>
      </c>
      <c r="D1352" s="33">
        <v>3.4998915937922898E-2</v>
      </c>
    </row>
    <row r="1353" spans="2:4" x14ac:dyDescent="0.2">
      <c r="B1353" t="s">
        <v>1383</v>
      </c>
      <c r="C1353" s="33">
        <v>1.7437015886068614E-2</v>
      </c>
      <c r="D1353" s="33">
        <v>5.1181958745307961E-2</v>
      </c>
    </row>
    <row r="1354" spans="2:4" x14ac:dyDescent="0.2">
      <c r="B1354" t="s">
        <v>1384</v>
      </c>
      <c r="C1354" s="33">
        <v>2.8392428625277077E-2</v>
      </c>
      <c r="D1354" s="33">
        <v>3.2807315351884143E-2</v>
      </c>
    </row>
    <row r="1355" spans="2:4" x14ac:dyDescent="0.2">
      <c r="B1355" t="s">
        <v>1385</v>
      </c>
      <c r="C1355" s="33">
        <v>-1.7470262822163546E-2</v>
      </c>
      <c r="D1355" s="33">
        <v>2.4568177629115659E-2</v>
      </c>
    </row>
    <row r="1356" spans="2:4" x14ac:dyDescent="0.2">
      <c r="B1356" t="s">
        <v>1386</v>
      </c>
      <c r="C1356" s="33">
        <v>-1.7834598934534249E-2</v>
      </c>
      <c r="D1356" s="33">
        <v>2.6458940840700135E-2</v>
      </c>
    </row>
    <row r="1357" spans="2:4" x14ac:dyDescent="0.2">
      <c r="B1357" t="s">
        <v>1387</v>
      </c>
      <c r="C1357" s="33">
        <v>5.1953203835671646E-2</v>
      </c>
      <c r="D1357" s="33">
        <v>4.4164199411366768E-2</v>
      </c>
    </row>
    <row r="1358" spans="2:4" x14ac:dyDescent="0.2">
      <c r="B1358" t="s">
        <v>1388</v>
      </c>
      <c r="C1358" s="33">
        <v>-5.076094743582003E-3</v>
      </c>
      <c r="D1358" s="33">
        <v>2.6037797968377574E-2</v>
      </c>
    </row>
    <row r="1359" spans="2:4" x14ac:dyDescent="0.2">
      <c r="B1359" t="s">
        <v>1389</v>
      </c>
      <c r="C1359" s="33">
        <v>4.1676656293429683E-2</v>
      </c>
      <c r="D1359" s="33">
        <v>3.6131898636723496E-2</v>
      </c>
    </row>
    <row r="1360" spans="2:4" x14ac:dyDescent="0.2">
      <c r="B1360" t="s">
        <v>1390</v>
      </c>
      <c r="C1360" s="33">
        <v>-3.7479210824573866E-2</v>
      </c>
      <c r="D1360" s="33">
        <v>3.1518116983115102E-2</v>
      </c>
    </row>
    <row r="1361" spans="2:4" x14ac:dyDescent="0.2">
      <c r="B1361" t="s">
        <v>1391</v>
      </c>
      <c r="C1361" s="33">
        <v>-8.5444904532284895E-3</v>
      </c>
      <c r="D1361" s="33">
        <v>1.3889923396356148E-2</v>
      </c>
    </row>
    <row r="1362" spans="2:4" x14ac:dyDescent="0.2">
      <c r="B1362" t="s">
        <v>1392</v>
      </c>
      <c r="C1362" s="33">
        <v>1.771739751015098E-2</v>
      </c>
      <c r="D1362" s="33">
        <v>4.7830730686645201E-2</v>
      </c>
    </row>
    <row r="1363" spans="2:4" x14ac:dyDescent="0.2">
      <c r="B1363" t="s">
        <v>1393</v>
      </c>
      <c r="C1363" s="33">
        <v>-4.954809319125392E-3</v>
      </c>
      <c r="D1363" s="33">
        <v>3.7312379759707387E-2</v>
      </c>
    </row>
    <row r="1364" spans="2:4" x14ac:dyDescent="0.2">
      <c r="B1364" t="s">
        <v>1394</v>
      </c>
      <c r="C1364" s="33">
        <v>4.0929856037116269E-2</v>
      </c>
      <c r="D1364" s="33">
        <v>3.2901495482140407E-2</v>
      </c>
    </row>
    <row r="1365" spans="2:4" x14ac:dyDescent="0.2">
      <c r="B1365" t="s">
        <v>1395</v>
      </c>
      <c r="C1365" s="33">
        <v>5.8205082043924381E-3</v>
      </c>
      <c r="D1365" s="33">
        <v>3.1426127886151733E-2</v>
      </c>
    </row>
    <row r="1366" spans="2:4" x14ac:dyDescent="0.2">
      <c r="B1366" t="s">
        <v>1396</v>
      </c>
      <c r="C1366" s="33">
        <v>-1.7910687253531003E-3</v>
      </c>
      <c r="D1366" s="33">
        <v>1.125804053800282E-2</v>
      </c>
    </row>
    <row r="1367" spans="2:4" x14ac:dyDescent="0.2">
      <c r="B1367" t="s">
        <v>1397</v>
      </c>
      <c r="C1367" s="33">
        <v>-1.2541941353785875E-2</v>
      </c>
      <c r="D1367" s="33">
        <v>2.9090280951596451E-2</v>
      </c>
    </row>
    <row r="1368" spans="2:4" x14ac:dyDescent="0.2">
      <c r="B1368" t="s">
        <v>1398</v>
      </c>
      <c r="C1368" s="33">
        <v>-8.7216941758974428E-3</v>
      </c>
      <c r="D1368" s="33">
        <v>7.6326005462458463E-2</v>
      </c>
    </row>
    <row r="1369" spans="2:4" x14ac:dyDescent="0.2">
      <c r="B1369" t="s">
        <v>1399</v>
      </c>
      <c r="C1369" s="33">
        <v>1.8323108660230694E-3</v>
      </c>
      <c r="D1369" s="33">
        <v>3.4994880168903945E-2</v>
      </c>
    </row>
    <row r="1370" spans="2:4" x14ac:dyDescent="0.2">
      <c r="B1370" t="s">
        <v>1400</v>
      </c>
      <c r="C1370" s="33">
        <v>2.1003001782096353E-2</v>
      </c>
      <c r="D1370" s="33">
        <v>6.797934453361125E-2</v>
      </c>
    </row>
    <row r="1371" spans="2:4" x14ac:dyDescent="0.2">
      <c r="B1371" t="s">
        <v>1401</v>
      </c>
      <c r="C1371" s="33">
        <v>-4.9815531970981569E-3</v>
      </c>
      <c r="D1371" s="33">
        <v>7.0734825457034328E-3</v>
      </c>
    </row>
    <row r="1372" spans="2:4" x14ac:dyDescent="0.2">
      <c r="B1372" t="s">
        <v>1402</v>
      </c>
      <c r="C1372" s="33">
        <v>7.7455291818710401E-5</v>
      </c>
      <c r="D1372" s="33">
        <v>4.0368772888574246E-2</v>
      </c>
    </row>
    <row r="1373" spans="2:4" x14ac:dyDescent="0.2">
      <c r="B1373" t="s">
        <v>1403</v>
      </c>
      <c r="C1373" s="33">
        <v>-1.2526838841236105E-2</v>
      </c>
      <c r="D1373" s="33">
        <v>5.8558304156823712E-2</v>
      </c>
    </row>
    <row r="1374" spans="2:4" x14ac:dyDescent="0.2">
      <c r="B1374" t="s">
        <v>1404</v>
      </c>
      <c r="C1374" s="33">
        <v>-1.0802516856929194E-2</v>
      </c>
      <c r="D1374" s="33">
        <v>3.8563462556152811E-2</v>
      </c>
    </row>
    <row r="1375" spans="2:4" x14ac:dyDescent="0.2">
      <c r="B1375" t="s">
        <v>1405</v>
      </c>
      <c r="C1375" s="33">
        <v>9.3566769255059856E-3</v>
      </c>
      <c r="D1375" s="33">
        <v>4.3405056824809968E-2</v>
      </c>
    </row>
    <row r="1376" spans="2:4" x14ac:dyDescent="0.2">
      <c r="B1376" t="s">
        <v>1406</v>
      </c>
      <c r="C1376" s="33">
        <v>-4.0778949985849286E-3</v>
      </c>
      <c r="D1376" s="33">
        <v>1.187859433776918E-2</v>
      </c>
    </row>
    <row r="1377" spans="2:4" x14ac:dyDescent="0.2">
      <c r="B1377" t="s">
        <v>1407</v>
      </c>
      <c r="C1377" s="33">
        <v>1.0366280103618402E-2</v>
      </c>
      <c r="D1377" s="33">
        <v>5.2069370247421205E-2</v>
      </c>
    </row>
    <row r="1378" spans="2:4" x14ac:dyDescent="0.2">
      <c r="B1378" t="s">
        <v>1408</v>
      </c>
      <c r="C1378" s="33">
        <v>8.3749508737264514E-3</v>
      </c>
      <c r="D1378" s="33">
        <v>1.0843701721619557E-2</v>
      </c>
    </row>
    <row r="1379" spans="2:4" x14ac:dyDescent="0.2">
      <c r="B1379" t="s">
        <v>1409</v>
      </c>
      <c r="C1379" s="33">
        <v>-3.2509074729732395E-3</v>
      </c>
      <c r="D1379" s="33">
        <v>3.5363048516071527E-2</v>
      </c>
    </row>
    <row r="1380" spans="2:4" x14ac:dyDescent="0.2">
      <c r="B1380" t="s">
        <v>1410</v>
      </c>
      <c r="C1380" s="33">
        <v>-1.2425701257421909E-2</v>
      </c>
      <c r="D1380" s="33">
        <v>6.220666610243232E-2</v>
      </c>
    </row>
    <row r="1381" spans="2:4" x14ac:dyDescent="0.2">
      <c r="B1381" t="s">
        <v>1411</v>
      </c>
      <c r="C1381" s="33">
        <v>2.3374852795516876E-2</v>
      </c>
      <c r="D1381" s="33">
        <v>6.6419084696790337E-3</v>
      </c>
    </row>
    <row r="1382" spans="2:4" x14ac:dyDescent="0.2">
      <c r="B1382" t="s">
        <v>1412</v>
      </c>
      <c r="C1382" s="33">
        <v>-1.4922698613707696E-2</v>
      </c>
      <c r="D1382" s="33">
        <v>5.9283428760457418E-2</v>
      </c>
    </row>
    <row r="1383" spans="2:4" x14ac:dyDescent="0.2">
      <c r="B1383" t="s">
        <v>1413</v>
      </c>
      <c r="C1383" s="33">
        <v>2.5572736727168283E-2</v>
      </c>
      <c r="D1383" s="33">
        <v>3.1316635103897289E-2</v>
      </c>
    </row>
    <row r="1384" spans="2:4" x14ac:dyDescent="0.2">
      <c r="B1384" t="s">
        <v>1414</v>
      </c>
      <c r="C1384" s="33">
        <v>3.238043746761303E-2</v>
      </c>
      <c r="D1384" s="33">
        <v>8.9576822556134958E-2</v>
      </c>
    </row>
    <row r="1385" spans="2:4" x14ac:dyDescent="0.2">
      <c r="B1385" t="s">
        <v>1415</v>
      </c>
      <c r="C1385" s="33">
        <v>9.5189087504620445E-3</v>
      </c>
      <c r="D1385" s="33">
        <v>6.1018998951840556E-2</v>
      </c>
    </row>
    <row r="1386" spans="2:4" x14ac:dyDescent="0.2">
      <c r="B1386" t="s">
        <v>1416</v>
      </c>
      <c r="C1386" s="33">
        <v>9.886732939780405E-3</v>
      </c>
      <c r="D1386" s="33">
        <v>4.3762761195303659E-2</v>
      </c>
    </row>
    <row r="1387" spans="2:4" x14ac:dyDescent="0.2">
      <c r="B1387" t="s">
        <v>1417</v>
      </c>
      <c r="C1387" s="33">
        <v>2.5198603491511949E-2</v>
      </c>
      <c r="D1387" s="33">
        <v>-1.4416422103757862E-3</v>
      </c>
    </row>
    <row r="1388" spans="2:4" x14ac:dyDescent="0.2">
      <c r="B1388" t="s">
        <v>1418</v>
      </c>
      <c r="C1388" s="33">
        <v>-1.5585447318412113E-2</v>
      </c>
      <c r="D1388" s="33">
        <v>3.3094597779209291E-2</v>
      </c>
    </row>
    <row r="1389" spans="2:4" x14ac:dyDescent="0.2">
      <c r="B1389" t="s">
        <v>1419</v>
      </c>
      <c r="C1389" s="33">
        <v>4.6163652974166143E-2</v>
      </c>
      <c r="D1389" s="33">
        <v>7.2841359795167648E-2</v>
      </c>
    </row>
    <row r="1390" spans="2:4" x14ac:dyDescent="0.2">
      <c r="B1390" t="s">
        <v>1420</v>
      </c>
      <c r="C1390" s="33">
        <v>3.5210251368710754E-2</v>
      </c>
      <c r="D1390" s="33">
        <v>5.9229246289414395E-2</v>
      </c>
    </row>
    <row r="1391" spans="2:4" x14ac:dyDescent="0.2">
      <c r="B1391" t="s">
        <v>1421</v>
      </c>
      <c r="C1391" s="33">
        <v>2.5382230154158053E-2</v>
      </c>
      <c r="D1391" s="33">
        <v>5.7057746084085315E-2</v>
      </c>
    </row>
    <row r="1392" spans="2:4" x14ac:dyDescent="0.2">
      <c r="B1392" t="s">
        <v>1422</v>
      </c>
      <c r="C1392" s="33">
        <v>4.4503041420723066E-3</v>
      </c>
      <c r="D1392" s="33">
        <v>1.7012594247619275E-2</v>
      </c>
    </row>
    <row r="1393" spans="2:4" x14ac:dyDescent="0.2">
      <c r="B1393" t="s">
        <v>1423</v>
      </c>
      <c r="C1393" s="33">
        <v>3.3569175847626094E-2</v>
      </c>
      <c r="D1393" s="33">
        <v>2.4927986198325598E-2</v>
      </c>
    </row>
    <row r="1394" spans="2:4" x14ac:dyDescent="0.2">
      <c r="B1394" t="s">
        <v>1424</v>
      </c>
      <c r="C1394" s="33">
        <v>-5.6164522805786793E-3</v>
      </c>
      <c r="D1394" s="33">
        <v>2.7898828132295501E-2</v>
      </c>
    </row>
    <row r="1395" spans="2:4" x14ac:dyDescent="0.2">
      <c r="B1395" t="s">
        <v>1425</v>
      </c>
      <c r="C1395" s="33">
        <v>3.4736885042795644E-2</v>
      </c>
      <c r="D1395" s="33">
        <v>9.6770001514004909E-3</v>
      </c>
    </row>
    <row r="1396" spans="2:4" x14ac:dyDescent="0.2">
      <c r="B1396" t="s">
        <v>1426</v>
      </c>
      <c r="C1396" s="33">
        <v>4.7356502429637598E-2</v>
      </c>
      <c r="D1396" s="33">
        <v>1.2414214692445941E-2</v>
      </c>
    </row>
    <row r="1397" spans="2:4" x14ac:dyDescent="0.2">
      <c r="B1397" t="s">
        <v>1427</v>
      </c>
      <c r="C1397" s="33">
        <v>6.2978907260261216E-3</v>
      </c>
      <c r="D1397" s="33">
        <v>3.060569384514417E-2</v>
      </c>
    </row>
    <row r="1398" spans="2:4" x14ac:dyDescent="0.2">
      <c r="B1398" t="s">
        <v>1428</v>
      </c>
      <c r="C1398" s="33">
        <v>-5.3436821512401252E-3</v>
      </c>
      <c r="D1398" s="33">
        <v>5.5612476413348461E-2</v>
      </c>
    </row>
    <row r="1399" spans="2:4" x14ac:dyDescent="0.2">
      <c r="B1399" t="s">
        <v>1429</v>
      </c>
      <c r="C1399" s="33">
        <v>-3.2803732653271293E-2</v>
      </c>
      <c r="D1399" s="33">
        <v>7.464060984111405E-3</v>
      </c>
    </row>
    <row r="1400" spans="2:4" x14ac:dyDescent="0.2">
      <c r="B1400" t="s">
        <v>1430</v>
      </c>
      <c r="C1400" s="33">
        <v>3.7302567672104554E-2</v>
      </c>
      <c r="D1400" s="33">
        <v>1.6084405131082107E-2</v>
      </c>
    </row>
    <row r="1401" spans="2:4" x14ac:dyDescent="0.2">
      <c r="B1401" t="s">
        <v>1431</v>
      </c>
      <c r="C1401" s="33">
        <v>-2.4343330760196562E-2</v>
      </c>
      <c r="D1401" s="33">
        <v>3.6820335426622303E-2</v>
      </c>
    </row>
    <row r="1402" spans="2:4" x14ac:dyDescent="0.2">
      <c r="B1402" t="s">
        <v>1432</v>
      </c>
      <c r="C1402" s="33">
        <v>-3.6517831683343466E-2</v>
      </c>
      <c r="D1402" s="33">
        <v>2.661360860467156E-2</v>
      </c>
    </row>
    <row r="1403" spans="2:4" x14ac:dyDescent="0.2">
      <c r="B1403" t="s">
        <v>1433</v>
      </c>
      <c r="C1403" s="33">
        <v>-2.5410672067889498E-3</v>
      </c>
      <c r="D1403" s="33">
        <v>4.058853361295215E-2</v>
      </c>
    </row>
    <row r="1404" spans="2:4" x14ac:dyDescent="0.2">
      <c r="B1404" t="s">
        <v>1434</v>
      </c>
      <c r="C1404" s="33">
        <v>6.4440270234782295E-3</v>
      </c>
      <c r="D1404" s="33">
        <v>2.1090187766935744E-2</v>
      </c>
    </row>
    <row r="1405" spans="2:4" x14ac:dyDescent="0.2">
      <c r="B1405" t="s">
        <v>1435</v>
      </c>
      <c r="C1405" s="33">
        <v>4.3753961872012172E-2</v>
      </c>
      <c r="D1405" s="33">
        <v>4.3964028140937701E-2</v>
      </c>
    </row>
    <row r="1406" spans="2:4" x14ac:dyDescent="0.2">
      <c r="B1406" t="s">
        <v>1436</v>
      </c>
      <c r="C1406" s="33">
        <v>-4.8149275903265117E-3</v>
      </c>
      <c r="D1406" s="33">
        <v>8.89779628190078E-2</v>
      </c>
    </row>
    <row r="1407" spans="2:4" x14ac:dyDescent="0.2">
      <c r="B1407" t="s">
        <v>1437</v>
      </c>
      <c r="C1407" s="33">
        <v>-6.715952726307305E-3</v>
      </c>
      <c r="D1407" s="33">
        <v>3.5025048394108374E-2</v>
      </c>
    </row>
    <row r="1408" spans="2:4" x14ac:dyDescent="0.2">
      <c r="B1408" t="s">
        <v>1438</v>
      </c>
      <c r="C1408" s="33">
        <v>3.371563899279971E-2</v>
      </c>
      <c r="D1408" s="33">
        <v>5.8259322486411608E-2</v>
      </c>
    </row>
    <row r="1409" spans="2:4" x14ac:dyDescent="0.2">
      <c r="B1409" t="s">
        <v>1439</v>
      </c>
      <c r="C1409" s="33">
        <v>-5.152303571486324E-3</v>
      </c>
      <c r="D1409" s="33">
        <v>1.1111147761519221E-2</v>
      </c>
    </row>
    <row r="1410" spans="2:4" x14ac:dyDescent="0.2">
      <c r="B1410" t="s">
        <v>1440</v>
      </c>
      <c r="C1410" s="33">
        <v>1.8342125386943131E-2</v>
      </c>
      <c r="D1410" s="33">
        <v>3.3797383749582466E-2</v>
      </c>
    </row>
    <row r="1411" spans="2:4" x14ac:dyDescent="0.2">
      <c r="B1411" t="s">
        <v>1441</v>
      </c>
      <c r="C1411" s="33">
        <v>3.2198370096098439E-2</v>
      </c>
      <c r="D1411" s="33">
        <v>7.4770537042745749E-2</v>
      </c>
    </row>
    <row r="1412" spans="2:4" x14ac:dyDescent="0.2">
      <c r="B1412" t="s">
        <v>1442</v>
      </c>
      <c r="C1412" s="33">
        <v>9.1597073075722207E-3</v>
      </c>
      <c r="D1412" s="33">
        <v>7.3032219703100615E-2</v>
      </c>
    </row>
    <row r="1413" spans="2:4" x14ac:dyDescent="0.2">
      <c r="B1413" t="s">
        <v>1443</v>
      </c>
      <c r="C1413" s="33">
        <v>5.8117940589190432E-2</v>
      </c>
      <c r="D1413" s="33">
        <v>4.2273192179533688E-2</v>
      </c>
    </row>
    <row r="1414" spans="2:4" x14ac:dyDescent="0.2">
      <c r="B1414" t="s">
        <v>1444</v>
      </c>
      <c r="C1414" s="33">
        <v>-2.3112702130478668E-2</v>
      </c>
      <c r="D1414" s="33">
        <v>2.5854146134603351E-2</v>
      </c>
    </row>
    <row r="1415" spans="2:4" x14ac:dyDescent="0.2">
      <c r="B1415" t="s">
        <v>1445</v>
      </c>
      <c r="C1415" s="33">
        <v>2.9591908519201834E-2</v>
      </c>
      <c r="D1415" s="33">
        <v>3.0807370508296208E-2</v>
      </c>
    </row>
    <row r="1416" spans="2:4" x14ac:dyDescent="0.2">
      <c r="B1416" t="s">
        <v>1446</v>
      </c>
      <c r="C1416" s="33">
        <v>2.418483945358408E-2</v>
      </c>
      <c r="D1416" s="33">
        <v>1.8439784435298243E-2</v>
      </c>
    </row>
    <row r="1417" spans="2:4" x14ac:dyDescent="0.2">
      <c r="B1417" t="s">
        <v>1447</v>
      </c>
      <c r="C1417" s="33">
        <v>3.2209661884228129E-2</v>
      </c>
      <c r="D1417" s="33">
        <v>3.2343489817611287E-2</v>
      </c>
    </row>
    <row r="1418" spans="2:4" x14ac:dyDescent="0.2">
      <c r="B1418" t="s">
        <v>1448</v>
      </c>
      <c r="C1418" s="33">
        <v>-7.1802442162381703E-3</v>
      </c>
      <c r="D1418" s="33">
        <v>4.6926280399761114E-2</v>
      </c>
    </row>
    <row r="1419" spans="2:4" x14ac:dyDescent="0.2">
      <c r="B1419" t="s">
        <v>1449</v>
      </c>
      <c r="C1419" s="33">
        <v>-1.0220911879307537E-2</v>
      </c>
      <c r="D1419" s="33">
        <v>4.1187220666955765E-2</v>
      </c>
    </row>
    <row r="1420" spans="2:4" x14ac:dyDescent="0.2">
      <c r="B1420" t="s">
        <v>1450</v>
      </c>
      <c r="C1420" s="33">
        <v>2.5905765650593854E-2</v>
      </c>
      <c r="D1420" s="33">
        <v>1.5019219959495862E-2</v>
      </c>
    </row>
    <row r="1421" spans="2:4" x14ac:dyDescent="0.2">
      <c r="B1421" t="s">
        <v>1451</v>
      </c>
      <c r="C1421" s="33">
        <v>5.10318248552976E-3</v>
      </c>
      <c r="D1421" s="33">
        <v>8.6251491742249844E-2</v>
      </c>
    </row>
    <row r="1422" spans="2:4" x14ac:dyDescent="0.2">
      <c r="B1422" t="s">
        <v>1452</v>
      </c>
      <c r="C1422" s="33">
        <v>-4.5049668693777134E-2</v>
      </c>
      <c r="D1422" s="33">
        <v>5.9960464600699939E-2</v>
      </c>
    </row>
    <row r="1423" spans="2:4" x14ac:dyDescent="0.2">
      <c r="B1423" t="s">
        <v>1453</v>
      </c>
      <c r="C1423" s="33">
        <v>3.2355041449725827E-2</v>
      </c>
      <c r="D1423" s="33">
        <v>5.457735612574597E-2</v>
      </c>
    </row>
    <row r="1424" spans="2:4" x14ac:dyDescent="0.2">
      <c r="B1424" t="s">
        <v>1454</v>
      </c>
      <c r="C1424" s="33">
        <v>-6.9016293248520353E-3</v>
      </c>
      <c r="D1424" s="33">
        <v>1.4191521196157207E-2</v>
      </c>
    </row>
    <row r="1425" spans="2:4" x14ac:dyDescent="0.2">
      <c r="B1425" t="s">
        <v>1455</v>
      </c>
      <c r="C1425" s="33">
        <v>1.0775021808078621E-2</v>
      </c>
      <c r="D1425" s="33">
        <v>8.4905424654473871E-2</v>
      </c>
    </row>
    <row r="1426" spans="2:4" x14ac:dyDescent="0.2">
      <c r="B1426" t="s">
        <v>1456</v>
      </c>
      <c r="C1426" s="33">
        <v>2.2597470751925829E-2</v>
      </c>
      <c r="D1426" s="33">
        <v>5.4714240378324133E-2</v>
      </c>
    </row>
    <row r="1427" spans="2:4" x14ac:dyDescent="0.2">
      <c r="B1427" t="s">
        <v>1457</v>
      </c>
      <c r="C1427" s="33">
        <v>1.0201533678436507E-2</v>
      </c>
      <c r="D1427" s="33">
        <v>7.0504475480188261E-2</v>
      </c>
    </row>
    <row r="1428" spans="2:4" x14ac:dyDescent="0.2">
      <c r="B1428" t="s">
        <v>1458</v>
      </c>
      <c r="C1428" s="33">
        <v>1.3848471061738222E-2</v>
      </c>
      <c r="D1428" s="33">
        <v>5.1950460241630615E-2</v>
      </c>
    </row>
    <row r="1429" spans="2:4" x14ac:dyDescent="0.2">
      <c r="B1429" t="s">
        <v>1459</v>
      </c>
      <c r="C1429" s="33">
        <v>1.4392665733426041E-2</v>
      </c>
      <c r="D1429" s="33">
        <v>5.5613229454727797E-2</v>
      </c>
    </row>
    <row r="1430" spans="2:4" x14ac:dyDescent="0.2">
      <c r="B1430" t="s">
        <v>1460</v>
      </c>
      <c r="C1430" s="33">
        <v>7.0929783194817282E-3</v>
      </c>
      <c r="D1430" s="33">
        <v>4.3318664990545763E-2</v>
      </c>
    </row>
    <row r="1431" spans="2:4" x14ac:dyDescent="0.2">
      <c r="B1431" t="s">
        <v>1461</v>
      </c>
      <c r="C1431" s="33">
        <v>-5.2834066498657385E-2</v>
      </c>
      <c r="D1431" s="33">
        <v>7.0892923106983918E-2</v>
      </c>
    </row>
    <row r="1432" spans="2:4" x14ac:dyDescent="0.2">
      <c r="B1432" t="s">
        <v>1462</v>
      </c>
      <c r="C1432" s="33">
        <v>2.6925379011899897E-2</v>
      </c>
      <c r="D1432" s="33">
        <v>3.2314809300141217E-2</v>
      </c>
    </row>
    <row r="1433" spans="2:4" x14ac:dyDescent="0.2">
      <c r="B1433" t="s">
        <v>1463</v>
      </c>
      <c r="C1433" s="33">
        <v>2.7579349888857081E-2</v>
      </c>
      <c r="D1433" s="33">
        <v>1.8139679751421875E-2</v>
      </c>
    </row>
    <row r="1434" spans="2:4" x14ac:dyDescent="0.2">
      <c r="B1434" t="s">
        <v>1464</v>
      </c>
      <c r="C1434" s="33">
        <v>1.7335110594129483E-2</v>
      </c>
      <c r="D1434" s="33">
        <v>2.046336590192117E-2</v>
      </c>
    </row>
    <row r="1435" spans="2:4" x14ac:dyDescent="0.2">
      <c r="B1435" t="s">
        <v>1465</v>
      </c>
      <c r="C1435" s="33">
        <v>3.6673425797834835E-2</v>
      </c>
      <c r="D1435" s="33">
        <v>2.7817562707123357E-2</v>
      </c>
    </row>
    <row r="1436" spans="2:4" x14ac:dyDescent="0.2">
      <c r="B1436" t="s">
        <v>1466</v>
      </c>
      <c r="C1436" s="33">
        <v>2.9683402549422262E-2</v>
      </c>
      <c r="D1436" s="33">
        <v>3.15499834776687E-2</v>
      </c>
    </row>
    <row r="1437" spans="2:4" x14ac:dyDescent="0.2">
      <c r="B1437" t="s">
        <v>1467</v>
      </c>
      <c r="C1437" s="33">
        <v>5.1445385427843056E-2</v>
      </c>
      <c r="D1437" s="33">
        <v>2.1659693370520969E-2</v>
      </c>
    </row>
    <row r="1438" spans="2:4" x14ac:dyDescent="0.2">
      <c r="B1438" t="s">
        <v>1468</v>
      </c>
      <c r="C1438" s="33">
        <v>1.8111602525152211E-2</v>
      </c>
      <c r="D1438" s="33">
        <v>-6.8408051289638935E-3</v>
      </c>
    </row>
    <row r="1439" spans="2:4" x14ac:dyDescent="0.2">
      <c r="B1439" t="s">
        <v>1469</v>
      </c>
      <c r="C1439" s="33">
        <v>3.2315496609080516E-3</v>
      </c>
      <c r="D1439" s="33">
        <v>4.0425193903259243E-2</v>
      </c>
    </row>
    <row r="1440" spans="2:4" x14ac:dyDescent="0.2">
      <c r="B1440" t="s">
        <v>1470</v>
      </c>
      <c r="C1440" s="33">
        <v>3.9955370913179342E-2</v>
      </c>
      <c r="D1440" s="33">
        <v>3.5959580571558104E-2</v>
      </c>
    </row>
    <row r="1441" spans="2:4" x14ac:dyDescent="0.2">
      <c r="B1441" t="s">
        <v>1471</v>
      </c>
      <c r="C1441" s="33">
        <v>2.3684538187383045E-2</v>
      </c>
      <c r="D1441" s="33">
        <v>4.3316660971249719E-2</v>
      </c>
    </row>
    <row r="1442" spans="2:4" x14ac:dyDescent="0.2">
      <c r="B1442" t="s">
        <v>1472</v>
      </c>
      <c r="C1442" s="33">
        <v>1.7378299416324097E-2</v>
      </c>
      <c r="D1442" s="33">
        <v>3.9903981614049462E-2</v>
      </c>
    </row>
    <row r="1443" spans="2:4" x14ac:dyDescent="0.2">
      <c r="B1443" t="s">
        <v>1473</v>
      </c>
      <c r="C1443" s="33">
        <v>2.9785441613120314E-2</v>
      </c>
      <c r="D1443" s="33">
        <v>3.0115266371176709E-2</v>
      </c>
    </row>
    <row r="1444" spans="2:4" x14ac:dyDescent="0.2">
      <c r="B1444" t="s">
        <v>1474</v>
      </c>
      <c r="C1444" s="33">
        <v>5.6228878099345785E-2</v>
      </c>
      <c r="D1444" s="33">
        <v>2.8482745365200422E-2</v>
      </c>
    </row>
    <row r="1445" spans="2:4" x14ac:dyDescent="0.2">
      <c r="B1445" t="s">
        <v>1475</v>
      </c>
      <c r="C1445" s="33">
        <v>6.0953927193761158E-3</v>
      </c>
      <c r="D1445" s="33">
        <v>2.6270437087349149E-2</v>
      </c>
    </row>
    <row r="1446" spans="2:4" x14ac:dyDescent="0.2">
      <c r="B1446" t="s">
        <v>1476</v>
      </c>
      <c r="C1446" s="33">
        <v>-8.1802252555809429E-3</v>
      </c>
      <c r="D1446" s="33">
        <v>4.0520698045370583E-2</v>
      </c>
    </row>
    <row r="1447" spans="2:4" x14ac:dyDescent="0.2">
      <c r="B1447" t="s">
        <v>1477</v>
      </c>
      <c r="C1447" s="33">
        <v>8.3446495344365809E-3</v>
      </c>
      <c r="D1447" s="33">
        <v>7.5510196542375133E-2</v>
      </c>
    </row>
    <row r="1448" spans="2:4" x14ac:dyDescent="0.2">
      <c r="B1448" t="s">
        <v>1478</v>
      </c>
      <c r="C1448" s="33">
        <v>5.0980024269608695E-2</v>
      </c>
      <c r="D1448" s="33">
        <v>3.3304487693127292E-2</v>
      </c>
    </row>
    <row r="1449" spans="2:4" x14ac:dyDescent="0.2">
      <c r="B1449" t="s">
        <v>1479</v>
      </c>
      <c r="C1449" s="33">
        <v>5.9486808056526688E-2</v>
      </c>
      <c r="D1449" s="33">
        <v>5.3443501258462492E-2</v>
      </c>
    </row>
    <row r="1450" spans="2:4" x14ac:dyDescent="0.2">
      <c r="B1450" t="s">
        <v>1480</v>
      </c>
      <c r="C1450" s="33">
        <v>2.1087406683333067E-2</v>
      </c>
      <c r="D1450" s="33">
        <v>1.6721478868470245E-2</v>
      </c>
    </row>
    <row r="1451" spans="2:4" x14ac:dyDescent="0.2">
      <c r="B1451" t="s">
        <v>1481</v>
      </c>
      <c r="C1451" s="33">
        <v>1.84054210803796E-2</v>
      </c>
      <c r="D1451" s="33">
        <v>3.4919735009604179E-2</v>
      </c>
    </row>
    <row r="1452" spans="2:4" x14ac:dyDescent="0.2">
      <c r="B1452" t="s">
        <v>1482</v>
      </c>
      <c r="C1452" s="33">
        <v>4.0054235521347244E-2</v>
      </c>
      <c r="D1452" s="33">
        <v>6.5089305911049028E-2</v>
      </c>
    </row>
    <row r="1453" spans="2:4" x14ac:dyDescent="0.2">
      <c r="B1453" t="s">
        <v>1483</v>
      </c>
      <c r="C1453" s="33">
        <v>2.3716573719558195E-2</v>
      </c>
      <c r="D1453" s="33">
        <v>2.6470591888675531E-2</v>
      </c>
    </row>
    <row r="1454" spans="2:4" x14ac:dyDescent="0.2">
      <c r="B1454" t="s">
        <v>1484</v>
      </c>
      <c r="C1454" s="33">
        <v>5.6645920498457653E-2</v>
      </c>
      <c r="D1454" s="33">
        <v>4.4818484991254202E-2</v>
      </c>
    </row>
    <row r="1455" spans="2:4" x14ac:dyDescent="0.2">
      <c r="B1455" t="s">
        <v>1485</v>
      </c>
      <c r="C1455" s="33">
        <v>-6.0840377660650816E-3</v>
      </c>
      <c r="D1455" s="33">
        <v>6.0181981476701882E-2</v>
      </c>
    </row>
    <row r="1456" spans="2:4" x14ac:dyDescent="0.2">
      <c r="B1456" t="s">
        <v>1486</v>
      </c>
      <c r="C1456" s="33">
        <v>-7.1616763861209898E-3</v>
      </c>
      <c r="D1456" s="33">
        <v>5.6708934568372366E-2</v>
      </c>
    </row>
    <row r="1457" spans="2:4" x14ac:dyDescent="0.2">
      <c r="B1457" t="s">
        <v>1487</v>
      </c>
      <c r="C1457" s="33">
        <v>2.0616625228758491E-2</v>
      </c>
      <c r="D1457" s="33">
        <v>4.6878192343671736E-2</v>
      </c>
    </row>
    <row r="1458" spans="2:4" x14ac:dyDescent="0.2">
      <c r="B1458" t="s">
        <v>1488</v>
      </c>
      <c r="C1458" s="33">
        <v>1.1085314078516978E-2</v>
      </c>
      <c r="D1458" s="33">
        <v>4.7677202177600853E-2</v>
      </c>
    </row>
    <row r="1459" spans="2:4" x14ac:dyDescent="0.2">
      <c r="B1459" t="s">
        <v>1489</v>
      </c>
      <c r="C1459" s="33">
        <v>1.2229341390741161E-2</v>
      </c>
      <c r="D1459" s="33">
        <v>2.6403892848408689E-2</v>
      </c>
    </row>
    <row r="1460" spans="2:4" x14ac:dyDescent="0.2">
      <c r="B1460" t="s">
        <v>1490</v>
      </c>
      <c r="C1460" s="33">
        <v>-1.9439564794968049E-2</v>
      </c>
      <c r="D1460" s="33">
        <v>4.2499109151538948E-2</v>
      </c>
    </row>
    <row r="1461" spans="2:4" x14ac:dyDescent="0.2">
      <c r="B1461" t="s">
        <v>1491</v>
      </c>
      <c r="C1461" s="33">
        <v>2.5960224382761438E-2</v>
      </c>
      <c r="D1461" s="33">
        <v>2.0550484231721157E-2</v>
      </c>
    </row>
    <row r="1462" spans="2:4" x14ac:dyDescent="0.2">
      <c r="B1462" t="s">
        <v>1492</v>
      </c>
      <c r="C1462" s="33">
        <v>3.5105547694488808E-2</v>
      </c>
      <c r="D1462" s="33">
        <v>5.759475968350751E-2</v>
      </c>
    </row>
    <row r="1463" spans="2:4" x14ac:dyDescent="0.2">
      <c r="B1463" t="s">
        <v>1493</v>
      </c>
      <c r="C1463" s="33">
        <v>-2.9260952923770928E-2</v>
      </c>
      <c r="D1463" s="33">
        <v>7.2180406396905178E-2</v>
      </c>
    </row>
    <row r="1464" spans="2:4" x14ac:dyDescent="0.2">
      <c r="B1464" t="s">
        <v>1494</v>
      </c>
      <c r="C1464" s="33">
        <v>-6.3172604445125725E-3</v>
      </c>
      <c r="D1464" s="33">
        <v>3.0472625898592696E-2</v>
      </c>
    </row>
    <row r="1465" spans="2:4" x14ac:dyDescent="0.2">
      <c r="B1465" t="s">
        <v>1495</v>
      </c>
      <c r="C1465" s="33">
        <v>4.550899404185501E-2</v>
      </c>
      <c r="D1465" s="33">
        <v>2.8129200349047326E-2</v>
      </c>
    </row>
    <row r="1466" spans="2:4" x14ac:dyDescent="0.2">
      <c r="B1466" t="s">
        <v>1496</v>
      </c>
      <c r="C1466" s="33">
        <v>1.7420301128001567E-2</v>
      </c>
      <c r="D1466" s="33">
        <v>4.7484807357090639E-2</v>
      </c>
    </row>
    <row r="1467" spans="2:4" x14ac:dyDescent="0.2">
      <c r="B1467" t="s">
        <v>1497</v>
      </c>
      <c r="C1467" s="33">
        <v>-2.4762083740522349E-2</v>
      </c>
      <c r="D1467" s="33">
        <v>3.4804482925219662E-2</v>
      </c>
    </row>
    <row r="1468" spans="2:4" x14ac:dyDescent="0.2">
      <c r="B1468" t="s">
        <v>1498</v>
      </c>
      <c r="C1468" s="33">
        <v>-2.7098260080452873E-2</v>
      </c>
      <c r="D1468" s="33">
        <v>6.0969996506725896E-2</v>
      </c>
    </row>
    <row r="1469" spans="2:4" x14ac:dyDescent="0.2">
      <c r="B1469" t="s">
        <v>1499</v>
      </c>
      <c r="C1469" s="33">
        <v>1.575219023071104E-2</v>
      </c>
      <c r="D1469" s="33">
        <v>5.2718784737850508E-2</v>
      </c>
    </row>
    <row r="1470" spans="2:4" x14ac:dyDescent="0.2">
      <c r="B1470" t="s">
        <v>1500</v>
      </c>
      <c r="C1470" s="33">
        <v>3.4759972626981009E-2</v>
      </c>
      <c r="D1470" s="33">
        <v>5.0263227153986789E-2</v>
      </c>
    </row>
    <row r="1471" spans="2:4" x14ac:dyDescent="0.2">
      <c r="B1471" t="s">
        <v>1501</v>
      </c>
      <c r="C1471" s="33">
        <v>3.0136320386241019E-2</v>
      </c>
      <c r="D1471" s="33">
        <v>3.9491421105912333E-3</v>
      </c>
    </row>
    <row r="1472" spans="2:4" x14ac:dyDescent="0.2">
      <c r="B1472" t="s">
        <v>1502</v>
      </c>
      <c r="C1472" s="33">
        <v>-3.6521289286833979E-2</v>
      </c>
      <c r="D1472" s="33">
        <v>3.1779443978168398E-2</v>
      </c>
    </row>
    <row r="1473" spans="2:4" x14ac:dyDescent="0.2">
      <c r="B1473" t="s">
        <v>1503</v>
      </c>
      <c r="C1473" s="33">
        <v>-6.3763003166893827E-3</v>
      </c>
      <c r="D1473" s="33">
        <v>1.4954357175887747E-2</v>
      </c>
    </row>
    <row r="1474" spans="2:4" x14ac:dyDescent="0.2">
      <c r="B1474" t="s">
        <v>1504</v>
      </c>
      <c r="C1474" s="33">
        <v>3.413824403954948E-2</v>
      </c>
      <c r="D1474" s="33">
        <v>3.6474654582850478E-2</v>
      </c>
    </row>
    <row r="1475" spans="2:4" x14ac:dyDescent="0.2">
      <c r="B1475" t="s">
        <v>1505</v>
      </c>
      <c r="C1475" s="33">
        <v>-8.8089280235604823E-3</v>
      </c>
      <c r="D1475" s="33">
        <v>6.1195732823058638E-2</v>
      </c>
    </row>
    <row r="1476" spans="2:4" x14ac:dyDescent="0.2">
      <c r="B1476" t="s">
        <v>1506</v>
      </c>
      <c r="C1476" s="33">
        <v>1.021142941869612E-2</v>
      </c>
      <c r="D1476" s="33">
        <v>4.5935966829888694E-2</v>
      </c>
    </row>
    <row r="1477" spans="2:4" x14ac:dyDescent="0.2">
      <c r="B1477" t="s">
        <v>1507</v>
      </c>
      <c r="C1477" s="33">
        <v>-8.803277520866017E-3</v>
      </c>
      <c r="D1477" s="33">
        <v>2.0513981934541327E-2</v>
      </c>
    </row>
    <row r="1478" spans="2:4" x14ac:dyDescent="0.2">
      <c r="B1478" t="s">
        <v>1508</v>
      </c>
      <c r="C1478" s="33">
        <v>4.1222630726601088E-2</v>
      </c>
      <c r="D1478" s="33">
        <v>5.4742903023323367E-2</v>
      </c>
    </row>
    <row r="1479" spans="2:4" x14ac:dyDescent="0.2">
      <c r="B1479" t="s">
        <v>1509</v>
      </c>
      <c r="C1479" s="33">
        <v>7.8904138245905503E-2</v>
      </c>
      <c r="D1479" s="33">
        <v>1.266937222664645E-2</v>
      </c>
    </row>
    <row r="1480" spans="2:4" x14ac:dyDescent="0.2">
      <c r="B1480" t="s">
        <v>1510</v>
      </c>
      <c r="C1480" s="33">
        <v>-7.7043844907199611E-3</v>
      </c>
      <c r="D1480" s="33">
        <v>4.196957390003745E-2</v>
      </c>
    </row>
    <row r="1481" spans="2:4" x14ac:dyDescent="0.2">
      <c r="B1481" t="s">
        <v>1511</v>
      </c>
      <c r="C1481" s="33">
        <v>-1.4131421434945106E-3</v>
      </c>
      <c r="D1481" s="33">
        <v>4.8321393723572109E-2</v>
      </c>
    </row>
    <row r="1482" spans="2:4" x14ac:dyDescent="0.2">
      <c r="B1482" t="s">
        <v>1512</v>
      </c>
      <c r="C1482" s="33">
        <v>-2.2681966494867395E-2</v>
      </c>
      <c r="D1482" s="33">
        <v>4.1218380504932629E-2</v>
      </c>
    </row>
    <row r="1483" spans="2:4" x14ac:dyDescent="0.2">
      <c r="B1483" t="s">
        <v>1513</v>
      </c>
      <c r="C1483" s="33">
        <v>2.2561316182754108E-2</v>
      </c>
      <c r="D1483" s="33">
        <v>5.0587961253195465E-2</v>
      </c>
    </row>
    <row r="1484" spans="2:4" x14ac:dyDescent="0.2">
      <c r="B1484" t="s">
        <v>1514</v>
      </c>
      <c r="C1484" s="33">
        <v>3.5595402534055812E-2</v>
      </c>
      <c r="D1484" s="33">
        <v>3.3888235246179649E-2</v>
      </c>
    </row>
    <row r="1485" spans="2:4" x14ac:dyDescent="0.2">
      <c r="B1485" t="s">
        <v>1515</v>
      </c>
      <c r="C1485" s="33">
        <v>-3.8123197676629642E-3</v>
      </c>
      <c r="D1485" s="33">
        <v>2.1873932080425366E-2</v>
      </c>
    </row>
    <row r="1486" spans="2:4" x14ac:dyDescent="0.2">
      <c r="B1486" t="s">
        <v>1516</v>
      </c>
      <c r="C1486" s="33">
        <v>4.0643145124750965E-2</v>
      </c>
      <c r="D1486" s="33">
        <v>6.6183178358611081E-2</v>
      </c>
    </row>
    <row r="1487" spans="2:4" x14ac:dyDescent="0.2">
      <c r="B1487" t="s">
        <v>1517</v>
      </c>
      <c r="C1487" s="33">
        <v>-1.2747734012468337E-2</v>
      </c>
      <c r="D1487" s="33">
        <v>4.088988533573773E-2</v>
      </c>
    </row>
    <row r="1488" spans="2:4" x14ac:dyDescent="0.2">
      <c r="B1488" t="s">
        <v>1518</v>
      </c>
      <c r="C1488" s="33">
        <v>3.9993396288498184E-2</v>
      </c>
      <c r="D1488" s="33">
        <v>5.8145650956018521E-2</v>
      </c>
    </row>
    <row r="1489" spans="2:4" x14ac:dyDescent="0.2">
      <c r="B1489" t="s">
        <v>1519</v>
      </c>
      <c r="C1489" s="33">
        <v>-4.3907345616099585E-3</v>
      </c>
      <c r="D1489" s="33">
        <v>1.9444684210541872E-2</v>
      </c>
    </row>
    <row r="1490" spans="2:4" x14ac:dyDescent="0.2">
      <c r="B1490" t="s">
        <v>1520</v>
      </c>
      <c r="C1490" s="33">
        <v>2.8069768347866184E-3</v>
      </c>
      <c r="D1490" s="33">
        <v>7.1424604916826478E-2</v>
      </c>
    </row>
    <row r="1491" spans="2:4" x14ac:dyDescent="0.2">
      <c r="B1491" t="s">
        <v>1521</v>
      </c>
      <c r="C1491" s="33">
        <v>3.9482178102237461E-2</v>
      </c>
      <c r="D1491" s="33">
        <v>3.1980059541735537E-2</v>
      </c>
    </row>
    <row r="1492" spans="2:4" x14ac:dyDescent="0.2">
      <c r="B1492" t="s">
        <v>1522</v>
      </c>
      <c r="C1492" s="33">
        <v>3.3240671856666258E-2</v>
      </c>
      <c r="D1492" s="33">
        <v>1.8327862210494966E-2</v>
      </c>
    </row>
    <row r="1493" spans="2:4" x14ac:dyDescent="0.2">
      <c r="B1493" t="s">
        <v>1523</v>
      </c>
      <c r="C1493" s="33">
        <v>-1.2948558237428276E-2</v>
      </c>
      <c r="D1493" s="33">
        <v>3.1697807497433533E-2</v>
      </c>
    </row>
    <row r="1494" spans="2:4" x14ac:dyDescent="0.2">
      <c r="B1494" t="s">
        <v>1524</v>
      </c>
      <c r="C1494" s="33">
        <v>2.6330294940227986E-3</v>
      </c>
      <c r="D1494" s="33">
        <v>3.3541988249441657E-2</v>
      </c>
    </row>
    <row r="1495" spans="2:4" x14ac:dyDescent="0.2">
      <c r="B1495" t="s">
        <v>1525</v>
      </c>
      <c r="C1495" s="33">
        <v>4.5746484920719159E-3</v>
      </c>
      <c r="D1495" s="33">
        <v>4.7235831009333124E-2</v>
      </c>
    </row>
    <row r="1496" spans="2:4" x14ac:dyDescent="0.2">
      <c r="B1496" t="s">
        <v>1526</v>
      </c>
      <c r="C1496" s="33">
        <v>1.3354284400883929E-2</v>
      </c>
      <c r="D1496" s="33">
        <v>5.0958684785345834E-3</v>
      </c>
    </row>
    <row r="1497" spans="2:4" x14ac:dyDescent="0.2">
      <c r="B1497" t="s">
        <v>1527</v>
      </c>
      <c r="C1497" s="33">
        <v>-2.1741506897477315E-2</v>
      </c>
      <c r="D1497" s="33">
        <v>5.6038583941694448E-2</v>
      </c>
    </row>
    <row r="1498" spans="2:4" x14ac:dyDescent="0.2">
      <c r="B1498" t="s">
        <v>1528</v>
      </c>
      <c r="C1498" s="33">
        <v>2.7008467243986888E-2</v>
      </c>
      <c r="D1498" s="33">
        <v>3.204539983228448E-2</v>
      </c>
    </row>
    <row r="1499" spans="2:4" x14ac:dyDescent="0.2">
      <c r="B1499" t="s">
        <v>1529</v>
      </c>
      <c r="C1499" s="33">
        <v>5.476694646196629E-3</v>
      </c>
      <c r="D1499" s="33">
        <v>3.5454102230331103E-2</v>
      </c>
    </row>
    <row r="1500" spans="2:4" x14ac:dyDescent="0.2">
      <c r="B1500" t="s">
        <v>1530</v>
      </c>
      <c r="C1500" s="33">
        <v>1.915886446467795E-2</v>
      </c>
      <c r="D1500" s="33">
        <v>2.1440500358952383E-2</v>
      </c>
    </row>
    <row r="1501" spans="2:4" x14ac:dyDescent="0.2">
      <c r="B1501" t="s">
        <v>1531</v>
      </c>
      <c r="C1501" s="33">
        <v>7.541219443328603E-3</v>
      </c>
      <c r="D1501" s="33">
        <v>3.5193488972450136E-2</v>
      </c>
    </row>
    <row r="1502" spans="2:4" x14ac:dyDescent="0.2">
      <c r="B1502" t="s">
        <v>1532</v>
      </c>
      <c r="C1502" s="33">
        <v>1.0246434523720835E-2</v>
      </c>
      <c r="D1502" s="33">
        <v>2.7995779517732446E-2</v>
      </c>
    </row>
    <row r="1503" spans="2:4" x14ac:dyDescent="0.2">
      <c r="B1503" t="s">
        <v>1533</v>
      </c>
      <c r="C1503" s="33">
        <v>5.7796031437039224E-3</v>
      </c>
      <c r="D1503" s="33">
        <v>6.5202082183708016E-2</v>
      </c>
    </row>
    <row r="1504" spans="2:4" x14ac:dyDescent="0.2">
      <c r="B1504" t="s">
        <v>1534</v>
      </c>
      <c r="C1504" s="33">
        <v>-2.5461881737485099E-3</v>
      </c>
      <c r="D1504" s="33">
        <v>5.8198932969807715E-2</v>
      </c>
    </row>
    <row r="1505" spans="2:4" x14ac:dyDescent="0.2">
      <c r="B1505" t="s">
        <v>1535</v>
      </c>
      <c r="C1505" s="33">
        <v>1.0438510178666696E-2</v>
      </c>
      <c r="D1505" s="33">
        <v>6.1459293106383407E-2</v>
      </c>
    </row>
    <row r="1506" spans="2:4" x14ac:dyDescent="0.2">
      <c r="B1506" t="s">
        <v>1536</v>
      </c>
      <c r="C1506" s="33">
        <v>8.2751483697285789E-3</v>
      </c>
      <c r="D1506" s="33">
        <v>2.9098909068053805E-2</v>
      </c>
    </row>
    <row r="1507" spans="2:4" x14ac:dyDescent="0.2">
      <c r="B1507" t="s">
        <v>1537</v>
      </c>
      <c r="C1507" s="33">
        <v>7.9849720301305369E-3</v>
      </c>
      <c r="D1507" s="33">
        <v>7.5865767003483534E-2</v>
      </c>
    </row>
    <row r="1508" spans="2:4" x14ac:dyDescent="0.2">
      <c r="B1508" t="s">
        <v>1538</v>
      </c>
      <c r="C1508" s="33">
        <v>2.7416294031018119E-2</v>
      </c>
      <c r="D1508" s="33">
        <v>2.3845444305303026E-2</v>
      </c>
    </row>
    <row r="1509" spans="2:4" x14ac:dyDescent="0.2">
      <c r="B1509" t="s">
        <v>1539</v>
      </c>
      <c r="C1509" s="33">
        <v>7.2380518309474399E-3</v>
      </c>
      <c r="D1509" s="33">
        <v>1.5269361858684612E-2</v>
      </c>
    </row>
    <row r="1510" spans="2:4" x14ac:dyDescent="0.2">
      <c r="B1510" t="s">
        <v>1540</v>
      </c>
      <c r="C1510" s="33">
        <v>-2.1760721926452654E-4</v>
      </c>
      <c r="D1510" s="33">
        <v>4.0996274927587464E-2</v>
      </c>
    </row>
    <row r="1511" spans="2:4" x14ac:dyDescent="0.2">
      <c r="B1511" t="s">
        <v>1541</v>
      </c>
      <c r="C1511" s="33">
        <v>-1.5546410328671628E-3</v>
      </c>
      <c r="D1511" s="33">
        <v>3.6492710018399967E-2</v>
      </c>
    </row>
    <row r="1512" spans="2:4" x14ac:dyDescent="0.2">
      <c r="B1512" t="s">
        <v>1542</v>
      </c>
      <c r="C1512" s="33">
        <v>2.9824228859134114E-3</v>
      </c>
      <c r="D1512" s="33">
        <v>2.8175396520201786E-2</v>
      </c>
    </row>
    <row r="1513" spans="2:4" x14ac:dyDescent="0.2">
      <c r="B1513" t="s">
        <v>1543</v>
      </c>
      <c r="C1513" s="33">
        <v>-3.4534638877161655E-2</v>
      </c>
      <c r="D1513" s="33">
        <v>5.7880688814955512E-2</v>
      </c>
    </row>
    <row r="1514" spans="2:4" x14ac:dyDescent="0.2">
      <c r="B1514" t="s">
        <v>1544</v>
      </c>
      <c r="C1514" s="33">
        <v>4.2397250731276105E-3</v>
      </c>
      <c r="D1514" s="33">
        <v>3.0134725515095623E-2</v>
      </c>
    </row>
    <row r="1515" spans="2:4" x14ac:dyDescent="0.2">
      <c r="B1515" t="s">
        <v>1545</v>
      </c>
      <c r="C1515" s="33">
        <v>-2.2294044127343218E-2</v>
      </c>
      <c r="D1515" s="33">
        <v>2.9335551408522717E-3</v>
      </c>
    </row>
    <row r="1516" spans="2:4" x14ac:dyDescent="0.2">
      <c r="B1516" t="s">
        <v>1546</v>
      </c>
      <c r="C1516" s="33">
        <v>1.5120093701789523E-2</v>
      </c>
      <c r="D1516" s="33">
        <v>2.2987815788586052E-2</v>
      </c>
    </row>
    <row r="1517" spans="2:4" x14ac:dyDescent="0.2">
      <c r="B1517" t="s">
        <v>1547</v>
      </c>
      <c r="C1517" s="33">
        <v>5.7975664969957472E-3</v>
      </c>
      <c r="D1517" s="33">
        <v>2.6266418544862499E-2</v>
      </c>
    </row>
    <row r="1518" spans="2:4" x14ac:dyDescent="0.2">
      <c r="B1518" t="s">
        <v>1548</v>
      </c>
      <c r="C1518" s="33">
        <v>9.3748380653418759E-3</v>
      </c>
      <c r="D1518" s="33">
        <v>5.0398290901413879E-2</v>
      </c>
    </row>
    <row r="1519" spans="2:4" x14ac:dyDescent="0.2">
      <c r="B1519" t="s">
        <v>1549</v>
      </c>
      <c r="C1519" s="33">
        <v>5.0254020956257778E-2</v>
      </c>
      <c r="D1519" s="33">
        <v>4.0173707307349663E-2</v>
      </c>
    </row>
    <row r="1520" spans="2:4" x14ac:dyDescent="0.2">
      <c r="B1520" t="s">
        <v>1550</v>
      </c>
      <c r="C1520" s="33">
        <v>-8.5499609190239304E-3</v>
      </c>
      <c r="D1520" s="33">
        <v>4.7266054202587782E-2</v>
      </c>
    </row>
    <row r="1521" spans="2:4" x14ac:dyDescent="0.2">
      <c r="B1521" t="s">
        <v>1551</v>
      </c>
      <c r="C1521" s="33">
        <v>-1.1380587514410298E-2</v>
      </c>
      <c r="D1521" s="33">
        <v>1.9524950833775648E-2</v>
      </c>
    </row>
    <row r="1522" spans="2:4" x14ac:dyDescent="0.2">
      <c r="B1522" t="s">
        <v>1552</v>
      </c>
      <c r="C1522" s="33">
        <v>-9.5777149433687123E-3</v>
      </c>
      <c r="D1522" s="33">
        <v>2.4442661353957472E-2</v>
      </c>
    </row>
    <row r="1523" spans="2:4" x14ac:dyDescent="0.2">
      <c r="B1523" t="s">
        <v>1553</v>
      </c>
      <c r="C1523" s="33">
        <v>-1.8510948752984237E-2</v>
      </c>
      <c r="D1523" s="33">
        <v>3.0994899925713134E-2</v>
      </c>
    </row>
    <row r="1524" spans="2:4" x14ac:dyDescent="0.2">
      <c r="B1524" t="s">
        <v>1554</v>
      </c>
      <c r="C1524" s="33">
        <v>2.2447490186551448E-2</v>
      </c>
      <c r="D1524" s="33">
        <v>3.6740740135112471E-2</v>
      </c>
    </row>
    <row r="1525" spans="2:4" x14ac:dyDescent="0.2">
      <c r="B1525" t="s">
        <v>1555</v>
      </c>
      <c r="C1525" s="33">
        <v>5.7585015702584542E-3</v>
      </c>
      <c r="D1525" s="33">
        <v>6.33272608884623E-2</v>
      </c>
    </row>
    <row r="1526" spans="2:4" x14ac:dyDescent="0.2">
      <c r="B1526" t="s">
        <v>1556</v>
      </c>
      <c r="C1526" s="33">
        <v>-1.9556831598930863E-3</v>
      </c>
      <c r="D1526" s="33">
        <v>7.1026835946501693E-2</v>
      </c>
    </row>
    <row r="1527" spans="2:4" x14ac:dyDescent="0.2">
      <c r="B1527" t="s">
        <v>1557</v>
      </c>
      <c r="C1527" s="33">
        <v>2.5563931849560594E-2</v>
      </c>
      <c r="D1527" s="33">
        <v>2.4731866556581855E-2</v>
      </c>
    </row>
    <row r="1528" spans="2:4" x14ac:dyDescent="0.2">
      <c r="B1528" t="s">
        <v>1558</v>
      </c>
      <c r="C1528" s="33">
        <v>-8.6433559529045089E-3</v>
      </c>
      <c r="D1528" s="33">
        <v>7.8591838851662835E-2</v>
      </c>
    </row>
    <row r="1529" spans="2:4" x14ac:dyDescent="0.2">
      <c r="B1529" t="s">
        <v>1559</v>
      </c>
      <c r="C1529" s="33">
        <v>-1.7494440259073166E-2</v>
      </c>
      <c r="D1529" s="33">
        <v>2.1387684715221972E-2</v>
      </c>
    </row>
    <row r="1530" spans="2:4" x14ac:dyDescent="0.2">
      <c r="B1530" t="s">
        <v>1560</v>
      </c>
      <c r="C1530" s="33">
        <v>-1.031843353865408E-2</v>
      </c>
      <c r="D1530" s="33">
        <v>6.1378014953151622E-2</v>
      </c>
    </row>
    <row r="1531" spans="2:4" x14ac:dyDescent="0.2">
      <c r="B1531" t="s">
        <v>1561</v>
      </c>
      <c r="C1531" s="33">
        <v>2.1519188027024308E-2</v>
      </c>
      <c r="D1531" s="33">
        <v>2.4059359467067661E-2</v>
      </c>
    </row>
    <row r="1532" spans="2:4" x14ac:dyDescent="0.2">
      <c r="B1532" t="s">
        <v>1562</v>
      </c>
      <c r="C1532" s="33">
        <v>1.3425685781984045E-2</v>
      </c>
      <c r="D1532" s="33">
        <v>3.3935247310092564E-2</v>
      </c>
    </row>
    <row r="1533" spans="2:4" x14ac:dyDescent="0.2">
      <c r="B1533" t="s">
        <v>1563</v>
      </c>
      <c r="C1533" s="33">
        <v>9.7478857589826853E-3</v>
      </c>
      <c r="D1533" s="33">
        <v>1.0867159200018729E-2</v>
      </c>
    </row>
    <row r="1534" spans="2:4" x14ac:dyDescent="0.2">
      <c r="B1534" t="s">
        <v>1564</v>
      </c>
      <c r="C1534" s="33">
        <v>1.6515853655297601E-2</v>
      </c>
      <c r="D1534" s="33">
        <v>8.7910005836552313E-2</v>
      </c>
    </row>
    <row r="1535" spans="2:4" x14ac:dyDescent="0.2">
      <c r="B1535" t="s">
        <v>1565</v>
      </c>
      <c r="C1535" s="33">
        <v>1.292784984417919E-2</v>
      </c>
      <c r="D1535" s="33">
        <v>3.1532553063106435E-2</v>
      </c>
    </row>
    <row r="1536" spans="2:4" x14ac:dyDescent="0.2">
      <c r="B1536" t="s">
        <v>1566</v>
      </c>
      <c r="C1536" s="33">
        <v>3.0399175460209073E-2</v>
      </c>
      <c r="D1536" s="33">
        <v>3.5983965739619247E-2</v>
      </c>
    </row>
    <row r="1537" spans="2:4" x14ac:dyDescent="0.2">
      <c r="B1537" t="s">
        <v>1567</v>
      </c>
      <c r="C1537" s="33">
        <v>-1.2001879092449838E-2</v>
      </c>
      <c r="D1537" s="33">
        <v>7.696505200329673E-2</v>
      </c>
    </row>
    <row r="1538" spans="2:4" x14ac:dyDescent="0.2">
      <c r="B1538" t="s">
        <v>1568</v>
      </c>
      <c r="C1538" s="33">
        <v>1.5581196574406229E-3</v>
      </c>
      <c r="D1538" s="33">
        <v>4.98625336103692E-2</v>
      </c>
    </row>
    <row r="1539" spans="2:4" x14ac:dyDescent="0.2">
      <c r="B1539" t="s">
        <v>1569</v>
      </c>
      <c r="C1539" s="33">
        <v>7.5396193843736692E-4</v>
      </c>
      <c r="D1539" s="33">
        <v>7.5720874809066724E-2</v>
      </c>
    </row>
    <row r="1540" spans="2:4" x14ac:dyDescent="0.2">
      <c r="B1540" t="s">
        <v>1570</v>
      </c>
      <c r="C1540" s="33">
        <v>4.3703995302086789E-2</v>
      </c>
      <c r="D1540" s="33">
        <v>5.8516859357537337E-3</v>
      </c>
    </row>
    <row r="1541" spans="2:4" x14ac:dyDescent="0.2">
      <c r="B1541" t="s">
        <v>1571</v>
      </c>
      <c r="C1541" s="33">
        <v>8.1418863906716783E-3</v>
      </c>
      <c r="D1541" s="33">
        <v>3.275747775560995E-2</v>
      </c>
    </row>
    <row r="1542" spans="2:4" x14ac:dyDescent="0.2">
      <c r="B1542" t="s">
        <v>1572</v>
      </c>
      <c r="C1542" s="33">
        <v>-2.6463383719183657E-2</v>
      </c>
      <c r="D1542" s="33">
        <v>2.08888429501672E-2</v>
      </c>
    </row>
    <row r="1543" spans="2:4" x14ac:dyDescent="0.2">
      <c r="B1543" t="s">
        <v>1573</v>
      </c>
      <c r="C1543" s="33">
        <v>1.4785274578012073E-2</v>
      </c>
      <c r="D1543" s="33">
        <v>5.4159079254641841E-2</v>
      </c>
    </row>
    <row r="1544" spans="2:4" x14ac:dyDescent="0.2">
      <c r="B1544" t="s">
        <v>1574</v>
      </c>
      <c r="C1544" s="33">
        <v>2.2410779581294879E-2</v>
      </c>
      <c r="D1544" s="33">
        <v>3.8615591954748472E-2</v>
      </c>
    </row>
    <row r="1545" spans="2:4" x14ac:dyDescent="0.2">
      <c r="B1545" t="s">
        <v>1575</v>
      </c>
      <c r="C1545" s="33">
        <v>-3.6820750043537968E-3</v>
      </c>
      <c r="D1545" s="33">
        <v>4.1993180177303628E-2</v>
      </c>
    </row>
    <row r="1546" spans="2:4" x14ac:dyDescent="0.2">
      <c r="B1546" t="s">
        <v>1576</v>
      </c>
      <c r="C1546" s="33">
        <v>1.6516185248979017E-3</v>
      </c>
      <c r="D1546" s="33">
        <v>2.3466006360804065E-2</v>
      </c>
    </row>
    <row r="1547" spans="2:4" x14ac:dyDescent="0.2">
      <c r="B1547" t="s">
        <v>1577</v>
      </c>
      <c r="C1547" s="33">
        <v>1.8978183446173663E-2</v>
      </c>
      <c r="D1547" s="33">
        <v>3.2720350893612839E-2</v>
      </c>
    </row>
    <row r="1548" spans="2:4" x14ac:dyDescent="0.2">
      <c r="B1548" t="s">
        <v>1578</v>
      </c>
      <c r="C1548" s="33">
        <v>9.2871333481735659E-3</v>
      </c>
      <c r="D1548" s="33">
        <v>6.9762254733569229E-2</v>
      </c>
    </row>
    <row r="1549" spans="2:4" x14ac:dyDescent="0.2">
      <c r="B1549" t="s">
        <v>1579</v>
      </c>
      <c r="C1549" s="33">
        <v>9.8576984015398272E-3</v>
      </c>
      <c r="D1549" s="33">
        <v>4.0264022380561232E-2</v>
      </c>
    </row>
    <row r="1550" spans="2:4" x14ac:dyDescent="0.2">
      <c r="B1550" t="s">
        <v>1580</v>
      </c>
      <c r="C1550" s="33">
        <v>1.2751567483816739E-2</v>
      </c>
      <c r="D1550" s="33">
        <v>5.9253124640488902E-2</v>
      </c>
    </row>
    <row r="1551" spans="2:4" x14ac:dyDescent="0.2">
      <c r="B1551" t="s">
        <v>1581</v>
      </c>
      <c r="C1551" s="33">
        <v>-1.2964006405849359E-2</v>
      </c>
      <c r="D1551" s="33">
        <v>5.944599298863755E-2</v>
      </c>
    </row>
    <row r="1552" spans="2:4" x14ac:dyDescent="0.2">
      <c r="B1552" t="s">
        <v>1582</v>
      </c>
      <c r="C1552" s="33">
        <v>3.359913867105177E-2</v>
      </c>
      <c r="D1552" s="33">
        <v>2.5626187826824083E-2</v>
      </c>
    </row>
    <row r="1553" spans="2:4" x14ac:dyDescent="0.2">
      <c r="B1553" t="s">
        <v>1583</v>
      </c>
      <c r="C1553" s="33">
        <v>4.500977627116319E-2</v>
      </c>
      <c r="D1553" s="33">
        <v>1.4413450357330469E-2</v>
      </c>
    </row>
    <row r="1554" spans="2:4" x14ac:dyDescent="0.2">
      <c r="B1554" t="s">
        <v>1584</v>
      </c>
      <c r="C1554" s="33">
        <v>1.8600109573148525E-2</v>
      </c>
      <c r="D1554" s="33">
        <v>2.01624038027669E-2</v>
      </c>
    </row>
    <row r="1555" spans="2:4" x14ac:dyDescent="0.2">
      <c r="B1555" t="s">
        <v>1585</v>
      </c>
      <c r="C1555" s="33">
        <v>-2.0239630927853434E-2</v>
      </c>
      <c r="D1555" s="33">
        <v>3.0912268942118779E-2</v>
      </c>
    </row>
    <row r="1556" spans="2:4" x14ac:dyDescent="0.2">
      <c r="B1556" t="s">
        <v>1586</v>
      </c>
      <c r="C1556" s="33">
        <v>-2.5628725303230432E-3</v>
      </c>
      <c r="D1556" s="33">
        <v>2.6311428984595681E-2</v>
      </c>
    </row>
    <row r="1557" spans="2:4" x14ac:dyDescent="0.2">
      <c r="B1557" t="s">
        <v>1587</v>
      </c>
      <c r="C1557" s="33">
        <v>-1.0459361753041957E-2</v>
      </c>
      <c r="D1557" s="33">
        <v>3.7279727206077695E-2</v>
      </c>
    </row>
    <row r="1558" spans="2:4" x14ac:dyDescent="0.2">
      <c r="B1558" t="s">
        <v>1588</v>
      </c>
      <c r="C1558" s="33">
        <v>8.3701127692794829E-3</v>
      </c>
      <c r="D1558" s="33">
        <v>4.4934974155352726E-2</v>
      </c>
    </row>
    <row r="1559" spans="2:4" x14ac:dyDescent="0.2">
      <c r="B1559" t="s">
        <v>1589</v>
      </c>
      <c r="C1559" s="33">
        <v>6.4848658553592021E-3</v>
      </c>
      <c r="D1559" s="33">
        <v>7.2997615627892642E-2</v>
      </c>
    </row>
    <row r="1560" spans="2:4" x14ac:dyDescent="0.2">
      <c r="B1560" t="s">
        <v>1590</v>
      </c>
      <c r="C1560" s="33">
        <v>-2.7276539151935182E-3</v>
      </c>
      <c r="D1560" s="33">
        <v>3.1726523894595696E-2</v>
      </c>
    </row>
    <row r="1561" spans="2:4" x14ac:dyDescent="0.2">
      <c r="B1561" t="s">
        <v>1591</v>
      </c>
      <c r="C1561" s="33">
        <v>1.3508057877644444E-2</v>
      </c>
      <c r="D1561" s="33">
        <v>8.2214298060073104E-2</v>
      </c>
    </row>
    <row r="1562" spans="2:4" x14ac:dyDescent="0.2">
      <c r="B1562" t="s">
        <v>1592</v>
      </c>
      <c r="C1562" s="33">
        <v>4.6894267179357893E-2</v>
      </c>
      <c r="D1562" s="33">
        <v>2.2547143120174376E-2</v>
      </c>
    </row>
    <row r="1563" spans="2:4" x14ac:dyDescent="0.2">
      <c r="B1563" t="s">
        <v>1593</v>
      </c>
      <c r="C1563" s="33">
        <v>5.507343180612824E-2</v>
      </c>
      <c r="D1563" s="33">
        <v>3.8830756274850192E-2</v>
      </c>
    </row>
    <row r="1564" spans="2:4" x14ac:dyDescent="0.2">
      <c r="B1564" t="s">
        <v>1594</v>
      </c>
      <c r="C1564" s="33">
        <v>-9.2498354469083312E-4</v>
      </c>
      <c r="D1564" s="33">
        <v>3.6410100130733397E-2</v>
      </c>
    </row>
    <row r="1565" spans="2:4" x14ac:dyDescent="0.2">
      <c r="B1565" t="s">
        <v>1595</v>
      </c>
      <c r="C1565" s="33">
        <v>-1.6339820307631509E-2</v>
      </c>
      <c r="D1565" s="33">
        <v>4.5910358001841782E-2</v>
      </c>
    </row>
    <row r="1566" spans="2:4" x14ac:dyDescent="0.2">
      <c r="B1566" t="s">
        <v>1596</v>
      </c>
      <c r="C1566" s="33">
        <v>4.4212695151337598E-2</v>
      </c>
      <c r="D1566" s="33">
        <v>4.2061069285782113E-2</v>
      </c>
    </row>
    <row r="1567" spans="2:4" x14ac:dyDescent="0.2">
      <c r="B1567" t="s">
        <v>1597</v>
      </c>
      <c r="C1567" s="33">
        <v>1.388203638781519E-2</v>
      </c>
      <c r="D1567" s="33">
        <v>6.4373943633150577E-3</v>
      </c>
    </row>
    <row r="1568" spans="2:4" x14ac:dyDescent="0.2">
      <c r="B1568" t="s">
        <v>1598</v>
      </c>
      <c r="C1568" s="33">
        <v>-5.9024058169393299E-3</v>
      </c>
      <c r="D1568" s="33">
        <v>8.1342513234886227E-2</v>
      </c>
    </row>
    <row r="1569" spans="2:4" x14ac:dyDescent="0.2">
      <c r="B1569" t="s">
        <v>1599</v>
      </c>
      <c r="C1569" s="33">
        <v>1.4606815248843365E-2</v>
      </c>
      <c r="D1569" s="33">
        <v>3.2329028907473627E-2</v>
      </c>
    </row>
    <row r="1570" spans="2:4" x14ac:dyDescent="0.2">
      <c r="B1570" t="s">
        <v>1600</v>
      </c>
      <c r="C1570" s="33">
        <v>-3.7038236851369734E-3</v>
      </c>
      <c r="D1570" s="33">
        <v>1.0265006894425305E-3</v>
      </c>
    </row>
    <row r="1571" spans="2:4" x14ac:dyDescent="0.2">
      <c r="B1571" t="s">
        <v>1601</v>
      </c>
      <c r="C1571" s="33">
        <v>-1.1936257364859574E-2</v>
      </c>
      <c r="D1571" s="33">
        <v>3.0361796131315018E-2</v>
      </c>
    </row>
    <row r="1572" spans="2:4" x14ac:dyDescent="0.2">
      <c r="B1572" t="s">
        <v>1602</v>
      </c>
      <c r="C1572" s="33">
        <v>-2.0487090307188663E-2</v>
      </c>
      <c r="D1572" s="33">
        <v>4.199257374412365E-2</v>
      </c>
    </row>
    <row r="1573" spans="2:4" x14ac:dyDescent="0.2">
      <c r="B1573" t="s">
        <v>1603</v>
      </c>
      <c r="C1573" s="33">
        <v>2.0737950491660526E-2</v>
      </c>
      <c r="D1573" s="33">
        <v>-1.1574113511094643E-2</v>
      </c>
    </row>
    <row r="1574" spans="2:4" x14ac:dyDescent="0.2">
      <c r="B1574" t="s">
        <v>1604</v>
      </c>
      <c r="C1574" s="33">
        <v>-3.1634626080397771E-4</v>
      </c>
      <c r="D1574" s="33">
        <v>2.4798575032127627E-2</v>
      </c>
    </row>
    <row r="1575" spans="2:4" x14ac:dyDescent="0.2">
      <c r="B1575" t="s">
        <v>1605</v>
      </c>
      <c r="C1575" s="33">
        <v>1.3423877182362046E-2</v>
      </c>
      <c r="D1575" s="33">
        <v>5.9685309968629106E-2</v>
      </c>
    </row>
    <row r="1576" spans="2:4" x14ac:dyDescent="0.2">
      <c r="B1576" t="s">
        <v>1606</v>
      </c>
      <c r="C1576" s="33">
        <v>2.2816499318236354E-2</v>
      </c>
      <c r="D1576" s="33">
        <v>8.1761202423006607E-3</v>
      </c>
    </row>
    <row r="1577" spans="2:4" x14ac:dyDescent="0.2">
      <c r="B1577" t="s">
        <v>1607</v>
      </c>
      <c r="C1577" s="33">
        <v>1.6231711707837351E-2</v>
      </c>
      <c r="D1577" s="33">
        <v>3.9798108520087347E-2</v>
      </c>
    </row>
    <row r="1578" spans="2:4" x14ac:dyDescent="0.2">
      <c r="B1578" t="s">
        <v>1608</v>
      </c>
      <c r="C1578" s="33">
        <v>1.3261147576453582E-2</v>
      </c>
      <c r="D1578" s="33">
        <v>1.68668538139914E-2</v>
      </c>
    </row>
    <row r="1579" spans="2:4" x14ac:dyDescent="0.2">
      <c r="B1579" t="s">
        <v>1609</v>
      </c>
      <c r="C1579" s="33">
        <v>2.8600196027413751E-3</v>
      </c>
      <c r="D1579" s="33">
        <v>4.4881574613177051E-2</v>
      </c>
    </row>
    <row r="1580" spans="2:4" x14ac:dyDescent="0.2">
      <c r="B1580" t="s">
        <v>1610</v>
      </c>
      <c r="C1580" s="33">
        <v>1.7922751643288853E-2</v>
      </c>
      <c r="D1580" s="33">
        <v>6.260589814428047E-2</v>
      </c>
    </row>
    <row r="1581" spans="2:4" x14ac:dyDescent="0.2">
      <c r="B1581" t="s">
        <v>1611</v>
      </c>
      <c r="C1581" s="33">
        <v>4.5014785782006086E-3</v>
      </c>
      <c r="D1581" s="33">
        <v>1.0737689234221987E-2</v>
      </c>
    </row>
    <row r="1582" spans="2:4" x14ac:dyDescent="0.2">
      <c r="B1582" t="s">
        <v>1612</v>
      </c>
      <c r="C1582" s="33">
        <v>1.4799820068781515E-2</v>
      </c>
      <c r="D1582" s="33">
        <v>2.3748341479220277E-2</v>
      </c>
    </row>
    <row r="1583" spans="2:4" x14ac:dyDescent="0.2">
      <c r="B1583" t="s">
        <v>1613</v>
      </c>
      <c r="C1583" s="33">
        <v>-8.0266207188407889E-3</v>
      </c>
      <c r="D1583" s="33">
        <v>3.0980649485454873E-2</v>
      </c>
    </row>
    <row r="1584" spans="2:4" x14ac:dyDescent="0.2">
      <c r="B1584" t="s">
        <v>1614</v>
      </c>
      <c r="C1584" s="33">
        <v>2.9294069016441264E-2</v>
      </c>
      <c r="D1584" s="33">
        <v>7.0287121746366449E-2</v>
      </c>
    </row>
    <row r="1585" spans="2:4" x14ac:dyDescent="0.2">
      <c r="B1585" t="s">
        <v>1615</v>
      </c>
      <c r="C1585" s="33">
        <v>6.690200374733235E-2</v>
      </c>
      <c r="D1585" s="33">
        <v>2.0067860464165806E-2</v>
      </c>
    </row>
    <row r="1586" spans="2:4" x14ac:dyDescent="0.2">
      <c r="B1586" t="s">
        <v>1616</v>
      </c>
      <c r="C1586" s="33">
        <v>1.1819026159276748E-2</v>
      </c>
      <c r="D1586" s="33">
        <v>2.4262139595567771E-2</v>
      </c>
    </row>
    <row r="1587" spans="2:4" x14ac:dyDescent="0.2">
      <c r="B1587" t="s">
        <v>1617</v>
      </c>
      <c r="C1587" s="33">
        <v>1.542609976445693E-2</v>
      </c>
      <c r="D1587" s="33">
        <v>5.4502556209406292E-2</v>
      </c>
    </row>
    <row r="1588" spans="2:4" x14ac:dyDescent="0.2">
      <c r="B1588" t="s">
        <v>1618</v>
      </c>
      <c r="C1588" s="33">
        <v>1.5564129188120552E-2</v>
      </c>
      <c r="D1588" s="33">
        <v>1.5560069223882637E-2</v>
      </c>
    </row>
    <row r="1589" spans="2:4" x14ac:dyDescent="0.2">
      <c r="B1589" t="s">
        <v>1619</v>
      </c>
      <c r="C1589" s="33">
        <v>1.7868902813364767E-2</v>
      </c>
      <c r="D1589" s="33">
        <v>1.1751586475611489E-2</v>
      </c>
    </row>
    <row r="1590" spans="2:4" x14ac:dyDescent="0.2">
      <c r="B1590" t="s">
        <v>1620</v>
      </c>
      <c r="C1590" s="33">
        <v>-8.9774181493310571E-3</v>
      </c>
      <c r="D1590" s="33">
        <v>2.8778189481335599E-2</v>
      </c>
    </row>
    <row r="1591" spans="2:4" x14ac:dyDescent="0.2">
      <c r="B1591" t="s">
        <v>1621</v>
      </c>
      <c r="C1591" s="33">
        <v>-1.295011932781792E-2</v>
      </c>
      <c r="D1591" s="33">
        <v>3.472854599396448E-2</v>
      </c>
    </row>
    <row r="1592" spans="2:4" x14ac:dyDescent="0.2">
      <c r="B1592" t="s">
        <v>1622</v>
      </c>
      <c r="C1592" s="33">
        <v>8.5292632579281498E-4</v>
      </c>
      <c r="D1592" s="33">
        <v>3.6950317742256503E-2</v>
      </c>
    </row>
    <row r="1593" spans="2:4" x14ac:dyDescent="0.2">
      <c r="B1593" t="s">
        <v>1623</v>
      </c>
      <c r="C1593" s="33">
        <v>1.3350257267174911E-2</v>
      </c>
      <c r="D1593" s="33">
        <v>7.633511592894035E-4</v>
      </c>
    </row>
    <row r="1594" spans="2:4" x14ac:dyDescent="0.2">
      <c r="B1594" t="s">
        <v>1624</v>
      </c>
      <c r="C1594" s="33">
        <v>1.7577272480381011E-2</v>
      </c>
      <c r="D1594" s="33">
        <v>4.1455128985227255E-2</v>
      </c>
    </row>
    <row r="1595" spans="2:4" x14ac:dyDescent="0.2">
      <c r="B1595" t="s">
        <v>1625</v>
      </c>
      <c r="C1595" s="33">
        <v>2.5823297998182865E-2</v>
      </c>
      <c r="D1595" s="33">
        <v>3.9102700888671869E-2</v>
      </c>
    </row>
    <row r="1596" spans="2:4" x14ac:dyDescent="0.2">
      <c r="B1596" t="s">
        <v>1626</v>
      </c>
      <c r="C1596" s="33">
        <v>1.7373035658748478E-3</v>
      </c>
      <c r="D1596" s="33">
        <v>5.3804857112063488E-2</v>
      </c>
    </row>
    <row r="1597" spans="2:4" x14ac:dyDescent="0.2">
      <c r="B1597" t="s">
        <v>1627</v>
      </c>
      <c r="C1597" s="33">
        <v>1.488165634601556E-2</v>
      </c>
      <c r="D1597" s="33">
        <v>2.9175609708875696E-2</v>
      </c>
    </row>
    <row r="1598" spans="2:4" x14ac:dyDescent="0.2">
      <c r="B1598" t="s">
        <v>1628</v>
      </c>
      <c r="C1598" s="33">
        <v>2.0896556001477693E-3</v>
      </c>
      <c r="D1598" s="33">
        <v>4.1750078098718994E-2</v>
      </c>
    </row>
    <row r="1599" spans="2:4" x14ac:dyDescent="0.2">
      <c r="B1599" t="s">
        <v>1629</v>
      </c>
      <c r="C1599" s="33">
        <v>5.832044293771909E-2</v>
      </c>
      <c r="D1599" s="33">
        <v>3.2962350626525951E-2</v>
      </c>
    </row>
    <row r="1600" spans="2:4" x14ac:dyDescent="0.2">
      <c r="B1600" t="s">
        <v>1630</v>
      </c>
      <c r="C1600" s="33">
        <v>2.1646850009884276E-2</v>
      </c>
      <c r="D1600" s="33">
        <v>3.5782593761193429E-2</v>
      </c>
    </row>
    <row r="1601" spans="2:4" x14ac:dyDescent="0.2">
      <c r="B1601" t="s">
        <v>1631</v>
      </c>
      <c r="C1601" s="33">
        <v>1.5174183263670586E-2</v>
      </c>
      <c r="D1601" s="33">
        <v>3.9206354862474702E-2</v>
      </c>
    </row>
    <row r="1602" spans="2:4" x14ac:dyDescent="0.2">
      <c r="B1602" t="s">
        <v>1632</v>
      </c>
      <c r="C1602" s="33">
        <v>5.0907897669017203E-2</v>
      </c>
      <c r="D1602" s="33">
        <v>5.8798942232709928E-2</v>
      </c>
    </row>
    <row r="1603" spans="2:4" x14ac:dyDescent="0.2">
      <c r="B1603" t="s">
        <v>1633</v>
      </c>
      <c r="C1603" s="33">
        <v>4.6890871063892782E-3</v>
      </c>
      <c r="D1603" s="33">
        <v>1.7559061053494224E-2</v>
      </c>
    </row>
    <row r="1604" spans="2:4" x14ac:dyDescent="0.2">
      <c r="B1604" t="s">
        <v>1634</v>
      </c>
      <c r="C1604" s="33">
        <v>-4.0355521252663125E-3</v>
      </c>
      <c r="D1604" s="33">
        <v>5.8885511145287596E-2</v>
      </c>
    </row>
    <row r="1605" spans="2:4" x14ac:dyDescent="0.2">
      <c r="B1605" t="s">
        <v>1635</v>
      </c>
      <c r="C1605" s="33">
        <v>3.9892562101223605E-4</v>
      </c>
      <c r="D1605" s="33">
        <v>2.8445170931271635E-2</v>
      </c>
    </row>
    <row r="1606" spans="2:4" x14ac:dyDescent="0.2">
      <c r="B1606" t="s">
        <v>1636</v>
      </c>
      <c r="C1606" s="33">
        <v>2.3368294731457233E-2</v>
      </c>
      <c r="D1606" s="33">
        <v>6.3848878003078383E-2</v>
      </c>
    </row>
    <row r="1607" spans="2:4" x14ac:dyDescent="0.2">
      <c r="B1607" t="s">
        <v>1637</v>
      </c>
      <c r="C1607" s="33">
        <v>1.3880169889997846E-2</v>
      </c>
      <c r="D1607" s="33">
        <v>3.6993880958436871E-2</v>
      </c>
    </row>
    <row r="1608" spans="2:4" x14ac:dyDescent="0.2">
      <c r="B1608" t="s">
        <v>1638</v>
      </c>
      <c r="C1608" s="33">
        <v>1.3042316029449491E-2</v>
      </c>
      <c r="D1608" s="33">
        <v>6.4973050324470163E-2</v>
      </c>
    </row>
    <row r="1609" spans="2:4" x14ac:dyDescent="0.2">
      <c r="B1609" t="s">
        <v>1639</v>
      </c>
      <c r="C1609" s="33">
        <v>1.8580152328390435E-2</v>
      </c>
      <c r="D1609" s="33">
        <v>5.367490610101415E-2</v>
      </c>
    </row>
    <row r="1610" spans="2:4" x14ac:dyDescent="0.2">
      <c r="B1610" t="s">
        <v>1640</v>
      </c>
      <c r="C1610" s="33">
        <v>8.3114321776128607E-3</v>
      </c>
      <c r="D1610" s="33">
        <v>6.7844062650259912E-2</v>
      </c>
    </row>
    <row r="1611" spans="2:4" x14ac:dyDescent="0.2">
      <c r="B1611" t="s">
        <v>1641</v>
      </c>
      <c r="C1611" s="33">
        <v>2.0952435619600609E-2</v>
      </c>
      <c r="D1611" s="33">
        <v>7.3845406575871381E-2</v>
      </c>
    </row>
    <row r="1612" spans="2:4" x14ac:dyDescent="0.2">
      <c r="B1612" t="s">
        <v>1642</v>
      </c>
      <c r="C1612" s="33">
        <v>2.0521119891278486E-2</v>
      </c>
      <c r="D1612" s="33">
        <v>1.1528938981442374E-2</v>
      </c>
    </row>
    <row r="1613" spans="2:4" x14ac:dyDescent="0.2">
      <c r="B1613" t="s">
        <v>1643</v>
      </c>
      <c r="C1613" s="33">
        <v>-1.2655261801887479E-2</v>
      </c>
      <c r="D1613" s="33">
        <v>5.7683525465012195E-2</v>
      </c>
    </row>
    <row r="1614" spans="2:4" x14ac:dyDescent="0.2">
      <c r="B1614" t="s">
        <v>1644</v>
      </c>
      <c r="C1614" s="33">
        <v>4.3818855092258052E-2</v>
      </c>
      <c r="D1614" s="33">
        <v>1.7202568430431785E-2</v>
      </c>
    </row>
    <row r="1615" spans="2:4" x14ac:dyDescent="0.2">
      <c r="B1615" t="s">
        <v>1645</v>
      </c>
      <c r="C1615" s="33">
        <v>3.0757594043864786E-2</v>
      </c>
      <c r="D1615" s="33">
        <v>2.1987525189504972E-2</v>
      </c>
    </row>
    <row r="1616" spans="2:4" x14ac:dyDescent="0.2">
      <c r="B1616" t="s">
        <v>1646</v>
      </c>
      <c r="C1616" s="33">
        <v>-5.0268589481305154E-3</v>
      </c>
      <c r="D1616" s="33">
        <v>3.0562671513300679E-3</v>
      </c>
    </row>
    <row r="1617" spans="2:4" x14ac:dyDescent="0.2">
      <c r="B1617" t="s">
        <v>1647</v>
      </c>
      <c r="C1617" s="33">
        <v>1.8480551596199837E-2</v>
      </c>
      <c r="D1617" s="33">
        <v>3.5422003931970633E-2</v>
      </c>
    </row>
    <row r="1618" spans="2:4" x14ac:dyDescent="0.2">
      <c r="B1618" t="s">
        <v>1648</v>
      </c>
      <c r="C1618" s="33">
        <v>-1.9816621488234674E-2</v>
      </c>
      <c r="D1618" s="33">
        <v>4.1257498903576349E-2</v>
      </c>
    </row>
    <row r="1619" spans="2:4" x14ac:dyDescent="0.2">
      <c r="B1619" t="s">
        <v>1649</v>
      </c>
      <c r="C1619" s="33">
        <v>2.3694383909083738E-2</v>
      </c>
      <c r="D1619" s="33">
        <v>3.3483997434575065E-2</v>
      </c>
    </row>
    <row r="1620" spans="2:4" x14ac:dyDescent="0.2">
      <c r="B1620" t="s">
        <v>1650</v>
      </c>
      <c r="C1620" s="33">
        <v>1.5501831276776394E-3</v>
      </c>
      <c r="D1620" s="33">
        <v>2.155935058528834E-2</v>
      </c>
    </row>
    <row r="1621" spans="2:4" x14ac:dyDescent="0.2">
      <c r="B1621" t="s">
        <v>1651</v>
      </c>
      <c r="C1621" s="33">
        <v>1.4167109335605329E-2</v>
      </c>
      <c r="D1621" s="33">
        <v>5.4912472922408695E-2</v>
      </c>
    </row>
    <row r="1622" spans="2:4" x14ac:dyDescent="0.2">
      <c r="B1622" t="s">
        <v>1652</v>
      </c>
      <c r="C1622" s="33">
        <v>1.5802470929434251E-2</v>
      </c>
      <c r="D1622" s="33">
        <v>2.0503743946924519E-2</v>
      </c>
    </row>
    <row r="1623" spans="2:4" x14ac:dyDescent="0.2">
      <c r="B1623" t="s">
        <v>1653</v>
      </c>
      <c r="C1623" s="33">
        <v>8.0583605659576181E-3</v>
      </c>
      <c r="D1623" s="33">
        <v>2.9137536034813876E-2</v>
      </c>
    </row>
    <row r="1624" spans="2:4" x14ac:dyDescent="0.2">
      <c r="B1624" t="s">
        <v>1654</v>
      </c>
      <c r="C1624" s="33">
        <v>-1.5506219491068484E-2</v>
      </c>
      <c r="D1624" s="33">
        <v>4.2748311884840885E-2</v>
      </c>
    </row>
    <row r="1625" spans="2:4" x14ac:dyDescent="0.2">
      <c r="B1625" t="s">
        <v>1655</v>
      </c>
      <c r="C1625" s="33">
        <v>-1.3052601861058858E-2</v>
      </c>
      <c r="D1625" s="33">
        <v>4.7424233522865442E-2</v>
      </c>
    </row>
    <row r="1626" spans="2:4" x14ac:dyDescent="0.2">
      <c r="B1626" t="s">
        <v>1656</v>
      </c>
      <c r="C1626" s="33">
        <v>2.4970475590115813E-2</v>
      </c>
      <c r="D1626" s="33">
        <v>2.915962157188981E-2</v>
      </c>
    </row>
    <row r="1627" spans="2:4" x14ac:dyDescent="0.2">
      <c r="B1627" t="s">
        <v>1657</v>
      </c>
      <c r="C1627" s="33">
        <v>1.8402452670052142E-2</v>
      </c>
      <c r="D1627" s="33">
        <v>4.8174426423391495E-2</v>
      </c>
    </row>
    <row r="1628" spans="2:4" x14ac:dyDescent="0.2">
      <c r="B1628" t="s">
        <v>1658</v>
      </c>
      <c r="C1628" s="33">
        <v>2.3611688503006184E-2</v>
      </c>
      <c r="D1628" s="33">
        <v>3.215000085047813E-2</v>
      </c>
    </row>
    <row r="1629" spans="2:4" x14ac:dyDescent="0.2">
      <c r="B1629" t="s">
        <v>1659</v>
      </c>
      <c r="C1629" s="33">
        <v>-4.0407641285031617E-4</v>
      </c>
      <c r="D1629" s="33">
        <v>3.4402086001679509E-2</v>
      </c>
    </row>
    <row r="1630" spans="2:4" x14ac:dyDescent="0.2">
      <c r="B1630" t="s">
        <v>1660</v>
      </c>
      <c r="C1630" s="33">
        <v>4.8455048586413071E-2</v>
      </c>
      <c r="D1630" s="33">
        <v>3.1549351841687848E-2</v>
      </c>
    </row>
    <row r="1631" spans="2:4" x14ac:dyDescent="0.2">
      <c r="B1631" t="s">
        <v>1661</v>
      </c>
      <c r="C1631" s="33">
        <v>1.4460702415771659E-2</v>
      </c>
      <c r="D1631" s="33">
        <v>8.6421965266184037E-2</v>
      </c>
    </row>
    <row r="1632" spans="2:4" x14ac:dyDescent="0.2">
      <c r="B1632" t="s">
        <v>1662</v>
      </c>
      <c r="C1632" s="33">
        <v>1.8693565725534697E-2</v>
      </c>
      <c r="D1632" s="33">
        <v>4.1351652072670872E-2</v>
      </c>
    </row>
    <row r="1633" spans="2:4" x14ac:dyDescent="0.2">
      <c r="B1633" t="s">
        <v>1663</v>
      </c>
      <c r="C1633" s="33">
        <v>1.8040369536062677E-2</v>
      </c>
      <c r="D1633" s="33">
        <v>7.0215811835471154E-2</v>
      </c>
    </row>
    <row r="1634" spans="2:4" x14ac:dyDescent="0.2">
      <c r="B1634" t="s">
        <v>1664</v>
      </c>
      <c r="C1634" s="33">
        <v>3.93826949027496E-2</v>
      </c>
      <c r="D1634" s="33">
        <v>-2.0032071691643283E-4</v>
      </c>
    </row>
    <row r="1635" spans="2:4" x14ac:dyDescent="0.2">
      <c r="B1635" t="s">
        <v>1665</v>
      </c>
      <c r="C1635" s="33">
        <v>-9.757918886699685E-3</v>
      </c>
      <c r="D1635" s="33">
        <v>3.2878363575679422E-2</v>
      </c>
    </row>
    <row r="1636" spans="2:4" x14ac:dyDescent="0.2">
      <c r="B1636" t="s">
        <v>1666</v>
      </c>
      <c r="C1636" s="33">
        <v>-1.0022526239788533E-4</v>
      </c>
      <c r="D1636" s="33">
        <v>5.656556814846668E-2</v>
      </c>
    </row>
    <row r="1637" spans="2:4" x14ac:dyDescent="0.2">
      <c r="B1637" t="s">
        <v>1667</v>
      </c>
      <c r="C1637" s="33">
        <v>-7.737404139188055E-3</v>
      </c>
      <c r="D1637" s="33">
        <v>5.6349934018963807E-2</v>
      </c>
    </row>
    <row r="1638" spans="2:4" x14ac:dyDescent="0.2">
      <c r="B1638" t="s">
        <v>1668</v>
      </c>
      <c r="C1638" s="33">
        <v>5.2287360386815314E-2</v>
      </c>
      <c r="D1638" s="33">
        <v>6.7232763627597961E-2</v>
      </c>
    </row>
    <row r="1639" spans="2:4" x14ac:dyDescent="0.2">
      <c r="B1639" t="s">
        <v>1669</v>
      </c>
      <c r="C1639" s="33">
        <v>2.1951336958957582E-2</v>
      </c>
      <c r="D1639" s="33">
        <v>5.3361063921480503E-2</v>
      </c>
    </row>
    <row r="1640" spans="2:4" x14ac:dyDescent="0.2">
      <c r="B1640" t="s">
        <v>1670</v>
      </c>
      <c r="C1640" s="33">
        <v>3.4342952131765928E-2</v>
      </c>
      <c r="D1640" s="33">
        <v>2.2684858325576596E-2</v>
      </c>
    </row>
    <row r="1641" spans="2:4" x14ac:dyDescent="0.2">
      <c r="B1641" t="s">
        <v>1671</v>
      </c>
      <c r="C1641" s="33">
        <v>1.0416358818286939E-2</v>
      </c>
      <c r="D1641" s="33">
        <v>3.8986229174263642E-2</v>
      </c>
    </row>
    <row r="1642" spans="2:4" x14ac:dyDescent="0.2">
      <c r="B1642" t="s">
        <v>1672</v>
      </c>
      <c r="C1642" s="33">
        <v>-1.3979190651699972E-2</v>
      </c>
      <c r="D1642" s="33">
        <v>2.3566033247428977E-2</v>
      </c>
    </row>
    <row r="1643" spans="2:4" x14ac:dyDescent="0.2">
      <c r="B1643" t="s">
        <v>1673</v>
      </c>
      <c r="C1643" s="33">
        <v>-2.182032342520639E-3</v>
      </c>
      <c r="D1643" s="33">
        <v>6.9557303490253658E-2</v>
      </c>
    </row>
    <row r="1644" spans="2:4" x14ac:dyDescent="0.2">
      <c r="B1644" t="s">
        <v>1674</v>
      </c>
      <c r="C1644" s="33">
        <v>1.422819097151203E-2</v>
      </c>
      <c r="D1644" s="33">
        <v>2.670024956056271E-2</v>
      </c>
    </row>
    <row r="1645" spans="2:4" x14ac:dyDescent="0.2">
      <c r="B1645" t="s">
        <v>1675</v>
      </c>
      <c r="C1645" s="33">
        <v>2.8998112010894354E-2</v>
      </c>
      <c r="D1645" s="33">
        <v>1.9835742500520639E-2</v>
      </c>
    </row>
    <row r="1646" spans="2:4" x14ac:dyDescent="0.2">
      <c r="B1646" t="s">
        <v>1676</v>
      </c>
      <c r="C1646" s="33">
        <v>9.4501351129585177E-3</v>
      </c>
      <c r="D1646" s="33">
        <v>1.1758437212478261E-2</v>
      </c>
    </row>
    <row r="1647" spans="2:4" x14ac:dyDescent="0.2">
      <c r="B1647" t="s">
        <v>1677</v>
      </c>
      <c r="C1647" s="33">
        <v>3.0815977764986097E-2</v>
      </c>
      <c r="D1647" s="33">
        <v>4.6135182844508661E-2</v>
      </c>
    </row>
    <row r="1648" spans="2:4" x14ac:dyDescent="0.2">
      <c r="B1648" t="s">
        <v>1678</v>
      </c>
      <c r="C1648" s="33">
        <v>3.4447261113977119E-2</v>
      </c>
      <c r="D1648" s="33">
        <v>3.641133954340775E-2</v>
      </c>
    </row>
    <row r="1649" spans="2:4" x14ac:dyDescent="0.2">
      <c r="B1649" t="s">
        <v>1679</v>
      </c>
      <c r="C1649" s="33">
        <v>1.9670832134500181E-2</v>
      </c>
      <c r="D1649" s="33">
        <v>6.4000516264815122E-2</v>
      </c>
    </row>
    <row r="1650" spans="2:4" x14ac:dyDescent="0.2">
      <c r="B1650" t="s">
        <v>1680</v>
      </c>
      <c r="C1650" s="33">
        <v>2.8862912659954838E-2</v>
      </c>
      <c r="D1650" s="33">
        <v>4.8556821704941133E-2</v>
      </c>
    </row>
    <row r="1651" spans="2:4" x14ac:dyDescent="0.2">
      <c r="B1651" t="s">
        <v>1681</v>
      </c>
      <c r="C1651" s="33">
        <v>-1.4550864372697507E-2</v>
      </c>
      <c r="D1651" s="33">
        <v>4.9839968096316911E-2</v>
      </c>
    </row>
    <row r="1652" spans="2:4" x14ac:dyDescent="0.2">
      <c r="B1652" t="s">
        <v>1682</v>
      </c>
      <c r="C1652" s="33">
        <v>4.934970409539309E-3</v>
      </c>
      <c r="D1652" s="33">
        <v>6.389793059657313E-2</v>
      </c>
    </row>
    <row r="1653" spans="2:4" x14ac:dyDescent="0.2">
      <c r="B1653" t="s">
        <v>1683</v>
      </c>
      <c r="C1653" s="33">
        <v>1.7548965733557291E-2</v>
      </c>
      <c r="D1653" s="33">
        <v>4.2403073138141033E-2</v>
      </c>
    </row>
    <row r="1654" spans="2:4" x14ac:dyDescent="0.2">
      <c r="B1654" t="s">
        <v>1684</v>
      </c>
      <c r="C1654" s="33">
        <v>9.3576448948601357E-3</v>
      </c>
      <c r="D1654" s="33">
        <v>4.5484715675321787E-2</v>
      </c>
    </row>
    <row r="1655" spans="2:4" x14ac:dyDescent="0.2">
      <c r="B1655" t="s">
        <v>1685</v>
      </c>
      <c r="C1655" s="33">
        <v>1.9323327188819739E-2</v>
      </c>
      <c r="D1655" s="33">
        <v>4.163293941393692E-2</v>
      </c>
    </row>
    <row r="1656" spans="2:4" x14ac:dyDescent="0.2">
      <c r="B1656" t="s">
        <v>1686</v>
      </c>
      <c r="C1656" s="33">
        <v>-2.3617455703318774E-2</v>
      </c>
      <c r="D1656" s="33">
        <v>6.8615376859865351E-2</v>
      </c>
    </row>
    <row r="1657" spans="2:4" x14ac:dyDescent="0.2">
      <c r="B1657" t="s">
        <v>1687</v>
      </c>
      <c r="C1657" s="33">
        <v>9.9124830160262339E-3</v>
      </c>
      <c r="D1657" s="33">
        <v>4.7592525907961057E-2</v>
      </c>
    </row>
    <row r="1658" spans="2:4" x14ac:dyDescent="0.2">
      <c r="B1658" t="s">
        <v>1688</v>
      </c>
      <c r="C1658" s="33">
        <v>1.4179528153916262E-2</v>
      </c>
      <c r="D1658" s="33">
        <v>6.6976749145041065E-2</v>
      </c>
    </row>
    <row r="1659" spans="2:4" x14ac:dyDescent="0.2">
      <c r="B1659" t="s">
        <v>1689</v>
      </c>
      <c r="C1659" s="33">
        <v>-1.1485801774202114E-2</v>
      </c>
      <c r="D1659" s="33">
        <v>4.4461251017544771E-2</v>
      </c>
    </row>
    <row r="1660" spans="2:4" x14ac:dyDescent="0.2">
      <c r="B1660" t="s">
        <v>1690</v>
      </c>
      <c r="C1660" s="33">
        <v>1.74880563265477E-2</v>
      </c>
      <c r="D1660" s="33">
        <v>2.8635016911957412E-2</v>
      </c>
    </row>
    <row r="1661" spans="2:4" x14ac:dyDescent="0.2">
      <c r="B1661" t="s">
        <v>1691</v>
      </c>
      <c r="C1661" s="33">
        <v>-1.8200109338400772E-2</v>
      </c>
      <c r="D1661" s="33">
        <v>5.089957138356975E-2</v>
      </c>
    </row>
    <row r="1662" spans="2:4" x14ac:dyDescent="0.2">
      <c r="B1662" t="s">
        <v>1692</v>
      </c>
      <c r="C1662" s="33">
        <v>1.7443618184764628E-2</v>
      </c>
      <c r="D1662" s="33">
        <v>3.4490752199708451E-2</v>
      </c>
    </row>
    <row r="1663" spans="2:4" x14ac:dyDescent="0.2">
      <c r="B1663" t="s">
        <v>1693</v>
      </c>
      <c r="C1663" s="33">
        <v>-8.5143489050568451E-3</v>
      </c>
      <c r="D1663" s="33">
        <v>5.0266254234335422E-2</v>
      </c>
    </row>
    <row r="1664" spans="2:4" x14ac:dyDescent="0.2">
      <c r="B1664" t="s">
        <v>1694</v>
      </c>
      <c r="C1664" s="33">
        <v>9.9713641941432743E-3</v>
      </c>
      <c r="D1664" s="33">
        <v>2.4548017109880207E-2</v>
      </c>
    </row>
    <row r="1665" spans="2:4" x14ac:dyDescent="0.2">
      <c r="B1665" t="s">
        <v>1695</v>
      </c>
      <c r="C1665" s="33">
        <v>4.3537244630818192E-3</v>
      </c>
      <c r="D1665" s="33">
        <v>7.4322795434256295E-2</v>
      </c>
    </row>
    <row r="1666" spans="2:4" x14ac:dyDescent="0.2">
      <c r="B1666" t="s">
        <v>1696</v>
      </c>
      <c r="C1666" s="33">
        <v>-4.6378403896735268E-3</v>
      </c>
      <c r="D1666" s="33">
        <v>1.6731105812108824E-2</v>
      </c>
    </row>
    <row r="1667" spans="2:4" x14ac:dyDescent="0.2">
      <c r="B1667" t="s">
        <v>1697</v>
      </c>
      <c r="C1667" s="33">
        <v>2.8121330875958923E-2</v>
      </c>
      <c r="D1667" s="33">
        <v>3.9909171593731314E-2</v>
      </c>
    </row>
    <row r="1668" spans="2:4" x14ac:dyDescent="0.2">
      <c r="B1668" t="s">
        <v>1698</v>
      </c>
      <c r="C1668" s="33">
        <v>2.19011914520146E-2</v>
      </c>
      <c r="D1668" s="33">
        <v>5.4042912781185129E-2</v>
      </c>
    </row>
    <row r="1669" spans="2:4" x14ac:dyDescent="0.2">
      <c r="B1669" t="s">
        <v>1699</v>
      </c>
      <c r="C1669" s="33">
        <v>3.1676200155562398E-3</v>
      </c>
      <c r="D1669" s="33">
        <v>3.5012345428548738E-2</v>
      </c>
    </row>
    <row r="1670" spans="2:4" x14ac:dyDescent="0.2">
      <c r="B1670" t="s">
        <v>1700</v>
      </c>
      <c r="C1670" s="33">
        <v>3.9895381955163131E-3</v>
      </c>
      <c r="D1670" s="33">
        <v>1.0298148742923195E-2</v>
      </c>
    </row>
    <row r="1671" spans="2:4" x14ac:dyDescent="0.2">
      <c r="B1671" t="s">
        <v>1701</v>
      </c>
      <c r="C1671" s="33">
        <v>1.3290204201208151E-3</v>
      </c>
      <c r="D1671" s="33">
        <v>3.3013442164943826E-2</v>
      </c>
    </row>
    <row r="1672" spans="2:4" x14ac:dyDescent="0.2">
      <c r="B1672" t="s">
        <v>1702</v>
      </c>
      <c r="C1672" s="33">
        <v>2.7133163834980573E-2</v>
      </c>
      <c r="D1672" s="33">
        <v>5.7873691798087046E-2</v>
      </c>
    </row>
    <row r="1673" spans="2:4" x14ac:dyDescent="0.2">
      <c r="B1673" t="s">
        <v>1703</v>
      </c>
      <c r="C1673" s="33">
        <v>-5.3605125139621658E-3</v>
      </c>
      <c r="D1673" s="33">
        <v>4.0954571931999278E-2</v>
      </c>
    </row>
    <row r="1674" spans="2:4" x14ac:dyDescent="0.2">
      <c r="B1674" t="s">
        <v>1704</v>
      </c>
      <c r="C1674" s="33">
        <v>2.4625552686995143E-2</v>
      </c>
      <c r="D1674" s="33">
        <v>1.8107132080747223E-2</v>
      </c>
    </row>
    <row r="1675" spans="2:4" x14ac:dyDescent="0.2">
      <c r="B1675" t="s">
        <v>1705</v>
      </c>
      <c r="C1675" s="33">
        <v>2.4522043576321512E-2</v>
      </c>
      <c r="D1675" s="33">
        <v>4.7077510154293831E-2</v>
      </c>
    </row>
    <row r="1676" spans="2:4" x14ac:dyDescent="0.2">
      <c r="B1676" t="s">
        <v>1706</v>
      </c>
      <c r="C1676" s="33">
        <v>3.3959065698053119E-2</v>
      </c>
      <c r="D1676" s="33">
        <v>3.6776186119661811E-2</v>
      </c>
    </row>
    <row r="1677" spans="2:4" x14ac:dyDescent="0.2">
      <c r="B1677" t="s">
        <v>1707</v>
      </c>
      <c r="C1677" s="33">
        <v>9.452416255127296E-3</v>
      </c>
      <c r="D1677" s="33">
        <v>4.5665587782831217E-2</v>
      </c>
    </row>
    <row r="1678" spans="2:4" x14ac:dyDescent="0.2">
      <c r="B1678" t="s">
        <v>1708</v>
      </c>
      <c r="C1678" s="33">
        <v>2.474573853956729E-2</v>
      </c>
      <c r="D1678" s="33">
        <v>6.6720965184025399E-2</v>
      </c>
    </row>
    <row r="1679" spans="2:4" x14ac:dyDescent="0.2">
      <c r="B1679" t="s">
        <v>1709</v>
      </c>
      <c r="C1679" s="33">
        <v>9.7730931793496637E-3</v>
      </c>
      <c r="D1679" s="33">
        <v>4.4648493601584585E-2</v>
      </c>
    </row>
    <row r="1680" spans="2:4" x14ac:dyDescent="0.2">
      <c r="B1680" t="s">
        <v>1710</v>
      </c>
      <c r="C1680" s="33">
        <v>1.7603129416959084E-2</v>
      </c>
      <c r="D1680" s="33">
        <v>3.4872502636867385E-2</v>
      </c>
    </row>
    <row r="1681" spans="2:4" x14ac:dyDescent="0.2">
      <c r="B1681" t="s">
        <v>1711</v>
      </c>
      <c r="C1681" s="33">
        <v>1.5399670653483636E-2</v>
      </c>
      <c r="D1681" s="33">
        <v>7.0627733674593268E-2</v>
      </c>
    </row>
    <row r="1682" spans="2:4" x14ac:dyDescent="0.2">
      <c r="B1682" t="s">
        <v>1712</v>
      </c>
      <c r="C1682" s="33">
        <v>-2.1795507096367073E-2</v>
      </c>
      <c r="D1682" s="33">
        <v>6.3365685625227527E-2</v>
      </c>
    </row>
    <row r="1683" spans="2:4" x14ac:dyDescent="0.2">
      <c r="B1683" t="s">
        <v>1713</v>
      </c>
      <c r="C1683" s="33">
        <v>4.1618619712669057E-3</v>
      </c>
      <c r="D1683" s="33">
        <v>9.417932617059678E-3</v>
      </c>
    </row>
    <row r="1684" spans="2:4" x14ac:dyDescent="0.2">
      <c r="B1684" t="s">
        <v>1714</v>
      </c>
      <c r="C1684" s="33">
        <v>2.613034861606521E-2</v>
      </c>
      <c r="D1684" s="33">
        <v>2.598337473536232E-2</v>
      </c>
    </row>
    <row r="1685" spans="2:4" x14ac:dyDescent="0.2">
      <c r="B1685" t="s">
        <v>1715</v>
      </c>
      <c r="C1685" s="33">
        <v>7.2669024814302876E-3</v>
      </c>
      <c r="D1685" s="33">
        <v>5.8059847257104155E-2</v>
      </c>
    </row>
    <row r="1686" spans="2:4" x14ac:dyDescent="0.2">
      <c r="B1686" t="s">
        <v>1716</v>
      </c>
      <c r="C1686" s="33">
        <v>4.5119584548450997E-2</v>
      </c>
      <c r="D1686" s="33">
        <v>4.4370339436114126E-2</v>
      </c>
    </row>
    <row r="1687" spans="2:4" x14ac:dyDescent="0.2">
      <c r="B1687" t="s">
        <v>1717</v>
      </c>
      <c r="C1687" s="33">
        <v>2.0044394085957769E-2</v>
      </c>
      <c r="D1687" s="33">
        <v>8.515499165841349E-2</v>
      </c>
    </row>
    <row r="1688" spans="2:4" x14ac:dyDescent="0.2">
      <c r="B1688" t="s">
        <v>1718</v>
      </c>
      <c r="C1688" s="33">
        <v>-2.2880332204137759E-4</v>
      </c>
      <c r="D1688" s="33">
        <v>3.7232940767439882E-2</v>
      </c>
    </row>
    <row r="1689" spans="2:4" x14ac:dyDescent="0.2">
      <c r="B1689" t="s">
        <v>1719</v>
      </c>
      <c r="C1689" s="33">
        <v>3.3759635679146086E-3</v>
      </c>
      <c r="D1689" s="33">
        <v>6.4205439774913886E-2</v>
      </c>
    </row>
    <row r="1690" spans="2:4" x14ac:dyDescent="0.2">
      <c r="B1690" t="s">
        <v>1720</v>
      </c>
      <c r="C1690" s="33">
        <v>1.1363883687728643E-2</v>
      </c>
      <c r="D1690" s="33">
        <v>5.0977584761962062E-2</v>
      </c>
    </row>
    <row r="1691" spans="2:4" x14ac:dyDescent="0.2">
      <c r="B1691" t="s">
        <v>1721</v>
      </c>
      <c r="C1691" s="33">
        <v>2.1619072471950329E-2</v>
      </c>
      <c r="D1691" s="33">
        <v>3.4713215671254551E-2</v>
      </c>
    </row>
    <row r="1692" spans="2:4" x14ac:dyDescent="0.2">
      <c r="B1692" t="s">
        <v>1722</v>
      </c>
      <c r="C1692" s="33">
        <v>3.7330567532164467E-2</v>
      </c>
      <c r="D1692" s="33">
        <v>4.5014107655389421E-2</v>
      </c>
    </row>
    <row r="1693" spans="2:4" x14ac:dyDescent="0.2">
      <c r="B1693" t="s">
        <v>1723</v>
      </c>
      <c r="C1693" s="33">
        <v>1.4286127773762449E-2</v>
      </c>
      <c r="D1693" s="33">
        <v>4.5075864376679917E-2</v>
      </c>
    </row>
    <row r="1694" spans="2:4" x14ac:dyDescent="0.2">
      <c r="B1694" t="s">
        <v>1724</v>
      </c>
      <c r="C1694" s="33">
        <v>2.8822707310338501E-2</v>
      </c>
      <c r="D1694" s="33">
        <v>3.8285117145099717E-2</v>
      </c>
    </row>
    <row r="1695" spans="2:4" x14ac:dyDescent="0.2">
      <c r="B1695" t="s">
        <v>1725</v>
      </c>
      <c r="C1695" s="33">
        <v>-2.4622089913618216E-2</v>
      </c>
      <c r="D1695" s="33">
        <v>5.4746004968553474E-2</v>
      </c>
    </row>
    <row r="1696" spans="2:4" x14ac:dyDescent="0.2">
      <c r="B1696" t="s">
        <v>1726</v>
      </c>
      <c r="C1696" s="33">
        <v>2.01056539829895E-2</v>
      </c>
      <c r="D1696" s="33">
        <v>1.2983819878909193E-2</v>
      </c>
    </row>
    <row r="1697" spans="2:4" x14ac:dyDescent="0.2">
      <c r="B1697" t="s">
        <v>1727</v>
      </c>
      <c r="C1697" s="33">
        <v>-5.5171238949148771E-3</v>
      </c>
      <c r="D1697" s="33">
        <v>3.3599697129376389E-2</v>
      </c>
    </row>
    <row r="1698" spans="2:4" x14ac:dyDescent="0.2">
      <c r="B1698" t="s">
        <v>1728</v>
      </c>
      <c r="C1698" s="33">
        <v>6.1559255108597812E-3</v>
      </c>
      <c r="D1698" s="33">
        <v>7.2148466721459692E-2</v>
      </c>
    </row>
    <row r="1699" spans="2:4" x14ac:dyDescent="0.2">
      <c r="B1699" t="s">
        <v>1729</v>
      </c>
      <c r="C1699" s="33">
        <v>-2.0378790137885218E-3</v>
      </c>
      <c r="D1699" s="33">
        <v>2.7360635168422617E-2</v>
      </c>
    </row>
    <row r="1700" spans="2:4" x14ac:dyDescent="0.2">
      <c r="B1700" t="s">
        <v>1730</v>
      </c>
      <c r="C1700" s="33">
        <v>3.5465514687073582E-2</v>
      </c>
      <c r="D1700" s="33">
        <v>2.2443773708911548E-2</v>
      </c>
    </row>
    <row r="1701" spans="2:4" x14ac:dyDescent="0.2">
      <c r="B1701" t="s">
        <v>1731</v>
      </c>
      <c r="C1701" s="33">
        <v>-8.9488015974044568E-3</v>
      </c>
      <c r="D1701" s="33">
        <v>3.94014666754283E-2</v>
      </c>
    </row>
    <row r="1702" spans="2:4" x14ac:dyDescent="0.2">
      <c r="B1702" t="s">
        <v>1732</v>
      </c>
      <c r="C1702" s="33">
        <v>3.3334386887108443E-2</v>
      </c>
      <c r="D1702" s="33">
        <v>3.7964307106926255E-2</v>
      </c>
    </row>
    <row r="1703" spans="2:4" x14ac:dyDescent="0.2">
      <c r="B1703" t="s">
        <v>1733</v>
      </c>
      <c r="C1703" s="33">
        <v>2.248689712891367E-2</v>
      </c>
      <c r="D1703" s="33">
        <v>7.4366701455973794E-2</v>
      </c>
    </row>
    <row r="1704" spans="2:4" x14ac:dyDescent="0.2">
      <c r="B1704" t="s">
        <v>1734</v>
      </c>
      <c r="C1704" s="33">
        <v>-2.1501480134007718E-2</v>
      </c>
      <c r="D1704" s="33">
        <v>3.7978473604663762E-2</v>
      </c>
    </row>
    <row r="1705" spans="2:4" x14ac:dyDescent="0.2">
      <c r="B1705" t="s">
        <v>1735</v>
      </c>
      <c r="C1705" s="33">
        <v>1.7619189814500894E-2</v>
      </c>
      <c r="D1705" s="33">
        <v>5.2272991971918134E-2</v>
      </c>
    </row>
    <row r="1706" spans="2:4" x14ac:dyDescent="0.2">
      <c r="B1706" t="s">
        <v>1736</v>
      </c>
      <c r="C1706" s="33">
        <v>5.1013097141807032E-2</v>
      </c>
      <c r="D1706" s="33">
        <v>7.0974434458788926E-2</v>
      </c>
    </row>
    <row r="1707" spans="2:4" x14ac:dyDescent="0.2">
      <c r="B1707" t="s">
        <v>1737</v>
      </c>
      <c r="C1707" s="33">
        <v>1.1887914649657629E-2</v>
      </c>
      <c r="D1707" s="33">
        <v>2.4318974129159131E-2</v>
      </c>
    </row>
    <row r="1708" spans="2:4" x14ac:dyDescent="0.2">
      <c r="B1708" t="s">
        <v>1738</v>
      </c>
      <c r="C1708" s="33">
        <v>-1.2351815114955483E-2</v>
      </c>
      <c r="D1708" s="33">
        <v>1.8185685939559049E-5</v>
      </c>
    </row>
    <row r="1709" spans="2:4" x14ac:dyDescent="0.2">
      <c r="B1709" t="s">
        <v>1739</v>
      </c>
      <c r="C1709" s="33">
        <v>2.1172635076594323E-2</v>
      </c>
      <c r="D1709" s="33">
        <v>5.6027522693426854E-2</v>
      </c>
    </row>
    <row r="1710" spans="2:4" x14ac:dyDescent="0.2">
      <c r="B1710" t="s">
        <v>1740</v>
      </c>
      <c r="C1710" s="33">
        <v>2.6424561955304612E-3</v>
      </c>
      <c r="D1710" s="33">
        <v>7.2957846844294141E-2</v>
      </c>
    </row>
    <row r="1711" spans="2:4" x14ac:dyDescent="0.2">
      <c r="B1711" t="s">
        <v>1741</v>
      </c>
      <c r="C1711" s="33">
        <v>-1.0850046265293596E-2</v>
      </c>
      <c r="D1711" s="33">
        <v>7.3728430151416779E-2</v>
      </c>
    </row>
    <row r="1712" spans="2:4" x14ac:dyDescent="0.2">
      <c r="B1712" t="s">
        <v>1742</v>
      </c>
      <c r="C1712" s="33">
        <v>-4.3916399354585727E-3</v>
      </c>
      <c r="D1712" s="33">
        <v>5.9644496056641572E-2</v>
      </c>
    </row>
    <row r="1713" spans="2:4" x14ac:dyDescent="0.2">
      <c r="B1713" t="s">
        <v>1743</v>
      </c>
      <c r="C1713" s="33">
        <v>6.7185138719174677E-3</v>
      </c>
      <c r="D1713" s="33">
        <v>5.3345994718132457E-2</v>
      </c>
    </row>
    <row r="1714" spans="2:4" x14ac:dyDescent="0.2">
      <c r="B1714" t="s">
        <v>1744</v>
      </c>
      <c r="C1714" s="33">
        <v>-1.0028064300739386E-2</v>
      </c>
      <c r="D1714" s="33">
        <v>4.3029454894316782E-3</v>
      </c>
    </row>
    <row r="1715" spans="2:4" x14ac:dyDescent="0.2">
      <c r="B1715" t="s">
        <v>1745</v>
      </c>
      <c r="C1715" s="33">
        <v>-5.7971885848700309E-3</v>
      </c>
      <c r="D1715" s="33">
        <v>2.1763645301854855E-2</v>
      </c>
    </row>
    <row r="1716" spans="2:4" x14ac:dyDescent="0.2">
      <c r="B1716" t="s">
        <v>1746</v>
      </c>
      <c r="C1716" s="33">
        <v>1.0174344874789522E-2</v>
      </c>
      <c r="D1716" s="33">
        <v>2.5685483611984125E-2</v>
      </c>
    </row>
    <row r="1717" spans="2:4" x14ac:dyDescent="0.2">
      <c r="B1717" t="s">
        <v>1747</v>
      </c>
      <c r="C1717" s="33">
        <v>-1.5342157746663988E-2</v>
      </c>
      <c r="D1717" s="33">
        <v>4.8032772696856733E-2</v>
      </c>
    </row>
    <row r="1718" spans="2:4" x14ac:dyDescent="0.2">
      <c r="B1718" t="s">
        <v>1748</v>
      </c>
      <c r="C1718" s="33">
        <v>3.5085043549191272E-2</v>
      </c>
      <c r="D1718" s="33">
        <v>6.3350441270727337E-2</v>
      </c>
    </row>
    <row r="1719" spans="2:4" x14ac:dyDescent="0.2">
      <c r="B1719" t="s">
        <v>1749</v>
      </c>
      <c r="C1719" s="33">
        <v>2.343930386992891E-3</v>
      </c>
      <c r="D1719" s="33">
        <v>3.1887689396896478E-2</v>
      </c>
    </row>
    <row r="1720" spans="2:4" x14ac:dyDescent="0.2">
      <c r="B1720" t="s">
        <v>1750</v>
      </c>
      <c r="C1720" s="33">
        <v>-1.1897740949891272E-2</v>
      </c>
      <c r="D1720" s="33">
        <v>3.8075360201854279E-2</v>
      </c>
    </row>
    <row r="1721" spans="2:4" x14ac:dyDescent="0.2">
      <c r="B1721" t="s">
        <v>1751</v>
      </c>
      <c r="C1721" s="33">
        <v>4.6280235816244422E-2</v>
      </c>
      <c r="D1721" s="33">
        <v>4.4231405095376534E-2</v>
      </c>
    </row>
    <row r="1722" spans="2:4" x14ac:dyDescent="0.2">
      <c r="B1722" t="s">
        <v>1752</v>
      </c>
      <c r="C1722" s="33">
        <v>3.9443110150571913E-2</v>
      </c>
      <c r="D1722" s="33">
        <v>8.7987663203835303E-2</v>
      </c>
    </row>
    <row r="1723" spans="2:4" x14ac:dyDescent="0.2">
      <c r="B1723" t="s">
        <v>1753</v>
      </c>
      <c r="C1723" s="33">
        <v>-1.0890754502928738E-2</v>
      </c>
      <c r="D1723" s="33">
        <v>7.5488923386196283E-2</v>
      </c>
    </row>
    <row r="1724" spans="2:4" x14ac:dyDescent="0.2">
      <c r="B1724" t="s">
        <v>1754</v>
      </c>
      <c r="C1724" s="33">
        <v>3.0041795888670689E-4</v>
      </c>
      <c r="D1724" s="33">
        <v>2.6924290983206645E-2</v>
      </c>
    </row>
    <row r="1725" spans="2:4" x14ac:dyDescent="0.2">
      <c r="B1725" t="s">
        <v>1755</v>
      </c>
      <c r="C1725" s="33">
        <v>1.6301450277578945E-3</v>
      </c>
      <c r="D1725" s="33">
        <v>5.5681775090012306E-2</v>
      </c>
    </row>
    <row r="1726" spans="2:4" x14ac:dyDescent="0.2">
      <c r="B1726" t="s">
        <v>1756</v>
      </c>
      <c r="C1726" s="33">
        <v>-4.0710873431413427E-3</v>
      </c>
      <c r="D1726" s="33">
        <v>4.2901609819472789E-2</v>
      </c>
    </row>
    <row r="1727" spans="2:4" x14ac:dyDescent="0.2">
      <c r="B1727" t="s">
        <v>1757</v>
      </c>
      <c r="C1727" s="33">
        <v>-1.7744534398214593E-2</v>
      </c>
      <c r="D1727" s="33">
        <v>9.7670914594589292E-2</v>
      </c>
    </row>
    <row r="1728" spans="2:4" x14ac:dyDescent="0.2">
      <c r="B1728" t="s">
        <v>1758</v>
      </c>
      <c r="C1728" s="33">
        <v>-6.3916189262871025E-3</v>
      </c>
      <c r="D1728" s="33">
        <v>3.2403668103528557E-2</v>
      </c>
    </row>
    <row r="1729" spans="2:4" x14ac:dyDescent="0.2">
      <c r="B1729" t="s">
        <v>1759</v>
      </c>
      <c r="C1729" s="33">
        <v>4.7713978522273401E-3</v>
      </c>
      <c r="D1729" s="33">
        <v>4.9825751871433524E-2</v>
      </c>
    </row>
    <row r="1730" spans="2:4" x14ac:dyDescent="0.2">
      <c r="B1730" t="s">
        <v>1760</v>
      </c>
      <c r="C1730" s="33">
        <v>1.198963502372985E-2</v>
      </c>
      <c r="D1730" s="33">
        <v>2.4304558375856832E-2</v>
      </c>
    </row>
    <row r="1731" spans="2:4" x14ac:dyDescent="0.2">
      <c r="B1731" t="s">
        <v>1761</v>
      </c>
      <c r="C1731" s="33">
        <v>-1.7935456025828363E-2</v>
      </c>
      <c r="D1731" s="33">
        <v>6.9114179966235589E-2</v>
      </c>
    </row>
    <row r="1732" spans="2:4" x14ac:dyDescent="0.2">
      <c r="B1732" t="s">
        <v>1762</v>
      </c>
      <c r="C1732" s="33">
        <v>-4.95313928104597E-3</v>
      </c>
      <c r="D1732" s="33">
        <v>4.4386668159996E-2</v>
      </c>
    </row>
    <row r="1733" spans="2:4" x14ac:dyDescent="0.2">
      <c r="B1733" t="s">
        <v>1763</v>
      </c>
      <c r="C1733" s="33">
        <v>3.1441527005705849E-2</v>
      </c>
      <c r="D1733" s="33">
        <v>3.5867965210682341E-2</v>
      </c>
    </row>
    <row r="1734" spans="2:4" x14ac:dyDescent="0.2">
      <c r="B1734" t="s">
        <v>1764</v>
      </c>
      <c r="C1734" s="33">
        <v>6.5009410875755524E-3</v>
      </c>
      <c r="D1734" s="33">
        <v>3.1140407734823048E-2</v>
      </c>
    </row>
    <row r="1735" spans="2:4" x14ac:dyDescent="0.2">
      <c r="B1735" t="s">
        <v>1765</v>
      </c>
      <c r="C1735" s="33">
        <v>-5.9235344811887931E-3</v>
      </c>
      <c r="D1735" s="33">
        <v>2.2497079085295416E-2</v>
      </c>
    </row>
    <row r="1736" spans="2:4" x14ac:dyDescent="0.2">
      <c r="B1736" t="s">
        <v>1766</v>
      </c>
      <c r="C1736" s="33">
        <v>3.8699276304037357E-3</v>
      </c>
      <c r="D1736" s="33">
        <v>3.1015784206567684E-2</v>
      </c>
    </row>
    <row r="1737" spans="2:4" x14ac:dyDescent="0.2">
      <c r="B1737" t="s">
        <v>1767</v>
      </c>
      <c r="C1737" s="33">
        <v>-2.2250172823741796E-2</v>
      </c>
      <c r="D1737" s="33">
        <v>3.6361208630517353E-2</v>
      </c>
    </row>
    <row r="1738" spans="2:4" x14ac:dyDescent="0.2">
      <c r="B1738" t="s">
        <v>1768</v>
      </c>
      <c r="C1738" s="33">
        <v>4.3681105630295237E-4</v>
      </c>
      <c r="D1738" s="33">
        <v>5.6196544108444053E-2</v>
      </c>
    </row>
    <row r="1739" spans="2:4" x14ac:dyDescent="0.2">
      <c r="B1739" t="s">
        <v>1769</v>
      </c>
      <c r="C1739" s="33">
        <v>4.7183421965405543E-2</v>
      </c>
      <c r="D1739" s="33">
        <v>5.643353633278541E-2</v>
      </c>
    </row>
    <row r="1740" spans="2:4" x14ac:dyDescent="0.2">
      <c r="B1740" t="s">
        <v>1770</v>
      </c>
      <c r="C1740" s="33">
        <v>2.1892189434909136E-2</v>
      </c>
      <c r="D1740" s="33">
        <v>1.4472370372738609E-2</v>
      </c>
    </row>
    <row r="1741" spans="2:4" x14ac:dyDescent="0.2">
      <c r="B1741" t="s">
        <v>1771</v>
      </c>
      <c r="C1741" s="33">
        <v>1.6626634922865299E-2</v>
      </c>
      <c r="D1741" s="33">
        <v>4.1274126402742993E-2</v>
      </c>
    </row>
    <row r="1742" spans="2:4" x14ac:dyDescent="0.2">
      <c r="B1742" t="s">
        <v>1772</v>
      </c>
      <c r="C1742" s="33">
        <v>-5.7200836801183704E-3</v>
      </c>
      <c r="D1742" s="33">
        <v>1.184929558258898E-2</v>
      </c>
    </row>
    <row r="1743" spans="2:4" x14ac:dyDescent="0.2">
      <c r="B1743" t="s">
        <v>1773</v>
      </c>
      <c r="C1743" s="33">
        <v>1.073484369552866E-2</v>
      </c>
      <c r="D1743" s="33">
        <v>3.6572438386863262E-3</v>
      </c>
    </row>
    <row r="1744" spans="2:4" x14ac:dyDescent="0.2">
      <c r="B1744" t="s">
        <v>1774</v>
      </c>
      <c r="C1744" s="33">
        <v>-1.3524321866632964E-2</v>
      </c>
      <c r="D1744" s="33">
        <v>4.8367620911272599E-2</v>
      </c>
    </row>
    <row r="1745" spans="2:4" x14ac:dyDescent="0.2">
      <c r="B1745" t="s">
        <v>1775</v>
      </c>
      <c r="C1745" s="33">
        <v>3.3660161282779384E-2</v>
      </c>
      <c r="D1745" s="33">
        <v>3.5508444641202536E-3</v>
      </c>
    </row>
    <row r="1746" spans="2:4" x14ac:dyDescent="0.2">
      <c r="B1746" t="s">
        <v>1776</v>
      </c>
      <c r="C1746" s="33">
        <v>1.7514409751861183E-2</v>
      </c>
      <c r="D1746" s="33">
        <v>1.1041512641214932E-3</v>
      </c>
    </row>
    <row r="1747" spans="2:4" x14ac:dyDescent="0.2">
      <c r="B1747" t="s">
        <v>1777</v>
      </c>
      <c r="C1747" s="33">
        <v>-1.9557650916612237E-3</v>
      </c>
      <c r="D1747" s="33">
        <v>1.6859327591406851E-2</v>
      </c>
    </row>
    <row r="1748" spans="2:4" x14ac:dyDescent="0.2">
      <c r="B1748" t="s">
        <v>1778</v>
      </c>
      <c r="C1748" s="33">
        <v>6.4668100534938646E-3</v>
      </c>
      <c r="D1748" s="33">
        <v>2.0724705658206947E-2</v>
      </c>
    </row>
    <row r="1749" spans="2:4" x14ac:dyDescent="0.2">
      <c r="B1749" t="s">
        <v>1779</v>
      </c>
      <c r="C1749" s="33">
        <v>2.9506638455528748E-2</v>
      </c>
      <c r="D1749" s="33">
        <v>3.5589039800862365E-2</v>
      </c>
    </row>
    <row r="1750" spans="2:4" x14ac:dyDescent="0.2">
      <c r="B1750" t="s">
        <v>1780</v>
      </c>
      <c r="C1750" s="33">
        <v>1.5133220622080924E-2</v>
      </c>
      <c r="D1750" s="33">
        <v>1.8032446810462677E-2</v>
      </c>
    </row>
    <row r="1751" spans="2:4" x14ac:dyDescent="0.2">
      <c r="B1751" t="s">
        <v>1781</v>
      </c>
      <c r="C1751" s="33">
        <v>1.5383079538117326E-2</v>
      </c>
      <c r="D1751" s="33">
        <v>2.7713247797145624E-2</v>
      </c>
    </row>
    <row r="1752" spans="2:4" x14ac:dyDescent="0.2">
      <c r="B1752" t="s">
        <v>1782</v>
      </c>
      <c r="C1752" s="33">
        <v>-6.9981768519196495E-3</v>
      </c>
      <c r="D1752" s="33">
        <v>-1.2096727868277576E-3</v>
      </c>
    </row>
    <row r="1753" spans="2:4" x14ac:dyDescent="0.2">
      <c r="B1753" t="s">
        <v>1783</v>
      </c>
      <c r="C1753" s="33">
        <v>-2.8966621498026465E-2</v>
      </c>
      <c r="D1753" s="33">
        <v>1.8830551170488527E-2</v>
      </c>
    </row>
    <row r="1754" spans="2:4" x14ac:dyDescent="0.2">
      <c r="B1754" t="s">
        <v>1784</v>
      </c>
      <c r="C1754" s="33">
        <v>-3.5446115123653685E-3</v>
      </c>
      <c r="D1754" s="33">
        <v>1.1877798953537001E-2</v>
      </c>
    </row>
    <row r="1755" spans="2:4" x14ac:dyDescent="0.2">
      <c r="B1755" t="s">
        <v>1785</v>
      </c>
      <c r="C1755" s="33">
        <v>-1.4269710985133922E-2</v>
      </c>
      <c r="D1755" s="33">
        <v>2.8922562638951294E-2</v>
      </c>
    </row>
    <row r="1756" spans="2:4" x14ac:dyDescent="0.2">
      <c r="B1756" t="s">
        <v>1786</v>
      </c>
      <c r="C1756" s="33">
        <v>-1.6194371846331261E-2</v>
      </c>
      <c r="D1756" s="33">
        <v>4.6189153193983146E-2</v>
      </c>
    </row>
    <row r="1757" spans="2:4" x14ac:dyDescent="0.2">
      <c r="B1757" t="s">
        <v>1787</v>
      </c>
      <c r="C1757" s="33">
        <v>8.7398595192996354E-3</v>
      </c>
      <c r="D1757" s="33">
        <v>2.7990602362199475E-2</v>
      </c>
    </row>
    <row r="1758" spans="2:4" x14ac:dyDescent="0.2">
      <c r="B1758" t="s">
        <v>1788</v>
      </c>
      <c r="C1758" s="33">
        <v>3.2600949794506152E-2</v>
      </c>
      <c r="D1758" s="33">
        <v>4.1909955558590978E-2</v>
      </c>
    </row>
    <row r="1759" spans="2:4" x14ac:dyDescent="0.2">
      <c r="B1759" t="s">
        <v>1789</v>
      </c>
      <c r="C1759" s="33">
        <v>1.4584797941844701E-2</v>
      </c>
      <c r="D1759" s="33">
        <v>3.8839274798808887E-2</v>
      </c>
    </row>
    <row r="1760" spans="2:4" x14ac:dyDescent="0.2">
      <c r="B1760" t="s">
        <v>1790</v>
      </c>
      <c r="C1760" s="33">
        <v>6.6045005381377472E-3</v>
      </c>
      <c r="D1760" s="33">
        <v>2.9471628799892811E-2</v>
      </c>
    </row>
    <row r="1761" spans="2:4" x14ac:dyDescent="0.2">
      <c r="B1761" t="s">
        <v>1791</v>
      </c>
      <c r="C1761" s="33">
        <v>-1.5022974742824083E-2</v>
      </c>
      <c r="D1761" s="33">
        <v>6.2279245353595122E-2</v>
      </c>
    </row>
    <row r="1762" spans="2:4" x14ac:dyDescent="0.2">
      <c r="B1762" t="s">
        <v>1792</v>
      </c>
      <c r="C1762" s="33">
        <v>9.2870367141478973E-3</v>
      </c>
      <c r="D1762" s="33">
        <v>4.4902919315545485E-2</v>
      </c>
    </row>
    <row r="1763" spans="2:4" x14ac:dyDescent="0.2">
      <c r="B1763" t="s">
        <v>1793</v>
      </c>
      <c r="C1763" s="33">
        <v>1.2879372537367704E-2</v>
      </c>
      <c r="D1763" s="33">
        <v>3.7452301786292774E-2</v>
      </c>
    </row>
    <row r="1764" spans="2:4" x14ac:dyDescent="0.2">
      <c r="B1764" t="s">
        <v>1794</v>
      </c>
      <c r="C1764" s="33">
        <v>1.1859385865714372E-2</v>
      </c>
      <c r="D1764" s="33">
        <v>6.1832700740111976E-2</v>
      </c>
    </row>
    <row r="1765" spans="2:4" x14ac:dyDescent="0.2">
      <c r="B1765" t="s">
        <v>1795</v>
      </c>
      <c r="C1765" s="33">
        <v>1.0477808694886459E-2</v>
      </c>
      <c r="D1765" s="33">
        <v>3.9133206544516505E-2</v>
      </c>
    </row>
    <row r="1766" spans="2:4" x14ac:dyDescent="0.2">
      <c r="B1766" t="s">
        <v>1796</v>
      </c>
      <c r="C1766" s="33">
        <v>-2.6209921149466749E-2</v>
      </c>
      <c r="D1766" s="33">
        <v>6.0591865165808709E-2</v>
      </c>
    </row>
    <row r="1767" spans="2:4" x14ac:dyDescent="0.2">
      <c r="B1767" t="s">
        <v>1797</v>
      </c>
      <c r="C1767" s="33">
        <v>-5.7327757133388713E-3</v>
      </c>
      <c r="D1767" s="33">
        <v>8.3852857692602908E-2</v>
      </c>
    </row>
    <row r="1768" spans="2:4" x14ac:dyDescent="0.2">
      <c r="B1768" t="s">
        <v>1798</v>
      </c>
      <c r="C1768" s="33">
        <v>2.8283195714565966E-2</v>
      </c>
      <c r="D1768" s="33">
        <v>4.4335231101763586E-2</v>
      </c>
    </row>
    <row r="1769" spans="2:4" x14ac:dyDescent="0.2">
      <c r="B1769" t="s">
        <v>1799</v>
      </c>
      <c r="C1769" s="33">
        <v>-1.2412732740754088E-2</v>
      </c>
      <c r="D1769" s="33">
        <v>2.1434925167828519E-2</v>
      </c>
    </row>
    <row r="1770" spans="2:4" x14ac:dyDescent="0.2">
      <c r="B1770" t="s">
        <v>1800</v>
      </c>
      <c r="C1770" s="33">
        <v>2.4800115885134019E-2</v>
      </c>
      <c r="D1770" s="33">
        <v>1.4089779736191865E-2</v>
      </c>
    </row>
    <row r="1771" spans="2:4" x14ac:dyDescent="0.2">
      <c r="B1771" t="s">
        <v>1801</v>
      </c>
      <c r="C1771" s="33">
        <v>-1.987212265111523E-2</v>
      </c>
      <c r="D1771" s="33">
        <v>7.5719485779618956E-3</v>
      </c>
    </row>
    <row r="1772" spans="2:4" x14ac:dyDescent="0.2">
      <c r="B1772" t="s">
        <v>1802</v>
      </c>
      <c r="C1772" s="33">
        <v>2.1780526264981722E-2</v>
      </c>
      <c r="D1772" s="33">
        <v>5.0892820252556925E-2</v>
      </c>
    </row>
    <row r="1773" spans="2:4" x14ac:dyDescent="0.2">
      <c r="B1773" t="s">
        <v>1803</v>
      </c>
      <c r="C1773" s="33">
        <v>1.495001853172131E-2</v>
      </c>
      <c r="D1773" s="33">
        <v>2.0903505510567501E-2</v>
      </c>
    </row>
    <row r="1774" spans="2:4" x14ac:dyDescent="0.2">
      <c r="B1774" t="s">
        <v>1804</v>
      </c>
      <c r="C1774" s="33">
        <v>-3.9286592216269803E-2</v>
      </c>
      <c r="D1774" s="33">
        <v>4.9994084631301776E-2</v>
      </c>
    </row>
    <row r="1775" spans="2:4" x14ac:dyDescent="0.2">
      <c r="B1775" t="s">
        <v>1805</v>
      </c>
      <c r="C1775" s="33">
        <v>2.7595975836403615E-2</v>
      </c>
      <c r="D1775" s="33">
        <v>5.4537156459460966E-2</v>
      </c>
    </row>
    <row r="1776" spans="2:4" x14ac:dyDescent="0.2">
      <c r="B1776" t="s">
        <v>1806</v>
      </c>
      <c r="C1776" s="33">
        <v>3.5337651189551927E-2</v>
      </c>
      <c r="D1776" s="33">
        <v>1.7733720226573726E-2</v>
      </c>
    </row>
    <row r="1777" spans="2:4" x14ac:dyDescent="0.2">
      <c r="B1777" t="s">
        <v>1807</v>
      </c>
      <c r="C1777" s="33">
        <v>4.4112270628722215E-3</v>
      </c>
      <c r="D1777" s="33">
        <v>5.5472655899166272E-2</v>
      </c>
    </row>
    <row r="1778" spans="2:4" x14ac:dyDescent="0.2">
      <c r="B1778" t="s">
        <v>1808</v>
      </c>
      <c r="C1778" s="33">
        <v>2.7708708029787275E-2</v>
      </c>
      <c r="D1778" s="33">
        <v>4.359040637080458E-2</v>
      </c>
    </row>
    <row r="1779" spans="2:4" x14ac:dyDescent="0.2">
      <c r="B1779" t="s">
        <v>1809</v>
      </c>
      <c r="C1779" s="33">
        <v>2.268765805745307E-2</v>
      </c>
      <c r="D1779" s="33">
        <v>1.4418845668514417E-2</v>
      </c>
    </row>
    <row r="1780" spans="2:4" x14ac:dyDescent="0.2">
      <c r="B1780" t="s">
        <v>1810</v>
      </c>
      <c r="C1780" s="33">
        <v>-6.7656868742952108E-3</v>
      </c>
      <c r="D1780" s="33">
        <v>2.6481117469770013E-2</v>
      </c>
    </row>
    <row r="1781" spans="2:4" x14ac:dyDescent="0.2">
      <c r="B1781" t="s">
        <v>1811</v>
      </c>
      <c r="C1781" s="33">
        <v>7.8332065156324904E-3</v>
      </c>
      <c r="D1781" s="33">
        <v>4.5404763649143337E-2</v>
      </c>
    </row>
    <row r="1782" spans="2:4" x14ac:dyDescent="0.2">
      <c r="B1782" t="s">
        <v>1812</v>
      </c>
      <c r="C1782" s="33">
        <v>2.9331637869094783E-2</v>
      </c>
      <c r="D1782" s="33">
        <v>3.5681337427508869E-2</v>
      </c>
    </row>
    <row r="1783" spans="2:4" x14ac:dyDescent="0.2">
      <c r="B1783" t="s">
        <v>1813</v>
      </c>
      <c r="C1783" s="33">
        <v>9.7291930691497004E-4</v>
      </c>
      <c r="D1783" s="33">
        <v>4.6552861046545518E-2</v>
      </c>
    </row>
    <row r="1784" spans="2:4" x14ac:dyDescent="0.2">
      <c r="B1784" t="s">
        <v>1814</v>
      </c>
      <c r="C1784" s="33">
        <v>2.8259488886648422E-3</v>
      </c>
      <c r="D1784" s="33">
        <v>1.5748786419893801E-3</v>
      </c>
    </row>
    <row r="1785" spans="2:4" x14ac:dyDescent="0.2">
      <c r="B1785" t="s">
        <v>1815</v>
      </c>
      <c r="C1785" s="33">
        <v>-5.5990466903078594E-3</v>
      </c>
      <c r="D1785" s="33">
        <v>5.5019332699175888E-2</v>
      </c>
    </row>
    <row r="1786" spans="2:4" x14ac:dyDescent="0.2">
      <c r="B1786" t="s">
        <v>1816</v>
      </c>
      <c r="C1786" s="33">
        <v>2.9874387120186446E-2</v>
      </c>
      <c r="D1786" s="33">
        <v>6.0273427760809808E-2</v>
      </c>
    </row>
    <row r="1787" spans="2:4" x14ac:dyDescent="0.2">
      <c r="B1787" t="s">
        <v>1817</v>
      </c>
      <c r="C1787" s="33">
        <v>-2.344386134235725E-2</v>
      </c>
      <c r="D1787" s="33">
        <v>1.9991990123780289E-2</v>
      </c>
    </row>
    <row r="1788" spans="2:4" x14ac:dyDescent="0.2">
      <c r="B1788" t="s">
        <v>1818</v>
      </c>
      <c r="C1788" s="33">
        <v>-2.3505015604883689E-3</v>
      </c>
      <c r="D1788" s="33">
        <v>4.8901854747066639E-2</v>
      </c>
    </row>
    <row r="1789" spans="2:4" x14ac:dyDescent="0.2">
      <c r="B1789" t="s">
        <v>1819</v>
      </c>
      <c r="C1789" s="33">
        <v>2.5594328049880558E-2</v>
      </c>
      <c r="D1789" s="33">
        <v>3.6034373006060522E-2</v>
      </c>
    </row>
    <row r="1790" spans="2:4" x14ac:dyDescent="0.2">
      <c r="B1790" t="s">
        <v>1820</v>
      </c>
      <c r="C1790" s="33">
        <v>-4.419296458508197E-2</v>
      </c>
      <c r="D1790" s="33">
        <v>7.8341136148639509E-2</v>
      </c>
    </row>
    <row r="1791" spans="2:4" x14ac:dyDescent="0.2">
      <c r="B1791" t="s">
        <v>1821</v>
      </c>
      <c r="C1791" s="33">
        <v>9.2324380687065395E-3</v>
      </c>
      <c r="D1791" s="33">
        <v>5.405463762785695E-2</v>
      </c>
    </row>
    <row r="1792" spans="2:4" x14ac:dyDescent="0.2">
      <c r="B1792" t="s">
        <v>1822</v>
      </c>
      <c r="C1792" s="33">
        <v>2.3540837048398135E-2</v>
      </c>
      <c r="D1792" s="33">
        <v>6.2953325669479504E-2</v>
      </c>
    </row>
    <row r="1793" spans="2:4" x14ac:dyDescent="0.2">
      <c r="B1793" t="s">
        <v>1823</v>
      </c>
      <c r="C1793" s="33">
        <v>3.4218661736314659E-2</v>
      </c>
      <c r="D1793" s="33">
        <v>1.415358230718804E-2</v>
      </c>
    </row>
    <row r="1794" spans="2:4" x14ac:dyDescent="0.2">
      <c r="B1794" t="s">
        <v>1824</v>
      </c>
      <c r="C1794" s="33">
        <v>3.1927162109114081E-2</v>
      </c>
      <c r="D1794" s="33">
        <v>1.8121496256895759E-2</v>
      </c>
    </row>
    <row r="1795" spans="2:4" x14ac:dyDescent="0.2">
      <c r="B1795" t="s">
        <v>1825</v>
      </c>
      <c r="C1795" s="33">
        <v>6.96388409681333E-3</v>
      </c>
      <c r="D1795" s="33">
        <v>3.4391164841424876E-2</v>
      </c>
    </row>
    <row r="1796" spans="2:4" x14ac:dyDescent="0.2">
      <c r="B1796" t="s">
        <v>1826</v>
      </c>
      <c r="C1796" s="33">
        <v>1.9380613088925178E-2</v>
      </c>
      <c r="D1796" s="33">
        <v>5.7644674634617588E-2</v>
      </c>
    </row>
    <row r="1797" spans="2:4" x14ac:dyDescent="0.2">
      <c r="B1797" t="s">
        <v>1827</v>
      </c>
      <c r="C1797" s="33">
        <v>-7.9323124538644377E-3</v>
      </c>
      <c r="D1797" s="33">
        <v>2.3109732644387294E-2</v>
      </c>
    </row>
    <row r="1798" spans="2:4" x14ac:dyDescent="0.2">
      <c r="B1798" t="s">
        <v>1828</v>
      </c>
      <c r="C1798" s="33">
        <v>2.3064908651436546E-2</v>
      </c>
      <c r="D1798" s="33">
        <v>3.4308959493073013E-2</v>
      </c>
    </row>
    <row r="1799" spans="2:4" x14ac:dyDescent="0.2">
      <c r="B1799" t="s">
        <v>1829</v>
      </c>
      <c r="C1799" s="33">
        <v>2.6712385565756114E-2</v>
      </c>
      <c r="D1799" s="33">
        <v>2.4791171194769691E-2</v>
      </c>
    </row>
    <row r="1800" spans="2:4" x14ac:dyDescent="0.2">
      <c r="B1800" t="s">
        <v>1830</v>
      </c>
      <c r="C1800" s="33">
        <v>3.4844784060623517E-2</v>
      </c>
      <c r="D1800" s="33">
        <v>6.339031648730642E-2</v>
      </c>
    </row>
    <row r="1801" spans="2:4" x14ac:dyDescent="0.2">
      <c r="B1801" t="s">
        <v>1831</v>
      </c>
      <c r="C1801" s="33">
        <v>-5.0687585319691003E-3</v>
      </c>
      <c r="D1801" s="33">
        <v>6.177220716926754E-2</v>
      </c>
    </row>
    <row r="1802" spans="2:4" x14ac:dyDescent="0.2">
      <c r="B1802" t="s">
        <v>1832</v>
      </c>
      <c r="C1802" s="33">
        <v>6.7236956599018537E-3</v>
      </c>
      <c r="D1802" s="33">
        <v>4.0704843823574761E-2</v>
      </c>
    </row>
    <row r="1803" spans="2:4" x14ac:dyDescent="0.2">
      <c r="B1803" t="s">
        <v>1833</v>
      </c>
      <c r="C1803" s="33">
        <v>-1.1924080867860414E-2</v>
      </c>
      <c r="D1803" s="33">
        <v>5.4298790208026249E-2</v>
      </c>
    </row>
    <row r="1804" spans="2:4" x14ac:dyDescent="0.2">
      <c r="B1804" t="s">
        <v>1834</v>
      </c>
      <c r="C1804" s="33">
        <v>1.2738981874077213E-2</v>
      </c>
      <c r="D1804" s="33">
        <v>3.5173486197746608E-2</v>
      </c>
    </row>
    <row r="1805" spans="2:4" x14ac:dyDescent="0.2">
      <c r="B1805" t="s">
        <v>1835</v>
      </c>
      <c r="C1805" s="33">
        <v>7.0765594111249983E-3</v>
      </c>
      <c r="D1805" s="33">
        <v>3.9384013736845074E-2</v>
      </c>
    </row>
    <row r="1806" spans="2:4" x14ac:dyDescent="0.2">
      <c r="B1806" t="s">
        <v>1836</v>
      </c>
      <c r="C1806" s="33">
        <v>5.9400217535019624E-2</v>
      </c>
      <c r="D1806" s="33">
        <v>2.0378171238697118E-2</v>
      </c>
    </row>
    <row r="1807" spans="2:4" x14ac:dyDescent="0.2">
      <c r="B1807" t="s">
        <v>1837</v>
      </c>
      <c r="C1807" s="33">
        <v>1.1359866074542329E-2</v>
      </c>
      <c r="D1807" s="33">
        <v>2.5713793487763821E-2</v>
      </c>
    </row>
    <row r="1808" spans="2:4" x14ac:dyDescent="0.2">
      <c r="B1808" t="s">
        <v>1838</v>
      </c>
      <c r="C1808" s="33">
        <v>1.2112966081406541E-2</v>
      </c>
      <c r="D1808" s="33">
        <v>4.0952596308030803E-2</v>
      </c>
    </row>
    <row r="1809" spans="2:4" x14ac:dyDescent="0.2">
      <c r="B1809" t="s">
        <v>1839</v>
      </c>
      <c r="C1809" s="33">
        <v>1.7054958027713417E-2</v>
      </c>
      <c r="D1809" s="33">
        <v>4.020743051410916E-2</v>
      </c>
    </row>
    <row r="1810" spans="2:4" x14ac:dyDescent="0.2">
      <c r="B1810" t="s">
        <v>1840</v>
      </c>
      <c r="C1810" s="33">
        <v>1.3907694117558812E-2</v>
      </c>
      <c r="D1810" s="33">
        <v>3.4449685368996633E-2</v>
      </c>
    </row>
    <row r="1811" spans="2:4" x14ac:dyDescent="0.2">
      <c r="B1811" t="s">
        <v>1841</v>
      </c>
      <c r="C1811" s="33">
        <v>3.0936402907386785E-2</v>
      </c>
      <c r="D1811" s="33">
        <v>4.4178561050881186E-2</v>
      </c>
    </row>
    <row r="1812" spans="2:4" x14ac:dyDescent="0.2">
      <c r="B1812" t="s">
        <v>1842</v>
      </c>
      <c r="C1812" s="33">
        <v>2.0359953390828182E-2</v>
      </c>
      <c r="D1812" s="33">
        <v>3.2788969922871163E-2</v>
      </c>
    </row>
    <row r="1813" spans="2:4" x14ac:dyDescent="0.2">
      <c r="B1813" t="s">
        <v>1843</v>
      </c>
      <c r="C1813" s="33">
        <v>4.1096804366258004E-2</v>
      </c>
      <c r="D1813" s="33">
        <v>3.6508510476099709E-2</v>
      </c>
    </row>
    <row r="1814" spans="2:4" x14ac:dyDescent="0.2">
      <c r="B1814" t="s">
        <v>1844</v>
      </c>
      <c r="C1814" s="33">
        <v>6.2278013939276129E-2</v>
      </c>
      <c r="D1814" s="33">
        <v>5.3052474550526793E-2</v>
      </c>
    </row>
    <row r="1815" spans="2:4" x14ac:dyDescent="0.2">
      <c r="B1815" t="s">
        <v>1845</v>
      </c>
      <c r="C1815" s="33">
        <v>9.2144798759451595E-3</v>
      </c>
      <c r="D1815" s="33">
        <v>7.0636566858636687E-2</v>
      </c>
    </row>
    <row r="1816" spans="2:4" x14ac:dyDescent="0.2">
      <c r="B1816" t="s">
        <v>1846</v>
      </c>
      <c r="C1816" s="33">
        <v>1.0394970579945696E-2</v>
      </c>
      <c r="D1816" s="33">
        <v>5.0994025537508515E-2</v>
      </c>
    </row>
    <row r="1817" spans="2:4" x14ac:dyDescent="0.2">
      <c r="B1817" t="s">
        <v>1847</v>
      </c>
      <c r="C1817" s="33">
        <v>-3.639047446558135E-2</v>
      </c>
      <c r="D1817" s="33">
        <v>3.6925334280353259E-2</v>
      </c>
    </row>
    <row r="1818" spans="2:4" x14ac:dyDescent="0.2">
      <c r="B1818" t="s">
        <v>1848</v>
      </c>
      <c r="C1818" s="33">
        <v>-6.223515784673667E-3</v>
      </c>
      <c r="D1818" s="33">
        <v>3.6782043458735335E-2</v>
      </c>
    </row>
    <row r="1819" spans="2:4" x14ac:dyDescent="0.2">
      <c r="B1819" t="s">
        <v>1849</v>
      </c>
      <c r="C1819" s="33">
        <v>7.8696943737675586E-3</v>
      </c>
      <c r="D1819" s="33">
        <v>3.2871168312448192E-2</v>
      </c>
    </row>
    <row r="1820" spans="2:4" x14ac:dyDescent="0.2">
      <c r="B1820" t="s">
        <v>1850</v>
      </c>
      <c r="C1820" s="33">
        <v>3.6934905796991976E-2</v>
      </c>
      <c r="D1820" s="33">
        <v>2.3443276905592506E-2</v>
      </c>
    </row>
    <row r="1821" spans="2:4" x14ac:dyDescent="0.2">
      <c r="B1821" t="s">
        <v>1851</v>
      </c>
      <c r="C1821" s="33">
        <v>2.1082931012201808E-2</v>
      </c>
      <c r="D1821" s="33">
        <v>2.8501597635902955E-2</v>
      </c>
    </row>
    <row r="1822" spans="2:4" x14ac:dyDescent="0.2">
      <c r="B1822" t="s">
        <v>1852</v>
      </c>
      <c r="C1822" s="33">
        <v>-7.0775281856228691E-3</v>
      </c>
      <c r="D1822" s="33">
        <v>5.3548176974080264E-2</v>
      </c>
    </row>
    <row r="1823" spans="2:4" x14ac:dyDescent="0.2">
      <c r="B1823" t="s">
        <v>1853</v>
      </c>
      <c r="C1823" s="33">
        <v>9.4761062709812788E-3</v>
      </c>
      <c r="D1823" s="33">
        <v>4.0940283631110935E-2</v>
      </c>
    </row>
    <row r="1824" spans="2:4" x14ac:dyDescent="0.2">
      <c r="B1824" t="s">
        <v>1854</v>
      </c>
      <c r="C1824" s="33">
        <v>3.3577855205767497E-2</v>
      </c>
      <c r="D1824" s="33">
        <v>3.689276802093417E-2</v>
      </c>
    </row>
    <row r="1825" spans="2:4" x14ac:dyDescent="0.2">
      <c r="B1825" t="s">
        <v>1855</v>
      </c>
      <c r="C1825" s="33">
        <v>-2.7116895086857704E-2</v>
      </c>
      <c r="D1825" s="33">
        <v>6.8106899069973081E-2</v>
      </c>
    </row>
    <row r="1826" spans="2:4" x14ac:dyDescent="0.2">
      <c r="B1826" t="s">
        <v>1856</v>
      </c>
      <c r="C1826" s="33">
        <v>6.4374309578127502E-3</v>
      </c>
      <c r="D1826" s="33">
        <v>3.2226254094149365E-2</v>
      </c>
    </row>
    <row r="1827" spans="2:4" x14ac:dyDescent="0.2">
      <c r="B1827" t="s">
        <v>1857</v>
      </c>
      <c r="C1827" s="33">
        <v>1.486483536513316E-2</v>
      </c>
      <c r="D1827" s="33">
        <v>6.66602239311367E-2</v>
      </c>
    </row>
    <row r="1828" spans="2:4" x14ac:dyDescent="0.2">
      <c r="B1828" t="s">
        <v>1858</v>
      </c>
      <c r="C1828" s="33">
        <v>1.9472038437018366E-2</v>
      </c>
      <c r="D1828" s="33">
        <v>3.1686485871633849E-2</v>
      </c>
    </row>
    <row r="1829" spans="2:4" x14ac:dyDescent="0.2">
      <c r="B1829" t="s">
        <v>1859</v>
      </c>
      <c r="C1829" s="33">
        <v>2.8238957338012398E-2</v>
      </c>
      <c r="D1829" s="33">
        <v>4.5743570886185865E-2</v>
      </c>
    </row>
    <row r="1830" spans="2:4" x14ac:dyDescent="0.2">
      <c r="B1830" t="s">
        <v>1860</v>
      </c>
      <c r="C1830" s="33">
        <v>1.7685629142574759E-2</v>
      </c>
      <c r="D1830" s="33">
        <v>4.8375115074529185E-2</v>
      </c>
    </row>
    <row r="1831" spans="2:4" x14ac:dyDescent="0.2">
      <c r="B1831" t="s">
        <v>1861</v>
      </c>
      <c r="C1831" s="33">
        <v>2.5824456656771584E-4</v>
      </c>
      <c r="D1831" s="33">
        <v>4.0007652859792006E-2</v>
      </c>
    </row>
    <row r="1832" spans="2:4" x14ac:dyDescent="0.2">
      <c r="B1832" t="s">
        <v>1862</v>
      </c>
      <c r="C1832" s="33">
        <v>-5.6653553135798361E-4</v>
      </c>
      <c r="D1832" s="33">
        <v>5.1630423998600516E-2</v>
      </c>
    </row>
    <row r="1833" spans="2:4" x14ac:dyDescent="0.2">
      <c r="B1833" t="s">
        <v>1863</v>
      </c>
      <c r="C1833" s="33">
        <v>-8.6229426514035316E-3</v>
      </c>
      <c r="D1833" s="33">
        <v>7.1617106497471217E-2</v>
      </c>
    </row>
    <row r="1834" spans="2:4" x14ac:dyDescent="0.2">
      <c r="B1834" t="s">
        <v>1864</v>
      </c>
      <c r="C1834" s="33">
        <v>1.3075495267475713E-2</v>
      </c>
      <c r="D1834" s="33">
        <v>3.2351849568175745E-2</v>
      </c>
    </row>
    <row r="1835" spans="2:4" x14ac:dyDescent="0.2">
      <c r="B1835" t="s">
        <v>1865</v>
      </c>
      <c r="C1835" s="33">
        <v>-2.7015059926485979E-2</v>
      </c>
      <c r="D1835" s="33">
        <v>4.7067674196048792E-2</v>
      </c>
    </row>
    <row r="1836" spans="2:4" x14ac:dyDescent="0.2">
      <c r="B1836" t="s">
        <v>1866</v>
      </c>
      <c r="C1836" s="33">
        <v>1.1138624844050402E-2</v>
      </c>
      <c r="D1836" s="33">
        <v>5.497049007376275E-2</v>
      </c>
    </row>
    <row r="1837" spans="2:4" x14ac:dyDescent="0.2">
      <c r="B1837" t="s">
        <v>1867</v>
      </c>
      <c r="C1837" s="33">
        <v>3.1832277461878146E-2</v>
      </c>
      <c r="D1837" s="33">
        <v>2.7997657210011601E-2</v>
      </c>
    </row>
    <row r="1838" spans="2:4" x14ac:dyDescent="0.2">
      <c r="B1838" t="s">
        <v>1868</v>
      </c>
      <c r="C1838" s="33">
        <v>-9.0695471705660186E-3</v>
      </c>
      <c r="D1838" s="33">
        <v>2.2778603859666621E-2</v>
      </c>
    </row>
    <row r="1839" spans="2:4" x14ac:dyDescent="0.2">
      <c r="B1839" t="s">
        <v>1869</v>
      </c>
      <c r="C1839" s="33">
        <v>-1.1913927260886574E-3</v>
      </c>
      <c r="D1839" s="33">
        <v>3.1372469515030192E-2</v>
      </c>
    </row>
    <row r="1840" spans="2:4" x14ac:dyDescent="0.2">
      <c r="B1840" t="s">
        <v>1870</v>
      </c>
      <c r="C1840" s="33">
        <v>6.5877609933597345E-3</v>
      </c>
      <c r="D1840" s="33">
        <v>6.5945152810133939E-2</v>
      </c>
    </row>
    <row r="1841" spans="2:4" x14ac:dyDescent="0.2">
      <c r="B1841" t="s">
        <v>1871</v>
      </c>
      <c r="C1841" s="33">
        <v>2.1747351128084121E-2</v>
      </c>
      <c r="D1841" s="33">
        <v>2.0345217835183275E-2</v>
      </c>
    </row>
    <row r="1842" spans="2:4" x14ac:dyDescent="0.2">
      <c r="B1842" t="s">
        <v>1872</v>
      </c>
      <c r="C1842" s="33">
        <v>-6.4434231002983167E-3</v>
      </c>
      <c r="D1842" s="33">
        <v>2.5445738182719117E-2</v>
      </c>
    </row>
    <row r="1843" spans="2:4" x14ac:dyDescent="0.2">
      <c r="B1843" t="s">
        <v>1873</v>
      </c>
      <c r="C1843" s="33">
        <v>-4.6120194196396548E-3</v>
      </c>
      <c r="D1843" s="33">
        <v>4.3157909353934161E-2</v>
      </c>
    </row>
    <row r="1844" spans="2:4" x14ac:dyDescent="0.2">
      <c r="B1844" t="s">
        <v>1874</v>
      </c>
      <c r="C1844" s="33">
        <v>6.7859545690322175E-3</v>
      </c>
      <c r="D1844" s="33">
        <v>4.0112100862934659E-2</v>
      </c>
    </row>
    <row r="1845" spans="2:4" x14ac:dyDescent="0.2">
      <c r="B1845" t="s">
        <v>1875</v>
      </c>
      <c r="C1845" s="33">
        <v>1.7195549409042152E-2</v>
      </c>
      <c r="D1845" s="33">
        <v>5.1275805033663704E-2</v>
      </c>
    </row>
    <row r="1846" spans="2:4" x14ac:dyDescent="0.2">
      <c r="B1846" t="s">
        <v>1876</v>
      </c>
      <c r="C1846" s="33">
        <v>4.6813403524417728E-3</v>
      </c>
      <c r="D1846" s="33">
        <v>2.0341215629581078E-2</v>
      </c>
    </row>
    <row r="1847" spans="2:4" x14ac:dyDescent="0.2">
      <c r="B1847" t="s">
        <v>1877</v>
      </c>
      <c r="C1847" s="33">
        <v>3.4872463759539868E-2</v>
      </c>
      <c r="D1847" s="33">
        <v>4.2005687020004255E-2</v>
      </c>
    </row>
    <row r="1848" spans="2:4" x14ac:dyDescent="0.2">
      <c r="B1848" t="s">
        <v>1878</v>
      </c>
      <c r="C1848" s="33">
        <v>3.3371625452367208E-2</v>
      </c>
      <c r="D1848" s="33">
        <v>3.6969086408813884E-2</v>
      </c>
    </row>
    <row r="1849" spans="2:4" x14ac:dyDescent="0.2">
      <c r="B1849" t="s">
        <v>1879</v>
      </c>
      <c r="C1849" s="33">
        <v>7.4532540093357365E-3</v>
      </c>
      <c r="D1849" s="33">
        <v>5.6084332026349173E-2</v>
      </c>
    </row>
    <row r="1850" spans="2:4" x14ac:dyDescent="0.2">
      <c r="B1850" t="s">
        <v>1880</v>
      </c>
      <c r="C1850" s="33">
        <v>2.772191433014165E-2</v>
      </c>
      <c r="D1850" s="33">
        <v>3.6928436387640963E-2</v>
      </c>
    </row>
    <row r="1851" spans="2:4" x14ac:dyDescent="0.2">
      <c r="B1851" t="s">
        <v>1881</v>
      </c>
      <c r="C1851" s="33">
        <v>2.4553846342997246E-2</v>
      </c>
      <c r="D1851" s="33">
        <v>5.1780829323030242E-2</v>
      </c>
    </row>
    <row r="1852" spans="2:4" x14ac:dyDescent="0.2">
      <c r="B1852" t="s">
        <v>1882</v>
      </c>
      <c r="C1852" s="33">
        <v>1.6989271496127775E-2</v>
      </c>
      <c r="D1852" s="33">
        <v>4.7192230901830112E-2</v>
      </c>
    </row>
    <row r="1853" spans="2:4" x14ac:dyDescent="0.2">
      <c r="B1853" t="s">
        <v>1883</v>
      </c>
      <c r="C1853" s="33">
        <v>-2.0113923880476586E-2</v>
      </c>
      <c r="D1853" s="33">
        <v>3.9414960627216236E-2</v>
      </c>
    </row>
    <row r="1854" spans="2:4" x14ac:dyDescent="0.2">
      <c r="B1854" t="s">
        <v>1884</v>
      </c>
      <c r="C1854" s="33">
        <v>-2.352698420600266E-2</v>
      </c>
      <c r="D1854" s="33">
        <v>4.671906509872957E-2</v>
      </c>
    </row>
    <row r="1855" spans="2:4" x14ac:dyDescent="0.2">
      <c r="B1855" t="s">
        <v>1885</v>
      </c>
      <c r="C1855" s="33">
        <v>1.8981919698906738E-2</v>
      </c>
      <c r="D1855" s="33">
        <v>6.2491228402990137E-2</v>
      </c>
    </row>
    <row r="1856" spans="2:4" x14ac:dyDescent="0.2">
      <c r="B1856" t="s">
        <v>1886</v>
      </c>
      <c r="C1856" s="33">
        <v>5.2882065824888018E-2</v>
      </c>
      <c r="D1856" s="33">
        <v>2.9002415289517705E-2</v>
      </c>
    </row>
    <row r="1857" spans="2:4" x14ac:dyDescent="0.2">
      <c r="B1857" t="s">
        <v>1887</v>
      </c>
      <c r="C1857" s="33">
        <v>-2.6927635788683235E-2</v>
      </c>
      <c r="D1857" s="33">
        <v>3.3022977148858677E-2</v>
      </c>
    </row>
    <row r="1858" spans="2:4" x14ac:dyDescent="0.2">
      <c r="B1858" t="s">
        <v>1888</v>
      </c>
      <c r="C1858" s="33">
        <v>3.4354269711789169E-2</v>
      </c>
      <c r="D1858" s="33">
        <v>5.5221621559848666E-2</v>
      </c>
    </row>
    <row r="1859" spans="2:4" x14ac:dyDescent="0.2">
      <c r="B1859" t="s">
        <v>1889</v>
      </c>
      <c r="C1859" s="33">
        <v>-9.4320922787622923E-3</v>
      </c>
      <c r="D1859" s="33">
        <v>5.6739486376081616E-2</v>
      </c>
    </row>
    <row r="1860" spans="2:4" x14ac:dyDescent="0.2">
      <c r="B1860" t="s">
        <v>1890</v>
      </c>
      <c r="C1860" s="33">
        <v>-8.7452907256209567E-3</v>
      </c>
      <c r="D1860" s="33">
        <v>3.2625077122724382E-2</v>
      </c>
    </row>
    <row r="1861" spans="2:4" x14ac:dyDescent="0.2">
      <c r="B1861" t="s">
        <v>1891</v>
      </c>
      <c r="C1861" s="33">
        <v>6.8489266179802166E-2</v>
      </c>
      <c r="D1861" s="33">
        <v>4.2952838433592294E-2</v>
      </c>
    </row>
    <row r="1862" spans="2:4" x14ac:dyDescent="0.2">
      <c r="B1862" t="s">
        <v>1892</v>
      </c>
      <c r="C1862" s="33">
        <v>-1.0183350388897431E-2</v>
      </c>
      <c r="D1862" s="33">
        <v>4.1680892283713966E-2</v>
      </c>
    </row>
    <row r="1863" spans="2:4" x14ac:dyDescent="0.2">
      <c r="B1863" t="s">
        <v>1893</v>
      </c>
      <c r="C1863" s="33">
        <v>4.5240372157446786E-2</v>
      </c>
      <c r="D1863" s="33">
        <v>4.4070202174242054E-2</v>
      </c>
    </row>
    <row r="1864" spans="2:4" x14ac:dyDescent="0.2">
      <c r="B1864" t="s">
        <v>1894</v>
      </c>
      <c r="C1864" s="33">
        <v>-6.9463478722256618E-4</v>
      </c>
      <c r="D1864" s="33">
        <v>3.108410544256917E-2</v>
      </c>
    </row>
    <row r="1865" spans="2:4" x14ac:dyDescent="0.2">
      <c r="B1865" t="s">
        <v>1895</v>
      </c>
      <c r="C1865" s="33">
        <v>8.2511412686221142E-3</v>
      </c>
      <c r="D1865" s="33">
        <v>2.7608066550664237E-2</v>
      </c>
    </row>
    <row r="1866" spans="2:4" x14ac:dyDescent="0.2">
      <c r="B1866" t="s">
        <v>1896</v>
      </c>
      <c r="C1866" s="33">
        <v>1.4705074039744092E-2</v>
      </c>
      <c r="D1866" s="33">
        <v>3.5587813852523395E-2</v>
      </c>
    </row>
    <row r="1867" spans="2:4" x14ac:dyDescent="0.2">
      <c r="B1867" t="s">
        <v>1897</v>
      </c>
      <c r="C1867" s="33">
        <v>8.6961858197839095E-3</v>
      </c>
      <c r="D1867" s="33">
        <v>6.1623224073796778E-2</v>
      </c>
    </row>
    <row r="1868" spans="2:4" x14ac:dyDescent="0.2">
      <c r="B1868" t="s">
        <v>1898</v>
      </c>
      <c r="C1868" s="33">
        <v>1.1125378742628634E-2</v>
      </c>
      <c r="D1868" s="33">
        <v>3.8818986214546637E-2</v>
      </c>
    </row>
    <row r="1869" spans="2:4" x14ac:dyDescent="0.2">
      <c r="B1869" t="s">
        <v>1899</v>
      </c>
      <c r="C1869" s="33">
        <v>1.1913514692913192E-2</v>
      </c>
      <c r="D1869" s="33">
        <v>1.5313431475778367E-2</v>
      </c>
    </row>
    <row r="1870" spans="2:4" x14ac:dyDescent="0.2">
      <c r="B1870" t="s">
        <v>1900</v>
      </c>
      <c r="C1870" s="33">
        <v>1.4952971255287729E-2</v>
      </c>
      <c r="D1870" s="33">
        <v>6.9483903741087982E-2</v>
      </c>
    </row>
    <row r="1871" spans="2:4" x14ac:dyDescent="0.2">
      <c r="B1871" t="s">
        <v>1901</v>
      </c>
      <c r="C1871" s="33">
        <v>1.8677940543622307E-3</v>
      </c>
      <c r="D1871" s="33">
        <v>1.4061991847595597E-2</v>
      </c>
    </row>
    <row r="1872" spans="2:4" x14ac:dyDescent="0.2">
      <c r="B1872" t="s">
        <v>1902</v>
      </c>
      <c r="C1872" s="33">
        <v>6.2267041512802214E-3</v>
      </c>
      <c r="D1872" s="33">
        <v>6.63742665584027E-2</v>
      </c>
    </row>
    <row r="1873" spans="2:4" x14ac:dyDescent="0.2">
      <c r="B1873" t="s">
        <v>1903</v>
      </c>
      <c r="C1873" s="33">
        <v>2.2627729194804377E-2</v>
      </c>
      <c r="D1873" s="33">
        <v>5.0347452981693998E-2</v>
      </c>
    </row>
    <row r="1874" spans="2:4" x14ac:dyDescent="0.2">
      <c r="B1874" t="s">
        <v>1904</v>
      </c>
      <c r="C1874" s="33">
        <v>2.8955009782767251E-2</v>
      </c>
      <c r="D1874" s="33">
        <v>5.2441102320613331E-2</v>
      </c>
    </row>
    <row r="1875" spans="2:4" x14ac:dyDescent="0.2">
      <c r="B1875" t="s">
        <v>1905</v>
      </c>
      <c r="C1875" s="33">
        <v>-1.7099266445818245E-2</v>
      </c>
      <c r="D1875" s="33">
        <v>4.2688812065005168E-2</v>
      </c>
    </row>
    <row r="1876" spans="2:4" x14ac:dyDescent="0.2">
      <c r="B1876" t="s">
        <v>1906</v>
      </c>
      <c r="C1876" s="33">
        <v>-1.5477060042770595E-2</v>
      </c>
      <c r="D1876" s="33">
        <v>6.9687628640498489E-3</v>
      </c>
    </row>
    <row r="1877" spans="2:4" x14ac:dyDescent="0.2">
      <c r="B1877" t="s">
        <v>1907</v>
      </c>
      <c r="C1877" s="33">
        <v>1.305708201511588E-2</v>
      </c>
      <c r="D1877" s="33">
        <v>6.2610017560679035E-2</v>
      </c>
    </row>
    <row r="1878" spans="2:4" x14ac:dyDescent="0.2">
      <c r="B1878" t="s">
        <v>1908</v>
      </c>
      <c r="C1878" s="33">
        <v>3.1621482958730115E-2</v>
      </c>
      <c r="D1878" s="33">
        <v>3.093847468244702E-2</v>
      </c>
    </row>
    <row r="1879" spans="2:4" x14ac:dyDescent="0.2">
      <c r="B1879" t="s">
        <v>1909</v>
      </c>
      <c r="C1879" s="33">
        <v>1.8519952783038404E-3</v>
      </c>
      <c r="D1879" s="33">
        <v>2.0558931116277674E-2</v>
      </c>
    </row>
    <row r="1880" spans="2:4" x14ac:dyDescent="0.2">
      <c r="B1880" t="s">
        <v>1910</v>
      </c>
      <c r="C1880" s="33">
        <v>3.0574827533517521E-2</v>
      </c>
      <c r="D1880" s="33">
        <v>3.9105080008595187E-2</v>
      </c>
    </row>
    <row r="1881" spans="2:4" x14ac:dyDescent="0.2">
      <c r="B1881" t="s">
        <v>1911</v>
      </c>
      <c r="C1881" s="33">
        <v>2.6397734944132341E-4</v>
      </c>
      <c r="D1881" s="33">
        <v>2.5309564298921672E-2</v>
      </c>
    </row>
    <row r="1882" spans="2:4" x14ac:dyDescent="0.2">
      <c r="B1882" t="s">
        <v>1912</v>
      </c>
      <c r="C1882" s="33">
        <v>7.1473693996369526E-3</v>
      </c>
      <c r="D1882" s="33">
        <v>4.5271997645684778E-2</v>
      </c>
    </row>
    <row r="1883" spans="2:4" x14ac:dyDescent="0.2">
      <c r="B1883" t="s">
        <v>1913</v>
      </c>
      <c r="C1883" s="33">
        <v>-3.4099898641884261E-3</v>
      </c>
      <c r="D1883" s="33">
        <v>5.5769779819630466E-2</v>
      </c>
    </row>
    <row r="1884" spans="2:4" x14ac:dyDescent="0.2">
      <c r="B1884" t="s">
        <v>1914</v>
      </c>
      <c r="C1884" s="33">
        <v>-2.437313234154968E-3</v>
      </c>
      <c r="D1884" s="33">
        <v>2.8625763654692105E-2</v>
      </c>
    </row>
    <row r="1885" spans="2:4" x14ac:dyDescent="0.2">
      <c r="B1885" t="s">
        <v>1915</v>
      </c>
      <c r="C1885" s="33">
        <v>3.5410695143675182E-2</v>
      </c>
      <c r="D1885" s="33">
        <v>5.2375443571691438E-2</v>
      </c>
    </row>
    <row r="1886" spans="2:4" x14ac:dyDescent="0.2">
      <c r="B1886" t="s">
        <v>1916</v>
      </c>
      <c r="C1886" s="33">
        <v>-4.2705243527909081E-2</v>
      </c>
      <c r="D1886" s="33">
        <v>9.1056365532024147E-3</v>
      </c>
    </row>
    <row r="1887" spans="2:4" x14ac:dyDescent="0.2">
      <c r="B1887" t="s">
        <v>1917</v>
      </c>
      <c r="C1887" s="33">
        <v>7.0269345579860518E-3</v>
      </c>
      <c r="D1887" s="33">
        <v>2.5108624052932155E-2</v>
      </c>
    </row>
    <row r="1888" spans="2:4" x14ac:dyDescent="0.2">
      <c r="B1888" t="s">
        <v>1918</v>
      </c>
      <c r="C1888" s="33">
        <v>2.7207507460381489E-2</v>
      </c>
      <c r="D1888" s="33">
        <v>4.9278042213822044E-2</v>
      </c>
    </row>
    <row r="1889" spans="2:4" x14ac:dyDescent="0.2">
      <c r="B1889" t="s">
        <v>1919</v>
      </c>
      <c r="C1889" s="33">
        <v>-5.3301642289193749E-3</v>
      </c>
      <c r="D1889" s="33">
        <v>3.3514574316365488E-2</v>
      </c>
    </row>
    <row r="1890" spans="2:4" x14ac:dyDescent="0.2">
      <c r="B1890" t="s">
        <v>1920</v>
      </c>
      <c r="C1890" s="33">
        <v>6.8142185623655356E-3</v>
      </c>
      <c r="D1890" s="33">
        <v>3.8378786369349743E-2</v>
      </c>
    </row>
    <row r="1891" spans="2:4" x14ac:dyDescent="0.2">
      <c r="B1891" t="s">
        <v>1921</v>
      </c>
      <c r="C1891" s="33">
        <v>-1.140790528588048E-2</v>
      </c>
      <c r="D1891" s="33">
        <v>4.7999884246875124E-2</v>
      </c>
    </row>
    <row r="1892" spans="2:4" x14ac:dyDescent="0.2">
      <c r="B1892" t="s">
        <v>1922</v>
      </c>
      <c r="C1892" s="33">
        <v>2.3223928890543897E-2</v>
      </c>
      <c r="D1892" s="33">
        <v>1.3245523696915652E-2</v>
      </c>
    </row>
    <row r="1893" spans="2:4" x14ac:dyDescent="0.2">
      <c r="B1893" t="s">
        <v>1923</v>
      </c>
      <c r="C1893" s="33">
        <v>-1.2744191843411233E-2</v>
      </c>
      <c r="D1893" s="33">
        <v>2.9391543238753461E-2</v>
      </c>
    </row>
    <row r="1894" spans="2:4" x14ac:dyDescent="0.2">
      <c r="B1894" t="s">
        <v>1924</v>
      </c>
      <c r="C1894" s="33">
        <v>-4.5684614972874814E-2</v>
      </c>
      <c r="D1894" s="33">
        <v>5.4245255604766535E-2</v>
      </c>
    </row>
    <row r="1895" spans="2:4" x14ac:dyDescent="0.2">
      <c r="B1895" t="s">
        <v>1925</v>
      </c>
      <c r="C1895" s="33">
        <v>1.5469941533901084E-2</v>
      </c>
      <c r="D1895" s="33">
        <v>3.9205319531275283E-2</v>
      </c>
    </row>
    <row r="1896" spans="2:4" x14ac:dyDescent="0.2">
      <c r="B1896" t="s">
        <v>1926</v>
      </c>
      <c r="C1896" s="33">
        <v>-1.0491429806285374E-2</v>
      </c>
      <c r="D1896" s="33">
        <v>7.5403305592253583E-2</v>
      </c>
    </row>
    <row r="1897" spans="2:4" x14ac:dyDescent="0.2">
      <c r="B1897" t="s">
        <v>1927</v>
      </c>
      <c r="C1897" s="33">
        <v>1.0822587083478972E-2</v>
      </c>
      <c r="D1897" s="33">
        <v>5.9839053747707004E-2</v>
      </c>
    </row>
    <row r="1898" spans="2:4" x14ac:dyDescent="0.2">
      <c r="B1898" t="s">
        <v>1928</v>
      </c>
      <c r="C1898" s="33">
        <v>-2.4831787144427776E-2</v>
      </c>
      <c r="D1898" s="33">
        <v>4.8191596243447585E-2</v>
      </c>
    </row>
    <row r="1899" spans="2:4" x14ac:dyDescent="0.2">
      <c r="B1899" t="s">
        <v>1929</v>
      </c>
      <c r="C1899" s="33">
        <v>1.6079929490367656E-2</v>
      </c>
      <c r="D1899" s="33">
        <v>3.9530448071924892E-3</v>
      </c>
    </row>
    <row r="1900" spans="2:4" x14ac:dyDescent="0.2">
      <c r="B1900" t="s">
        <v>1930</v>
      </c>
      <c r="C1900" s="33">
        <v>3.2121022995790803E-2</v>
      </c>
      <c r="D1900" s="33">
        <v>2.546260417311777E-2</v>
      </c>
    </row>
    <row r="1901" spans="2:4" x14ac:dyDescent="0.2">
      <c r="B1901" t="s">
        <v>1931</v>
      </c>
      <c r="C1901" s="33">
        <v>-2.989129976100395E-3</v>
      </c>
      <c r="D1901" s="33">
        <v>5.6996221440856497E-2</v>
      </c>
    </row>
    <row r="1902" spans="2:4" x14ac:dyDescent="0.2">
      <c r="B1902" t="s">
        <v>1932</v>
      </c>
      <c r="C1902" s="33">
        <v>4.1057250429235963E-3</v>
      </c>
      <c r="D1902" s="33">
        <v>4.1354713148654187E-2</v>
      </c>
    </row>
    <row r="1903" spans="2:4" x14ac:dyDescent="0.2">
      <c r="B1903" t="s">
        <v>1933</v>
      </c>
      <c r="C1903" s="33">
        <v>3.6142862949260605E-3</v>
      </c>
      <c r="D1903" s="33">
        <v>3.5419159367321609E-2</v>
      </c>
    </row>
    <row r="1904" spans="2:4" x14ac:dyDescent="0.2">
      <c r="B1904" t="s">
        <v>1934</v>
      </c>
      <c r="C1904" s="33">
        <v>-3.5712279048661384E-3</v>
      </c>
      <c r="D1904" s="33">
        <v>4.0773186756812622E-2</v>
      </c>
    </row>
    <row r="1905" spans="2:4" x14ac:dyDescent="0.2">
      <c r="B1905" t="s">
        <v>1935</v>
      </c>
      <c r="C1905" s="33">
        <v>1.8661916856272245E-2</v>
      </c>
      <c r="D1905" s="33">
        <v>6.645821659484108E-2</v>
      </c>
    </row>
    <row r="1906" spans="2:4" x14ac:dyDescent="0.2">
      <c r="B1906" t="s">
        <v>1936</v>
      </c>
      <c r="C1906" s="33">
        <v>1.5364987067087811E-2</v>
      </c>
      <c r="D1906" s="33">
        <v>1.7296372315546385E-2</v>
      </c>
    </row>
    <row r="1907" spans="2:4" x14ac:dyDescent="0.2">
      <c r="B1907" t="s">
        <v>1937</v>
      </c>
      <c r="C1907" s="33">
        <v>4.2073425331471525E-3</v>
      </c>
      <c r="D1907" s="33">
        <v>4.0876508604006427E-2</v>
      </c>
    </row>
    <row r="1908" spans="2:4" x14ac:dyDescent="0.2">
      <c r="B1908" t="s">
        <v>1938</v>
      </c>
      <c r="C1908" s="33">
        <v>-1.2106069832068024E-2</v>
      </c>
      <c r="D1908" s="33">
        <v>2.3475401890925028E-2</v>
      </c>
    </row>
    <row r="1909" spans="2:4" x14ac:dyDescent="0.2">
      <c r="B1909" t="s">
        <v>1939</v>
      </c>
      <c r="C1909" s="33">
        <v>2.1656692213703317E-2</v>
      </c>
      <c r="D1909" s="33">
        <v>5.3626794215043287E-2</v>
      </c>
    </row>
    <row r="1910" spans="2:4" x14ac:dyDescent="0.2">
      <c r="B1910" t="s">
        <v>1940</v>
      </c>
      <c r="C1910" s="33">
        <v>-1.2285206926126264E-2</v>
      </c>
      <c r="D1910" s="33">
        <v>2.5842307754542077E-2</v>
      </c>
    </row>
    <row r="1911" spans="2:4" x14ac:dyDescent="0.2">
      <c r="B1911" t="s">
        <v>1941</v>
      </c>
      <c r="C1911" s="33">
        <v>3.7997483148624493E-2</v>
      </c>
      <c r="D1911" s="33">
        <v>2.3353973350273352E-2</v>
      </c>
    </row>
    <row r="1912" spans="2:4" x14ac:dyDescent="0.2">
      <c r="B1912" t="s">
        <v>1942</v>
      </c>
      <c r="C1912" s="33">
        <v>3.5316025976786913E-3</v>
      </c>
      <c r="D1912" s="33">
        <v>4.9769867134630094E-2</v>
      </c>
    </row>
    <row r="1913" spans="2:4" x14ac:dyDescent="0.2">
      <c r="B1913" t="s">
        <v>1943</v>
      </c>
      <c r="C1913" s="33">
        <v>1.0458740831811808E-2</v>
      </c>
      <c r="D1913" s="33">
        <v>4.5085990206609139E-2</v>
      </c>
    </row>
    <row r="1914" spans="2:4" x14ac:dyDescent="0.2">
      <c r="B1914" t="s">
        <v>1944</v>
      </c>
      <c r="C1914" s="33">
        <v>3.7739731717904554E-2</v>
      </c>
      <c r="D1914" s="33">
        <v>2.5914769558578139E-2</v>
      </c>
    </row>
    <row r="1915" spans="2:4" x14ac:dyDescent="0.2">
      <c r="B1915" t="s">
        <v>1945</v>
      </c>
      <c r="C1915" s="33">
        <v>-1.6063532851950633E-2</v>
      </c>
      <c r="D1915" s="33">
        <v>4.9205722086138506E-2</v>
      </c>
    </row>
    <row r="1916" spans="2:4" x14ac:dyDescent="0.2">
      <c r="B1916" t="s">
        <v>1946</v>
      </c>
      <c r="C1916" s="33">
        <v>1.7827977989594054E-2</v>
      </c>
      <c r="D1916" s="33">
        <v>3.0629004109953003E-2</v>
      </c>
    </row>
    <row r="1917" spans="2:4" x14ac:dyDescent="0.2">
      <c r="B1917" t="s">
        <v>1947</v>
      </c>
      <c r="C1917" s="33">
        <v>4.1498371107100092E-2</v>
      </c>
      <c r="D1917" s="33">
        <v>5.6137819691243568E-2</v>
      </c>
    </row>
    <row r="1918" spans="2:4" x14ac:dyDescent="0.2">
      <c r="B1918" t="s">
        <v>1948</v>
      </c>
      <c r="C1918" s="33">
        <v>7.5596148404542436E-3</v>
      </c>
      <c r="D1918" s="33">
        <v>4.2871235964875257E-2</v>
      </c>
    </row>
    <row r="1919" spans="2:4" x14ac:dyDescent="0.2">
      <c r="B1919" t="s">
        <v>1949</v>
      </c>
      <c r="C1919" s="33">
        <v>-1.5170686881981288E-2</v>
      </c>
      <c r="D1919" s="33">
        <v>1.0481642224839514E-2</v>
      </c>
    </row>
    <row r="1920" spans="2:4" x14ac:dyDescent="0.2">
      <c r="B1920" t="s">
        <v>1950</v>
      </c>
      <c r="C1920" s="33">
        <v>2.1233237464440582E-2</v>
      </c>
      <c r="D1920" s="33">
        <v>4.4442038741277744E-2</v>
      </c>
    </row>
    <row r="1921" spans="2:4" x14ac:dyDescent="0.2">
      <c r="B1921" t="s">
        <v>1951</v>
      </c>
      <c r="C1921" s="33">
        <v>2.6664753068323548E-2</v>
      </c>
      <c r="D1921" s="33">
        <v>3.3063036561532012E-2</v>
      </c>
    </row>
    <row r="1922" spans="2:4" x14ac:dyDescent="0.2">
      <c r="B1922" t="s">
        <v>1952</v>
      </c>
      <c r="C1922" s="33">
        <v>1.9663387544460821E-2</v>
      </c>
      <c r="D1922" s="33">
        <v>3.9890728162757669E-2</v>
      </c>
    </row>
    <row r="1923" spans="2:4" x14ac:dyDescent="0.2">
      <c r="B1923" t="s">
        <v>1953</v>
      </c>
      <c r="C1923" s="33">
        <v>4.3229525019466203E-3</v>
      </c>
      <c r="D1923" s="33">
        <v>4.8594429740146911E-2</v>
      </c>
    </row>
    <row r="1924" spans="2:4" x14ac:dyDescent="0.2">
      <c r="B1924" t="s">
        <v>1954</v>
      </c>
      <c r="C1924" s="33">
        <v>3.0092747838578945E-3</v>
      </c>
      <c r="D1924" s="33">
        <v>2.4984411008000838E-2</v>
      </c>
    </row>
    <row r="1925" spans="2:4" x14ac:dyDescent="0.2">
      <c r="B1925" t="s">
        <v>1955</v>
      </c>
      <c r="C1925" s="33">
        <v>1.0120033938420515E-2</v>
      </c>
      <c r="D1925" s="33">
        <v>8.5358580414314683E-2</v>
      </c>
    </row>
    <row r="1926" spans="2:4" x14ac:dyDescent="0.2">
      <c r="B1926" t="s">
        <v>1956</v>
      </c>
      <c r="C1926" s="33">
        <v>6.3653949301865562E-4</v>
      </c>
      <c r="D1926" s="33">
        <v>6.6426269121683465E-3</v>
      </c>
    </row>
    <row r="1927" spans="2:4" x14ac:dyDescent="0.2">
      <c r="B1927" t="s">
        <v>1957</v>
      </c>
      <c r="C1927" s="33">
        <v>2.0866779064518517E-2</v>
      </c>
      <c r="D1927" s="33">
        <v>3.1792564101821054E-2</v>
      </c>
    </row>
    <row r="1928" spans="2:4" x14ac:dyDescent="0.2">
      <c r="B1928" t="s">
        <v>1958</v>
      </c>
      <c r="C1928" s="33">
        <v>5.5496520661663933E-2</v>
      </c>
      <c r="D1928" s="33">
        <v>4.0629076170961051E-2</v>
      </c>
    </row>
    <row r="1929" spans="2:4" x14ac:dyDescent="0.2">
      <c r="B1929" t="s">
        <v>1959</v>
      </c>
      <c r="C1929" s="33">
        <v>1.5334849362111991E-2</v>
      </c>
      <c r="D1929" s="33">
        <v>4.1001579960764332E-2</v>
      </c>
    </row>
    <row r="1930" spans="2:4" x14ac:dyDescent="0.2">
      <c r="B1930" t="s">
        <v>1960</v>
      </c>
      <c r="C1930" s="33">
        <v>5.0081289372682497E-4</v>
      </c>
      <c r="D1930" s="33">
        <v>5.803815625456215E-2</v>
      </c>
    </row>
    <row r="1931" spans="2:4" x14ac:dyDescent="0.2">
      <c r="B1931" t="s">
        <v>1961</v>
      </c>
      <c r="C1931" s="33">
        <v>4.9635258784119382E-2</v>
      </c>
      <c r="D1931" s="33">
        <v>4.0017781428348012E-2</v>
      </c>
    </row>
    <row r="1932" spans="2:4" x14ac:dyDescent="0.2">
      <c r="B1932" t="s">
        <v>1962</v>
      </c>
      <c r="C1932" s="33">
        <v>-2.9115453932618968E-4</v>
      </c>
      <c r="D1932" s="33">
        <v>6.5403490393192237E-2</v>
      </c>
    </row>
    <row r="1933" spans="2:4" x14ac:dyDescent="0.2">
      <c r="B1933" t="s">
        <v>1963</v>
      </c>
      <c r="C1933" s="33">
        <v>3.2823551180587354E-3</v>
      </c>
      <c r="D1933" s="33">
        <v>6.7237448656993701E-2</v>
      </c>
    </row>
    <row r="1934" spans="2:4" x14ac:dyDescent="0.2">
      <c r="B1934" t="s">
        <v>1964</v>
      </c>
      <c r="C1934" s="33">
        <v>7.4042400639670602E-3</v>
      </c>
      <c r="D1934" s="33">
        <v>4.7577640556506998E-2</v>
      </c>
    </row>
    <row r="1935" spans="2:4" x14ac:dyDescent="0.2">
      <c r="B1935" t="s">
        <v>1965</v>
      </c>
      <c r="C1935" s="33">
        <v>1.6036981968450322E-3</v>
      </c>
      <c r="D1935" s="33">
        <v>2.6313901036711086E-2</v>
      </c>
    </row>
    <row r="1936" spans="2:4" x14ac:dyDescent="0.2">
      <c r="B1936" t="s">
        <v>1966</v>
      </c>
      <c r="C1936" s="33">
        <v>3.6469217511421195E-2</v>
      </c>
      <c r="D1936" s="33">
        <v>7.0596006993100646E-2</v>
      </c>
    </row>
    <row r="1937" spans="2:4" x14ac:dyDescent="0.2">
      <c r="B1937" t="s">
        <v>1967</v>
      </c>
      <c r="C1937" s="33">
        <v>2.8273055277474687E-2</v>
      </c>
      <c r="D1937" s="33">
        <v>1.6445487513243359E-2</v>
      </c>
    </row>
    <row r="1938" spans="2:4" x14ac:dyDescent="0.2">
      <c r="B1938" t="s">
        <v>1968</v>
      </c>
      <c r="C1938" s="33">
        <v>4.3659033125036655E-2</v>
      </c>
      <c r="D1938" s="33">
        <v>-1.1486790517082193E-2</v>
      </c>
    </row>
    <row r="1939" spans="2:4" x14ac:dyDescent="0.2">
      <c r="B1939" t="s">
        <v>1969</v>
      </c>
      <c r="C1939" s="33">
        <v>1.7739775912929724E-2</v>
      </c>
      <c r="D1939" s="33">
        <v>5.4146897287300842E-2</v>
      </c>
    </row>
    <row r="1940" spans="2:4" x14ac:dyDescent="0.2">
      <c r="B1940" t="s">
        <v>1970</v>
      </c>
      <c r="C1940" s="33">
        <v>2.5551443423898347E-2</v>
      </c>
      <c r="D1940" s="33">
        <v>6.0759549036627718E-2</v>
      </c>
    </row>
    <row r="1941" spans="2:4" x14ac:dyDescent="0.2">
      <c r="B1941" t="s">
        <v>1971</v>
      </c>
      <c r="C1941" s="33">
        <v>3.3613551401622289E-2</v>
      </c>
      <c r="D1941" s="33">
        <v>6.235615849053374E-2</v>
      </c>
    </row>
    <row r="1942" spans="2:4" x14ac:dyDescent="0.2">
      <c r="B1942" t="s">
        <v>1972</v>
      </c>
      <c r="C1942" s="33">
        <v>1.4773395167240478E-2</v>
      </c>
      <c r="D1942" s="33">
        <v>9.2340802026445359E-2</v>
      </c>
    </row>
    <row r="1943" spans="2:4" x14ac:dyDescent="0.2">
      <c r="B1943" t="s">
        <v>1973</v>
      </c>
      <c r="C1943" s="33">
        <v>2.1293512841026943E-2</v>
      </c>
      <c r="D1943" s="33">
        <v>7.6488051940672597E-2</v>
      </c>
    </row>
    <row r="1944" spans="2:4" x14ac:dyDescent="0.2">
      <c r="B1944" t="s">
        <v>1974</v>
      </c>
      <c r="C1944" s="33">
        <v>1.0300707963137931E-2</v>
      </c>
      <c r="D1944" s="33">
        <v>9.1397136059612749E-2</v>
      </c>
    </row>
    <row r="1945" spans="2:4" x14ac:dyDescent="0.2">
      <c r="B1945" t="s">
        <v>1975</v>
      </c>
      <c r="C1945" s="33">
        <v>1.8701223174302228E-3</v>
      </c>
      <c r="D1945" s="33">
        <v>6.7645154304841373E-2</v>
      </c>
    </row>
    <row r="1946" spans="2:4" x14ac:dyDescent="0.2">
      <c r="B1946" t="s">
        <v>1976</v>
      </c>
      <c r="C1946" s="33">
        <v>1.217576958745966E-3</v>
      </c>
      <c r="D1946" s="33">
        <v>1.7328184914333231E-2</v>
      </c>
    </row>
    <row r="1947" spans="2:4" x14ac:dyDescent="0.2">
      <c r="B1947" t="s">
        <v>1977</v>
      </c>
      <c r="C1947" s="33">
        <v>1.0919205697995657E-2</v>
      </c>
      <c r="D1947" s="33">
        <v>5.0748567465082252E-2</v>
      </c>
    </row>
    <row r="1948" spans="2:4" x14ac:dyDescent="0.2">
      <c r="B1948" t="s">
        <v>1978</v>
      </c>
      <c r="C1948" s="33">
        <v>-4.3537067963664144E-3</v>
      </c>
      <c r="D1948" s="33">
        <v>1.1507424420621245E-2</v>
      </c>
    </row>
    <row r="1949" spans="2:4" x14ac:dyDescent="0.2">
      <c r="B1949" t="s">
        <v>1979</v>
      </c>
      <c r="C1949" s="33">
        <v>4.8238458544567736E-2</v>
      </c>
      <c r="D1949" s="33">
        <v>9.825297760883836E-2</v>
      </c>
    </row>
    <row r="1950" spans="2:4" x14ac:dyDescent="0.2">
      <c r="B1950" t="s">
        <v>1980</v>
      </c>
      <c r="C1950" s="33">
        <v>-1.0957549097328047E-2</v>
      </c>
      <c r="D1950" s="33">
        <v>2.6272187902521248E-2</v>
      </c>
    </row>
    <row r="1951" spans="2:4" x14ac:dyDescent="0.2">
      <c r="B1951" t="s">
        <v>1981</v>
      </c>
      <c r="C1951" s="33">
        <v>1.5176263795879691E-2</v>
      </c>
      <c r="D1951" s="33">
        <v>4.4956466664055894E-2</v>
      </c>
    </row>
    <row r="1952" spans="2:4" x14ac:dyDescent="0.2">
      <c r="B1952" t="s">
        <v>1982</v>
      </c>
      <c r="C1952" s="33">
        <v>4.622795192011496E-2</v>
      </c>
      <c r="D1952" s="33">
        <v>4.952699015242569E-2</v>
      </c>
    </row>
    <row r="1953" spans="2:4" x14ac:dyDescent="0.2">
      <c r="B1953" t="s">
        <v>1983</v>
      </c>
      <c r="C1953" s="33">
        <v>3.1787442836513212E-2</v>
      </c>
      <c r="D1953" s="33">
        <v>3.0280612476429519E-2</v>
      </c>
    </row>
    <row r="1954" spans="2:4" x14ac:dyDescent="0.2">
      <c r="B1954" t="s">
        <v>1984</v>
      </c>
      <c r="C1954" s="33">
        <v>-8.1187452280679796E-3</v>
      </c>
      <c r="D1954" s="33">
        <v>3.4621040322592923E-2</v>
      </c>
    </row>
    <row r="1955" spans="2:4" x14ac:dyDescent="0.2">
      <c r="B1955" t="s">
        <v>1985</v>
      </c>
      <c r="C1955" s="33">
        <v>3.6472196306628457E-2</v>
      </c>
      <c r="D1955" s="33">
        <v>3.9201772754271356E-2</v>
      </c>
    </row>
    <row r="1956" spans="2:4" x14ac:dyDescent="0.2">
      <c r="B1956" t="s">
        <v>1986</v>
      </c>
      <c r="C1956" s="33">
        <v>1.4152953014251301E-2</v>
      </c>
      <c r="D1956" s="33">
        <v>2.0830806817008704E-2</v>
      </c>
    </row>
    <row r="1957" spans="2:4" x14ac:dyDescent="0.2">
      <c r="B1957" t="s">
        <v>1987</v>
      </c>
      <c r="C1957" s="33">
        <v>-2.7964577619148893E-3</v>
      </c>
      <c r="D1957" s="33">
        <v>-1.9177408899309432E-2</v>
      </c>
    </row>
    <row r="1958" spans="2:4" x14ac:dyDescent="0.2">
      <c r="B1958" t="s">
        <v>1988</v>
      </c>
      <c r="C1958" s="33">
        <v>-1.4838347520359925E-2</v>
      </c>
      <c r="D1958" s="33">
        <v>5.0912564357439571E-2</v>
      </c>
    </row>
    <row r="1959" spans="2:4" x14ac:dyDescent="0.2">
      <c r="B1959" t="s">
        <v>1989</v>
      </c>
      <c r="C1959" s="33">
        <v>2.2493402615189725E-2</v>
      </c>
      <c r="D1959" s="33">
        <v>4.5756958721522141E-2</v>
      </c>
    </row>
    <row r="1960" spans="2:4" x14ac:dyDescent="0.2">
      <c r="B1960" t="s">
        <v>1990</v>
      </c>
      <c r="C1960" s="33">
        <v>1.5329705823169143E-2</v>
      </c>
      <c r="D1960" s="33">
        <v>4.11893254409781E-2</v>
      </c>
    </row>
    <row r="1961" spans="2:4" x14ac:dyDescent="0.2">
      <c r="B1961" t="s">
        <v>1991</v>
      </c>
      <c r="C1961" s="33">
        <v>-1.2783177017559181E-2</v>
      </c>
      <c r="D1961" s="33">
        <v>3.6642539117113432E-2</v>
      </c>
    </row>
    <row r="1962" spans="2:4" x14ac:dyDescent="0.2">
      <c r="B1962" t="s">
        <v>1992</v>
      </c>
      <c r="C1962" s="33">
        <v>6.555717595390434E-4</v>
      </c>
      <c r="D1962" s="33">
        <v>5.669848566975999E-2</v>
      </c>
    </row>
    <row r="1963" spans="2:4" x14ac:dyDescent="0.2">
      <c r="B1963" t="s">
        <v>1993</v>
      </c>
      <c r="C1963" s="33">
        <v>-4.6610511707147542E-4</v>
      </c>
      <c r="D1963" s="33">
        <v>6.608950997623475E-2</v>
      </c>
    </row>
    <row r="1964" spans="2:4" x14ac:dyDescent="0.2">
      <c r="B1964" t="s">
        <v>1994</v>
      </c>
      <c r="C1964" s="33">
        <v>2.2380179053456115E-2</v>
      </c>
      <c r="D1964" s="33">
        <v>1.2537093309286568E-2</v>
      </c>
    </row>
    <row r="1965" spans="2:4" x14ac:dyDescent="0.2">
      <c r="B1965" t="s">
        <v>1995</v>
      </c>
      <c r="C1965" s="33">
        <v>3.5803324960492086E-2</v>
      </c>
      <c r="D1965" s="33">
        <v>-4.4409788784850884E-3</v>
      </c>
    </row>
    <row r="1966" spans="2:4" x14ac:dyDescent="0.2">
      <c r="B1966" t="s">
        <v>1996</v>
      </c>
      <c r="C1966" s="33">
        <v>2.6218646693684979E-3</v>
      </c>
      <c r="D1966" s="33">
        <v>3.9182246498371563E-2</v>
      </c>
    </row>
    <row r="1967" spans="2:4" x14ac:dyDescent="0.2">
      <c r="B1967" t="s">
        <v>1997</v>
      </c>
      <c r="C1967" s="33">
        <v>-6.5367381073909731E-3</v>
      </c>
      <c r="D1967" s="33">
        <v>3.0202343844866777E-2</v>
      </c>
    </row>
    <row r="1968" spans="2:4" x14ac:dyDescent="0.2">
      <c r="B1968" t="s">
        <v>1998</v>
      </c>
      <c r="C1968" s="33">
        <v>4.0171677198535143E-2</v>
      </c>
      <c r="D1968" s="33">
        <v>6.2391628726880866E-2</v>
      </c>
    </row>
    <row r="1969" spans="2:4" x14ac:dyDescent="0.2">
      <c r="B1969" t="s">
        <v>1999</v>
      </c>
      <c r="C1969" s="33">
        <v>2.4539565531209361E-2</v>
      </c>
      <c r="D1969" s="33">
        <v>3.3828842724179034E-2</v>
      </c>
    </row>
    <row r="1970" spans="2:4" x14ac:dyDescent="0.2">
      <c r="B1970" t="s">
        <v>2000</v>
      </c>
      <c r="C1970" s="33">
        <v>1.4942410672449327E-2</v>
      </c>
      <c r="D1970" s="33">
        <v>3.8097028913022711E-2</v>
      </c>
    </row>
    <row r="1971" spans="2:4" x14ac:dyDescent="0.2">
      <c r="B1971" t="s">
        <v>2001</v>
      </c>
      <c r="C1971" s="33">
        <v>7.7922884185811494E-3</v>
      </c>
      <c r="D1971" s="33">
        <v>8.1635972800023326E-2</v>
      </c>
    </row>
    <row r="1972" spans="2:4" x14ac:dyDescent="0.2">
      <c r="B1972" t="s">
        <v>2002</v>
      </c>
      <c r="C1972" s="33">
        <v>2.3930888332636027E-2</v>
      </c>
      <c r="D1972" s="33">
        <v>5.579624240713843E-2</v>
      </c>
    </row>
    <row r="1973" spans="2:4" x14ac:dyDescent="0.2">
      <c r="B1973" t="s">
        <v>2003</v>
      </c>
      <c r="C1973" s="33">
        <v>1.2118662862649652E-2</v>
      </c>
      <c r="D1973" s="33">
        <v>-4.0820408597204566E-3</v>
      </c>
    </row>
    <row r="1974" spans="2:4" x14ac:dyDescent="0.2">
      <c r="B1974" t="s">
        <v>2004</v>
      </c>
      <c r="C1974" s="33">
        <v>-1.4084426070745271E-3</v>
      </c>
      <c r="D1974" s="33">
        <v>3.8377039805665147E-2</v>
      </c>
    </row>
    <row r="1975" spans="2:4" x14ac:dyDescent="0.2">
      <c r="B1975" t="s">
        <v>2005</v>
      </c>
      <c r="C1975" s="33">
        <v>-8.2815996920961709E-3</v>
      </c>
      <c r="D1975" s="33">
        <v>4.5754855545869499E-2</v>
      </c>
    </row>
    <row r="1976" spans="2:4" x14ac:dyDescent="0.2">
      <c r="B1976" t="s">
        <v>2006</v>
      </c>
      <c r="C1976" s="33">
        <v>5.1692096177201217E-3</v>
      </c>
      <c r="D1976" s="33">
        <v>5.3437392094248207E-2</v>
      </c>
    </row>
    <row r="1977" spans="2:4" x14ac:dyDescent="0.2">
      <c r="B1977" t="s">
        <v>2007</v>
      </c>
      <c r="C1977" s="33">
        <v>-6.4378037874407174E-3</v>
      </c>
      <c r="D1977" s="33">
        <v>3.9239457600126718E-2</v>
      </c>
    </row>
    <row r="1978" spans="2:4" x14ac:dyDescent="0.2">
      <c r="B1978" t="s">
        <v>2008</v>
      </c>
      <c r="C1978" s="33">
        <v>1.2154019519748586E-2</v>
      </c>
      <c r="D1978" s="33">
        <v>8.3044759925597664E-2</v>
      </c>
    </row>
    <row r="1979" spans="2:4" x14ac:dyDescent="0.2">
      <c r="B1979" t="s">
        <v>2009</v>
      </c>
      <c r="C1979" s="33">
        <v>-1.8881533693052552E-2</v>
      </c>
      <c r="D1979" s="33">
        <v>3.9154455949876474E-2</v>
      </c>
    </row>
    <row r="1980" spans="2:4" x14ac:dyDescent="0.2">
      <c r="B1980" t="s">
        <v>2010</v>
      </c>
      <c r="C1980" s="33">
        <v>3.2350972473308273E-2</v>
      </c>
      <c r="D1980" s="33">
        <v>3.9436620622908966E-2</v>
      </c>
    </row>
    <row r="1981" spans="2:4" x14ac:dyDescent="0.2">
      <c r="B1981" t="s">
        <v>2011</v>
      </c>
      <c r="C1981" s="33">
        <v>5.4397328902070202E-3</v>
      </c>
      <c r="D1981" s="33">
        <v>6.6452163228287051E-2</v>
      </c>
    </row>
    <row r="1982" spans="2:4" x14ac:dyDescent="0.2">
      <c r="B1982" t="s">
        <v>2012</v>
      </c>
      <c r="C1982" s="33">
        <v>2.9574396857281325E-2</v>
      </c>
      <c r="D1982" s="33">
        <v>5.3712410297646368E-2</v>
      </c>
    </row>
    <row r="1983" spans="2:4" x14ac:dyDescent="0.2">
      <c r="B1983" t="s">
        <v>2013</v>
      </c>
      <c r="C1983" s="33">
        <v>9.7602703435902115E-3</v>
      </c>
      <c r="D1983" s="33">
        <v>4.4924295435366308E-2</v>
      </c>
    </row>
    <row r="1984" spans="2:4" x14ac:dyDescent="0.2">
      <c r="B1984" t="s">
        <v>2014</v>
      </c>
      <c r="C1984" s="33">
        <v>2.6549188317941445E-2</v>
      </c>
      <c r="D1984" s="33">
        <v>1.648731555234622E-2</v>
      </c>
    </row>
    <row r="1985" spans="2:4" x14ac:dyDescent="0.2">
      <c r="B1985" t="s">
        <v>2015</v>
      </c>
      <c r="C1985" s="33">
        <v>1.3603298378874243E-2</v>
      </c>
      <c r="D1985" s="33">
        <v>5.3116747931298031E-2</v>
      </c>
    </row>
    <row r="1986" spans="2:4" x14ac:dyDescent="0.2">
      <c r="B1986" t="s">
        <v>2016</v>
      </c>
      <c r="C1986" s="33">
        <v>2.8403263258005268E-2</v>
      </c>
      <c r="D1986" s="33">
        <v>2.7539357850950859E-2</v>
      </c>
    </row>
    <row r="1987" spans="2:4" x14ac:dyDescent="0.2">
      <c r="B1987" t="s">
        <v>2017</v>
      </c>
      <c r="C1987" s="33">
        <v>-1.2060840765094321E-3</v>
      </c>
      <c r="D1987" s="33">
        <v>1.5248147221726478E-2</v>
      </c>
    </row>
    <row r="1988" spans="2:4" x14ac:dyDescent="0.2">
      <c r="B1988" t="s">
        <v>2018</v>
      </c>
      <c r="C1988" s="33">
        <v>4.269708574994497E-2</v>
      </c>
      <c r="D1988" s="33">
        <v>3.6218382673271078E-2</v>
      </c>
    </row>
    <row r="1989" spans="2:4" x14ac:dyDescent="0.2">
      <c r="B1989" t="s">
        <v>2019</v>
      </c>
      <c r="C1989" s="33">
        <v>5.9476249768263423E-3</v>
      </c>
      <c r="D1989" s="33">
        <v>3.0059236125981045E-2</v>
      </c>
    </row>
    <row r="1990" spans="2:4" x14ac:dyDescent="0.2">
      <c r="B1990" t="s">
        <v>2020</v>
      </c>
      <c r="C1990" s="33">
        <v>1.7547267891218642E-2</v>
      </c>
      <c r="D1990" s="33">
        <v>4.1777805708387142E-2</v>
      </c>
    </row>
    <row r="1991" spans="2:4" x14ac:dyDescent="0.2">
      <c r="B1991" t="s">
        <v>2021</v>
      </c>
      <c r="C1991" s="33">
        <v>8.7237327649243232E-3</v>
      </c>
      <c r="D1991" s="33">
        <v>3.3965602777888425E-2</v>
      </c>
    </row>
    <row r="1992" spans="2:4" x14ac:dyDescent="0.2">
      <c r="B1992" t="s">
        <v>2022</v>
      </c>
      <c r="C1992" s="33">
        <v>1.6436954028933061E-2</v>
      </c>
      <c r="D1992" s="33">
        <v>3.8025857138726075E-2</v>
      </c>
    </row>
    <row r="1993" spans="2:4" x14ac:dyDescent="0.2">
      <c r="B1993" t="s">
        <v>2023</v>
      </c>
      <c r="C1993" s="33">
        <v>9.0846260156434225E-3</v>
      </c>
      <c r="D1993" s="33">
        <v>4.030483070891433E-2</v>
      </c>
    </row>
    <row r="1994" spans="2:4" x14ac:dyDescent="0.2">
      <c r="B1994" t="s">
        <v>2024</v>
      </c>
      <c r="C1994" s="33">
        <v>3.4310392778849619E-4</v>
      </c>
      <c r="D1994" s="33">
        <v>4.4417646567073685E-2</v>
      </c>
    </row>
    <row r="1995" spans="2:4" x14ac:dyDescent="0.2">
      <c r="B1995" t="s">
        <v>2025</v>
      </c>
      <c r="C1995" s="33">
        <v>2.268337472742225E-2</v>
      </c>
      <c r="D1995" s="33">
        <v>6.3139949886823157E-2</v>
      </c>
    </row>
    <row r="1996" spans="2:4" x14ac:dyDescent="0.2">
      <c r="B1996" t="s">
        <v>2026</v>
      </c>
      <c r="C1996" s="33">
        <v>3.5792430500046171E-2</v>
      </c>
      <c r="D1996" s="33">
        <v>3.5900518498612963E-2</v>
      </c>
    </row>
    <row r="1997" spans="2:4" x14ac:dyDescent="0.2">
      <c r="B1997" t="s">
        <v>2027</v>
      </c>
      <c r="C1997" s="33">
        <v>1.1821821581617807E-2</v>
      </c>
      <c r="D1997" s="33">
        <v>4.0180259989651454E-2</v>
      </c>
    </row>
    <row r="1998" spans="2:4" x14ac:dyDescent="0.2">
      <c r="B1998" t="s">
        <v>2028</v>
      </c>
      <c r="C1998" s="33">
        <v>6.4024244913730927E-3</v>
      </c>
      <c r="D1998" s="33">
        <v>1.8316332721163078E-2</v>
      </c>
    </row>
    <row r="1999" spans="2:4" x14ac:dyDescent="0.2">
      <c r="B1999" t="s">
        <v>2029</v>
      </c>
      <c r="C1999" s="33">
        <v>-3.0785630330318316E-2</v>
      </c>
      <c r="D1999" s="33">
        <v>3.2069310327998535E-2</v>
      </c>
    </row>
    <row r="2000" spans="2:4" x14ac:dyDescent="0.2">
      <c r="B2000" t="s">
        <v>2030</v>
      </c>
      <c r="C2000" s="33">
        <v>2.3562819212369964E-3</v>
      </c>
      <c r="D2000" s="33">
        <v>-1.8110480255129277E-3</v>
      </c>
    </row>
    <row r="2001" spans="2:4" x14ac:dyDescent="0.2">
      <c r="B2001" t="s">
        <v>2031</v>
      </c>
      <c r="C2001" s="33">
        <v>-4.7974159794364479E-3</v>
      </c>
      <c r="D2001" s="33">
        <v>1.3523571277284298E-2</v>
      </c>
    </row>
    <row r="2002" spans="2:4" x14ac:dyDescent="0.2">
      <c r="B2002" t="s">
        <v>2032</v>
      </c>
      <c r="C2002" s="33">
        <v>4.2269331016012386E-2</v>
      </c>
      <c r="D2002" s="33">
        <v>1.3030075026934408E-2</v>
      </c>
    </row>
    <row r="2003" spans="2:4" x14ac:dyDescent="0.2">
      <c r="B2003" t="s">
        <v>2033</v>
      </c>
      <c r="C2003" s="33">
        <v>2.0753351264245077E-2</v>
      </c>
      <c r="D2003" s="33">
        <v>4.0411629396498179E-2</v>
      </c>
    </row>
    <row r="2004" spans="2:4" x14ac:dyDescent="0.2">
      <c r="B2004" t="s">
        <v>2034</v>
      </c>
      <c r="C2004" s="33">
        <v>-1.7893158862084757E-2</v>
      </c>
      <c r="D2004" s="33">
        <v>5.8009028079879857E-2</v>
      </c>
    </row>
    <row r="2005" spans="2:4" x14ac:dyDescent="0.2">
      <c r="B2005" t="s">
        <v>2035</v>
      </c>
      <c r="C2005" s="33">
        <v>2.842840987417437E-3</v>
      </c>
      <c r="D2005" s="33">
        <v>4.9787242710274682E-2</v>
      </c>
    </row>
    <row r="2006" spans="2:4" x14ac:dyDescent="0.2">
      <c r="B2006" t="s">
        <v>2036</v>
      </c>
      <c r="C2006" s="33">
        <v>1.7654971005501931E-2</v>
      </c>
      <c r="D2006" s="33">
        <v>3.9603129774360819E-2</v>
      </c>
    </row>
    <row r="2007" spans="2:4" x14ac:dyDescent="0.2">
      <c r="B2007" t="s">
        <v>2037</v>
      </c>
      <c r="C2007" s="33">
        <v>-3.8034843849171628E-2</v>
      </c>
      <c r="D2007" s="33">
        <v>1.1697910397252001E-2</v>
      </c>
    </row>
    <row r="2008" spans="2:4" x14ac:dyDescent="0.2">
      <c r="B2008" t="s">
        <v>2038</v>
      </c>
      <c r="C2008" s="33">
        <v>1.2320776818315265E-2</v>
      </c>
      <c r="D2008" s="33">
        <v>2.4503606613084164E-2</v>
      </c>
    </row>
    <row r="2009" spans="2:4" x14ac:dyDescent="0.2">
      <c r="B2009" t="s">
        <v>2039</v>
      </c>
      <c r="C2009" s="33">
        <v>2.8943007479228559E-2</v>
      </c>
      <c r="D2009" s="33">
        <v>5.0863610173478846E-2</v>
      </c>
    </row>
    <row r="2010" spans="2:4" x14ac:dyDescent="0.2">
      <c r="B2010" t="s">
        <v>2040</v>
      </c>
      <c r="C2010" s="33">
        <v>-6.0537751960620025E-3</v>
      </c>
      <c r="D2010" s="33">
        <v>5.3015073746920841E-2</v>
      </c>
    </row>
    <row r="2011" spans="2:4" x14ac:dyDescent="0.2">
      <c r="B2011" t="s">
        <v>2041</v>
      </c>
      <c r="C2011" s="33">
        <v>3.5005920825641752E-2</v>
      </c>
      <c r="D2011" s="33">
        <v>4.1220887560081569E-2</v>
      </c>
    </row>
    <row r="2012" spans="2:4" x14ac:dyDescent="0.2">
      <c r="B2012" t="s">
        <v>2042</v>
      </c>
      <c r="C2012" s="33">
        <v>1.6191060992527841E-2</v>
      </c>
      <c r="D2012" s="33">
        <v>8.5978396550862979E-2</v>
      </c>
    </row>
    <row r="2013" spans="2:4" x14ac:dyDescent="0.2">
      <c r="B2013" t="s">
        <v>2043</v>
      </c>
      <c r="C2013" s="33">
        <v>-1.7450567992008548E-3</v>
      </c>
      <c r="D2013" s="33">
        <v>6.632521546117931E-2</v>
      </c>
    </row>
    <row r="2014" spans="2:4" x14ac:dyDescent="0.2">
      <c r="B2014" t="s">
        <v>2044</v>
      </c>
      <c r="C2014" s="33">
        <v>3.8832315274003909E-2</v>
      </c>
      <c r="D2014" s="33">
        <v>3.1398001805853039E-2</v>
      </c>
    </row>
    <row r="2015" spans="2:4" x14ac:dyDescent="0.2">
      <c r="B2015" t="s">
        <v>2045</v>
      </c>
      <c r="C2015" s="33">
        <v>6.3773679819805248E-3</v>
      </c>
      <c r="D2015" s="33">
        <v>4.8346183600840024E-2</v>
      </c>
    </row>
    <row r="2016" spans="2:4" x14ac:dyDescent="0.2">
      <c r="B2016" t="s">
        <v>2046</v>
      </c>
      <c r="C2016" s="33">
        <v>-1.6677034883449335E-3</v>
      </c>
      <c r="D2016" s="33">
        <v>2.5571818293062307E-2</v>
      </c>
    </row>
    <row r="2017" spans="2:4" x14ac:dyDescent="0.2">
      <c r="B2017" t="s">
        <v>2047</v>
      </c>
      <c r="C2017" s="33">
        <v>3.4335193334325338E-2</v>
      </c>
      <c r="D2017" s="33">
        <v>4.4864885543337986E-2</v>
      </c>
    </row>
    <row r="2018" spans="2:4" x14ac:dyDescent="0.2">
      <c r="B2018" t="s">
        <v>2048</v>
      </c>
      <c r="C2018" s="33">
        <v>-1.8602242426549051E-2</v>
      </c>
      <c r="D2018" s="33">
        <v>4.9504349433775727E-2</v>
      </c>
    </row>
    <row r="2019" spans="2:4" x14ac:dyDescent="0.2">
      <c r="B2019" t="s">
        <v>2049</v>
      </c>
      <c r="C2019" s="33">
        <v>1.4799569772116574E-2</v>
      </c>
      <c r="D2019" s="33">
        <v>7.2093053343748825E-2</v>
      </c>
    </row>
    <row r="2020" spans="2:4" x14ac:dyDescent="0.2">
      <c r="B2020" t="s">
        <v>2050</v>
      </c>
      <c r="C2020" s="33">
        <v>3.9844949395395041E-2</v>
      </c>
      <c r="D2020" s="33">
        <v>2.3021414461534474E-2</v>
      </c>
    </row>
    <row r="2021" spans="2:4" x14ac:dyDescent="0.2">
      <c r="B2021" t="s">
        <v>2051</v>
      </c>
      <c r="C2021" s="33">
        <v>1.1189282916283964E-2</v>
      </c>
      <c r="D2021" s="33">
        <v>2.8057868589429664E-2</v>
      </c>
    </row>
    <row r="2022" spans="2:4" x14ac:dyDescent="0.2">
      <c r="B2022" t="s">
        <v>2052</v>
      </c>
      <c r="C2022" s="33">
        <v>6.6239362145179226E-2</v>
      </c>
      <c r="D2022" s="33">
        <v>2.6665700191422927E-2</v>
      </c>
    </row>
    <row r="2023" spans="2:4" x14ac:dyDescent="0.2">
      <c r="B2023" t="s">
        <v>2053</v>
      </c>
      <c r="C2023" s="33">
        <v>-2.3276881623419676E-2</v>
      </c>
      <c r="D2023" s="33">
        <v>6.0018670770861711E-2</v>
      </c>
    </row>
    <row r="2024" spans="2:4" x14ac:dyDescent="0.2">
      <c r="B2024" t="s">
        <v>2054</v>
      </c>
      <c r="C2024" s="33">
        <v>3.4292025214005789E-2</v>
      </c>
      <c r="D2024" s="33">
        <v>2.398067285671053E-3</v>
      </c>
    </row>
    <row r="2025" spans="2:4" x14ac:dyDescent="0.2">
      <c r="B2025" t="s">
        <v>2055</v>
      </c>
      <c r="C2025" s="33">
        <v>1.791097000533292E-2</v>
      </c>
      <c r="D2025" s="33">
        <v>3.8451247012560835E-2</v>
      </c>
    </row>
    <row r="2026" spans="2:4" x14ac:dyDescent="0.2">
      <c r="B2026" t="s">
        <v>2056</v>
      </c>
      <c r="C2026" s="33">
        <v>2.4716793950087497E-3</v>
      </c>
      <c r="D2026" s="33">
        <v>7.6617485723575657E-2</v>
      </c>
    </row>
    <row r="2027" spans="2:4" x14ac:dyDescent="0.2">
      <c r="B2027" t="s">
        <v>2057</v>
      </c>
      <c r="C2027" s="33">
        <v>3.0945693400241663E-2</v>
      </c>
      <c r="D2027" s="33">
        <v>9.0092350343947691E-2</v>
      </c>
    </row>
    <row r="2028" spans="2:4" x14ac:dyDescent="0.2">
      <c r="B2028" t="s">
        <v>2058</v>
      </c>
      <c r="C2028" s="33">
        <v>4.7961023011993766E-2</v>
      </c>
      <c r="D2028" s="33">
        <v>6.6206443232384116E-2</v>
      </c>
    </row>
    <row r="2029" spans="2:4" x14ac:dyDescent="0.2">
      <c r="B2029" t="s">
        <v>2059</v>
      </c>
      <c r="C2029" s="33">
        <v>3.9739768839340169E-2</v>
      </c>
      <c r="D2029" s="33">
        <v>4.5335726712408111E-2</v>
      </c>
    </row>
    <row r="2030" spans="2:4" x14ac:dyDescent="0.2">
      <c r="B2030" t="s">
        <v>2060</v>
      </c>
      <c r="C2030" s="33">
        <v>5.2406196653898372E-3</v>
      </c>
      <c r="D2030" s="33">
        <v>3.4302029750759973E-2</v>
      </c>
    </row>
    <row r="2031" spans="2:4" x14ac:dyDescent="0.2">
      <c r="B2031" t="s">
        <v>2061</v>
      </c>
      <c r="C2031" s="33">
        <v>4.3485543677715746E-3</v>
      </c>
      <c r="D2031" s="33">
        <v>3.9323707019779566E-2</v>
      </c>
    </row>
    <row r="2032" spans="2:4" x14ac:dyDescent="0.2">
      <c r="B2032" t="s">
        <v>2062</v>
      </c>
      <c r="C2032" s="33">
        <v>1.1387858568371791E-2</v>
      </c>
      <c r="D2032" s="33">
        <v>7.7115691310451276E-3</v>
      </c>
    </row>
    <row r="2033" spans="2:4" x14ac:dyDescent="0.2">
      <c r="B2033" t="s">
        <v>2063</v>
      </c>
      <c r="C2033" s="33">
        <v>4.5619663543725757E-2</v>
      </c>
      <c r="D2033" s="33">
        <v>2.4428257413993553E-2</v>
      </c>
    </row>
    <row r="2034" spans="2:4" x14ac:dyDescent="0.2">
      <c r="B2034" t="s">
        <v>2064</v>
      </c>
      <c r="C2034" s="33">
        <v>1.3981423493987424E-2</v>
      </c>
      <c r="D2034" s="33">
        <v>4.8356835751987848E-4</v>
      </c>
    </row>
    <row r="2035" spans="2:4" x14ac:dyDescent="0.2">
      <c r="B2035" t="s">
        <v>2065</v>
      </c>
      <c r="C2035" s="33">
        <v>1.9728520523790583E-3</v>
      </c>
      <c r="D2035" s="33">
        <v>8.041067277132255E-2</v>
      </c>
    </row>
    <row r="2036" spans="2:4" x14ac:dyDescent="0.2">
      <c r="B2036" t="s">
        <v>2066</v>
      </c>
      <c r="C2036" s="33">
        <v>-1.4910550557680464E-2</v>
      </c>
      <c r="D2036" s="33">
        <v>4.5318301701889371E-2</v>
      </c>
    </row>
    <row r="2037" spans="2:4" x14ac:dyDescent="0.2">
      <c r="B2037" t="s">
        <v>2067</v>
      </c>
      <c r="C2037" s="33">
        <v>3.9702035707241436E-2</v>
      </c>
      <c r="D2037" s="33">
        <v>4.1940962756050533E-2</v>
      </c>
    </row>
    <row r="2038" spans="2:4" x14ac:dyDescent="0.2">
      <c r="B2038" t="s">
        <v>2068</v>
      </c>
      <c r="C2038" s="33">
        <v>-2.4757497852494134E-3</v>
      </c>
      <c r="D2038" s="33">
        <v>5.0273094464645063E-2</v>
      </c>
    </row>
    <row r="2039" spans="2:4" x14ac:dyDescent="0.2">
      <c r="B2039" t="s">
        <v>2069</v>
      </c>
      <c r="C2039" s="33">
        <v>2.4406242601450384E-2</v>
      </c>
      <c r="D2039" s="33">
        <v>5.3620637919433167E-3</v>
      </c>
    </row>
    <row r="2040" spans="2:4" x14ac:dyDescent="0.2">
      <c r="B2040" t="s">
        <v>2070</v>
      </c>
      <c r="C2040" s="33">
        <v>-8.021396595860172E-3</v>
      </c>
      <c r="D2040" s="33">
        <v>5.4149807620161805E-2</v>
      </c>
    </row>
    <row r="2041" spans="2:4" x14ac:dyDescent="0.2">
      <c r="B2041" t="s">
        <v>2071</v>
      </c>
      <c r="C2041" s="33">
        <v>1.5193168906801984E-2</v>
      </c>
      <c r="D2041" s="33">
        <v>2.6770909414242979E-2</v>
      </c>
    </row>
    <row r="2042" spans="2:4" x14ac:dyDescent="0.2">
      <c r="B2042" t="s">
        <v>2072</v>
      </c>
      <c r="C2042" s="33">
        <v>-1.9765794284332332E-2</v>
      </c>
      <c r="D2042" s="33">
        <v>4.0846813182824702E-2</v>
      </c>
    </row>
    <row r="2043" spans="2:4" x14ac:dyDescent="0.2">
      <c r="B2043" t="s">
        <v>2073</v>
      </c>
      <c r="C2043" s="33">
        <v>2.1454080510055751E-2</v>
      </c>
      <c r="D2043" s="33">
        <v>5.0461531717808088E-2</v>
      </c>
    </row>
    <row r="2044" spans="2:4" x14ac:dyDescent="0.2">
      <c r="B2044" t="s">
        <v>2074</v>
      </c>
      <c r="C2044" s="33">
        <v>6.3845951330014812E-4</v>
      </c>
      <c r="D2044" s="33">
        <v>4.1091469146439442E-2</v>
      </c>
    </row>
    <row r="2045" spans="2:4" x14ac:dyDescent="0.2">
      <c r="B2045" t="s">
        <v>2075</v>
      </c>
      <c r="C2045" s="33">
        <v>1.4478875940971966E-2</v>
      </c>
      <c r="D2045" s="33">
        <v>1.4601053341524284E-2</v>
      </c>
    </row>
    <row r="2046" spans="2:4" x14ac:dyDescent="0.2">
      <c r="B2046" t="s">
        <v>2076</v>
      </c>
      <c r="C2046" s="33">
        <v>9.6324803617219949E-3</v>
      </c>
      <c r="D2046" s="33">
        <v>5.8180411178982372E-2</v>
      </c>
    </row>
    <row r="2047" spans="2:4" x14ac:dyDescent="0.2">
      <c r="B2047" t="s">
        <v>2077</v>
      </c>
      <c r="C2047" s="33">
        <v>2.5023903281070084E-2</v>
      </c>
      <c r="D2047" s="33">
        <v>6.3607328165839278E-2</v>
      </c>
    </row>
    <row r="2048" spans="2:4" x14ac:dyDescent="0.2">
      <c r="B2048" t="s">
        <v>2078</v>
      </c>
      <c r="C2048" s="33">
        <v>2.6527291463623828E-2</v>
      </c>
      <c r="D2048" s="33">
        <v>5.2759282184429192E-2</v>
      </c>
    </row>
    <row r="2049" spans="2:4" x14ac:dyDescent="0.2">
      <c r="B2049" t="s">
        <v>2079</v>
      </c>
      <c r="C2049" s="33">
        <v>2.8737952320727414E-2</v>
      </c>
      <c r="D2049" s="33">
        <v>5.625833039662316E-2</v>
      </c>
    </row>
    <row r="2050" spans="2:4" x14ac:dyDescent="0.2">
      <c r="B2050" t="s">
        <v>2080</v>
      </c>
      <c r="C2050" s="33">
        <v>2.1268287658343495E-2</v>
      </c>
      <c r="D2050" s="33">
        <v>3.4902266602159289E-2</v>
      </c>
    </row>
    <row r="2051" spans="2:4" x14ac:dyDescent="0.2">
      <c r="B2051" t="s">
        <v>2081</v>
      </c>
      <c r="C2051" s="33">
        <v>5.4983326821563877E-3</v>
      </c>
      <c r="D2051" s="33">
        <v>2.7223019336197835E-2</v>
      </c>
    </row>
    <row r="2052" spans="2:4" x14ac:dyDescent="0.2">
      <c r="B2052" t="s">
        <v>2082</v>
      </c>
      <c r="C2052" s="33">
        <v>1.8272783412051841E-2</v>
      </c>
      <c r="D2052" s="33">
        <v>4.9704359905452106E-3</v>
      </c>
    </row>
    <row r="2053" spans="2:4" x14ac:dyDescent="0.2">
      <c r="B2053" t="s">
        <v>2083</v>
      </c>
      <c r="C2053" s="33">
        <v>1.7900090522941836E-2</v>
      </c>
      <c r="D2053" s="33">
        <v>6.3646723972920011E-2</v>
      </c>
    </row>
    <row r="2054" spans="2:4" x14ac:dyDescent="0.2">
      <c r="B2054" t="s">
        <v>2084</v>
      </c>
      <c r="C2054" s="33">
        <v>-2.7696401240409514E-3</v>
      </c>
      <c r="D2054" s="33">
        <v>2.8641849730941027E-2</v>
      </c>
    </row>
    <row r="2055" spans="2:4" x14ac:dyDescent="0.2">
      <c r="B2055" t="s">
        <v>2085</v>
      </c>
      <c r="C2055" s="33">
        <v>1.2407322530676087E-2</v>
      </c>
      <c r="D2055" s="33">
        <v>4.976933124535661E-2</v>
      </c>
    </row>
    <row r="2056" spans="2:4" x14ac:dyDescent="0.2">
      <c r="B2056" t="s">
        <v>2086</v>
      </c>
      <c r="C2056" s="33">
        <v>3.1052757094436084E-2</v>
      </c>
      <c r="D2056" s="33">
        <v>3.7306566573145544E-2</v>
      </c>
    </row>
    <row r="2057" spans="2:4" x14ac:dyDescent="0.2">
      <c r="B2057" t="s">
        <v>2087</v>
      </c>
      <c r="C2057" s="33">
        <v>-3.1160960076946694E-2</v>
      </c>
      <c r="D2057" s="33">
        <v>3.8241753672148153E-2</v>
      </c>
    </row>
    <row r="2058" spans="2:4" x14ac:dyDescent="0.2">
      <c r="B2058" t="s">
        <v>2088</v>
      </c>
      <c r="C2058" s="33">
        <v>7.1863390415380013E-3</v>
      </c>
      <c r="D2058" s="33">
        <v>4.6041086987124495E-2</v>
      </c>
    </row>
    <row r="2059" spans="2:4" x14ac:dyDescent="0.2">
      <c r="B2059" t="s">
        <v>2089</v>
      </c>
      <c r="C2059" s="33">
        <v>3.8413553719025412E-2</v>
      </c>
      <c r="D2059" s="33">
        <v>7.9018510201219638E-2</v>
      </c>
    </row>
    <row r="2060" spans="2:4" x14ac:dyDescent="0.2">
      <c r="B2060" t="s">
        <v>2090</v>
      </c>
      <c r="C2060" s="33">
        <v>2.1848882094580715E-2</v>
      </c>
      <c r="D2060" s="33">
        <v>5.0015800909713803E-2</v>
      </c>
    </row>
    <row r="2061" spans="2:4" x14ac:dyDescent="0.2">
      <c r="B2061" t="s">
        <v>2091</v>
      </c>
      <c r="C2061" s="33">
        <v>1.5942705163832081E-2</v>
      </c>
      <c r="D2061" s="33">
        <v>5.8800226549403575E-2</v>
      </c>
    </row>
    <row r="2062" spans="2:4" x14ac:dyDescent="0.2">
      <c r="B2062" t="s">
        <v>2092</v>
      </c>
      <c r="C2062" s="33">
        <v>-5.3267622888866859E-3</v>
      </c>
      <c r="D2062" s="33">
        <v>1.418961616300431E-2</v>
      </c>
    </row>
    <row r="2063" spans="2:4" x14ac:dyDescent="0.2">
      <c r="B2063" t="s">
        <v>2093</v>
      </c>
      <c r="C2063" s="33">
        <v>4.4997275023732006E-4</v>
      </c>
      <c r="D2063" s="33">
        <v>-6.4510137599170098E-3</v>
      </c>
    </row>
    <row r="2064" spans="2:4" x14ac:dyDescent="0.2">
      <c r="B2064" t="s">
        <v>2094</v>
      </c>
      <c r="C2064" s="33">
        <v>-4.0399717343001088E-2</v>
      </c>
      <c r="D2064" s="33">
        <v>6.488301802621399E-2</v>
      </c>
    </row>
    <row r="2065" spans="2:4" x14ac:dyDescent="0.2">
      <c r="B2065" t="s">
        <v>2095</v>
      </c>
      <c r="C2065" s="33">
        <v>1.2873196310173083E-2</v>
      </c>
      <c r="D2065" s="33">
        <v>5.5087722919548582E-2</v>
      </c>
    </row>
    <row r="2066" spans="2:4" x14ac:dyDescent="0.2">
      <c r="B2066" t="s">
        <v>2096</v>
      </c>
      <c r="C2066" s="33">
        <v>1.4871109543255372E-2</v>
      </c>
      <c r="D2066" s="33">
        <v>3.4431711591250171E-2</v>
      </c>
    </row>
    <row r="2067" spans="2:4" x14ac:dyDescent="0.2">
      <c r="B2067" t="s">
        <v>2097</v>
      </c>
      <c r="C2067" s="33">
        <v>4.8496380124990121E-4</v>
      </c>
      <c r="D2067" s="33">
        <v>8.9164707967875102E-3</v>
      </c>
    </row>
    <row r="2068" spans="2:4" x14ac:dyDescent="0.2">
      <c r="B2068" t="s">
        <v>2098</v>
      </c>
      <c r="C2068" s="33">
        <v>1.9337710697798563E-2</v>
      </c>
      <c r="D2068" s="33">
        <v>4.2504568972688402E-2</v>
      </c>
    </row>
    <row r="2069" spans="2:4" x14ac:dyDescent="0.2">
      <c r="B2069" t="s">
        <v>2099</v>
      </c>
      <c r="C2069" s="33">
        <v>2.5663723920916814E-2</v>
      </c>
      <c r="D2069" s="33">
        <v>1.3964402430750346E-2</v>
      </c>
    </row>
    <row r="2070" spans="2:4" x14ac:dyDescent="0.2">
      <c r="B2070" t="s">
        <v>2100</v>
      </c>
      <c r="C2070" s="33">
        <v>1.0845260874071266E-2</v>
      </c>
      <c r="D2070" s="33">
        <v>1.4613896492084364E-2</v>
      </c>
    </row>
    <row r="2071" spans="2:4" x14ac:dyDescent="0.2">
      <c r="B2071" t="s">
        <v>2101</v>
      </c>
      <c r="C2071" s="33">
        <v>2.9407126497645708E-2</v>
      </c>
      <c r="D2071" s="33">
        <v>1.675300447484783E-2</v>
      </c>
    </row>
    <row r="2072" spans="2:4" x14ac:dyDescent="0.2">
      <c r="B2072" t="s">
        <v>2102</v>
      </c>
      <c r="C2072" s="33">
        <v>5.714878177315536E-3</v>
      </c>
      <c r="D2072" s="33">
        <v>2.8808035154942454E-2</v>
      </c>
    </row>
    <row r="2073" spans="2:4" x14ac:dyDescent="0.2">
      <c r="B2073" t="s">
        <v>2103</v>
      </c>
      <c r="C2073" s="33">
        <v>2.3067270792811036E-2</v>
      </c>
      <c r="D2073" s="33">
        <v>4.5830857171606669E-2</v>
      </c>
    </row>
    <row r="2074" spans="2:4" x14ac:dyDescent="0.2">
      <c r="B2074" t="s">
        <v>2104</v>
      </c>
      <c r="C2074" s="33">
        <v>-2.3060612489204921E-2</v>
      </c>
      <c r="D2074" s="33">
        <v>4.4186784053148784E-2</v>
      </c>
    </row>
    <row r="2075" spans="2:4" x14ac:dyDescent="0.2">
      <c r="B2075" t="s">
        <v>2105</v>
      </c>
      <c r="C2075" s="33">
        <v>-1.9819388436195816E-2</v>
      </c>
      <c r="D2075" s="33">
        <v>4.6139290398437227E-2</v>
      </c>
    </row>
    <row r="2076" spans="2:4" x14ac:dyDescent="0.2">
      <c r="B2076" t="s">
        <v>2106</v>
      </c>
      <c r="C2076" s="33">
        <v>8.1863439726477527E-3</v>
      </c>
      <c r="D2076" s="33">
        <v>3.0568842820163561E-2</v>
      </c>
    </row>
    <row r="2077" spans="2:4" x14ac:dyDescent="0.2">
      <c r="B2077" t="s">
        <v>2107</v>
      </c>
      <c r="C2077" s="33">
        <v>5.7864996097106755E-2</v>
      </c>
      <c r="D2077" s="33">
        <v>5.3667199701365444E-2</v>
      </c>
    </row>
    <row r="2078" spans="2:4" x14ac:dyDescent="0.2">
      <c r="B2078" t="s">
        <v>2108</v>
      </c>
      <c r="C2078" s="33">
        <v>-4.4578367687770487E-3</v>
      </c>
      <c r="D2078" s="33">
        <v>1.8031715515523013E-2</v>
      </c>
    </row>
    <row r="2079" spans="2:4" x14ac:dyDescent="0.2">
      <c r="B2079" t="s">
        <v>2109</v>
      </c>
      <c r="C2079" s="33">
        <v>-1.2717735725268785E-2</v>
      </c>
      <c r="D2079" s="33">
        <v>6.3481158353107039E-3</v>
      </c>
    </row>
    <row r="2080" spans="2:4" x14ac:dyDescent="0.2">
      <c r="B2080" t="s">
        <v>2110</v>
      </c>
      <c r="C2080" s="33">
        <v>5.8885231795272205E-2</v>
      </c>
      <c r="D2080" s="33">
        <v>6.0279614465408617E-2</v>
      </c>
    </row>
    <row r="2081" spans="2:4" x14ac:dyDescent="0.2">
      <c r="B2081" t="s">
        <v>2111</v>
      </c>
      <c r="C2081" s="33">
        <v>1.5996317198757326E-2</v>
      </c>
      <c r="D2081" s="33">
        <v>3.5044756294966839E-2</v>
      </c>
    </row>
    <row r="2082" spans="2:4" x14ac:dyDescent="0.2">
      <c r="B2082" t="s">
        <v>2112</v>
      </c>
      <c r="C2082" s="33">
        <v>-5.4165793315605424E-3</v>
      </c>
      <c r="D2082" s="33">
        <v>6.3489537432658644E-2</v>
      </c>
    </row>
    <row r="2083" spans="2:4" x14ac:dyDescent="0.2">
      <c r="B2083" t="s">
        <v>2113</v>
      </c>
      <c r="C2083" s="33">
        <v>6.1122817217019263E-3</v>
      </c>
      <c r="D2083" s="33">
        <v>8.4201790859844694E-4</v>
      </c>
    </row>
    <row r="2084" spans="2:4" x14ac:dyDescent="0.2">
      <c r="B2084" t="s">
        <v>2114</v>
      </c>
      <c r="C2084" s="33">
        <v>-1.9275350752362884E-2</v>
      </c>
      <c r="D2084" s="33">
        <v>3.7042169146014943E-2</v>
      </c>
    </row>
    <row r="2085" spans="2:4" x14ac:dyDescent="0.2">
      <c r="B2085" t="s">
        <v>2115</v>
      </c>
      <c r="C2085" s="33">
        <v>3.0540085668944415E-2</v>
      </c>
      <c r="D2085" s="33">
        <v>2.3937124097686054E-2</v>
      </c>
    </row>
    <row r="2086" spans="2:4" x14ac:dyDescent="0.2">
      <c r="B2086" t="s">
        <v>2116</v>
      </c>
      <c r="C2086" s="33">
        <v>2.6364024374782843E-2</v>
      </c>
      <c r="D2086" s="33">
        <v>4.7406940522994059E-2</v>
      </c>
    </row>
    <row r="2087" spans="2:4" x14ac:dyDescent="0.2">
      <c r="B2087" t="s">
        <v>2117</v>
      </c>
      <c r="C2087" s="33">
        <v>2.7466536856614501E-2</v>
      </c>
      <c r="D2087" s="33">
        <v>4.2303699941081532E-2</v>
      </c>
    </row>
    <row r="2088" spans="2:4" x14ac:dyDescent="0.2">
      <c r="B2088" t="s">
        <v>2118</v>
      </c>
      <c r="C2088" s="33">
        <v>1.2626574441752025E-2</v>
      </c>
      <c r="D2088" s="33">
        <v>3.0995732883587639E-2</v>
      </c>
    </row>
    <row r="2089" spans="2:4" x14ac:dyDescent="0.2">
      <c r="B2089" t="s">
        <v>2119</v>
      </c>
      <c r="C2089" s="33">
        <v>2.0891658273377346E-2</v>
      </c>
      <c r="D2089" s="33">
        <v>4.6859101266285542E-2</v>
      </c>
    </row>
    <row r="2090" spans="2:4" x14ac:dyDescent="0.2">
      <c r="B2090" t="s">
        <v>2120</v>
      </c>
      <c r="C2090" s="33">
        <v>3.0495325390940513E-2</v>
      </c>
      <c r="D2090" s="33">
        <v>5.0481922724784842E-2</v>
      </c>
    </row>
    <row r="2091" spans="2:4" x14ac:dyDescent="0.2">
      <c r="B2091" t="s">
        <v>2121</v>
      </c>
      <c r="C2091" s="33">
        <v>4.3894930083461757E-3</v>
      </c>
      <c r="D2091" s="33">
        <v>3.5703594981706659E-2</v>
      </c>
    </row>
    <row r="2092" spans="2:4" x14ac:dyDescent="0.2">
      <c r="B2092" t="s">
        <v>2122</v>
      </c>
      <c r="C2092" s="33">
        <v>1.0653923861399146E-2</v>
      </c>
      <c r="D2092" s="33">
        <v>3.1783335218258164E-2</v>
      </c>
    </row>
    <row r="2093" spans="2:4" x14ac:dyDescent="0.2">
      <c r="B2093" t="s">
        <v>2123</v>
      </c>
      <c r="C2093" s="33">
        <v>2.2424451906287717E-2</v>
      </c>
      <c r="D2093" s="33">
        <v>1.8687118538653107E-2</v>
      </c>
    </row>
    <row r="2094" spans="2:4" x14ac:dyDescent="0.2">
      <c r="B2094" t="s">
        <v>2124</v>
      </c>
      <c r="C2094" s="33">
        <v>1.6929435924013102E-2</v>
      </c>
      <c r="D2094" s="33">
        <v>5.480136720101636E-2</v>
      </c>
    </row>
    <row r="2095" spans="2:4" x14ac:dyDescent="0.2">
      <c r="B2095" t="s">
        <v>2125</v>
      </c>
      <c r="C2095" s="33">
        <v>-2.6239224598834047E-3</v>
      </c>
      <c r="D2095" s="33">
        <v>5.9350616035218892E-2</v>
      </c>
    </row>
    <row r="2096" spans="2:4" x14ac:dyDescent="0.2">
      <c r="B2096" t="s">
        <v>2126</v>
      </c>
      <c r="C2096" s="33">
        <v>-6.8071174752257022E-3</v>
      </c>
      <c r="D2096" s="33">
        <v>6.6836035475819483E-2</v>
      </c>
    </row>
    <row r="2097" spans="2:4" x14ac:dyDescent="0.2">
      <c r="B2097" t="s">
        <v>2127</v>
      </c>
      <c r="C2097" s="33">
        <v>2.0801367504835078E-2</v>
      </c>
      <c r="D2097" s="33">
        <v>4.6645488558695561E-2</v>
      </c>
    </row>
    <row r="2098" spans="2:4" x14ac:dyDescent="0.2">
      <c r="B2098" t="s">
        <v>2128</v>
      </c>
      <c r="C2098" s="33">
        <v>3.8630183192591202E-3</v>
      </c>
      <c r="D2098" s="33">
        <v>1.7260821342737924E-2</v>
      </c>
    </row>
    <row r="2099" spans="2:4" x14ac:dyDescent="0.2">
      <c r="B2099" t="s">
        <v>2129</v>
      </c>
      <c r="C2099" s="33">
        <v>1.0316805181346159E-2</v>
      </c>
      <c r="D2099" s="33">
        <v>4.6262389969990422E-2</v>
      </c>
    </row>
    <row r="2100" spans="2:4" x14ac:dyDescent="0.2">
      <c r="B2100" t="s">
        <v>2130</v>
      </c>
      <c r="C2100" s="33">
        <v>1.0267907260838233E-2</v>
      </c>
      <c r="D2100" s="33">
        <v>4.1947000840926986E-2</v>
      </c>
    </row>
    <row r="2101" spans="2:4" x14ac:dyDescent="0.2">
      <c r="B2101" t="s">
        <v>2131</v>
      </c>
      <c r="C2101" s="33">
        <v>8.3453992808628537E-3</v>
      </c>
      <c r="D2101" s="33">
        <v>3.6530032094914393E-2</v>
      </c>
    </row>
    <row r="2102" spans="2:4" x14ac:dyDescent="0.2">
      <c r="B2102" t="s">
        <v>2132</v>
      </c>
      <c r="C2102" s="33">
        <v>1.7592192355566284E-2</v>
      </c>
      <c r="D2102" s="33">
        <v>7.0252301561254421E-2</v>
      </c>
    </row>
    <row r="2103" spans="2:4" x14ac:dyDescent="0.2">
      <c r="B2103" t="s">
        <v>2133</v>
      </c>
      <c r="C2103" s="33">
        <v>-1.0408796538400237E-2</v>
      </c>
      <c r="D2103" s="33">
        <v>8.872771286245143E-2</v>
      </c>
    </row>
    <row r="2104" spans="2:4" x14ac:dyDescent="0.2">
      <c r="B2104" t="s">
        <v>2134</v>
      </c>
      <c r="C2104" s="33">
        <v>4.6226751586010639E-2</v>
      </c>
      <c r="D2104" s="33">
        <v>1.6251952921105466E-2</v>
      </c>
    </row>
    <row r="2105" spans="2:4" x14ac:dyDescent="0.2">
      <c r="B2105" t="s">
        <v>2135</v>
      </c>
      <c r="C2105" s="33">
        <v>-2.5845692243301934E-3</v>
      </c>
      <c r="D2105" s="33">
        <v>2.986829362304895E-2</v>
      </c>
    </row>
    <row r="2106" spans="2:4" x14ac:dyDescent="0.2">
      <c r="B2106" t="s">
        <v>2136</v>
      </c>
      <c r="C2106" s="33">
        <v>3.3501660593285423E-2</v>
      </c>
      <c r="D2106" s="33">
        <v>7.526321763972614E-2</v>
      </c>
    </row>
    <row r="2107" spans="2:4" x14ac:dyDescent="0.2">
      <c r="B2107" t="s">
        <v>2137</v>
      </c>
      <c r="C2107" s="33">
        <v>1.0108666190273896E-2</v>
      </c>
      <c r="D2107" s="33">
        <v>6.0584514393892799E-2</v>
      </c>
    </row>
    <row r="2108" spans="2:4" x14ac:dyDescent="0.2">
      <c r="B2108" t="s">
        <v>2138</v>
      </c>
      <c r="C2108" s="33">
        <v>2.3904674189197457E-2</v>
      </c>
      <c r="D2108" s="33">
        <v>4.7912106315737113E-2</v>
      </c>
    </row>
    <row r="2109" spans="2:4" x14ac:dyDescent="0.2">
      <c r="B2109" t="s">
        <v>2139</v>
      </c>
      <c r="C2109" s="33">
        <v>2.7922566215292009E-2</v>
      </c>
      <c r="D2109" s="33">
        <v>1.2657745278806323E-3</v>
      </c>
    </row>
    <row r="2110" spans="2:4" x14ac:dyDescent="0.2">
      <c r="B2110" t="s">
        <v>2140</v>
      </c>
      <c r="C2110" s="33">
        <v>2.041431819764105E-2</v>
      </c>
      <c r="D2110" s="33">
        <v>5.8210760201674913E-2</v>
      </c>
    </row>
    <row r="2111" spans="2:4" x14ac:dyDescent="0.2">
      <c r="B2111" t="s">
        <v>2141</v>
      </c>
      <c r="C2111" s="33">
        <v>3.0592156377723563E-4</v>
      </c>
      <c r="D2111" s="33">
        <v>4.6409137327490434E-2</v>
      </c>
    </row>
    <row r="2112" spans="2:4" x14ac:dyDescent="0.2">
      <c r="B2112" t="s">
        <v>2142</v>
      </c>
      <c r="C2112" s="33">
        <v>1.5896997818034164E-2</v>
      </c>
      <c r="D2112" s="33">
        <v>1.7661102521365466E-2</v>
      </c>
    </row>
    <row r="2113" spans="2:4" x14ac:dyDescent="0.2">
      <c r="B2113" t="s">
        <v>2143</v>
      </c>
      <c r="C2113" s="33">
        <v>4.2723300382458439E-2</v>
      </c>
      <c r="D2113" s="33">
        <v>-3.9187797155490756E-3</v>
      </c>
    </row>
    <row r="2114" spans="2:4" x14ac:dyDescent="0.2">
      <c r="B2114" t="s">
        <v>2144</v>
      </c>
      <c r="C2114" s="33">
        <v>-1.9211283473339488E-2</v>
      </c>
      <c r="D2114" s="33">
        <v>3.3990875540813655E-2</v>
      </c>
    </row>
    <row r="2115" spans="2:4" x14ac:dyDescent="0.2">
      <c r="B2115" t="s">
        <v>2145</v>
      </c>
      <c r="C2115" s="33">
        <v>3.2158389163141961E-2</v>
      </c>
      <c r="D2115" s="33">
        <v>2.4955210045348553E-2</v>
      </c>
    </row>
    <row r="2116" spans="2:4" x14ac:dyDescent="0.2">
      <c r="B2116" t="s">
        <v>2146</v>
      </c>
      <c r="C2116" s="33">
        <v>-5.2138092321457434E-3</v>
      </c>
      <c r="D2116" s="33">
        <v>5.2649464765327184E-2</v>
      </c>
    </row>
    <row r="2117" spans="2:4" x14ac:dyDescent="0.2">
      <c r="B2117" t="s">
        <v>2147</v>
      </c>
      <c r="C2117" s="33">
        <v>3.1766001205222614E-3</v>
      </c>
      <c r="D2117" s="33">
        <v>2.7417056103774616E-2</v>
      </c>
    </row>
    <row r="2118" spans="2:4" x14ac:dyDescent="0.2">
      <c r="B2118" t="s">
        <v>2148</v>
      </c>
      <c r="C2118" s="33">
        <v>-2.4684676907314032E-2</v>
      </c>
      <c r="D2118" s="33">
        <v>2.3519604844447581E-2</v>
      </c>
    </row>
    <row r="2119" spans="2:4" x14ac:dyDescent="0.2">
      <c r="B2119" t="s">
        <v>2149</v>
      </c>
      <c r="C2119" s="33">
        <v>4.4304825816546663E-2</v>
      </c>
      <c r="D2119" s="33">
        <v>2.231018201113227E-2</v>
      </c>
    </row>
    <row r="2120" spans="2:4" x14ac:dyDescent="0.2">
      <c r="B2120" t="s">
        <v>2150</v>
      </c>
      <c r="C2120" s="33">
        <v>3.8133921583001495E-2</v>
      </c>
      <c r="D2120" s="33">
        <v>1.7914758557319312E-2</v>
      </c>
    </row>
    <row r="2121" spans="2:4" x14ac:dyDescent="0.2">
      <c r="B2121" t="s">
        <v>2151</v>
      </c>
      <c r="C2121" s="33">
        <v>3.7757398209098438E-2</v>
      </c>
      <c r="D2121" s="33">
        <v>3.9360892913309832E-2</v>
      </c>
    </row>
    <row r="2122" spans="2:4" x14ac:dyDescent="0.2">
      <c r="B2122" t="s">
        <v>2152</v>
      </c>
      <c r="C2122" s="33">
        <v>1.4402333473978696E-2</v>
      </c>
      <c r="D2122" s="33">
        <v>4.0723095237946989E-2</v>
      </c>
    </row>
    <row r="2123" spans="2:4" x14ac:dyDescent="0.2">
      <c r="B2123" t="s">
        <v>2153</v>
      </c>
      <c r="C2123" s="33">
        <v>-7.1979585845600175E-3</v>
      </c>
      <c r="D2123" s="33">
        <v>6.4608600395887839E-2</v>
      </c>
    </row>
    <row r="2124" spans="2:4" x14ac:dyDescent="0.2">
      <c r="B2124" t="s">
        <v>2154</v>
      </c>
      <c r="C2124" s="33">
        <v>-1.334431524941013E-3</v>
      </c>
      <c r="D2124" s="33">
        <v>3.7955818488353485E-2</v>
      </c>
    </row>
    <row r="2125" spans="2:4" x14ac:dyDescent="0.2">
      <c r="B2125" t="s">
        <v>2155</v>
      </c>
      <c r="C2125" s="33">
        <v>-2.0674453508478574E-2</v>
      </c>
      <c r="D2125" s="33">
        <v>2.5377995524748689E-2</v>
      </c>
    </row>
    <row r="2126" spans="2:4" x14ac:dyDescent="0.2">
      <c r="B2126" t="s">
        <v>2156</v>
      </c>
      <c r="C2126" s="33">
        <v>3.0651942273067292E-3</v>
      </c>
      <c r="D2126" s="33">
        <v>4.5173750526860006E-2</v>
      </c>
    </row>
    <row r="2127" spans="2:4" x14ac:dyDescent="0.2">
      <c r="B2127" t="s">
        <v>2157</v>
      </c>
      <c r="C2127" s="33">
        <v>1.8277959214540042E-2</v>
      </c>
      <c r="D2127" s="33">
        <v>4.6191393496683691E-2</v>
      </c>
    </row>
    <row r="2128" spans="2:4" x14ac:dyDescent="0.2">
      <c r="B2128" t="s">
        <v>2158</v>
      </c>
      <c r="C2128" s="33">
        <v>3.288141111668046E-3</v>
      </c>
      <c r="D2128" s="33">
        <v>3.3908293035281332E-2</v>
      </c>
    </row>
    <row r="2129" spans="2:4" x14ac:dyDescent="0.2">
      <c r="B2129" t="s">
        <v>2159</v>
      </c>
      <c r="C2129" s="33">
        <v>1.2689336315120127E-2</v>
      </c>
      <c r="D2129" s="33">
        <v>4.5922191137888972E-2</v>
      </c>
    </row>
    <row r="2130" spans="2:4" x14ac:dyDescent="0.2">
      <c r="B2130" t="s">
        <v>2160</v>
      </c>
      <c r="C2130" s="33">
        <v>1.6510515686248489E-2</v>
      </c>
      <c r="D2130" s="33">
        <v>7.265647646540152E-2</v>
      </c>
    </row>
    <row r="2131" spans="2:4" x14ac:dyDescent="0.2">
      <c r="B2131" t="s">
        <v>2161</v>
      </c>
      <c r="C2131" s="33">
        <v>-2.0123482385840628E-2</v>
      </c>
      <c r="D2131" s="33">
        <v>3.1843383608336065E-2</v>
      </c>
    </row>
    <row r="2132" spans="2:4" x14ac:dyDescent="0.2">
      <c r="B2132" t="s">
        <v>2162</v>
      </c>
      <c r="C2132" s="33">
        <v>3.8363076532244744E-2</v>
      </c>
      <c r="D2132" s="33">
        <v>2.9200758888528244E-2</v>
      </c>
    </row>
    <row r="2133" spans="2:4" x14ac:dyDescent="0.2">
      <c r="B2133" t="s">
        <v>2163</v>
      </c>
      <c r="C2133" s="33">
        <v>-3.5754678025227398E-3</v>
      </c>
      <c r="D2133" s="33">
        <v>3.6800178156438594E-2</v>
      </c>
    </row>
    <row r="2134" spans="2:4" x14ac:dyDescent="0.2">
      <c r="B2134" t="s">
        <v>2164</v>
      </c>
      <c r="C2134" s="33">
        <v>1.3790883389784996E-2</v>
      </c>
      <c r="D2134" s="33">
        <v>3.434617718233765E-2</v>
      </c>
    </row>
    <row r="2135" spans="2:4" x14ac:dyDescent="0.2">
      <c r="B2135" t="s">
        <v>2165</v>
      </c>
      <c r="C2135" s="33">
        <v>3.0857001761794324E-2</v>
      </c>
      <c r="D2135" s="33">
        <v>4.8878907840341497E-2</v>
      </c>
    </row>
    <row r="2136" spans="2:4" x14ac:dyDescent="0.2">
      <c r="B2136" t="s">
        <v>2166</v>
      </c>
      <c r="C2136" s="33">
        <v>3.0035490529065852E-2</v>
      </c>
      <c r="D2136" s="33">
        <v>1.0569805037120173E-2</v>
      </c>
    </row>
    <row r="2137" spans="2:4" x14ac:dyDescent="0.2">
      <c r="B2137" t="s">
        <v>2167</v>
      </c>
      <c r="C2137" s="33">
        <v>-2.6896322505362801E-3</v>
      </c>
      <c r="D2137" s="33">
        <v>3.5836363259291334E-2</v>
      </c>
    </row>
    <row r="2138" spans="2:4" x14ac:dyDescent="0.2">
      <c r="B2138" t="s">
        <v>2168</v>
      </c>
      <c r="C2138" s="33">
        <v>3.0204291471617982E-2</v>
      </c>
      <c r="D2138" s="33">
        <v>4.0014546620417257E-2</v>
      </c>
    </row>
    <row r="2139" spans="2:4" x14ac:dyDescent="0.2">
      <c r="B2139" t="s">
        <v>2169</v>
      </c>
      <c r="C2139" s="33">
        <v>3.0144048701174882E-2</v>
      </c>
      <c r="D2139" s="33">
        <v>6.1463022216723139E-2</v>
      </c>
    </row>
    <row r="2140" spans="2:4" x14ac:dyDescent="0.2">
      <c r="B2140" t="s">
        <v>2170</v>
      </c>
      <c r="C2140" s="33">
        <v>2.5360396641435998E-2</v>
      </c>
      <c r="D2140" s="33">
        <v>6.0177795066170964E-2</v>
      </c>
    </row>
    <row r="2141" spans="2:4" x14ac:dyDescent="0.2">
      <c r="B2141" t="s">
        <v>2171</v>
      </c>
      <c r="C2141" s="33">
        <v>3.8771247832376536E-3</v>
      </c>
      <c r="D2141" s="33">
        <v>1.8871193034553497E-2</v>
      </c>
    </row>
    <row r="2142" spans="2:4" x14ac:dyDescent="0.2">
      <c r="B2142" t="s">
        <v>2172</v>
      </c>
      <c r="C2142" s="33">
        <v>6.113484593939655E-3</v>
      </c>
      <c r="D2142" s="33">
        <v>4.1183083793436263E-2</v>
      </c>
    </row>
    <row r="2143" spans="2:4" x14ac:dyDescent="0.2">
      <c r="B2143" t="s">
        <v>2173</v>
      </c>
      <c r="C2143" s="33">
        <v>-1.3603387179791076E-3</v>
      </c>
      <c r="D2143" s="33">
        <v>1.815893001552123E-2</v>
      </c>
    </row>
    <row r="2144" spans="2:4" x14ac:dyDescent="0.2">
      <c r="B2144" t="s">
        <v>2174</v>
      </c>
      <c r="C2144" s="33">
        <v>2.0773059054624669E-2</v>
      </c>
      <c r="D2144" s="33">
        <v>2.3710442635146482E-2</v>
      </c>
    </row>
    <row r="2145" spans="2:4" x14ac:dyDescent="0.2">
      <c r="B2145" t="s">
        <v>2175</v>
      </c>
      <c r="C2145" s="33">
        <v>3.0494378154991165E-3</v>
      </c>
      <c r="D2145" s="33">
        <v>6.2133655910468114E-2</v>
      </c>
    </row>
    <row r="2146" spans="2:4" x14ac:dyDescent="0.2">
      <c r="B2146" t="s">
        <v>2176</v>
      </c>
      <c r="C2146" s="33">
        <v>-2.3346872247107783E-2</v>
      </c>
      <c r="D2146" s="33">
        <v>2.1448635078700734E-2</v>
      </c>
    </row>
    <row r="2147" spans="2:4" x14ac:dyDescent="0.2">
      <c r="B2147" t="s">
        <v>2177</v>
      </c>
      <c r="C2147" s="33">
        <v>1.2971957737036622E-2</v>
      </c>
      <c r="D2147" s="33">
        <v>4.1463526455565489E-2</v>
      </c>
    </row>
    <row r="2148" spans="2:4" x14ac:dyDescent="0.2">
      <c r="B2148" t="s">
        <v>2178</v>
      </c>
      <c r="C2148" s="33">
        <v>-6.010704679953632E-3</v>
      </c>
      <c r="D2148" s="33">
        <v>1.9219288887141226E-2</v>
      </c>
    </row>
    <row r="2149" spans="2:4" x14ac:dyDescent="0.2">
      <c r="B2149" t="s">
        <v>2179</v>
      </c>
      <c r="C2149" s="33">
        <v>2.9517703340358234E-2</v>
      </c>
      <c r="D2149" s="33">
        <v>3.2445431478356594E-2</v>
      </c>
    </row>
    <row r="2150" spans="2:4" x14ac:dyDescent="0.2">
      <c r="B2150" t="s">
        <v>2180</v>
      </c>
      <c r="C2150" s="33">
        <v>9.2410928522505004E-3</v>
      </c>
      <c r="D2150" s="33">
        <v>5.0766628200318353E-2</v>
      </c>
    </row>
    <row r="2151" spans="2:4" x14ac:dyDescent="0.2">
      <c r="B2151" t="s">
        <v>2181</v>
      </c>
      <c r="C2151" s="33">
        <v>-2.3612664980595326E-2</v>
      </c>
      <c r="D2151" s="33">
        <v>7.6862775791711677E-3</v>
      </c>
    </row>
    <row r="2152" spans="2:4" x14ac:dyDescent="0.2">
      <c r="B2152" t="s">
        <v>2182</v>
      </c>
      <c r="C2152" s="33">
        <v>-8.391858098833074E-3</v>
      </c>
      <c r="D2152" s="33">
        <v>3.5395909891962965E-2</v>
      </c>
    </row>
    <row r="2153" spans="2:4" x14ac:dyDescent="0.2">
      <c r="B2153" t="s">
        <v>2183</v>
      </c>
      <c r="C2153" s="33">
        <v>1.1272963993286702E-2</v>
      </c>
      <c r="D2153" s="33">
        <v>1.5526862611184827E-2</v>
      </c>
    </row>
    <row r="2154" spans="2:4" x14ac:dyDescent="0.2">
      <c r="B2154" t="s">
        <v>2184</v>
      </c>
      <c r="C2154" s="33">
        <v>8.8656913908857909E-3</v>
      </c>
      <c r="D2154" s="33">
        <v>3.7170984489369875E-2</v>
      </c>
    </row>
    <row r="2155" spans="2:4" x14ac:dyDescent="0.2">
      <c r="B2155" t="s">
        <v>2185</v>
      </c>
      <c r="C2155" s="33">
        <v>4.1610400600320889E-2</v>
      </c>
      <c r="D2155" s="33">
        <v>4.2465131175253058E-2</v>
      </c>
    </row>
    <row r="2156" spans="2:4" x14ac:dyDescent="0.2">
      <c r="B2156" t="s">
        <v>2186</v>
      </c>
      <c r="C2156" s="33">
        <v>1.9810767960692768E-2</v>
      </c>
      <c r="D2156" s="33">
        <v>7.8285958375596876E-2</v>
      </c>
    </row>
    <row r="2157" spans="2:4" x14ac:dyDescent="0.2">
      <c r="B2157" t="s">
        <v>2187</v>
      </c>
      <c r="C2157" s="33">
        <v>3.3711416872322222E-2</v>
      </c>
      <c r="D2157" s="33">
        <v>5.4414643072322189E-2</v>
      </c>
    </row>
    <row r="2158" spans="2:4" x14ac:dyDescent="0.2">
      <c r="B2158" t="s">
        <v>2188</v>
      </c>
      <c r="C2158" s="33">
        <v>6.401750731390746E-3</v>
      </c>
      <c r="D2158" s="33">
        <v>2.8807353527469499E-2</v>
      </c>
    </row>
    <row r="2159" spans="2:4" x14ac:dyDescent="0.2">
      <c r="B2159" t="s">
        <v>2189</v>
      </c>
      <c r="C2159" s="33">
        <v>-5.61203960112284E-3</v>
      </c>
      <c r="D2159" s="33">
        <v>3.3765211379803352E-2</v>
      </c>
    </row>
    <row r="2160" spans="2:4" x14ac:dyDescent="0.2">
      <c r="B2160" t="s">
        <v>2190</v>
      </c>
      <c r="C2160" s="33">
        <v>5.089884333738387E-2</v>
      </c>
      <c r="D2160" s="33">
        <v>7.427776526487434E-2</v>
      </c>
    </row>
    <row r="2161" spans="2:4" x14ac:dyDescent="0.2">
      <c r="B2161" t="s">
        <v>2191</v>
      </c>
      <c r="C2161" s="33">
        <v>9.539767433684827E-3</v>
      </c>
      <c r="D2161" s="33">
        <v>6.5610164555083436E-2</v>
      </c>
    </row>
    <row r="2162" spans="2:4" x14ac:dyDescent="0.2">
      <c r="B2162" t="s">
        <v>2192</v>
      </c>
      <c r="C2162" s="33">
        <v>-1.3010278135814317E-2</v>
      </c>
      <c r="D2162" s="33">
        <v>3.1852214546787397E-2</v>
      </c>
    </row>
    <row r="2163" spans="2:4" x14ac:dyDescent="0.2">
      <c r="B2163" t="s">
        <v>2193</v>
      </c>
      <c r="C2163" s="33">
        <v>1.1828561363169279E-2</v>
      </c>
      <c r="D2163" s="33">
        <v>1.0223740932900564E-2</v>
      </c>
    </row>
    <row r="2164" spans="2:4" x14ac:dyDescent="0.2">
      <c r="B2164" t="s">
        <v>2194</v>
      </c>
      <c r="C2164" s="33">
        <v>2.1018356732721788E-2</v>
      </c>
      <c r="D2164" s="33">
        <v>4.6491306513662248E-2</v>
      </c>
    </row>
    <row r="2165" spans="2:4" x14ac:dyDescent="0.2">
      <c r="B2165" t="s">
        <v>2195</v>
      </c>
      <c r="C2165" s="33">
        <v>2.2884386484773193E-2</v>
      </c>
      <c r="D2165" s="33">
        <v>7.8653062691070141E-2</v>
      </c>
    </row>
    <row r="2166" spans="2:4" x14ac:dyDescent="0.2">
      <c r="B2166" t="s">
        <v>2196</v>
      </c>
      <c r="C2166" s="33">
        <v>1.8553162225528576E-2</v>
      </c>
      <c r="D2166" s="33">
        <v>8.3497624196446005E-3</v>
      </c>
    </row>
    <row r="2167" spans="2:4" x14ac:dyDescent="0.2">
      <c r="B2167" t="s">
        <v>2197</v>
      </c>
      <c r="C2167" s="33">
        <v>2.4986408751848398E-2</v>
      </c>
      <c r="D2167" s="33">
        <v>5.4677068637491319E-2</v>
      </c>
    </row>
    <row r="2168" spans="2:4" x14ac:dyDescent="0.2">
      <c r="B2168" t="s">
        <v>2198</v>
      </c>
      <c r="C2168" s="33">
        <v>3.7722840053265094E-2</v>
      </c>
      <c r="D2168" s="33">
        <v>4.177077331669013E-3</v>
      </c>
    </row>
    <row r="2169" spans="2:4" x14ac:dyDescent="0.2">
      <c r="B2169" t="s">
        <v>2199</v>
      </c>
      <c r="C2169" s="33">
        <v>-1.0678114808145246E-2</v>
      </c>
      <c r="D2169" s="33">
        <v>4.4643899988949624E-2</v>
      </c>
    </row>
    <row r="2170" spans="2:4" x14ac:dyDescent="0.2">
      <c r="B2170" t="s">
        <v>2200</v>
      </c>
      <c r="C2170" s="33">
        <v>2.2340796580957466E-2</v>
      </c>
      <c r="D2170" s="33">
        <v>2.501541304000738E-2</v>
      </c>
    </row>
    <row r="2171" spans="2:4" x14ac:dyDescent="0.2">
      <c r="B2171" t="s">
        <v>2201</v>
      </c>
      <c r="C2171" s="33">
        <v>4.0086825242021014E-2</v>
      </c>
      <c r="D2171" s="33">
        <v>2.4482121253316984E-2</v>
      </c>
    </row>
    <row r="2172" spans="2:4" x14ac:dyDescent="0.2">
      <c r="B2172" t="s">
        <v>2202</v>
      </c>
      <c r="C2172" s="33">
        <v>-3.2020463560334857E-3</v>
      </c>
      <c r="D2172" s="33">
        <v>7.3313425872392618E-2</v>
      </c>
    </row>
    <row r="2173" spans="2:4" x14ac:dyDescent="0.2">
      <c r="B2173" t="s">
        <v>2203</v>
      </c>
      <c r="C2173" s="33">
        <v>-1.7300832977671182E-2</v>
      </c>
      <c r="D2173" s="33">
        <v>4.0261975700094391E-2</v>
      </c>
    </row>
    <row r="2174" spans="2:4" x14ac:dyDescent="0.2">
      <c r="B2174" t="s">
        <v>2204</v>
      </c>
      <c r="C2174" s="33">
        <v>-1.5533936952209839E-2</v>
      </c>
      <c r="D2174" s="33">
        <v>8.3423329715982486E-2</v>
      </c>
    </row>
    <row r="2175" spans="2:4" x14ac:dyDescent="0.2">
      <c r="B2175" t="s">
        <v>2205</v>
      </c>
      <c r="C2175" s="33">
        <v>1.7276717426328997E-3</v>
      </c>
      <c r="D2175" s="33">
        <v>1.0806823206608428E-2</v>
      </c>
    </row>
    <row r="2176" spans="2:4" x14ac:dyDescent="0.2">
      <c r="B2176" t="s">
        <v>2206</v>
      </c>
      <c r="C2176" s="33">
        <v>-6.1824314363707351E-3</v>
      </c>
      <c r="D2176" s="33">
        <v>5.1681457496845357E-3</v>
      </c>
    </row>
    <row r="2177" spans="2:4" x14ac:dyDescent="0.2">
      <c r="B2177" t="s">
        <v>2207</v>
      </c>
      <c r="C2177" s="33">
        <v>-2.3012977756169332E-2</v>
      </c>
      <c r="D2177" s="33">
        <v>5.3837783786784048E-2</v>
      </c>
    </row>
    <row r="2178" spans="2:4" x14ac:dyDescent="0.2">
      <c r="B2178" t="s">
        <v>2208</v>
      </c>
      <c r="C2178" s="33">
        <v>3.4180390109372051E-2</v>
      </c>
      <c r="D2178" s="33">
        <v>6.5753171386238693E-2</v>
      </c>
    </row>
    <row r="2179" spans="2:4" x14ac:dyDescent="0.2">
      <c r="B2179" t="s">
        <v>2209</v>
      </c>
      <c r="C2179" s="33">
        <v>-2.1459463112856354E-2</v>
      </c>
      <c r="D2179" s="33">
        <v>5.9947610700792908E-2</v>
      </c>
    </row>
    <row r="2180" spans="2:4" x14ac:dyDescent="0.2">
      <c r="B2180" t="s">
        <v>2210</v>
      </c>
      <c r="C2180" s="33">
        <v>1.1388103556295015E-2</v>
      </c>
      <c r="D2180" s="33">
        <v>6.3163792198022289E-2</v>
      </c>
    </row>
    <row r="2181" spans="2:4" x14ac:dyDescent="0.2">
      <c r="B2181" t="s">
        <v>2211</v>
      </c>
      <c r="C2181" s="33">
        <v>9.3033948490271624E-3</v>
      </c>
      <c r="D2181" s="33">
        <v>4.504616834881011E-2</v>
      </c>
    </row>
    <row r="2182" spans="2:4" x14ac:dyDescent="0.2">
      <c r="B2182" t="s">
        <v>2212</v>
      </c>
      <c r="C2182" s="33">
        <v>-1.6816056632209371E-2</v>
      </c>
      <c r="D2182" s="33">
        <v>2.6464040509433608E-2</v>
      </c>
    </row>
    <row r="2183" spans="2:4" x14ac:dyDescent="0.2">
      <c r="B2183" t="s">
        <v>2213</v>
      </c>
      <c r="C2183" s="33">
        <v>-9.3388449391170036E-3</v>
      </c>
      <c r="D2183" s="33">
        <v>3.2758369468164503E-2</v>
      </c>
    </row>
    <row r="2184" spans="2:4" x14ac:dyDescent="0.2">
      <c r="B2184" t="s">
        <v>2214</v>
      </c>
      <c r="C2184" s="33">
        <v>1.2532510795773891E-2</v>
      </c>
      <c r="D2184" s="33">
        <v>6.2725941766202012E-2</v>
      </c>
    </row>
    <row r="2185" spans="2:4" x14ac:dyDescent="0.2">
      <c r="B2185" t="s">
        <v>2215</v>
      </c>
      <c r="C2185" s="33">
        <v>3.9641157355841714E-2</v>
      </c>
      <c r="D2185" s="33">
        <v>3.0442554993369543E-2</v>
      </c>
    </row>
    <row r="2186" spans="2:4" x14ac:dyDescent="0.2">
      <c r="B2186" t="s">
        <v>2216</v>
      </c>
      <c r="C2186" s="33">
        <v>-3.1209758617306068E-3</v>
      </c>
      <c r="D2186" s="33">
        <v>7.7925444112981065E-2</v>
      </c>
    </row>
    <row r="2187" spans="2:4" x14ac:dyDescent="0.2">
      <c r="B2187" t="s">
        <v>2217</v>
      </c>
      <c r="C2187" s="33">
        <v>2.2137320959194691E-2</v>
      </c>
      <c r="D2187" s="33">
        <v>5.3968596606541096E-2</v>
      </c>
    </row>
    <row r="2188" spans="2:4" x14ac:dyDescent="0.2">
      <c r="B2188" t="s">
        <v>2218</v>
      </c>
      <c r="C2188" s="33">
        <v>1.0234996155671312E-2</v>
      </c>
      <c r="D2188" s="33">
        <v>6.9853789090355986E-2</v>
      </c>
    </row>
    <row r="2189" spans="2:4" x14ac:dyDescent="0.2">
      <c r="B2189" t="s">
        <v>2219</v>
      </c>
      <c r="C2189" s="33">
        <v>-1.7005442006156508E-2</v>
      </c>
      <c r="D2189" s="33">
        <v>3.8285752203747442E-2</v>
      </c>
    </row>
    <row r="2190" spans="2:4" x14ac:dyDescent="0.2">
      <c r="B2190" t="s">
        <v>2220</v>
      </c>
      <c r="C2190" s="33">
        <v>2.5485367132459788E-2</v>
      </c>
      <c r="D2190" s="33">
        <v>1.9567572100107181E-2</v>
      </c>
    </row>
    <row r="2191" spans="2:4" x14ac:dyDescent="0.2">
      <c r="B2191" t="s">
        <v>2221</v>
      </c>
      <c r="C2191" s="33">
        <v>8.2732075901509744E-3</v>
      </c>
      <c r="D2191" s="33">
        <v>3.0976347413875761E-2</v>
      </c>
    </row>
    <row r="2192" spans="2:4" x14ac:dyDescent="0.2">
      <c r="B2192" t="s">
        <v>2222</v>
      </c>
      <c r="C2192" s="33">
        <v>8.9889544854761892E-3</v>
      </c>
      <c r="D2192" s="33">
        <v>8.3025666549125313E-3</v>
      </c>
    </row>
    <row r="2193" spans="2:4" x14ac:dyDescent="0.2">
      <c r="B2193" t="s">
        <v>2223</v>
      </c>
      <c r="C2193" s="33">
        <v>1.9607628540178654E-2</v>
      </c>
      <c r="D2193" s="33">
        <v>2.8967340607099122E-2</v>
      </c>
    </row>
    <row r="2194" spans="2:4" x14ac:dyDescent="0.2">
      <c r="B2194" t="s">
        <v>2224</v>
      </c>
      <c r="C2194" s="33">
        <v>-7.8516503380962072E-3</v>
      </c>
      <c r="D2194" s="33">
        <v>3.206445920501793E-2</v>
      </c>
    </row>
    <row r="2195" spans="2:4" x14ac:dyDescent="0.2">
      <c r="B2195" t="s">
        <v>2225</v>
      </c>
      <c r="C2195" s="33">
        <v>-1.6699330000592101E-2</v>
      </c>
      <c r="D2195" s="33">
        <v>6.7802714478250911E-2</v>
      </c>
    </row>
    <row r="2196" spans="2:4" x14ac:dyDescent="0.2">
      <c r="B2196" t="s">
        <v>2226</v>
      </c>
      <c r="C2196" s="33">
        <v>-1.1013976605300181E-2</v>
      </c>
      <c r="D2196" s="33">
        <v>3.8082985342497037E-2</v>
      </c>
    </row>
    <row r="2197" spans="2:4" x14ac:dyDescent="0.2">
      <c r="B2197" t="s">
        <v>2227</v>
      </c>
      <c r="C2197" s="33">
        <v>1.061918256863326E-3</v>
      </c>
      <c r="D2197" s="33">
        <v>5.4199333056604196E-2</v>
      </c>
    </row>
    <row r="2198" spans="2:4" x14ac:dyDescent="0.2">
      <c r="B2198" t="s">
        <v>2228</v>
      </c>
      <c r="C2198" s="33">
        <v>-1.6903817671765874E-2</v>
      </c>
      <c r="D2198" s="33">
        <v>6.3510910011841726E-2</v>
      </c>
    </row>
    <row r="2199" spans="2:4" x14ac:dyDescent="0.2">
      <c r="B2199" t="s">
        <v>2229</v>
      </c>
      <c r="C2199" s="33">
        <v>-2.4375322528100967E-3</v>
      </c>
      <c r="D2199" s="33">
        <v>4.8489029748783379E-2</v>
      </c>
    </row>
    <row r="2200" spans="2:4" x14ac:dyDescent="0.2">
      <c r="B2200" t="s">
        <v>2230</v>
      </c>
      <c r="C2200" s="33">
        <v>-2.2545154762973335E-2</v>
      </c>
      <c r="D2200" s="33">
        <v>1.9361703236977789E-2</v>
      </c>
    </row>
    <row r="2201" spans="2:4" x14ac:dyDescent="0.2">
      <c r="B2201" t="s">
        <v>2231</v>
      </c>
      <c r="C2201" s="33">
        <v>1.2291143644763169E-2</v>
      </c>
      <c r="D2201" s="33">
        <v>2.2397908635298093E-2</v>
      </c>
    </row>
    <row r="2202" spans="2:4" x14ac:dyDescent="0.2">
      <c r="B2202" t="s">
        <v>2232</v>
      </c>
      <c r="C2202" s="33">
        <v>1.3712886316095126E-2</v>
      </c>
      <c r="D2202" s="33">
        <v>4.4987508229269085E-2</v>
      </c>
    </row>
    <row r="2203" spans="2:4" x14ac:dyDescent="0.2">
      <c r="B2203" t="s">
        <v>2233</v>
      </c>
      <c r="C2203" s="33">
        <v>3.0111873993454726E-2</v>
      </c>
      <c r="D2203" s="33">
        <v>3.6732937347952944E-2</v>
      </c>
    </row>
    <row r="2204" spans="2:4" x14ac:dyDescent="0.2">
      <c r="B2204" t="s">
        <v>2234</v>
      </c>
      <c r="C2204" s="33">
        <v>1.7504687089360094E-2</v>
      </c>
      <c r="D2204" s="33">
        <v>1.5545686643865176E-2</v>
      </c>
    </row>
    <row r="2205" spans="2:4" x14ac:dyDescent="0.2">
      <c r="B2205" t="s">
        <v>2235</v>
      </c>
      <c r="C2205" s="33">
        <v>3.1740684539634828E-2</v>
      </c>
      <c r="D2205" s="33">
        <v>3.1280368077023758E-2</v>
      </c>
    </row>
    <row r="2206" spans="2:4" x14ac:dyDescent="0.2">
      <c r="B2206" t="s">
        <v>2236</v>
      </c>
      <c r="C2206" s="33">
        <v>-4.0637023856684943E-3</v>
      </c>
      <c r="D2206" s="33">
        <v>6.6244900564216905E-2</v>
      </c>
    </row>
    <row r="2207" spans="2:4" x14ac:dyDescent="0.2">
      <c r="B2207" t="s">
        <v>2237</v>
      </c>
      <c r="C2207" s="33">
        <v>3.5549476000078219E-2</v>
      </c>
      <c r="D2207" s="33">
        <v>2.252984848808522E-2</v>
      </c>
    </row>
    <row r="2208" spans="2:4" x14ac:dyDescent="0.2">
      <c r="B2208" t="s">
        <v>2238</v>
      </c>
      <c r="C2208" s="33">
        <v>1.0339081270993823E-2</v>
      </c>
      <c r="D2208" s="33">
        <v>2.2961889128238534E-2</v>
      </c>
    </row>
    <row r="2209" spans="2:4" x14ac:dyDescent="0.2">
      <c r="B2209" t="s">
        <v>2239</v>
      </c>
      <c r="C2209" s="33">
        <v>-1.1331024357340291E-4</v>
      </c>
      <c r="D2209" s="33">
        <v>5.6485665073477645E-2</v>
      </c>
    </row>
    <row r="2210" spans="2:4" x14ac:dyDescent="0.2">
      <c r="B2210" t="s">
        <v>2240</v>
      </c>
      <c r="C2210" s="33">
        <v>-2.353909200858912E-2</v>
      </c>
      <c r="D2210" s="33">
        <v>3.6320767137043297E-2</v>
      </c>
    </row>
    <row r="2211" spans="2:4" x14ac:dyDescent="0.2">
      <c r="B2211" t="s">
        <v>2241</v>
      </c>
      <c r="C2211" s="33">
        <v>-1.8323937766095685E-2</v>
      </c>
      <c r="D2211" s="33">
        <v>5.3037335438263798E-2</v>
      </c>
    </row>
    <row r="2212" spans="2:4" x14ac:dyDescent="0.2">
      <c r="B2212" t="s">
        <v>2242</v>
      </c>
      <c r="C2212" s="33">
        <v>-1.6457446453599367E-2</v>
      </c>
      <c r="D2212" s="33">
        <v>4.5784502951628323E-2</v>
      </c>
    </row>
    <row r="2213" spans="2:4" x14ac:dyDescent="0.2">
      <c r="B2213" t="s">
        <v>2243</v>
      </c>
      <c r="C2213" s="33">
        <v>4.1902673408248506E-2</v>
      </c>
      <c r="D2213" s="33">
        <v>3.054643347429771E-2</v>
      </c>
    </row>
    <row r="2214" spans="2:4" x14ac:dyDescent="0.2">
      <c r="B2214" t="s">
        <v>2244</v>
      </c>
      <c r="C2214" s="33">
        <v>4.2007000156558873E-2</v>
      </c>
      <c r="D2214" s="33">
        <v>2.7905127382487228E-2</v>
      </c>
    </row>
    <row r="2215" spans="2:4" x14ac:dyDescent="0.2">
      <c r="B2215" t="s">
        <v>2245</v>
      </c>
      <c r="C2215" s="33">
        <v>2.667115915192133E-2</v>
      </c>
      <c r="D2215" s="33">
        <v>9.3940786658674461E-2</v>
      </c>
    </row>
    <row r="2216" spans="2:4" x14ac:dyDescent="0.2">
      <c r="B2216" t="s">
        <v>2246</v>
      </c>
      <c r="C2216" s="33">
        <v>-5.2679349327397259E-3</v>
      </c>
      <c r="D2216" s="33">
        <v>3.6481857715478141E-2</v>
      </c>
    </row>
    <row r="2217" spans="2:4" x14ac:dyDescent="0.2">
      <c r="B2217" t="s">
        <v>2247</v>
      </c>
      <c r="C2217" s="33">
        <v>1.2478790918018677E-2</v>
      </c>
      <c r="D2217" s="33">
        <v>1.5513139908905002E-3</v>
      </c>
    </row>
    <row r="2218" spans="2:4" x14ac:dyDescent="0.2">
      <c r="B2218" t="s">
        <v>2248</v>
      </c>
      <c r="C2218" s="33">
        <v>5.1144636640673584E-2</v>
      </c>
      <c r="D2218" s="33">
        <v>2.7682858692257048E-2</v>
      </c>
    </row>
    <row r="2219" spans="2:4" x14ac:dyDescent="0.2">
      <c r="B2219" t="s">
        <v>2249</v>
      </c>
      <c r="C2219" s="33">
        <v>9.8460089204308893E-3</v>
      </c>
      <c r="D2219" s="33">
        <v>4.505201342444215E-2</v>
      </c>
    </row>
    <row r="2220" spans="2:4" x14ac:dyDescent="0.2">
      <c r="B2220" t="s">
        <v>2250</v>
      </c>
      <c r="C2220" s="33">
        <v>-7.4326657185457574E-3</v>
      </c>
      <c r="D2220" s="33">
        <v>3.9521750785602577E-2</v>
      </c>
    </row>
    <row r="2221" spans="2:4" x14ac:dyDescent="0.2">
      <c r="B2221" t="s">
        <v>2251</v>
      </c>
      <c r="C2221" s="33">
        <v>-1.2806268715655428E-2</v>
      </c>
      <c r="D2221" s="33">
        <v>3.0706615427214611E-2</v>
      </c>
    </row>
    <row r="2222" spans="2:4" x14ac:dyDescent="0.2">
      <c r="B2222" t="s">
        <v>2252</v>
      </c>
      <c r="C2222" s="33">
        <v>-1.3719715535175101E-2</v>
      </c>
      <c r="D2222" s="33">
        <v>4.3681360977884706E-2</v>
      </c>
    </row>
    <row r="2223" spans="2:4" x14ac:dyDescent="0.2">
      <c r="B2223" t="s">
        <v>2253</v>
      </c>
      <c r="C2223" s="33">
        <v>3.5526862606165685E-3</v>
      </c>
      <c r="D2223" s="33">
        <v>3.3207452277851462E-2</v>
      </c>
    </row>
    <row r="2224" spans="2:4" x14ac:dyDescent="0.2">
      <c r="B2224" t="s">
        <v>2254</v>
      </c>
      <c r="C2224" s="33">
        <v>6.9336435448709545E-3</v>
      </c>
      <c r="D2224" s="33">
        <v>5.2515920433436336E-2</v>
      </c>
    </row>
    <row r="2225" spans="2:4" x14ac:dyDescent="0.2">
      <c r="B2225" t="s">
        <v>2255</v>
      </c>
      <c r="C2225" s="33">
        <v>1.7662700704128152E-2</v>
      </c>
      <c r="D2225" s="33">
        <v>2.9161866398907745E-2</v>
      </c>
    </row>
    <row r="2226" spans="2:4" x14ac:dyDescent="0.2">
      <c r="B2226" t="s">
        <v>2256</v>
      </c>
      <c r="C2226" s="33">
        <v>-2.4930646351848176E-2</v>
      </c>
      <c r="D2226" s="33">
        <v>3.1207211662683809E-2</v>
      </c>
    </row>
    <row r="2227" spans="2:4" x14ac:dyDescent="0.2">
      <c r="B2227" t="s">
        <v>2257</v>
      </c>
      <c r="C2227" s="33">
        <v>5.7015280000808676E-3</v>
      </c>
      <c r="D2227" s="33">
        <v>2.4784108561191429E-2</v>
      </c>
    </row>
    <row r="2228" spans="2:4" x14ac:dyDescent="0.2">
      <c r="B2228" t="s">
        <v>2258</v>
      </c>
      <c r="C2228" s="33">
        <v>1.6599858404384535E-2</v>
      </c>
      <c r="D2228" s="33">
        <v>1.9512115776201572E-2</v>
      </c>
    </row>
    <row r="2229" spans="2:4" x14ac:dyDescent="0.2">
      <c r="B2229" t="s">
        <v>2259</v>
      </c>
      <c r="C2229" s="33">
        <v>8.7143098850981805E-3</v>
      </c>
      <c r="D2229" s="33">
        <v>6.4689963039236423E-2</v>
      </c>
    </row>
    <row r="2230" spans="2:4" x14ac:dyDescent="0.2">
      <c r="B2230" t="s">
        <v>2260</v>
      </c>
      <c r="C2230" s="33">
        <v>-1.2624665783649491E-2</v>
      </c>
      <c r="D2230" s="33">
        <v>1.7445123778846432E-2</v>
      </c>
    </row>
    <row r="2231" spans="2:4" x14ac:dyDescent="0.2">
      <c r="B2231" t="s">
        <v>2261</v>
      </c>
      <c r="C2231" s="33">
        <v>1.6317797877343401E-2</v>
      </c>
      <c r="D2231" s="33">
        <v>4.3093698294650228E-2</v>
      </c>
    </row>
    <row r="2232" spans="2:4" x14ac:dyDescent="0.2">
      <c r="B2232" t="s">
        <v>2262</v>
      </c>
      <c r="C2232" s="33">
        <v>1.6237749188368095E-2</v>
      </c>
      <c r="D2232" s="33">
        <v>3.8707613647374753E-2</v>
      </c>
    </row>
    <row r="2233" spans="2:4" x14ac:dyDescent="0.2">
      <c r="B2233" t="s">
        <v>2263</v>
      </c>
      <c r="C2233" s="33">
        <v>1.0540446456011387E-2</v>
      </c>
      <c r="D2233" s="33">
        <v>6.803751335413083E-2</v>
      </c>
    </row>
    <row r="2234" spans="2:4" x14ac:dyDescent="0.2">
      <c r="B2234" t="s">
        <v>2264</v>
      </c>
      <c r="C2234" s="33">
        <v>4.0931886275375445E-2</v>
      </c>
      <c r="D2234" s="33">
        <v>2.7672752324080473E-2</v>
      </c>
    </row>
    <row r="2235" spans="2:4" x14ac:dyDescent="0.2">
      <c r="B2235" t="s">
        <v>2265</v>
      </c>
      <c r="C2235" s="33">
        <v>2.6916393701967897E-2</v>
      </c>
      <c r="D2235" s="33">
        <v>4.4536266742540069E-2</v>
      </c>
    </row>
    <row r="2236" spans="2:4" x14ac:dyDescent="0.2">
      <c r="B2236" t="s">
        <v>2266</v>
      </c>
      <c r="C2236" s="33">
        <v>3.2361451056004034E-2</v>
      </c>
      <c r="D2236" s="33">
        <v>-1.3699803337123492E-3</v>
      </c>
    </row>
    <row r="2237" spans="2:4" x14ac:dyDescent="0.2">
      <c r="B2237" t="s">
        <v>2267</v>
      </c>
      <c r="C2237" s="33">
        <v>1.1723897213815398E-2</v>
      </c>
      <c r="D2237" s="33">
        <v>5.6401372880982542E-2</v>
      </c>
    </row>
    <row r="2238" spans="2:4" x14ac:dyDescent="0.2">
      <c r="B2238" t="s">
        <v>2268</v>
      </c>
      <c r="C2238" s="33">
        <v>1.7692793343048775E-2</v>
      </c>
      <c r="D2238" s="33">
        <v>5.2765892077217935E-2</v>
      </c>
    </row>
    <row r="2239" spans="2:4" x14ac:dyDescent="0.2">
      <c r="B2239" t="s">
        <v>2269</v>
      </c>
      <c r="C2239" s="33">
        <v>2.2911562509591268E-2</v>
      </c>
      <c r="D2239" s="33">
        <v>2.9954590445722445E-2</v>
      </c>
    </row>
    <row r="2240" spans="2:4" x14ac:dyDescent="0.2">
      <c r="B2240" t="s">
        <v>2270</v>
      </c>
      <c r="C2240" s="33">
        <v>-1.2755808630558202E-2</v>
      </c>
      <c r="D2240" s="33">
        <v>4.3442705564304206E-2</v>
      </c>
    </row>
    <row r="2241" spans="2:4" x14ac:dyDescent="0.2">
      <c r="B2241" t="s">
        <v>2271</v>
      </c>
      <c r="C2241" s="33">
        <v>4.3523111651488443E-2</v>
      </c>
      <c r="D2241" s="33">
        <v>4.8527689405493443E-2</v>
      </c>
    </row>
    <row r="2242" spans="2:4" x14ac:dyDescent="0.2">
      <c r="B2242" t="s">
        <v>2272</v>
      </c>
      <c r="C2242" s="33">
        <v>3.3917934909073959E-2</v>
      </c>
      <c r="D2242" s="33">
        <v>3.0657848290208484E-2</v>
      </c>
    </row>
    <row r="2243" spans="2:4" x14ac:dyDescent="0.2">
      <c r="B2243" t="s">
        <v>2273</v>
      </c>
      <c r="C2243" s="33">
        <v>-1.9607736910920326E-2</v>
      </c>
      <c r="D2243" s="33">
        <v>3.3974660240624448E-2</v>
      </c>
    </row>
    <row r="2244" spans="2:4" x14ac:dyDescent="0.2">
      <c r="B2244" t="s">
        <v>2274</v>
      </c>
      <c r="C2244" s="33">
        <v>1.021528368156246E-2</v>
      </c>
      <c r="D2244" s="33">
        <v>2.5905212206725182E-2</v>
      </c>
    </row>
    <row r="2245" spans="2:4" x14ac:dyDescent="0.2">
      <c r="B2245" t="s">
        <v>2275</v>
      </c>
      <c r="C2245" s="33">
        <v>-4.0707124575979588E-2</v>
      </c>
      <c r="D2245" s="33">
        <v>5.0893500599380456E-2</v>
      </c>
    </row>
    <row r="2246" spans="2:4" x14ac:dyDescent="0.2">
      <c r="B2246" t="s">
        <v>2276</v>
      </c>
      <c r="C2246" s="33">
        <v>-1.419069475339056E-2</v>
      </c>
      <c r="D2246" s="33">
        <v>7.88908874129335E-2</v>
      </c>
    </row>
    <row r="2247" spans="2:4" x14ac:dyDescent="0.2">
      <c r="B2247" t="s">
        <v>2277</v>
      </c>
      <c r="C2247" s="33">
        <v>-3.0329406983445988E-3</v>
      </c>
      <c r="D2247" s="33">
        <v>4.8451407353302792E-2</v>
      </c>
    </row>
    <row r="2248" spans="2:4" x14ac:dyDescent="0.2">
      <c r="B2248" t="s">
        <v>2278</v>
      </c>
      <c r="C2248" s="33">
        <v>-1.2667410315250127E-2</v>
      </c>
      <c r="D2248" s="33">
        <v>4.6959457202359237E-2</v>
      </c>
    </row>
    <row r="2249" spans="2:4" x14ac:dyDescent="0.2">
      <c r="B2249" t="s">
        <v>2279</v>
      </c>
      <c r="C2249" s="33">
        <v>2.5640897849833977E-2</v>
      </c>
      <c r="D2249" s="33">
        <v>2.8166062848080937E-2</v>
      </c>
    </row>
    <row r="2250" spans="2:4" x14ac:dyDescent="0.2">
      <c r="B2250" t="s">
        <v>2280</v>
      </c>
      <c r="C2250" s="33">
        <v>2.3342527642298119E-2</v>
      </c>
      <c r="D2250" s="33">
        <v>2.4508773143216641E-2</v>
      </c>
    </row>
    <row r="2251" spans="2:4" x14ac:dyDescent="0.2">
      <c r="B2251" t="s">
        <v>2281</v>
      </c>
      <c r="C2251" s="33">
        <v>5.538162247541268E-3</v>
      </c>
      <c r="D2251" s="33">
        <v>1.7556977804110804E-2</v>
      </c>
    </row>
    <row r="2252" spans="2:4" x14ac:dyDescent="0.2">
      <c r="B2252" t="s">
        <v>2282</v>
      </c>
      <c r="C2252" s="33">
        <v>2.5468876366518952E-2</v>
      </c>
      <c r="D2252" s="33">
        <v>4.7202637569597382E-2</v>
      </c>
    </row>
    <row r="2253" spans="2:4" x14ac:dyDescent="0.2">
      <c r="B2253" t="s">
        <v>2283</v>
      </c>
      <c r="C2253" s="33">
        <v>4.5403513284351035E-2</v>
      </c>
      <c r="D2253" s="33">
        <v>4.4101915796332686E-2</v>
      </c>
    </row>
    <row r="2254" spans="2:4" x14ac:dyDescent="0.2">
      <c r="B2254" t="s">
        <v>2284</v>
      </c>
      <c r="C2254" s="33">
        <v>-1.4300812319611911E-2</v>
      </c>
      <c r="D2254" s="33">
        <v>5.2426632544039002E-2</v>
      </c>
    </row>
    <row r="2255" spans="2:4" x14ac:dyDescent="0.2">
      <c r="B2255" t="s">
        <v>2285</v>
      </c>
      <c r="C2255" s="33">
        <v>6.0267238886156657E-3</v>
      </c>
      <c r="D2255" s="33">
        <v>3.7246203183065783E-2</v>
      </c>
    </row>
    <row r="2256" spans="2:4" x14ac:dyDescent="0.2">
      <c r="B2256" t="s">
        <v>2286</v>
      </c>
      <c r="C2256" s="33">
        <v>-1.7958080675204588E-2</v>
      </c>
      <c r="D2256" s="33">
        <v>1.59626771015349E-2</v>
      </c>
    </row>
    <row r="2257" spans="2:4" x14ac:dyDescent="0.2">
      <c r="B2257" t="s">
        <v>2287</v>
      </c>
      <c r="C2257" s="33">
        <v>-8.8384974122590072E-3</v>
      </c>
      <c r="D2257" s="33">
        <v>4.7116533536583724E-2</v>
      </c>
    </row>
    <row r="2258" spans="2:4" x14ac:dyDescent="0.2">
      <c r="B2258" t="s">
        <v>2288</v>
      </c>
      <c r="C2258" s="33">
        <v>2.8332113100213739E-2</v>
      </c>
      <c r="D2258" s="33">
        <v>4.7895997106945615E-2</v>
      </c>
    </row>
    <row r="2259" spans="2:4" x14ac:dyDescent="0.2">
      <c r="B2259" t="s">
        <v>2289</v>
      </c>
      <c r="C2259" s="33">
        <v>4.198198640631521E-2</v>
      </c>
      <c r="D2259" s="33">
        <v>3.4703169156622714E-2</v>
      </c>
    </row>
    <row r="2260" spans="2:4" x14ac:dyDescent="0.2">
      <c r="B2260" t="s">
        <v>2290</v>
      </c>
      <c r="C2260" s="33">
        <v>3.4657254542440036E-2</v>
      </c>
      <c r="D2260" s="33">
        <v>2.4266269520763644E-2</v>
      </c>
    </row>
    <row r="2261" spans="2:4" x14ac:dyDescent="0.2">
      <c r="B2261" t="s">
        <v>2291</v>
      </c>
      <c r="C2261" s="33">
        <v>7.2482862269375708E-3</v>
      </c>
      <c r="D2261" s="33">
        <v>1.4430778986753028E-2</v>
      </c>
    </row>
    <row r="2262" spans="2:4" x14ac:dyDescent="0.2">
      <c r="B2262" t="s">
        <v>2292</v>
      </c>
      <c r="C2262" s="33">
        <v>-1.0890121130157934E-2</v>
      </c>
      <c r="D2262" s="33">
        <v>5.2631186278093468E-2</v>
      </c>
    </row>
    <row r="2263" spans="2:4" x14ac:dyDescent="0.2">
      <c r="B2263" t="s">
        <v>2293</v>
      </c>
      <c r="C2263" s="33">
        <v>-9.5979610667376401E-3</v>
      </c>
      <c r="D2263" s="33">
        <v>5.7707046223679281E-2</v>
      </c>
    </row>
    <row r="2264" spans="2:4" x14ac:dyDescent="0.2">
      <c r="B2264" t="s">
        <v>2294</v>
      </c>
      <c r="C2264" s="33">
        <v>-2.6772973548205466E-2</v>
      </c>
      <c r="D2264" s="33">
        <v>6.7158724323185093E-2</v>
      </c>
    </row>
    <row r="2265" spans="2:4" x14ac:dyDescent="0.2">
      <c r="B2265" t="s">
        <v>2295</v>
      </c>
      <c r="C2265" s="33">
        <v>-5.4521679741827665E-3</v>
      </c>
      <c r="D2265" s="33">
        <v>4.6192578098175403E-2</v>
      </c>
    </row>
    <row r="2266" spans="2:4" x14ac:dyDescent="0.2">
      <c r="B2266" t="s">
        <v>2296</v>
      </c>
      <c r="C2266" s="33">
        <v>4.9573099659725554E-2</v>
      </c>
      <c r="D2266" s="33">
        <v>4.721651632308374E-2</v>
      </c>
    </row>
    <row r="2267" spans="2:4" x14ac:dyDescent="0.2">
      <c r="B2267" t="s">
        <v>2297</v>
      </c>
      <c r="C2267" s="33">
        <v>3.7248222894652343E-2</v>
      </c>
      <c r="D2267" s="33">
        <v>2.7819679491974295E-2</v>
      </c>
    </row>
    <row r="2268" spans="2:4" x14ac:dyDescent="0.2">
      <c r="B2268" t="s">
        <v>2298</v>
      </c>
      <c r="C2268" s="33">
        <v>2.8552254525086715E-3</v>
      </c>
      <c r="D2268" s="33">
        <v>3.8453555652982613E-2</v>
      </c>
    </row>
    <row r="2269" spans="2:4" x14ac:dyDescent="0.2">
      <c r="B2269" t="s">
        <v>2299</v>
      </c>
      <c r="C2269" s="33">
        <v>-8.6835374165929197E-3</v>
      </c>
      <c r="D2269" s="33">
        <v>2.8366585725053864E-2</v>
      </c>
    </row>
    <row r="2270" spans="2:4" x14ac:dyDescent="0.2">
      <c r="B2270" t="s">
        <v>2300</v>
      </c>
      <c r="C2270" s="33">
        <v>1.1924476865815386E-2</v>
      </c>
      <c r="D2270" s="33">
        <v>7.6240431596591274E-2</v>
      </c>
    </row>
    <row r="2271" spans="2:4" x14ac:dyDescent="0.2">
      <c r="B2271" t="s">
        <v>2301</v>
      </c>
      <c r="C2271" s="33">
        <v>2.3738918505340479E-2</v>
      </c>
      <c r="D2271" s="33">
        <v>5.3708909879902858E-2</v>
      </c>
    </row>
    <row r="2272" spans="2:4" x14ac:dyDescent="0.2">
      <c r="B2272" t="s">
        <v>2302</v>
      </c>
      <c r="C2272" s="33">
        <v>1.2332118761820995E-2</v>
      </c>
      <c r="D2272" s="33">
        <v>3.7900193475072022E-3</v>
      </c>
    </row>
    <row r="2273" spans="2:4" x14ac:dyDescent="0.2">
      <c r="B2273" t="s">
        <v>2303</v>
      </c>
      <c r="C2273" s="33">
        <v>-1.2283832100144302E-2</v>
      </c>
      <c r="D2273" s="33">
        <v>3.1017228524918089E-2</v>
      </c>
    </row>
    <row r="2274" spans="2:4" x14ac:dyDescent="0.2">
      <c r="B2274" t="s">
        <v>2304</v>
      </c>
      <c r="C2274" s="33">
        <v>4.1117547949531506E-3</v>
      </c>
      <c r="D2274" s="33">
        <v>5.9073648077443225E-2</v>
      </c>
    </row>
    <row r="2275" spans="2:4" x14ac:dyDescent="0.2">
      <c r="B2275" t="s">
        <v>2305</v>
      </c>
      <c r="C2275" s="33">
        <v>3.9602014765419144E-3</v>
      </c>
      <c r="D2275" s="33">
        <v>7.5503459791472979E-3</v>
      </c>
    </row>
    <row r="2276" spans="2:4" x14ac:dyDescent="0.2">
      <c r="B2276" t="s">
        <v>2306</v>
      </c>
      <c r="C2276" s="33">
        <v>-4.8405817643335496E-3</v>
      </c>
      <c r="D2276" s="33">
        <v>6.1009116687583631E-2</v>
      </c>
    </row>
    <row r="2277" spans="2:4" x14ac:dyDescent="0.2">
      <c r="B2277" t="s">
        <v>2307</v>
      </c>
      <c r="C2277" s="33">
        <v>8.1223619056288894E-3</v>
      </c>
      <c r="D2277" s="33">
        <v>4.356253378685343E-2</v>
      </c>
    </row>
    <row r="2278" spans="2:4" x14ac:dyDescent="0.2">
      <c r="B2278" t="s">
        <v>2308</v>
      </c>
      <c r="C2278" s="33">
        <v>3.1297882054562715E-2</v>
      </c>
      <c r="D2278" s="33">
        <v>2.4105690616939835E-2</v>
      </c>
    </row>
    <row r="2279" spans="2:4" x14ac:dyDescent="0.2">
      <c r="B2279" t="s">
        <v>2309</v>
      </c>
      <c r="C2279" s="33">
        <v>1.810225013361981E-2</v>
      </c>
      <c r="D2279" s="33">
        <v>7.7080469075467284E-3</v>
      </c>
    </row>
    <row r="2280" spans="2:4" x14ac:dyDescent="0.2">
      <c r="B2280" t="s">
        <v>2310</v>
      </c>
      <c r="C2280" s="33">
        <v>5.2807900383771804E-3</v>
      </c>
      <c r="D2280" s="33">
        <v>1.4940376068945681E-2</v>
      </c>
    </row>
    <row r="2281" spans="2:4" x14ac:dyDescent="0.2">
      <c r="B2281" t="s">
        <v>2311</v>
      </c>
      <c r="C2281" s="33">
        <v>-2.261715461397645E-3</v>
      </c>
      <c r="D2281" s="33">
        <v>3.5237213853121507E-2</v>
      </c>
    </row>
    <row r="2282" spans="2:4" x14ac:dyDescent="0.2">
      <c r="B2282" t="s">
        <v>2312</v>
      </c>
      <c r="C2282" s="33">
        <v>1.7899888917699003E-2</v>
      </c>
      <c r="D2282" s="33">
        <v>0.10724496803439854</v>
      </c>
    </row>
    <row r="2283" spans="2:4" x14ac:dyDescent="0.2">
      <c r="B2283" t="s">
        <v>2313</v>
      </c>
      <c r="C2283" s="33">
        <v>3.8829617189512639E-4</v>
      </c>
      <c r="D2283" s="33">
        <v>5.4144582096084568E-2</v>
      </c>
    </row>
    <row r="2284" spans="2:4" x14ac:dyDescent="0.2">
      <c r="B2284" t="s">
        <v>2314</v>
      </c>
      <c r="C2284" s="33">
        <v>-2.275457804977267E-2</v>
      </c>
      <c r="D2284" s="33">
        <v>3.7786145841455586E-2</v>
      </c>
    </row>
    <row r="2285" spans="2:4" x14ac:dyDescent="0.2">
      <c r="B2285" t="s">
        <v>2315</v>
      </c>
      <c r="C2285" s="33">
        <v>-9.9573766854677004E-4</v>
      </c>
      <c r="D2285" s="33">
        <v>3.8093320881106257E-2</v>
      </c>
    </row>
    <row r="2286" spans="2:4" x14ac:dyDescent="0.2">
      <c r="B2286" t="s">
        <v>2316</v>
      </c>
      <c r="C2286" s="33">
        <v>2.3692891279870058E-2</v>
      </c>
      <c r="D2286" s="33">
        <v>4.4404266939781112E-2</v>
      </c>
    </row>
    <row r="2287" spans="2:4" x14ac:dyDescent="0.2">
      <c r="B2287" t="s">
        <v>2317</v>
      </c>
      <c r="C2287" s="33">
        <v>-6.522716983521545E-3</v>
      </c>
      <c r="D2287" s="33">
        <v>5.6684155931428795E-2</v>
      </c>
    </row>
    <row r="2288" spans="2:4" x14ac:dyDescent="0.2">
      <c r="B2288" t="s">
        <v>2318</v>
      </c>
      <c r="C2288" s="33">
        <v>2.4179666368603506E-3</v>
      </c>
      <c r="D2288" s="33">
        <v>3.6532594329134999E-2</v>
      </c>
    </row>
    <row r="2289" spans="2:4" x14ac:dyDescent="0.2">
      <c r="B2289" t="s">
        <v>2319</v>
      </c>
      <c r="C2289" s="33">
        <v>2.6154533914183292E-2</v>
      </c>
      <c r="D2289" s="33">
        <v>4.4974305388413384E-2</v>
      </c>
    </row>
    <row r="2290" spans="2:4" x14ac:dyDescent="0.2">
      <c r="B2290" t="s">
        <v>2320</v>
      </c>
      <c r="C2290" s="33">
        <v>-9.8426352086334479E-3</v>
      </c>
      <c r="D2290" s="33">
        <v>2.8737021362398182E-2</v>
      </c>
    </row>
    <row r="2291" spans="2:4" x14ac:dyDescent="0.2">
      <c r="B2291" t="s">
        <v>2321</v>
      </c>
      <c r="C2291" s="33">
        <v>1.5654104126482337E-2</v>
      </c>
      <c r="D2291" s="33">
        <v>4.1705133651207135E-2</v>
      </c>
    </row>
    <row r="2292" spans="2:4" x14ac:dyDescent="0.2">
      <c r="B2292" t="s">
        <v>2322</v>
      </c>
      <c r="C2292" s="33">
        <v>-2.4967696340872855E-3</v>
      </c>
      <c r="D2292" s="33">
        <v>5.4428017149873845E-2</v>
      </c>
    </row>
    <row r="2293" spans="2:4" x14ac:dyDescent="0.2">
      <c r="B2293" t="s">
        <v>2323</v>
      </c>
      <c r="C2293" s="33">
        <v>1.6989088354523882E-2</v>
      </c>
      <c r="D2293" s="33">
        <v>6.2707564987651149E-3</v>
      </c>
    </row>
    <row r="2294" spans="2:4" x14ac:dyDescent="0.2">
      <c r="B2294" t="s">
        <v>2324</v>
      </c>
      <c r="C2294" s="33">
        <v>3.1483264928858043E-2</v>
      </c>
      <c r="D2294" s="33">
        <v>5.2981926184771294E-2</v>
      </c>
    </row>
    <row r="2295" spans="2:4" x14ac:dyDescent="0.2">
      <c r="B2295" t="s">
        <v>2325</v>
      </c>
      <c r="C2295" s="33">
        <v>1.1884342381382428E-2</v>
      </c>
      <c r="D2295" s="33">
        <v>9.1241278128114216E-3</v>
      </c>
    </row>
    <row r="2296" spans="2:4" x14ac:dyDescent="0.2">
      <c r="B2296" t="s">
        <v>2326</v>
      </c>
      <c r="C2296" s="33">
        <v>-2.566289089412583E-2</v>
      </c>
      <c r="D2296" s="33">
        <v>3.6298481011841077E-2</v>
      </c>
    </row>
    <row r="2297" spans="2:4" x14ac:dyDescent="0.2">
      <c r="B2297" t="s">
        <v>2327</v>
      </c>
      <c r="C2297" s="33">
        <v>2.8341604864264416E-2</v>
      </c>
      <c r="D2297" s="33">
        <v>4.4002455977660213E-2</v>
      </c>
    </row>
    <row r="2298" spans="2:4" x14ac:dyDescent="0.2">
      <c r="B2298" t="s">
        <v>2328</v>
      </c>
      <c r="C2298" s="33">
        <v>2.7226295418652111E-2</v>
      </c>
      <c r="D2298" s="33">
        <v>4.635093772755549E-2</v>
      </c>
    </row>
    <row r="2299" spans="2:4" x14ac:dyDescent="0.2">
      <c r="B2299" t="s">
        <v>2329</v>
      </c>
      <c r="C2299" s="33">
        <v>-2.2705012720737189E-3</v>
      </c>
      <c r="D2299" s="33">
        <v>5.0649891776990398E-2</v>
      </c>
    </row>
    <row r="2300" spans="2:4" x14ac:dyDescent="0.2">
      <c r="B2300" t="s">
        <v>2330</v>
      </c>
      <c r="C2300" s="33">
        <v>2.3670597054772986E-2</v>
      </c>
      <c r="D2300" s="33">
        <v>5.582240157261583E-2</v>
      </c>
    </row>
    <row r="2301" spans="2:4" x14ac:dyDescent="0.2">
      <c r="B2301" t="s">
        <v>2331</v>
      </c>
      <c r="C2301" s="33">
        <v>-1.2989446534023114E-2</v>
      </c>
      <c r="D2301" s="33">
        <v>3.0965066075779084E-2</v>
      </c>
    </row>
    <row r="2302" spans="2:4" x14ac:dyDescent="0.2">
      <c r="B2302" t="s">
        <v>2332</v>
      </c>
      <c r="C2302" s="33">
        <v>1.0832504324364799E-2</v>
      </c>
      <c r="D2302" s="33">
        <v>2.3901432609281445E-2</v>
      </c>
    </row>
    <row r="2303" spans="2:4" x14ac:dyDescent="0.2">
      <c r="B2303" t="s">
        <v>2333</v>
      </c>
      <c r="C2303" s="33">
        <v>3.3618216709920806E-3</v>
      </c>
      <c r="D2303" s="33">
        <v>7.2903680428582668E-2</v>
      </c>
    </row>
    <row r="2304" spans="2:4" x14ac:dyDescent="0.2">
      <c r="B2304" t="s">
        <v>2334</v>
      </c>
      <c r="C2304" s="33">
        <v>3.2914934345955812E-2</v>
      </c>
      <c r="D2304" s="33">
        <v>6.2021699692217977E-2</v>
      </c>
    </row>
    <row r="2305" spans="2:4" x14ac:dyDescent="0.2">
      <c r="B2305" t="s">
        <v>2335</v>
      </c>
      <c r="C2305" s="33">
        <v>1.0202621178261768E-3</v>
      </c>
      <c r="D2305" s="33">
        <v>7.6250660623466138E-3</v>
      </c>
    </row>
    <row r="2306" spans="2:4" x14ac:dyDescent="0.2">
      <c r="B2306" t="s">
        <v>2336</v>
      </c>
      <c r="C2306" s="33">
        <v>1.7940153339805129E-3</v>
      </c>
      <c r="D2306" s="33">
        <v>1.5141664803393094E-2</v>
      </c>
    </row>
    <row r="2307" spans="2:4" x14ac:dyDescent="0.2">
      <c r="B2307" t="s">
        <v>2337</v>
      </c>
      <c r="C2307" s="33">
        <v>2.4576220037041713E-2</v>
      </c>
      <c r="D2307" s="33">
        <v>4.4144439855074324E-2</v>
      </c>
    </row>
    <row r="2308" spans="2:4" x14ac:dyDescent="0.2">
      <c r="B2308" t="s">
        <v>2338</v>
      </c>
      <c r="C2308" s="33">
        <v>3.8113076703683489E-2</v>
      </c>
      <c r="D2308" s="33">
        <v>8.8786238603722312E-2</v>
      </c>
    </row>
    <row r="2309" spans="2:4" x14ac:dyDescent="0.2">
      <c r="B2309" t="s">
        <v>2339</v>
      </c>
      <c r="C2309" s="33">
        <v>7.6556730195168916E-3</v>
      </c>
      <c r="D2309" s="33">
        <v>6.1324304541902804E-2</v>
      </c>
    </row>
    <row r="2310" spans="2:4" x14ac:dyDescent="0.2">
      <c r="B2310" t="s">
        <v>2340</v>
      </c>
      <c r="C2310" s="33">
        <v>1.6107335168932254E-2</v>
      </c>
      <c r="D2310" s="33">
        <v>4.4258341455906229E-2</v>
      </c>
    </row>
    <row r="2311" spans="2:4" x14ac:dyDescent="0.2">
      <c r="B2311" t="s">
        <v>2341</v>
      </c>
      <c r="C2311" s="33">
        <v>1.1075464558848662E-2</v>
      </c>
      <c r="D2311" s="33">
        <v>5.2901804535103791E-2</v>
      </c>
    </row>
    <row r="2312" spans="2:4" x14ac:dyDescent="0.2">
      <c r="B2312" t="s">
        <v>2342</v>
      </c>
      <c r="C2312" s="33">
        <v>-1.3666330019622003E-3</v>
      </c>
      <c r="D2312" s="33">
        <v>2.1506889793758605E-2</v>
      </c>
    </row>
    <row r="2313" spans="2:4" x14ac:dyDescent="0.2">
      <c r="B2313" t="s">
        <v>2343</v>
      </c>
      <c r="C2313" s="33">
        <v>7.6685300946130932E-3</v>
      </c>
      <c r="D2313" s="33">
        <v>4.236447452969451E-2</v>
      </c>
    </row>
    <row r="2314" spans="2:4" x14ac:dyDescent="0.2">
      <c r="B2314" t="s">
        <v>2344</v>
      </c>
      <c r="C2314" s="33">
        <v>-3.1141552854884035E-2</v>
      </c>
      <c r="D2314" s="33">
        <v>4.1774720354306717E-2</v>
      </c>
    </row>
    <row r="2315" spans="2:4" x14ac:dyDescent="0.2">
      <c r="B2315" t="s">
        <v>2345</v>
      </c>
      <c r="C2315" s="33">
        <v>3.120479326519889E-3</v>
      </c>
      <c r="D2315" s="33">
        <v>4.6278288737806664E-2</v>
      </c>
    </row>
    <row r="2316" spans="2:4" x14ac:dyDescent="0.2">
      <c r="B2316" t="s">
        <v>2346</v>
      </c>
      <c r="C2316" s="33">
        <v>-2.243297054834037E-2</v>
      </c>
      <c r="D2316" s="33">
        <v>2.8434105753134951E-2</v>
      </c>
    </row>
    <row r="2317" spans="2:4" x14ac:dyDescent="0.2">
      <c r="B2317" t="s">
        <v>2347</v>
      </c>
      <c r="C2317" s="33">
        <v>1.4126638957849335E-2</v>
      </c>
      <c r="D2317" s="33">
        <v>3.1716514007901223E-2</v>
      </c>
    </row>
    <row r="2318" spans="2:4" x14ac:dyDescent="0.2">
      <c r="B2318" t="s">
        <v>2348</v>
      </c>
      <c r="C2318" s="33">
        <v>2.541869129962445E-2</v>
      </c>
      <c r="D2318" s="33">
        <v>7.6541114775900962E-2</v>
      </c>
    </row>
    <row r="2319" spans="2:4" x14ac:dyDescent="0.2">
      <c r="B2319" t="s">
        <v>2349</v>
      </c>
      <c r="C2319" s="33">
        <v>1.3630286986246302E-2</v>
      </c>
      <c r="D2319" s="33">
        <v>1.436627037124432E-2</v>
      </c>
    </row>
    <row r="2320" spans="2:4" x14ac:dyDescent="0.2">
      <c r="B2320" t="s">
        <v>2350</v>
      </c>
      <c r="C2320" s="33">
        <v>4.6151969782433785E-2</v>
      </c>
      <c r="D2320" s="33">
        <v>6.2216199377544149E-2</v>
      </c>
    </row>
    <row r="2321" spans="2:4" x14ac:dyDescent="0.2">
      <c r="B2321" t="s">
        <v>2351</v>
      </c>
      <c r="C2321" s="33">
        <v>-1.3794464954193387E-3</v>
      </c>
      <c r="D2321" s="33">
        <v>1.845778333490853E-2</v>
      </c>
    </row>
    <row r="2322" spans="2:4" x14ac:dyDescent="0.2">
      <c r="B2322" t="s">
        <v>2352</v>
      </c>
      <c r="C2322" s="33">
        <v>-5.9496186155095481E-3</v>
      </c>
      <c r="D2322" s="33">
        <v>1.6347904939002515E-2</v>
      </c>
    </row>
    <row r="2323" spans="2:4" x14ac:dyDescent="0.2">
      <c r="B2323" t="s">
        <v>2353</v>
      </c>
      <c r="C2323" s="33">
        <v>1.4625211270770402E-2</v>
      </c>
      <c r="D2323" s="33">
        <v>6.3795282589039243E-2</v>
      </c>
    </row>
    <row r="2324" spans="2:4" x14ac:dyDescent="0.2">
      <c r="B2324" t="s">
        <v>2354</v>
      </c>
      <c r="C2324" s="33">
        <v>-1.1356986892729527E-2</v>
      </c>
      <c r="D2324" s="33">
        <v>8.9500936449221948E-3</v>
      </c>
    </row>
    <row r="2325" spans="2:4" x14ac:dyDescent="0.2">
      <c r="B2325" t="s">
        <v>2355</v>
      </c>
      <c r="C2325" s="33">
        <v>1.2806377470948097E-2</v>
      </c>
      <c r="D2325" s="33">
        <v>2.4445828941849837E-2</v>
      </c>
    </row>
    <row r="2326" spans="2:4" x14ac:dyDescent="0.2">
      <c r="B2326" t="s">
        <v>2356</v>
      </c>
      <c r="C2326" s="33">
        <v>-1.5623719200490398E-2</v>
      </c>
      <c r="D2326" s="33">
        <v>2.1355872334952394E-2</v>
      </c>
    </row>
    <row r="2327" spans="2:4" x14ac:dyDescent="0.2">
      <c r="B2327" t="s">
        <v>2357</v>
      </c>
      <c r="C2327" s="33">
        <v>8.7538223572110677E-4</v>
      </c>
      <c r="D2327" s="33">
        <v>6.8966468009294651E-2</v>
      </c>
    </row>
    <row r="2328" spans="2:4" x14ac:dyDescent="0.2">
      <c r="B2328" t="s">
        <v>2358</v>
      </c>
      <c r="C2328" s="33">
        <v>-7.8045707257135433E-3</v>
      </c>
      <c r="D2328" s="33">
        <v>6.127804874387513E-2</v>
      </c>
    </row>
    <row r="2329" spans="2:4" x14ac:dyDescent="0.2">
      <c r="B2329" t="s">
        <v>2359</v>
      </c>
      <c r="C2329" s="33">
        <v>1.3075837313084669E-2</v>
      </c>
      <c r="D2329" s="33">
        <v>5.8988859859971203E-2</v>
      </c>
    </row>
    <row r="2330" spans="2:4" x14ac:dyDescent="0.2">
      <c r="B2330" t="s">
        <v>2360</v>
      </c>
      <c r="C2330" s="33">
        <v>3.9165104607486864E-3</v>
      </c>
      <c r="D2330" s="33">
        <v>6.0663105342305165E-2</v>
      </c>
    </row>
    <row r="2331" spans="2:4" x14ac:dyDescent="0.2">
      <c r="B2331" t="s">
        <v>2361</v>
      </c>
      <c r="C2331" s="33">
        <v>-1.0598002619448947E-2</v>
      </c>
      <c r="D2331" s="33">
        <v>1.7412230938195307E-2</v>
      </c>
    </row>
    <row r="2332" spans="2:4" x14ac:dyDescent="0.2">
      <c r="B2332" t="s">
        <v>2362</v>
      </c>
      <c r="C2332" s="33">
        <v>-1.0427266758369602E-2</v>
      </c>
      <c r="D2332" s="33">
        <v>6.7621696420542138E-2</v>
      </c>
    </row>
    <row r="2333" spans="2:4" x14ac:dyDescent="0.2">
      <c r="B2333" t="s">
        <v>2363</v>
      </c>
      <c r="C2333" s="33">
        <v>3.180759042002592E-2</v>
      </c>
      <c r="D2333" s="33">
        <v>5.7262572043008456E-2</v>
      </c>
    </row>
    <row r="2334" spans="2:4" x14ac:dyDescent="0.2">
      <c r="B2334" t="s">
        <v>2364</v>
      </c>
      <c r="C2334" s="33">
        <v>6.1190128410704696E-2</v>
      </c>
      <c r="D2334" s="33">
        <v>6.1599444334659137E-2</v>
      </c>
    </row>
    <row r="2335" spans="2:4" x14ac:dyDescent="0.2">
      <c r="B2335" t="s">
        <v>2365</v>
      </c>
      <c r="C2335" s="33">
        <v>1.9791038854167987E-2</v>
      </c>
      <c r="D2335" s="33">
        <v>3.4165059814712566E-2</v>
      </c>
    </row>
    <row r="2336" spans="2:4" x14ac:dyDescent="0.2">
      <c r="B2336" t="s">
        <v>2366</v>
      </c>
      <c r="C2336" s="33">
        <v>5.9007268309990051E-3</v>
      </c>
      <c r="D2336" s="33">
        <v>9.9093873835538818E-2</v>
      </c>
    </row>
    <row r="2337" spans="2:4" x14ac:dyDescent="0.2">
      <c r="B2337" t="s">
        <v>2367</v>
      </c>
      <c r="C2337" s="33">
        <v>2.8433427813452121E-3</v>
      </c>
      <c r="D2337" s="33">
        <v>6.0543118557188594E-2</v>
      </c>
    </row>
    <row r="2338" spans="2:4" x14ac:dyDescent="0.2">
      <c r="B2338" t="s">
        <v>2368</v>
      </c>
      <c r="C2338" s="33">
        <v>2.2031350192310891E-2</v>
      </c>
      <c r="D2338" s="33">
        <v>4.0297509348796494E-2</v>
      </c>
    </row>
    <row r="2339" spans="2:4" x14ac:dyDescent="0.2">
      <c r="B2339" t="s">
        <v>2369</v>
      </c>
      <c r="C2339" s="33">
        <v>1.5422913360750624E-2</v>
      </c>
      <c r="D2339" s="33">
        <v>6.6022430783555464E-2</v>
      </c>
    </row>
    <row r="2340" spans="2:4" x14ac:dyDescent="0.2">
      <c r="B2340" t="s">
        <v>2370</v>
      </c>
      <c r="C2340" s="33">
        <v>5.5577167951372311E-4</v>
      </c>
      <c r="D2340" s="33">
        <v>3.1235851474534622E-2</v>
      </c>
    </row>
    <row r="2341" spans="2:4" x14ac:dyDescent="0.2">
      <c r="B2341" t="s">
        <v>2371</v>
      </c>
      <c r="C2341" s="33">
        <v>-2.1417679179136999E-2</v>
      </c>
      <c r="D2341" s="33">
        <v>2.7366192833578051E-2</v>
      </c>
    </row>
    <row r="2342" spans="2:4" x14ac:dyDescent="0.2">
      <c r="B2342" t="s">
        <v>2372</v>
      </c>
      <c r="C2342" s="33">
        <v>6.7123924115086797E-3</v>
      </c>
      <c r="D2342" s="33">
        <v>7.6266816468894064E-3</v>
      </c>
    </row>
    <row r="2343" spans="2:4" x14ac:dyDescent="0.2">
      <c r="B2343" t="s">
        <v>2373</v>
      </c>
      <c r="C2343" s="33">
        <v>5.7407544827689332E-2</v>
      </c>
      <c r="D2343" s="33">
        <v>4.9587144714414555E-2</v>
      </c>
    </row>
    <row r="2344" spans="2:4" x14ac:dyDescent="0.2">
      <c r="B2344" t="s">
        <v>2374</v>
      </c>
      <c r="C2344" s="33">
        <v>8.20187189455392E-3</v>
      </c>
      <c r="D2344" s="33">
        <v>1.7442438941310087E-2</v>
      </c>
    </row>
    <row r="2345" spans="2:4" x14ac:dyDescent="0.2">
      <c r="B2345" t="s">
        <v>2375</v>
      </c>
      <c r="C2345" s="33">
        <v>1.1683058554647456E-2</v>
      </c>
      <c r="D2345" s="33">
        <v>1.7229404820145736E-2</v>
      </c>
    </row>
    <row r="2346" spans="2:4" x14ac:dyDescent="0.2">
      <c r="B2346" t="s">
        <v>2376</v>
      </c>
      <c r="C2346" s="33">
        <v>-7.3763453270277845E-3</v>
      </c>
      <c r="D2346" s="33">
        <v>3.2808196892529951E-2</v>
      </c>
    </row>
    <row r="2347" spans="2:4" x14ac:dyDescent="0.2">
      <c r="B2347" t="s">
        <v>2377</v>
      </c>
      <c r="C2347" s="33">
        <v>3.4481004971564644E-3</v>
      </c>
      <c r="D2347" s="33">
        <v>4.7048494585676642E-2</v>
      </c>
    </row>
    <row r="2348" spans="2:4" x14ac:dyDescent="0.2">
      <c r="B2348" t="s">
        <v>2378</v>
      </c>
      <c r="C2348" s="33">
        <v>3.9820099730496279E-2</v>
      </c>
      <c r="D2348" s="33">
        <v>8.1655225973617851E-2</v>
      </c>
    </row>
    <row r="2349" spans="2:4" x14ac:dyDescent="0.2">
      <c r="B2349" t="s">
        <v>2379</v>
      </c>
      <c r="C2349" s="33">
        <v>2.471960205701132E-5</v>
      </c>
      <c r="D2349" s="33">
        <v>2.3252926780510264E-2</v>
      </c>
    </row>
    <row r="2350" spans="2:4" x14ac:dyDescent="0.2">
      <c r="B2350" t="s">
        <v>2380</v>
      </c>
      <c r="C2350" s="33">
        <v>-2.4828953576395037E-3</v>
      </c>
      <c r="D2350" s="33">
        <v>6.0166246315006069E-2</v>
      </c>
    </row>
    <row r="2351" spans="2:4" x14ac:dyDescent="0.2">
      <c r="B2351" t="s">
        <v>2381</v>
      </c>
      <c r="C2351" s="33">
        <v>2.5253836321056386E-3</v>
      </c>
      <c r="D2351" s="33">
        <v>1.0531973859068601E-2</v>
      </c>
    </row>
    <row r="2352" spans="2:4" x14ac:dyDescent="0.2">
      <c r="B2352" t="s">
        <v>2382</v>
      </c>
      <c r="C2352" s="33">
        <v>3.6368825230962826E-2</v>
      </c>
      <c r="D2352" s="33">
        <v>3.8212307663288703E-2</v>
      </c>
    </row>
    <row r="2353" spans="2:4" x14ac:dyDescent="0.2">
      <c r="B2353" t="s">
        <v>2383</v>
      </c>
      <c r="C2353" s="33">
        <v>2.6348701741223599E-2</v>
      </c>
      <c r="D2353" s="33">
        <v>-5.27162492892818E-3</v>
      </c>
    </row>
    <row r="2354" spans="2:4" x14ac:dyDescent="0.2">
      <c r="B2354" t="s">
        <v>2384</v>
      </c>
      <c r="C2354" s="33">
        <v>4.8154949934942244E-4</v>
      </c>
      <c r="D2354" s="33">
        <v>4.2043911481895867E-2</v>
      </c>
    </row>
    <row r="2355" spans="2:4" x14ac:dyDescent="0.2">
      <c r="B2355" t="s">
        <v>2385</v>
      </c>
      <c r="C2355" s="33">
        <v>1.7755465614937335E-2</v>
      </c>
      <c r="D2355" s="33">
        <v>4.3059559913572909E-2</v>
      </c>
    </row>
    <row r="2356" spans="2:4" x14ac:dyDescent="0.2">
      <c r="B2356" t="s">
        <v>2386</v>
      </c>
      <c r="C2356" s="33">
        <v>2.5705091574226471E-2</v>
      </c>
      <c r="D2356" s="33">
        <v>3.7441124975602431E-2</v>
      </c>
    </row>
    <row r="2357" spans="2:4" x14ac:dyDescent="0.2">
      <c r="B2357" t="s">
        <v>2387</v>
      </c>
      <c r="C2357" s="33">
        <v>9.3027895481617457E-3</v>
      </c>
      <c r="D2357" s="33">
        <v>1.9376141239808683E-2</v>
      </c>
    </row>
    <row r="2358" spans="2:4" x14ac:dyDescent="0.2">
      <c r="B2358" t="s">
        <v>2388</v>
      </c>
      <c r="C2358" s="33">
        <v>2.5282477687440519E-2</v>
      </c>
      <c r="D2358" s="33">
        <v>3.9601133034234078E-2</v>
      </c>
    </row>
    <row r="2359" spans="2:4" x14ac:dyDescent="0.2">
      <c r="B2359" t="s">
        <v>2389</v>
      </c>
      <c r="C2359" s="33">
        <v>1.7689635572081652E-2</v>
      </c>
      <c r="D2359" s="33">
        <v>3.9064955457113595E-2</v>
      </c>
    </row>
    <row r="2360" spans="2:4" x14ac:dyDescent="0.2">
      <c r="B2360" t="s">
        <v>2390</v>
      </c>
      <c r="C2360" s="33">
        <v>1.8443283695668781E-2</v>
      </c>
      <c r="D2360" s="33">
        <v>4.0766509946426249E-2</v>
      </c>
    </row>
    <row r="2361" spans="2:4" x14ac:dyDescent="0.2">
      <c r="B2361" t="s">
        <v>2391</v>
      </c>
      <c r="C2361" s="33">
        <v>2.7558166557000795E-2</v>
      </c>
      <c r="D2361" s="33">
        <v>3.8090405245490712E-2</v>
      </c>
    </row>
    <row r="2362" spans="2:4" x14ac:dyDescent="0.2">
      <c r="B2362" t="s">
        <v>2392</v>
      </c>
      <c r="C2362" s="33">
        <v>1.8294238470696264E-4</v>
      </c>
      <c r="D2362" s="33">
        <v>3.8000133585844274E-2</v>
      </c>
    </row>
    <row r="2363" spans="2:4" x14ac:dyDescent="0.2">
      <c r="B2363" t="s">
        <v>2393</v>
      </c>
      <c r="C2363" s="33">
        <v>-5.0564808389415624E-3</v>
      </c>
      <c r="D2363" s="33">
        <v>6.4910674855957751E-3</v>
      </c>
    </row>
    <row r="2364" spans="2:4" x14ac:dyDescent="0.2">
      <c r="B2364" t="s">
        <v>2394</v>
      </c>
      <c r="C2364" s="33">
        <v>7.5054661062026393E-3</v>
      </c>
      <c r="D2364" s="33">
        <v>5.5531389676193789E-2</v>
      </c>
    </row>
    <row r="2365" spans="2:4" x14ac:dyDescent="0.2">
      <c r="B2365" t="s">
        <v>2395</v>
      </c>
      <c r="C2365" s="33">
        <v>2.2853832483465328E-3</v>
      </c>
      <c r="D2365" s="33">
        <v>1.6128450147162413E-2</v>
      </c>
    </row>
    <row r="2366" spans="2:4" x14ac:dyDescent="0.2">
      <c r="B2366" t="s">
        <v>2396</v>
      </c>
      <c r="C2366" s="33">
        <v>2.3771135758526143E-2</v>
      </c>
      <c r="D2366" s="33">
        <v>7.6703616855617052E-2</v>
      </c>
    </row>
    <row r="2367" spans="2:4" x14ac:dyDescent="0.2">
      <c r="B2367" t="s">
        <v>2397</v>
      </c>
      <c r="C2367" s="33">
        <v>-1.9647418941418283E-2</v>
      </c>
      <c r="D2367" s="33">
        <v>4.7940466506275564E-2</v>
      </c>
    </row>
    <row r="2368" spans="2:4" x14ac:dyDescent="0.2">
      <c r="B2368" t="s">
        <v>2398</v>
      </c>
      <c r="C2368" s="33">
        <v>1.9478623707387586E-2</v>
      </c>
      <c r="D2368" s="33">
        <v>4.6296382741396962E-2</v>
      </c>
    </row>
    <row r="2369" spans="2:4" x14ac:dyDescent="0.2">
      <c r="B2369" t="s">
        <v>2399</v>
      </c>
      <c r="C2369" s="33">
        <v>3.0616807190227517E-2</v>
      </c>
      <c r="D2369" s="33">
        <v>8.8793417708022057E-3</v>
      </c>
    </row>
    <row r="2370" spans="2:4" x14ac:dyDescent="0.2">
      <c r="B2370" t="s">
        <v>2400</v>
      </c>
      <c r="C2370" s="33">
        <v>2.2909867802661452E-2</v>
      </c>
      <c r="D2370" s="33">
        <v>1.9203039741249525E-2</v>
      </c>
    </row>
    <row r="2371" spans="2:4" x14ac:dyDescent="0.2">
      <c r="B2371" t="s">
        <v>2401</v>
      </c>
      <c r="C2371" s="33">
        <v>-2.4573897542958661E-3</v>
      </c>
      <c r="D2371" s="33">
        <v>1.8900054022245226E-2</v>
      </c>
    </row>
    <row r="2372" spans="2:4" x14ac:dyDescent="0.2">
      <c r="B2372" t="s">
        <v>2402</v>
      </c>
      <c r="C2372" s="33">
        <v>3.090029511494017E-2</v>
      </c>
      <c r="D2372" s="33">
        <v>3.2517337057328677E-3</v>
      </c>
    </row>
    <row r="2373" spans="2:4" x14ac:dyDescent="0.2">
      <c r="B2373" t="s">
        <v>2403</v>
      </c>
      <c r="C2373" s="33">
        <v>1.3667507226187547E-2</v>
      </c>
      <c r="D2373" s="33">
        <v>7.2465287523755015E-2</v>
      </c>
    </row>
    <row r="2374" spans="2:4" x14ac:dyDescent="0.2">
      <c r="B2374" t="s">
        <v>2404</v>
      </c>
      <c r="C2374" s="33">
        <v>-4.9135151673230064E-3</v>
      </c>
      <c r="D2374" s="33">
        <v>4.934162800736816E-2</v>
      </c>
    </row>
    <row r="2375" spans="2:4" x14ac:dyDescent="0.2">
      <c r="B2375" t="s">
        <v>2405</v>
      </c>
      <c r="C2375" s="33">
        <v>6.5854807196201057E-2</v>
      </c>
      <c r="D2375" s="33">
        <v>2.929762034575073E-2</v>
      </c>
    </row>
    <row r="2376" spans="2:4" x14ac:dyDescent="0.2">
      <c r="B2376" t="s">
        <v>2406</v>
      </c>
      <c r="C2376" s="33">
        <v>2.8695749591609927E-2</v>
      </c>
      <c r="D2376" s="33">
        <v>6.1360883447125654E-2</v>
      </c>
    </row>
    <row r="2377" spans="2:4" x14ac:dyDescent="0.2">
      <c r="B2377" t="s">
        <v>2407</v>
      </c>
      <c r="C2377" s="33">
        <v>5.5558491618529798E-2</v>
      </c>
      <c r="D2377" s="33">
        <v>1.6794919536998128E-2</v>
      </c>
    </row>
    <row r="2378" spans="2:4" x14ac:dyDescent="0.2">
      <c r="B2378" t="s">
        <v>2408</v>
      </c>
      <c r="C2378" s="33">
        <v>3.2691989336836529E-2</v>
      </c>
      <c r="D2378" s="33">
        <v>6.4365695409218243E-2</v>
      </c>
    </row>
    <row r="2379" spans="2:4" x14ac:dyDescent="0.2">
      <c r="B2379" t="s">
        <v>2409</v>
      </c>
      <c r="C2379" s="33">
        <v>-6.9123809251769985E-3</v>
      </c>
      <c r="D2379" s="33">
        <v>3.9255811138136261E-2</v>
      </c>
    </row>
    <row r="2380" spans="2:4" x14ac:dyDescent="0.2">
      <c r="B2380" t="s">
        <v>2410</v>
      </c>
      <c r="C2380" s="33">
        <v>1.8080162896770509E-2</v>
      </c>
      <c r="D2380" s="33">
        <v>2.2238564352302179E-2</v>
      </c>
    </row>
    <row r="2381" spans="2:4" x14ac:dyDescent="0.2">
      <c r="B2381" t="s">
        <v>2411</v>
      </c>
      <c r="C2381" s="33">
        <v>6.1210034656535928E-3</v>
      </c>
      <c r="D2381" s="33">
        <v>4.4334918725969515E-2</v>
      </c>
    </row>
    <row r="2382" spans="2:4" x14ac:dyDescent="0.2">
      <c r="B2382" t="s">
        <v>2412</v>
      </c>
      <c r="C2382" s="33">
        <v>3.7702023159677335E-2</v>
      </c>
      <c r="D2382" s="33">
        <v>3.8324831435934271E-2</v>
      </c>
    </row>
    <row r="2383" spans="2:4" x14ac:dyDescent="0.2">
      <c r="B2383" t="s">
        <v>2413</v>
      </c>
      <c r="C2383" s="33">
        <v>-9.3051952344109078E-3</v>
      </c>
      <c r="D2383" s="33">
        <v>3.1377594727539738E-2</v>
      </c>
    </row>
    <row r="2384" spans="2:4" x14ac:dyDescent="0.2">
      <c r="B2384" t="s">
        <v>2414</v>
      </c>
      <c r="C2384" s="33">
        <v>4.3111083198198077E-2</v>
      </c>
      <c r="D2384" s="33">
        <v>6.2009315206128984E-2</v>
      </c>
    </row>
    <row r="2385" spans="2:4" x14ac:dyDescent="0.2">
      <c r="B2385" t="s">
        <v>2415</v>
      </c>
      <c r="C2385" s="33">
        <v>-9.4720768007476811E-3</v>
      </c>
      <c r="D2385" s="33">
        <v>4.0316831744635524E-2</v>
      </c>
    </row>
    <row r="2386" spans="2:4" x14ac:dyDescent="0.2">
      <c r="B2386" t="s">
        <v>2416</v>
      </c>
      <c r="C2386" s="33">
        <v>4.1356550739545909E-2</v>
      </c>
      <c r="D2386" s="33">
        <v>7.4824414764770503E-2</v>
      </c>
    </row>
    <row r="2387" spans="2:4" x14ac:dyDescent="0.2">
      <c r="B2387" t="s">
        <v>2417</v>
      </c>
      <c r="C2387" s="33">
        <v>4.7333717454002479E-2</v>
      </c>
      <c r="D2387" s="33">
        <v>3.9761658593611061E-2</v>
      </c>
    </row>
    <row r="2388" spans="2:4" x14ac:dyDescent="0.2">
      <c r="B2388" t="s">
        <v>2418</v>
      </c>
      <c r="C2388" s="33">
        <v>3.4516598977280943E-3</v>
      </c>
      <c r="D2388" s="33">
        <v>1.8906276440920529E-2</v>
      </c>
    </row>
    <row r="2389" spans="2:4" x14ac:dyDescent="0.2">
      <c r="B2389" t="s">
        <v>2419</v>
      </c>
      <c r="C2389" s="33">
        <v>-5.3672568073444369E-3</v>
      </c>
      <c r="D2389" s="33">
        <v>1.5554007485899107E-2</v>
      </c>
    </row>
    <row r="2390" spans="2:4" x14ac:dyDescent="0.2">
      <c r="B2390" t="s">
        <v>2420</v>
      </c>
      <c r="C2390" s="33">
        <v>4.5226720141005958E-3</v>
      </c>
      <c r="D2390" s="33">
        <v>4.3612388131528387E-2</v>
      </c>
    </row>
    <row r="2391" spans="2:4" x14ac:dyDescent="0.2">
      <c r="B2391" t="s">
        <v>2421</v>
      </c>
      <c r="C2391" s="33">
        <v>6.0208835332875759E-3</v>
      </c>
      <c r="D2391" s="33">
        <v>2.7741569140001546E-2</v>
      </c>
    </row>
    <row r="2392" spans="2:4" x14ac:dyDescent="0.2">
      <c r="B2392" t="s">
        <v>2422</v>
      </c>
      <c r="C2392" s="33">
        <v>-2.4977324932593997E-2</v>
      </c>
      <c r="D2392" s="33">
        <v>2.9022961021273809E-2</v>
      </c>
    </row>
    <row r="2393" spans="2:4" x14ac:dyDescent="0.2">
      <c r="B2393" t="s">
        <v>2423</v>
      </c>
      <c r="C2393" s="33">
        <v>3.5146839726096059E-3</v>
      </c>
      <c r="D2393" s="33">
        <v>2.4121801063462879E-2</v>
      </c>
    </row>
    <row r="2394" spans="2:4" x14ac:dyDescent="0.2">
      <c r="B2394" t="s">
        <v>2424</v>
      </c>
      <c r="C2394" s="33">
        <v>-1.260859367511801E-2</v>
      </c>
      <c r="D2394" s="33">
        <v>5.2192402967517371E-2</v>
      </c>
    </row>
    <row r="2395" spans="2:4" x14ac:dyDescent="0.2">
      <c r="B2395" t="s">
        <v>2425</v>
      </c>
      <c r="C2395" s="33">
        <v>-4.5655023607050656E-3</v>
      </c>
      <c r="D2395" s="33">
        <v>3.8235593877418345E-2</v>
      </c>
    </row>
    <row r="2396" spans="2:4" x14ac:dyDescent="0.2">
      <c r="B2396" t="s">
        <v>2426</v>
      </c>
      <c r="C2396" s="33">
        <v>-4.4471651313245028E-3</v>
      </c>
      <c r="D2396" s="33">
        <v>6.8908885217572255E-3</v>
      </c>
    </row>
    <row r="2397" spans="2:4" x14ac:dyDescent="0.2">
      <c r="B2397" t="s">
        <v>2427</v>
      </c>
      <c r="C2397" s="33">
        <v>9.0244026534309386E-3</v>
      </c>
      <c r="D2397" s="33">
        <v>4.0326129107274455E-2</v>
      </c>
    </row>
    <row r="2398" spans="2:4" x14ac:dyDescent="0.2">
      <c r="B2398" t="s">
        <v>2428</v>
      </c>
      <c r="C2398" s="33">
        <v>2.9242424815066573E-2</v>
      </c>
      <c r="D2398" s="33">
        <v>1.4648516292028534E-2</v>
      </c>
    </row>
    <row r="2399" spans="2:4" x14ac:dyDescent="0.2">
      <c r="B2399" t="s">
        <v>2429</v>
      </c>
      <c r="C2399" s="33">
        <v>5.9719525429402344E-3</v>
      </c>
      <c r="D2399" s="33">
        <v>5.0161882464159688E-2</v>
      </c>
    </row>
    <row r="2400" spans="2:4" x14ac:dyDescent="0.2">
      <c r="B2400" t="s">
        <v>2430</v>
      </c>
      <c r="C2400" s="33">
        <v>-2.0963547671367197E-2</v>
      </c>
      <c r="D2400" s="33">
        <v>3.4455737432980624E-2</v>
      </c>
    </row>
    <row r="2401" spans="2:4" x14ac:dyDescent="0.2">
      <c r="B2401" t="s">
        <v>2431</v>
      </c>
      <c r="C2401" s="33">
        <v>-2.7997726160341095E-2</v>
      </c>
      <c r="D2401" s="33">
        <v>1.3627453102922425E-2</v>
      </c>
    </row>
    <row r="2402" spans="2:4" x14ac:dyDescent="0.2">
      <c r="B2402" t="s">
        <v>2432</v>
      </c>
      <c r="C2402" s="33">
        <v>4.5605629641133176E-2</v>
      </c>
      <c r="D2402" s="33">
        <v>3.733160289272084E-2</v>
      </c>
    </row>
    <row r="2403" spans="2:4" x14ac:dyDescent="0.2">
      <c r="B2403" t="s">
        <v>2433</v>
      </c>
      <c r="C2403" s="33">
        <v>1.110288573734208E-2</v>
      </c>
      <c r="D2403" s="33">
        <v>-2.0570140664937855E-3</v>
      </c>
    </row>
    <row r="2404" spans="2:4" x14ac:dyDescent="0.2">
      <c r="B2404" t="s">
        <v>2434</v>
      </c>
      <c r="C2404" s="33">
        <v>1.6735165276263023E-2</v>
      </c>
      <c r="D2404" s="33">
        <v>4.506703724867956E-2</v>
      </c>
    </row>
    <row r="2405" spans="2:4" x14ac:dyDescent="0.2">
      <c r="B2405" t="s">
        <v>2435</v>
      </c>
      <c r="C2405" s="33">
        <v>-4.4830110215422769E-4</v>
      </c>
      <c r="D2405" s="33">
        <v>3.9849293347659083E-2</v>
      </c>
    </row>
    <row r="2406" spans="2:4" x14ac:dyDescent="0.2">
      <c r="B2406" t="s">
        <v>2436</v>
      </c>
      <c r="C2406" s="33">
        <v>2.5203587413280229E-2</v>
      </c>
      <c r="D2406" s="33">
        <v>2.1132649091150299E-2</v>
      </c>
    </row>
    <row r="2407" spans="2:4" x14ac:dyDescent="0.2">
      <c r="B2407" t="s">
        <v>2437</v>
      </c>
      <c r="C2407" s="33">
        <v>-2.1898303901726375E-3</v>
      </c>
      <c r="D2407" s="33">
        <v>6.0322202450551143E-2</v>
      </c>
    </row>
    <row r="2408" spans="2:4" x14ac:dyDescent="0.2">
      <c r="B2408" t="s">
        <v>2438</v>
      </c>
      <c r="C2408" s="33">
        <v>-8.6064592521443179E-3</v>
      </c>
      <c r="D2408" s="33">
        <v>3.5012367532276996E-2</v>
      </c>
    </row>
    <row r="2409" spans="2:4" x14ac:dyDescent="0.2">
      <c r="B2409" t="s">
        <v>2439</v>
      </c>
      <c r="C2409" s="33">
        <v>-3.427485363799105E-2</v>
      </c>
      <c r="D2409" s="33">
        <v>2.4047590369642973E-2</v>
      </c>
    </row>
    <row r="2410" spans="2:4" x14ac:dyDescent="0.2">
      <c r="B2410" t="s">
        <v>2440</v>
      </c>
      <c r="C2410" s="33">
        <v>3.2395352285128701E-2</v>
      </c>
      <c r="D2410" s="33">
        <v>3.428155711660906E-2</v>
      </c>
    </row>
    <row r="2411" spans="2:4" x14ac:dyDescent="0.2">
      <c r="B2411" t="s">
        <v>2441</v>
      </c>
      <c r="C2411" s="33">
        <v>3.0661914906606635E-2</v>
      </c>
      <c r="D2411" s="33">
        <v>4.3955381310403802E-2</v>
      </c>
    </row>
    <row r="2412" spans="2:4" x14ac:dyDescent="0.2">
      <c r="B2412" t="s">
        <v>2442</v>
      </c>
      <c r="C2412" s="33">
        <v>-4.9824019474235797E-3</v>
      </c>
      <c r="D2412" s="33">
        <v>1.1186953129032517E-2</v>
      </c>
    </row>
    <row r="2413" spans="2:4" x14ac:dyDescent="0.2">
      <c r="B2413" t="s">
        <v>2443</v>
      </c>
      <c r="C2413" s="33">
        <v>8.9815509498752753E-3</v>
      </c>
      <c r="D2413" s="33">
        <v>4.6943428628219298E-2</v>
      </c>
    </row>
    <row r="2414" spans="2:4" x14ac:dyDescent="0.2">
      <c r="B2414" t="s">
        <v>2444</v>
      </c>
      <c r="C2414" s="33">
        <v>-1.7676215577652303E-3</v>
      </c>
      <c r="D2414" s="33">
        <v>4.7259108290242144E-2</v>
      </c>
    </row>
    <row r="2415" spans="2:4" x14ac:dyDescent="0.2">
      <c r="B2415" t="s">
        <v>2445</v>
      </c>
      <c r="C2415" s="33">
        <v>1.6946021978139651E-2</v>
      </c>
      <c r="D2415" s="33">
        <v>6.3993881605409392E-2</v>
      </c>
    </row>
    <row r="2416" spans="2:4" x14ac:dyDescent="0.2">
      <c r="B2416" t="s">
        <v>2446</v>
      </c>
      <c r="C2416" s="33">
        <v>2.9634685774886128E-2</v>
      </c>
      <c r="D2416" s="33">
        <v>-7.7300010317267881E-3</v>
      </c>
    </row>
    <row r="2417" spans="2:4" x14ac:dyDescent="0.2">
      <c r="B2417" t="s">
        <v>2447</v>
      </c>
      <c r="C2417" s="33">
        <v>9.1210152799701561E-3</v>
      </c>
      <c r="D2417" s="33">
        <v>5.4928998056503531E-2</v>
      </c>
    </row>
    <row r="2418" spans="2:4" x14ac:dyDescent="0.2">
      <c r="B2418" t="s">
        <v>2448</v>
      </c>
      <c r="C2418" s="33">
        <v>-1.8774349541974007E-3</v>
      </c>
      <c r="D2418" s="33">
        <v>7.2814729902737144E-3</v>
      </c>
    </row>
    <row r="2419" spans="2:4" x14ac:dyDescent="0.2">
      <c r="B2419" t="s">
        <v>2449</v>
      </c>
      <c r="C2419" s="33">
        <v>2.2969867469097356E-2</v>
      </c>
      <c r="D2419" s="33">
        <v>8.4893881614358443E-3</v>
      </c>
    </row>
    <row r="2420" spans="2:4" x14ac:dyDescent="0.2">
      <c r="B2420" t="s">
        <v>2450</v>
      </c>
      <c r="C2420" s="33">
        <v>2.6297038119317225E-2</v>
      </c>
      <c r="D2420" s="33">
        <v>5.8103200916078665E-2</v>
      </c>
    </row>
    <row r="2421" spans="2:4" x14ac:dyDescent="0.2">
      <c r="B2421" t="s">
        <v>2451</v>
      </c>
      <c r="C2421" s="33">
        <v>3.6248914911128097E-2</v>
      </c>
      <c r="D2421" s="33">
        <v>6.1629819271032608E-2</v>
      </c>
    </row>
    <row r="2422" spans="2:4" x14ac:dyDescent="0.2">
      <c r="B2422" t="s">
        <v>2452</v>
      </c>
      <c r="C2422" s="33">
        <v>1.5093528965413959E-2</v>
      </c>
      <c r="D2422" s="33">
        <v>3.3056237265970609E-3</v>
      </c>
    </row>
    <row r="2423" spans="2:4" x14ac:dyDescent="0.2">
      <c r="B2423" t="s">
        <v>2453</v>
      </c>
      <c r="C2423" s="33">
        <v>-1.1002457382411046E-2</v>
      </c>
      <c r="D2423" s="33">
        <v>3.0286516036521306E-2</v>
      </c>
    </row>
    <row r="2424" spans="2:4" x14ac:dyDescent="0.2">
      <c r="B2424" t="s">
        <v>2454</v>
      </c>
      <c r="C2424" s="33">
        <v>1.5735307287481532E-2</v>
      </c>
      <c r="D2424" s="33">
        <v>3.631918803016327E-2</v>
      </c>
    </row>
    <row r="2425" spans="2:4" x14ac:dyDescent="0.2">
      <c r="B2425" t="s">
        <v>2455</v>
      </c>
      <c r="C2425" s="33">
        <v>2.5464678684642146E-2</v>
      </c>
      <c r="D2425" s="33">
        <v>7.1569783877686963E-2</v>
      </c>
    </row>
    <row r="2426" spans="2:4" x14ac:dyDescent="0.2">
      <c r="B2426" t="s">
        <v>2456</v>
      </c>
      <c r="C2426" s="33">
        <v>3.0785203412743781E-2</v>
      </c>
      <c r="D2426" s="33">
        <v>4.962522206338088E-2</v>
      </c>
    </row>
    <row r="2427" spans="2:4" x14ac:dyDescent="0.2">
      <c r="B2427" t="s">
        <v>2457</v>
      </c>
      <c r="C2427" s="33">
        <v>3.6752941199727711E-2</v>
      </c>
      <c r="D2427" s="33">
        <v>6.8334403006668543E-2</v>
      </c>
    </row>
    <row r="2428" spans="2:4" x14ac:dyDescent="0.2">
      <c r="B2428" t="s">
        <v>2458</v>
      </c>
      <c r="C2428" s="33">
        <v>-3.5521059281686578E-2</v>
      </c>
      <c r="D2428" s="33">
        <v>3.4985010962698265E-2</v>
      </c>
    </row>
    <row r="2429" spans="2:4" x14ac:dyDescent="0.2">
      <c r="B2429" t="s">
        <v>2459</v>
      </c>
      <c r="C2429" s="33">
        <v>-1.2234591660318742E-2</v>
      </c>
      <c r="D2429" s="33">
        <v>5.3861787886218329E-2</v>
      </c>
    </row>
    <row r="2430" spans="2:4" x14ac:dyDescent="0.2">
      <c r="B2430" t="s">
        <v>2460</v>
      </c>
      <c r="C2430" s="33">
        <v>-1.6430401772218862E-2</v>
      </c>
      <c r="D2430" s="33">
        <v>2.7413974696817452E-2</v>
      </c>
    </row>
    <row r="2431" spans="2:4" x14ac:dyDescent="0.2">
      <c r="B2431" t="s">
        <v>2461</v>
      </c>
      <c r="C2431" s="33">
        <v>3.1399826066463368E-3</v>
      </c>
      <c r="D2431" s="33">
        <v>4.9528977859050978E-2</v>
      </c>
    </row>
    <row r="2432" spans="2:4" x14ac:dyDescent="0.2">
      <c r="B2432" t="s">
        <v>2462</v>
      </c>
      <c r="C2432" s="33">
        <v>-8.1140180988432068E-3</v>
      </c>
      <c r="D2432" s="33">
        <v>-2.2499486081512671E-4</v>
      </c>
    </row>
    <row r="2433" spans="2:4" x14ac:dyDescent="0.2">
      <c r="B2433" t="s">
        <v>2463</v>
      </c>
      <c r="C2433" s="33">
        <v>-1.2120639405493504E-2</v>
      </c>
      <c r="D2433" s="33">
        <v>3.1792604945065792E-2</v>
      </c>
    </row>
    <row r="2434" spans="2:4" x14ac:dyDescent="0.2">
      <c r="B2434" t="s">
        <v>2464</v>
      </c>
      <c r="C2434" s="33">
        <v>2.6641161511133507E-2</v>
      </c>
      <c r="D2434" s="33">
        <v>4.1170721302485898E-2</v>
      </c>
    </row>
    <row r="2435" spans="2:4" x14ac:dyDescent="0.2">
      <c r="B2435" t="s">
        <v>2465</v>
      </c>
      <c r="C2435" s="33">
        <v>1.3546554776836544E-2</v>
      </c>
      <c r="D2435" s="33">
        <v>6.0330732108877225E-2</v>
      </c>
    </row>
    <row r="2436" spans="2:4" x14ac:dyDescent="0.2">
      <c r="B2436" t="s">
        <v>2466</v>
      </c>
      <c r="C2436" s="33">
        <v>1.717022412305895E-2</v>
      </c>
      <c r="D2436" s="33">
        <v>3.3721205330231041E-2</v>
      </c>
    </row>
    <row r="2437" spans="2:4" x14ac:dyDescent="0.2">
      <c r="B2437" t="s">
        <v>2467</v>
      </c>
      <c r="C2437" s="33">
        <v>1.4296973140705063E-2</v>
      </c>
      <c r="D2437" s="33">
        <v>8.2666023172229708E-2</v>
      </c>
    </row>
    <row r="2438" spans="2:4" x14ac:dyDescent="0.2">
      <c r="B2438" t="s">
        <v>2468</v>
      </c>
      <c r="C2438" s="33">
        <v>9.2141989755822711E-4</v>
      </c>
      <c r="D2438" s="33">
        <v>3.5643939787099649E-2</v>
      </c>
    </row>
    <row r="2439" spans="2:4" x14ac:dyDescent="0.2">
      <c r="B2439" t="s">
        <v>2469</v>
      </c>
      <c r="C2439" s="33">
        <v>-1.2601211037620961E-2</v>
      </c>
      <c r="D2439" s="33">
        <v>4.3379123319357553E-2</v>
      </c>
    </row>
    <row r="2440" spans="2:4" x14ac:dyDescent="0.2">
      <c r="B2440" t="s">
        <v>2470</v>
      </c>
      <c r="C2440" s="33">
        <v>-2.2240306156700466E-2</v>
      </c>
      <c r="D2440" s="33">
        <v>6.5514278021584813E-2</v>
      </c>
    </row>
    <row r="2441" spans="2:4" x14ac:dyDescent="0.2">
      <c r="B2441" t="s">
        <v>2471</v>
      </c>
      <c r="C2441" s="33">
        <v>-1.9313960699893142E-2</v>
      </c>
      <c r="D2441" s="33">
        <v>5.4559139685373209E-2</v>
      </c>
    </row>
    <row r="2442" spans="2:4" x14ac:dyDescent="0.2">
      <c r="B2442" t="s">
        <v>2472</v>
      </c>
      <c r="C2442" s="33">
        <v>-2.3094916970683742E-2</v>
      </c>
      <c r="D2442" s="33">
        <v>1.4791345596887523E-2</v>
      </c>
    </row>
    <row r="2443" spans="2:4" x14ac:dyDescent="0.2">
      <c r="B2443" t="s">
        <v>2473</v>
      </c>
      <c r="C2443" s="33">
        <v>-2.2146070547353434E-3</v>
      </c>
      <c r="D2443" s="33">
        <v>3.6555365235099634E-2</v>
      </c>
    </row>
    <row r="2444" spans="2:4" x14ac:dyDescent="0.2">
      <c r="B2444" t="s">
        <v>2474</v>
      </c>
      <c r="C2444" s="33">
        <v>2.7946787542488132E-2</v>
      </c>
      <c r="D2444" s="33">
        <v>1.7642058416698497E-3</v>
      </c>
    </row>
    <row r="2445" spans="2:4" x14ac:dyDescent="0.2">
      <c r="B2445" t="s">
        <v>2475</v>
      </c>
      <c r="C2445" s="33">
        <v>2.0759851822788868E-2</v>
      </c>
      <c r="D2445" s="33">
        <v>4.7334515326622445E-2</v>
      </c>
    </row>
    <row r="2446" spans="2:4" x14ac:dyDescent="0.2">
      <c r="B2446" t="s">
        <v>2476</v>
      </c>
      <c r="C2446" s="33">
        <v>2.8874696676088555E-3</v>
      </c>
      <c r="D2446" s="33">
        <v>5.7416298948955377E-2</v>
      </c>
    </row>
    <row r="2447" spans="2:4" x14ac:dyDescent="0.2">
      <c r="B2447" t="s">
        <v>2477</v>
      </c>
      <c r="C2447" s="33">
        <v>1.3318049743163071E-2</v>
      </c>
      <c r="D2447" s="33">
        <v>3.2044266690525229E-2</v>
      </c>
    </row>
    <row r="2448" spans="2:4" x14ac:dyDescent="0.2">
      <c r="B2448" t="s">
        <v>2478</v>
      </c>
      <c r="C2448" s="33">
        <v>-1.0941085991555423E-2</v>
      </c>
      <c r="D2448" s="33">
        <v>2.4367792157106584E-2</v>
      </c>
    </row>
    <row r="2449" spans="2:4" x14ac:dyDescent="0.2">
      <c r="B2449" t="s">
        <v>2479</v>
      </c>
      <c r="C2449" s="33">
        <v>6.2214724218220916E-3</v>
      </c>
      <c r="D2449" s="33">
        <v>6.1836137971945176E-2</v>
      </c>
    </row>
    <row r="2450" spans="2:4" x14ac:dyDescent="0.2">
      <c r="B2450" t="s">
        <v>2480</v>
      </c>
      <c r="C2450" s="33">
        <v>-1.7795251412527843E-3</v>
      </c>
      <c r="D2450" s="33">
        <v>5.5608829122954846E-2</v>
      </c>
    </row>
    <row r="2451" spans="2:4" x14ac:dyDescent="0.2">
      <c r="B2451" t="s">
        <v>2481</v>
      </c>
      <c r="C2451" s="33">
        <v>-1.9381186010639477E-3</v>
      </c>
      <c r="D2451" s="33">
        <v>3.5049298100096368E-2</v>
      </c>
    </row>
    <row r="2452" spans="2:4" x14ac:dyDescent="0.2">
      <c r="B2452" t="s">
        <v>2482</v>
      </c>
      <c r="C2452" s="33">
        <v>3.2831816624598067E-2</v>
      </c>
      <c r="D2452" s="33">
        <v>4.7179282418417685E-2</v>
      </c>
    </row>
    <row r="2453" spans="2:4" x14ac:dyDescent="0.2">
      <c r="B2453" t="s">
        <v>2483</v>
      </c>
      <c r="C2453" s="33">
        <v>5.1090304163984517E-2</v>
      </c>
      <c r="D2453" s="33">
        <v>5.9211553198489787E-2</v>
      </c>
    </row>
    <row r="2454" spans="2:4" x14ac:dyDescent="0.2">
      <c r="B2454" t="s">
        <v>2484</v>
      </c>
      <c r="C2454" s="33">
        <v>-4.653892087935381E-3</v>
      </c>
      <c r="D2454" s="33">
        <v>2.0683119143238348E-2</v>
      </c>
    </row>
    <row r="2455" spans="2:4" x14ac:dyDescent="0.2">
      <c r="B2455" t="s">
        <v>2485</v>
      </c>
      <c r="C2455" s="33">
        <v>1.0504583455158754E-2</v>
      </c>
      <c r="D2455" s="33">
        <v>-8.6193979508595239E-3</v>
      </c>
    </row>
    <row r="2456" spans="2:4" x14ac:dyDescent="0.2">
      <c r="B2456" t="s">
        <v>2486</v>
      </c>
      <c r="C2456" s="33">
        <v>5.1228429867891584E-2</v>
      </c>
      <c r="D2456" s="33">
        <v>3.2069172885304101E-2</v>
      </c>
    </row>
    <row r="2457" spans="2:4" x14ac:dyDescent="0.2">
      <c r="B2457" t="s">
        <v>2487</v>
      </c>
      <c r="C2457" s="33">
        <v>-2.1665661898877621E-2</v>
      </c>
      <c r="D2457" s="33">
        <v>1.554211906133485E-2</v>
      </c>
    </row>
    <row r="2458" spans="2:4" x14ac:dyDescent="0.2">
      <c r="B2458" t="s">
        <v>2488</v>
      </c>
      <c r="C2458" s="33">
        <v>2.3110165522513017E-2</v>
      </c>
      <c r="D2458" s="33">
        <v>3.8041036206516887E-2</v>
      </c>
    </row>
    <row r="2459" spans="2:4" x14ac:dyDescent="0.2">
      <c r="B2459" t="s">
        <v>2489</v>
      </c>
      <c r="C2459" s="33">
        <v>-2.2394681144330561E-2</v>
      </c>
      <c r="D2459" s="33">
        <v>6.1445503381611505E-2</v>
      </c>
    </row>
    <row r="2460" spans="2:4" x14ac:dyDescent="0.2">
      <c r="B2460" t="s">
        <v>2490</v>
      </c>
      <c r="C2460" s="33">
        <v>5.2887880386645273E-3</v>
      </c>
      <c r="D2460" s="33">
        <v>1.147332997710904E-2</v>
      </c>
    </row>
    <row r="2461" spans="2:4" x14ac:dyDescent="0.2">
      <c r="B2461" t="s">
        <v>2491</v>
      </c>
      <c r="C2461" s="33">
        <v>2.4212616403073497E-2</v>
      </c>
      <c r="D2461" s="33">
        <v>5.9699169158617352E-2</v>
      </c>
    </row>
    <row r="2462" spans="2:4" x14ac:dyDescent="0.2">
      <c r="B2462" t="s">
        <v>2492</v>
      </c>
      <c r="C2462" s="33">
        <v>3.9490597541552597E-2</v>
      </c>
      <c r="D2462" s="33">
        <v>5.0057451370053754E-2</v>
      </c>
    </row>
    <row r="2463" spans="2:4" x14ac:dyDescent="0.2">
      <c r="B2463" t="s">
        <v>2493</v>
      </c>
      <c r="C2463" s="33">
        <v>7.2439739368938307E-3</v>
      </c>
      <c r="D2463" s="33">
        <v>6.5574699053914554E-2</v>
      </c>
    </row>
    <row r="2464" spans="2:4" x14ac:dyDescent="0.2">
      <c r="B2464" t="s">
        <v>2494</v>
      </c>
      <c r="C2464" s="33">
        <v>1.5215452605905296E-2</v>
      </c>
      <c r="D2464" s="33">
        <v>1.7577642650943918E-2</v>
      </c>
    </row>
    <row r="2465" spans="2:4" x14ac:dyDescent="0.2">
      <c r="B2465" t="s">
        <v>2495</v>
      </c>
      <c r="C2465" s="33">
        <v>3.2547249936755313E-2</v>
      </c>
      <c r="D2465" s="33">
        <v>3.995725911803049E-2</v>
      </c>
    </row>
    <row r="2466" spans="2:4" x14ac:dyDescent="0.2">
      <c r="B2466" t="s">
        <v>2496</v>
      </c>
      <c r="C2466" s="33">
        <v>3.8325092980499402E-3</v>
      </c>
      <c r="D2466" s="33">
        <v>4.517030410238275E-2</v>
      </c>
    </row>
    <row r="2467" spans="2:4" x14ac:dyDescent="0.2">
      <c r="B2467" t="s">
        <v>2497</v>
      </c>
      <c r="C2467" s="33">
        <v>-7.3557216251050692E-3</v>
      </c>
      <c r="D2467" s="33">
        <v>6.5193112476655463E-2</v>
      </c>
    </row>
    <row r="2468" spans="2:4" x14ac:dyDescent="0.2">
      <c r="B2468" t="s">
        <v>2498</v>
      </c>
      <c r="C2468" s="33">
        <v>-1.2069337405460784E-2</v>
      </c>
      <c r="D2468" s="33">
        <v>3.1358846625386058E-2</v>
      </c>
    </row>
    <row r="2469" spans="2:4" x14ac:dyDescent="0.2">
      <c r="B2469" t="s">
        <v>2499</v>
      </c>
      <c r="C2469" s="33">
        <v>-5.1900404356560164E-3</v>
      </c>
      <c r="D2469" s="33">
        <v>3.9092776514563651E-2</v>
      </c>
    </row>
    <row r="2470" spans="2:4" x14ac:dyDescent="0.2">
      <c r="B2470" t="s">
        <v>2500</v>
      </c>
      <c r="C2470" s="33">
        <v>-3.5721000693000798E-2</v>
      </c>
      <c r="D2470" s="33">
        <v>5.0727658618953259E-2</v>
      </c>
    </row>
    <row r="2471" spans="2:4" x14ac:dyDescent="0.2">
      <c r="B2471" t="s">
        <v>2501</v>
      </c>
      <c r="C2471" s="33">
        <v>-1.7485503170353245E-2</v>
      </c>
      <c r="D2471" s="33">
        <v>2.3696191111021947E-2</v>
      </c>
    </row>
    <row r="2472" spans="2:4" x14ac:dyDescent="0.2">
      <c r="B2472" t="s">
        <v>2502</v>
      </c>
      <c r="C2472" s="33">
        <v>-9.5746973161607799E-3</v>
      </c>
      <c r="D2472" s="33">
        <v>3.6479616823044424E-2</v>
      </c>
    </row>
    <row r="2473" spans="2:4" x14ac:dyDescent="0.2">
      <c r="B2473" t="s">
        <v>2503</v>
      </c>
      <c r="C2473" s="33">
        <v>-9.8047635048972501E-4</v>
      </c>
      <c r="D2473" s="33">
        <v>6.7035701138479925E-2</v>
      </c>
    </row>
    <row r="2474" spans="2:4" x14ac:dyDescent="0.2">
      <c r="B2474" t="s">
        <v>2504</v>
      </c>
      <c r="C2474" s="33">
        <v>2.329289669836079E-3</v>
      </c>
      <c r="D2474" s="33">
        <v>6.7425739765805293E-2</v>
      </c>
    </row>
    <row r="2475" spans="2:4" x14ac:dyDescent="0.2">
      <c r="B2475" t="s">
        <v>2505</v>
      </c>
      <c r="C2475" s="33">
        <v>-2.3453699009398865E-2</v>
      </c>
      <c r="D2475" s="33">
        <v>3.368935875904111E-2</v>
      </c>
    </row>
    <row r="2476" spans="2:4" x14ac:dyDescent="0.2">
      <c r="B2476" t="s">
        <v>2506</v>
      </c>
      <c r="C2476" s="33">
        <v>3.1179846613818493E-2</v>
      </c>
      <c r="D2476" s="33">
        <v>2.5521905536779702E-2</v>
      </c>
    </row>
    <row r="2477" spans="2:4" x14ac:dyDescent="0.2">
      <c r="B2477" t="s">
        <v>2507</v>
      </c>
      <c r="C2477" s="33">
        <v>-7.2317064917826763E-3</v>
      </c>
      <c r="D2477" s="33">
        <v>8.8291438052532263E-3</v>
      </c>
    </row>
    <row r="2478" spans="2:4" x14ac:dyDescent="0.2">
      <c r="B2478" t="s">
        <v>2508</v>
      </c>
      <c r="C2478" s="33">
        <v>3.7683162743274989E-2</v>
      </c>
      <c r="D2478" s="33">
        <v>3.306500000180973E-2</v>
      </c>
    </row>
    <row r="2479" spans="2:4" x14ac:dyDescent="0.2">
      <c r="B2479" t="s">
        <v>2509</v>
      </c>
      <c r="C2479" s="33">
        <v>7.7965119376696528E-4</v>
      </c>
      <c r="D2479" s="33">
        <v>5.2314070912005295E-2</v>
      </c>
    </row>
    <row r="2480" spans="2:4" x14ac:dyDescent="0.2">
      <c r="B2480" t="s">
        <v>2510</v>
      </c>
      <c r="C2480" s="33">
        <v>3.8020496092585086E-2</v>
      </c>
      <c r="D2480" s="33">
        <v>6.962792078412193E-2</v>
      </c>
    </row>
    <row r="2481" spans="2:4" x14ac:dyDescent="0.2">
      <c r="B2481" t="s">
        <v>2511</v>
      </c>
      <c r="C2481" s="33">
        <v>5.1899895251072581E-2</v>
      </c>
      <c r="D2481" s="33">
        <v>6.1552078302223166E-2</v>
      </c>
    </row>
    <row r="2482" spans="2:4" x14ac:dyDescent="0.2">
      <c r="B2482" t="s">
        <v>2512</v>
      </c>
      <c r="C2482" s="33">
        <v>7.355579260951357E-3</v>
      </c>
      <c r="D2482" s="33">
        <v>2.4107203732735671E-2</v>
      </c>
    </row>
    <row r="2483" spans="2:4" x14ac:dyDescent="0.2">
      <c r="B2483" t="s">
        <v>2513</v>
      </c>
      <c r="C2483" s="33">
        <v>1.5613805500645865E-2</v>
      </c>
      <c r="D2483" s="33">
        <v>3.8098569596993773E-2</v>
      </c>
    </row>
    <row r="2484" spans="2:4" x14ac:dyDescent="0.2">
      <c r="B2484" t="s">
        <v>2514</v>
      </c>
      <c r="C2484" s="33">
        <v>-3.4067658748982939E-2</v>
      </c>
      <c r="D2484" s="33">
        <v>-9.5206119398038441E-3</v>
      </c>
    </row>
    <row r="2485" spans="2:4" x14ac:dyDescent="0.2">
      <c r="B2485" t="s">
        <v>2515</v>
      </c>
      <c r="C2485" s="33">
        <v>4.9025434274061258E-3</v>
      </c>
      <c r="D2485" s="33">
        <v>6.8084328130703614E-2</v>
      </c>
    </row>
    <row r="2486" spans="2:4" x14ac:dyDescent="0.2">
      <c r="B2486" t="s">
        <v>2516</v>
      </c>
      <c r="C2486" s="33">
        <v>-1.6898106973454494E-2</v>
      </c>
      <c r="D2486" s="33">
        <v>3.7799890453805093E-2</v>
      </c>
    </row>
    <row r="2487" spans="2:4" x14ac:dyDescent="0.2">
      <c r="B2487" t="s">
        <v>2517</v>
      </c>
      <c r="C2487" s="33">
        <v>2.0831878274856764E-2</v>
      </c>
      <c r="D2487" s="33">
        <v>8.5434678716843071E-3</v>
      </c>
    </row>
    <row r="2488" spans="2:4" x14ac:dyDescent="0.2">
      <c r="B2488" t="s">
        <v>2518</v>
      </c>
      <c r="C2488" s="33">
        <v>-2.0455677152146998E-3</v>
      </c>
      <c r="D2488" s="33">
        <v>3.1319229667410201E-2</v>
      </c>
    </row>
    <row r="2489" spans="2:4" x14ac:dyDescent="0.2">
      <c r="B2489" t="s">
        <v>2519</v>
      </c>
      <c r="C2489" s="33">
        <v>-1.1884837112217364E-2</v>
      </c>
      <c r="D2489" s="33">
        <v>4.0117441116894789E-2</v>
      </c>
    </row>
    <row r="2490" spans="2:4" x14ac:dyDescent="0.2">
      <c r="B2490" t="s">
        <v>2520</v>
      </c>
      <c r="C2490" s="33">
        <v>-1.1222538466237225E-2</v>
      </c>
      <c r="D2490" s="33">
        <v>4.0446872145984268E-2</v>
      </c>
    </row>
    <row r="2491" spans="2:4" x14ac:dyDescent="0.2">
      <c r="B2491" t="s">
        <v>2521</v>
      </c>
      <c r="C2491" s="33">
        <v>-1.6982181232473248E-2</v>
      </c>
      <c r="D2491" s="33">
        <v>-1.8217831472565164E-2</v>
      </c>
    </row>
    <row r="2492" spans="2:4" x14ac:dyDescent="0.2">
      <c r="B2492" t="s">
        <v>2522</v>
      </c>
      <c r="C2492" s="33">
        <v>2.7337715302592748E-2</v>
      </c>
      <c r="D2492" s="33">
        <v>3.2510397125005301E-2</v>
      </c>
    </row>
    <row r="2493" spans="2:4" x14ac:dyDescent="0.2">
      <c r="B2493" t="s">
        <v>2523</v>
      </c>
      <c r="C2493" s="33">
        <v>-6.7483086920463089E-3</v>
      </c>
      <c r="D2493" s="33">
        <v>1.5295388412883595E-2</v>
      </c>
    </row>
    <row r="2494" spans="2:4" x14ac:dyDescent="0.2">
      <c r="B2494" t="s">
        <v>2524</v>
      </c>
      <c r="C2494" s="33">
        <v>1.9843994040903881E-2</v>
      </c>
      <c r="D2494" s="33">
        <v>8.8780772262634818E-3</v>
      </c>
    </row>
    <row r="2495" spans="2:4" x14ac:dyDescent="0.2">
      <c r="B2495" t="s">
        <v>2525</v>
      </c>
      <c r="C2495" s="33">
        <v>1.6575866652546439E-3</v>
      </c>
      <c r="D2495" s="33">
        <v>4.2599568462050534E-2</v>
      </c>
    </row>
    <row r="2496" spans="2:4" x14ac:dyDescent="0.2">
      <c r="B2496" t="s">
        <v>2526</v>
      </c>
      <c r="C2496" s="33">
        <v>4.9432798482890025E-3</v>
      </c>
      <c r="D2496" s="33">
        <v>1.7686125293126236E-2</v>
      </c>
    </row>
    <row r="2497" spans="2:4" x14ac:dyDescent="0.2">
      <c r="B2497" t="s">
        <v>2527</v>
      </c>
      <c r="C2497" s="33">
        <v>-2.3080838565754547E-2</v>
      </c>
      <c r="D2497" s="33">
        <v>3.9350238517614745E-2</v>
      </c>
    </row>
    <row r="2498" spans="2:4" x14ac:dyDescent="0.2">
      <c r="B2498" t="s">
        <v>2528</v>
      </c>
      <c r="C2498" s="33">
        <v>-1.9012043815772282E-2</v>
      </c>
      <c r="D2498" s="33">
        <v>1.5755723115814857E-2</v>
      </c>
    </row>
    <row r="2499" spans="2:4" x14ac:dyDescent="0.2">
      <c r="B2499" t="s">
        <v>2529</v>
      </c>
      <c r="C2499" s="33">
        <v>9.6677791954060972E-3</v>
      </c>
      <c r="D2499" s="33">
        <v>7.2373423726040942E-2</v>
      </c>
    </row>
    <row r="2500" spans="2:4" x14ac:dyDescent="0.2">
      <c r="B2500" t="s">
        <v>2530</v>
      </c>
      <c r="C2500" s="33">
        <v>2.1447538984941762E-2</v>
      </c>
      <c r="D2500" s="33">
        <v>4.4102455423278494E-2</v>
      </c>
    </row>
    <row r="2501" spans="2:4" x14ac:dyDescent="0.2">
      <c r="B2501" t="s">
        <v>2531</v>
      </c>
      <c r="C2501" s="33">
        <v>4.9233234985922872E-2</v>
      </c>
      <c r="D2501" s="33">
        <v>5.1191730825816066E-2</v>
      </c>
    </row>
    <row r="2502" spans="2:4" x14ac:dyDescent="0.2">
      <c r="B2502" t="s">
        <v>2532</v>
      </c>
      <c r="C2502" s="33">
        <v>-1.5926735572470312E-2</v>
      </c>
      <c r="D2502" s="33">
        <v>4.9605084236960903E-2</v>
      </c>
    </row>
    <row r="2503" spans="2:4" x14ac:dyDescent="0.2">
      <c r="B2503" t="s">
        <v>2533</v>
      </c>
      <c r="C2503" s="33">
        <v>6.196714264682622E-2</v>
      </c>
      <c r="D2503" s="33">
        <v>1.7815822937286948E-2</v>
      </c>
    </row>
    <row r="2504" spans="2:4" x14ac:dyDescent="0.2">
      <c r="B2504" t="s">
        <v>2534</v>
      </c>
      <c r="C2504" s="33">
        <v>1.627792760487614E-2</v>
      </c>
      <c r="D2504" s="33">
        <v>2.4462016180772997E-2</v>
      </c>
    </row>
    <row r="2505" spans="2:4" x14ac:dyDescent="0.2">
      <c r="B2505" t="s">
        <v>2535</v>
      </c>
      <c r="C2505" s="33">
        <v>-1.3708970568419127E-2</v>
      </c>
      <c r="D2505" s="33">
        <v>2.9544395901389638E-2</v>
      </c>
    </row>
    <row r="2506" spans="2:4" x14ac:dyDescent="0.2">
      <c r="B2506" t="s">
        <v>2536</v>
      </c>
      <c r="C2506" s="33">
        <v>4.7549819325706608E-2</v>
      </c>
      <c r="D2506" s="33">
        <v>4.2032814961941257E-2</v>
      </c>
    </row>
    <row r="2507" spans="2:4" x14ac:dyDescent="0.2">
      <c r="B2507" t="s">
        <v>2537</v>
      </c>
      <c r="C2507" s="33">
        <v>-1.4655359993312531E-2</v>
      </c>
      <c r="D2507" s="33">
        <v>5.6568533559249248E-2</v>
      </c>
    </row>
    <row r="2508" spans="2:4" x14ac:dyDescent="0.2">
      <c r="B2508" t="s">
        <v>2538</v>
      </c>
      <c r="C2508" s="33">
        <v>-6.8516289905405561E-3</v>
      </c>
      <c r="D2508" s="33">
        <v>6.2629338104679286E-2</v>
      </c>
    </row>
    <row r="2509" spans="2:4" x14ac:dyDescent="0.2">
      <c r="B2509" t="s">
        <v>2539</v>
      </c>
      <c r="C2509" s="33">
        <v>8.4879102939030317E-3</v>
      </c>
      <c r="D2509" s="33">
        <v>3.5954042892586698E-2</v>
      </c>
    </row>
    <row r="2510" spans="2:4" x14ac:dyDescent="0.2">
      <c r="B2510" t="s">
        <v>2540</v>
      </c>
      <c r="C2510" s="33">
        <v>-1.6763699725134504E-3</v>
      </c>
      <c r="D2510" s="33">
        <v>9.7306703625588409E-3</v>
      </c>
    </row>
    <row r="2511" spans="2:4" x14ac:dyDescent="0.2">
      <c r="B2511" t="s">
        <v>2541</v>
      </c>
      <c r="C2511" s="33">
        <v>1.3133222060816694E-2</v>
      </c>
      <c r="D2511" s="33">
        <v>4.390284923744095E-2</v>
      </c>
    </row>
    <row r="2512" spans="2:4" x14ac:dyDescent="0.2">
      <c r="B2512" t="s">
        <v>2542</v>
      </c>
      <c r="C2512" s="33">
        <v>1.0635655388012205E-2</v>
      </c>
      <c r="D2512" s="33">
        <v>5.413702177119515E-2</v>
      </c>
    </row>
    <row r="2513" spans="2:4" x14ac:dyDescent="0.2">
      <c r="B2513" t="s">
        <v>2543</v>
      </c>
      <c r="C2513" s="33">
        <v>2.5109561333566004E-2</v>
      </c>
      <c r="D2513" s="33">
        <v>3.0997598284756407E-2</v>
      </c>
    </row>
    <row r="2514" spans="2:4" x14ac:dyDescent="0.2">
      <c r="B2514" t="s">
        <v>2544</v>
      </c>
      <c r="C2514" s="33">
        <v>1.0592209115920946E-2</v>
      </c>
      <c r="D2514" s="33">
        <v>1.7711110323427662E-2</v>
      </c>
    </row>
    <row r="2515" spans="2:4" x14ac:dyDescent="0.2">
      <c r="B2515" t="s">
        <v>2545</v>
      </c>
      <c r="C2515" s="33">
        <v>9.7614833593371916E-3</v>
      </c>
      <c r="D2515" s="33">
        <v>3.2599288893051893E-2</v>
      </c>
    </row>
    <row r="2516" spans="2:4" x14ac:dyDescent="0.2">
      <c r="B2516" t="s">
        <v>2546</v>
      </c>
      <c r="C2516" s="33">
        <v>2.0787190716702503E-2</v>
      </c>
      <c r="D2516" s="33">
        <v>3.2527346109263583E-2</v>
      </c>
    </row>
    <row r="2517" spans="2:4" x14ac:dyDescent="0.2">
      <c r="B2517" t="s">
        <v>2547</v>
      </c>
      <c r="C2517" s="33">
        <v>5.1090916842604028E-2</v>
      </c>
      <c r="D2517" s="33">
        <v>2.9041809621354629E-2</v>
      </c>
    </row>
    <row r="2518" spans="2:4" x14ac:dyDescent="0.2">
      <c r="B2518" t="s">
        <v>2548</v>
      </c>
      <c r="C2518" s="33">
        <v>6.0079277117144073E-2</v>
      </c>
      <c r="D2518" s="33">
        <v>3.7036104822791266E-2</v>
      </c>
    </row>
    <row r="2519" spans="2:4" x14ac:dyDescent="0.2">
      <c r="B2519" t="s">
        <v>2549</v>
      </c>
      <c r="C2519" s="33">
        <v>-1.6732786821395135E-3</v>
      </c>
      <c r="D2519" s="33">
        <v>2.2125273190488348E-2</v>
      </c>
    </row>
    <row r="2520" spans="2:4" x14ac:dyDescent="0.2">
      <c r="B2520" t="s">
        <v>2550</v>
      </c>
      <c r="C2520" s="33">
        <v>1.8533154843697906E-2</v>
      </c>
      <c r="D2520" s="33">
        <v>3.8834267573808964E-2</v>
      </c>
    </row>
    <row r="2521" spans="2:4" x14ac:dyDescent="0.2">
      <c r="B2521" t="s">
        <v>2551</v>
      </c>
      <c r="C2521" s="33">
        <v>-2.7090885408687856E-2</v>
      </c>
      <c r="D2521" s="33">
        <v>4.0392494265372593E-2</v>
      </c>
    </row>
    <row r="2522" spans="2:4" x14ac:dyDescent="0.2">
      <c r="B2522" t="s">
        <v>2552</v>
      </c>
      <c r="C2522" s="33">
        <v>2.1724674244106609E-2</v>
      </c>
      <c r="D2522" s="33">
        <v>5.8264121242825123E-2</v>
      </c>
    </row>
    <row r="2523" spans="2:4" x14ac:dyDescent="0.2">
      <c r="B2523" t="s">
        <v>2553</v>
      </c>
      <c r="C2523" s="33">
        <v>4.7173101433034131E-2</v>
      </c>
      <c r="D2523" s="33">
        <v>3.1200507669485667E-2</v>
      </c>
    </row>
    <row r="2524" spans="2:4" x14ac:dyDescent="0.2">
      <c r="B2524" t="s">
        <v>2554</v>
      </c>
      <c r="C2524" s="33">
        <v>-3.7330025555941514E-3</v>
      </c>
      <c r="D2524" s="33">
        <v>7.8752333632800195E-3</v>
      </c>
    </row>
    <row r="2525" spans="2:4" x14ac:dyDescent="0.2">
      <c r="B2525" t="s">
        <v>2555</v>
      </c>
      <c r="C2525" s="33">
        <v>1.4920948458229628E-2</v>
      </c>
      <c r="D2525" s="33">
        <v>2.5472261590806539E-2</v>
      </c>
    </row>
    <row r="2526" spans="2:4" x14ac:dyDescent="0.2">
      <c r="B2526" t="s">
        <v>2556</v>
      </c>
      <c r="C2526" s="33">
        <v>1.4182433492796067E-2</v>
      </c>
      <c r="D2526" s="33">
        <v>2.1584569017315199E-2</v>
      </c>
    </row>
    <row r="2527" spans="2:4" x14ac:dyDescent="0.2">
      <c r="B2527" t="s">
        <v>2557</v>
      </c>
      <c r="C2527" s="33">
        <v>9.5673374661555035E-3</v>
      </c>
      <c r="D2527" s="33">
        <v>1.7587415503486498E-3</v>
      </c>
    </row>
    <row r="2528" spans="2:4" x14ac:dyDescent="0.2">
      <c r="B2528" t="s">
        <v>2558</v>
      </c>
      <c r="C2528" s="33">
        <v>2.063069033022278E-2</v>
      </c>
      <c r="D2528" s="33">
        <v>4.6307832767266702E-2</v>
      </c>
    </row>
    <row r="2529" spans="2:4" x14ac:dyDescent="0.2">
      <c r="B2529" t="s">
        <v>2559</v>
      </c>
      <c r="C2529" s="33">
        <v>-2.9262311587800547E-3</v>
      </c>
      <c r="D2529" s="33">
        <v>4.6621538518320321E-2</v>
      </c>
    </row>
    <row r="2530" spans="2:4" x14ac:dyDescent="0.2">
      <c r="B2530" t="s">
        <v>2560</v>
      </c>
      <c r="C2530" s="33">
        <v>1.9195416025186603E-2</v>
      </c>
      <c r="D2530" s="33">
        <v>3.1644925484590872E-2</v>
      </c>
    </row>
    <row r="2531" spans="2:4" x14ac:dyDescent="0.2">
      <c r="B2531" t="s">
        <v>2561</v>
      </c>
      <c r="C2531" s="33">
        <v>3.7021603694760076E-2</v>
      </c>
      <c r="D2531" s="33">
        <v>2.3172187097881016E-2</v>
      </c>
    </row>
    <row r="2532" spans="2:4" x14ac:dyDescent="0.2">
      <c r="B2532" t="s">
        <v>2562</v>
      </c>
      <c r="C2532" s="33">
        <v>-1.3066605489906674E-2</v>
      </c>
      <c r="D2532" s="33">
        <v>5.659060073990739E-2</v>
      </c>
    </row>
    <row r="2533" spans="2:4" x14ac:dyDescent="0.2">
      <c r="B2533" t="s">
        <v>2563</v>
      </c>
      <c r="C2533" s="33">
        <v>6.6658773515168301E-3</v>
      </c>
      <c r="D2533" s="33">
        <v>2.8315057857389716E-2</v>
      </c>
    </row>
    <row r="2534" spans="2:4" x14ac:dyDescent="0.2">
      <c r="B2534" t="s">
        <v>2564</v>
      </c>
      <c r="C2534" s="33">
        <v>-2.4205032065976136E-2</v>
      </c>
      <c r="D2534" s="33">
        <v>2.4558276410778502E-2</v>
      </c>
    </row>
    <row r="2535" spans="2:4" x14ac:dyDescent="0.2">
      <c r="B2535" t="s">
        <v>2565</v>
      </c>
      <c r="C2535" s="33">
        <v>3.1465897399203559E-2</v>
      </c>
      <c r="D2535" s="33">
        <v>5.7379598694192582E-2</v>
      </c>
    </row>
    <row r="2536" spans="2:4" x14ac:dyDescent="0.2">
      <c r="B2536" t="s">
        <v>2566</v>
      </c>
      <c r="C2536" s="33">
        <v>1.8557865129957492E-2</v>
      </c>
      <c r="D2536" s="33">
        <v>2.3760413894021462E-2</v>
      </c>
    </row>
    <row r="2537" spans="2:4" x14ac:dyDescent="0.2">
      <c r="B2537" t="s">
        <v>2567</v>
      </c>
      <c r="C2537" s="33">
        <v>5.3069182977076926E-3</v>
      </c>
      <c r="D2537" s="33">
        <v>1.3331747862988724E-2</v>
      </c>
    </row>
    <row r="2538" spans="2:4" x14ac:dyDescent="0.2">
      <c r="B2538" t="s">
        <v>2568</v>
      </c>
      <c r="C2538" s="33">
        <v>-2.1145538563028421E-2</v>
      </c>
      <c r="D2538" s="33">
        <v>4.3514778532744401E-2</v>
      </c>
    </row>
    <row r="2539" spans="2:4" x14ac:dyDescent="0.2">
      <c r="B2539" t="s">
        <v>2569</v>
      </c>
      <c r="C2539" s="33">
        <v>1.4083763760027915E-2</v>
      </c>
      <c r="D2539" s="33">
        <v>1.5439664526411989E-2</v>
      </c>
    </row>
    <row r="2540" spans="2:4" x14ac:dyDescent="0.2">
      <c r="B2540" t="s">
        <v>2570</v>
      </c>
      <c r="C2540" s="33">
        <v>-6.9695559726365448E-3</v>
      </c>
      <c r="D2540" s="33">
        <v>2.4558966876722741E-2</v>
      </c>
    </row>
    <row r="2541" spans="2:4" x14ac:dyDescent="0.2">
      <c r="B2541" t="s">
        <v>2571</v>
      </c>
      <c r="C2541" s="33">
        <v>-4.2088994602363268E-3</v>
      </c>
      <c r="D2541" s="33">
        <v>3.7060173149820221E-2</v>
      </c>
    </row>
    <row r="2542" spans="2:4" x14ac:dyDescent="0.2">
      <c r="B2542" t="s">
        <v>2572</v>
      </c>
      <c r="C2542" s="33">
        <v>3.9443950574084979E-2</v>
      </c>
      <c r="D2542" s="33">
        <v>1.0460329730982577E-2</v>
      </c>
    </row>
    <row r="2543" spans="2:4" x14ac:dyDescent="0.2">
      <c r="B2543" t="s">
        <v>2573</v>
      </c>
      <c r="C2543" s="33">
        <v>4.3903955071429579E-2</v>
      </c>
      <c r="D2543" s="33">
        <v>9.7132499810925019E-2</v>
      </c>
    </row>
    <row r="2544" spans="2:4" x14ac:dyDescent="0.2">
      <c r="B2544" t="s">
        <v>2574</v>
      </c>
      <c r="C2544" s="33">
        <v>4.1864483739720702E-2</v>
      </c>
      <c r="D2544" s="33">
        <v>5.4851945911971026E-2</v>
      </c>
    </row>
    <row r="2545" spans="2:4" x14ac:dyDescent="0.2">
      <c r="B2545" t="s">
        <v>2575</v>
      </c>
      <c r="C2545" s="33">
        <v>1.4069346841080726E-3</v>
      </c>
      <c r="D2545" s="33">
        <v>4.8068731340536096E-2</v>
      </c>
    </row>
    <row r="2546" spans="2:4" x14ac:dyDescent="0.2">
      <c r="B2546" t="s">
        <v>2576</v>
      </c>
      <c r="C2546" s="33">
        <v>1.3345285423022711E-2</v>
      </c>
      <c r="D2546" s="33">
        <v>7.5722699829939982E-3</v>
      </c>
    </row>
    <row r="2547" spans="2:4" x14ac:dyDescent="0.2">
      <c r="B2547" t="s">
        <v>2577</v>
      </c>
      <c r="C2547" s="33">
        <v>-8.8655002106129543E-3</v>
      </c>
      <c r="D2547" s="33">
        <v>3.1920870909708993E-2</v>
      </c>
    </row>
    <row r="2548" spans="2:4" x14ac:dyDescent="0.2">
      <c r="B2548" t="s">
        <v>2578</v>
      </c>
      <c r="C2548" s="33">
        <v>9.8899646118494888E-3</v>
      </c>
      <c r="D2548" s="33">
        <v>3.1849219431856771E-2</v>
      </c>
    </row>
    <row r="2549" spans="2:4" x14ac:dyDescent="0.2">
      <c r="B2549" t="s">
        <v>2579</v>
      </c>
      <c r="C2549" s="33">
        <v>2.7326708135916533E-2</v>
      </c>
      <c r="D2549" s="33">
        <v>1.0816841668615355E-2</v>
      </c>
    </row>
    <row r="2550" spans="2:4" x14ac:dyDescent="0.2">
      <c r="B2550" t="s">
        <v>2580</v>
      </c>
      <c r="C2550" s="33">
        <v>-3.3632191820421049E-2</v>
      </c>
      <c r="D2550" s="33">
        <v>3.7184174793670609E-2</v>
      </c>
    </row>
    <row r="2551" spans="2:4" x14ac:dyDescent="0.2">
      <c r="B2551" t="s">
        <v>2581</v>
      </c>
      <c r="C2551" s="33">
        <v>2.9069212500852031E-2</v>
      </c>
      <c r="D2551" s="33">
        <v>4.901482590855355E-2</v>
      </c>
    </row>
    <row r="2552" spans="2:4" x14ac:dyDescent="0.2">
      <c r="B2552" t="s">
        <v>2582</v>
      </c>
      <c r="C2552" s="33">
        <v>1.5621237856669055E-2</v>
      </c>
      <c r="D2552" s="33">
        <v>2.6046580088547357E-2</v>
      </c>
    </row>
    <row r="2553" spans="2:4" x14ac:dyDescent="0.2">
      <c r="B2553" t="s">
        <v>2583</v>
      </c>
      <c r="C2553" s="33">
        <v>6.3739667840316877E-3</v>
      </c>
      <c r="D2553" s="33">
        <v>6.7021675394491581E-2</v>
      </c>
    </row>
    <row r="2554" spans="2:4" x14ac:dyDescent="0.2">
      <c r="B2554" t="s">
        <v>2584</v>
      </c>
      <c r="C2554" s="33">
        <v>8.5471138042773308E-3</v>
      </c>
      <c r="D2554" s="33">
        <v>2.2613669398495004E-2</v>
      </c>
    </row>
    <row r="2555" spans="2:4" x14ac:dyDescent="0.2">
      <c r="B2555" t="s">
        <v>2585</v>
      </c>
      <c r="C2555" s="33">
        <v>-4.5854452585595944E-3</v>
      </c>
      <c r="D2555" s="33">
        <v>-9.8788996857410161E-4</v>
      </c>
    </row>
    <row r="2556" spans="2:4" x14ac:dyDescent="0.2">
      <c r="B2556" t="s">
        <v>2586</v>
      </c>
      <c r="C2556" s="33">
        <v>8.5164801680539613E-3</v>
      </c>
      <c r="D2556" s="33">
        <v>5.4610336592108538E-2</v>
      </c>
    </row>
    <row r="2557" spans="2:4" x14ac:dyDescent="0.2">
      <c r="B2557" t="s">
        <v>2587</v>
      </c>
      <c r="C2557" s="33">
        <v>1.4440843633375666E-2</v>
      </c>
      <c r="D2557" s="33">
        <v>1.4734656034435589E-2</v>
      </c>
    </row>
    <row r="2558" spans="2:4" x14ac:dyDescent="0.2">
      <c r="B2558" t="s">
        <v>2588</v>
      </c>
      <c r="C2558" s="33">
        <v>8.4379861879475999E-3</v>
      </c>
      <c r="D2558" s="33">
        <v>1.2503852595063879E-2</v>
      </c>
    </row>
    <row r="2559" spans="2:4" x14ac:dyDescent="0.2">
      <c r="B2559" t="s">
        <v>2589</v>
      </c>
      <c r="C2559" s="33">
        <v>8.9474859593985708E-3</v>
      </c>
      <c r="D2559" s="33">
        <v>2.2814725831738429E-2</v>
      </c>
    </row>
    <row r="2560" spans="2:4" x14ac:dyDescent="0.2">
      <c r="B2560" t="s">
        <v>2590</v>
      </c>
      <c r="C2560" s="33">
        <v>1.9690390931831475E-3</v>
      </c>
      <c r="D2560" s="33">
        <v>3.4402231894372401E-2</v>
      </c>
    </row>
    <row r="2561" spans="2:4" x14ac:dyDescent="0.2">
      <c r="B2561" t="s">
        <v>2591</v>
      </c>
      <c r="C2561" s="33">
        <v>-1.1750996600015761E-2</v>
      </c>
      <c r="D2561" s="33">
        <v>2.0551305797426405E-2</v>
      </c>
    </row>
    <row r="2562" spans="2:4" x14ac:dyDescent="0.2">
      <c r="B2562" t="s">
        <v>2592</v>
      </c>
      <c r="C2562" s="33">
        <v>-2.6283773342144559E-3</v>
      </c>
      <c r="D2562" s="33">
        <v>4.4926782822297007E-2</v>
      </c>
    </row>
    <row r="2563" spans="2:4" x14ac:dyDescent="0.2">
      <c r="B2563" t="s">
        <v>2593</v>
      </c>
      <c r="C2563" s="33">
        <v>-3.6868478177913444E-2</v>
      </c>
      <c r="D2563" s="33">
        <v>8.5518943064127606E-2</v>
      </c>
    </row>
    <row r="2564" spans="2:4" x14ac:dyDescent="0.2">
      <c r="B2564" t="s">
        <v>2594</v>
      </c>
      <c r="C2564" s="33">
        <v>5.3684213061377982E-3</v>
      </c>
      <c r="D2564" s="33">
        <v>4.8856635210541871E-2</v>
      </c>
    </row>
    <row r="2565" spans="2:4" x14ac:dyDescent="0.2">
      <c r="B2565" t="s">
        <v>2595</v>
      </c>
      <c r="C2565" s="33">
        <v>-7.1560486518448142E-3</v>
      </c>
      <c r="D2565" s="33">
        <v>4.659508130915932E-2</v>
      </c>
    </row>
    <row r="2566" spans="2:4" x14ac:dyDescent="0.2">
      <c r="B2566" t="s">
        <v>2596</v>
      </c>
      <c r="C2566" s="33">
        <v>2.994532557664132E-2</v>
      </c>
      <c r="D2566" s="33">
        <v>5.5581585351746045E-2</v>
      </c>
    </row>
    <row r="2567" spans="2:4" x14ac:dyDescent="0.2">
      <c r="B2567" t="s">
        <v>2597</v>
      </c>
      <c r="C2567" s="33">
        <v>2.7052779243158402E-2</v>
      </c>
      <c r="D2567" s="33">
        <v>2.0769031888401904E-2</v>
      </c>
    </row>
    <row r="2568" spans="2:4" x14ac:dyDescent="0.2">
      <c r="B2568" t="s">
        <v>2598</v>
      </c>
      <c r="C2568" s="33">
        <v>4.456666493952619E-3</v>
      </c>
      <c r="D2568" s="33">
        <v>4.1033782252799314E-2</v>
      </c>
    </row>
    <row r="2569" spans="2:4" x14ac:dyDescent="0.2">
      <c r="B2569" t="s">
        <v>2599</v>
      </c>
      <c r="C2569" s="33">
        <v>1.0261458123516564E-2</v>
      </c>
      <c r="D2569" s="33">
        <v>3.7862928029129397E-2</v>
      </c>
    </row>
    <row r="2570" spans="2:4" x14ac:dyDescent="0.2">
      <c r="B2570" t="s">
        <v>2600</v>
      </c>
      <c r="C2570" s="33">
        <v>2.1525812071775993E-2</v>
      </c>
      <c r="D2570" s="33">
        <v>2.7988306349974238E-2</v>
      </c>
    </row>
    <row r="2571" spans="2:4" x14ac:dyDescent="0.2">
      <c r="B2571" t="s">
        <v>2601</v>
      </c>
      <c r="C2571" s="33">
        <v>9.1896253776913971E-3</v>
      </c>
      <c r="D2571" s="33">
        <v>2.1550333496985565E-2</v>
      </c>
    </row>
    <row r="2572" spans="2:4" x14ac:dyDescent="0.2">
      <c r="B2572" t="s">
        <v>2602</v>
      </c>
      <c r="C2572" s="33">
        <v>3.8484298011850326E-2</v>
      </c>
      <c r="D2572" s="33">
        <v>4.8234655947764785E-2</v>
      </c>
    </row>
    <row r="2573" spans="2:4" x14ac:dyDescent="0.2">
      <c r="B2573" t="s">
        <v>2603</v>
      </c>
      <c r="C2573" s="33">
        <v>-4.1088479276996909E-2</v>
      </c>
      <c r="D2573" s="33">
        <v>7.6509985942701961E-2</v>
      </c>
    </row>
    <row r="2574" spans="2:4" x14ac:dyDescent="0.2">
      <c r="B2574" t="s">
        <v>2604</v>
      </c>
      <c r="C2574" s="33">
        <v>7.5876783076335432E-3</v>
      </c>
      <c r="D2574" s="33">
        <v>3.8479267454032524E-2</v>
      </c>
    </row>
    <row r="2575" spans="2:4" x14ac:dyDescent="0.2">
      <c r="B2575" t="s">
        <v>2605</v>
      </c>
      <c r="C2575" s="33">
        <v>1.833152039191982E-2</v>
      </c>
      <c r="D2575" s="33">
        <v>3.7414469131925768E-2</v>
      </c>
    </row>
    <row r="2576" spans="2:4" x14ac:dyDescent="0.2">
      <c r="B2576" t="s">
        <v>2606</v>
      </c>
      <c r="C2576" s="33">
        <v>2.8816256837659246E-2</v>
      </c>
      <c r="D2576" s="33">
        <v>7.3884040230417253E-2</v>
      </c>
    </row>
    <row r="2577" spans="2:4" x14ac:dyDescent="0.2">
      <c r="B2577" t="s">
        <v>2607</v>
      </c>
      <c r="C2577" s="33">
        <v>1.6207016304389206E-2</v>
      </c>
      <c r="D2577" s="33">
        <v>1.9185242236187876E-2</v>
      </c>
    </row>
    <row r="2578" spans="2:4" x14ac:dyDescent="0.2">
      <c r="B2578" t="s">
        <v>2608</v>
      </c>
      <c r="C2578" s="33">
        <v>1.3682363006253119E-2</v>
      </c>
      <c r="D2578" s="33">
        <v>7.323327707527634E-2</v>
      </c>
    </row>
    <row r="2579" spans="2:4" x14ac:dyDescent="0.2">
      <c r="B2579" t="s">
        <v>2609</v>
      </c>
      <c r="C2579" s="33">
        <v>1.2423915385412834E-2</v>
      </c>
      <c r="D2579" s="33">
        <v>6.9182592150735855E-2</v>
      </c>
    </row>
    <row r="2580" spans="2:4" x14ac:dyDescent="0.2">
      <c r="B2580" t="s">
        <v>2610</v>
      </c>
      <c r="C2580" s="33">
        <v>1.9764180238823707E-3</v>
      </c>
      <c r="D2580" s="33">
        <v>3.8881880697204808E-2</v>
      </c>
    </row>
    <row r="2581" spans="2:4" x14ac:dyDescent="0.2">
      <c r="B2581" t="s">
        <v>2611</v>
      </c>
      <c r="C2581" s="33">
        <v>2.4832088802204874E-2</v>
      </c>
      <c r="D2581" s="33">
        <v>5.9257466115007942E-2</v>
      </c>
    </row>
    <row r="2582" spans="2:4" x14ac:dyDescent="0.2">
      <c r="B2582" t="s">
        <v>2612</v>
      </c>
      <c r="C2582" s="33">
        <v>3.2264968103034516E-2</v>
      </c>
      <c r="D2582" s="33">
        <v>2.2202966116093212E-2</v>
      </c>
    </row>
    <row r="2583" spans="2:4" x14ac:dyDescent="0.2">
      <c r="B2583" t="s">
        <v>2613</v>
      </c>
      <c r="C2583" s="33">
        <v>2.4637719914604892E-3</v>
      </c>
      <c r="D2583" s="33">
        <v>6.0146349183135765E-2</v>
      </c>
    </row>
    <row r="2584" spans="2:4" x14ac:dyDescent="0.2">
      <c r="B2584" t="s">
        <v>2614</v>
      </c>
      <c r="C2584" s="33">
        <v>-3.0676257242918038E-2</v>
      </c>
      <c r="D2584" s="33">
        <v>1.5871343017215961E-2</v>
      </c>
    </row>
    <row r="2585" spans="2:4" x14ac:dyDescent="0.2">
      <c r="B2585" t="s">
        <v>2615</v>
      </c>
      <c r="C2585" s="33">
        <v>-2.8035736116853258E-3</v>
      </c>
      <c r="D2585" s="33">
        <v>4.8088498993864179E-2</v>
      </c>
    </row>
    <row r="2586" spans="2:4" x14ac:dyDescent="0.2">
      <c r="B2586" t="s">
        <v>2616</v>
      </c>
      <c r="C2586" s="33">
        <v>5.9457118408118379E-3</v>
      </c>
      <c r="D2586" s="33">
        <v>6.4121405203346943E-2</v>
      </c>
    </row>
    <row r="2587" spans="2:4" x14ac:dyDescent="0.2">
      <c r="B2587" t="s">
        <v>2617</v>
      </c>
      <c r="C2587" s="33">
        <v>-2.6555598052309289E-3</v>
      </c>
      <c r="D2587" s="33">
        <v>2.2658805840086563E-2</v>
      </c>
    </row>
    <row r="2588" spans="2:4" x14ac:dyDescent="0.2">
      <c r="B2588" t="s">
        <v>2618</v>
      </c>
      <c r="C2588" s="33">
        <v>-4.2202955790377802E-3</v>
      </c>
      <c r="D2588" s="33">
        <v>4.139976484423933E-2</v>
      </c>
    </row>
    <row r="2589" spans="2:4" x14ac:dyDescent="0.2">
      <c r="B2589" t="s">
        <v>2619</v>
      </c>
      <c r="C2589" s="33">
        <v>-3.3786333902707549E-2</v>
      </c>
      <c r="D2589" s="33">
        <v>-1.0646313894877094E-2</v>
      </c>
    </row>
    <row r="2590" spans="2:4" x14ac:dyDescent="0.2">
      <c r="B2590" t="s">
        <v>2620</v>
      </c>
      <c r="C2590" s="33">
        <v>3.4306761171795312E-2</v>
      </c>
      <c r="D2590" s="33">
        <v>2.3359886903642414E-2</v>
      </c>
    </row>
    <row r="2591" spans="2:4" x14ac:dyDescent="0.2">
      <c r="B2591" t="s">
        <v>2621</v>
      </c>
      <c r="C2591" s="33">
        <v>1.0208679363188155E-2</v>
      </c>
      <c r="D2591" s="33">
        <v>5.6095642387060669E-2</v>
      </c>
    </row>
    <row r="2592" spans="2:4" x14ac:dyDescent="0.2">
      <c r="B2592" t="s">
        <v>2622</v>
      </c>
      <c r="C2592" s="33">
        <v>9.5502918198954144E-3</v>
      </c>
      <c r="D2592" s="33">
        <v>1.2828701630528499E-2</v>
      </c>
    </row>
    <row r="2593" spans="2:4" x14ac:dyDescent="0.2">
      <c r="B2593" t="s">
        <v>2623</v>
      </c>
      <c r="C2593" s="33">
        <v>-1.2005635121055749E-3</v>
      </c>
      <c r="D2593" s="33">
        <v>2.2634675795530853E-2</v>
      </c>
    </row>
    <row r="2594" spans="2:4" x14ac:dyDescent="0.2">
      <c r="B2594" t="s">
        <v>2624</v>
      </c>
      <c r="C2594" s="33">
        <v>4.2777456367842109E-2</v>
      </c>
      <c r="D2594" s="33">
        <v>7.4971449885760461E-2</v>
      </c>
    </row>
    <row r="2595" spans="2:4" x14ac:dyDescent="0.2">
      <c r="B2595" t="s">
        <v>2625</v>
      </c>
      <c r="C2595" s="33">
        <v>-5.0115118684989444E-3</v>
      </c>
      <c r="D2595" s="33">
        <v>3.9645229181039514E-2</v>
      </c>
    </row>
    <row r="2596" spans="2:4" x14ac:dyDescent="0.2">
      <c r="B2596" t="s">
        <v>2626</v>
      </c>
      <c r="C2596" s="33">
        <v>-1.8879941715267815E-2</v>
      </c>
      <c r="D2596" s="33">
        <v>9.7599621465821011E-3</v>
      </c>
    </row>
    <row r="2597" spans="2:4" x14ac:dyDescent="0.2">
      <c r="B2597" t="s">
        <v>2627</v>
      </c>
      <c r="C2597" s="33">
        <v>1.3321898243411449E-3</v>
      </c>
      <c r="D2597" s="33">
        <v>3.4067803374710853E-2</v>
      </c>
    </row>
    <row r="2598" spans="2:4" x14ac:dyDescent="0.2">
      <c r="B2598" t="s">
        <v>2628</v>
      </c>
      <c r="C2598" s="33">
        <v>-3.9111795211610331E-2</v>
      </c>
      <c r="D2598" s="33">
        <v>3.6103234910480266E-2</v>
      </c>
    </row>
    <row r="2599" spans="2:4" x14ac:dyDescent="0.2">
      <c r="B2599" t="s">
        <v>2629</v>
      </c>
      <c r="C2599" s="33">
        <v>-1.4324599409122412E-2</v>
      </c>
      <c r="D2599" s="33">
        <v>5.1926841033411997E-2</v>
      </c>
    </row>
    <row r="2600" spans="2:4" x14ac:dyDescent="0.2">
      <c r="B2600" t="s">
        <v>2630</v>
      </c>
      <c r="C2600" s="33">
        <v>-1.4392189799351458E-2</v>
      </c>
      <c r="D2600" s="33">
        <v>4.6591929083336835E-2</v>
      </c>
    </row>
    <row r="2601" spans="2:4" x14ac:dyDescent="0.2">
      <c r="B2601" t="s">
        <v>2631</v>
      </c>
      <c r="C2601" s="33">
        <v>1.5183625041818518E-2</v>
      </c>
      <c r="D2601" s="33">
        <v>6.0366866966293828E-2</v>
      </c>
    </row>
    <row r="2602" spans="2:4" x14ac:dyDescent="0.2">
      <c r="B2602" t="s">
        <v>2632</v>
      </c>
      <c r="C2602" s="33">
        <v>1.2131747609987059E-2</v>
      </c>
      <c r="D2602" s="33">
        <v>4.223940219365984E-2</v>
      </c>
    </row>
    <row r="2603" spans="2:4" x14ac:dyDescent="0.2">
      <c r="B2603" t="s">
        <v>2633</v>
      </c>
      <c r="C2603" s="33">
        <v>8.2099113173644232E-3</v>
      </c>
      <c r="D2603" s="33">
        <v>6.6823824823256661E-2</v>
      </c>
    </row>
    <row r="2604" spans="2:4" x14ac:dyDescent="0.2">
      <c r="B2604" t="s">
        <v>2634</v>
      </c>
      <c r="C2604" s="33">
        <v>5.0919222080330643E-3</v>
      </c>
      <c r="D2604" s="33">
        <v>3.4069575368401071E-2</v>
      </c>
    </row>
    <row r="2605" spans="2:4" x14ac:dyDescent="0.2">
      <c r="B2605" t="s">
        <v>2635</v>
      </c>
      <c r="C2605" s="33">
        <v>8.1645503522510821E-4</v>
      </c>
      <c r="D2605" s="33">
        <v>1.3479378608339948E-2</v>
      </c>
    </row>
    <row r="2606" spans="2:4" x14ac:dyDescent="0.2">
      <c r="B2606" t="s">
        <v>2636</v>
      </c>
      <c r="C2606" s="33">
        <v>4.0157349623068266E-2</v>
      </c>
      <c r="D2606" s="33">
        <v>6.3451250073593257E-2</v>
      </c>
    </row>
    <row r="2607" spans="2:4" x14ac:dyDescent="0.2">
      <c r="B2607" t="s">
        <v>2637</v>
      </c>
      <c r="C2607" s="33">
        <v>3.6572783986989446E-2</v>
      </c>
      <c r="D2607" s="33">
        <v>2.098740171476739E-2</v>
      </c>
    </row>
    <row r="2608" spans="2:4" x14ac:dyDescent="0.2">
      <c r="B2608" t="s">
        <v>2638</v>
      </c>
      <c r="C2608" s="33">
        <v>3.3166837790590117E-3</v>
      </c>
      <c r="D2608" s="33">
        <v>4.2362429785055E-2</v>
      </c>
    </row>
    <row r="2609" spans="2:4" x14ac:dyDescent="0.2">
      <c r="B2609" t="s">
        <v>2639</v>
      </c>
      <c r="C2609" s="33">
        <v>2.4346491302688074E-2</v>
      </c>
      <c r="D2609" s="33">
        <v>7.8017558497875367E-2</v>
      </c>
    </row>
    <row r="2610" spans="2:4" x14ac:dyDescent="0.2">
      <c r="B2610" t="s">
        <v>2640</v>
      </c>
      <c r="C2610" s="33">
        <v>-1.3409306721598497E-2</v>
      </c>
      <c r="D2610" s="33">
        <v>7.3805236975479541E-2</v>
      </c>
    </row>
    <row r="2611" spans="2:4" x14ac:dyDescent="0.2">
      <c r="B2611" t="s">
        <v>2641</v>
      </c>
      <c r="C2611" s="33">
        <v>4.5902053377029087E-2</v>
      </c>
      <c r="D2611" s="33">
        <v>3.359060370680652E-2</v>
      </c>
    </row>
    <row r="2612" spans="2:4" x14ac:dyDescent="0.2">
      <c r="B2612" t="s">
        <v>2642</v>
      </c>
      <c r="C2612" s="33">
        <v>9.1705533280765153E-3</v>
      </c>
      <c r="D2612" s="33">
        <v>6.2759832137240457E-2</v>
      </c>
    </row>
    <row r="2613" spans="2:4" x14ac:dyDescent="0.2">
      <c r="B2613" t="s">
        <v>2643</v>
      </c>
      <c r="C2613" s="33">
        <v>-1.0336630161685663E-2</v>
      </c>
      <c r="D2613" s="33">
        <v>3.7168474680356223E-2</v>
      </c>
    </row>
    <row r="2614" spans="2:4" x14ac:dyDescent="0.2">
      <c r="B2614" t="s">
        <v>2644</v>
      </c>
      <c r="C2614" s="33">
        <v>-9.076118140579589E-3</v>
      </c>
      <c r="D2614" s="33">
        <v>5.177273516670243E-2</v>
      </c>
    </row>
    <row r="2615" spans="2:4" x14ac:dyDescent="0.2">
      <c r="B2615" t="s">
        <v>2645</v>
      </c>
      <c r="C2615" s="33">
        <v>3.7836559362915889E-3</v>
      </c>
      <c r="D2615" s="33">
        <v>1.9380026363844182E-2</v>
      </c>
    </row>
    <row r="2616" spans="2:4" x14ac:dyDescent="0.2">
      <c r="B2616" t="s">
        <v>2646</v>
      </c>
      <c r="C2616" s="33">
        <v>3.1282276726876862E-2</v>
      </c>
      <c r="D2616" s="33">
        <v>3.4386050219320653E-2</v>
      </c>
    </row>
    <row r="2617" spans="2:4" x14ac:dyDescent="0.2">
      <c r="B2617" t="s">
        <v>2647</v>
      </c>
      <c r="C2617" s="33">
        <v>7.8633992676715083E-3</v>
      </c>
      <c r="D2617" s="33">
        <v>2.6443432469902745E-2</v>
      </c>
    </row>
    <row r="2618" spans="2:4" x14ac:dyDescent="0.2">
      <c r="B2618" t="s">
        <v>2648</v>
      </c>
      <c r="C2618" s="33">
        <v>2.1375069560437755E-2</v>
      </c>
      <c r="D2618" s="33">
        <v>4.0987431266005979E-2</v>
      </c>
    </row>
    <row r="2619" spans="2:4" x14ac:dyDescent="0.2">
      <c r="B2619" t="s">
        <v>2649</v>
      </c>
      <c r="C2619" s="33">
        <v>9.3473471658394522E-3</v>
      </c>
      <c r="D2619" s="33">
        <v>1.4144969759364929E-2</v>
      </c>
    </row>
    <row r="2620" spans="2:4" x14ac:dyDescent="0.2">
      <c r="B2620" t="s">
        <v>2650</v>
      </c>
      <c r="C2620" s="33">
        <v>-3.7339548357244092E-3</v>
      </c>
      <c r="D2620" s="33">
        <v>4.3573573135066393E-2</v>
      </c>
    </row>
    <row r="2621" spans="2:4" x14ac:dyDescent="0.2">
      <c r="B2621" t="s">
        <v>2651</v>
      </c>
      <c r="C2621" s="33">
        <v>2.8044418210559259E-2</v>
      </c>
      <c r="D2621" s="33">
        <v>4.7534235642161977E-2</v>
      </c>
    </row>
    <row r="2622" spans="2:4" x14ac:dyDescent="0.2">
      <c r="B2622" t="s">
        <v>2652</v>
      </c>
      <c r="C2622" s="33">
        <v>6.5122245349594661E-3</v>
      </c>
      <c r="D2622" s="33">
        <v>1.6042464833740909E-2</v>
      </c>
    </row>
    <row r="2623" spans="2:4" x14ac:dyDescent="0.2">
      <c r="B2623" t="s">
        <v>2653</v>
      </c>
      <c r="C2623" s="33">
        <v>5.2556661056504146E-2</v>
      </c>
      <c r="D2623" s="33">
        <v>3.7078173489489025E-2</v>
      </c>
    </row>
    <row r="2624" spans="2:4" x14ac:dyDescent="0.2">
      <c r="B2624" t="s">
        <v>2654</v>
      </c>
      <c r="C2624" s="33">
        <v>2.2176179211309217E-2</v>
      </c>
      <c r="D2624" s="33">
        <v>3.0110317578560461E-2</v>
      </c>
    </row>
    <row r="2625" spans="2:4" x14ac:dyDescent="0.2">
      <c r="B2625" t="s">
        <v>2655</v>
      </c>
      <c r="C2625" s="33">
        <v>-2.0488815909001146E-2</v>
      </c>
      <c r="D2625" s="33">
        <v>6.7038373619504196E-2</v>
      </c>
    </row>
    <row r="2626" spans="2:4" x14ac:dyDescent="0.2">
      <c r="B2626" t="s">
        <v>2656</v>
      </c>
      <c r="C2626" s="33">
        <v>1.5546597873725119E-2</v>
      </c>
      <c r="D2626" s="33">
        <v>3.5353153112727236E-2</v>
      </c>
    </row>
    <row r="2627" spans="2:4" x14ac:dyDescent="0.2">
      <c r="B2627" t="s">
        <v>2657</v>
      </c>
      <c r="C2627" s="33">
        <v>1.0409536229856393E-2</v>
      </c>
      <c r="D2627" s="33">
        <v>4.1947934347221688E-2</v>
      </c>
    </row>
    <row r="2628" spans="2:4" x14ac:dyDescent="0.2">
      <c r="B2628" t="s">
        <v>2658</v>
      </c>
      <c r="C2628" s="33">
        <v>6.4089562740798651E-3</v>
      </c>
      <c r="D2628" s="33">
        <v>2.3428009999847656E-2</v>
      </c>
    </row>
    <row r="2629" spans="2:4" x14ac:dyDescent="0.2">
      <c r="B2629" t="s">
        <v>2659</v>
      </c>
      <c r="C2629" s="33">
        <v>-1.8267314710636889E-2</v>
      </c>
      <c r="D2629" s="33">
        <v>3.3341470665460518E-2</v>
      </c>
    </row>
    <row r="2630" spans="2:4" x14ac:dyDescent="0.2">
      <c r="B2630" t="s">
        <v>2660</v>
      </c>
      <c r="C2630" s="33">
        <v>2.8180789632186884E-2</v>
      </c>
      <c r="D2630" s="33">
        <v>2.4040962076224491E-2</v>
      </c>
    </row>
    <row r="2631" spans="2:4" x14ac:dyDescent="0.2">
      <c r="B2631" t="s">
        <v>2661</v>
      </c>
      <c r="C2631" s="33">
        <v>2.7341300834324185E-2</v>
      </c>
      <c r="D2631" s="33">
        <v>7.652984008209171E-2</v>
      </c>
    </row>
    <row r="2632" spans="2:4" x14ac:dyDescent="0.2">
      <c r="B2632" t="s">
        <v>2662</v>
      </c>
      <c r="C2632" s="33">
        <v>2.6024601124190735E-2</v>
      </c>
      <c r="D2632" s="33">
        <v>5.3884673632913771E-2</v>
      </c>
    </row>
    <row r="2633" spans="2:4" x14ac:dyDescent="0.2">
      <c r="B2633" t="s">
        <v>2663</v>
      </c>
      <c r="C2633" s="33">
        <v>3.8998498445470486E-2</v>
      </c>
      <c r="D2633" s="33">
        <v>5.8554896451974918E-2</v>
      </c>
    </row>
    <row r="2634" spans="2:4" x14ac:dyDescent="0.2">
      <c r="B2634" t="s">
        <v>2664</v>
      </c>
      <c r="C2634" s="33">
        <v>-2.4403731869945509E-3</v>
      </c>
      <c r="D2634" s="33">
        <v>4.6147205075912814E-2</v>
      </c>
    </row>
    <row r="2635" spans="2:4" x14ac:dyDescent="0.2">
      <c r="B2635" t="s">
        <v>2665</v>
      </c>
      <c r="C2635" s="33">
        <v>3.6425595243710276E-3</v>
      </c>
      <c r="D2635" s="33">
        <v>1.8533627086319657E-2</v>
      </c>
    </row>
    <row r="2636" spans="2:4" x14ac:dyDescent="0.2">
      <c r="B2636" t="s">
        <v>2666</v>
      </c>
      <c r="C2636" s="33">
        <v>2.0049830012192738E-2</v>
      </c>
      <c r="D2636" s="33">
        <v>2.5757842306703929E-2</v>
      </c>
    </row>
    <row r="2637" spans="2:4" x14ac:dyDescent="0.2">
      <c r="B2637" t="s">
        <v>2667</v>
      </c>
      <c r="C2637" s="33">
        <v>5.9936835937747131E-3</v>
      </c>
      <c r="D2637" s="33">
        <v>2.7737186440921196E-2</v>
      </c>
    </row>
    <row r="2638" spans="2:4" x14ac:dyDescent="0.2">
      <c r="B2638" t="s">
        <v>2668</v>
      </c>
      <c r="C2638" s="33">
        <v>2.6336364668386653E-2</v>
      </c>
      <c r="D2638" s="33">
        <v>4.3570137852845178E-2</v>
      </c>
    </row>
    <row r="2639" spans="2:4" x14ac:dyDescent="0.2">
      <c r="B2639" t="s">
        <v>2669</v>
      </c>
      <c r="C2639" s="33">
        <v>-9.704324928518776E-4</v>
      </c>
      <c r="D2639" s="33">
        <v>3.233752730336744E-2</v>
      </c>
    </row>
    <row r="2640" spans="2:4" x14ac:dyDescent="0.2">
      <c r="B2640" t="s">
        <v>2670</v>
      </c>
      <c r="C2640" s="33">
        <v>7.8170403502206241E-3</v>
      </c>
      <c r="D2640" s="33">
        <v>8.173818282428244E-2</v>
      </c>
    </row>
    <row r="2641" spans="2:4" x14ac:dyDescent="0.2">
      <c r="B2641" t="s">
        <v>2671</v>
      </c>
      <c r="C2641" s="33">
        <v>-7.2175736778701833E-3</v>
      </c>
      <c r="D2641" s="33">
        <v>5.2431724172544027E-2</v>
      </c>
    </row>
    <row r="2642" spans="2:4" x14ac:dyDescent="0.2">
      <c r="B2642" t="s">
        <v>2672</v>
      </c>
      <c r="C2642" s="33">
        <v>2.996477755622904E-2</v>
      </c>
      <c r="D2642" s="33">
        <v>3.0686191166585167E-2</v>
      </c>
    </row>
    <row r="2643" spans="2:4" x14ac:dyDescent="0.2">
      <c r="B2643" t="s">
        <v>2673</v>
      </c>
      <c r="C2643" s="33">
        <v>-4.3016542345592837E-2</v>
      </c>
      <c r="D2643" s="33">
        <v>-7.9025140743225475E-3</v>
      </c>
    </row>
    <row r="2644" spans="2:4" x14ac:dyDescent="0.2">
      <c r="B2644" t="s">
        <v>2674</v>
      </c>
      <c r="C2644" s="33">
        <v>-5.3831122827136139E-2</v>
      </c>
      <c r="D2644" s="33">
        <v>4.3063853796339979E-2</v>
      </c>
    </row>
    <row r="2645" spans="2:4" x14ac:dyDescent="0.2">
      <c r="B2645" t="s">
        <v>2675</v>
      </c>
      <c r="C2645" s="33">
        <v>2.1726133409556904E-2</v>
      </c>
      <c r="D2645" s="33">
        <v>3.1746151073422949E-2</v>
      </c>
    </row>
    <row r="2646" spans="2:4" x14ac:dyDescent="0.2">
      <c r="B2646" t="s">
        <v>2676</v>
      </c>
      <c r="C2646" s="33">
        <v>1.9637925776738181E-2</v>
      </c>
      <c r="D2646" s="33">
        <v>2.4108444211887028E-2</v>
      </c>
    </row>
    <row r="2647" spans="2:4" x14ac:dyDescent="0.2">
      <c r="B2647" t="s">
        <v>2677</v>
      </c>
      <c r="C2647" s="33">
        <v>-3.1879197671267505E-2</v>
      </c>
      <c r="D2647" s="33">
        <v>8.1707670905459412E-2</v>
      </c>
    </row>
    <row r="2648" spans="2:4" x14ac:dyDescent="0.2">
      <c r="B2648" t="s">
        <v>2678</v>
      </c>
      <c r="C2648" s="33">
        <v>4.9077823553954285E-2</v>
      </c>
      <c r="D2648" s="33">
        <v>-3.7947686038725045E-3</v>
      </c>
    </row>
    <row r="2649" spans="2:4" x14ac:dyDescent="0.2">
      <c r="B2649" t="s">
        <v>2679</v>
      </c>
      <c r="C2649" s="33">
        <v>2.2670890245278501E-2</v>
      </c>
      <c r="D2649" s="33">
        <v>3.1107105868755577E-2</v>
      </c>
    </row>
    <row r="2650" spans="2:4" x14ac:dyDescent="0.2">
      <c r="B2650" t="s">
        <v>2680</v>
      </c>
      <c r="C2650" s="33">
        <v>1.1496246989991134E-2</v>
      </c>
      <c r="D2650" s="33">
        <v>2.958664305226217E-2</v>
      </c>
    </row>
    <row r="2651" spans="2:4" x14ac:dyDescent="0.2">
      <c r="B2651" t="s">
        <v>2681</v>
      </c>
      <c r="C2651" s="33">
        <v>-1.1190172715501018E-3</v>
      </c>
      <c r="D2651" s="33">
        <v>4.2268696282282185E-2</v>
      </c>
    </row>
    <row r="2652" spans="2:4" x14ac:dyDescent="0.2">
      <c r="B2652" t="s">
        <v>2682</v>
      </c>
      <c r="C2652" s="33">
        <v>3.6984424922141934E-2</v>
      </c>
      <c r="D2652" s="33">
        <v>3.2303596723395112E-2</v>
      </c>
    </row>
    <row r="2653" spans="2:4" x14ac:dyDescent="0.2">
      <c r="B2653" t="s">
        <v>2683</v>
      </c>
      <c r="C2653" s="33">
        <v>1.1344565456711357E-3</v>
      </c>
      <c r="D2653" s="33">
        <v>4.9461643441218325E-2</v>
      </c>
    </row>
    <row r="2654" spans="2:4" x14ac:dyDescent="0.2">
      <c r="B2654" t="s">
        <v>2684</v>
      </c>
      <c r="C2654" s="33">
        <v>-1.8296575066185424E-3</v>
      </c>
      <c r="D2654" s="33">
        <v>8.7246723083589023E-2</v>
      </c>
    </row>
    <row r="2655" spans="2:4" x14ac:dyDescent="0.2">
      <c r="B2655" t="s">
        <v>2685</v>
      </c>
      <c r="C2655" s="33">
        <v>-1.9247568200521075E-3</v>
      </c>
      <c r="D2655" s="33">
        <v>5.1192652067306908E-2</v>
      </c>
    </row>
    <row r="2656" spans="2:4" x14ac:dyDescent="0.2">
      <c r="B2656" t="s">
        <v>2686</v>
      </c>
      <c r="C2656" s="33">
        <v>3.3154147613576559E-2</v>
      </c>
      <c r="D2656" s="33">
        <v>1.1886466753788395E-2</v>
      </c>
    </row>
    <row r="2657" spans="2:4" x14ac:dyDescent="0.2">
      <c r="B2657" t="s">
        <v>2687</v>
      </c>
      <c r="C2657" s="33">
        <v>3.6435225214942246E-2</v>
      </c>
      <c r="D2657" s="33">
        <v>2.2593743669473906E-2</v>
      </c>
    </row>
    <row r="2658" spans="2:4" x14ac:dyDescent="0.2">
      <c r="B2658" t="s">
        <v>2688</v>
      </c>
      <c r="C2658" s="33">
        <v>3.7161894280747239E-2</v>
      </c>
      <c r="D2658" s="33">
        <v>1.7368388460645298E-2</v>
      </c>
    </row>
    <row r="2659" spans="2:4" x14ac:dyDescent="0.2">
      <c r="B2659" t="s">
        <v>2689</v>
      </c>
      <c r="C2659" s="33">
        <v>-1.2629861618842187E-2</v>
      </c>
      <c r="D2659" s="33">
        <v>3.341223499017313E-2</v>
      </c>
    </row>
    <row r="2660" spans="2:4" x14ac:dyDescent="0.2">
      <c r="B2660" t="s">
        <v>2690</v>
      </c>
      <c r="C2660" s="33">
        <v>3.0546114074337813E-2</v>
      </c>
      <c r="D2660" s="33">
        <v>5.8757645444559026E-2</v>
      </c>
    </row>
    <row r="2661" spans="2:4" x14ac:dyDescent="0.2">
      <c r="B2661" t="s">
        <v>2691</v>
      </c>
      <c r="C2661" s="33">
        <v>-1.2095294470409855E-2</v>
      </c>
      <c r="D2661" s="33">
        <v>7.3311866397633596E-2</v>
      </c>
    </row>
    <row r="2662" spans="2:4" x14ac:dyDescent="0.2">
      <c r="B2662" t="s">
        <v>2692</v>
      </c>
      <c r="C2662" s="33">
        <v>1.1454883266053302E-2</v>
      </c>
      <c r="D2662" s="33">
        <v>4.9658860882526627E-2</v>
      </c>
    </row>
    <row r="2663" spans="2:4" x14ac:dyDescent="0.2">
      <c r="B2663" t="s">
        <v>2693</v>
      </c>
      <c r="C2663" s="33">
        <v>-8.4584870199271005E-3</v>
      </c>
      <c r="D2663" s="33">
        <v>5.1537162590236336E-2</v>
      </c>
    </row>
    <row r="2664" spans="2:4" x14ac:dyDescent="0.2">
      <c r="B2664" t="s">
        <v>2694</v>
      </c>
      <c r="C2664" s="33">
        <v>1.7270361325768993E-2</v>
      </c>
      <c r="D2664" s="33">
        <v>1.5535709933101792E-2</v>
      </c>
    </row>
    <row r="2665" spans="2:4" x14ac:dyDescent="0.2">
      <c r="B2665" t="s">
        <v>2695</v>
      </c>
      <c r="C2665" s="33">
        <v>5.8660640462522848E-3</v>
      </c>
      <c r="D2665" s="33">
        <v>3.9892177703930012E-2</v>
      </c>
    </row>
    <row r="2666" spans="2:4" x14ac:dyDescent="0.2">
      <c r="B2666" t="s">
        <v>2696</v>
      </c>
      <c r="C2666" s="33">
        <v>-5.4237528776791537E-3</v>
      </c>
      <c r="D2666" s="33">
        <v>5.5207087704353952E-2</v>
      </c>
    </row>
    <row r="2667" spans="2:4" x14ac:dyDescent="0.2">
      <c r="B2667" t="s">
        <v>2697</v>
      </c>
      <c r="C2667" s="33">
        <v>4.6980692176651333E-3</v>
      </c>
      <c r="D2667" s="33">
        <v>2.0718154441419258E-2</v>
      </c>
    </row>
    <row r="2668" spans="2:4" x14ac:dyDescent="0.2">
      <c r="B2668" t="s">
        <v>2698</v>
      </c>
      <c r="C2668" s="33">
        <v>1.0013462063906568E-2</v>
      </c>
      <c r="D2668" s="33">
        <v>3.9247169801954349E-2</v>
      </c>
    </row>
    <row r="2669" spans="2:4" x14ac:dyDescent="0.2">
      <c r="B2669" t="s">
        <v>2699</v>
      </c>
      <c r="C2669" s="33">
        <v>-9.8448473591860996E-3</v>
      </c>
      <c r="D2669" s="33">
        <v>4.3806380945269223E-2</v>
      </c>
    </row>
    <row r="2670" spans="2:4" x14ac:dyDescent="0.2">
      <c r="B2670" t="s">
        <v>2700</v>
      </c>
      <c r="C2670" s="33">
        <v>1.3116705806736456E-2</v>
      </c>
      <c r="D2670" s="33">
        <v>2.6121335206188305E-2</v>
      </c>
    </row>
    <row r="2671" spans="2:4" x14ac:dyDescent="0.2">
      <c r="B2671" t="s">
        <v>2701</v>
      </c>
      <c r="C2671" s="33">
        <v>1.3062210340189454E-3</v>
      </c>
      <c r="D2671" s="33">
        <v>4.3273745809824821E-2</v>
      </c>
    </row>
    <row r="2672" spans="2:4" x14ac:dyDescent="0.2">
      <c r="B2672" t="s">
        <v>2702</v>
      </c>
      <c r="C2672" s="33">
        <v>1.0504264660862293E-2</v>
      </c>
      <c r="D2672" s="33">
        <v>5.0102253798243866E-2</v>
      </c>
    </row>
    <row r="2673" spans="2:4" x14ac:dyDescent="0.2">
      <c r="B2673" t="s">
        <v>2703</v>
      </c>
      <c r="C2673" s="33">
        <v>-4.3864639851295892E-3</v>
      </c>
      <c r="D2673" s="33">
        <v>4.736408656772291E-2</v>
      </c>
    </row>
    <row r="2674" spans="2:4" x14ac:dyDescent="0.2">
      <c r="B2674" t="s">
        <v>2704</v>
      </c>
      <c r="C2674" s="33">
        <v>-1.7649573553884884E-2</v>
      </c>
      <c r="D2674" s="33">
        <v>4.4702771104657403E-2</v>
      </c>
    </row>
    <row r="2675" spans="2:4" x14ac:dyDescent="0.2">
      <c r="B2675" t="s">
        <v>2705</v>
      </c>
      <c r="C2675" s="33">
        <v>-9.755922616569301E-3</v>
      </c>
      <c r="D2675" s="33">
        <v>2.0220600175122561E-2</v>
      </c>
    </row>
    <row r="2676" spans="2:4" x14ac:dyDescent="0.2">
      <c r="B2676" t="s">
        <v>2706</v>
      </c>
      <c r="C2676" s="33">
        <v>2.1962965482442087E-2</v>
      </c>
      <c r="D2676" s="33">
        <v>6.5579993633369124E-2</v>
      </c>
    </row>
    <row r="2677" spans="2:4" x14ac:dyDescent="0.2">
      <c r="B2677" t="s">
        <v>2707</v>
      </c>
      <c r="C2677" s="33">
        <v>-1.6849867406106923E-2</v>
      </c>
      <c r="D2677" s="33">
        <v>5.8779825275258546E-2</v>
      </c>
    </row>
    <row r="2678" spans="2:4" x14ac:dyDescent="0.2">
      <c r="B2678" t="s">
        <v>2708</v>
      </c>
      <c r="C2678" s="33">
        <v>-3.7210400689720313E-4</v>
      </c>
      <c r="D2678" s="33">
        <v>2.2923866810262865E-2</v>
      </c>
    </row>
    <row r="2679" spans="2:4" x14ac:dyDescent="0.2">
      <c r="B2679" t="s">
        <v>2709</v>
      </c>
      <c r="C2679" s="33">
        <v>4.0048491492424669E-2</v>
      </c>
      <c r="D2679" s="33">
        <v>2.7862865617387239E-2</v>
      </c>
    </row>
    <row r="2680" spans="2:4" x14ac:dyDescent="0.2">
      <c r="B2680" t="s">
        <v>2710</v>
      </c>
      <c r="C2680" s="33">
        <v>-2.2105615040103214E-2</v>
      </c>
      <c r="D2680" s="33">
        <v>3.285359412729532E-2</v>
      </c>
    </row>
    <row r="2681" spans="2:4" x14ac:dyDescent="0.2">
      <c r="B2681" t="s">
        <v>2711</v>
      </c>
      <c r="C2681" s="33">
        <v>-1.429980747671339E-2</v>
      </c>
      <c r="D2681" s="33">
        <v>5.6737545255333192E-2</v>
      </c>
    </row>
    <row r="2682" spans="2:4" x14ac:dyDescent="0.2">
      <c r="B2682" t="s">
        <v>2712</v>
      </c>
      <c r="C2682" s="33">
        <v>4.0246876910388481E-2</v>
      </c>
      <c r="D2682" s="33">
        <v>3.0747485313749927E-2</v>
      </c>
    </row>
    <row r="2683" spans="2:4" x14ac:dyDescent="0.2">
      <c r="B2683" t="s">
        <v>2713</v>
      </c>
      <c r="C2683" s="33">
        <v>-1.8602235843308661E-2</v>
      </c>
      <c r="D2683" s="33">
        <v>3.0344396912300391E-2</v>
      </c>
    </row>
    <row r="2684" spans="2:4" x14ac:dyDescent="0.2">
      <c r="B2684" t="s">
        <v>2714</v>
      </c>
      <c r="C2684" s="33">
        <v>-2.6811842868852992E-2</v>
      </c>
      <c r="D2684" s="33">
        <v>2.7282778826507627E-2</v>
      </c>
    </row>
    <row r="2685" spans="2:4" x14ac:dyDescent="0.2">
      <c r="B2685" t="s">
        <v>2715</v>
      </c>
      <c r="C2685" s="33">
        <v>3.2777288115953457E-2</v>
      </c>
      <c r="D2685" s="33">
        <v>3.6969817615575662E-2</v>
      </c>
    </row>
    <row r="2686" spans="2:4" x14ac:dyDescent="0.2">
      <c r="B2686" t="s">
        <v>2716</v>
      </c>
      <c r="C2686" s="33">
        <v>-2.2271472276704826E-2</v>
      </c>
      <c r="D2686" s="33">
        <v>5.4227529798300811E-4</v>
      </c>
    </row>
    <row r="2687" spans="2:4" x14ac:dyDescent="0.2">
      <c r="B2687" t="s">
        <v>2717</v>
      </c>
      <c r="C2687" s="33">
        <v>-7.9571973990729596E-3</v>
      </c>
      <c r="D2687" s="33">
        <v>6.115498178142631E-2</v>
      </c>
    </row>
    <row r="2688" spans="2:4" x14ac:dyDescent="0.2">
      <c r="B2688" t="s">
        <v>2718</v>
      </c>
      <c r="C2688" s="33">
        <v>2.2492608967839703E-3</v>
      </c>
      <c r="D2688" s="33">
        <v>8.4390179448249197E-2</v>
      </c>
    </row>
    <row r="2689" spans="2:4" x14ac:dyDescent="0.2">
      <c r="B2689" t="s">
        <v>2719</v>
      </c>
      <c r="C2689" s="33">
        <v>-1.6058845180243739E-2</v>
      </c>
      <c r="D2689" s="33">
        <v>2.0356147196031921E-2</v>
      </c>
    </row>
    <row r="2690" spans="2:4" x14ac:dyDescent="0.2">
      <c r="B2690" t="s">
        <v>2720</v>
      </c>
      <c r="C2690" s="33">
        <v>3.8262222784615572E-2</v>
      </c>
      <c r="D2690" s="33">
        <v>4.0860660493087356E-2</v>
      </c>
    </row>
    <row r="2691" spans="2:4" x14ac:dyDescent="0.2">
      <c r="B2691" t="s">
        <v>2721</v>
      </c>
      <c r="C2691" s="33">
        <v>-1.33155775771175E-2</v>
      </c>
      <c r="D2691" s="33">
        <v>2.4480396247591945E-2</v>
      </c>
    </row>
    <row r="2692" spans="2:4" x14ac:dyDescent="0.2">
      <c r="B2692" t="s">
        <v>2722</v>
      </c>
      <c r="C2692" s="33">
        <v>2.7425044611255833E-2</v>
      </c>
      <c r="D2692" s="33">
        <v>4.3129617347253339E-2</v>
      </c>
    </row>
    <row r="2693" spans="2:4" x14ac:dyDescent="0.2">
      <c r="B2693" t="s">
        <v>2723</v>
      </c>
      <c r="C2693" s="33">
        <v>-1.3738996178032351E-2</v>
      </c>
      <c r="D2693" s="33">
        <v>5.3227169747368616E-2</v>
      </c>
    </row>
    <row r="2694" spans="2:4" x14ac:dyDescent="0.2">
      <c r="B2694" t="s">
        <v>2724</v>
      </c>
      <c r="C2694" s="33">
        <v>2.9351836977860715E-2</v>
      </c>
      <c r="D2694" s="33">
        <v>6.3376766051387229E-2</v>
      </c>
    </row>
    <row r="2695" spans="2:4" x14ac:dyDescent="0.2">
      <c r="B2695" t="s">
        <v>2725</v>
      </c>
      <c r="C2695" s="33">
        <v>-2.954663573059943E-2</v>
      </c>
      <c r="D2695" s="33">
        <v>4.3068020917464325E-2</v>
      </c>
    </row>
    <row r="2696" spans="2:4" x14ac:dyDescent="0.2">
      <c r="B2696" t="s">
        <v>2726</v>
      </c>
      <c r="C2696" s="33">
        <v>-3.3043766644416175E-3</v>
      </c>
      <c r="D2696" s="33">
        <v>4.2759506147137895E-2</v>
      </c>
    </row>
    <row r="2697" spans="2:4" x14ac:dyDescent="0.2">
      <c r="B2697" t="s">
        <v>2727</v>
      </c>
      <c r="C2697" s="33">
        <v>-1.6876708750388776E-2</v>
      </c>
      <c r="D2697" s="33">
        <v>4.8548918242126336E-2</v>
      </c>
    </row>
    <row r="2698" spans="2:4" x14ac:dyDescent="0.2">
      <c r="B2698" t="s">
        <v>2728</v>
      </c>
      <c r="C2698" s="33">
        <v>4.2298843293632524E-2</v>
      </c>
      <c r="D2698" s="33">
        <v>2.0279577787422426E-2</v>
      </c>
    </row>
    <row r="2699" spans="2:4" x14ac:dyDescent="0.2">
      <c r="B2699" t="s">
        <v>2729</v>
      </c>
      <c r="C2699" s="33">
        <v>2.9872782509560984E-2</v>
      </c>
      <c r="D2699" s="33">
        <v>5.8390821449645858E-2</v>
      </c>
    </row>
    <row r="2700" spans="2:4" x14ac:dyDescent="0.2">
      <c r="B2700" t="s">
        <v>2730</v>
      </c>
      <c r="C2700" s="33">
        <v>3.101151783113789E-2</v>
      </c>
      <c r="D2700" s="33">
        <v>3.3540432581117427E-2</v>
      </c>
    </row>
    <row r="2701" spans="2:4" x14ac:dyDescent="0.2">
      <c r="B2701" t="s">
        <v>2731</v>
      </c>
      <c r="C2701" s="33">
        <v>1.0314286000550768E-2</v>
      </c>
      <c r="D2701" s="33">
        <v>1.8153353903956036E-2</v>
      </c>
    </row>
    <row r="2702" spans="2:4" x14ac:dyDescent="0.2">
      <c r="B2702" t="s">
        <v>2732</v>
      </c>
      <c r="C2702" s="33">
        <v>4.4153337497465465E-4</v>
      </c>
      <c r="D2702" s="33">
        <v>4.4137643167913791E-2</v>
      </c>
    </row>
    <row r="2703" spans="2:4" x14ac:dyDescent="0.2">
      <c r="B2703" t="s">
        <v>2733</v>
      </c>
      <c r="C2703" s="33">
        <v>1.3214226462144837E-2</v>
      </c>
      <c r="D2703" s="33">
        <v>3.8942434928111606E-2</v>
      </c>
    </row>
    <row r="2704" spans="2:4" x14ac:dyDescent="0.2">
      <c r="B2704" t="s">
        <v>2734</v>
      </c>
      <c r="C2704" s="33">
        <v>2.5326829502311292E-2</v>
      </c>
      <c r="D2704" s="33">
        <v>3.5379064308962434E-2</v>
      </c>
    </row>
    <row r="2705" spans="2:4" x14ac:dyDescent="0.2">
      <c r="B2705" t="s">
        <v>2735</v>
      </c>
      <c r="C2705" s="33">
        <v>-1.7947508384480011E-2</v>
      </c>
      <c r="D2705" s="33">
        <v>2.4707174614231501E-2</v>
      </c>
    </row>
    <row r="2706" spans="2:4" x14ac:dyDescent="0.2">
      <c r="B2706" t="s">
        <v>2736</v>
      </c>
      <c r="C2706" s="33">
        <v>3.4404169915414014E-2</v>
      </c>
      <c r="D2706" s="33">
        <v>4.1034430751534914E-2</v>
      </c>
    </row>
    <row r="2707" spans="2:4" x14ac:dyDescent="0.2">
      <c r="B2707" t="s">
        <v>2737</v>
      </c>
      <c r="C2707" s="33">
        <v>3.4492883561591199E-2</v>
      </c>
      <c r="D2707" s="33">
        <v>3.8428393441875083E-2</v>
      </c>
    </row>
    <row r="2708" spans="2:4" x14ac:dyDescent="0.2">
      <c r="B2708" t="s">
        <v>2738</v>
      </c>
      <c r="C2708" s="33">
        <v>3.5568299801820628E-2</v>
      </c>
      <c r="D2708" s="33">
        <v>3.3697504214626334E-3</v>
      </c>
    </row>
    <row r="2709" spans="2:4" x14ac:dyDescent="0.2">
      <c r="B2709" t="s">
        <v>2739</v>
      </c>
      <c r="C2709" s="33">
        <v>1.2298635805867443E-2</v>
      </c>
      <c r="D2709" s="33">
        <v>2.5062431501921556E-2</v>
      </c>
    </row>
    <row r="2710" spans="2:4" x14ac:dyDescent="0.2">
      <c r="B2710" t="s">
        <v>2740</v>
      </c>
      <c r="C2710" s="33">
        <v>-1.0888540231388891E-2</v>
      </c>
      <c r="D2710" s="33">
        <v>4.2926470268438183E-2</v>
      </c>
    </row>
    <row r="2711" spans="2:4" x14ac:dyDescent="0.2">
      <c r="B2711" t="s">
        <v>2741</v>
      </c>
      <c r="C2711" s="33">
        <v>2.0767490495093736E-2</v>
      </c>
      <c r="D2711" s="33">
        <v>8.5076833809312913E-2</v>
      </c>
    </row>
    <row r="2712" spans="2:4" x14ac:dyDescent="0.2">
      <c r="B2712" t="s">
        <v>2742</v>
      </c>
      <c r="C2712" s="33">
        <v>2.548158098270328E-2</v>
      </c>
      <c r="D2712" s="33">
        <v>4.2367659460204876E-3</v>
      </c>
    </row>
    <row r="2713" spans="2:4" x14ac:dyDescent="0.2">
      <c r="B2713" t="s">
        <v>2743</v>
      </c>
      <c r="C2713" s="33">
        <v>1.989259085063649E-2</v>
      </c>
      <c r="D2713" s="33">
        <v>7.1335811710185673E-3</v>
      </c>
    </row>
    <row r="2714" spans="2:4" x14ac:dyDescent="0.2">
      <c r="B2714" t="s">
        <v>2744</v>
      </c>
      <c r="C2714" s="33">
        <v>-1.5170425131276062E-2</v>
      </c>
      <c r="D2714" s="33">
        <v>3.2773216462889949E-2</v>
      </c>
    </row>
    <row r="2715" spans="2:4" x14ac:dyDescent="0.2">
      <c r="B2715" t="s">
        <v>2745</v>
      </c>
      <c r="C2715" s="33">
        <v>1.9416143060162316E-2</v>
      </c>
      <c r="D2715" s="33">
        <v>5.5446121578510164E-2</v>
      </c>
    </row>
    <row r="2716" spans="2:4" x14ac:dyDescent="0.2">
      <c r="B2716" t="s">
        <v>2746</v>
      </c>
      <c r="C2716" s="33">
        <v>2.2867073498530534E-3</v>
      </c>
      <c r="D2716" s="33">
        <v>4.7783166436570865E-2</v>
      </c>
    </row>
    <row r="2717" spans="2:4" x14ac:dyDescent="0.2">
      <c r="B2717" t="s">
        <v>2747</v>
      </c>
      <c r="C2717" s="33">
        <v>-1.5183911811484355E-2</v>
      </c>
      <c r="D2717" s="33">
        <v>5.0967385699798869E-2</v>
      </c>
    </row>
    <row r="2718" spans="2:4" x14ac:dyDescent="0.2">
      <c r="B2718" t="s">
        <v>2748</v>
      </c>
      <c r="C2718" s="33">
        <v>-4.5600196797841996E-3</v>
      </c>
      <c r="D2718" s="33">
        <v>6.1501032626434207E-2</v>
      </c>
    </row>
    <row r="2719" spans="2:4" x14ac:dyDescent="0.2">
      <c r="B2719" t="s">
        <v>2749</v>
      </c>
      <c r="C2719" s="33">
        <v>-7.0107683534986771E-3</v>
      </c>
      <c r="D2719" s="33">
        <v>2.3513654873886548E-2</v>
      </c>
    </row>
    <row r="2720" spans="2:4" x14ac:dyDescent="0.2">
      <c r="B2720" t="s">
        <v>2750</v>
      </c>
      <c r="C2720" s="33">
        <v>-1.3329185147397343E-2</v>
      </c>
      <c r="D2720" s="33">
        <v>7.82622285045807E-2</v>
      </c>
    </row>
    <row r="2721" spans="2:4" x14ac:dyDescent="0.2">
      <c r="B2721" t="s">
        <v>2751</v>
      </c>
      <c r="C2721" s="33">
        <v>2.5845360531580076E-2</v>
      </c>
      <c r="D2721" s="33">
        <v>8.3208578737794983E-2</v>
      </c>
    </row>
    <row r="2722" spans="2:4" x14ac:dyDescent="0.2">
      <c r="B2722" t="s">
        <v>2752</v>
      </c>
      <c r="C2722" s="33">
        <v>1.0633611864997427E-2</v>
      </c>
      <c r="D2722" s="33">
        <v>3.4291035787642088E-2</v>
      </c>
    </row>
    <row r="2723" spans="2:4" x14ac:dyDescent="0.2">
      <c r="B2723" t="s">
        <v>2753</v>
      </c>
      <c r="C2723" s="33">
        <v>9.2204911128945174E-3</v>
      </c>
      <c r="D2723" s="33">
        <v>5.1552460969026312E-2</v>
      </c>
    </row>
    <row r="2724" spans="2:4" x14ac:dyDescent="0.2">
      <c r="B2724" t="s">
        <v>2754</v>
      </c>
      <c r="C2724" s="33">
        <v>1.2082928113283271E-3</v>
      </c>
      <c r="D2724" s="33">
        <v>4.7915290743025959E-2</v>
      </c>
    </row>
    <row r="2725" spans="2:4" x14ac:dyDescent="0.2">
      <c r="B2725" t="s">
        <v>2755</v>
      </c>
      <c r="C2725" s="33">
        <v>-1.6621725736805537E-2</v>
      </c>
      <c r="D2725" s="33">
        <v>8.7747870098706576E-2</v>
      </c>
    </row>
    <row r="2726" spans="2:4" x14ac:dyDescent="0.2">
      <c r="B2726" t="s">
        <v>2756</v>
      </c>
      <c r="C2726" s="33">
        <v>-1.9246927119305098E-3</v>
      </c>
      <c r="D2726" s="33">
        <v>4.8251550380256088E-2</v>
      </c>
    </row>
    <row r="2727" spans="2:4" x14ac:dyDescent="0.2">
      <c r="B2727" t="s">
        <v>2757</v>
      </c>
      <c r="C2727" s="33">
        <v>4.9422907136501437E-2</v>
      </c>
      <c r="D2727" s="33">
        <v>6.2513282133679002E-2</v>
      </c>
    </row>
    <row r="2728" spans="2:4" x14ac:dyDescent="0.2">
      <c r="B2728" t="s">
        <v>2758</v>
      </c>
      <c r="C2728" s="33">
        <v>8.7082513628259188E-3</v>
      </c>
      <c r="D2728" s="33">
        <v>5.9528544931685058E-2</v>
      </c>
    </row>
    <row r="2729" spans="2:4" x14ac:dyDescent="0.2">
      <c r="B2729" t="s">
        <v>2759</v>
      </c>
      <c r="C2729" s="33">
        <v>-3.4148318299334769E-2</v>
      </c>
      <c r="D2729" s="33">
        <v>5.1441703426231222E-2</v>
      </c>
    </row>
    <row r="2730" spans="2:4" x14ac:dyDescent="0.2">
      <c r="B2730" t="s">
        <v>2760</v>
      </c>
      <c r="C2730" s="33">
        <v>9.1622202685905148E-3</v>
      </c>
      <c r="D2730" s="33">
        <v>2.8815468815581675E-2</v>
      </c>
    </row>
    <row r="2731" spans="2:4" x14ac:dyDescent="0.2">
      <c r="B2731" t="s">
        <v>2761</v>
      </c>
      <c r="C2731" s="33">
        <v>2.6824606065209755E-2</v>
      </c>
      <c r="D2731" s="33">
        <v>4.3252121856321483E-2</v>
      </c>
    </row>
    <row r="2732" spans="2:4" x14ac:dyDescent="0.2">
      <c r="B2732" t="s">
        <v>2762</v>
      </c>
      <c r="C2732" s="33">
        <v>-2.9366480124658617E-3</v>
      </c>
      <c r="D2732" s="33">
        <v>1.1971790615009286E-2</v>
      </c>
    </row>
    <row r="2733" spans="2:4" x14ac:dyDescent="0.2">
      <c r="B2733" t="s">
        <v>2763</v>
      </c>
      <c r="C2733" s="33">
        <v>-3.0938758833685825E-3</v>
      </c>
      <c r="D2733" s="33">
        <v>5.1527064019620705E-2</v>
      </c>
    </row>
    <row r="2734" spans="2:4" x14ac:dyDescent="0.2">
      <c r="B2734" t="s">
        <v>2764</v>
      </c>
      <c r="C2734" s="33">
        <v>8.7258191407363281E-3</v>
      </c>
      <c r="D2734" s="33">
        <v>2.7290266810485329E-2</v>
      </c>
    </row>
    <row r="2735" spans="2:4" x14ac:dyDescent="0.2">
      <c r="B2735" t="s">
        <v>2765</v>
      </c>
      <c r="C2735" s="33">
        <v>-1.3888668960803605E-2</v>
      </c>
      <c r="D2735" s="33">
        <v>4.9202451326343571E-2</v>
      </c>
    </row>
    <row r="2736" spans="2:4" x14ac:dyDescent="0.2">
      <c r="B2736" t="s">
        <v>2766</v>
      </c>
      <c r="C2736" s="33">
        <v>-2.0186627621621139E-3</v>
      </c>
      <c r="D2736" s="33">
        <v>6.4442033220100031E-2</v>
      </c>
    </row>
    <row r="2737" spans="2:4" x14ac:dyDescent="0.2">
      <c r="B2737" t="s">
        <v>2767</v>
      </c>
      <c r="C2737" s="33">
        <v>2.8378743009500371E-2</v>
      </c>
      <c r="D2737" s="33">
        <v>7.5571946021145461E-2</v>
      </c>
    </row>
    <row r="2738" spans="2:4" x14ac:dyDescent="0.2">
      <c r="B2738" t="s">
        <v>2768</v>
      </c>
      <c r="C2738" s="33">
        <v>3.8966884670266759E-2</v>
      </c>
      <c r="D2738" s="33">
        <v>5.4159282119105194E-2</v>
      </c>
    </row>
    <row r="2739" spans="2:4" x14ac:dyDescent="0.2">
      <c r="B2739" t="s">
        <v>2769</v>
      </c>
      <c r="C2739" s="33">
        <v>2.7385606858102915E-4</v>
      </c>
      <c r="D2739" s="33">
        <v>2.0704592598611377E-2</v>
      </c>
    </row>
    <row r="2740" spans="2:4" x14ac:dyDescent="0.2">
      <c r="B2740" t="s">
        <v>2770</v>
      </c>
      <c r="C2740" s="33">
        <v>1.1862727683566823E-2</v>
      </c>
      <c r="D2740" s="33">
        <v>5.2950610634005704E-2</v>
      </c>
    </row>
    <row r="2741" spans="2:4" x14ac:dyDescent="0.2">
      <c r="B2741" t="s">
        <v>2771</v>
      </c>
      <c r="C2741" s="33">
        <v>-7.684661136972552E-3</v>
      </c>
      <c r="D2741" s="33">
        <v>2.5148850009470987E-2</v>
      </c>
    </row>
    <row r="2742" spans="2:4" x14ac:dyDescent="0.2">
      <c r="B2742" t="s">
        <v>2772</v>
      </c>
      <c r="C2742" s="33">
        <v>9.2509523444981E-3</v>
      </c>
      <c r="D2742" s="33">
        <v>4.7268670662217925E-2</v>
      </c>
    </row>
    <row r="2743" spans="2:4" x14ac:dyDescent="0.2">
      <c r="B2743" t="s">
        <v>2773</v>
      </c>
      <c r="C2743" s="33">
        <v>2.2556760769946345E-2</v>
      </c>
      <c r="D2743" s="33">
        <v>3.7174041833148867E-2</v>
      </c>
    </row>
    <row r="2744" spans="2:4" x14ac:dyDescent="0.2">
      <c r="B2744" t="s">
        <v>2774</v>
      </c>
      <c r="C2744" s="33">
        <v>-1.2678009316506521E-2</v>
      </c>
      <c r="D2744" s="33">
        <v>4.4365012610471766E-2</v>
      </c>
    </row>
    <row r="2745" spans="2:4" x14ac:dyDescent="0.2">
      <c r="B2745" t="s">
        <v>2775</v>
      </c>
      <c r="C2745" s="33">
        <v>2.5243816445898591E-2</v>
      </c>
      <c r="D2745" s="33">
        <v>4.2477390293844508E-2</v>
      </c>
    </row>
    <row r="2746" spans="2:4" x14ac:dyDescent="0.2">
      <c r="B2746" t="s">
        <v>2776</v>
      </c>
      <c r="C2746" s="33">
        <v>9.0196899235312194E-3</v>
      </c>
      <c r="D2746" s="33">
        <v>3.7166314265312951E-2</v>
      </c>
    </row>
    <row r="2747" spans="2:4" x14ac:dyDescent="0.2">
      <c r="B2747" t="s">
        <v>2777</v>
      </c>
      <c r="C2747" s="33">
        <v>4.5324035494896574E-2</v>
      </c>
      <c r="D2747" s="33">
        <v>7.0554032183960336E-2</v>
      </c>
    </row>
    <row r="2748" spans="2:4" x14ac:dyDescent="0.2">
      <c r="B2748" t="s">
        <v>2778</v>
      </c>
      <c r="C2748" s="33">
        <v>1.3054768447810075E-2</v>
      </c>
      <c r="D2748" s="33">
        <v>6.0372199265321239E-2</v>
      </c>
    </row>
    <row r="2749" spans="2:4" x14ac:dyDescent="0.2">
      <c r="B2749" t="s">
        <v>2779</v>
      </c>
      <c r="C2749" s="33">
        <v>2.4034711061859705E-2</v>
      </c>
      <c r="D2749" s="33">
        <v>3.7448592082685715E-2</v>
      </c>
    </row>
    <row r="2750" spans="2:4" x14ac:dyDescent="0.2">
      <c r="B2750" t="s">
        <v>2780</v>
      </c>
      <c r="C2750" s="33">
        <v>9.0392641080791654E-4</v>
      </c>
      <c r="D2750" s="33">
        <v>4.6390999011917247E-2</v>
      </c>
    </row>
    <row r="2751" spans="2:4" x14ac:dyDescent="0.2">
      <c r="B2751" t="s">
        <v>2781</v>
      </c>
      <c r="C2751" s="33">
        <v>8.8069165431930475E-4</v>
      </c>
      <c r="D2751" s="33">
        <v>6.2836384762427033E-2</v>
      </c>
    </row>
    <row r="2752" spans="2:4" x14ac:dyDescent="0.2">
      <c r="B2752" t="s">
        <v>2782</v>
      </c>
      <c r="C2752" s="33">
        <v>-3.8201458317978654E-3</v>
      </c>
      <c r="D2752" s="33">
        <v>2.1792380818153594E-2</v>
      </c>
    </row>
    <row r="2753" spans="2:4" x14ac:dyDescent="0.2">
      <c r="B2753" t="s">
        <v>2783</v>
      </c>
      <c r="C2753" s="33">
        <v>-7.1295196040561306E-3</v>
      </c>
      <c r="D2753" s="33">
        <v>5.0631511690324538E-2</v>
      </c>
    </row>
    <row r="2754" spans="2:4" x14ac:dyDescent="0.2">
      <c r="B2754" t="s">
        <v>2784</v>
      </c>
      <c r="C2754" s="33">
        <v>1.8448776856420192E-2</v>
      </c>
      <c r="D2754" s="33">
        <v>1.6313805220784766E-2</v>
      </c>
    </row>
    <row r="2755" spans="2:4" x14ac:dyDescent="0.2">
      <c r="B2755" t="s">
        <v>2785</v>
      </c>
      <c r="C2755" s="33">
        <v>2.6600138319895175E-2</v>
      </c>
      <c r="D2755" s="33">
        <v>2.241178627382396E-2</v>
      </c>
    </row>
    <row r="2756" spans="2:4" x14ac:dyDescent="0.2">
      <c r="B2756" t="s">
        <v>2786</v>
      </c>
      <c r="C2756" s="33">
        <v>-7.90569874674984E-3</v>
      </c>
      <c r="D2756" s="33">
        <v>5.4019611438216181E-2</v>
      </c>
    </row>
    <row r="2757" spans="2:4" x14ac:dyDescent="0.2">
      <c r="B2757" t="s">
        <v>2787</v>
      </c>
      <c r="C2757" s="33">
        <v>3.9456813325110807E-2</v>
      </c>
      <c r="D2757" s="33">
        <v>3.0482548726368155E-2</v>
      </c>
    </row>
    <row r="2758" spans="2:4" x14ac:dyDescent="0.2">
      <c r="B2758" t="s">
        <v>2788</v>
      </c>
      <c r="C2758" s="33">
        <v>-1.3915621847863191E-2</v>
      </c>
      <c r="D2758" s="33">
        <v>3.3659969773974646E-2</v>
      </c>
    </row>
    <row r="2759" spans="2:4" x14ac:dyDescent="0.2">
      <c r="B2759" t="s">
        <v>2789</v>
      </c>
      <c r="C2759" s="33">
        <v>1.8799650167907862E-2</v>
      </c>
      <c r="D2759" s="33">
        <v>6.7598794199662887E-2</v>
      </c>
    </row>
    <row r="2760" spans="2:4" x14ac:dyDescent="0.2">
      <c r="B2760" t="s">
        <v>2790</v>
      </c>
      <c r="C2760" s="33">
        <v>9.1516357030960033E-3</v>
      </c>
      <c r="D2760" s="33">
        <v>4.1700714885487253E-2</v>
      </c>
    </row>
    <row r="2761" spans="2:4" x14ac:dyDescent="0.2">
      <c r="B2761" t="s">
        <v>2791</v>
      </c>
      <c r="C2761" s="33">
        <v>1.121411806069415E-2</v>
      </c>
      <c r="D2761" s="33">
        <v>3.3707586221235389E-2</v>
      </c>
    </row>
    <row r="2762" spans="2:4" x14ac:dyDescent="0.2">
      <c r="B2762" t="s">
        <v>2792</v>
      </c>
      <c r="C2762" s="33">
        <v>3.0488768586757677E-2</v>
      </c>
      <c r="D2762" s="33">
        <v>4.057845913066474E-2</v>
      </c>
    </row>
    <row r="2763" spans="2:4" x14ac:dyDescent="0.2">
      <c r="B2763" t="s">
        <v>2793</v>
      </c>
      <c r="C2763" s="33">
        <v>1.8866502275682803E-2</v>
      </c>
      <c r="D2763" s="33">
        <v>7.1319810688543261E-2</v>
      </c>
    </row>
    <row r="2764" spans="2:4" x14ac:dyDescent="0.2">
      <c r="B2764" t="s">
        <v>2794</v>
      </c>
      <c r="C2764" s="33">
        <v>3.1020296135275703E-2</v>
      </c>
      <c r="D2764" s="33">
        <v>4.9868668349364188E-2</v>
      </c>
    </row>
    <row r="2765" spans="2:4" x14ac:dyDescent="0.2">
      <c r="B2765" t="s">
        <v>2795</v>
      </c>
      <c r="C2765" s="33">
        <v>-4.1669232919426119E-3</v>
      </c>
      <c r="D2765" s="33">
        <v>1.2870385514042248E-2</v>
      </c>
    </row>
    <row r="2766" spans="2:4" x14ac:dyDescent="0.2">
      <c r="B2766" t="s">
        <v>2796</v>
      </c>
      <c r="C2766" s="33">
        <v>-1.6533761389877603E-3</v>
      </c>
      <c r="D2766" s="33">
        <v>4.0246238816124102E-2</v>
      </c>
    </row>
    <row r="2767" spans="2:4" x14ac:dyDescent="0.2">
      <c r="B2767" t="s">
        <v>2797</v>
      </c>
      <c r="C2767" s="33">
        <v>9.6898995728950752E-3</v>
      </c>
      <c r="D2767" s="33">
        <v>4.5561631169959184E-2</v>
      </c>
    </row>
    <row r="2768" spans="2:4" x14ac:dyDescent="0.2">
      <c r="B2768" t="s">
        <v>2798</v>
      </c>
      <c r="C2768" s="33">
        <v>1.5740397652249431E-2</v>
      </c>
      <c r="D2768" s="33">
        <v>-3.2755271435114253E-4</v>
      </c>
    </row>
    <row r="2769" spans="2:4" x14ac:dyDescent="0.2">
      <c r="B2769" t="s">
        <v>2799</v>
      </c>
      <c r="C2769" s="33">
        <v>5.0402614086749051E-2</v>
      </c>
      <c r="D2769" s="33">
        <v>4.3359625556791875E-2</v>
      </c>
    </row>
    <row r="2770" spans="2:4" x14ac:dyDescent="0.2">
      <c r="B2770" t="s">
        <v>2800</v>
      </c>
      <c r="C2770" s="33">
        <v>4.7352571352128704E-2</v>
      </c>
      <c r="D2770" s="33">
        <v>2.0654579520782718E-2</v>
      </c>
    </row>
    <row r="2771" spans="2:4" x14ac:dyDescent="0.2">
      <c r="B2771" t="s">
        <v>2801</v>
      </c>
      <c r="C2771" s="33">
        <v>2.1645010112186551E-2</v>
      </c>
      <c r="D2771" s="33">
        <v>2.0782188506580368E-3</v>
      </c>
    </row>
    <row r="2772" spans="2:4" x14ac:dyDescent="0.2">
      <c r="B2772" t="s">
        <v>2802</v>
      </c>
      <c r="C2772" s="33">
        <v>3.006353609788847E-2</v>
      </c>
      <c r="D2772" s="33">
        <v>4.6022730893947351E-2</v>
      </c>
    </row>
    <row r="2773" spans="2:4" x14ac:dyDescent="0.2">
      <c r="B2773" t="s">
        <v>2803</v>
      </c>
      <c r="C2773" s="33">
        <v>4.2382043532089721E-2</v>
      </c>
      <c r="D2773" s="33">
        <v>4.1017139109362166E-2</v>
      </c>
    </row>
    <row r="2774" spans="2:4" x14ac:dyDescent="0.2">
      <c r="B2774" t="s">
        <v>2804</v>
      </c>
      <c r="C2774" s="33">
        <v>-9.7811769512387899E-3</v>
      </c>
      <c r="D2774" s="33">
        <v>3.3174569847873814E-2</v>
      </c>
    </row>
    <row r="2775" spans="2:4" x14ac:dyDescent="0.2">
      <c r="B2775" t="s">
        <v>2805</v>
      </c>
      <c r="C2775" s="33">
        <v>1.5788745300068935E-2</v>
      </c>
      <c r="D2775" s="33">
        <v>3.3253570258776288E-2</v>
      </c>
    </row>
    <row r="2776" spans="2:4" x14ac:dyDescent="0.2">
      <c r="B2776" t="s">
        <v>2806</v>
      </c>
      <c r="C2776" s="33">
        <v>2.489943905313053E-2</v>
      </c>
      <c r="D2776" s="33">
        <v>2.9597892037287306E-2</v>
      </c>
    </row>
    <row r="2777" spans="2:4" x14ac:dyDescent="0.2">
      <c r="B2777" t="s">
        <v>2807</v>
      </c>
      <c r="C2777" s="33">
        <v>-1.680262593453391E-2</v>
      </c>
      <c r="D2777" s="33">
        <v>1.9790427808235936E-3</v>
      </c>
    </row>
    <row r="2778" spans="2:4" x14ac:dyDescent="0.2">
      <c r="B2778" t="s">
        <v>2808</v>
      </c>
      <c r="C2778" s="33">
        <v>-2.2604753457016048E-2</v>
      </c>
      <c r="D2778" s="33">
        <v>3.1576829861140424E-2</v>
      </c>
    </row>
    <row r="2779" spans="2:4" x14ac:dyDescent="0.2">
      <c r="B2779" t="s">
        <v>2809</v>
      </c>
      <c r="C2779" s="33">
        <v>3.3700541127893134E-2</v>
      </c>
      <c r="D2779" s="33">
        <v>2.471905838321177E-2</v>
      </c>
    </row>
    <row r="2780" spans="2:4" x14ac:dyDescent="0.2">
      <c r="B2780" t="s">
        <v>2810</v>
      </c>
      <c r="C2780" s="33">
        <v>-3.4669184519894071E-3</v>
      </c>
      <c r="D2780" s="33">
        <v>2.4469439870314687E-2</v>
      </c>
    </row>
    <row r="2781" spans="2:4" x14ac:dyDescent="0.2">
      <c r="B2781" t="s">
        <v>2811</v>
      </c>
      <c r="C2781" s="33">
        <v>3.2363950178380903E-2</v>
      </c>
      <c r="D2781" s="33">
        <v>1.2485190361649915E-2</v>
      </c>
    </row>
    <row r="2782" spans="2:4" x14ac:dyDescent="0.2">
      <c r="B2782" t="s">
        <v>2812</v>
      </c>
      <c r="C2782" s="33">
        <v>-3.2979540173371139E-2</v>
      </c>
      <c r="D2782" s="33">
        <v>6.3887076492393335E-2</v>
      </c>
    </row>
    <row r="2783" spans="2:4" x14ac:dyDescent="0.2">
      <c r="B2783" t="s">
        <v>2813</v>
      </c>
      <c r="C2783" s="33">
        <v>-1.9711850846648709E-3</v>
      </c>
      <c r="D2783" s="33">
        <v>1.7333799925290209E-2</v>
      </c>
    </row>
    <row r="2784" spans="2:4" x14ac:dyDescent="0.2">
      <c r="B2784" t="s">
        <v>2814</v>
      </c>
      <c r="C2784" s="33">
        <v>7.5166925908413066E-3</v>
      </c>
      <c r="D2784" s="33">
        <v>6.6065164632531787E-3</v>
      </c>
    </row>
    <row r="2785" spans="2:4" x14ac:dyDescent="0.2">
      <c r="B2785" t="s">
        <v>2815</v>
      </c>
      <c r="C2785" s="33">
        <v>3.6800212987336033E-3</v>
      </c>
      <c r="D2785" s="33">
        <v>5.0028855261986971E-2</v>
      </c>
    </row>
    <row r="2786" spans="2:4" x14ac:dyDescent="0.2">
      <c r="B2786" t="s">
        <v>2816</v>
      </c>
      <c r="C2786" s="33">
        <v>1.6595994132399188E-2</v>
      </c>
      <c r="D2786" s="33">
        <v>3.0319451865494854E-3</v>
      </c>
    </row>
    <row r="2787" spans="2:4" x14ac:dyDescent="0.2">
      <c r="B2787" t="s">
        <v>2817</v>
      </c>
      <c r="C2787" s="33">
        <v>3.7910614208646339E-2</v>
      </c>
      <c r="D2787" s="33">
        <v>3.0625574666850251E-2</v>
      </c>
    </row>
    <row r="2788" spans="2:4" x14ac:dyDescent="0.2">
      <c r="B2788" t="s">
        <v>2818</v>
      </c>
      <c r="C2788" s="33">
        <v>-3.3189487657150889E-3</v>
      </c>
      <c r="D2788" s="33">
        <v>6.7293639111556183E-2</v>
      </c>
    </row>
    <row r="2789" spans="2:4" x14ac:dyDescent="0.2">
      <c r="B2789" t="s">
        <v>2819</v>
      </c>
      <c r="C2789" s="33">
        <v>4.4765774159505708E-2</v>
      </c>
      <c r="D2789" s="33">
        <v>2.9668170323709615E-2</v>
      </c>
    </row>
    <row r="2790" spans="2:4" x14ac:dyDescent="0.2">
      <c r="B2790" t="s">
        <v>2820</v>
      </c>
      <c r="C2790" s="33">
        <v>3.0161590131986819E-2</v>
      </c>
      <c r="D2790" s="33">
        <v>6.8388163695140711E-2</v>
      </c>
    </row>
    <row r="2791" spans="2:4" x14ac:dyDescent="0.2">
      <c r="B2791" t="s">
        <v>2821</v>
      </c>
      <c r="C2791" s="33">
        <v>-2.5723883476304714E-3</v>
      </c>
      <c r="D2791" s="33">
        <v>3.0359967050400873E-2</v>
      </c>
    </row>
    <row r="2792" spans="2:4" x14ac:dyDescent="0.2">
      <c r="B2792" t="s">
        <v>2822</v>
      </c>
      <c r="C2792" s="33">
        <v>2.1756466994629336E-3</v>
      </c>
      <c r="D2792" s="33">
        <v>2.542610568428531E-2</v>
      </c>
    </row>
    <row r="2793" spans="2:4" x14ac:dyDescent="0.2">
      <c r="B2793" t="s">
        <v>2823</v>
      </c>
      <c r="C2793" s="33">
        <v>1.6512565250938555E-2</v>
      </c>
      <c r="D2793" s="33">
        <v>1.4710090473022332E-2</v>
      </c>
    </row>
    <row r="2794" spans="2:4" x14ac:dyDescent="0.2">
      <c r="B2794" t="s">
        <v>2824</v>
      </c>
      <c r="C2794" s="33">
        <v>3.4993570607134853E-3</v>
      </c>
      <c r="D2794" s="33">
        <v>4.0902738175275226E-2</v>
      </c>
    </row>
    <row r="2795" spans="2:4" x14ac:dyDescent="0.2">
      <c r="B2795" t="s">
        <v>2825</v>
      </c>
      <c r="C2795" s="33">
        <v>4.9639922128005429E-2</v>
      </c>
      <c r="D2795" s="33">
        <v>6.3497563696587281E-2</v>
      </c>
    </row>
    <row r="2796" spans="2:4" x14ac:dyDescent="0.2">
      <c r="B2796" t="s">
        <v>2826</v>
      </c>
      <c r="C2796" s="33">
        <v>1.5238084214196129E-2</v>
      </c>
      <c r="D2796" s="33">
        <v>3.0290122625372062E-2</v>
      </c>
    </row>
    <row r="2797" spans="2:4" x14ac:dyDescent="0.2">
      <c r="B2797" t="s">
        <v>2827</v>
      </c>
      <c r="C2797" s="33">
        <v>1.7948498838036581E-2</v>
      </c>
      <c r="D2797" s="33">
        <v>5.1619485975508417E-2</v>
      </c>
    </row>
    <row r="2798" spans="2:4" x14ac:dyDescent="0.2">
      <c r="B2798" t="s">
        <v>2828</v>
      </c>
      <c r="C2798" s="33">
        <v>2.432339472624076E-2</v>
      </c>
      <c r="D2798" s="33">
        <v>2.9989029106399952E-2</v>
      </c>
    </row>
    <row r="2799" spans="2:4" x14ac:dyDescent="0.2">
      <c r="B2799" t="s">
        <v>2829</v>
      </c>
      <c r="C2799" s="33">
        <v>3.8030856394213074E-2</v>
      </c>
      <c r="D2799" s="33">
        <v>3.2935803134342245E-2</v>
      </c>
    </row>
    <row r="2800" spans="2:4" x14ac:dyDescent="0.2">
      <c r="B2800" t="s">
        <v>2830</v>
      </c>
      <c r="C2800" s="33">
        <v>-3.7837222685865677E-3</v>
      </c>
      <c r="D2800" s="33">
        <v>1.6752157620271439E-2</v>
      </c>
    </row>
    <row r="2801" spans="2:4" x14ac:dyDescent="0.2">
      <c r="B2801" t="s">
        <v>2831</v>
      </c>
      <c r="C2801" s="33">
        <v>-3.3754366068486346E-3</v>
      </c>
      <c r="D2801" s="33">
        <v>5.4664987426646244E-2</v>
      </c>
    </row>
    <row r="2802" spans="2:4" x14ac:dyDescent="0.2">
      <c r="B2802" t="s">
        <v>2832</v>
      </c>
      <c r="C2802" s="33">
        <v>-2.6626974381300066E-3</v>
      </c>
      <c r="D2802" s="33">
        <v>6.7504958965703563E-2</v>
      </c>
    </row>
    <row r="2803" spans="2:4" x14ac:dyDescent="0.2">
      <c r="B2803" t="s">
        <v>2833</v>
      </c>
      <c r="C2803" s="33">
        <v>9.2108463128582757E-3</v>
      </c>
      <c r="D2803" s="33">
        <v>2.5997853293799476E-2</v>
      </c>
    </row>
    <row r="2804" spans="2:4" x14ac:dyDescent="0.2">
      <c r="B2804" t="s">
        <v>2834</v>
      </c>
      <c r="C2804" s="33">
        <v>2.1160681204898946E-3</v>
      </c>
      <c r="D2804" s="33">
        <v>5.4834123419646073E-2</v>
      </c>
    </row>
    <row r="2805" spans="2:4" x14ac:dyDescent="0.2">
      <c r="B2805" t="s">
        <v>2835</v>
      </c>
      <c r="C2805" s="33">
        <v>3.2302975432902711E-2</v>
      </c>
      <c r="D2805" s="33">
        <v>1.7803086803719306E-2</v>
      </c>
    </row>
    <row r="2806" spans="2:4" x14ac:dyDescent="0.2">
      <c r="B2806" t="s">
        <v>2836</v>
      </c>
      <c r="C2806" s="33">
        <v>1.7220539141584234E-2</v>
      </c>
      <c r="D2806" s="33">
        <v>4.8452115502624939E-2</v>
      </c>
    </row>
    <row r="2807" spans="2:4" x14ac:dyDescent="0.2">
      <c r="B2807" t="s">
        <v>2837</v>
      </c>
      <c r="C2807" s="33">
        <v>-7.9726519861150081E-3</v>
      </c>
      <c r="D2807" s="33">
        <v>4.0291062298388906E-2</v>
      </c>
    </row>
    <row r="2808" spans="2:4" x14ac:dyDescent="0.2">
      <c r="B2808" t="s">
        <v>2838</v>
      </c>
      <c r="C2808" s="33">
        <v>2.066790899167566E-2</v>
      </c>
      <c r="D2808" s="33">
        <v>4.6252067253177327E-2</v>
      </c>
    </row>
    <row r="2809" spans="2:4" x14ac:dyDescent="0.2">
      <c r="B2809" t="s">
        <v>2839</v>
      </c>
      <c r="C2809" s="33">
        <v>2.5462489891567464E-2</v>
      </c>
      <c r="D2809" s="33">
        <v>1.9485958428314753E-2</v>
      </c>
    </row>
    <row r="2810" spans="2:4" x14ac:dyDescent="0.2">
      <c r="B2810" t="s">
        <v>2840</v>
      </c>
      <c r="C2810" s="33">
        <v>1.3345082831921252E-2</v>
      </c>
      <c r="D2810" s="33">
        <v>4.3420093456670576E-2</v>
      </c>
    </row>
    <row r="2811" spans="2:4" x14ac:dyDescent="0.2">
      <c r="B2811" t="s">
        <v>2841</v>
      </c>
      <c r="C2811" s="33">
        <v>1.1149148515580886E-2</v>
      </c>
      <c r="D2811" s="33">
        <v>3.3625888454377875E-2</v>
      </c>
    </row>
    <row r="2812" spans="2:4" x14ac:dyDescent="0.2">
      <c r="B2812" t="s">
        <v>2842</v>
      </c>
      <c r="C2812" s="33">
        <v>1.3101335782410331E-2</v>
      </c>
      <c r="D2812" s="33">
        <v>5.2616225308212264E-2</v>
      </c>
    </row>
    <row r="2813" spans="2:4" x14ac:dyDescent="0.2">
      <c r="B2813" t="s">
        <v>2843</v>
      </c>
      <c r="C2813" s="33">
        <v>5.953994915306151E-3</v>
      </c>
      <c r="D2813" s="33">
        <v>3.0329664578458967E-2</v>
      </c>
    </row>
    <row r="2814" spans="2:4" x14ac:dyDescent="0.2">
      <c r="B2814" t="s">
        <v>2844</v>
      </c>
      <c r="C2814" s="33">
        <v>2.4681132646210266E-3</v>
      </c>
      <c r="D2814" s="33">
        <v>2.3436190539310234E-2</v>
      </c>
    </row>
    <row r="2815" spans="2:4" x14ac:dyDescent="0.2">
      <c r="B2815" t="s">
        <v>2845</v>
      </c>
      <c r="C2815" s="33">
        <v>-1.9264079730135761E-2</v>
      </c>
      <c r="D2815" s="33">
        <v>5.3188005243571056E-2</v>
      </c>
    </row>
    <row r="2816" spans="2:4" x14ac:dyDescent="0.2">
      <c r="B2816" t="s">
        <v>2846</v>
      </c>
      <c r="C2816" s="33">
        <v>7.8406661136774421E-3</v>
      </c>
      <c r="D2816" s="33">
        <v>3.5319896466214563E-2</v>
      </c>
    </row>
    <row r="2817" spans="2:4" x14ac:dyDescent="0.2">
      <c r="B2817" t="s">
        <v>2847</v>
      </c>
      <c r="C2817" s="33">
        <v>5.2902156621379405E-2</v>
      </c>
      <c r="D2817" s="33">
        <v>4.70762748828987E-2</v>
      </c>
    </row>
    <row r="2818" spans="2:4" x14ac:dyDescent="0.2">
      <c r="B2818" t="s">
        <v>2848</v>
      </c>
      <c r="C2818" s="33">
        <v>-1.2321679806985406E-2</v>
      </c>
      <c r="D2818" s="33">
        <v>2.0372210141872345E-2</v>
      </c>
    </row>
    <row r="2819" spans="2:4" x14ac:dyDescent="0.2">
      <c r="B2819" t="s">
        <v>2849</v>
      </c>
      <c r="C2819" s="33">
        <v>2.6749006936971409E-2</v>
      </c>
      <c r="D2819" s="33">
        <v>3.9648119972437446E-2</v>
      </c>
    </row>
    <row r="2820" spans="2:4" x14ac:dyDescent="0.2">
      <c r="B2820" t="s">
        <v>2850</v>
      </c>
      <c r="C2820" s="33">
        <v>5.9217120308388792E-3</v>
      </c>
      <c r="D2820" s="33">
        <v>4.3274352705881189E-3</v>
      </c>
    </row>
    <row r="2821" spans="2:4" x14ac:dyDescent="0.2">
      <c r="B2821" t="s">
        <v>2851</v>
      </c>
      <c r="C2821" s="33">
        <v>1.0403942040764612E-2</v>
      </c>
      <c r="D2821" s="33">
        <v>6.5060337835565876E-2</v>
      </c>
    </row>
    <row r="2822" spans="2:4" x14ac:dyDescent="0.2">
      <c r="B2822" t="s">
        <v>2852</v>
      </c>
      <c r="C2822" s="33">
        <v>-1.1542813086559666E-2</v>
      </c>
      <c r="D2822" s="33">
        <v>3.8157311407052259E-2</v>
      </c>
    </row>
    <row r="2823" spans="2:4" x14ac:dyDescent="0.2">
      <c r="B2823" t="s">
        <v>2853</v>
      </c>
      <c r="C2823" s="33">
        <v>-1.5350602180135403E-2</v>
      </c>
      <c r="D2823" s="33">
        <v>2.1873916797722937E-2</v>
      </c>
    </row>
    <row r="2824" spans="2:4" x14ac:dyDescent="0.2">
      <c r="B2824" t="s">
        <v>2854</v>
      </c>
      <c r="C2824" s="33">
        <v>1.7548257775440421E-2</v>
      </c>
      <c r="D2824" s="33">
        <v>6.7092194436593908E-2</v>
      </c>
    </row>
    <row r="2825" spans="2:4" x14ac:dyDescent="0.2">
      <c r="B2825" t="s">
        <v>2855</v>
      </c>
      <c r="C2825" s="33">
        <v>-1.5355424575478198E-2</v>
      </c>
      <c r="D2825" s="33">
        <v>4.1684356313749553E-2</v>
      </c>
    </row>
    <row r="2826" spans="2:4" x14ac:dyDescent="0.2">
      <c r="B2826" t="s">
        <v>2856</v>
      </c>
      <c r="C2826" s="33">
        <v>1.1123161990420856E-2</v>
      </c>
      <c r="D2826" s="33">
        <v>5.1127336090779449E-2</v>
      </c>
    </row>
    <row r="2827" spans="2:4" x14ac:dyDescent="0.2">
      <c r="B2827" t="s">
        <v>2857</v>
      </c>
      <c r="C2827" s="33">
        <v>-9.7183743808058453E-3</v>
      </c>
      <c r="D2827" s="33">
        <v>2.2246624808934932E-2</v>
      </c>
    </row>
    <row r="2828" spans="2:4" x14ac:dyDescent="0.2">
      <c r="B2828" t="s">
        <v>2858</v>
      </c>
      <c r="C2828" s="33">
        <v>1.4585815286842014E-2</v>
      </c>
      <c r="D2828" s="33">
        <v>2.8193502783252715E-2</v>
      </c>
    </row>
    <row r="2829" spans="2:4" x14ac:dyDescent="0.2">
      <c r="B2829" t="s">
        <v>2859</v>
      </c>
      <c r="C2829" s="33">
        <v>1.631186923118666E-2</v>
      </c>
      <c r="D2829" s="33">
        <v>4.4260707864122853E-2</v>
      </c>
    </row>
    <row r="2830" spans="2:4" x14ac:dyDescent="0.2">
      <c r="B2830" t="s">
        <v>2860</v>
      </c>
      <c r="C2830" s="33">
        <v>-3.1050041223266232E-2</v>
      </c>
      <c r="D2830" s="33">
        <v>4.5177628951647814E-2</v>
      </c>
    </row>
    <row r="2831" spans="2:4" x14ac:dyDescent="0.2">
      <c r="B2831" t="s">
        <v>2861</v>
      </c>
      <c r="C2831" s="33">
        <v>-3.1144454467024352E-2</v>
      </c>
      <c r="D2831" s="33">
        <v>3.3551606770197813E-2</v>
      </c>
    </row>
    <row r="2832" spans="2:4" x14ac:dyDescent="0.2">
      <c r="B2832" t="s">
        <v>2862</v>
      </c>
      <c r="C2832" s="33">
        <v>6.1269781743686453E-3</v>
      </c>
      <c r="D2832" s="33">
        <v>-1.5505088709366829E-3</v>
      </c>
    </row>
    <row r="2833" spans="2:4" x14ac:dyDescent="0.2">
      <c r="B2833" t="s">
        <v>2863</v>
      </c>
      <c r="C2833" s="33">
        <v>5.8972766426852258E-2</v>
      </c>
      <c r="D2833" s="33">
        <v>4.1436750558550089E-2</v>
      </c>
    </row>
    <row r="2834" spans="2:4" x14ac:dyDescent="0.2">
      <c r="B2834" t="s">
        <v>2864</v>
      </c>
      <c r="C2834" s="33">
        <v>-3.3722322273797234E-2</v>
      </c>
      <c r="D2834" s="33">
        <v>5.3895057866755705E-2</v>
      </c>
    </row>
    <row r="2835" spans="2:4" x14ac:dyDescent="0.2">
      <c r="B2835" t="s">
        <v>2865</v>
      </c>
      <c r="C2835" s="33">
        <v>4.1176666013378285E-2</v>
      </c>
      <c r="D2835" s="33">
        <v>7.6414917037234895E-2</v>
      </c>
    </row>
    <row r="2836" spans="2:4" x14ac:dyDescent="0.2">
      <c r="B2836" t="s">
        <v>2866</v>
      </c>
      <c r="C2836" s="33">
        <v>8.4941008752738734E-3</v>
      </c>
      <c r="D2836" s="33">
        <v>2.6008353870959011E-2</v>
      </c>
    </row>
    <row r="2837" spans="2:4" x14ac:dyDescent="0.2">
      <c r="B2837" t="s">
        <v>2867</v>
      </c>
      <c r="C2837" s="33">
        <v>-7.8530522015056985E-3</v>
      </c>
      <c r="D2837" s="33">
        <v>3.2543220641478757E-2</v>
      </c>
    </row>
    <row r="2838" spans="2:4" x14ac:dyDescent="0.2">
      <c r="B2838" t="s">
        <v>2868</v>
      </c>
      <c r="C2838" s="33">
        <v>4.7685990170322712E-2</v>
      </c>
      <c r="D2838" s="33">
        <v>7.3658987354616567E-2</v>
      </c>
    </row>
    <row r="2839" spans="2:4" x14ac:dyDescent="0.2">
      <c r="B2839" t="s">
        <v>2869</v>
      </c>
      <c r="C2839" s="33">
        <v>3.4617658253606971E-2</v>
      </c>
      <c r="D2839" s="33">
        <v>5.2166189730816451E-2</v>
      </c>
    </row>
    <row r="2840" spans="2:4" x14ac:dyDescent="0.2">
      <c r="B2840" t="s">
        <v>2870</v>
      </c>
      <c r="C2840" s="33">
        <v>3.9735903751720973E-2</v>
      </c>
      <c r="D2840" s="33">
        <v>5.3320741915419044E-2</v>
      </c>
    </row>
    <row r="2841" spans="2:4" x14ac:dyDescent="0.2">
      <c r="B2841" t="s">
        <v>2871</v>
      </c>
      <c r="C2841" s="33">
        <v>2.6803993032328416E-2</v>
      </c>
      <c r="D2841" s="33">
        <v>4.2649925236545351E-2</v>
      </c>
    </row>
    <row r="2842" spans="2:4" x14ac:dyDescent="0.2">
      <c r="B2842" t="s">
        <v>2872</v>
      </c>
      <c r="C2842" s="33">
        <v>9.7100980528932596E-3</v>
      </c>
      <c r="D2842" s="33">
        <v>3.8535919016938272E-2</v>
      </c>
    </row>
    <row r="2843" spans="2:4" x14ac:dyDescent="0.2">
      <c r="B2843" t="s">
        <v>2873</v>
      </c>
      <c r="C2843" s="33">
        <v>-3.4677876226012115E-2</v>
      </c>
      <c r="D2843" s="33">
        <v>5.6165431978944406E-2</v>
      </c>
    </row>
    <row r="2844" spans="2:4" x14ac:dyDescent="0.2">
      <c r="B2844" t="s">
        <v>2874</v>
      </c>
      <c r="C2844" s="33">
        <v>1.9545343297017626E-2</v>
      </c>
      <c r="D2844" s="33">
        <v>3.8911083567237152E-2</v>
      </c>
    </row>
    <row r="2845" spans="2:4" x14ac:dyDescent="0.2">
      <c r="B2845" t="s">
        <v>2875</v>
      </c>
      <c r="C2845" s="33">
        <v>-3.4345426281451458E-2</v>
      </c>
      <c r="D2845" s="33">
        <v>4.2466955006694299E-2</v>
      </c>
    </row>
    <row r="2846" spans="2:4" x14ac:dyDescent="0.2">
      <c r="B2846" t="s">
        <v>2876</v>
      </c>
      <c r="C2846" s="33">
        <v>2.060904360684632E-2</v>
      </c>
      <c r="D2846" s="33">
        <v>5.1145085903342005E-2</v>
      </c>
    </row>
    <row r="2847" spans="2:4" x14ac:dyDescent="0.2">
      <c r="B2847" t="s">
        <v>2877</v>
      </c>
      <c r="C2847" s="33">
        <v>6.860801669693762E-3</v>
      </c>
      <c r="D2847" s="33">
        <v>3.4353588812465981E-2</v>
      </c>
    </row>
    <row r="2848" spans="2:4" x14ac:dyDescent="0.2">
      <c r="B2848" t="s">
        <v>2878</v>
      </c>
      <c r="C2848" s="33">
        <v>7.9338137945673785E-4</v>
      </c>
      <c r="D2848" s="33">
        <v>4.9308907220278003E-2</v>
      </c>
    </row>
    <row r="2849" spans="2:4" x14ac:dyDescent="0.2">
      <c r="B2849" t="s">
        <v>2879</v>
      </c>
      <c r="C2849" s="33">
        <v>-1.1824870095906449E-2</v>
      </c>
      <c r="D2849" s="33">
        <v>4.9498908214346084E-2</v>
      </c>
    </row>
    <row r="2850" spans="2:4" x14ac:dyDescent="0.2">
      <c r="B2850" t="s">
        <v>2880</v>
      </c>
      <c r="C2850" s="33">
        <v>2.3105818966398829E-2</v>
      </c>
      <c r="D2850" s="33">
        <v>5.231687988069425E-2</v>
      </c>
    </row>
    <row r="2851" spans="2:4" x14ac:dyDescent="0.2">
      <c r="B2851" t="s">
        <v>2881</v>
      </c>
      <c r="C2851" s="33">
        <v>6.3812260235913063E-2</v>
      </c>
      <c r="D2851" s="33">
        <v>3.1183247577470402E-2</v>
      </c>
    </row>
    <row r="2852" spans="2:4" x14ac:dyDescent="0.2">
      <c r="B2852" t="s">
        <v>2882</v>
      </c>
      <c r="C2852" s="33">
        <v>-3.2656922427847963E-2</v>
      </c>
      <c r="D2852" s="33">
        <v>6.5950772878204833E-2</v>
      </c>
    </row>
    <row r="2853" spans="2:4" x14ac:dyDescent="0.2">
      <c r="B2853" t="s">
        <v>2883</v>
      </c>
      <c r="C2853" s="33">
        <v>-1.8365235357740997E-2</v>
      </c>
      <c r="D2853" s="33">
        <v>3.6542840359180456E-2</v>
      </c>
    </row>
    <row r="2854" spans="2:4" x14ac:dyDescent="0.2">
      <c r="B2854" t="s">
        <v>2884</v>
      </c>
      <c r="C2854" s="33">
        <v>-1.1379821883679472E-3</v>
      </c>
      <c r="D2854" s="33">
        <v>3.7060849099689347E-2</v>
      </c>
    </row>
    <row r="2855" spans="2:4" x14ac:dyDescent="0.2">
      <c r="B2855" t="s">
        <v>2885</v>
      </c>
      <c r="C2855" s="33">
        <v>1.8465587141885891E-2</v>
      </c>
      <c r="D2855" s="33">
        <v>5.1533037931261544E-2</v>
      </c>
    </row>
    <row r="2856" spans="2:4" x14ac:dyDescent="0.2">
      <c r="B2856" t="s">
        <v>2886</v>
      </c>
      <c r="C2856" s="33">
        <v>-9.5854481439878059E-3</v>
      </c>
      <c r="D2856" s="33">
        <v>3.581177356167467E-2</v>
      </c>
    </row>
    <row r="2857" spans="2:4" x14ac:dyDescent="0.2">
      <c r="B2857" t="s">
        <v>2887</v>
      </c>
      <c r="C2857" s="33">
        <v>2.3434126405536257E-2</v>
      </c>
      <c r="D2857" s="33">
        <v>2.2160972378646161E-2</v>
      </c>
    </row>
    <row r="2858" spans="2:4" x14ac:dyDescent="0.2">
      <c r="B2858" t="s">
        <v>2888</v>
      </c>
      <c r="C2858" s="33">
        <v>2.1120497511556251E-4</v>
      </c>
      <c r="D2858" s="33">
        <v>2.1176333390440161E-2</v>
      </c>
    </row>
    <row r="2859" spans="2:4" x14ac:dyDescent="0.2">
      <c r="B2859" t="s">
        <v>2889</v>
      </c>
      <c r="C2859" s="33">
        <v>-7.4815063609634334E-3</v>
      </c>
      <c r="D2859" s="33">
        <v>9.4339158853924188E-2</v>
      </c>
    </row>
    <row r="2860" spans="2:4" x14ac:dyDescent="0.2">
      <c r="B2860" t="s">
        <v>2890</v>
      </c>
      <c r="C2860" s="33">
        <v>-1.4878657579632954E-2</v>
      </c>
      <c r="D2860" s="33">
        <v>3.6967961529235122E-2</v>
      </c>
    </row>
    <row r="2861" spans="2:4" x14ac:dyDescent="0.2">
      <c r="B2861" t="s">
        <v>2891</v>
      </c>
      <c r="C2861" s="33">
        <v>7.4091218254337182E-3</v>
      </c>
      <c r="D2861" s="33">
        <v>5.5275606771429835E-2</v>
      </c>
    </row>
    <row r="2862" spans="2:4" x14ac:dyDescent="0.2">
      <c r="B2862" t="s">
        <v>2892</v>
      </c>
      <c r="C2862" s="33">
        <v>1.0116324448280223E-2</v>
      </c>
      <c r="D2862" s="33">
        <v>4.1997850302149059E-2</v>
      </c>
    </row>
    <row r="2863" spans="2:4" x14ac:dyDescent="0.2">
      <c r="B2863" t="s">
        <v>2893</v>
      </c>
      <c r="C2863" s="33">
        <v>2.9405310422058649E-2</v>
      </c>
      <c r="D2863" s="33">
        <v>5.1087565799931921E-2</v>
      </c>
    </row>
    <row r="2864" spans="2:4" x14ac:dyDescent="0.2">
      <c r="B2864" t="s">
        <v>2894</v>
      </c>
      <c r="C2864" s="33">
        <v>-2.1214647537779553E-2</v>
      </c>
      <c r="D2864" s="33">
        <v>5.7792232980665909E-2</v>
      </c>
    </row>
    <row r="2865" spans="2:4" x14ac:dyDescent="0.2">
      <c r="B2865" t="s">
        <v>2895</v>
      </c>
      <c r="C2865" s="33">
        <v>-3.2640842012412623E-2</v>
      </c>
      <c r="D2865" s="33">
        <v>1.1939528569640933E-2</v>
      </c>
    </row>
    <row r="2866" spans="2:4" x14ac:dyDescent="0.2">
      <c r="B2866" t="s">
        <v>2896</v>
      </c>
      <c r="C2866" s="33">
        <v>7.6814663781753448E-3</v>
      </c>
      <c r="D2866" s="33">
        <v>4.5914137548511834E-2</v>
      </c>
    </row>
    <row r="2867" spans="2:4" x14ac:dyDescent="0.2">
      <c r="B2867" t="s">
        <v>2897</v>
      </c>
      <c r="C2867" s="33">
        <v>2.0550990369973526E-3</v>
      </c>
      <c r="D2867" s="33">
        <v>4.114484895219167E-2</v>
      </c>
    </row>
    <row r="2868" spans="2:4" x14ac:dyDescent="0.2">
      <c r="B2868" t="s">
        <v>2898</v>
      </c>
      <c r="C2868" s="33">
        <v>2.3452456000651795E-2</v>
      </c>
      <c r="D2868" s="33">
        <v>-1.126442886908996E-5</v>
      </c>
    </row>
    <row r="2869" spans="2:4" x14ac:dyDescent="0.2">
      <c r="B2869" t="s">
        <v>2899</v>
      </c>
      <c r="C2869" s="33">
        <v>3.6652348265450484E-3</v>
      </c>
      <c r="D2869" s="33">
        <v>3.2591858996147666E-2</v>
      </c>
    </row>
    <row r="2870" spans="2:4" x14ac:dyDescent="0.2">
      <c r="B2870" t="s">
        <v>2900</v>
      </c>
      <c r="C2870" s="33">
        <v>-2.4505646792850513E-2</v>
      </c>
      <c r="D2870" s="33">
        <v>3.7990681798183212E-2</v>
      </c>
    </row>
    <row r="2871" spans="2:4" x14ac:dyDescent="0.2">
      <c r="B2871" t="s">
        <v>2901</v>
      </c>
      <c r="C2871" s="33">
        <v>3.6686578107856416E-2</v>
      </c>
      <c r="D2871" s="33">
        <v>5.0986721277050819E-2</v>
      </c>
    </row>
    <row r="2872" spans="2:4" x14ac:dyDescent="0.2">
      <c r="B2872" t="s">
        <v>2902</v>
      </c>
      <c r="C2872" s="33">
        <v>-1.0316509630706011E-2</v>
      </c>
      <c r="D2872" s="33">
        <v>4.6558018053370134E-2</v>
      </c>
    </row>
    <row r="2873" spans="2:4" x14ac:dyDescent="0.2">
      <c r="B2873" t="s">
        <v>2903</v>
      </c>
      <c r="C2873" s="33">
        <v>-2.9904298685584176E-2</v>
      </c>
      <c r="D2873" s="33">
        <v>8.4697492514216113E-3</v>
      </c>
    </row>
    <row r="2874" spans="2:4" x14ac:dyDescent="0.2">
      <c r="B2874" t="s">
        <v>2904</v>
      </c>
      <c r="C2874" s="33">
        <v>6.4651249785018475E-2</v>
      </c>
      <c r="D2874" s="33">
        <v>5.531962870876099E-2</v>
      </c>
    </row>
    <row r="2875" spans="2:4" x14ac:dyDescent="0.2">
      <c r="B2875" t="s">
        <v>2905</v>
      </c>
      <c r="C2875" s="33">
        <v>2.0466960357117453E-2</v>
      </c>
      <c r="D2875" s="33">
        <v>2.6906592837245089E-2</v>
      </c>
    </row>
    <row r="2876" spans="2:4" x14ac:dyDescent="0.2">
      <c r="B2876" t="s">
        <v>2906</v>
      </c>
      <c r="C2876" s="33">
        <v>1.9922565193880262E-2</v>
      </c>
      <c r="D2876" s="33">
        <v>5.3579234038998683E-2</v>
      </c>
    </row>
    <row r="2877" spans="2:4" x14ac:dyDescent="0.2">
      <c r="B2877" t="s">
        <v>2907</v>
      </c>
      <c r="C2877" s="33">
        <v>-1.4913007619514538E-2</v>
      </c>
      <c r="D2877" s="33">
        <v>5.7411487647575934E-2</v>
      </c>
    </row>
    <row r="2878" spans="2:4" x14ac:dyDescent="0.2">
      <c r="B2878" t="s">
        <v>2908</v>
      </c>
      <c r="C2878" s="33">
        <v>-2.2821823439925469E-3</v>
      </c>
      <c r="D2878" s="33">
        <v>1.6299605579101407E-2</v>
      </c>
    </row>
    <row r="2879" spans="2:4" x14ac:dyDescent="0.2">
      <c r="B2879" t="s">
        <v>2909</v>
      </c>
      <c r="C2879" s="33">
        <v>1.4366655103238712E-2</v>
      </c>
      <c r="D2879" s="33">
        <v>6.0412228217895714E-2</v>
      </c>
    </row>
    <row r="2880" spans="2:4" x14ac:dyDescent="0.2">
      <c r="B2880" t="s">
        <v>2910</v>
      </c>
      <c r="C2880" s="33">
        <v>1.2230156902222521E-2</v>
      </c>
      <c r="D2880" s="33">
        <v>6.0162018457529547E-2</v>
      </c>
    </row>
    <row r="2881" spans="2:4" x14ac:dyDescent="0.2">
      <c r="B2881" t="s">
        <v>2911</v>
      </c>
      <c r="C2881" s="33">
        <v>-1.0176899033439693E-2</v>
      </c>
      <c r="D2881" s="33">
        <v>4.3440424286795835E-2</v>
      </c>
    </row>
    <row r="2882" spans="2:4" x14ac:dyDescent="0.2">
      <c r="B2882" t="s">
        <v>2912</v>
      </c>
      <c r="C2882" s="33">
        <v>6.4504963092825475E-3</v>
      </c>
      <c r="D2882" s="33">
        <v>4.7541525484063853E-2</v>
      </c>
    </row>
    <row r="2883" spans="2:4" x14ac:dyDescent="0.2">
      <c r="B2883" t="s">
        <v>2913</v>
      </c>
      <c r="C2883" s="33">
        <v>-1.7406144033557652E-3</v>
      </c>
      <c r="D2883" s="33">
        <v>3.8154437995165387E-2</v>
      </c>
    </row>
    <row r="2884" spans="2:4" x14ac:dyDescent="0.2">
      <c r="B2884" t="s">
        <v>2914</v>
      </c>
      <c r="C2884" s="33">
        <v>-1.4270302335823272E-2</v>
      </c>
      <c r="D2884" s="33">
        <v>1.9272703115975408E-2</v>
      </c>
    </row>
    <row r="2885" spans="2:4" x14ac:dyDescent="0.2">
      <c r="B2885" t="s">
        <v>2915</v>
      </c>
      <c r="C2885" s="33">
        <v>1.2424148089155339E-2</v>
      </c>
      <c r="D2885" s="33">
        <v>3.3597491017524912E-2</v>
      </c>
    </row>
    <row r="2886" spans="2:4" x14ac:dyDescent="0.2">
      <c r="B2886" t="s">
        <v>2916</v>
      </c>
      <c r="C2886" s="33">
        <v>9.7539076344288246E-3</v>
      </c>
      <c r="D2886" s="33">
        <v>7.9670930302472784E-3</v>
      </c>
    </row>
    <row r="2887" spans="2:4" x14ac:dyDescent="0.2">
      <c r="B2887" t="s">
        <v>2917</v>
      </c>
      <c r="C2887" s="33">
        <v>3.7147542609849038E-2</v>
      </c>
      <c r="D2887" s="33">
        <v>2.8591989705492343E-2</v>
      </c>
    </row>
    <row r="2888" spans="2:4" x14ac:dyDescent="0.2">
      <c r="B2888" t="s">
        <v>2918</v>
      </c>
      <c r="C2888" s="33">
        <v>2.9429372338878306E-3</v>
      </c>
      <c r="D2888" s="33">
        <v>5.7601325255581717E-2</v>
      </c>
    </row>
    <row r="2889" spans="2:4" x14ac:dyDescent="0.2">
      <c r="B2889" t="s">
        <v>2919</v>
      </c>
      <c r="C2889" s="33">
        <v>2.3882910004422123E-2</v>
      </c>
      <c r="D2889" s="33">
        <v>6.2305393496924349E-2</v>
      </c>
    </row>
    <row r="2890" spans="2:4" x14ac:dyDescent="0.2">
      <c r="B2890" t="s">
        <v>2920</v>
      </c>
      <c r="C2890" s="33">
        <v>-9.4007539055471715E-3</v>
      </c>
      <c r="D2890" s="33">
        <v>3.1884650305825768E-2</v>
      </c>
    </row>
    <row r="2891" spans="2:4" x14ac:dyDescent="0.2">
      <c r="B2891" t="s">
        <v>2921</v>
      </c>
      <c r="C2891" s="33">
        <v>1.2040314229220151E-2</v>
      </c>
      <c r="D2891" s="33">
        <v>1.426403657678017E-2</v>
      </c>
    </row>
    <row r="2892" spans="2:4" x14ac:dyDescent="0.2">
      <c r="B2892" t="s">
        <v>2922</v>
      </c>
      <c r="C2892" s="33">
        <v>-1.877222900886379E-3</v>
      </c>
      <c r="D2892" s="33">
        <v>4.7106486827495832E-2</v>
      </c>
    </row>
    <row r="2893" spans="2:4" x14ac:dyDescent="0.2">
      <c r="B2893" t="s">
        <v>2923</v>
      </c>
      <c r="C2893" s="33">
        <v>3.1470446119540876E-2</v>
      </c>
      <c r="D2893" s="33">
        <v>4.0142998495966233E-2</v>
      </c>
    </row>
    <row r="2894" spans="2:4" x14ac:dyDescent="0.2">
      <c r="B2894" t="s">
        <v>2924</v>
      </c>
      <c r="C2894" s="33">
        <v>1.0256790160024582E-2</v>
      </c>
      <c r="D2894" s="33">
        <v>1.0930739654546235E-2</v>
      </c>
    </row>
    <row r="2895" spans="2:4" x14ac:dyDescent="0.2">
      <c r="B2895" t="s">
        <v>2925</v>
      </c>
      <c r="C2895" s="33">
        <v>1.3684763931540948E-2</v>
      </c>
      <c r="D2895" s="33">
        <v>4.0120851064038364E-2</v>
      </c>
    </row>
    <row r="2896" spans="2:4" x14ac:dyDescent="0.2">
      <c r="B2896" t="s">
        <v>2926</v>
      </c>
      <c r="C2896" s="33">
        <v>6.4602799326166527E-2</v>
      </c>
      <c r="D2896" s="33">
        <v>3.1391517109488162E-2</v>
      </c>
    </row>
    <row r="2897" spans="2:4" x14ac:dyDescent="0.2">
      <c r="B2897" t="s">
        <v>2927</v>
      </c>
      <c r="C2897" s="33">
        <v>-1.6754213957110055E-2</v>
      </c>
      <c r="D2897" s="33">
        <v>4.6296706192241507E-2</v>
      </c>
    </row>
    <row r="2898" spans="2:4" x14ac:dyDescent="0.2">
      <c r="B2898" t="s">
        <v>2928</v>
      </c>
      <c r="C2898" s="33">
        <v>3.9730019748367824E-2</v>
      </c>
      <c r="D2898" s="33">
        <v>2.7264990176632781E-2</v>
      </c>
    </row>
    <row r="2899" spans="2:4" x14ac:dyDescent="0.2">
      <c r="B2899" t="s">
        <v>2929</v>
      </c>
      <c r="C2899" s="33">
        <v>2.1174408139586074E-2</v>
      </c>
      <c r="D2899" s="33">
        <v>2.25617141138202E-2</v>
      </c>
    </row>
    <row r="2900" spans="2:4" x14ac:dyDescent="0.2">
      <c r="B2900" t="s">
        <v>2930</v>
      </c>
      <c r="C2900" s="33">
        <v>4.0747901962087434E-2</v>
      </c>
      <c r="D2900" s="33">
        <v>4.58051605702283E-2</v>
      </c>
    </row>
    <row r="2901" spans="2:4" x14ac:dyDescent="0.2">
      <c r="B2901" t="s">
        <v>2931</v>
      </c>
      <c r="C2901" s="33">
        <v>4.1418778181394895E-2</v>
      </c>
      <c r="D2901" s="33">
        <v>2.291051486138327E-2</v>
      </c>
    </row>
    <row r="2902" spans="2:4" x14ac:dyDescent="0.2">
      <c r="B2902" t="s">
        <v>2932</v>
      </c>
      <c r="C2902" s="33">
        <v>1.6630352155540644E-3</v>
      </c>
      <c r="D2902" s="33">
        <v>1.5911034575308652E-2</v>
      </c>
    </row>
    <row r="2903" spans="2:4" x14ac:dyDescent="0.2">
      <c r="B2903" t="s">
        <v>2933</v>
      </c>
      <c r="C2903" s="33">
        <v>1.520488469579153E-2</v>
      </c>
      <c r="D2903" s="33">
        <v>3.6396212670902289E-2</v>
      </c>
    </row>
    <row r="2904" spans="2:4" x14ac:dyDescent="0.2">
      <c r="B2904" t="s">
        <v>2934</v>
      </c>
      <c r="C2904" s="33">
        <v>1.2042663765832139E-2</v>
      </c>
      <c r="D2904" s="33">
        <v>4.5456804842271041E-2</v>
      </c>
    </row>
    <row r="2905" spans="2:4" x14ac:dyDescent="0.2">
      <c r="B2905" t="s">
        <v>2935</v>
      </c>
      <c r="C2905" s="33">
        <v>-1.2535370079310772E-2</v>
      </c>
      <c r="D2905" s="33">
        <v>-3.209763006697397E-4</v>
      </c>
    </row>
    <row r="2906" spans="2:4" x14ac:dyDescent="0.2">
      <c r="B2906" t="s">
        <v>2936</v>
      </c>
      <c r="C2906" s="33">
        <v>1.9681335953089768E-2</v>
      </c>
      <c r="D2906" s="33">
        <v>4.1487380286011094E-2</v>
      </c>
    </row>
    <row r="2907" spans="2:4" x14ac:dyDescent="0.2">
      <c r="B2907" t="s">
        <v>2937</v>
      </c>
      <c r="C2907" s="33">
        <v>-1.0849324374000902E-2</v>
      </c>
      <c r="D2907" s="33">
        <v>3.6959905243945906E-2</v>
      </c>
    </row>
    <row r="2908" spans="2:4" x14ac:dyDescent="0.2">
      <c r="B2908" t="s">
        <v>2938</v>
      </c>
      <c r="C2908" s="33">
        <v>-7.0322331262689611E-3</v>
      </c>
      <c r="D2908" s="33">
        <v>4.5127064144014364E-2</v>
      </c>
    </row>
    <row r="2909" spans="2:4" x14ac:dyDescent="0.2">
      <c r="B2909" t="s">
        <v>2939</v>
      </c>
      <c r="C2909" s="33">
        <v>-1.5962554562734987E-2</v>
      </c>
      <c r="D2909" s="33">
        <v>3.4294005185013882E-2</v>
      </c>
    </row>
    <row r="2910" spans="2:4" x14ac:dyDescent="0.2">
      <c r="B2910" t="s">
        <v>2940</v>
      </c>
      <c r="C2910" s="33">
        <v>2.9117743005381558E-4</v>
      </c>
      <c r="D2910" s="33">
        <v>4.6384851524186796E-2</v>
      </c>
    </row>
    <row r="2911" spans="2:4" x14ac:dyDescent="0.2">
      <c r="B2911" t="s">
        <v>2941</v>
      </c>
      <c r="C2911" s="33">
        <v>1.4630135938519643E-2</v>
      </c>
      <c r="D2911" s="33">
        <v>4.8321945644078539E-2</v>
      </c>
    </row>
    <row r="2912" spans="2:4" x14ac:dyDescent="0.2">
      <c r="B2912" t="s">
        <v>2942</v>
      </c>
      <c r="C2912" s="33">
        <v>1.7068603676013927E-2</v>
      </c>
      <c r="D2912" s="33">
        <v>2.9011352563490897E-2</v>
      </c>
    </row>
    <row r="2913" spans="2:4" x14ac:dyDescent="0.2">
      <c r="B2913" t="s">
        <v>2943</v>
      </c>
      <c r="C2913" s="33">
        <v>-1.3856013084675052E-3</v>
      </c>
      <c r="D2913" s="33">
        <v>4.9646147345215698E-2</v>
      </c>
    </row>
    <row r="2914" spans="2:4" x14ac:dyDescent="0.2">
      <c r="B2914" t="s">
        <v>2944</v>
      </c>
      <c r="C2914" s="33">
        <v>4.8280098826144272E-3</v>
      </c>
      <c r="D2914" s="33">
        <v>4.2321955001456815E-2</v>
      </c>
    </row>
    <row r="2915" spans="2:4" x14ac:dyDescent="0.2">
      <c r="B2915" t="s">
        <v>2945</v>
      </c>
      <c r="C2915" s="33">
        <v>3.3586160279110829E-2</v>
      </c>
      <c r="D2915" s="33">
        <v>1.965272473095463E-2</v>
      </c>
    </row>
    <row r="2916" spans="2:4" x14ac:dyDescent="0.2">
      <c r="B2916" t="s">
        <v>2946</v>
      </c>
      <c r="C2916" s="33">
        <v>-5.7380363263882257E-3</v>
      </c>
      <c r="D2916" s="33">
        <v>5.8434206679515314E-2</v>
      </c>
    </row>
    <row r="2917" spans="2:4" x14ac:dyDescent="0.2">
      <c r="B2917" t="s">
        <v>2947</v>
      </c>
      <c r="C2917" s="33">
        <v>-5.7929832107638662E-4</v>
      </c>
      <c r="D2917" s="33">
        <v>4.4315726890926693E-2</v>
      </c>
    </row>
    <row r="2918" spans="2:4" x14ac:dyDescent="0.2">
      <c r="B2918" t="s">
        <v>2948</v>
      </c>
      <c r="C2918" s="33">
        <v>-1.4092424422581318E-2</v>
      </c>
      <c r="D2918" s="33">
        <v>1.9255756902863817E-2</v>
      </c>
    </row>
    <row r="2919" spans="2:4" x14ac:dyDescent="0.2">
      <c r="B2919" t="s">
        <v>2949</v>
      </c>
      <c r="C2919" s="33">
        <v>2.7540699096682421E-2</v>
      </c>
      <c r="D2919" s="33">
        <v>4.812901861162372E-2</v>
      </c>
    </row>
    <row r="2920" spans="2:4" x14ac:dyDescent="0.2">
      <c r="B2920" t="s">
        <v>2950</v>
      </c>
      <c r="C2920" s="33">
        <v>1.930069063903999E-2</v>
      </c>
      <c r="D2920" s="33">
        <v>4.3257074592735076E-2</v>
      </c>
    </row>
    <row r="2921" spans="2:4" x14ac:dyDescent="0.2">
      <c r="B2921" t="s">
        <v>2951</v>
      </c>
      <c r="C2921" s="33">
        <v>4.8759661049270292E-2</v>
      </c>
      <c r="D2921" s="33">
        <v>2.7763961983006576E-2</v>
      </c>
    </row>
    <row r="2922" spans="2:4" x14ac:dyDescent="0.2">
      <c r="B2922" t="s">
        <v>2952</v>
      </c>
      <c r="C2922" s="33">
        <v>1.8309066306616231E-2</v>
      </c>
      <c r="D2922" s="33">
        <v>5.322992744497284E-2</v>
      </c>
    </row>
    <row r="2923" spans="2:4" x14ac:dyDescent="0.2">
      <c r="B2923" t="s">
        <v>2953</v>
      </c>
      <c r="C2923" s="33">
        <v>9.1720759729341968E-3</v>
      </c>
      <c r="D2923" s="33">
        <v>4.0676497839197398E-2</v>
      </c>
    </row>
    <row r="2924" spans="2:4" x14ac:dyDescent="0.2">
      <c r="B2924" t="s">
        <v>2954</v>
      </c>
      <c r="C2924" s="33">
        <v>2.0236085968178084E-2</v>
      </c>
      <c r="D2924" s="33">
        <v>3.2356619520247973E-2</v>
      </c>
    </row>
    <row r="2925" spans="2:4" x14ac:dyDescent="0.2">
      <c r="B2925" t="s">
        <v>2955</v>
      </c>
      <c r="C2925" s="33">
        <v>1.2077645150580418E-2</v>
      </c>
      <c r="D2925" s="33">
        <v>4.1126012612330079E-2</v>
      </c>
    </row>
    <row r="2926" spans="2:4" x14ac:dyDescent="0.2">
      <c r="B2926" t="s">
        <v>2956</v>
      </c>
      <c r="C2926" s="33">
        <v>-1.5535580400032526E-2</v>
      </c>
      <c r="D2926" s="33">
        <v>1.7534814978704079E-2</v>
      </c>
    </row>
    <row r="2927" spans="2:4" x14ac:dyDescent="0.2">
      <c r="B2927" t="s">
        <v>2957</v>
      </c>
      <c r="C2927" s="33">
        <v>4.1788362558277087E-2</v>
      </c>
      <c r="D2927" s="33">
        <v>8.591090813256301E-2</v>
      </c>
    </row>
    <row r="2928" spans="2:4" x14ac:dyDescent="0.2">
      <c r="B2928" t="s">
        <v>2958</v>
      </c>
      <c r="C2928" s="33">
        <v>-8.6212502419046998E-3</v>
      </c>
      <c r="D2928" s="33">
        <v>1.0585907145525368E-2</v>
      </c>
    </row>
    <row r="2929" spans="2:4" x14ac:dyDescent="0.2">
      <c r="B2929" t="s">
        <v>2959</v>
      </c>
      <c r="C2929" s="33">
        <v>1.4120312833960163E-2</v>
      </c>
      <c r="D2929" s="33">
        <v>2.7497091920321015E-2</v>
      </c>
    </row>
    <row r="2930" spans="2:4" x14ac:dyDescent="0.2">
      <c r="B2930" t="s">
        <v>2960</v>
      </c>
      <c r="C2930" s="33">
        <v>-1.1038911693997412E-2</v>
      </c>
      <c r="D2930" s="33">
        <v>1.8713017193601262E-2</v>
      </c>
    </row>
    <row r="2931" spans="2:4" x14ac:dyDescent="0.2">
      <c r="B2931" t="s">
        <v>2961</v>
      </c>
      <c r="C2931" s="33">
        <v>-4.1542919686633276E-2</v>
      </c>
      <c r="D2931" s="33">
        <v>5.5728191889825029E-3</v>
      </c>
    </row>
    <row r="2932" spans="2:4" x14ac:dyDescent="0.2">
      <c r="B2932" t="s">
        <v>2962</v>
      </c>
      <c r="C2932" s="33">
        <v>2.3723307166543937E-2</v>
      </c>
      <c r="D2932" s="33">
        <v>5.6219133904429522E-2</v>
      </c>
    </row>
    <row r="2933" spans="2:4" x14ac:dyDescent="0.2">
      <c r="B2933" t="s">
        <v>2963</v>
      </c>
      <c r="C2933" s="33">
        <v>1.8102481026632332E-2</v>
      </c>
      <c r="D2933" s="33">
        <v>5.5976334673645087E-2</v>
      </c>
    </row>
    <row r="2934" spans="2:4" x14ac:dyDescent="0.2">
      <c r="B2934" t="s">
        <v>2964</v>
      </c>
      <c r="C2934" s="33">
        <v>1.2706850690239659E-2</v>
      </c>
      <c r="D2934" s="33">
        <v>7.5175802480448431E-2</v>
      </c>
    </row>
    <row r="2935" spans="2:4" x14ac:dyDescent="0.2">
      <c r="B2935" t="s">
        <v>2965</v>
      </c>
      <c r="C2935" s="33">
        <v>8.331828489790253E-3</v>
      </c>
      <c r="D2935" s="33">
        <v>6.2533359520243942E-2</v>
      </c>
    </row>
    <row r="2936" spans="2:4" x14ac:dyDescent="0.2">
      <c r="B2936" t="s">
        <v>2966</v>
      </c>
      <c r="C2936" s="33">
        <v>1.961770674252369E-2</v>
      </c>
      <c r="D2936" s="33">
        <v>6.0382431873120548E-2</v>
      </c>
    </row>
    <row r="2937" spans="2:4" x14ac:dyDescent="0.2">
      <c r="B2937" t="s">
        <v>2967</v>
      </c>
      <c r="C2937" s="33">
        <v>2.5787078140669474E-2</v>
      </c>
      <c r="D2937" s="33">
        <v>2.2179671636602269E-2</v>
      </c>
    </row>
    <row r="2938" spans="2:4" x14ac:dyDescent="0.2">
      <c r="B2938" t="s">
        <v>2968</v>
      </c>
      <c r="C2938" s="33">
        <v>4.8078660550588907E-3</v>
      </c>
      <c r="D2938" s="33">
        <v>5.1117566208100949E-2</v>
      </c>
    </row>
    <row r="2939" spans="2:4" x14ac:dyDescent="0.2">
      <c r="B2939" t="s">
        <v>2969</v>
      </c>
      <c r="C2939" s="33">
        <v>1.0718567350483651E-2</v>
      </c>
      <c r="D2939" s="33">
        <v>-7.1361132351538195E-3</v>
      </c>
    </row>
    <row r="2940" spans="2:4" x14ac:dyDescent="0.2">
      <c r="B2940" t="s">
        <v>2970</v>
      </c>
      <c r="C2940" s="33">
        <v>1.4618327124893662E-2</v>
      </c>
      <c r="D2940" s="33">
        <v>5.0374361201588176E-2</v>
      </c>
    </row>
    <row r="2941" spans="2:4" x14ac:dyDescent="0.2">
      <c r="B2941" t="s">
        <v>2971</v>
      </c>
      <c r="C2941" s="33">
        <v>1.7051904323286231E-2</v>
      </c>
      <c r="D2941" s="33">
        <v>4.4674057419410544E-2</v>
      </c>
    </row>
    <row r="2942" spans="2:4" x14ac:dyDescent="0.2">
      <c r="B2942" t="s">
        <v>2972</v>
      </c>
      <c r="C2942" s="33">
        <v>1.0080066862810343E-2</v>
      </c>
      <c r="D2942" s="33">
        <v>2.4695957784751477E-2</v>
      </c>
    </row>
    <row r="2943" spans="2:4" x14ac:dyDescent="0.2">
      <c r="B2943" t="s">
        <v>2973</v>
      </c>
      <c r="C2943" s="33">
        <v>1.3479612759491371E-2</v>
      </c>
      <c r="D2943" s="33">
        <v>4.052940295449152E-2</v>
      </c>
    </row>
    <row r="2944" spans="2:4" x14ac:dyDescent="0.2">
      <c r="B2944" t="s">
        <v>2974</v>
      </c>
      <c r="C2944" s="33">
        <v>6.1511733077657289E-2</v>
      </c>
      <c r="D2944" s="33">
        <v>3.397064810697991E-2</v>
      </c>
    </row>
    <row r="2945" spans="2:4" x14ac:dyDescent="0.2">
      <c r="B2945" t="s">
        <v>2975</v>
      </c>
      <c r="C2945" s="33">
        <v>-1.8738710221391664E-3</v>
      </c>
      <c r="D2945" s="33">
        <v>5.0607809481653131E-2</v>
      </c>
    </row>
    <row r="2946" spans="2:4" x14ac:dyDescent="0.2">
      <c r="B2946" t="s">
        <v>2976</v>
      </c>
      <c r="C2946" s="33">
        <v>1.2775464295168522E-2</v>
      </c>
      <c r="D2946" s="33">
        <v>2.7187016286460641E-2</v>
      </c>
    </row>
    <row r="2947" spans="2:4" x14ac:dyDescent="0.2">
      <c r="B2947" t="s">
        <v>2977</v>
      </c>
      <c r="C2947" s="33">
        <v>3.0028962770359539E-2</v>
      </c>
      <c r="D2947" s="33">
        <v>2.6469534672211734E-2</v>
      </c>
    </row>
    <row r="2948" spans="2:4" x14ac:dyDescent="0.2">
      <c r="B2948" t="s">
        <v>2978</v>
      </c>
      <c r="C2948" s="33">
        <v>4.6141164362519568E-2</v>
      </c>
      <c r="D2948" s="33">
        <v>-1.3896321164734639E-2</v>
      </c>
    </row>
    <row r="2949" spans="2:4" x14ac:dyDescent="0.2">
      <c r="B2949" t="s">
        <v>2979</v>
      </c>
      <c r="C2949" s="33">
        <v>-2.2847128008087331E-2</v>
      </c>
      <c r="D2949" s="33">
        <v>7.0381894876145559E-2</v>
      </c>
    </row>
    <row r="2950" spans="2:4" x14ac:dyDescent="0.2">
      <c r="B2950" t="s">
        <v>2980</v>
      </c>
      <c r="C2950" s="33">
        <v>-2.1785037415827713E-2</v>
      </c>
      <c r="D2950" s="33">
        <v>1.8228744453581028E-2</v>
      </c>
    </row>
    <row r="2951" spans="2:4" x14ac:dyDescent="0.2">
      <c r="B2951" t="s">
        <v>2981</v>
      </c>
      <c r="C2951" s="33">
        <v>-2.578418451803316E-2</v>
      </c>
      <c r="D2951" s="33">
        <v>6.1355823789164543E-2</v>
      </c>
    </row>
    <row r="2952" spans="2:4" x14ac:dyDescent="0.2">
      <c r="B2952" t="s">
        <v>2982</v>
      </c>
      <c r="C2952" s="33">
        <v>3.9515912793977774E-3</v>
      </c>
      <c r="D2952" s="33">
        <v>3.6239224312706264E-2</v>
      </c>
    </row>
    <row r="2953" spans="2:4" x14ac:dyDescent="0.2">
      <c r="B2953" t="s">
        <v>2983</v>
      </c>
      <c r="C2953" s="33">
        <v>1.6481301521232866E-2</v>
      </c>
      <c r="D2953" s="33">
        <v>1.9021317376711543E-2</v>
      </c>
    </row>
    <row r="2954" spans="2:4" x14ac:dyDescent="0.2">
      <c r="B2954" t="s">
        <v>2984</v>
      </c>
      <c r="C2954" s="33">
        <v>1.9925226780434381E-2</v>
      </c>
      <c r="D2954" s="33">
        <v>1.0065116939981446E-2</v>
      </c>
    </row>
    <row r="2955" spans="2:4" x14ac:dyDescent="0.2">
      <c r="B2955" t="s">
        <v>2985</v>
      </c>
      <c r="C2955" s="33">
        <v>-9.0498574428450659E-3</v>
      </c>
      <c r="D2955" s="33">
        <v>2.9705856657212957E-2</v>
      </c>
    </row>
    <row r="2956" spans="2:4" x14ac:dyDescent="0.2">
      <c r="B2956" t="s">
        <v>2986</v>
      </c>
      <c r="C2956" s="33">
        <v>-3.7994302079610246E-3</v>
      </c>
      <c r="D2956" s="33">
        <v>7.2086301579876444E-2</v>
      </c>
    </row>
    <row r="2957" spans="2:4" x14ac:dyDescent="0.2">
      <c r="B2957" t="s">
        <v>2987</v>
      </c>
      <c r="C2957" s="33">
        <v>-3.5184135395247181E-3</v>
      </c>
      <c r="D2957" s="33">
        <v>4.442199472661109E-2</v>
      </c>
    </row>
    <row r="2958" spans="2:4" x14ac:dyDescent="0.2">
      <c r="B2958" t="s">
        <v>2988</v>
      </c>
      <c r="C2958" s="33">
        <v>2.7507560089643786E-2</v>
      </c>
      <c r="D2958" s="33">
        <v>2.5613999338950942E-2</v>
      </c>
    </row>
    <row r="2959" spans="2:4" x14ac:dyDescent="0.2">
      <c r="B2959" t="s">
        <v>2989</v>
      </c>
      <c r="C2959" s="33">
        <v>-9.4790740520569027E-3</v>
      </c>
      <c r="D2959" s="33">
        <v>2.2354034350376278E-2</v>
      </c>
    </row>
    <row r="2960" spans="2:4" x14ac:dyDescent="0.2">
      <c r="B2960" t="s">
        <v>2990</v>
      </c>
      <c r="C2960" s="33">
        <v>2.1944946995664941E-3</v>
      </c>
      <c r="D2960" s="33">
        <v>4.5741075778519658E-2</v>
      </c>
    </row>
    <row r="2961" spans="2:4" x14ac:dyDescent="0.2">
      <c r="B2961" t="s">
        <v>2991</v>
      </c>
      <c r="C2961" s="33">
        <v>-4.2184330844203203E-3</v>
      </c>
      <c r="D2961" s="33">
        <v>4.38406829564656E-2</v>
      </c>
    </row>
    <row r="2962" spans="2:4" x14ac:dyDescent="0.2">
      <c r="B2962" t="s">
        <v>2992</v>
      </c>
      <c r="C2962" s="33">
        <v>1.0383285443480959E-2</v>
      </c>
      <c r="D2962" s="33">
        <v>5.6053771758939414E-2</v>
      </c>
    </row>
    <row r="2963" spans="2:4" x14ac:dyDescent="0.2">
      <c r="B2963" t="s">
        <v>2993</v>
      </c>
      <c r="C2963" s="33">
        <v>2.0186197648526499E-2</v>
      </c>
      <c r="D2963" s="33">
        <v>3.3219888511137295E-2</v>
      </c>
    </row>
    <row r="2964" spans="2:4" x14ac:dyDescent="0.2">
      <c r="B2964" t="s">
        <v>2994</v>
      </c>
      <c r="C2964" s="33">
        <v>-2.6354217784780698E-2</v>
      </c>
      <c r="D2964" s="33">
        <v>5.5525282233957522E-2</v>
      </c>
    </row>
    <row r="2965" spans="2:4" x14ac:dyDescent="0.2">
      <c r="B2965" t="s">
        <v>2995</v>
      </c>
      <c r="C2965" s="33">
        <v>-3.6145025872531215E-3</v>
      </c>
      <c r="D2965" s="33">
        <v>4.4242167219649943E-2</v>
      </c>
    </row>
    <row r="2966" spans="2:4" x14ac:dyDescent="0.2">
      <c r="B2966" t="s">
        <v>2996</v>
      </c>
      <c r="C2966" s="33">
        <v>-4.8978673090358665E-3</v>
      </c>
      <c r="D2966" s="33">
        <v>3.0723384210970522E-2</v>
      </c>
    </row>
    <row r="2967" spans="2:4" x14ac:dyDescent="0.2">
      <c r="B2967" t="s">
        <v>2997</v>
      </c>
      <c r="C2967" s="33">
        <v>-5.248524591544566E-3</v>
      </c>
      <c r="D2967" s="33">
        <v>5.4191928720951042E-2</v>
      </c>
    </row>
    <row r="2968" spans="2:4" x14ac:dyDescent="0.2">
      <c r="B2968" t="s">
        <v>2998</v>
      </c>
      <c r="C2968" s="33">
        <v>5.380542101560977E-2</v>
      </c>
      <c r="D2968" s="33">
        <v>4.9889550073612718E-2</v>
      </c>
    </row>
    <row r="2969" spans="2:4" x14ac:dyDescent="0.2">
      <c r="B2969" t="s">
        <v>2999</v>
      </c>
      <c r="C2969" s="33">
        <v>-1.0616263326082183E-3</v>
      </c>
      <c r="D2969" s="33">
        <v>4.4279628970816762E-2</v>
      </c>
    </row>
    <row r="2970" spans="2:4" x14ac:dyDescent="0.2">
      <c r="B2970" t="s">
        <v>3000</v>
      </c>
      <c r="C2970" s="33">
        <v>2.3148708121730983E-2</v>
      </c>
      <c r="D2970" s="33">
        <v>5.2279440301203961E-2</v>
      </c>
    </row>
    <row r="2971" spans="2:4" x14ac:dyDescent="0.2">
      <c r="B2971" t="s">
        <v>3001</v>
      </c>
      <c r="C2971" s="33">
        <v>-1.6328329500385992E-2</v>
      </c>
      <c r="D2971" s="33">
        <v>6.6968002286901238E-2</v>
      </c>
    </row>
    <row r="2972" spans="2:4" x14ac:dyDescent="0.2">
      <c r="B2972" t="s">
        <v>3002</v>
      </c>
      <c r="C2972" s="33">
        <v>3.9743494350078623E-2</v>
      </c>
      <c r="D2972" s="33">
        <v>4.1035418740600391E-2</v>
      </c>
    </row>
    <row r="2973" spans="2:4" x14ac:dyDescent="0.2">
      <c r="B2973" t="s">
        <v>3003</v>
      </c>
      <c r="C2973" s="33">
        <v>-9.2444354211133721E-4</v>
      </c>
      <c r="D2973" s="33">
        <v>4.2981777724178306E-2</v>
      </c>
    </row>
    <row r="2974" spans="2:4" x14ac:dyDescent="0.2">
      <c r="B2974" t="s">
        <v>3004</v>
      </c>
      <c r="C2974" s="33">
        <v>4.5912244452690019E-3</v>
      </c>
      <c r="D2974" s="33">
        <v>3.6997526649095357E-2</v>
      </c>
    </row>
    <row r="2975" spans="2:4" x14ac:dyDescent="0.2">
      <c r="B2975" t="s">
        <v>3005</v>
      </c>
      <c r="C2975" s="33">
        <v>1.8769111701829246E-2</v>
      </c>
      <c r="D2975" s="33">
        <v>1.7731610707542891E-2</v>
      </c>
    </row>
    <row r="2976" spans="2:4" x14ac:dyDescent="0.2">
      <c r="B2976" t="s">
        <v>3006</v>
      </c>
      <c r="C2976" s="33">
        <v>-9.6838459625063333E-3</v>
      </c>
      <c r="D2976" s="33">
        <v>-1.745180895601911E-3</v>
      </c>
    </row>
    <row r="2977" spans="2:4" x14ac:dyDescent="0.2">
      <c r="B2977" t="s">
        <v>3007</v>
      </c>
      <c r="C2977" s="33">
        <v>1.7254465619177959E-2</v>
      </c>
      <c r="D2977" s="33">
        <v>1.9975941136495003E-2</v>
      </c>
    </row>
    <row r="2978" spans="2:4" x14ac:dyDescent="0.2">
      <c r="B2978" t="s">
        <v>3008</v>
      </c>
      <c r="C2978" s="33">
        <v>-1.490877022367995E-2</v>
      </c>
      <c r="D2978" s="33">
        <v>1.8257706756817087E-2</v>
      </c>
    </row>
    <row r="2979" spans="2:4" x14ac:dyDescent="0.2">
      <c r="B2979" t="s">
        <v>3009</v>
      </c>
      <c r="C2979" s="33">
        <v>-1.4548717582937512E-2</v>
      </c>
      <c r="D2979" s="33">
        <v>3.1804050410329895E-2</v>
      </c>
    </row>
    <row r="2980" spans="2:4" x14ac:dyDescent="0.2">
      <c r="B2980" t="s">
        <v>3010</v>
      </c>
      <c r="C2980" s="33">
        <v>3.1252879266938816E-2</v>
      </c>
      <c r="D2980" s="33">
        <v>1.1572479974636278E-2</v>
      </c>
    </row>
    <row r="2981" spans="2:4" x14ac:dyDescent="0.2">
      <c r="B2981" t="s">
        <v>3011</v>
      </c>
      <c r="C2981" s="33">
        <v>-1.9844982652586024E-2</v>
      </c>
      <c r="D2981" s="33">
        <v>6.6062977013477991E-2</v>
      </c>
    </row>
    <row r="2982" spans="2:4" x14ac:dyDescent="0.2">
      <c r="B2982" t="s">
        <v>3012</v>
      </c>
      <c r="C2982" s="33">
        <v>-3.9431904404797439E-3</v>
      </c>
      <c r="D2982" s="33">
        <v>7.307923546828729E-2</v>
      </c>
    </row>
    <row r="2983" spans="2:4" x14ac:dyDescent="0.2">
      <c r="B2983" t="s">
        <v>3013</v>
      </c>
      <c r="C2983" s="33">
        <v>1.830287568931779E-2</v>
      </c>
      <c r="D2983" s="33">
        <v>2.1215590924526719E-2</v>
      </c>
    </row>
    <row r="2984" spans="2:4" x14ac:dyDescent="0.2">
      <c r="B2984" t="s">
        <v>3014</v>
      </c>
      <c r="C2984" s="33">
        <v>1.4818609903262305E-2</v>
      </c>
      <c r="D2984" s="33">
        <v>7.2403273067751989E-2</v>
      </c>
    </row>
    <row r="2985" spans="2:4" x14ac:dyDescent="0.2">
      <c r="B2985" t="s">
        <v>3015</v>
      </c>
      <c r="C2985" s="33">
        <v>5.6870705205088554E-3</v>
      </c>
      <c r="D2985" s="33">
        <v>7.5710859681403855E-3</v>
      </c>
    </row>
    <row r="2986" spans="2:4" x14ac:dyDescent="0.2">
      <c r="B2986" t="s">
        <v>3016</v>
      </c>
      <c r="C2986" s="33">
        <v>2.9324616490027045E-2</v>
      </c>
      <c r="D2986" s="33">
        <v>2.6219249480601767E-3</v>
      </c>
    </row>
    <row r="2987" spans="2:4" x14ac:dyDescent="0.2">
      <c r="B2987" t="s">
        <v>3017</v>
      </c>
      <c r="C2987" s="33">
        <v>1.9687187032727038E-2</v>
      </c>
      <c r="D2987" s="33">
        <v>1.0285278907914929E-2</v>
      </c>
    </row>
    <row r="2988" spans="2:4" x14ac:dyDescent="0.2">
      <c r="B2988" t="s">
        <v>3018</v>
      </c>
      <c r="C2988" s="33">
        <v>8.2957102814153957E-3</v>
      </c>
      <c r="D2988" s="33">
        <v>8.4130157868235161E-2</v>
      </c>
    </row>
    <row r="2989" spans="2:4" x14ac:dyDescent="0.2">
      <c r="B2989" t="s">
        <v>3019</v>
      </c>
      <c r="C2989" s="33">
        <v>4.0861173647551166E-2</v>
      </c>
      <c r="D2989" s="33">
        <v>3.8344682636118226E-2</v>
      </c>
    </row>
    <row r="2990" spans="2:4" x14ac:dyDescent="0.2">
      <c r="B2990" t="s">
        <v>3020</v>
      </c>
      <c r="C2990" s="33">
        <v>3.2252862969714441E-2</v>
      </c>
      <c r="D2990" s="33">
        <v>5.3584986352847301E-2</v>
      </c>
    </row>
    <row r="2991" spans="2:4" x14ac:dyDescent="0.2">
      <c r="B2991" t="s">
        <v>3021</v>
      </c>
      <c r="C2991" s="33">
        <v>3.4699501464191616E-2</v>
      </c>
      <c r="D2991" s="33">
        <v>2.8531270920715335E-2</v>
      </c>
    </row>
    <row r="2992" spans="2:4" x14ac:dyDescent="0.2">
      <c r="B2992" t="s">
        <v>3022</v>
      </c>
      <c r="C2992" s="33">
        <v>-3.1327985558408267E-2</v>
      </c>
      <c r="D2992" s="33">
        <v>3.9440630271098717E-2</v>
      </c>
    </row>
    <row r="2993" spans="2:4" x14ac:dyDescent="0.2">
      <c r="B2993" t="s">
        <v>3023</v>
      </c>
      <c r="C2993" s="33">
        <v>3.7515270109574575E-2</v>
      </c>
      <c r="D2993" s="33">
        <v>5.9156235503588589E-2</v>
      </c>
    </row>
    <row r="2994" spans="2:4" x14ac:dyDescent="0.2">
      <c r="B2994" t="s">
        <v>3024</v>
      </c>
      <c r="C2994" s="33">
        <v>3.11861491964886E-2</v>
      </c>
      <c r="D2994" s="33">
        <v>1.1951953717329662E-2</v>
      </c>
    </row>
    <row r="2995" spans="2:4" x14ac:dyDescent="0.2">
      <c r="B2995" t="s">
        <v>3025</v>
      </c>
      <c r="C2995" s="33">
        <v>9.6652998559881142E-3</v>
      </c>
      <c r="D2995" s="33">
        <v>7.6793153651274551E-3</v>
      </c>
    </row>
    <row r="2996" spans="2:4" x14ac:dyDescent="0.2">
      <c r="B2996" t="s">
        <v>3026</v>
      </c>
      <c r="C2996" s="33">
        <v>3.2404586075540842E-3</v>
      </c>
      <c r="D2996" s="33">
        <v>1.3342236585899753E-2</v>
      </c>
    </row>
    <row r="2997" spans="2:4" x14ac:dyDescent="0.2">
      <c r="B2997" t="s">
        <v>3027</v>
      </c>
      <c r="C2997" s="33">
        <v>-7.642497959240541E-3</v>
      </c>
      <c r="D2997" s="33">
        <v>4.8293270789270107E-2</v>
      </c>
    </row>
    <row r="2998" spans="2:4" x14ac:dyDescent="0.2">
      <c r="B2998" t="s">
        <v>3028</v>
      </c>
      <c r="C2998" s="33">
        <v>9.0198763404254357E-3</v>
      </c>
      <c r="D2998" s="33">
        <v>5.6421518319193009E-2</v>
      </c>
    </row>
    <row r="2999" spans="2:4" x14ac:dyDescent="0.2">
      <c r="B2999" t="s">
        <v>3029</v>
      </c>
      <c r="C2999" s="33">
        <v>-1.9499663597799581E-2</v>
      </c>
      <c r="D2999" s="33">
        <v>2.7152637790518127E-2</v>
      </c>
    </row>
    <row r="3000" spans="2:4" x14ac:dyDescent="0.2">
      <c r="B3000" t="s">
        <v>3030</v>
      </c>
      <c r="C3000" s="33">
        <v>3.0954827890814093E-2</v>
      </c>
      <c r="D3000" s="33">
        <v>8.0848201896148469E-2</v>
      </c>
    </row>
    <row r="3001" spans="2:4" x14ac:dyDescent="0.2">
      <c r="B3001" t="s">
        <v>3031</v>
      </c>
      <c r="C3001" s="33">
        <v>5.0131250161093828E-2</v>
      </c>
      <c r="D3001" s="33">
        <v>3.9419712342858848E-3</v>
      </c>
    </row>
    <row r="3002" spans="2:4" x14ac:dyDescent="0.2">
      <c r="B3002" t="s">
        <v>3032</v>
      </c>
      <c r="C3002" s="33">
        <v>-1.550139715243249E-3</v>
      </c>
      <c r="D3002" s="33">
        <v>1.4332993302347063E-2</v>
      </c>
    </row>
    <row r="3003" spans="2:4" x14ac:dyDescent="0.2">
      <c r="B3003" t="s">
        <v>3033</v>
      </c>
      <c r="C3003" s="33">
        <v>3.7613039791323376E-2</v>
      </c>
      <c r="D3003" s="33">
        <v>5.670156503991252E-2</v>
      </c>
    </row>
    <row r="3004" spans="2:4" x14ac:dyDescent="0.2">
      <c r="B3004" t="s">
        <v>3034</v>
      </c>
      <c r="C3004" s="33">
        <v>7.2753532690387878E-3</v>
      </c>
      <c r="D3004" s="33">
        <v>4.8741010588520678E-2</v>
      </c>
    </row>
    <row r="3005" spans="2:4" x14ac:dyDescent="0.2">
      <c r="B3005" t="s">
        <v>3035</v>
      </c>
      <c r="C3005" s="33">
        <v>1.1974963713839971E-2</v>
      </c>
      <c r="D3005" s="33">
        <v>8.0671925743420858E-2</v>
      </c>
    </row>
    <row r="3006" spans="2:4" x14ac:dyDescent="0.2">
      <c r="B3006" t="s">
        <v>3036</v>
      </c>
      <c r="C3006" s="33">
        <v>7.5074708553265757E-3</v>
      </c>
      <c r="D3006" s="33">
        <v>3.406910662578104E-2</v>
      </c>
    </row>
    <row r="3007" spans="2:4" x14ac:dyDescent="0.2">
      <c r="B3007" t="s">
        <v>3037</v>
      </c>
      <c r="C3007" s="33">
        <v>1.6359411085601343E-2</v>
      </c>
      <c r="D3007" s="33">
        <v>5.3444295063168751E-2</v>
      </c>
    </row>
    <row r="3008" spans="2:4" x14ac:dyDescent="0.2">
      <c r="B3008" t="s">
        <v>3038</v>
      </c>
      <c r="C3008" s="33">
        <v>3.7515646048507677E-2</v>
      </c>
      <c r="D3008" s="33">
        <v>3.0639008893087259E-2</v>
      </c>
    </row>
    <row r="3009" spans="2:4" x14ac:dyDescent="0.2">
      <c r="B3009" t="s">
        <v>3039</v>
      </c>
      <c r="C3009" s="33">
        <v>4.7118105238086697E-2</v>
      </c>
      <c r="D3009" s="33">
        <v>3.8149253510460418E-2</v>
      </c>
    </row>
    <row r="3010" spans="2:4" x14ac:dyDescent="0.2">
      <c r="B3010" t="s">
        <v>3040</v>
      </c>
      <c r="C3010" s="33">
        <v>1.0151559965067173E-2</v>
      </c>
      <c r="D3010" s="33">
        <v>3.0346993854754145E-2</v>
      </c>
    </row>
    <row r="3011" spans="2:4" x14ac:dyDescent="0.2">
      <c r="B3011" t="s">
        <v>3041</v>
      </c>
      <c r="C3011" s="33">
        <v>4.9459143156011919E-3</v>
      </c>
      <c r="D3011" s="33">
        <v>5.8423317506686813E-2</v>
      </c>
    </row>
    <row r="3012" spans="2:4" x14ac:dyDescent="0.2">
      <c r="B3012" t="s">
        <v>3042</v>
      </c>
      <c r="C3012" s="33">
        <v>1.3429404113987822E-3</v>
      </c>
      <c r="D3012" s="33">
        <v>5.0284543893442155E-2</v>
      </c>
    </row>
    <row r="3013" spans="2:4" x14ac:dyDescent="0.2">
      <c r="B3013" t="s">
        <v>3043</v>
      </c>
      <c r="C3013" s="33">
        <v>-3.688970689207078E-2</v>
      </c>
      <c r="D3013" s="33">
        <v>3.1876861712210589E-2</v>
      </c>
    </row>
    <row r="3014" spans="2:4" x14ac:dyDescent="0.2">
      <c r="B3014" t="s">
        <v>3044</v>
      </c>
      <c r="C3014" s="33">
        <v>-1.402684523376165E-2</v>
      </c>
      <c r="D3014" s="33">
        <v>5.3810627180897713E-2</v>
      </c>
    </row>
    <row r="3015" spans="2:4" x14ac:dyDescent="0.2">
      <c r="B3015" t="s">
        <v>3045</v>
      </c>
      <c r="C3015" s="33">
        <v>-2.0858179526970708E-2</v>
      </c>
      <c r="D3015" s="33">
        <v>1.0741493774114277E-2</v>
      </c>
    </row>
    <row r="3016" spans="2:4" x14ac:dyDescent="0.2">
      <c r="B3016" t="s">
        <v>3046</v>
      </c>
      <c r="C3016" s="33">
        <v>-1.750090059715996E-2</v>
      </c>
      <c r="D3016" s="33">
        <v>4.4564550732363456E-2</v>
      </c>
    </row>
    <row r="3017" spans="2:4" x14ac:dyDescent="0.2">
      <c r="B3017" t="s">
        <v>3047</v>
      </c>
      <c r="C3017" s="33">
        <v>-2.6922568225901979E-2</v>
      </c>
      <c r="D3017" s="33">
        <v>4.7552542528957381E-2</v>
      </c>
    </row>
    <row r="3018" spans="2:4" x14ac:dyDescent="0.2">
      <c r="B3018" t="s">
        <v>3048</v>
      </c>
      <c r="C3018" s="33">
        <v>2.7757496058314464E-2</v>
      </c>
      <c r="D3018" s="33">
        <v>5.6915442660700463E-2</v>
      </c>
    </row>
    <row r="3019" spans="2:4" x14ac:dyDescent="0.2">
      <c r="B3019" t="s">
        <v>3049</v>
      </c>
      <c r="C3019" s="33">
        <v>7.276397158999217E-3</v>
      </c>
      <c r="D3019" s="33">
        <v>4.3538296663805529E-2</v>
      </c>
    </row>
    <row r="3020" spans="2:4" x14ac:dyDescent="0.2">
      <c r="B3020" t="s">
        <v>3050</v>
      </c>
      <c r="C3020" s="33">
        <v>-3.6955847904876965E-2</v>
      </c>
      <c r="D3020" s="33">
        <v>4.1350296911288519E-2</v>
      </c>
    </row>
    <row r="3021" spans="2:4" x14ac:dyDescent="0.2">
      <c r="B3021" t="s">
        <v>3051</v>
      </c>
      <c r="C3021" s="33">
        <v>-3.0155991473700492E-3</v>
      </c>
      <c r="D3021" s="33">
        <v>3.7525689505689089E-2</v>
      </c>
    </row>
    <row r="3022" spans="2:4" x14ac:dyDescent="0.2">
      <c r="B3022" t="s">
        <v>3052</v>
      </c>
      <c r="C3022" s="33">
        <v>1.9620871079990082E-2</v>
      </c>
      <c r="D3022" s="33">
        <v>3.6600034280834921E-2</v>
      </c>
    </row>
    <row r="3023" spans="2:4" x14ac:dyDescent="0.2">
      <c r="B3023" t="s">
        <v>3053</v>
      </c>
      <c r="C3023" s="33">
        <v>1.0970840821235894E-2</v>
      </c>
      <c r="D3023" s="33">
        <v>1.8289582971373872E-2</v>
      </c>
    </row>
    <row r="3024" spans="2:4" x14ac:dyDescent="0.2">
      <c r="B3024" t="s">
        <v>3054</v>
      </c>
      <c r="C3024" s="33">
        <v>1.5581536030284678E-2</v>
      </c>
      <c r="D3024" s="33">
        <v>5.0711601814173259E-2</v>
      </c>
    </row>
    <row r="3025" spans="2:4" x14ac:dyDescent="0.2">
      <c r="B3025" t="s">
        <v>3055</v>
      </c>
      <c r="C3025" s="33">
        <v>1.3985149339000445E-2</v>
      </c>
      <c r="D3025" s="33">
        <v>-8.531985617525939E-3</v>
      </c>
    </row>
    <row r="3026" spans="2:4" x14ac:dyDescent="0.2">
      <c r="B3026" t="s">
        <v>3056</v>
      </c>
      <c r="C3026" s="33">
        <v>-5.7006873682127878E-3</v>
      </c>
      <c r="D3026" s="33">
        <v>4.4816672916489525E-2</v>
      </c>
    </row>
    <row r="3027" spans="2:4" x14ac:dyDescent="0.2">
      <c r="B3027" t="s">
        <v>3057</v>
      </c>
      <c r="C3027" s="33">
        <v>-1.2204697508517159E-3</v>
      </c>
      <c r="D3027" s="33">
        <v>6.3552211692026669E-2</v>
      </c>
    </row>
    <row r="3028" spans="2:4" x14ac:dyDescent="0.2">
      <c r="B3028" t="s">
        <v>3058</v>
      </c>
      <c r="C3028" s="33">
        <v>2.7587417047262419E-2</v>
      </c>
      <c r="D3028" s="33">
        <v>1.710548718645578E-2</v>
      </c>
    </row>
    <row r="3029" spans="2:4" x14ac:dyDescent="0.2">
      <c r="B3029" t="s">
        <v>3059</v>
      </c>
      <c r="C3029" s="33">
        <v>2.394714101201411E-2</v>
      </c>
      <c r="D3029" s="33">
        <v>1.3873042806682244E-2</v>
      </c>
    </row>
    <row r="3030" spans="2:4" x14ac:dyDescent="0.2">
      <c r="B3030" t="s">
        <v>3060</v>
      </c>
      <c r="C3030" s="33">
        <v>2.9732798910732397E-2</v>
      </c>
      <c r="D3030" s="33">
        <v>3.718775620814456E-2</v>
      </c>
    </row>
    <row r="3031" spans="2:4" x14ac:dyDescent="0.2">
      <c r="B3031" t="s">
        <v>3061</v>
      </c>
      <c r="C3031" s="33">
        <v>1.0418921614154081E-2</v>
      </c>
      <c r="D3031" s="33">
        <v>4.8929687917624171E-2</v>
      </c>
    </row>
    <row r="3032" spans="2:4" x14ac:dyDescent="0.2">
      <c r="B3032" t="s">
        <v>3062</v>
      </c>
      <c r="C3032" s="33">
        <v>6.0294936060505455E-2</v>
      </c>
      <c r="D3032" s="33">
        <v>4.8585514894084608E-2</v>
      </c>
    </row>
    <row r="3033" spans="2:4" x14ac:dyDescent="0.2">
      <c r="B3033" t="s">
        <v>3063</v>
      </c>
      <c r="C3033" s="33">
        <v>2.0481661445251167E-2</v>
      </c>
      <c r="D3033" s="33">
        <v>7.9237653195943031E-2</v>
      </c>
    </row>
    <row r="3034" spans="2:4" x14ac:dyDescent="0.2">
      <c r="B3034" t="s">
        <v>3064</v>
      </c>
      <c r="C3034" s="33">
        <v>-7.8749176797262826E-3</v>
      </c>
      <c r="D3034" s="33">
        <v>7.2397883711837918E-2</v>
      </c>
    </row>
    <row r="3035" spans="2:4" x14ac:dyDescent="0.2">
      <c r="B3035" t="s">
        <v>3065</v>
      </c>
      <c r="C3035" s="33">
        <v>-8.9336854212491035E-3</v>
      </c>
      <c r="D3035" s="33">
        <v>3.0296349035575449E-2</v>
      </c>
    </row>
    <row r="3036" spans="2:4" x14ac:dyDescent="0.2">
      <c r="B3036" t="s">
        <v>3066</v>
      </c>
      <c r="C3036" s="33">
        <v>3.822001093733448E-2</v>
      </c>
      <c r="D3036" s="33">
        <v>3.9662777481148874E-2</v>
      </c>
    </row>
    <row r="3037" spans="2:4" x14ac:dyDescent="0.2">
      <c r="B3037" t="s">
        <v>3067</v>
      </c>
      <c r="C3037" s="33">
        <v>1.8432535007569729E-2</v>
      </c>
      <c r="D3037" s="33">
        <v>1.5857170786671197E-2</v>
      </c>
    </row>
    <row r="3038" spans="2:4" x14ac:dyDescent="0.2">
      <c r="B3038" t="s">
        <v>3068</v>
      </c>
      <c r="C3038" s="33">
        <v>1.1135273875631931E-2</v>
      </c>
      <c r="D3038" s="33">
        <v>4.0611744382699821E-2</v>
      </c>
    </row>
    <row r="3039" spans="2:4" x14ac:dyDescent="0.2">
      <c r="B3039" t="s">
        <v>3069</v>
      </c>
      <c r="C3039" s="33">
        <v>3.8256743496035257E-2</v>
      </c>
      <c r="D3039" s="33">
        <v>4.6151568477944063E-2</v>
      </c>
    </row>
    <row r="3040" spans="2:4" x14ac:dyDescent="0.2">
      <c r="B3040" t="s">
        <v>3070</v>
      </c>
      <c r="C3040" s="33">
        <v>2.5993834776197863E-2</v>
      </c>
      <c r="D3040" s="33">
        <v>4.4254769356415015E-2</v>
      </c>
    </row>
    <row r="3041" spans="2:4" x14ac:dyDescent="0.2">
      <c r="B3041" t="s">
        <v>3071</v>
      </c>
      <c r="C3041" s="33">
        <v>3.8189846249002762E-2</v>
      </c>
      <c r="D3041" s="33">
        <v>8.6831050692102146E-2</v>
      </c>
    </row>
    <row r="3042" spans="2:4" x14ac:dyDescent="0.2">
      <c r="B3042" t="s">
        <v>3072</v>
      </c>
      <c r="C3042" s="33">
        <v>5.4694149375174557E-3</v>
      </c>
      <c r="D3042" s="33">
        <v>1.5337592722016173E-2</v>
      </c>
    </row>
    <row r="3043" spans="2:4" x14ac:dyDescent="0.2">
      <c r="B3043" t="s">
        <v>3073</v>
      </c>
      <c r="C3043" s="33">
        <v>-2.226822967479649E-2</v>
      </c>
      <c r="D3043" s="33">
        <v>5.6722363747876627E-2</v>
      </c>
    </row>
    <row r="3044" spans="2:4" x14ac:dyDescent="0.2">
      <c r="B3044" t="s">
        <v>3074</v>
      </c>
      <c r="C3044" s="33">
        <v>-1.3654254918418431E-2</v>
      </c>
      <c r="D3044" s="33">
        <v>5.5271100207850886E-2</v>
      </c>
    </row>
    <row r="3045" spans="2:4" x14ac:dyDescent="0.2">
      <c r="B3045" t="s">
        <v>3075</v>
      </c>
      <c r="C3045" s="33">
        <v>-6.4826717801049327E-3</v>
      </c>
      <c r="D3045" s="33">
        <v>7.9237000891025783E-2</v>
      </c>
    </row>
    <row r="3046" spans="2:4" x14ac:dyDescent="0.2">
      <c r="B3046" t="s">
        <v>3076</v>
      </c>
      <c r="C3046" s="33">
        <v>7.6432132492586288E-3</v>
      </c>
      <c r="D3046" s="33">
        <v>4.6321150192399109E-2</v>
      </c>
    </row>
    <row r="3047" spans="2:4" x14ac:dyDescent="0.2">
      <c r="B3047" t="s">
        <v>3077</v>
      </c>
      <c r="C3047" s="33">
        <v>1.857329525739547E-3</v>
      </c>
      <c r="D3047" s="33">
        <v>6.8755381322215814E-2</v>
      </c>
    </row>
    <row r="3048" spans="2:4" x14ac:dyDescent="0.2">
      <c r="B3048" t="s">
        <v>3078</v>
      </c>
      <c r="C3048" s="33">
        <v>-3.1717605046319167E-2</v>
      </c>
      <c r="D3048" s="33">
        <v>5.8775422941203678E-2</v>
      </c>
    </row>
    <row r="3049" spans="2:4" x14ac:dyDescent="0.2">
      <c r="B3049" t="s">
        <v>3079</v>
      </c>
      <c r="C3049" s="33">
        <v>-3.4772558353495679E-2</v>
      </c>
      <c r="D3049" s="33">
        <v>3.9997540255048661E-2</v>
      </c>
    </row>
    <row r="3050" spans="2:4" x14ac:dyDescent="0.2">
      <c r="B3050" t="s">
        <v>3080</v>
      </c>
      <c r="C3050" s="33">
        <v>1.9720913525183976E-2</v>
      </c>
      <c r="D3050" s="33">
        <v>3.1103146740945178E-2</v>
      </c>
    </row>
    <row r="3051" spans="2:4" x14ac:dyDescent="0.2">
      <c r="B3051" t="s">
        <v>3081</v>
      </c>
      <c r="C3051" s="33">
        <v>2.7679471740846999E-2</v>
      </c>
      <c r="D3051" s="33">
        <v>5.3534719437722374E-2</v>
      </c>
    </row>
    <row r="3052" spans="2:4" x14ac:dyDescent="0.2">
      <c r="B3052" t="s">
        <v>3082</v>
      </c>
      <c r="C3052" s="33">
        <v>1.709411498307719E-4</v>
      </c>
      <c r="D3052" s="33">
        <v>2.415275035628928E-2</v>
      </c>
    </row>
    <row r="3053" spans="2:4" x14ac:dyDescent="0.2">
      <c r="B3053" t="s">
        <v>3083</v>
      </c>
      <c r="C3053" s="33">
        <v>5.7581453802192139E-3</v>
      </c>
      <c r="D3053" s="33">
        <v>5.8510545663563077E-2</v>
      </c>
    </row>
    <row r="3054" spans="2:4" x14ac:dyDescent="0.2">
      <c r="B3054" t="s">
        <v>3084</v>
      </c>
      <c r="C3054" s="33">
        <v>4.1835875219215529E-2</v>
      </c>
      <c r="D3054" s="33">
        <v>6.0444263224374191E-2</v>
      </c>
    </row>
    <row r="3055" spans="2:4" x14ac:dyDescent="0.2">
      <c r="B3055" t="s">
        <v>3085</v>
      </c>
      <c r="C3055" s="33">
        <v>1.0343447811157936E-2</v>
      </c>
      <c r="D3055" s="33">
        <v>2.9098256626773164E-2</v>
      </c>
    </row>
    <row r="3056" spans="2:4" x14ac:dyDescent="0.2">
      <c r="B3056" t="s">
        <v>3086</v>
      </c>
      <c r="C3056" s="33">
        <v>-1.3458002032331133E-2</v>
      </c>
      <c r="D3056" s="33">
        <v>5.5587971142631518E-2</v>
      </c>
    </row>
    <row r="3057" spans="2:4" x14ac:dyDescent="0.2">
      <c r="B3057" t="s">
        <v>3087</v>
      </c>
      <c r="C3057" s="33">
        <v>1.9238004988278629E-2</v>
      </c>
      <c r="D3057" s="33">
        <v>7.5936260115995621E-2</v>
      </c>
    </row>
    <row r="3058" spans="2:4" x14ac:dyDescent="0.2">
      <c r="B3058" t="s">
        <v>3088</v>
      </c>
      <c r="C3058" s="33">
        <v>1.265460069234791E-3</v>
      </c>
      <c r="D3058" s="33">
        <v>2.3987294574482759E-2</v>
      </c>
    </row>
    <row r="3059" spans="2:4" x14ac:dyDescent="0.2">
      <c r="B3059" t="s">
        <v>3089</v>
      </c>
      <c r="C3059" s="33">
        <v>1.3643880312118464E-2</v>
      </c>
      <c r="D3059" s="33">
        <v>2.1822348124771185E-4</v>
      </c>
    </row>
    <row r="3060" spans="2:4" x14ac:dyDescent="0.2">
      <c r="B3060" t="s">
        <v>3090</v>
      </c>
      <c r="C3060" s="33">
        <v>-1.7778671061163924E-2</v>
      </c>
      <c r="D3060" s="33">
        <v>8.61959159053656E-2</v>
      </c>
    </row>
    <row r="3061" spans="2:4" x14ac:dyDescent="0.2">
      <c r="B3061" t="s">
        <v>3091</v>
      </c>
      <c r="C3061" s="33">
        <v>1.5701439467500581E-3</v>
      </c>
      <c r="D3061" s="33">
        <v>5.4842741644357047E-2</v>
      </c>
    </row>
    <row r="3062" spans="2:4" x14ac:dyDescent="0.2">
      <c r="B3062" t="s">
        <v>3092</v>
      </c>
      <c r="C3062" s="33">
        <v>6.0434284697230877E-3</v>
      </c>
      <c r="D3062" s="33">
        <v>3.0247013545269406E-2</v>
      </c>
    </row>
    <row r="3063" spans="2:4" x14ac:dyDescent="0.2">
      <c r="B3063" t="s">
        <v>3093</v>
      </c>
      <c r="C3063" s="33">
        <v>1.7239856211970415E-2</v>
      </c>
      <c r="D3063" s="33">
        <v>2.8075614585199249E-2</v>
      </c>
    </row>
    <row r="3064" spans="2:4" x14ac:dyDescent="0.2">
      <c r="B3064" t="s">
        <v>3094</v>
      </c>
      <c r="C3064" s="33">
        <v>-3.653393562576936E-3</v>
      </c>
      <c r="D3064" s="33">
        <v>4.0822145417649384E-2</v>
      </c>
    </row>
    <row r="3065" spans="2:4" x14ac:dyDescent="0.2">
      <c r="B3065" t="s">
        <v>3095</v>
      </c>
      <c r="C3065" s="33">
        <v>1.3187527300517282E-2</v>
      </c>
      <c r="D3065" s="33">
        <v>5.9025078070122347E-2</v>
      </c>
    </row>
    <row r="3066" spans="2:4" x14ac:dyDescent="0.2">
      <c r="B3066" t="s">
        <v>3096</v>
      </c>
      <c r="C3066" s="33">
        <v>1.8156760735846839E-3</v>
      </c>
      <c r="D3066" s="33">
        <v>5.6827119368565285E-2</v>
      </c>
    </row>
    <row r="3067" spans="2:4" x14ac:dyDescent="0.2">
      <c r="B3067" t="s">
        <v>3097</v>
      </c>
      <c r="C3067" s="33">
        <v>-9.4462263578437167E-3</v>
      </c>
      <c r="D3067" s="33">
        <v>4.0588357503103009E-2</v>
      </c>
    </row>
    <row r="3068" spans="2:4" x14ac:dyDescent="0.2">
      <c r="B3068" t="s">
        <v>3098</v>
      </c>
      <c r="C3068" s="33">
        <v>1.1809905383068524E-2</v>
      </c>
      <c r="D3068" s="33">
        <v>3.4802516353900526E-2</v>
      </c>
    </row>
    <row r="3069" spans="2:4" x14ac:dyDescent="0.2">
      <c r="B3069" t="s">
        <v>3099</v>
      </c>
      <c r="C3069" s="33">
        <v>7.9945941399659784E-2</v>
      </c>
      <c r="D3069" s="33">
        <v>1.6937185744059672E-2</v>
      </c>
    </row>
    <row r="3070" spans="2:4" x14ac:dyDescent="0.2">
      <c r="B3070" t="s">
        <v>3100</v>
      </c>
      <c r="C3070" s="33">
        <v>1.850958753328082E-3</v>
      </c>
      <c r="D3070" s="33">
        <v>-2.6082421605925436E-2</v>
      </c>
    </row>
    <row r="3071" spans="2:4" x14ac:dyDescent="0.2">
      <c r="B3071" t="s">
        <v>3101</v>
      </c>
      <c r="C3071" s="33">
        <v>1.6294265258797E-2</v>
      </c>
      <c r="D3071" s="33">
        <v>4.1787458053485486E-2</v>
      </c>
    </row>
    <row r="3072" spans="2:4" x14ac:dyDescent="0.2">
      <c r="B3072" t="s">
        <v>3102</v>
      </c>
      <c r="C3072" s="33">
        <v>2.6707712613355875E-2</v>
      </c>
      <c r="D3072" s="33">
        <v>6.0473328302443674E-2</v>
      </c>
    </row>
    <row r="3073" spans="2:4" x14ac:dyDescent="0.2">
      <c r="B3073" t="s">
        <v>3103</v>
      </c>
      <c r="C3073" s="33">
        <v>-2.0942062250192295E-2</v>
      </c>
      <c r="D3073" s="33">
        <v>6.9863244070413555E-2</v>
      </c>
    </row>
    <row r="3074" spans="2:4" x14ac:dyDescent="0.2">
      <c r="B3074" t="s">
        <v>3104</v>
      </c>
      <c r="C3074" s="33">
        <v>2.1970248876343891E-2</v>
      </c>
      <c r="D3074" s="33">
        <v>4.8944793455959208E-2</v>
      </c>
    </row>
    <row r="3075" spans="2:4" x14ac:dyDescent="0.2">
      <c r="B3075" t="s">
        <v>3105</v>
      </c>
      <c r="C3075" s="33">
        <v>1.7953745433484398E-2</v>
      </c>
      <c r="D3075" s="33">
        <v>2.2750163297101812E-2</v>
      </c>
    </row>
    <row r="3076" spans="2:4" x14ac:dyDescent="0.2">
      <c r="B3076" t="s">
        <v>3106</v>
      </c>
      <c r="C3076" s="33">
        <v>-1.1914112438992706E-2</v>
      </c>
      <c r="D3076" s="33">
        <v>6.1817786631189128E-2</v>
      </c>
    </row>
    <row r="3077" spans="2:4" x14ac:dyDescent="0.2">
      <c r="B3077" t="s">
        <v>3107</v>
      </c>
      <c r="C3077" s="33">
        <v>2.1426231323366927E-2</v>
      </c>
      <c r="D3077" s="33">
        <v>4.3362215288999847E-2</v>
      </c>
    </row>
    <row r="3078" spans="2:4" x14ac:dyDescent="0.2">
      <c r="B3078" t="s">
        <v>3108</v>
      </c>
      <c r="C3078" s="33">
        <v>3.6440575588549733E-2</v>
      </c>
      <c r="D3078" s="33">
        <v>2.4497563806609474E-2</v>
      </c>
    </row>
    <row r="3079" spans="2:4" x14ac:dyDescent="0.2">
      <c r="B3079" t="s">
        <v>3109</v>
      </c>
      <c r="C3079" s="33">
        <v>-7.7880435708053801E-4</v>
      </c>
      <c r="D3079" s="33">
        <v>5.366619104994081E-2</v>
      </c>
    </row>
    <row r="3080" spans="2:4" x14ac:dyDescent="0.2">
      <c r="B3080" t="s">
        <v>3110</v>
      </c>
      <c r="C3080" s="33">
        <v>3.7644898755687391E-2</v>
      </c>
      <c r="D3080" s="33">
        <v>6.6299706440647227E-2</v>
      </c>
    </row>
    <row r="3081" spans="2:4" x14ac:dyDescent="0.2">
      <c r="B3081" t="s">
        <v>3111</v>
      </c>
      <c r="C3081" s="33">
        <v>-2.4807848448001338E-2</v>
      </c>
      <c r="D3081" s="33">
        <v>4.0141108144405739E-2</v>
      </c>
    </row>
    <row r="3082" spans="2:4" x14ac:dyDescent="0.2">
      <c r="B3082" t="s">
        <v>3112</v>
      </c>
      <c r="C3082" s="33">
        <v>6.6101268462309161E-3</v>
      </c>
      <c r="D3082" s="33">
        <v>2.6876772849174332E-2</v>
      </c>
    </row>
    <row r="3083" spans="2:4" x14ac:dyDescent="0.2">
      <c r="B3083" t="s">
        <v>3113</v>
      </c>
      <c r="C3083" s="33">
        <v>1.2736600252277019E-2</v>
      </c>
      <c r="D3083" s="33">
        <v>2.3720644299070941E-2</v>
      </c>
    </row>
    <row r="3084" spans="2:4" x14ac:dyDescent="0.2">
      <c r="B3084" t="s">
        <v>3114</v>
      </c>
      <c r="C3084" s="33">
        <v>4.2704481203443945E-2</v>
      </c>
      <c r="D3084" s="33">
        <v>5.5251264084086649E-2</v>
      </c>
    </row>
    <row r="3085" spans="2:4" x14ac:dyDescent="0.2">
      <c r="B3085" t="s">
        <v>3115</v>
      </c>
      <c r="C3085" s="33">
        <v>1.4569285853050527E-2</v>
      </c>
      <c r="D3085" s="33">
        <v>1.6615411600223826E-2</v>
      </c>
    </row>
    <row r="3086" spans="2:4" x14ac:dyDescent="0.2">
      <c r="B3086" t="s">
        <v>3116</v>
      </c>
      <c r="C3086" s="33">
        <v>-4.2944265616765023E-2</v>
      </c>
      <c r="D3086" s="33">
        <v>5.6755923850793491E-2</v>
      </c>
    </row>
    <row r="3087" spans="2:4" x14ac:dyDescent="0.2">
      <c r="B3087" t="s">
        <v>3117</v>
      </c>
      <c r="C3087" s="33">
        <v>-1.2201742887806044E-2</v>
      </c>
      <c r="D3087" s="33">
        <v>4.0670309284119341E-2</v>
      </c>
    </row>
    <row r="3088" spans="2:4" x14ac:dyDescent="0.2">
      <c r="B3088" t="s">
        <v>3118</v>
      </c>
      <c r="C3088" s="33">
        <v>-6.7435053587909192E-3</v>
      </c>
      <c r="D3088" s="33">
        <v>5.2037565299168344E-2</v>
      </c>
    </row>
    <row r="3089" spans="2:4" x14ac:dyDescent="0.2">
      <c r="B3089" t="s">
        <v>3119</v>
      </c>
      <c r="C3089" s="33">
        <v>2.7371424532019253E-2</v>
      </c>
      <c r="D3089" s="33">
        <v>4.4837152748249794E-2</v>
      </c>
    </row>
    <row r="3090" spans="2:4" x14ac:dyDescent="0.2">
      <c r="B3090" t="s">
        <v>3120</v>
      </c>
      <c r="C3090" s="33">
        <v>5.0802710431371842E-2</v>
      </c>
      <c r="D3090" s="33">
        <v>1.7456077728377126E-2</v>
      </c>
    </row>
    <row r="3091" spans="2:4" x14ac:dyDescent="0.2">
      <c r="B3091" t="s">
        <v>3121</v>
      </c>
      <c r="C3091" s="33">
        <v>2.1915568443934379E-2</v>
      </c>
      <c r="D3091" s="33">
        <v>3.5738765717593532E-2</v>
      </c>
    </row>
    <row r="3092" spans="2:4" x14ac:dyDescent="0.2">
      <c r="B3092" t="s">
        <v>3122</v>
      </c>
      <c r="C3092" s="33">
        <v>1.194864816891131E-2</v>
      </c>
      <c r="D3092" s="33">
        <v>5.091299275371422E-2</v>
      </c>
    </row>
    <row r="3093" spans="2:4" x14ac:dyDescent="0.2">
      <c r="B3093" t="s">
        <v>3123</v>
      </c>
      <c r="C3093" s="33">
        <v>1.9015161858114707E-2</v>
      </c>
      <c r="D3093" s="33">
        <v>4.1568982306014086E-2</v>
      </c>
    </row>
    <row r="3094" spans="2:4" x14ac:dyDescent="0.2">
      <c r="B3094" t="s">
        <v>3124</v>
      </c>
      <c r="C3094" s="33">
        <v>2.6971111339123957E-2</v>
      </c>
      <c r="D3094" s="33">
        <v>-8.8804860944035544E-3</v>
      </c>
    </row>
    <row r="3095" spans="2:4" x14ac:dyDescent="0.2">
      <c r="B3095" t="s">
        <v>3125</v>
      </c>
      <c r="C3095" s="33">
        <v>7.3433012293340127E-3</v>
      </c>
      <c r="D3095" s="33">
        <v>4.7081264180840188E-2</v>
      </c>
    </row>
    <row r="3096" spans="2:4" x14ac:dyDescent="0.2">
      <c r="B3096" t="s">
        <v>3126</v>
      </c>
      <c r="C3096" s="33">
        <v>1.385726677388042E-2</v>
      </c>
      <c r="D3096" s="33">
        <v>4.9173561401729862E-2</v>
      </c>
    </row>
    <row r="3097" spans="2:4" x14ac:dyDescent="0.2">
      <c r="B3097" t="s">
        <v>3127</v>
      </c>
      <c r="C3097" s="33">
        <v>-8.9584072586452665E-5</v>
      </c>
      <c r="D3097" s="33">
        <v>6.0603638732725604E-2</v>
      </c>
    </row>
    <row r="3098" spans="2:4" x14ac:dyDescent="0.2">
      <c r="B3098" t="s">
        <v>3128</v>
      </c>
      <c r="C3098" s="33">
        <v>-1.4195085893022185E-2</v>
      </c>
      <c r="D3098" s="33">
        <v>1.2539864676075551E-2</v>
      </c>
    </row>
    <row r="3099" spans="2:4" x14ac:dyDescent="0.2">
      <c r="B3099" t="s">
        <v>3129</v>
      </c>
      <c r="C3099" s="33">
        <v>2.8517075663745811E-2</v>
      </c>
      <c r="D3099" s="33">
        <v>6.1529944652317023E-2</v>
      </c>
    </row>
    <row r="3100" spans="2:4" x14ac:dyDescent="0.2">
      <c r="B3100" t="s">
        <v>3130</v>
      </c>
      <c r="C3100" s="33">
        <v>1.9120166278506635E-2</v>
      </c>
      <c r="D3100" s="33">
        <v>2.9263634653485991E-2</v>
      </c>
    </row>
    <row r="3101" spans="2:4" x14ac:dyDescent="0.2">
      <c r="B3101" t="s">
        <v>3131</v>
      </c>
      <c r="C3101" s="33">
        <v>2.5766944253728117E-3</v>
      </c>
      <c r="D3101" s="33">
        <v>6.365773588473117E-2</v>
      </c>
    </row>
    <row r="3102" spans="2:4" x14ac:dyDescent="0.2">
      <c r="B3102" t="s">
        <v>3132</v>
      </c>
      <c r="C3102" s="33">
        <v>3.3551230923865392E-3</v>
      </c>
      <c r="D3102" s="33">
        <v>4.1838231758205467E-2</v>
      </c>
    </row>
    <row r="3103" spans="2:4" x14ac:dyDescent="0.2">
      <c r="B3103" t="s">
        <v>3133</v>
      </c>
      <c r="C3103" s="33">
        <v>-4.768818834679945E-2</v>
      </c>
      <c r="D3103" s="33">
        <v>8.454681149435074E-3</v>
      </c>
    </row>
    <row r="3104" spans="2:4" x14ac:dyDescent="0.2">
      <c r="B3104" t="s">
        <v>3134</v>
      </c>
      <c r="C3104" s="33">
        <v>2.4441419290557528E-2</v>
      </c>
      <c r="D3104" s="33">
        <v>4.1462020535804014E-2</v>
      </c>
    </row>
    <row r="3105" spans="2:4" x14ac:dyDescent="0.2">
      <c r="B3105" t="s">
        <v>3135</v>
      </c>
      <c r="C3105" s="33">
        <v>-2.7159874167020231E-3</v>
      </c>
      <c r="D3105" s="33">
        <v>8.1015668220224088E-2</v>
      </c>
    </row>
    <row r="3106" spans="2:4" x14ac:dyDescent="0.2">
      <c r="B3106" t="s">
        <v>3136</v>
      </c>
      <c r="C3106" s="33">
        <v>4.2815431482052239E-2</v>
      </c>
      <c r="D3106" s="33">
        <v>3.8878462989384931E-2</v>
      </c>
    </row>
    <row r="3107" spans="2:4" x14ac:dyDescent="0.2">
      <c r="B3107" t="s">
        <v>3137</v>
      </c>
      <c r="C3107" s="33">
        <v>1.1278630814545715E-2</v>
      </c>
      <c r="D3107" s="33">
        <v>4.7705737305920232E-2</v>
      </c>
    </row>
    <row r="3108" spans="2:4" x14ac:dyDescent="0.2">
      <c r="B3108" t="s">
        <v>3138</v>
      </c>
      <c r="C3108" s="33">
        <v>-4.6453711787603647E-3</v>
      </c>
      <c r="D3108" s="33">
        <v>2.1872418164254698E-2</v>
      </c>
    </row>
    <row r="3109" spans="2:4" x14ac:dyDescent="0.2">
      <c r="B3109" t="s">
        <v>3139</v>
      </c>
      <c r="C3109" s="33">
        <v>1.0160236949282574E-2</v>
      </c>
      <c r="D3109" s="33">
        <v>2.4913319162186125E-2</v>
      </c>
    </row>
    <row r="3110" spans="2:4" x14ac:dyDescent="0.2">
      <c r="B3110" t="s">
        <v>3140</v>
      </c>
      <c r="C3110" s="33">
        <v>1.5076828899893396E-2</v>
      </c>
      <c r="D3110" s="33">
        <v>5.5780982475516938E-2</v>
      </c>
    </row>
    <row r="3111" spans="2:4" x14ac:dyDescent="0.2">
      <c r="B3111" t="s">
        <v>3141</v>
      </c>
      <c r="C3111" s="33">
        <v>-1.7301160416277106E-2</v>
      </c>
      <c r="D3111" s="33">
        <v>5.2774917543388686E-2</v>
      </c>
    </row>
    <row r="3112" spans="2:4" x14ac:dyDescent="0.2">
      <c r="B3112" t="s">
        <v>3142</v>
      </c>
      <c r="C3112" s="33">
        <v>-1.0328677663826108E-2</v>
      </c>
      <c r="D3112" s="33">
        <v>5.9911779314467686E-2</v>
      </c>
    </row>
    <row r="3113" spans="2:4" x14ac:dyDescent="0.2">
      <c r="B3113" t="s">
        <v>3143</v>
      </c>
      <c r="C3113" s="33">
        <v>-8.9433238072815103E-3</v>
      </c>
      <c r="D3113" s="33">
        <v>5.980196490981176E-2</v>
      </c>
    </row>
    <row r="3114" spans="2:4" x14ac:dyDescent="0.2">
      <c r="B3114" t="s">
        <v>3144</v>
      </c>
      <c r="C3114" s="33">
        <v>1.7019249826123409E-3</v>
      </c>
      <c r="D3114" s="33">
        <v>2.125027659686634E-2</v>
      </c>
    </row>
    <row r="3115" spans="2:4" x14ac:dyDescent="0.2">
      <c r="B3115" t="s">
        <v>3145</v>
      </c>
      <c r="C3115" s="33">
        <v>5.1820763972963415E-3</v>
      </c>
      <c r="D3115" s="33">
        <v>4.4613877365857792E-2</v>
      </c>
    </row>
    <row r="3116" spans="2:4" x14ac:dyDescent="0.2">
      <c r="B3116" t="s">
        <v>3146</v>
      </c>
      <c r="C3116" s="33">
        <v>-1.6370319010001799E-2</v>
      </c>
      <c r="D3116" s="33">
        <v>2.5172235289723434E-2</v>
      </c>
    </row>
    <row r="3117" spans="2:4" x14ac:dyDescent="0.2">
      <c r="B3117" t="s">
        <v>3147</v>
      </c>
      <c r="C3117" s="33">
        <v>4.1413378281893731E-3</v>
      </c>
      <c r="D3117" s="33">
        <v>4.065758201219704E-2</v>
      </c>
    </row>
    <row r="3118" spans="2:4" x14ac:dyDescent="0.2">
      <c r="B3118" t="s">
        <v>3148</v>
      </c>
      <c r="C3118" s="33">
        <v>2.3360632846152161E-3</v>
      </c>
      <c r="D3118" s="33">
        <v>7.3675978428215966E-2</v>
      </c>
    </row>
    <row r="3119" spans="2:4" x14ac:dyDescent="0.2">
      <c r="B3119" t="s">
        <v>3149</v>
      </c>
      <c r="C3119" s="33">
        <v>-2.0704348991612137E-3</v>
      </c>
      <c r="D3119" s="33">
        <v>4.1381725146458888E-2</v>
      </c>
    </row>
    <row r="3120" spans="2:4" x14ac:dyDescent="0.2">
      <c r="B3120" t="s">
        <v>3150</v>
      </c>
      <c r="C3120" s="33">
        <v>-4.2922751788588061E-3</v>
      </c>
      <c r="D3120" s="33">
        <v>3.7307989305945255E-2</v>
      </c>
    </row>
    <row r="3121" spans="2:4" x14ac:dyDescent="0.2">
      <c r="B3121" t="s">
        <v>3151</v>
      </c>
      <c r="C3121" s="33">
        <v>-5.7368566055880296E-4</v>
      </c>
      <c r="D3121" s="33">
        <v>4.2139083719728562E-2</v>
      </c>
    </row>
    <row r="3122" spans="2:4" x14ac:dyDescent="0.2">
      <c r="B3122" t="s">
        <v>3152</v>
      </c>
      <c r="C3122" s="33">
        <v>-6.3133094567415834E-3</v>
      </c>
      <c r="D3122" s="33">
        <v>2.0317870568646701E-2</v>
      </c>
    </row>
    <row r="3123" spans="2:4" x14ac:dyDescent="0.2">
      <c r="B3123" t="s">
        <v>3153</v>
      </c>
      <c r="C3123" s="33">
        <v>-1.5292952370719008E-2</v>
      </c>
      <c r="D3123" s="33">
        <v>6.0866797093950403E-2</v>
      </c>
    </row>
    <row r="3124" spans="2:4" x14ac:dyDescent="0.2">
      <c r="B3124" t="s">
        <v>3154</v>
      </c>
      <c r="C3124" s="33">
        <v>-2.6084144312488886E-2</v>
      </c>
      <c r="D3124" s="33">
        <v>1.6552870447267207E-2</v>
      </c>
    </row>
    <row r="3125" spans="2:4" x14ac:dyDescent="0.2">
      <c r="B3125" t="s">
        <v>3155</v>
      </c>
      <c r="C3125" s="33">
        <v>-5.392731404454041E-3</v>
      </c>
      <c r="D3125" s="33">
        <v>1.5968376544043969E-2</v>
      </c>
    </row>
    <row r="3126" spans="2:4" x14ac:dyDescent="0.2">
      <c r="B3126" t="s">
        <v>3156</v>
      </c>
      <c r="C3126" s="33">
        <v>2.1544588549884645E-2</v>
      </c>
      <c r="D3126" s="33">
        <v>6.1482747413853844E-2</v>
      </c>
    </row>
    <row r="3127" spans="2:4" x14ac:dyDescent="0.2">
      <c r="B3127" t="s">
        <v>3157</v>
      </c>
      <c r="C3127" s="33">
        <v>1.2302997989726035E-2</v>
      </c>
      <c r="D3127" s="33">
        <v>9.9396363443666369E-2</v>
      </c>
    </row>
    <row r="3128" spans="2:4" x14ac:dyDescent="0.2">
      <c r="B3128" t="s">
        <v>3158</v>
      </c>
      <c r="C3128" s="33">
        <v>6.8401621482957311E-3</v>
      </c>
      <c r="D3128" s="33">
        <v>3.3773001163294195E-2</v>
      </c>
    </row>
    <row r="3129" spans="2:4" x14ac:dyDescent="0.2">
      <c r="B3129" t="s">
        <v>3159</v>
      </c>
      <c r="C3129" s="33">
        <v>3.2666198973610353E-2</v>
      </c>
      <c r="D3129" s="33">
        <v>4.9473414102287269E-2</v>
      </c>
    </row>
    <row r="3130" spans="2:4" x14ac:dyDescent="0.2">
      <c r="B3130" t="s">
        <v>3160</v>
      </c>
      <c r="C3130" s="33">
        <v>-5.7412952181273482E-3</v>
      </c>
      <c r="D3130" s="33">
        <v>4.5511086455444535E-2</v>
      </c>
    </row>
    <row r="3131" spans="2:4" x14ac:dyDescent="0.2">
      <c r="B3131" t="s">
        <v>3161</v>
      </c>
      <c r="C3131" s="33">
        <v>2.7949584950299054E-2</v>
      </c>
      <c r="D3131" s="33">
        <v>7.5864823254077618E-2</v>
      </c>
    </row>
    <row r="3132" spans="2:4" x14ac:dyDescent="0.2">
      <c r="B3132" t="s">
        <v>3162</v>
      </c>
      <c r="C3132" s="33">
        <v>1.7924366096475311E-2</v>
      </c>
      <c r="D3132" s="33">
        <v>2.9715255729278169E-2</v>
      </c>
    </row>
    <row r="3133" spans="2:4" x14ac:dyDescent="0.2">
      <c r="B3133" t="s">
        <v>3163</v>
      </c>
      <c r="C3133" s="33">
        <v>2.9685289498310834E-3</v>
      </c>
      <c r="D3133" s="33">
        <v>5.2219908014882334E-2</v>
      </c>
    </row>
    <row r="3134" spans="2:4" x14ac:dyDescent="0.2">
      <c r="B3134" t="s">
        <v>3164</v>
      </c>
      <c r="C3134" s="33">
        <v>3.1181344313175041E-2</v>
      </c>
      <c r="D3134" s="33">
        <v>4.1393445246844573E-2</v>
      </c>
    </row>
    <row r="3135" spans="2:4" x14ac:dyDescent="0.2">
      <c r="B3135" t="s">
        <v>3165</v>
      </c>
      <c r="C3135" s="33">
        <v>-8.094383330922118E-3</v>
      </c>
      <c r="D3135" s="33">
        <v>1.442111993680377E-2</v>
      </c>
    </row>
    <row r="3136" spans="2:4" x14ac:dyDescent="0.2">
      <c r="B3136" t="s">
        <v>3166</v>
      </c>
      <c r="C3136" s="33">
        <v>-2.8790306094639055E-2</v>
      </c>
      <c r="D3136" s="33">
        <v>1.9787103440483716E-2</v>
      </c>
    </row>
    <row r="3137" spans="2:4" x14ac:dyDescent="0.2">
      <c r="B3137" t="s">
        <v>3167</v>
      </c>
      <c r="C3137" s="33">
        <v>2.3056701626078736E-2</v>
      </c>
      <c r="D3137" s="33">
        <v>2.3842032634433984E-2</v>
      </c>
    </row>
    <row r="3138" spans="2:4" x14ac:dyDescent="0.2">
      <c r="B3138" t="s">
        <v>3168</v>
      </c>
      <c r="C3138" s="33">
        <v>9.9578003001919626E-3</v>
      </c>
      <c r="D3138" s="33">
        <v>6.5451065066383957E-2</v>
      </c>
    </row>
    <row r="3139" spans="2:4" x14ac:dyDescent="0.2">
      <c r="B3139" t="s">
        <v>3169</v>
      </c>
      <c r="C3139" s="33">
        <v>-1.2612447357715285E-2</v>
      </c>
      <c r="D3139" s="33">
        <v>6.2561589587180111E-2</v>
      </c>
    </row>
    <row r="3140" spans="2:4" x14ac:dyDescent="0.2">
      <c r="B3140" t="s">
        <v>3170</v>
      </c>
      <c r="C3140" s="33">
        <v>2.0469473701179897E-2</v>
      </c>
      <c r="D3140" s="33">
        <v>4.8623325042326276E-2</v>
      </c>
    </row>
    <row r="3141" spans="2:4" x14ac:dyDescent="0.2">
      <c r="B3141" t="s">
        <v>3171</v>
      </c>
      <c r="C3141" s="33">
        <v>2.779052540894042E-2</v>
      </c>
      <c r="D3141" s="33">
        <v>7.8026210386584166E-2</v>
      </c>
    </row>
    <row r="3142" spans="2:4" x14ac:dyDescent="0.2">
      <c r="B3142" t="s">
        <v>3172</v>
      </c>
      <c r="C3142" s="33">
        <v>2.4731372822795694E-2</v>
      </c>
      <c r="D3142" s="33">
        <v>6.1402829135379894E-2</v>
      </c>
    </row>
    <row r="3143" spans="2:4" x14ac:dyDescent="0.2">
      <c r="B3143" t="s">
        <v>3173</v>
      </c>
      <c r="C3143" s="33">
        <v>3.1124220877210756E-2</v>
      </c>
      <c r="D3143" s="33">
        <v>2.499464011521051E-2</v>
      </c>
    </row>
    <row r="3144" spans="2:4" x14ac:dyDescent="0.2">
      <c r="B3144" t="s">
        <v>3174</v>
      </c>
      <c r="C3144" s="33">
        <v>3.3792775970300955E-2</v>
      </c>
      <c r="D3144" s="33">
        <v>-1.550593864000413E-2</v>
      </c>
    </row>
    <row r="3145" spans="2:4" x14ac:dyDescent="0.2">
      <c r="B3145" t="s">
        <v>3175</v>
      </c>
      <c r="C3145" s="33">
        <v>1.9600713926784648E-2</v>
      </c>
      <c r="D3145" s="33">
        <v>1.2669068063699624E-2</v>
      </c>
    </row>
    <row r="3146" spans="2:4" x14ac:dyDescent="0.2">
      <c r="B3146" t="s">
        <v>3176</v>
      </c>
      <c r="C3146" s="33">
        <v>1.2368524996839082E-2</v>
      </c>
      <c r="D3146" s="33">
        <v>1.9749784544738795E-2</v>
      </c>
    </row>
    <row r="3147" spans="2:4" x14ac:dyDescent="0.2">
      <c r="B3147" t="s">
        <v>3177</v>
      </c>
      <c r="C3147" s="33">
        <v>5.1689701622417296E-2</v>
      </c>
      <c r="D3147" s="33">
        <v>6.1300520009225132E-2</v>
      </c>
    </row>
    <row r="3148" spans="2:4" x14ac:dyDescent="0.2">
      <c r="B3148" t="s">
        <v>3178</v>
      </c>
      <c r="C3148" s="33">
        <v>1.4052523391605429E-2</v>
      </c>
      <c r="D3148" s="33">
        <v>3.4929724656636324E-2</v>
      </c>
    </row>
    <row r="3149" spans="2:4" x14ac:dyDescent="0.2">
      <c r="B3149" t="s">
        <v>3179</v>
      </c>
      <c r="C3149" s="33">
        <v>-2.0939628243398872E-2</v>
      </c>
      <c r="D3149" s="33">
        <v>3.5046710060128126E-2</v>
      </c>
    </row>
    <row r="3150" spans="2:4" x14ac:dyDescent="0.2">
      <c r="B3150" t="s">
        <v>3180</v>
      </c>
      <c r="C3150" s="33">
        <v>-1.0797508356667715E-2</v>
      </c>
      <c r="D3150" s="33">
        <v>1.7873724585263533E-2</v>
      </c>
    </row>
    <row r="3151" spans="2:4" x14ac:dyDescent="0.2">
      <c r="B3151" t="s">
        <v>3181</v>
      </c>
      <c r="C3151" s="33">
        <v>-1.6727992107705342E-2</v>
      </c>
      <c r="D3151" s="33">
        <v>5.1375112380476949E-2</v>
      </c>
    </row>
    <row r="3152" spans="2:4" x14ac:dyDescent="0.2">
      <c r="B3152" t="s">
        <v>3182</v>
      </c>
      <c r="C3152" s="33">
        <v>5.3784205930056672E-3</v>
      </c>
      <c r="D3152" s="33">
        <v>6.1380628195966444E-2</v>
      </c>
    </row>
    <row r="3153" spans="2:4" x14ac:dyDescent="0.2">
      <c r="B3153" t="s">
        <v>3183</v>
      </c>
      <c r="C3153" s="33">
        <v>1.7887888751260676E-2</v>
      </c>
      <c r="D3153" s="33">
        <v>3.6668108832026952E-2</v>
      </c>
    </row>
    <row r="3154" spans="2:4" x14ac:dyDescent="0.2">
      <c r="B3154" t="s">
        <v>3184</v>
      </c>
      <c r="C3154" s="33">
        <v>1.3327839846343977E-2</v>
      </c>
      <c r="D3154" s="33">
        <v>1.5001655448972688E-2</v>
      </c>
    </row>
    <row r="3155" spans="2:4" x14ac:dyDescent="0.2">
      <c r="B3155" t="s">
        <v>3185</v>
      </c>
      <c r="C3155" s="33">
        <v>1.038500613391112E-2</v>
      </c>
      <c r="D3155" s="33">
        <v>4.7946709405059677E-2</v>
      </c>
    </row>
    <row r="3156" spans="2:4" x14ac:dyDescent="0.2">
      <c r="B3156" t="s">
        <v>3186</v>
      </c>
      <c r="C3156" s="33">
        <v>-1.1664561736531956E-2</v>
      </c>
      <c r="D3156" s="33">
        <v>5.8036706462312584E-2</v>
      </c>
    </row>
    <row r="3157" spans="2:4" x14ac:dyDescent="0.2">
      <c r="B3157" t="s">
        <v>3187</v>
      </c>
      <c r="C3157" s="33">
        <v>-1.3371212008087765E-2</v>
      </c>
      <c r="D3157" s="33">
        <v>4.453763418196198E-2</v>
      </c>
    </row>
    <row r="3158" spans="2:4" x14ac:dyDescent="0.2">
      <c r="B3158" t="s">
        <v>3188</v>
      </c>
      <c r="C3158" s="33">
        <v>9.0774195802967028E-3</v>
      </c>
      <c r="D3158" s="33">
        <v>5.7755580763464945E-2</v>
      </c>
    </row>
    <row r="3159" spans="2:4" x14ac:dyDescent="0.2">
      <c r="B3159" t="s">
        <v>3189</v>
      </c>
      <c r="C3159" s="33">
        <v>7.2291758244638522E-3</v>
      </c>
      <c r="D3159" s="33">
        <v>3.5238569877505725E-2</v>
      </c>
    </row>
    <row r="3160" spans="2:4" x14ac:dyDescent="0.2">
      <c r="B3160" t="s">
        <v>3190</v>
      </c>
      <c r="C3160" s="33">
        <v>3.3267049842933556E-2</v>
      </c>
      <c r="D3160" s="33">
        <v>4.8937333417428751E-2</v>
      </c>
    </row>
    <row r="3161" spans="2:4" x14ac:dyDescent="0.2">
      <c r="B3161" t="s">
        <v>3191</v>
      </c>
      <c r="C3161" s="33">
        <v>-7.8832381769762833E-3</v>
      </c>
      <c r="D3161" s="33">
        <v>3.8056811414256472E-2</v>
      </c>
    </row>
    <row r="3162" spans="2:4" x14ac:dyDescent="0.2">
      <c r="B3162" t="s">
        <v>3192</v>
      </c>
      <c r="C3162" s="33">
        <v>1.6456232817546809E-2</v>
      </c>
      <c r="D3162" s="33">
        <v>1.9678115153061313E-2</v>
      </c>
    </row>
    <row r="3163" spans="2:4" x14ac:dyDescent="0.2">
      <c r="B3163" t="s">
        <v>3193</v>
      </c>
      <c r="C3163" s="33">
        <v>6.0719921580829365E-3</v>
      </c>
      <c r="D3163" s="33">
        <v>3.8735517563088892E-2</v>
      </c>
    </row>
    <row r="3164" spans="2:4" x14ac:dyDescent="0.2">
      <c r="B3164" t="s">
        <v>3194</v>
      </c>
      <c r="C3164" s="33">
        <v>2.2969587425534371E-4</v>
      </c>
      <c r="D3164" s="33">
        <v>4.2362218511754743E-2</v>
      </c>
    </row>
    <row r="3165" spans="2:4" x14ac:dyDescent="0.2">
      <c r="B3165" t="s">
        <v>3195</v>
      </c>
      <c r="C3165" s="33">
        <v>-4.3859413602201185E-4</v>
      </c>
      <c r="D3165" s="33">
        <v>4.4653422625273956E-2</v>
      </c>
    </row>
    <row r="3166" spans="2:4" x14ac:dyDescent="0.2">
      <c r="B3166" t="s">
        <v>3196</v>
      </c>
      <c r="C3166" s="33">
        <v>4.1795924611059423E-2</v>
      </c>
      <c r="D3166" s="33">
        <v>3.6426659903552934E-2</v>
      </c>
    </row>
    <row r="3167" spans="2:4" x14ac:dyDescent="0.2">
      <c r="B3167" t="s">
        <v>3197</v>
      </c>
      <c r="C3167" s="33">
        <v>1.9727898348406884E-2</v>
      </c>
      <c r="D3167" s="33">
        <v>4.5344876139720436E-2</v>
      </c>
    </row>
    <row r="3168" spans="2:4" x14ac:dyDescent="0.2">
      <c r="B3168" t="s">
        <v>3198</v>
      </c>
      <c r="C3168" s="33">
        <v>-1.3261995791339477E-2</v>
      </c>
      <c r="D3168" s="33">
        <v>3.7843787002458308E-2</v>
      </c>
    </row>
    <row r="3169" spans="2:4" x14ac:dyDescent="0.2">
      <c r="B3169" t="s">
        <v>3199</v>
      </c>
      <c r="C3169" s="33">
        <v>2.1045349695446587E-2</v>
      </c>
      <c r="D3169" s="33">
        <v>5.4504259839735426E-2</v>
      </c>
    </row>
    <row r="3170" spans="2:4" x14ac:dyDescent="0.2">
      <c r="B3170" t="s">
        <v>3200</v>
      </c>
      <c r="C3170" s="33">
        <v>1.8368359326635671E-2</v>
      </c>
      <c r="D3170" s="33">
        <v>6.4431086435812066E-2</v>
      </c>
    </row>
    <row r="3171" spans="2:4" x14ac:dyDescent="0.2">
      <c r="B3171" t="s">
        <v>3201</v>
      </c>
      <c r="C3171" s="33">
        <v>-1.4528377268607801E-3</v>
      </c>
      <c r="D3171" s="33">
        <v>3.3369022643519493E-2</v>
      </c>
    </row>
    <row r="3172" spans="2:4" x14ac:dyDescent="0.2">
      <c r="B3172" t="s">
        <v>3202</v>
      </c>
      <c r="C3172" s="33">
        <v>3.5880926242181409E-3</v>
      </c>
      <c r="D3172" s="33">
        <v>-2.5638600532211765E-2</v>
      </c>
    </row>
    <row r="3173" spans="2:4" x14ac:dyDescent="0.2">
      <c r="B3173" t="s">
        <v>3203</v>
      </c>
      <c r="C3173" s="33">
        <v>1.8045267644983369E-2</v>
      </c>
      <c r="D3173" s="33">
        <v>7.5102861015681852E-2</v>
      </c>
    </row>
    <row r="3174" spans="2:4" x14ac:dyDescent="0.2">
      <c r="B3174" t="s">
        <v>3204</v>
      </c>
      <c r="C3174" s="33">
        <v>1.0408824590427931E-2</v>
      </c>
      <c r="D3174" s="33">
        <v>7.7208131825073842E-3</v>
      </c>
    </row>
    <row r="3175" spans="2:4" x14ac:dyDescent="0.2">
      <c r="B3175" t="s">
        <v>3205</v>
      </c>
      <c r="C3175" s="33">
        <v>-1.5746037215491528E-3</v>
      </c>
      <c r="D3175" s="33">
        <v>4.5900629504076459E-2</v>
      </c>
    </row>
    <row r="3176" spans="2:4" x14ac:dyDescent="0.2">
      <c r="B3176" t="s">
        <v>3206</v>
      </c>
      <c r="C3176" s="33">
        <v>-4.6161825961938303E-3</v>
      </c>
      <c r="D3176" s="33">
        <v>5.5130801817638971E-2</v>
      </c>
    </row>
    <row r="3177" spans="2:4" x14ac:dyDescent="0.2">
      <c r="B3177" t="s">
        <v>3207</v>
      </c>
      <c r="C3177" s="33">
        <v>2.4369133490286356E-3</v>
      </c>
      <c r="D3177" s="33">
        <v>4.0000551521156995E-2</v>
      </c>
    </row>
    <row r="3178" spans="2:4" x14ac:dyDescent="0.2">
      <c r="B3178" t="s">
        <v>3208</v>
      </c>
      <c r="C3178" s="33">
        <v>3.118041414207972E-2</v>
      </c>
      <c r="D3178" s="33">
        <v>4.898338597600764E-2</v>
      </c>
    </row>
    <row r="3179" spans="2:4" x14ac:dyDescent="0.2">
      <c r="B3179" t="s">
        <v>3209</v>
      </c>
      <c r="C3179" s="33">
        <v>1.4560601033286255E-4</v>
      </c>
      <c r="D3179" s="33">
        <v>3.5041512154460198E-2</v>
      </c>
    </row>
    <row r="3180" spans="2:4" x14ac:dyDescent="0.2">
      <c r="B3180" t="s">
        <v>3210</v>
      </c>
      <c r="C3180" s="33">
        <v>1.1516848957974599E-2</v>
      </c>
      <c r="D3180" s="33">
        <v>4.2111347820499079E-2</v>
      </c>
    </row>
    <row r="3181" spans="2:4" x14ac:dyDescent="0.2">
      <c r="B3181" t="s">
        <v>3211</v>
      </c>
      <c r="C3181" s="33">
        <v>4.1316584344786411E-2</v>
      </c>
      <c r="D3181" s="33">
        <v>6.7390016817752418E-3</v>
      </c>
    </row>
    <row r="3182" spans="2:4" x14ac:dyDescent="0.2">
      <c r="B3182" t="s">
        <v>3212</v>
      </c>
      <c r="C3182" s="33">
        <v>4.5812737788328756E-2</v>
      </c>
      <c r="D3182" s="33">
        <v>2.2712401638886576E-2</v>
      </c>
    </row>
    <row r="3183" spans="2:4" x14ac:dyDescent="0.2">
      <c r="B3183" t="s">
        <v>3213</v>
      </c>
      <c r="C3183" s="33">
        <v>-3.1801953771275464E-3</v>
      </c>
      <c r="D3183" s="33">
        <v>-1.5163561773324633E-2</v>
      </c>
    </row>
    <row r="3184" spans="2:4" x14ac:dyDescent="0.2">
      <c r="B3184" t="s">
        <v>3214</v>
      </c>
      <c r="C3184" s="33">
        <v>-3.3093146432516318E-2</v>
      </c>
      <c r="D3184" s="33">
        <v>3.6817415069611295E-2</v>
      </c>
    </row>
    <row r="3185" spans="2:4" x14ac:dyDescent="0.2">
      <c r="B3185" t="s">
        <v>3215</v>
      </c>
      <c r="C3185" s="33">
        <v>-1.1052578732326209E-2</v>
      </c>
      <c r="D3185" s="33">
        <v>6.021812782669847E-2</v>
      </c>
    </row>
    <row r="3186" spans="2:4" x14ac:dyDescent="0.2">
      <c r="B3186" t="s">
        <v>3216</v>
      </c>
      <c r="C3186" s="33">
        <v>-2.8189697277012878E-2</v>
      </c>
      <c r="D3186" s="33">
        <v>4.1721152064264133E-2</v>
      </c>
    </row>
    <row r="3187" spans="2:4" x14ac:dyDescent="0.2">
      <c r="B3187" t="s">
        <v>3217</v>
      </c>
      <c r="C3187" s="33">
        <v>-1.9874242614478572E-2</v>
      </c>
      <c r="D3187" s="33">
        <v>4.7851687611664404E-2</v>
      </c>
    </row>
    <row r="3188" spans="2:4" x14ac:dyDescent="0.2">
      <c r="B3188" t="s">
        <v>3218</v>
      </c>
      <c r="C3188" s="33">
        <v>1.3870190772258839E-2</v>
      </c>
      <c r="D3188" s="33">
        <v>6.1962868645522626E-2</v>
      </c>
    </row>
    <row r="3189" spans="2:4" x14ac:dyDescent="0.2">
      <c r="B3189" t="s">
        <v>3219</v>
      </c>
      <c r="C3189" s="33">
        <v>-6.7760668119432963E-3</v>
      </c>
      <c r="D3189" s="33">
        <v>2.3298765278852288E-2</v>
      </c>
    </row>
    <row r="3190" spans="2:4" x14ac:dyDescent="0.2">
      <c r="B3190" t="s">
        <v>3220</v>
      </c>
      <c r="C3190" s="33">
        <v>6.3467848184393591E-5</v>
      </c>
      <c r="D3190" s="33">
        <v>3.9699633805273728E-2</v>
      </c>
    </row>
    <row r="3191" spans="2:4" x14ac:dyDescent="0.2">
      <c r="B3191" t="s">
        <v>3221</v>
      </c>
      <c r="C3191" s="33">
        <v>-2.5215896616665734E-2</v>
      </c>
      <c r="D3191" s="33">
        <v>5.5419671774231218E-2</v>
      </c>
    </row>
    <row r="3192" spans="2:4" x14ac:dyDescent="0.2">
      <c r="B3192" t="s">
        <v>3222</v>
      </c>
      <c r="C3192" s="33">
        <v>1.7068142418719786E-2</v>
      </c>
      <c r="D3192" s="33">
        <v>1.1410966802078763E-2</v>
      </c>
    </row>
    <row r="3193" spans="2:4" x14ac:dyDescent="0.2">
      <c r="B3193" t="s">
        <v>3223</v>
      </c>
      <c r="C3193" s="33">
        <v>1.4155812212406286E-2</v>
      </c>
      <c r="D3193" s="33">
        <v>2.7908152829797892E-2</v>
      </c>
    </row>
    <row r="3194" spans="2:4" x14ac:dyDescent="0.2">
      <c r="B3194" t="s">
        <v>3224</v>
      </c>
      <c r="C3194" s="33">
        <v>9.5080408285511363E-3</v>
      </c>
      <c r="D3194" s="33">
        <v>3.5437448486176616E-2</v>
      </c>
    </row>
    <row r="3195" spans="2:4" x14ac:dyDescent="0.2">
      <c r="B3195" t="s">
        <v>3225</v>
      </c>
      <c r="C3195" s="33">
        <v>1.6482275130512397E-2</v>
      </c>
      <c r="D3195" s="33">
        <v>3.1821997441693582E-2</v>
      </c>
    </row>
    <row r="3196" spans="2:4" x14ac:dyDescent="0.2">
      <c r="B3196" t="s">
        <v>3226</v>
      </c>
      <c r="C3196" s="33">
        <v>1.1186363666473074E-2</v>
      </c>
      <c r="D3196" s="33">
        <v>3.6606482568309152E-2</v>
      </c>
    </row>
    <row r="3197" spans="2:4" x14ac:dyDescent="0.2">
      <c r="B3197" t="s">
        <v>3227</v>
      </c>
      <c r="C3197" s="33">
        <v>-2.1961966276814571E-2</v>
      </c>
      <c r="D3197" s="33">
        <v>3.876013263000333E-2</v>
      </c>
    </row>
    <row r="3198" spans="2:4" x14ac:dyDescent="0.2">
      <c r="B3198" t="s">
        <v>3228</v>
      </c>
      <c r="C3198" s="33">
        <v>2.1856225899265641E-3</v>
      </c>
      <c r="D3198" s="33">
        <v>4.6216339076062811E-2</v>
      </c>
    </row>
    <row r="3199" spans="2:4" x14ac:dyDescent="0.2">
      <c r="B3199" t="s">
        <v>3229</v>
      </c>
      <c r="C3199" s="33">
        <v>1.9435678258849596E-3</v>
      </c>
      <c r="D3199" s="33">
        <v>3.0005129202999085E-2</v>
      </c>
    </row>
    <row r="3200" spans="2:4" x14ac:dyDescent="0.2">
      <c r="B3200" t="s">
        <v>3230</v>
      </c>
      <c r="C3200" s="33">
        <v>2.9131997610620519E-2</v>
      </c>
      <c r="D3200" s="33">
        <v>3.6787780933412013E-2</v>
      </c>
    </row>
    <row r="3201" spans="2:4" x14ac:dyDescent="0.2">
      <c r="B3201" t="s">
        <v>3231</v>
      </c>
      <c r="C3201" s="33">
        <v>3.3863415371945267E-2</v>
      </c>
      <c r="D3201" s="33">
        <v>6.2203095809497316E-2</v>
      </c>
    </row>
    <row r="3202" spans="2:4" x14ac:dyDescent="0.2">
      <c r="B3202" t="s">
        <v>3232</v>
      </c>
      <c r="C3202" s="33">
        <v>1.0954377687943932E-2</v>
      </c>
      <c r="D3202" s="33">
        <v>1.2245454627401373E-2</v>
      </c>
    </row>
    <row r="3203" spans="2:4" x14ac:dyDescent="0.2">
      <c r="B3203" t="s">
        <v>3233</v>
      </c>
      <c r="C3203" s="33">
        <v>1.3481843405121553E-2</v>
      </c>
      <c r="D3203" s="33">
        <v>3.1738741232194848E-2</v>
      </c>
    </row>
    <row r="3204" spans="2:4" x14ac:dyDescent="0.2">
      <c r="B3204" t="s">
        <v>3234</v>
      </c>
      <c r="C3204" s="33">
        <v>-7.6912676828033901E-3</v>
      </c>
      <c r="D3204" s="33">
        <v>2.785160459403067E-2</v>
      </c>
    </row>
    <row r="3205" spans="2:4" x14ac:dyDescent="0.2">
      <c r="B3205" t="s">
        <v>3235</v>
      </c>
      <c r="C3205" s="33">
        <v>2.4678920631576784E-2</v>
      </c>
      <c r="D3205" s="33">
        <v>4.7988354015767953E-2</v>
      </c>
    </row>
    <row r="3206" spans="2:4" x14ac:dyDescent="0.2">
      <c r="B3206" t="s">
        <v>3236</v>
      </c>
      <c r="C3206" s="33">
        <v>1.484411901550732E-2</v>
      </c>
      <c r="D3206" s="33">
        <v>2.8911266061458628E-2</v>
      </c>
    </row>
    <row r="3207" spans="2:4" x14ac:dyDescent="0.2">
      <c r="B3207" t="s">
        <v>3237</v>
      </c>
      <c r="C3207" s="33">
        <v>1.5274613908872938E-2</v>
      </c>
      <c r="D3207" s="33">
        <v>1.1792258923443936E-2</v>
      </c>
    </row>
    <row r="3208" spans="2:4" x14ac:dyDescent="0.2">
      <c r="B3208" t="s">
        <v>3238</v>
      </c>
      <c r="C3208" s="33">
        <v>3.8117614937780223E-5</v>
      </c>
      <c r="D3208" s="33">
        <v>3.3569702843098057E-2</v>
      </c>
    </row>
    <row r="3209" spans="2:4" x14ac:dyDescent="0.2">
      <c r="B3209" t="s">
        <v>3239</v>
      </c>
      <c r="C3209" s="33">
        <v>3.3765444098015324E-2</v>
      </c>
      <c r="D3209" s="33">
        <v>4.9656908418342735E-2</v>
      </c>
    </row>
    <row r="3210" spans="2:4" x14ac:dyDescent="0.2">
      <c r="B3210" t="s">
        <v>3240</v>
      </c>
      <c r="C3210" s="33">
        <v>3.763109992702466E-2</v>
      </c>
      <c r="D3210" s="33">
        <v>3.1999314339240553E-2</v>
      </c>
    </row>
    <row r="3211" spans="2:4" x14ac:dyDescent="0.2">
      <c r="B3211" t="s">
        <v>3241</v>
      </c>
      <c r="C3211" s="33">
        <v>3.1283198666463695E-2</v>
      </c>
      <c r="D3211" s="33">
        <v>4.1507542106733429E-2</v>
      </c>
    </row>
    <row r="3212" spans="2:4" x14ac:dyDescent="0.2">
      <c r="B3212" t="s">
        <v>3242</v>
      </c>
      <c r="C3212" s="33">
        <v>1.3672429979635404E-2</v>
      </c>
      <c r="D3212" s="33">
        <v>1.6753520993556561E-2</v>
      </c>
    </row>
    <row r="3213" spans="2:4" x14ac:dyDescent="0.2">
      <c r="B3213" t="s">
        <v>3243</v>
      </c>
      <c r="C3213" s="33">
        <v>1.8757106911653776E-3</v>
      </c>
      <c r="D3213" s="33">
        <v>5.9398570244482182E-2</v>
      </c>
    </row>
    <row r="3214" spans="2:4" x14ac:dyDescent="0.2">
      <c r="B3214" t="s">
        <v>3244</v>
      </c>
      <c r="C3214" s="33">
        <v>-4.4905221598597247E-3</v>
      </c>
      <c r="D3214" s="33">
        <v>4.913512251225554E-2</v>
      </c>
    </row>
    <row r="3215" spans="2:4" x14ac:dyDescent="0.2">
      <c r="B3215" t="s">
        <v>3245</v>
      </c>
      <c r="C3215" s="33">
        <v>2.2310624443292772E-4</v>
      </c>
      <c r="D3215" s="33">
        <v>4.310305932843668E-2</v>
      </c>
    </row>
    <row r="3216" spans="2:4" x14ac:dyDescent="0.2">
      <c r="B3216" t="s">
        <v>3246</v>
      </c>
      <c r="C3216" s="33">
        <v>-2.7006423543087469E-3</v>
      </c>
      <c r="D3216" s="33">
        <v>3.3964557171978389E-2</v>
      </c>
    </row>
    <row r="3217" spans="2:4" x14ac:dyDescent="0.2">
      <c r="B3217" t="s">
        <v>3247</v>
      </c>
      <c r="C3217" s="33">
        <v>1.8679629819239683E-2</v>
      </c>
      <c r="D3217" s="33">
        <v>5.5056279432955935E-2</v>
      </c>
    </row>
    <row r="3218" spans="2:4" x14ac:dyDescent="0.2">
      <c r="B3218" t="s">
        <v>3248</v>
      </c>
      <c r="C3218" s="33">
        <v>2.1416810872058149E-3</v>
      </c>
      <c r="D3218" s="33">
        <v>5.6265266689488308E-2</v>
      </c>
    </row>
    <row r="3219" spans="2:4" x14ac:dyDescent="0.2">
      <c r="B3219" t="s">
        <v>3249</v>
      </c>
      <c r="C3219" s="33">
        <v>1.421750137959448E-2</v>
      </c>
      <c r="D3219" s="33">
        <v>5.2171370452459974E-2</v>
      </c>
    </row>
    <row r="3220" spans="2:4" x14ac:dyDescent="0.2">
      <c r="B3220" t="s">
        <v>3250</v>
      </c>
      <c r="C3220" s="33">
        <v>2.9196389621673126E-2</v>
      </c>
      <c r="D3220" s="33">
        <v>7.3046811979404769E-2</v>
      </c>
    </row>
    <row r="3221" spans="2:4" x14ac:dyDescent="0.2">
      <c r="B3221" t="s">
        <v>3251</v>
      </c>
      <c r="C3221" s="33">
        <v>4.7254194120442225E-2</v>
      </c>
      <c r="D3221" s="33">
        <v>4.2142356389327736E-2</v>
      </c>
    </row>
    <row r="3222" spans="2:4" x14ac:dyDescent="0.2">
      <c r="B3222" t="s">
        <v>3252</v>
      </c>
      <c r="C3222" s="33">
        <v>3.8846747513409018E-2</v>
      </c>
      <c r="D3222" s="33">
        <v>7.0718336670672857E-2</v>
      </c>
    </row>
    <row r="3223" spans="2:4" x14ac:dyDescent="0.2">
      <c r="B3223" t="s">
        <v>3253</v>
      </c>
      <c r="C3223" s="33">
        <v>-8.81241887454212E-3</v>
      </c>
      <c r="D3223" s="33">
        <v>3.0571430008957581E-2</v>
      </c>
    </row>
    <row r="3224" spans="2:4" x14ac:dyDescent="0.2">
      <c r="B3224" t="s">
        <v>3254</v>
      </c>
      <c r="C3224" s="33">
        <v>-1.4844845092075315E-3</v>
      </c>
      <c r="D3224" s="33">
        <v>1.4880475823315122E-2</v>
      </c>
    </row>
    <row r="3225" spans="2:4" x14ac:dyDescent="0.2">
      <c r="B3225" t="s">
        <v>3255</v>
      </c>
      <c r="C3225" s="33">
        <v>1.6336165319220421E-2</v>
      </c>
      <c r="D3225" s="33">
        <v>8.7818065774562873E-3</v>
      </c>
    </row>
    <row r="3226" spans="2:4" x14ac:dyDescent="0.2">
      <c r="B3226" t="s">
        <v>3256</v>
      </c>
      <c r="C3226" s="33">
        <v>5.0869138993845054E-3</v>
      </c>
      <c r="D3226" s="33">
        <v>3.2580510868198145E-2</v>
      </c>
    </row>
    <row r="3227" spans="2:4" x14ac:dyDescent="0.2">
      <c r="B3227" t="s">
        <v>3257</v>
      </c>
      <c r="C3227" s="33">
        <v>1.7161687254707958E-2</v>
      </c>
      <c r="D3227" s="33">
        <v>4.3745853131466311E-2</v>
      </c>
    </row>
    <row r="3228" spans="2:4" x14ac:dyDescent="0.2">
      <c r="B3228" t="s">
        <v>3258</v>
      </c>
      <c r="C3228" s="33">
        <v>-2.8473030939214571E-2</v>
      </c>
      <c r="D3228" s="33">
        <v>3.6370029649607873E-2</v>
      </c>
    </row>
    <row r="3229" spans="2:4" x14ac:dyDescent="0.2">
      <c r="B3229" t="s">
        <v>3259</v>
      </c>
      <c r="C3229" s="33">
        <v>1.4230295429744341E-2</v>
      </c>
      <c r="D3229" s="33">
        <v>2.9221584384714117E-2</v>
      </c>
    </row>
    <row r="3230" spans="2:4" x14ac:dyDescent="0.2">
      <c r="B3230" t="s">
        <v>3260</v>
      </c>
      <c r="C3230" s="33">
        <v>5.1198897414300717E-3</v>
      </c>
      <c r="D3230" s="33">
        <v>3.5577099368275841E-2</v>
      </c>
    </row>
    <row r="3231" spans="2:4" x14ac:dyDescent="0.2">
      <c r="B3231" t="s">
        <v>3261</v>
      </c>
      <c r="C3231" s="33">
        <v>8.1350862483411841E-3</v>
      </c>
      <c r="D3231" s="33">
        <v>5.25505004864356E-2</v>
      </c>
    </row>
    <row r="3232" spans="2:4" x14ac:dyDescent="0.2">
      <c r="B3232" t="s">
        <v>3262</v>
      </c>
      <c r="C3232" s="33">
        <v>5.4291688472358039E-3</v>
      </c>
      <c r="D3232" s="33">
        <v>2.1445843860505714E-2</v>
      </c>
    </row>
    <row r="3233" spans="2:4" x14ac:dyDescent="0.2">
      <c r="B3233" t="s">
        <v>3263</v>
      </c>
      <c r="C3233" s="33">
        <v>3.4037894747041463E-2</v>
      </c>
      <c r="D3233" s="33">
        <v>8.1240384373812397E-2</v>
      </c>
    </row>
    <row r="3234" spans="2:4" x14ac:dyDescent="0.2">
      <c r="B3234" t="s">
        <v>3264</v>
      </c>
      <c r="C3234" s="33">
        <v>1.3570261640228339E-2</v>
      </c>
      <c r="D3234" s="33">
        <v>5.0948905400015718E-2</v>
      </c>
    </row>
    <row r="3235" spans="2:4" x14ac:dyDescent="0.2">
      <c r="B3235" t="s">
        <v>3265</v>
      </c>
      <c r="C3235" s="33">
        <v>9.9503045614815506E-3</v>
      </c>
      <c r="D3235" s="33">
        <v>2.7823286738921694E-2</v>
      </c>
    </row>
    <row r="3236" spans="2:4" x14ac:dyDescent="0.2">
      <c r="B3236" t="s">
        <v>3266</v>
      </c>
      <c r="C3236" s="33">
        <v>3.5121799930412489E-3</v>
      </c>
      <c r="D3236" s="33">
        <v>4.7402191848070589E-2</v>
      </c>
    </row>
    <row r="3237" spans="2:4" x14ac:dyDescent="0.2">
      <c r="B3237" t="s">
        <v>3267</v>
      </c>
      <c r="C3237" s="33">
        <v>1.8213441290583478E-2</v>
      </c>
      <c r="D3237" s="33">
        <v>4.2258536813527765E-2</v>
      </c>
    </row>
    <row r="3238" spans="2:4" x14ac:dyDescent="0.2">
      <c r="B3238" t="s">
        <v>3268</v>
      </c>
      <c r="C3238" s="33">
        <v>2.5254388389188406E-2</v>
      </c>
      <c r="D3238" s="33">
        <v>1.2448535698018012E-2</v>
      </c>
    </row>
    <row r="3239" spans="2:4" x14ac:dyDescent="0.2">
      <c r="B3239" t="s">
        <v>3269</v>
      </c>
      <c r="C3239" s="33">
        <v>-1.4420146172120575E-2</v>
      </c>
      <c r="D3239" s="33">
        <v>7.3694681699150832E-2</v>
      </c>
    </row>
    <row r="3240" spans="2:4" x14ac:dyDescent="0.2">
      <c r="B3240" t="s">
        <v>3270</v>
      </c>
      <c r="C3240" s="33">
        <v>1.5296211677305657E-3</v>
      </c>
      <c r="D3240" s="33">
        <v>5.3971985530877994E-2</v>
      </c>
    </row>
    <row r="3241" spans="2:4" x14ac:dyDescent="0.2">
      <c r="B3241" t="s">
        <v>3271</v>
      </c>
      <c r="C3241" s="33">
        <v>3.3974964962367814E-2</v>
      </c>
      <c r="D3241" s="33">
        <v>5.802226013391408E-2</v>
      </c>
    </row>
    <row r="3242" spans="2:4" x14ac:dyDescent="0.2">
      <c r="B3242" t="s">
        <v>3272</v>
      </c>
      <c r="C3242" s="33">
        <v>2.9835858765733234E-2</v>
      </c>
      <c r="D3242" s="33">
        <v>2.9456403719487489E-2</v>
      </c>
    </row>
    <row r="3243" spans="2:4" x14ac:dyDescent="0.2">
      <c r="B3243" t="s">
        <v>3273</v>
      </c>
      <c r="C3243" s="33">
        <v>2.7162796210762043E-2</v>
      </c>
      <c r="D3243" s="33">
        <v>3.2070556874139081E-2</v>
      </c>
    </row>
    <row r="3244" spans="2:4" x14ac:dyDescent="0.2">
      <c r="B3244" t="s">
        <v>3274</v>
      </c>
      <c r="C3244" s="33">
        <v>3.4100736244584956E-2</v>
      </c>
      <c r="D3244" s="33">
        <v>4.5932397110153914E-2</v>
      </c>
    </row>
    <row r="3245" spans="2:4" x14ac:dyDescent="0.2">
      <c r="B3245" t="s">
        <v>3275</v>
      </c>
      <c r="C3245" s="33">
        <v>-2.0120828006243759E-3</v>
      </c>
      <c r="D3245" s="33">
        <v>5.2815525693328903E-2</v>
      </c>
    </row>
    <row r="3246" spans="2:4" x14ac:dyDescent="0.2">
      <c r="B3246" t="s">
        <v>3276</v>
      </c>
      <c r="C3246" s="33">
        <v>1.0799592717070842E-2</v>
      </c>
      <c r="D3246" s="33">
        <v>5.2707277760559196E-2</v>
      </c>
    </row>
    <row r="3247" spans="2:4" x14ac:dyDescent="0.2">
      <c r="B3247" t="s">
        <v>3277</v>
      </c>
      <c r="C3247" s="33">
        <v>-4.0102478155098986E-2</v>
      </c>
      <c r="D3247" s="33">
        <v>1.5070270080507066E-2</v>
      </c>
    </row>
    <row r="3248" spans="2:4" x14ac:dyDescent="0.2">
      <c r="B3248" t="s">
        <v>3278</v>
      </c>
      <c r="C3248" s="33">
        <v>1.139866049588595E-2</v>
      </c>
      <c r="D3248" s="33">
        <v>6.3100973995100534E-2</v>
      </c>
    </row>
    <row r="3249" spans="2:4" x14ac:dyDescent="0.2">
      <c r="B3249" t="s">
        <v>3279</v>
      </c>
      <c r="C3249" s="33">
        <v>-6.8086168464239778E-3</v>
      </c>
      <c r="D3249" s="33">
        <v>6.2231438009874337E-2</v>
      </c>
    </row>
    <row r="3250" spans="2:4" x14ac:dyDescent="0.2">
      <c r="B3250" t="s">
        <v>3280</v>
      </c>
      <c r="C3250" s="33">
        <v>2.6069053955114239E-2</v>
      </c>
      <c r="D3250" s="33">
        <v>1.6708542418393826E-2</v>
      </c>
    </row>
    <row r="3251" spans="2:4" x14ac:dyDescent="0.2">
      <c r="B3251" t="s">
        <v>3281</v>
      </c>
      <c r="C3251" s="33">
        <v>-2.0900284472474086E-2</v>
      </c>
      <c r="D3251" s="33">
        <v>2.1026312525276175E-2</v>
      </c>
    </row>
    <row r="3252" spans="2:4" x14ac:dyDescent="0.2">
      <c r="B3252" t="s">
        <v>3282</v>
      </c>
      <c r="C3252" s="33">
        <v>2.0738622802899658E-3</v>
      </c>
      <c r="D3252" s="33">
        <v>4.4499842191265807E-2</v>
      </c>
    </row>
    <row r="3253" spans="2:4" x14ac:dyDescent="0.2">
      <c r="B3253" t="s">
        <v>3283</v>
      </c>
      <c r="C3253" s="33">
        <v>3.1310204197330868E-2</v>
      </c>
      <c r="D3253" s="33">
        <v>4.2444436022015926E-2</v>
      </c>
    </row>
    <row r="3254" spans="2:4" x14ac:dyDescent="0.2">
      <c r="B3254" t="s">
        <v>3284</v>
      </c>
      <c r="C3254" s="33">
        <v>6.0608929992336108E-4</v>
      </c>
      <c r="D3254" s="33">
        <v>5.9148159347923918E-2</v>
      </c>
    </row>
    <row r="3255" spans="2:4" x14ac:dyDescent="0.2">
      <c r="B3255" t="s">
        <v>3285</v>
      </c>
      <c r="C3255" s="33">
        <v>-8.3049237947958165E-3</v>
      </c>
      <c r="D3255" s="33">
        <v>6.2890364910723223E-2</v>
      </c>
    </row>
    <row r="3256" spans="2:4" x14ac:dyDescent="0.2">
      <c r="B3256" t="s">
        <v>3286</v>
      </c>
      <c r="C3256" s="33">
        <v>-7.6765931955634446E-3</v>
      </c>
      <c r="D3256" s="33">
        <v>3.1791099677680464E-2</v>
      </c>
    </row>
    <row r="3257" spans="2:4" x14ac:dyDescent="0.2">
      <c r="B3257" t="s">
        <v>3287</v>
      </c>
      <c r="C3257" s="33">
        <v>4.8996573330198712E-3</v>
      </c>
      <c r="D3257" s="33">
        <v>1.1878323248353046E-2</v>
      </c>
    </row>
    <row r="3258" spans="2:4" x14ac:dyDescent="0.2">
      <c r="B3258" t="s">
        <v>3288</v>
      </c>
      <c r="C3258" s="33">
        <v>9.7392580358987534E-3</v>
      </c>
      <c r="D3258" s="33">
        <v>5.5096387849934716E-2</v>
      </c>
    </row>
    <row r="3259" spans="2:4" x14ac:dyDescent="0.2">
      <c r="B3259" t="s">
        <v>3289</v>
      </c>
      <c r="C3259" s="33">
        <v>1.9282287876364355E-2</v>
      </c>
      <c r="D3259" s="33">
        <v>4.566108268798022E-2</v>
      </c>
    </row>
    <row r="3260" spans="2:4" x14ac:dyDescent="0.2">
      <c r="B3260" t="s">
        <v>3290</v>
      </c>
      <c r="C3260" s="33">
        <v>2.7296991723175956E-2</v>
      </c>
      <c r="D3260" s="33">
        <v>2.3083610630672394E-2</v>
      </c>
    </row>
    <row r="3261" spans="2:4" x14ac:dyDescent="0.2">
      <c r="B3261" t="s">
        <v>3291</v>
      </c>
      <c r="C3261" s="33">
        <v>1.547664031544317E-2</v>
      </c>
      <c r="D3261" s="33">
        <v>2.9903700248669597E-2</v>
      </c>
    </row>
    <row r="3262" spans="2:4" x14ac:dyDescent="0.2">
      <c r="B3262" t="s">
        <v>3292</v>
      </c>
      <c r="C3262" s="33">
        <v>4.5763913727662961E-2</v>
      </c>
      <c r="D3262" s="33">
        <v>5.0795129048831753E-2</v>
      </c>
    </row>
    <row r="3263" spans="2:4" x14ac:dyDescent="0.2">
      <c r="B3263" t="s">
        <v>3293</v>
      </c>
      <c r="C3263" s="33">
        <v>1.133449026986365E-2</v>
      </c>
      <c r="D3263" s="33">
        <v>6.1388811036305224E-2</v>
      </c>
    </row>
    <row r="3264" spans="2:4" x14ac:dyDescent="0.2">
      <c r="B3264" t="s">
        <v>3294</v>
      </c>
      <c r="C3264" s="33">
        <v>3.2907606189414115E-2</v>
      </c>
      <c r="D3264" s="33">
        <v>9.107495422428441E-2</v>
      </c>
    </row>
    <row r="3265" spans="2:4" x14ac:dyDescent="0.2">
      <c r="B3265" t="s">
        <v>3295</v>
      </c>
      <c r="C3265" s="33">
        <v>1.4962179354263826E-2</v>
      </c>
      <c r="D3265" s="33">
        <v>3.2476507078821687E-2</v>
      </c>
    </row>
    <row r="3266" spans="2:4" x14ac:dyDescent="0.2">
      <c r="B3266" t="s">
        <v>3296</v>
      </c>
      <c r="C3266" s="33">
        <v>2.1597269410658673E-2</v>
      </c>
      <c r="D3266" s="33">
        <v>6.8193379611341587E-2</v>
      </c>
    </row>
    <row r="3267" spans="2:4" x14ac:dyDescent="0.2">
      <c r="B3267" t="s">
        <v>3297</v>
      </c>
      <c r="C3267" s="33">
        <v>3.7916177534711763E-2</v>
      </c>
      <c r="D3267" s="33">
        <v>2.937759885036613E-2</v>
      </c>
    </row>
    <row r="3268" spans="2:4" x14ac:dyDescent="0.2">
      <c r="B3268" t="s">
        <v>3298</v>
      </c>
      <c r="C3268" s="33">
        <v>-5.0203844481918908E-3</v>
      </c>
      <c r="D3268" s="33">
        <v>2.0916933283992717E-2</v>
      </c>
    </row>
    <row r="3269" spans="2:4" x14ac:dyDescent="0.2">
      <c r="B3269" t="s">
        <v>3299</v>
      </c>
      <c r="C3269" s="33">
        <v>-8.687217434545395E-3</v>
      </c>
      <c r="D3269" s="33">
        <v>3.9988638692739657E-2</v>
      </c>
    </row>
    <row r="3270" spans="2:4" x14ac:dyDescent="0.2">
      <c r="B3270" t="s">
        <v>3300</v>
      </c>
      <c r="C3270" s="33">
        <v>2.6695523533201121E-2</v>
      </c>
      <c r="D3270" s="33">
        <v>2.7442743534682738E-2</v>
      </c>
    </row>
    <row r="3271" spans="2:4" x14ac:dyDescent="0.2">
      <c r="B3271" t="s">
        <v>3301</v>
      </c>
      <c r="C3271" s="33">
        <v>5.0996335735691095E-2</v>
      </c>
      <c r="D3271" s="33">
        <v>4.0781327409094112E-2</v>
      </c>
    </row>
    <row r="3272" spans="2:4" x14ac:dyDescent="0.2">
      <c r="B3272" t="s">
        <v>3302</v>
      </c>
      <c r="C3272" s="33">
        <v>-1.468134630659851E-2</v>
      </c>
      <c r="D3272" s="33">
        <v>5.7134748902850495E-2</v>
      </c>
    </row>
    <row r="3273" spans="2:4" x14ac:dyDescent="0.2">
      <c r="B3273" t="s">
        <v>3303</v>
      </c>
      <c r="C3273" s="33">
        <v>1.9528117981174806E-2</v>
      </c>
      <c r="D3273" s="33">
        <v>1.4257315529418033E-2</v>
      </c>
    </row>
    <row r="3274" spans="2:4" x14ac:dyDescent="0.2">
      <c r="B3274" t="s">
        <v>3304</v>
      </c>
      <c r="C3274" s="33">
        <v>1.3808628617121784E-2</v>
      </c>
      <c r="D3274" s="33">
        <v>4.7184589564367101E-2</v>
      </c>
    </row>
    <row r="3275" spans="2:4" x14ac:dyDescent="0.2">
      <c r="B3275" t="s">
        <v>3305</v>
      </c>
      <c r="C3275" s="33">
        <v>9.9446825665928419E-4</v>
      </c>
      <c r="D3275" s="33">
        <v>3.8090766333877042E-2</v>
      </c>
    </row>
    <row r="3276" spans="2:4" x14ac:dyDescent="0.2">
      <c r="B3276" t="s">
        <v>3306</v>
      </c>
      <c r="C3276" s="33">
        <v>8.6877036317275953E-3</v>
      </c>
      <c r="D3276" s="33">
        <v>2.7373654428910509E-2</v>
      </c>
    </row>
    <row r="3277" spans="2:4" x14ac:dyDescent="0.2">
      <c r="B3277" t="s">
        <v>3307</v>
      </c>
      <c r="C3277" s="33">
        <v>9.2747677961620839E-3</v>
      </c>
      <c r="D3277" s="33">
        <v>6.3575544406957146E-2</v>
      </c>
    </row>
    <row r="3278" spans="2:4" x14ac:dyDescent="0.2">
      <c r="B3278" t="s">
        <v>3308</v>
      </c>
      <c r="C3278" s="33">
        <v>1.5736975776200899E-2</v>
      </c>
      <c r="D3278" s="33">
        <v>1.9406143089250396E-2</v>
      </c>
    </row>
    <row r="3279" spans="2:4" x14ac:dyDescent="0.2">
      <c r="B3279" t="s">
        <v>3309</v>
      </c>
      <c r="C3279" s="33">
        <v>-5.2634006926842967E-2</v>
      </c>
      <c r="D3279" s="33">
        <v>6.8363485366573426E-2</v>
      </c>
    </row>
    <row r="3280" spans="2:4" x14ac:dyDescent="0.2">
      <c r="B3280" t="s">
        <v>3310</v>
      </c>
      <c r="C3280" s="33">
        <v>1.4297330074292566E-2</v>
      </c>
      <c r="D3280" s="33">
        <v>5.9665325627946547E-2</v>
      </c>
    </row>
    <row r="3281" spans="2:4" x14ac:dyDescent="0.2">
      <c r="B3281" t="s">
        <v>3311</v>
      </c>
      <c r="C3281" s="33">
        <v>1.3909959642011329E-2</v>
      </c>
      <c r="D3281" s="33">
        <v>2.1488933332474373E-2</v>
      </c>
    </row>
    <row r="3282" spans="2:4" x14ac:dyDescent="0.2">
      <c r="B3282" t="s">
        <v>3312</v>
      </c>
      <c r="C3282" s="33">
        <v>3.1586921199570968E-2</v>
      </c>
      <c r="D3282" s="33">
        <v>5.6536762380195858E-2</v>
      </c>
    </row>
    <row r="3283" spans="2:4" x14ac:dyDescent="0.2">
      <c r="B3283" t="s">
        <v>3313</v>
      </c>
      <c r="C3283" s="33">
        <v>-7.5864995314917204E-3</v>
      </c>
      <c r="D3283" s="33">
        <v>2.9323369017954869E-2</v>
      </c>
    </row>
    <row r="3284" spans="2:4" x14ac:dyDescent="0.2">
      <c r="B3284" t="s">
        <v>3314</v>
      </c>
      <c r="C3284" s="33">
        <v>-1.0354427956977651E-2</v>
      </c>
      <c r="D3284" s="33">
        <v>3.3267759148731542E-2</v>
      </c>
    </row>
    <row r="3285" spans="2:4" x14ac:dyDescent="0.2">
      <c r="B3285" t="s">
        <v>3315</v>
      </c>
      <c r="C3285" s="33">
        <v>1.8601554611760225E-2</v>
      </c>
      <c r="D3285" s="33">
        <v>2.3175967186369203E-2</v>
      </c>
    </row>
    <row r="3286" spans="2:4" x14ac:dyDescent="0.2">
      <c r="B3286" t="s">
        <v>3316</v>
      </c>
      <c r="C3286" s="33">
        <v>-5.6043372217667777E-3</v>
      </c>
      <c r="D3286" s="33">
        <v>3.5694772963004315E-2</v>
      </c>
    </row>
    <row r="3287" spans="2:4" x14ac:dyDescent="0.2">
      <c r="B3287" t="s">
        <v>3317</v>
      </c>
      <c r="C3287" s="33">
        <v>1.9672791426272467E-2</v>
      </c>
      <c r="D3287" s="33">
        <v>8.6425322170918584E-2</v>
      </c>
    </row>
    <row r="3288" spans="2:4" x14ac:dyDescent="0.2">
      <c r="B3288" t="s">
        <v>3318</v>
      </c>
      <c r="C3288" s="33">
        <v>3.5445340392297679E-2</v>
      </c>
      <c r="D3288" s="33">
        <v>6.5232847483692846E-2</v>
      </c>
    </row>
    <row r="3289" spans="2:4" x14ac:dyDescent="0.2">
      <c r="B3289" t="s">
        <v>3319</v>
      </c>
      <c r="C3289" s="33">
        <v>1.20477485731545E-3</v>
      </c>
      <c r="D3289" s="33">
        <v>5.5487464325779084E-2</v>
      </c>
    </row>
    <row r="3290" spans="2:4" x14ac:dyDescent="0.2">
      <c r="B3290" t="s">
        <v>3320</v>
      </c>
      <c r="C3290" s="33">
        <v>1.2388585918812783E-2</v>
      </c>
      <c r="D3290" s="33">
        <v>4.1835010869884073E-2</v>
      </c>
    </row>
    <row r="3291" spans="2:4" x14ac:dyDescent="0.2">
      <c r="B3291" t="s">
        <v>3321</v>
      </c>
      <c r="C3291" s="33">
        <v>-3.2204255050256335E-2</v>
      </c>
      <c r="D3291" s="33">
        <v>5.1358067775263132E-2</v>
      </c>
    </row>
    <row r="3292" spans="2:4" x14ac:dyDescent="0.2">
      <c r="B3292" t="s">
        <v>3322</v>
      </c>
      <c r="C3292" s="33">
        <v>1.4659176674048004E-2</v>
      </c>
      <c r="D3292" s="33">
        <v>4.8394411938891838E-2</v>
      </c>
    </row>
    <row r="3293" spans="2:4" x14ac:dyDescent="0.2">
      <c r="B3293" t="s">
        <v>3323</v>
      </c>
      <c r="C3293" s="33">
        <v>1.653648981420304E-2</v>
      </c>
      <c r="D3293" s="33">
        <v>5.4288049891494342E-2</v>
      </c>
    </row>
    <row r="3294" spans="2:4" x14ac:dyDescent="0.2">
      <c r="B3294" t="s">
        <v>3324</v>
      </c>
      <c r="C3294" s="33">
        <v>7.1428960089897631E-3</v>
      </c>
      <c r="D3294" s="33">
        <v>7.2461935364758742E-2</v>
      </c>
    </row>
    <row r="3295" spans="2:4" x14ac:dyDescent="0.2">
      <c r="B3295" t="s">
        <v>3325</v>
      </c>
      <c r="C3295" s="33">
        <v>1.4455625030817191E-2</v>
      </c>
      <c r="D3295" s="33">
        <v>-1.4707893309780645E-3</v>
      </c>
    </row>
    <row r="3296" spans="2:4" x14ac:dyDescent="0.2">
      <c r="B3296" t="s">
        <v>3326</v>
      </c>
      <c r="C3296" s="33">
        <v>-1.0719321896299169E-2</v>
      </c>
      <c r="D3296" s="33">
        <v>3.8807495117949606E-2</v>
      </c>
    </row>
    <row r="3297" spans="2:4" x14ac:dyDescent="0.2">
      <c r="B3297" t="s">
        <v>3327</v>
      </c>
      <c r="C3297" s="33">
        <v>2.5678778733962918E-2</v>
      </c>
      <c r="D3297" s="33">
        <v>5.9527463214576942E-2</v>
      </c>
    </row>
    <row r="3298" spans="2:4" x14ac:dyDescent="0.2">
      <c r="B3298" t="s">
        <v>3328</v>
      </c>
      <c r="C3298" s="33">
        <v>1.6750039454858229E-3</v>
      </c>
      <c r="D3298" s="33">
        <v>5.3019845960715087E-2</v>
      </c>
    </row>
    <row r="3299" spans="2:4" x14ac:dyDescent="0.2">
      <c r="B3299" t="s">
        <v>3329</v>
      </c>
      <c r="C3299" s="33">
        <v>-2.0376011627495864E-3</v>
      </c>
      <c r="D3299" s="33">
        <v>2.9592523064943806E-2</v>
      </c>
    </row>
    <row r="3300" spans="2:4" x14ac:dyDescent="0.2">
      <c r="B3300" t="s">
        <v>3330</v>
      </c>
      <c r="C3300" s="33">
        <v>5.6841448406679844E-3</v>
      </c>
      <c r="D3300" s="33">
        <v>3.9350669986074102E-2</v>
      </c>
    </row>
    <row r="3301" spans="2:4" x14ac:dyDescent="0.2">
      <c r="B3301" t="s">
        <v>3331</v>
      </c>
      <c r="C3301" s="33">
        <v>3.8334359650055869E-2</v>
      </c>
      <c r="D3301" s="33">
        <v>2.2567118945113273E-2</v>
      </c>
    </row>
    <row r="3302" spans="2:4" x14ac:dyDescent="0.2">
      <c r="B3302" t="s">
        <v>3332</v>
      </c>
      <c r="C3302" s="33">
        <v>-3.4565988226076177E-2</v>
      </c>
      <c r="D3302" s="33">
        <v>5.3397303945226869E-2</v>
      </c>
    </row>
    <row r="3303" spans="2:4" x14ac:dyDescent="0.2">
      <c r="B3303" t="s">
        <v>3333</v>
      </c>
      <c r="C3303" s="33">
        <v>-4.1140590586943658E-2</v>
      </c>
      <c r="D3303" s="33">
        <v>5.2338583222471868E-2</v>
      </c>
    </row>
    <row r="3304" spans="2:4" x14ac:dyDescent="0.2">
      <c r="B3304" t="s">
        <v>3334</v>
      </c>
      <c r="C3304" s="33">
        <v>2.1644410066367942E-2</v>
      </c>
      <c r="D3304" s="33">
        <v>4.1690283565671088E-2</v>
      </c>
    </row>
    <row r="3305" spans="2:4" x14ac:dyDescent="0.2">
      <c r="B3305" t="s">
        <v>3335</v>
      </c>
      <c r="C3305" s="33">
        <v>1.2883611358969713E-2</v>
      </c>
      <c r="D3305" s="33">
        <v>5.3167536342263545E-2</v>
      </c>
    </row>
    <row r="3306" spans="2:4" x14ac:dyDescent="0.2">
      <c r="B3306" t="s">
        <v>3336</v>
      </c>
      <c r="C3306" s="33">
        <v>2.040980444596649E-3</v>
      </c>
      <c r="D3306" s="33">
        <v>4.1532091298522963E-2</v>
      </c>
    </row>
    <row r="3307" spans="2:4" x14ac:dyDescent="0.2">
      <c r="B3307" t="s">
        <v>3337</v>
      </c>
      <c r="C3307" s="33">
        <v>5.7306920006660649E-2</v>
      </c>
      <c r="D3307" s="33">
        <v>2.5230149143179434E-2</v>
      </c>
    </row>
    <row r="3308" spans="2:4" x14ac:dyDescent="0.2">
      <c r="B3308" t="s">
        <v>3338</v>
      </c>
      <c r="C3308" s="33">
        <v>3.1081019655408867E-2</v>
      </c>
      <c r="D3308" s="33">
        <v>3.7877523328910631E-2</v>
      </c>
    </row>
    <row r="3309" spans="2:4" x14ac:dyDescent="0.2">
      <c r="B3309" t="s">
        <v>3339</v>
      </c>
      <c r="C3309" s="33">
        <v>-1.3277134861385438E-3</v>
      </c>
      <c r="D3309" s="33">
        <v>3.5797854856004174E-2</v>
      </c>
    </row>
    <row r="3310" spans="2:4" x14ac:dyDescent="0.2">
      <c r="B3310" t="s">
        <v>3340</v>
      </c>
      <c r="C3310" s="33">
        <v>3.2581930561391007E-3</v>
      </c>
      <c r="D3310" s="33">
        <v>7.5485630127214182E-2</v>
      </c>
    </row>
    <row r="3311" spans="2:4" x14ac:dyDescent="0.2">
      <c r="B3311" t="s">
        <v>3341</v>
      </c>
      <c r="C3311" s="33">
        <v>1.1579784764984818E-2</v>
      </c>
      <c r="D3311" s="33">
        <v>8.5200346339891458E-2</v>
      </c>
    </row>
    <row r="3312" spans="2:4" x14ac:dyDescent="0.2">
      <c r="B3312" t="s">
        <v>3342</v>
      </c>
      <c r="C3312" s="33">
        <v>1.4201715436077369E-2</v>
      </c>
      <c r="D3312" s="33">
        <v>5.9134279810943574E-2</v>
      </c>
    </row>
    <row r="3313" spans="2:4" x14ac:dyDescent="0.2">
      <c r="B3313" t="s">
        <v>3343</v>
      </c>
      <c r="C3313" s="33">
        <v>1.2330769243763548E-2</v>
      </c>
      <c r="D3313" s="33">
        <v>3.2646524057929657E-2</v>
      </c>
    </row>
    <row r="3314" spans="2:4" x14ac:dyDescent="0.2">
      <c r="B3314" t="s">
        <v>3344</v>
      </c>
      <c r="C3314" s="33">
        <v>3.1362047154286796E-2</v>
      </c>
      <c r="D3314" s="33">
        <v>5.3286681336767304E-2</v>
      </c>
    </row>
    <row r="3315" spans="2:4" x14ac:dyDescent="0.2">
      <c r="B3315" t="s">
        <v>3345</v>
      </c>
      <c r="C3315" s="33">
        <v>2.5134348779144222E-2</v>
      </c>
      <c r="D3315" s="33">
        <v>1.7099286295543418E-2</v>
      </c>
    </row>
    <row r="3316" spans="2:4" x14ac:dyDescent="0.2">
      <c r="B3316" t="s">
        <v>3346</v>
      </c>
      <c r="C3316" s="33">
        <v>4.8023968427213043E-2</v>
      </c>
      <c r="D3316" s="33">
        <v>3.618228193826057E-2</v>
      </c>
    </row>
    <row r="3317" spans="2:4" x14ac:dyDescent="0.2">
      <c r="B3317" t="s">
        <v>3347</v>
      </c>
      <c r="C3317" s="33">
        <v>2.3819096015509633E-2</v>
      </c>
      <c r="D3317" s="33">
        <v>2.5356074269261585E-2</v>
      </c>
    </row>
    <row r="3318" spans="2:4" x14ac:dyDescent="0.2">
      <c r="B3318" t="s">
        <v>3348</v>
      </c>
      <c r="C3318" s="33">
        <v>2.6106164991989179E-2</v>
      </c>
      <c r="D3318" s="33">
        <v>5.2346720126359991E-2</v>
      </c>
    </row>
    <row r="3319" spans="2:4" x14ac:dyDescent="0.2">
      <c r="B3319" t="s">
        <v>3349</v>
      </c>
      <c r="C3319" s="33">
        <v>1.3523521228265853E-2</v>
      </c>
      <c r="D3319" s="33">
        <v>1.675913723863098E-2</v>
      </c>
    </row>
    <row r="3320" spans="2:4" x14ac:dyDescent="0.2">
      <c r="B3320" t="s">
        <v>3350</v>
      </c>
      <c r="C3320" s="33">
        <v>-1.1561746555687034E-2</v>
      </c>
      <c r="D3320" s="33">
        <v>5.3471054588017791E-2</v>
      </c>
    </row>
    <row r="3321" spans="2:4" x14ac:dyDescent="0.2">
      <c r="B3321" t="s">
        <v>3351</v>
      </c>
      <c r="C3321" s="33">
        <v>4.7335073944442564E-3</v>
      </c>
      <c r="D3321" s="33">
        <v>5.8277768213184603E-2</v>
      </c>
    </row>
    <row r="3322" spans="2:4" x14ac:dyDescent="0.2">
      <c r="B3322" t="s">
        <v>3352</v>
      </c>
      <c r="C3322" s="33">
        <v>-9.5651017094046196E-3</v>
      </c>
      <c r="D3322" s="33">
        <v>5.1082116055711405E-2</v>
      </c>
    </row>
    <row r="3323" spans="2:4" x14ac:dyDescent="0.2">
      <c r="B3323" t="s">
        <v>3353</v>
      </c>
      <c r="C3323" s="33">
        <v>2.5440795222768414E-2</v>
      </c>
      <c r="D3323" s="33">
        <v>1.0204971278772942E-3</v>
      </c>
    </row>
    <row r="3324" spans="2:4" x14ac:dyDescent="0.2">
      <c r="B3324" t="s">
        <v>3354</v>
      </c>
      <c r="C3324" s="33">
        <v>2.2703434817758876E-2</v>
      </c>
      <c r="D3324" s="33">
        <v>6.5720234839794042E-2</v>
      </c>
    </row>
    <row r="3325" spans="2:4" x14ac:dyDescent="0.2">
      <c r="B3325" t="s">
        <v>3355</v>
      </c>
      <c r="C3325" s="33">
        <v>-1.1323959577694125E-2</v>
      </c>
      <c r="D3325" s="33">
        <v>3.5609567655959726E-2</v>
      </c>
    </row>
    <row r="3326" spans="2:4" x14ac:dyDescent="0.2">
      <c r="B3326" t="s">
        <v>3356</v>
      </c>
      <c r="C3326" s="33">
        <v>-6.1211061583887044E-3</v>
      </c>
      <c r="D3326" s="33">
        <v>2.3863822197796425E-2</v>
      </c>
    </row>
    <row r="3327" spans="2:4" x14ac:dyDescent="0.2">
      <c r="B3327" t="s">
        <v>3357</v>
      </c>
      <c r="C3327" s="33">
        <v>2.9717063247472197E-2</v>
      </c>
      <c r="D3327" s="33">
        <v>2.7424201294572018E-2</v>
      </c>
    </row>
    <row r="3328" spans="2:4" x14ac:dyDescent="0.2">
      <c r="B3328" t="s">
        <v>3358</v>
      </c>
      <c r="C3328" s="33">
        <v>-1.709405134840903E-2</v>
      </c>
      <c r="D3328" s="33">
        <v>1.81785834341796E-2</v>
      </c>
    </row>
    <row r="3329" spans="2:4" x14ac:dyDescent="0.2">
      <c r="B3329" t="s">
        <v>3359</v>
      </c>
      <c r="C3329" s="33">
        <v>2.2359468763906491E-2</v>
      </c>
      <c r="D3329" s="33">
        <v>4.3918100699366039E-2</v>
      </c>
    </row>
    <row r="3330" spans="2:4" x14ac:dyDescent="0.2">
      <c r="B3330" t="s">
        <v>3360</v>
      </c>
      <c r="C3330" s="33">
        <v>7.704135351943575E-3</v>
      </c>
      <c r="D3330" s="33">
        <v>2.684491111675175E-2</v>
      </c>
    </row>
    <row r="3331" spans="2:4" x14ac:dyDescent="0.2">
      <c r="B3331" t="s">
        <v>3361</v>
      </c>
      <c r="C3331" s="33">
        <v>7.711350284710752E-3</v>
      </c>
      <c r="D3331" s="33">
        <v>3.7013089527809934E-2</v>
      </c>
    </row>
    <row r="3332" spans="2:4" x14ac:dyDescent="0.2">
      <c r="B3332" t="s">
        <v>3362</v>
      </c>
      <c r="C3332" s="33">
        <v>1.2453442475225975E-2</v>
      </c>
      <c r="D3332" s="33">
        <v>2.244094992998498E-2</v>
      </c>
    </row>
    <row r="3333" spans="2:4" x14ac:dyDescent="0.2">
      <c r="B3333" t="s">
        <v>3363</v>
      </c>
      <c r="C3333" s="33">
        <v>-4.0313802485126171E-2</v>
      </c>
      <c r="D3333" s="33">
        <v>2.3694729904572592E-2</v>
      </c>
    </row>
    <row r="3334" spans="2:4" x14ac:dyDescent="0.2">
      <c r="B3334" t="s">
        <v>3364</v>
      </c>
      <c r="C3334" s="33">
        <v>1.1993656149765733E-2</v>
      </c>
      <c r="D3334" s="33">
        <v>3.7633055092676476E-2</v>
      </c>
    </row>
    <row r="3335" spans="2:4" x14ac:dyDescent="0.2">
      <c r="B3335" t="s">
        <v>3365</v>
      </c>
      <c r="C3335" s="33">
        <v>1.081124335159849E-2</v>
      </c>
      <c r="D3335" s="33">
        <v>4.8788663252934399E-2</v>
      </c>
    </row>
    <row r="3336" spans="2:4" x14ac:dyDescent="0.2">
      <c r="B3336" t="s">
        <v>3366</v>
      </c>
      <c r="C3336" s="33">
        <v>4.1978054441692558E-2</v>
      </c>
      <c r="D3336" s="33">
        <v>4.4445405381100596E-2</v>
      </c>
    </row>
    <row r="3337" spans="2:4" x14ac:dyDescent="0.2">
      <c r="B3337" t="s">
        <v>3367</v>
      </c>
      <c r="C3337" s="33">
        <v>-4.0539258815517135E-4</v>
      </c>
      <c r="D3337" s="33">
        <v>5.7861118740112835E-2</v>
      </c>
    </row>
    <row r="3338" spans="2:4" x14ac:dyDescent="0.2">
      <c r="B3338" t="s">
        <v>3368</v>
      </c>
      <c r="C3338" s="33">
        <v>9.1970530866002584E-3</v>
      </c>
      <c r="D3338" s="33">
        <v>4.134863338492125E-2</v>
      </c>
    </row>
    <row r="3339" spans="2:4" x14ac:dyDescent="0.2">
      <c r="B3339" t="s">
        <v>3369</v>
      </c>
      <c r="C3339" s="33">
        <v>1.1867548359985425E-2</v>
      </c>
      <c r="D3339" s="33">
        <v>2.0814331592565186E-2</v>
      </c>
    </row>
    <row r="3340" spans="2:4" x14ac:dyDescent="0.2">
      <c r="B3340" t="s">
        <v>3370</v>
      </c>
      <c r="C3340" s="33">
        <v>-2.0240545598145653E-3</v>
      </c>
      <c r="D3340" s="33">
        <v>1.6940367484555789E-2</v>
      </c>
    </row>
    <row r="3341" spans="2:4" x14ac:dyDescent="0.2">
      <c r="B3341" t="s">
        <v>3371</v>
      </c>
      <c r="C3341" s="33">
        <v>1.275704866418983E-2</v>
      </c>
      <c r="D3341" s="33">
        <v>1.7491749547611905E-2</v>
      </c>
    </row>
    <row r="3342" spans="2:4" x14ac:dyDescent="0.2">
      <c r="B3342" t="s">
        <v>3372</v>
      </c>
      <c r="C3342" s="33">
        <v>1.7592328709440677E-2</v>
      </c>
      <c r="D3342" s="33">
        <v>3.7030477977458176E-2</v>
      </c>
    </row>
    <row r="3343" spans="2:4" x14ac:dyDescent="0.2">
      <c r="B3343" t="s">
        <v>3373</v>
      </c>
      <c r="C3343" s="33">
        <v>5.4610759134011829E-3</v>
      </c>
      <c r="D3343" s="33">
        <v>3.2267070206354873E-2</v>
      </c>
    </row>
    <row r="3344" spans="2:4" x14ac:dyDescent="0.2">
      <c r="B3344" t="s">
        <v>3374</v>
      </c>
      <c r="C3344" s="33">
        <v>4.4758606654045373E-2</v>
      </c>
      <c r="D3344" s="33">
        <v>4.158804211285453E-2</v>
      </c>
    </row>
    <row r="3345" spans="2:4" x14ac:dyDescent="0.2">
      <c r="B3345" t="s">
        <v>3375</v>
      </c>
      <c r="C3345" s="33">
        <v>1.8053699880080678E-2</v>
      </c>
      <c r="D3345" s="33">
        <v>6.6248273369438643E-2</v>
      </c>
    </row>
    <row r="3346" spans="2:4" x14ac:dyDescent="0.2">
      <c r="B3346" t="s">
        <v>3376</v>
      </c>
      <c r="C3346" s="33">
        <v>-2.2298844786537583E-2</v>
      </c>
      <c r="D3346" s="33">
        <v>6.6848444057746412E-2</v>
      </c>
    </row>
    <row r="3347" spans="2:4" x14ac:dyDescent="0.2">
      <c r="B3347" t="s">
        <v>3377</v>
      </c>
      <c r="C3347" s="33">
        <v>3.3287631846833865E-2</v>
      </c>
      <c r="D3347" s="33">
        <v>1.2414632384383222E-2</v>
      </c>
    </row>
    <row r="3348" spans="2:4" x14ac:dyDescent="0.2">
      <c r="B3348" t="s">
        <v>3378</v>
      </c>
      <c r="C3348" s="33">
        <v>4.6771645210628701E-3</v>
      </c>
      <c r="D3348" s="33">
        <v>1.6463755603702789E-2</v>
      </c>
    </row>
    <row r="3349" spans="2:4" x14ac:dyDescent="0.2">
      <c r="B3349" t="s">
        <v>3379</v>
      </c>
      <c r="C3349" s="33">
        <v>9.2364956276975354E-3</v>
      </c>
      <c r="D3349" s="33">
        <v>8.9871447618344355E-2</v>
      </c>
    </row>
    <row r="3350" spans="2:4" x14ac:dyDescent="0.2">
      <c r="B3350" t="s">
        <v>3380</v>
      </c>
      <c r="C3350" s="33">
        <v>4.4523328417150988E-2</v>
      </c>
      <c r="D3350" s="33">
        <v>3.5942134528936492E-2</v>
      </c>
    </row>
    <row r="3351" spans="2:4" x14ac:dyDescent="0.2">
      <c r="B3351" t="s">
        <v>3381</v>
      </c>
      <c r="C3351" s="33">
        <v>2.6587236294226081E-2</v>
      </c>
      <c r="D3351" s="33">
        <v>4.6128271814591303E-2</v>
      </c>
    </row>
    <row r="3352" spans="2:4" x14ac:dyDescent="0.2">
      <c r="B3352" t="s">
        <v>3382</v>
      </c>
      <c r="C3352" s="33">
        <v>-3.6495377387182979E-3</v>
      </c>
      <c r="D3352" s="33">
        <v>3.4541116408234603E-2</v>
      </c>
    </row>
    <row r="3353" spans="2:4" x14ac:dyDescent="0.2">
      <c r="B3353" t="s">
        <v>3383</v>
      </c>
      <c r="C3353" s="33">
        <v>2.5787774050479086E-2</v>
      </c>
      <c r="D3353" s="33">
        <v>7.7101001658917326E-2</v>
      </c>
    </row>
    <row r="3354" spans="2:4" x14ac:dyDescent="0.2">
      <c r="B3354" t="s">
        <v>3384</v>
      </c>
      <c r="C3354" s="33">
        <v>4.0790012978657718E-2</v>
      </c>
      <c r="D3354" s="33">
        <v>2.5713528589893973E-2</v>
      </c>
    </row>
    <row r="3355" spans="2:4" x14ac:dyDescent="0.2">
      <c r="B3355" t="s">
        <v>3385</v>
      </c>
      <c r="C3355" s="33">
        <v>2.3695909698720399E-3</v>
      </c>
      <c r="D3355" s="33">
        <v>4.8088045060568282E-2</v>
      </c>
    </row>
    <row r="3356" spans="2:4" x14ac:dyDescent="0.2">
      <c r="B3356" t="s">
        <v>3386</v>
      </c>
      <c r="C3356" s="33">
        <v>2.0703052034435003E-2</v>
      </c>
      <c r="D3356" s="33">
        <v>5.2003098013039636E-2</v>
      </c>
    </row>
    <row r="3357" spans="2:4" x14ac:dyDescent="0.2">
      <c r="B3357" t="s">
        <v>3387</v>
      </c>
      <c r="C3357" s="33">
        <v>4.4330128476380265E-2</v>
      </c>
      <c r="D3357" s="33">
        <v>4.5871529218801853E-2</v>
      </c>
    </row>
    <row r="3358" spans="2:4" x14ac:dyDescent="0.2">
      <c r="B3358" t="s">
        <v>3388</v>
      </c>
      <c r="C3358" s="33">
        <v>-4.2842769662782519E-4</v>
      </c>
      <c r="D3358" s="33">
        <v>5.0791915840097845E-2</v>
      </c>
    </row>
    <row r="3359" spans="2:4" x14ac:dyDescent="0.2">
      <c r="B3359" t="s">
        <v>3389</v>
      </c>
      <c r="C3359" s="33">
        <v>-5.328168877684095E-3</v>
      </c>
      <c r="D3359" s="33">
        <v>5.0159575791175665E-2</v>
      </c>
    </row>
    <row r="3360" spans="2:4" x14ac:dyDescent="0.2">
      <c r="B3360" t="s">
        <v>3390</v>
      </c>
      <c r="C3360" s="33">
        <v>2.8863729279739764E-2</v>
      </c>
      <c r="D3360" s="33">
        <v>4.944674079051202E-2</v>
      </c>
    </row>
    <row r="3361" spans="2:4" x14ac:dyDescent="0.2">
      <c r="B3361" t="s">
        <v>3391</v>
      </c>
      <c r="C3361" s="33">
        <v>2.7243957217555084E-2</v>
      </c>
      <c r="D3361" s="33">
        <v>-1.069408074018334E-3</v>
      </c>
    </row>
    <row r="3362" spans="2:4" x14ac:dyDescent="0.2">
      <c r="B3362" t="s">
        <v>3392</v>
      </c>
      <c r="C3362" s="33">
        <v>-9.8012966724857365E-3</v>
      </c>
      <c r="D3362" s="33">
        <v>1.2425516743797164E-2</v>
      </c>
    </row>
    <row r="3363" spans="2:4" x14ac:dyDescent="0.2">
      <c r="B3363" t="s">
        <v>3393</v>
      </c>
      <c r="C3363" s="33">
        <v>5.6826654686335798E-5</v>
      </c>
      <c r="D3363" s="33">
        <v>1.5964058586954724E-2</v>
      </c>
    </row>
    <row r="3364" spans="2:4" x14ac:dyDescent="0.2">
      <c r="B3364" t="s">
        <v>3394</v>
      </c>
      <c r="C3364" s="33">
        <v>-2.652822951373679E-2</v>
      </c>
      <c r="D3364" s="33">
        <v>3.1498759132810528E-2</v>
      </c>
    </row>
    <row r="3365" spans="2:4" x14ac:dyDescent="0.2">
      <c r="B3365" t="s">
        <v>3395</v>
      </c>
      <c r="C3365" s="33">
        <v>5.7659554577678095E-3</v>
      </c>
      <c r="D3365" s="33">
        <v>1.2319236237106634E-2</v>
      </c>
    </row>
    <row r="3366" spans="2:4" x14ac:dyDescent="0.2">
      <c r="B3366" t="s">
        <v>3396</v>
      </c>
      <c r="C3366" s="33">
        <v>8.8094505088433424E-4</v>
      </c>
      <c r="D3366" s="33">
        <v>4.9086599232658554E-2</v>
      </c>
    </row>
    <row r="3367" spans="2:4" x14ac:dyDescent="0.2">
      <c r="B3367" t="s">
        <v>3397</v>
      </c>
      <c r="C3367" s="33">
        <v>6.7446192880975062E-3</v>
      </c>
      <c r="D3367" s="33">
        <v>1.7276456504734378E-2</v>
      </c>
    </row>
    <row r="3368" spans="2:4" x14ac:dyDescent="0.2">
      <c r="B3368" t="s">
        <v>3398</v>
      </c>
      <c r="C3368" s="33">
        <v>-5.5943503783902303E-3</v>
      </c>
      <c r="D3368" s="33">
        <v>2.8610367759086729E-2</v>
      </c>
    </row>
    <row r="3369" spans="2:4" x14ac:dyDescent="0.2">
      <c r="B3369" t="s">
        <v>3399</v>
      </c>
      <c r="C3369" s="33">
        <v>1.1437432298046196E-2</v>
      </c>
      <c r="D3369" s="33">
        <v>7.8204443638093354E-2</v>
      </c>
    </row>
    <row r="3370" spans="2:4" x14ac:dyDescent="0.2">
      <c r="B3370" t="s">
        <v>3400</v>
      </c>
      <c r="C3370" s="33">
        <v>-1.847105812113746E-3</v>
      </c>
      <c r="D3370" s="33">
        <v>1.4880244541212031E-2</v>
      </c>
    </row>
    <row r="3371" spans="2:4" x14ac:dyDescent="0.2">
      <c r="B3371" t="s">
        <v>3401</v>
      </c>
      <c r="C3371" s="33">
        <v>-9.1329484421349624E-5</v>
      </c>
      <c r="D3371" s="33">
        <v>2.4275980526331564E-2</v>
      </c>
    </row>
    <row r="3372" spans="2:4" x14ac:dyDescent="0.2">
      <c r="B3372" t="s">
        <v>3402</v>
      </c>
      <c r="C3372" s="33">
        <v>-7.0073515974127861E-3</v>
      </c>
      <c r="D3372" s="33">
        <v>5.7841265183234084E-2</v>
      </c>
    </row>
    <row r="3373" spans="2:4" x14ac:dyDescent="0.2">
      <c r="B3373" t="s">
        <v>3403</v>
      </c>
      <c r="C3373" s="33">
        <v>2.9826446161596666E-2</v>
      </c>
      <c r="D3373" s="33">
        <v>6.4269431532655671E-2</v>
      </c>
    </row>
    <row r="3374" spans="2:4" x14ac:dyDescent="0.2">
      <c r="B3374" t="s">
        <v>3404</v>
      </c>
      <c r="C3374" s="33">
        <v>4.0452539406197877E-2</v>
      </c>
      <c r="D3374" s="33">
        <v>6.3994905846945227E-3</v>
      </c>
    </row>
    <row r="3375" spans="2:4" x14ac:dyDescent="0.2">
      <c r="B3375" t="s">
        <v>3405</v>
      </c>
      <c r="C3375" s="33">
        <v>6.1850763508658563E-2</v>
      </c>
      <c r="D3375" s="33">
        <v>5.4859666432902798E-2</v>
      </c>
    </row>
    <row r="3376" spans="2:4" x14ac:dyDescent="0.2">
      <c r="B3376" t="s">
        <v>3406</v>
      </c>
      <c r="C3376" s="33">
        <v>4.6463257154642369E-2</v>
      </c>
      <c r="D3376" s="33">
        <v>3.9751916126336072E-2</v>
      </c>
    </row>
    <row r="3377" spans="2:4" x14ac:dyDescent="0.2">
      <c r="B3377" t="s">
        <v>3407</v>
      </c>
      <c r="C3377" s="33">
        <v>3.4320214757871538E-2</v>
      </c>
      <c r="D3377" s="33">
        <v>4.8594346976920479E-2</v>
      </c>
    </row>
    <row r="3378" spans="2:4" x14ac:dyDescent="0.2">
      <c r="B3378" t="s">
        <v>3408</v>
      </c>
      <c r="C3378" s="33">
        <v>1.4632028180079856E-2</v>
      </c>
      <c r="D3378" s="33">
        <v>2.0832600725894126E-2</v>
      </c>
    </row>
    <row r="3379" spans="2:4" x14ac:dyDescent="0.2">
      <c r="B3379" t="s">
        <v>3409</v>
      </c>
      <c r="C3379" s="33">
        <v>2.89142028422456E-2</v>
      </c>
      <c r="D3379" s="33">
        <v>4.583769657836162E-2</v>
      </c>
    </row>
    <row r="3380" spans="2:4" x14ac:dyDescent="0.2">
      <c r="B3380" t="s">
        <v>3410</v>
      </c>
      <c r="C3380" s="33">
        <v>3.9473093864219252E-2</v>
      </c>
      <c r="D3380" s="33">
        <v>2.4187632468142411E-2</v>
      </c>
    </row>
    <row r="3381" spans="2:4" x14ac:dyDescent="0.2">
      <c r="B3381" t="s">
        <v>3411</v>
      </c>
      <c r="C3381" s="33">
        <v>-1.5999042512274866E-2</v>
      </c>
      <c r="D3381" s="33">
        <v>2.7197151415921487E-2</v>
      </c>
    </row>
    <row r="3382" spans="2:4" x14ac:dyDescent="0.2">
      <c r="B3382" t="s">
        <v>3412</v>
      </c>
      <c r="C3382" s="33">
        <v>1.5853626225416077E-2</v>
      </c>
      <c r="D3382" s="33">
        <v>3.9098915633353999E-2</v>
      </c>
    </row>
    <row r="3383" spans="2:4" x14ac:dyDescent="0.2">
      <c r="B3383" t="s">
        <v>3413</v>
      </c>
      <c r="C3383" s="33">
        <v>6.8092848523023698E-4</v>
      </c>
      <c r="D3383" s="33">
        <v>2.9930051470116164E-2</v>
      </c>
    </row>
    <row r="3384" spans="2:4" x14ac:dyDescent="0.2">
      <c r="B3384" t="s">
        <v>3414</v>
      </c>
      <c r="C3384" s="33">
        <v>3.4056110640504345E-2</v>
      </c>
      <c r="D3384" s="33">
        <v>6.5300683236031068E-2</v>
      </c>
    </row>
    <row r="3385" spans="2:4" x14ac:dyDescent="0.2">
      <c r="B3385" t="s">
        <v>3415</v>
      </c>
      <c r="C3385" s="33">
        <v>1.8264791197418619E-2</v>
      </c>
      <c r="D3385" s="33">
        <v>1.842134837887845E-2</v>
      </c>
    </row>
    <row r="3386" spans="2:4" x14ac:dyDescent="0.2">
      <c r="B3386" t="s">
        <v>3416</v>
      </c>
      <c r="C3386" s="33">
        <v>1.2024436154062224E-2</v>
      </c>
      <c r="D3386" s="33">
        <v>3.2764782036024939E-2</v>
      </c>
    </row>
    <row r="3387" spans="2:4" x14ac:dyDescent="0.2">
      <c r="B3387" t="s">
        <v>3417</v>
      </c>
      <c r="C3387" s="33">
        <v>-9.7404695400953728E-4</v>
      </c>
      <c r="D3387" s="33">
        <v>5.2541269435727171E-2</v>
      </c>
    </row>
    <row r="3388" spans="2:4" x14ac:dyDescent="0.2">
      <c r="B3388" t="s">
        <v>3418</v>
      </c>
      <c r="C3388" s="33">
        <v>7.7951039526347587E-3</v>
      </c>
      <c r="D3388" s="33">
        <v>1.4362107432778763E-2</v>
      </c>
    </row>
    <row r="3389" spans="2:4" x14ac:dyDescent="0.2">
      <c r="B3389" t="s">
        <v>3419</v>
      </c>
      <c r="C3389" s="33">
        <v>-1.8346733202639617E-2</v>
      </c>
      <c r="D3389" s="33">
        <v>3.1983957201148522E-2</v>
      </c>
    </row>
    <row r="3390" spans="2:4" x14ac:dyDescent="0.2">
      <c r="B3390" t="s">
        <v>3420</v>
      </c>
      <c r="C3390" s="33">
        <v>1.5521848541353609E-2</v>
      </c>
      <c r="D3390" s="33">
        <v>3.6738743462763589E-2</v>
      </c>
    </row>
    <row r="3391" spans="2:4" x14ac:dyDescent="0.2">
      <c r="B3391" t="s">
        <v>3421</v>
      </c>
      <c r="C3391" s="33">
        <v>7.9681827939281913E-4</v>
      </c>
      <c r="D3391" s="33">
        <v>4.310610743844976E-2</v>
      </c>
    </row>
    <row r="3392" spans="2:4" x14ac:dyDescent="0.2">
      <c r="B3392" t="s">
        <v>3422</v>
      </c>
      <c r="C3392" s="33">
        <v>4.4573310782009608E-2</v>
      </c>
      <c r="D3392" s="33">
        <v>-1.0993270126076829E-3</v>
      </c>
    </row>
    <row r="3393" spans="2:4" x14ac:dyDescent="0.2">
      <c r="B3393" t="s">
        <v>3423</v>
      </c>
      <c r="C3393" s="33">
        <v>-3.0172255153506931E-2</v>
      </c>
      <c r="D3393" s="33">
        <v>7.0670979366776826E-2</v>
      </c>
    </row>
    <row r="3394" spans="2:4" x14ac:dyDescent="0.2">
      <c r="B3394" t="s">
        <v>3424</v>
      </c>
      <c r="C3394" s="33">
        <v>1.3656048382747699E-2</v>
      </c>
      <c r="D3394" s="33">
        <v>5.1779457123481989E-2</v>
      </c>
    </row>
    <row r="3395" spans="2:4" x14ac:dyDescent="0.2">
      <c r="B3395" t="s">
        <v>3425</v>
      </c>
      <c r="C3395" s="33">
        <v>-1.5335621396423306E-2</v>
      </c>
      <c r="D3395" s="33">
        <v>5.6652370556436168E-2</v>
      </c>
    </row>
    <row r="3396" spans="2:4" x14ac:dyDescent="0.2">
      <c r="B3396" t="s">
        <v>3426</v>
      </c>
      <c r="C3396" s="33">
        <v>1.2391229089234212E-2</v>
      </c>
      <c r="D3396" s="33">
        <v>6.0332388971498813E-2</v>
      </c>
    </row>
    <row r="3397" spans="2:4" x14ac:dyDescent="0.2">
      <c r="B3397" t="s">
        <v>3427</v>
      </c>
      <c r="C3397" s="33">
        <v>-4.7982648576318315E-2</v>
      </c>
      <c r="D3397" s="33">
        <v>4.0152446353989367E-2</v>
      </c>
    </row>
    <row r="3398" spans="2:4" x14ac:dyDescent="0.2">
      <c r="B3398" t="s">
        <v>3428</v>
      </c>
      <c r="C3398" s="33">
        <v>1.7432009177119914E-2</v>
      </c>
      <c r="D3398" s="33">
        <v>1.301334475827633E-2</v>
      </c>
    </row>
    <row r="3399" spans="2:4" x14ac:dyDescent="0.2">
      <c r="B3399" t="s">
        <v>3429</v>
      </c>
      <c r="C3399" s="33">
        <v>9.2265473240017038E-3</v>
      </c>
      <c r="D3399" s="33">
        <v>2.2629544262003344E-2</v>
      </c>
    </row>
    <row r="3400" spans="2:4" x14ac:dyDescent="0.2">
      <c r="B3400" t="s">
        <v>3430</v>
      </c>
      <c r="C3400" s="33">
        <v>-2.1609833085750096E-2</v>
      </c>
      <c r="D3400" s="33">
        <v>4.2084292685435142E-2</v>
      </c>
    </row>
    <row r="3401" spans="2:4" x14ac:dyDescent="0.2">
      <c r="B3401" t="s">
        <v>3431</v>
      </c>
      <c r="C3401" s="33">
        <v>3.0643988124285267E-2</v>
      </c>
      <c r="D3401" s="33">
        <v>5.9496008778238199E-2</v>
      </c>
    </row>
    <row r="3402" spans="2:4" x14ac:dyDescent="0.2">
      <c r="B3402" t="s">
        <v>3432</v>
      </c>
      <c r="C3402" s="33">
        <v>1.2622167579763277E-2</v>
      </c>
      <c r="D3402" s="33">
        <v>-3.7405336377502318E-4</v>
      </c>
    </row>
    <row r="3403" spans="2:4" x14ac:dyDescent="0.2">
      <c r="B3403" t="s">
        <v>3433</v>
      </c>
      <c r="C3403" s="33">
        <v>4.2180403455256005E-2</v>
      </c>
      <c r="D3403" s="33">
        <v>2.4834195992931067E-2</v>
      </c>
    </row>
    <row r="3404" spans="2:4" x14ac:dyDescent="0.2">
      <c r="B3404" t="s">
        <v>3434</v>
      </c>
      <c r="C3404" s="33">
        <v>4.6816566741674351E-2</v>
      </c>
      <c r="D3404" s="33">
        <v>4.9262143083534604E-2</v>
      </c>
    </row>
    <row r="3405" spans="2:4" x14ac:dyDescent="0.2">
      <c r="B3405" t="s">
        <v>3435</v>
      </c>
      <c r="C3405" s="33">
        <v>-3.5566180122669159E-3</v>
      </c>
      <c r="D3405" s="33">
        <v>2.1780634402695735E-2</v>
      </c>
    </row>
    <row r="3406" spans="2:4" x14ac:dyDescent="0.2">
      <c r="B3406" t="s">
        <v>3436</v>
      </c>
      <c r="C3406" s="33">
        <v>5.3367972404085766E-3</v>
      </c>
      <c r="D3406" s="33">
        <v>3.1879031029785079E-2</v>
      </c>
    </row>
    <row r="3407" spans="2:4" x14ac:dyDescent="0.2">
      <c r="B3407" t="s">
        <v>3437</v>
      </c>
      <c r="C3407" s="33">
        <v>-1.7634866084878291E-2</v>
      </c>
      <c r="D3407" s="33">
        <v>3.3136361101912613E-2</v>
      </c>
    </row>
    <row r="3408" spans="2:4" x14ac:dyDescent="0.2">
      <c r="B3408" t="s">
        <v>3438</v>
      </c>
      <c r="C3408" s="33">
        <v>3.4045313543101793E-2</v>
      </c>
      <c r="D3408" s="33">
        <v>3.4371357722258494E-2</v>
      </c>
    </row>
    <row r="3409" spans="2:4" x14ac:dyDescent="0.2">
      <c r="B3409" t="s">
        <v>3439</v>
      </c>
      <c r="C3409" s="33">
        <v>1.2102733732540297E-3</v>
      </c>
      <c r="D3409" s="33">
        <v>4.5697227387094343E-2</v>
      </c>
    </row>
    <row r="3410" spans="2:4" x14ac:dyDescent="0.2">
      <c r="B3410" t="s">
        <v>3440</v>
      </c>
      <c r="C3410" s="33">
        <v>-1.529370395956574E-2</v>
      </c>
      <c r="D3410" s="33">
        <v>6.0273933401729277E-2</v>
      </c>
    </row>
    <row r="3411" spans="2:4" x14ac:dyDescent="0.2">
      <c r="B3411" t="s">
        <v>3441</v>
      </c>
      <c r="C3411" s="33">
        <v>-1.901018742770795E-2</v>
      </c>
      <c r="D3411" s="33">
        <v>5.6424095629504248E-2</v>
      </c>
    </row>
    <row r="3412" spans="2:4" x14ac:dyDescent="0.2">
      <c r="B3412" t="s">
        <v>3442</v>
      </c>
      <c r="C3412" s="33">
        <v>2.7816871672471252E-2</v>
      </c>
      <c r="D3412" s="33">
        <v>4.8629181684779199E-2</v>
      </c>
    </row>
    <row r="3413" spans="2:4" x14ac:dyDescent="0.2">
      <c r="B3413" t="s">
        <v>3443</v>
      </c>
      <c r="C3413" s="33">
        <v>-5.95574118538089E-3</v>
      </c>
      <c r="D3413" s="33">
        <v>2.2325332550901827E-2</v>
      </c>
    </row>
    <row r="3414" spans="2:4" x14ac:dyDescent="0.2">
      <c r="B3414" t="s">
        <v>3444</v>
      </c>
      <c r="C3414" s="33">
        <v>2.4779612855692759E-2</v>
      </c>
      <c r="D3414" s="33">
        <v>2.8602480089471475E-2</v>
      </c>
    </row>
    <row r="3415" spans="2:4" x14ac:dyDescent="0.2">
      <c r="B3415" t="s">
        <v>3445</v>
      </c>
      <c r="C3415" s="33">
        <v>6.3230153531084379E-3</v>
      </c>
      <c r="D3415" s="33">
        <v>3.8627694020139602E-2</v>
      </c>
    </row>
    <row r="3416" spans="2:4" x14ac:dyDescent="0.2">
      <c r="B3416" t="s">
        <v>3446</v>
      </c>
      <c r="C3416" s="33">
        <v>2.8629649186348756E-2</v>
      </c>
      <c r="D3416" s="33">
        <v>1.6405749290731134E-2</v>
      </c>
    </row>
    <row r="3417" spans="2:4" x14ac:dyDescent="0.2">
      <c r="B3417" t="s">
        <v>3447</v>
      </c>
      <c r="C3417" s="33">
        <v>2.9817034227073526E-2</v>
      </c>
      <c r="D3417" s="33">
        <v>2.6143492686907549E-2</v>
      </c>
    </row>
    <row r="3418" spans="2:4" x14ac:dyDescent="0.2">
      <c r="B3418" t="s">
        <v>3448</v>
      </c>
      <c r="C3418" s="33">
        <v>-1.7906902897151127E-2</v>
      </c>
      <c r="D3418" s="33">
        <v>3.3631754006843449E-2</v>
      </c>
    </row>
    <row r="3419" spans="2:4" x14ac:dyDescent="0.2">
      <c r="B3419" t="s">
        <v>3449</v>
      </c>
      <c r="C3419" s="33">
        <v>-1.2733272886794577E-2</v>
      </c>
      <c r="D3419" s="33">
        <v>1.0277100911508949E-2</v>
      </c>
    </row>
    <row r="3420" spans="2:4" x14ac:dyDescent="0.2">
      <c r="B3420" t="s">
        <v>3450</v>
      </c>
      <c r="C3420" s="33">
        <v>9.8178869211096639E-3</v>
      </c>
      <c r="D3420" s="33">
        <v>2.8687088941287089E-2</v>
      </c>
    </row>
    <row r="3421" spans="2:4" x14ac:dyDescent="0.2">
      <c r="B3421" t="s">
        <v>3451</v>
      </c>
      <c r="C3421" s="33">
        <v>7.7006942322575996E-4</v>
      </c>
      <c r="D3421" s="33">
        <v>4.7028544454320892E-2</v>
      </c>
    </row>
    <row r="3422" spans="2:4" x14ac:dyDescent="0.2">
      <c r="B3422" t="s">
        <v>3452</v>
      </c>
      <c r="C3422" s="33">
        <v>1.9250181506127124E-2</v>
      </c>
      <c r="D3422" s="33">
        <v>4.1427239452201309E-2</v>
      </c>
    </row>
    <row r="3423" spans="2:4" x14ac:dyDescent="0.2">
      <c r="B3423" t="s">
        <v>3453</v>
      </c>
      <c r="C3423" s="33">
        <v>3.0307603535453372E-2</v>
      </c>
      <c r="D3423" s="33">
        <v>3.6312501894621763E-2</v>
      </c>
    </row>
    <row r="3424" spans="2:4" x14ac:dyDescent="0.2">
      <c r="B3424" t="s">
        <v>3454</v>
      </c>
      <c r="C3424" s="33">
        <v>1.3658843042065001E-2</v>
      </c>
      <c r="D3424" s="33">
        <v>8.3786102877981383E-2</v>
      </c>
    </row>
    <row r="3425" spans="2:4" x14ac:dyDescent="0.2">
      <c r="B3425" t="s">
        <v>3455</v>
      </c>
      <c r="C3425" s="33">
        <v>-1.2453737957880623E-2</v>
      </c>
      <c r="D3425" s="33">
        <v>8.302748635197324E-3</v>
      </c>
    </row>
    <row r="3426" spans="2:4" x14ac:dyDescent="0.2">
      <c r="B3426" t="s">
        <v>3456</v>
      </c>
      <c r="C3426" s="33">
        <v>-1.1419217826339067E-2</v>
      </c>
      <c r="D3426" s="33">
        <v>5.605482577097097E-2</v>
      </c>
    </row>
    <row r="3427" spans="2:4" x14ac:dyDescent="0.2">
      <c r="B3427" t="s">
        <v>3457</v>
      </c>
      <c r="C3427" s="33">
        <v>3.001378531917908E-2</v>
      </c>
      <c r="D3427" s="33">
        <v>3.1949793507142318E-2</v>
      </c>
    </row>
    <row r="3428" spans="2:4" x14ac:dyDescent="0.2">
      <c r="B3428" t="s">
        <v>3458</v>
      </c>
      <c r="C3428" s="33">
        <v>-2.1706425515771802E-2</v>
      </c>
      <c r="D3428" s="33">
        <v>3.0848925118803491E-2</v>
      </c>
    </row>
    <row r="3429" spans="2:4" x14ac:dyDescent="0.2">
      <c r="B3429" t="s">
        <v>3459</v>
      </c>
      <c r="C3429" s="33">
        <v>-5.487061614356907E-3</v>
      </c>
      <c r="D3429" s="33">
        <v>7.4255466928136282E-2</v>
      </c>
    </row>
    <row r="3430" spans="2:4" x14ac:dyDescent="0.2">
      <c r="B3430" t="s">
        <v>3460</v>
      </c>
      <c r="C3430" s="33">
        <v>-1.6240086262755596E-2</v>
      </c>
      <c r="D3430" s="33">
        <v>2.5610529999845165E-2</v>
      </c>
    </row>
    <row r="3431" spans="2:4" x14ac:dyDescent="0.2">
      <c r="B3431" t="s">
        <v>3461</v>
      </c>
      <c r="C3431" s="33">
        <v>-1.4287692261497323E-2</v>
      </c>
      <c r="D3431" s="33">
        <v>5.1343398671502796E-2</v>
      </c>
    </row>
    <row r="3432" spans="2:4" x14ac:dyDescent="0.2">
      <c r="B3432" t="s">
        <v>3462</v>
      </c>
      <c r="C3432" s="33">
        <v>-6.1598683663071276E-3</v>
      </c>
      <c r="D3432" s="33">
        <v>5.958054850416987E-2</v>
      </c>
    </row>
    <row r="3433" spans="2:4" x14ac:dyDescent="0.2">
      <c r="B3433" t="s">
        <v>3463</v>
      </c>
      <c r="C3433" s="33">
        <v>1.726960672651667E-2</v>
      </c>
      <c r="D3433" s="33">
        <v>3.1146423188643416E-2</v>
      </c>
    </row>
    <row r="3434" spans="2:4" x14ac:dyDescent="0.2">
      <c r="B3434" t="s">
        <v>3464</v>
      </c>
      <c r="C3434" s="33">
        <v>1.8373384342332922E-2</v>
      </c>
      <c r="D3434" s="33">
        <v>7.9241941112021624E-2</v>
      </c>
    </row>
    <row r="3435" spans="2:4" x14ac:dyDescent="0.2">
      <c r="B3435" t="s">
        <v>3465</v>
      </c>
      <c r="C3435" s="33">
        <v>2.8023602186135456E-2</v>
      </c>
      <c r="D3435" s="33">
        <v>2.1002983532046798E-2</v>
      </c>
    </row>
    <row r="3436" spans="2:4" x14ac:dyDescent="0.2">
      <c r="B3436" t="s">
        <v>3466</v>
      </c>
      <c r="C3436" s="33">
        <v>1.0690925052820125E-2</v>
      </c>
      <c r="D3436" s="33">
        <v>5.9929230227282748E-2</v>
      </c>
    </row>
    <row r="3437" spans="2:4" x14ac:dyDescent="0.2">
      <c r="B3437" t="s">
        <v>3467</v>
      </c>
      <c r="C3437" s="33">
        <v>-8.1600920125293307E-3</v>
      </c>
      <c r="D3437" s="33">
        <v>6.2896255461565326E-2</v>
      </c>
    </row>
    <row r="3438" spans="2:4" x14ac:dyDescent="0.2">
      <c r="B3438" t="s">
        <v>3468</v>
      </c>
      <c r="C3438" s="33">
        <v>-4.0844758565446206E-2</v>
      </c>
      <c r="D3438" s="33">
        <v>5.474856023962861E-2</v>
      </c>
    </row>
    <row r="3439" spans="2:4" x14ac:dyDescent="0.2">
      <c r="B3439" t="s">
        <v>3469</v>
      </c>
      <c r="C3439" s="33">
        <v>2.3478472751748213E-2</v>
      </c>
      <c r="D3439" s="33">
        <v>5.3247789432248796E-2</v>
      </c>
    </row>
    <row r="3440" spans="2:4" x14ac:dyDescent="0.2">
      <c r="B3440" t="s">
        <v>3470</v>
      </c>
      <c r="C3440" s="33">
        <v>3.4348589885348904E-2</v>
      </c>
      <c r="D3440" s="33">
        <v>1.2010009436120784E-2</v>
      </c>
    </row>
    <row r="3441" spans="2:4" x14ac:dyDescent="0.2">
      <c r="B3441" t="s">
        <v>3471</v>
      </c>
      <c r="C3441" s="33">
        <v>-6.8841804832994926E-3</v>
      </c>
      <c r="D3441" s="33">
        <v>2.3942596057574879E-2</v>
      </c>
    </row>
    <row r="3442" spans="2:4" x14ac:dyDescent="0.2">
      <c r="B3442" t="s">
        <v>3472</v>
      </c>
      <c r="C3442" s="33">
        <v>4.8950325625416857E-3</v>
      </c>
      <c r="D3442" s="33">
        <v>2.3269916577490821E-2</v>
      </c>
    </row>
    <row r="3443" spans="2:4" x14ac:dyDescent="0.2">
      <c r="B3443" t="s">
        <v>3473</v>
      </c>
      <c r="C3443" s="33">
        <v>1.1513853203377973E-2</v>
      </c>
      <c r="D3443" s="33">
        <v>2.9132408875714513E-2</v>
      </c>
    </row>
    <row r="3444" spans="2:4" x14ac:dyDescent="0.2">
      <c r="B3444" t="s">
        <v>3474</v>
      </c>
      <c r="C3444" s="33">
        <v>4.7781366694071795E-3</v>
      </c>
      <c r="D3444" s="33">
        <v>-1.1967467701154824E-2</v>
      </c>
    </row>
    <row r="3445" spans="2:4" x14ac:dyDescent="0.2">
      <c r="B3445" t="s">
        <v>3475</v>
      </c>
      <c r="C3445" s="33">
        <v>1.2060724045063451E-2</v>
      </c>
      <c r="D3445" s="33">
        <v>6.4661891938432942E-2</v>
      </c>
    </row>
    <row r="3446" spans="2:4" x14ac:dyDescent="0.2">
      <c r="B3446" t="s">
        <v>3476</v>
      </c>
      <c r="C3446" s="33">
        <v>2.6635986732195326E-2</v>
      </c>
      <c r="D3446" s="33">
        <v>5.0425334611911246E-2</v>
      </c>
    </row>
    <row r="3447" spans="2:4" x14ac:dyDescent="0.2">
      <c r="B3447" t="s">
        <v>3477</v>
      </c>
      <c r="C3447" s="33">
        <v>3.2059970315796708E-2</v>
      </c>
      <c r="D3447" s="33">
        <v>6.5185257202700145E-2</v>
      </c>
    </row>
    <row r="3448" spans="2:4" x14ac:dyDescent="0.2">
      <c r="B3448" t="s">
        <v>3478</v>
      </c>
      <c r="C3448" s="33">
        <v>4.4087993227586988E-3</v>
      </c>
      <c r="D3448" s="33">
        <v>5.2793356290401425E-2</v>
      </c>
    </row>
    <row r="3449" spans="2:4" x14ac:dyDescent="0.2">
      <c r="B3449" t="s">
        <v>3479</v>
      </c>
      <c r="C3449" s="33">
        <v>-3.1196008489547164E-2</v>
      </c>
      <c r="D3449" s="33">
        <v>8.311144497848158E-2</v>
      </c>
    </row>
    <row r="3450" spans="2:4" x14ac:dyDescent="0.2">
      <c r="B3450" t="s">
        <v>3480</v>
      </c>
      <c r="C3450" s="33">
        <v>3.3914496360589923E-3</v>
      </c>
      <c r="D3450" s="33">
        <v>4.4659704906324725E-2</v>
      </c>
    </row>
    <row r="3451" spans="2:4" x14ac:dyDescent="0.2">
      <c r="B3451" t="s">
        <v>3481</v>
      </c>
      <c r="C3451" s="33">
        <v>-1.1773441185171625E-2</v>
      </c>
      <c r="D3451" s="33">
        <v>6.9929226038668968E-2</v>
      </c>
    </row>
    <row r="3452" spans="2:4" x14ac:dyDescent="0.2">
      <c r="B3452" t="s">
        <v>3482</v>
      </c>
      <c r="C3452" s="33">
        <v>-7.0474734426159338E-3</v>
      </c>
      <c r="D3452" s="33">
        <v>1.5470343416557085E-2</v>
      </c>
    </row>
    <row r="3453" spans="2:4" x14ac:dyDescent="0.2">
      <c r="B3453" t="s">
        <v>3483</v>
      </c>
      <c r="C3453" s="33">
        <v>1.2529545658749848E-2</v>
      </c>
      <c r="D3453" s="33">
        <v>4.4986436886512444E-2</v>
      </c>
    </row>
    <row r="3454" spans="2:4" x14ac:dyDescent="0.2">
      <c r="B3454" t="s">
        <v>3484</v>
      </c>
      <c r="C3454" s="33">
        <v>9.8226974420767034E-4</v>
      </c>
      <c r="D3454" s="33">
        <v>2.878078107564544E-2</v>
      </c>
    </row>
    <row r="3455" spans="2:4" x14ac:dyDescent="0.2">
      <c r="B3455" t="s">
        <v>3485</v>
      </c>
      <c r="C3455" s="33">
        <v>4.7799853880819539E-2</v>
      </c>
      <c r="D3455" s="33">
        <v>2.5150943441928971E-2</v>
      </c>
    </row>
    <row r="3456" spans="2:4" x14ac:dyDescent="0.2">
      <c r="B3456" t="s">
        <v>3486</v>
      </c>
      <c r="C3456" s="33">
        <v>-7.4062159885856359E-3</v>
      </c>
      <c r="D3456" s="33">
        <v>6.5085080926041622E-2</v>
      </c>
    </row>
    <row r="3457" spans="2:4" x14ac:dyDescent="0.2">
      <c r="B3457" t="s">
        <v>3487</v>
      </c>
      <c r="C3457" s="33">
        <v>3.5038354539493367E-2</v>
      </c>
      <c r="D3457" s="33">
        <v>2.0772642936905041E-2</v>
      </c>
    </row>
    <row r="3458" spans="2:4" x14ac:dyDescent="0.2">
      <c r="B3458" t="s">
        <v>3488</v>
      </c>
      <c r="C3458" s="33">
        <v>-5.3323380756814236E-3</v>
      </c>
      <c r="D3458" s="33">
        <v>4.8631977109401703E-2</v>
      </c>
    </row>
    <row r="3459" spans="2:4" x14ac:dyDescent="0.2">
      <c r="B3459" t="s">
        <v>3489</v>
      </c>
      <c r="C3459" s="33">
        <v>-7.4732933005734244E-3</v>
      </c>
      <c r="D3459" s="33">
        <v>7.9459797735272536E-2</v>
      </c>
    </row>
    <row r="3460" spans="2:4" x14ac:dyDescent="0.2">
      <c r="B3460" t="s">
        <v>3490</v>
      </c>
      <c r="C3460" s="33">
        <v>4.1717539267091909E-2</v>
      </c>
      <c r="D3460" s="33">
        <v>2.1926526222643548E-2</v>
      </c>
    </row>
    <row r="3461" spans="2:4" x14ac:dyDescent="0.2">
      <c r="B3461" t="s">
        <v>3491</v>
      </c>
      <c r="C3461" s="33">
        <v>2.2654843910675418E-2</v>
      </c>
      <c r="D3461" s="33">
        <v>3.5708107622534888E-2</v>
      </c>
    </row>
    <row r="3462" spans="2:4" x14ac:dyDescent="0.2">
      <c r="B3462" t="s">
        <v>3492</v>
      </c>
      <c r="C3462" s="33">
        <v>1.4955746275661912E-2</v>
      </c>
      <c r="D3462" s="33">
        <v>3.3577680767439513E-2</v>
      </c>
    </row>
    <row r="3463" spans="2:4" x14ac:dyDescent="0.2">
      <c r="B3463" t="s">
        <v>3493</v>
      </c>
      <c r="C3463" s="33">
        <v>1.6915441502330333E-2</v>
      </c>
      <c r="D3463" s="33">
        <v>3.7125785764501151E-2</v>
      </c>
    </row>
    <row r="3464" spans="2:4" x14ac:dyDescent="0.2">
      <c r="B3464" t="s">
        <v>3494</v>
      </c>
      <c r="C3464" s="33">
        <v>8.1728449966430531E-3</v>
      </c>
      <c r="D3464" s="33">
        <v>6.3572034325701979E-2</v>
      </c>
    </row>
    <row r="3465" spans="2:4" x14ac:dyDescent="0.2">
      <c r="B3465" t="s">
        <v>3495</v>
      </c>
      <c r="C3465" s="33">
        <v>-2.8130432374729938E-4</v>
      </c>
      <c r="D3465" s="33">
        <v>5.871683640115373E-2</v>
      </c>
    </row>
    <row r="3466" spans="2:4" x14ac:dyDescent="0.2">
      <c r="B3466" t="s">
        <v>3496</v>
      </c>
      <c r="C3466" s="33">
        <v>3.7222559970887678E-2</v>
      </c>
      <c r="D3466" s="33">
        <v>5.7976486684363955E-2</v>
      </c>
    </row>
    <row r="3467" spans="2:4" x14ac:dyDescent="0.2">
      <c r="B3467" t="s">
        <v>3497</v>
      </c>
      <c r="C3467" s="33">
        <v>1.1033087027753659E-2</v>
      </c>
      <c r="D3467" s="33">
        <v>5.9175747487450608E-4</v>
      </c>
    </row>
    <row r="3468" spans="2:4" x14ac:dyDescent="0.2">
      <c r="B3468" t="s">
        <v>3498</v>
      </c>
      <c r="C3468" s="33">
        <v>4.7096255682734678E-2</v>
      </c>
      <c r="D3468" s="33">
        <v>6.5771359788186767E-2</v>
      </c>
    </row>
    <row r="3469" spans="2:4" x14ac:dyDescent="0.2">
      <c r="B3469" t="s">
        <v>3499</v>
      </c>
      <c r="C3469" s="33">
        <v>9.0337464165768377E-4</v>
      </c>
      <c r="D3469" s="33">
        <v>-2.6847883930920455E-3</v>
      </c>
    </row>
    <row r="3470" spans="2:4" x14ac:dyDescent="0.2">
      <c r="B3470" t="s">
        <v>3500</v>
      </c>
      <c r="C3470" s="33">
        <v>4.4024583354752435E-2</v>
      </c>
      <c r="D3470" s="33">
        <v>4.9898151150863559E-2</v>
      </c>
    </row>
    <row r="3471" spans="2:4" x14ac:dyDescent="0.2">
      <c r="B3471" t="s">
        <v>3501</v>
      </c>
      <c r="C3471" s="33">
        <v>-2.416879912106086E-2</v>
      </c>
      <c r="D3471" s="33">
        <v>5.8335085804683093E-2</v>
      </c>
    </row>
    <row r="3472" spans="2:4" x14ac:dyDescent="0.2">
      <c r="B3472" t="s">
        <v>3502</v>
      </c>
      <c r="C3472" s="33">
        <v>4.6815727791020466E-2</v>
      </c>
      <c r="D3472" s="33">
        <v>5.2738655862553364E-2</v>
      </c>
    </row>
    <row r="3473" spans="2:4" x14ac:dyDescent="0.2">
      <c r="B3473" t="s">
        <v>3503</v>
      </c>
      <c r="C3473" s="33">
        <v>4.793366705878304E-4</v>
      </c>
      <c r="D3473" s="33">
        <v>3.0201687346507571E-2</v>
      </c>
    </row>
    <row r="3474" spans="2:4" x14ac:dyDescent="0.2">
      <c r="B3474" t="s">
        <v>3504</v>
      </c>
      <c r="C3474" s="33">
        <v>3.6977489308473714E-2</v>
      </c>
      <c r="D3474" s="33">
        <v>2.810910280149094E-2</v>
      </c>
    </row>
    <row r="3475" spans="2:4" x14ac:dyDescent="0.2">
      <c r="B3475" t="s">
        <v>3505</v>
      </c>
      <c r="C3475" s="33">
        <v>2.1763656516869092E-2</v>
      </c>
      <c r="D3475" s="33">
        <v>4.947816566882686E-2</v>
      </c>
    </row>
    <row r="3476" spans="2:4" x14ac:dyDescent="0.2">
      <c r="B3476" t="s">
        <v>3506</v>
      </c>
      <c r="C3476" s="33">
        <v>-1.0193920867549668E-2</v>
      </c>
      <c r="D3476" s="33">
        <v>-2.3374707639520556E-3</v>
      </c>
    </row>
    <row r="3477" spans="2:4" x14ac:dyDescent="0.2">
      <c r="B3477" t="s">
        <v>3507</v>
      </c>
      <c r="C3477" s="33">
        <v>2.834908371514195E-2</v>
      </c>
      <c r="D3477" s="33">
        <v>6.4057383769685283E-2</v>
      </c>
    </row>
    <row r="3478" spans="2:4" x14ac:dyDescent="0.2">
      <c r="B3478" t="s">
        <v>3508</v>
      </c>
      <c r="C3478" s="33">
        <v>-1.1829221915660581E-2</v>
      </c>
      <c r="D3478" s="33">
        <v>7.2596371130233234E-2</v>
      </c>
    </row>
    <row r="3479" spans="2:4" x14ac:dyDescent="0.2">
      <c r="B3479" t="s">
        <v>3509</v>
      </c>
      <c r="C3479" s="33">
        <v>-2.498697571411088E-3</v>
      </c>
      <c r="D3479" s="33">
        <v>1.6132806278930382E-2</v>
      </c>
    </row>
    <row r="3480" spans="2:4" x14ac:dyDescent="0.2">
      <c r="B3480" t="s">
        <v>3510</v>
      </c>
      <c r="C3480" s="33">
        <v>1.854856486277108E-2</v>
      </c>
      <c r="D3480" s="33">
        <v>8.5574877439440269E-3</v>
      </c>
    </row>
    <row r="3481" spans="2:4" x14ac:dyDescent="0.2">
      <c r="B3481" t="s">
        <v>3511</v>
      </c>
      <c r="C3481" s="33">
        <v>1.742918431322682E-2</v>
      </c>
      <c r="D3481" s="33">
        <v>4.3394433497866924E-2</v>
      </c>
    </row>
    <row r="3482" spans="2:4" x14ac:dyDescent="0.2">
      <c r="B3482" t="s">
        <v>3512</v>
      </c>
      <c r="C3482" s="33">
        <v>-3.1093981989298667E-3</v>
      </c>
      <c r="D3482" s="33">
        <v>5.8772124965275271E-3</v>
      </c>
    </row>
    <row r="3483" spans="2:4" x14ac:dyDescent="0.2">
      <c r="B3483" t="s">
        <v>3513</v>
      </c>
      <c r="C3483" s="33">
        <v>7.4761653122576884E-3</v>
      </c>
      <c r="D3483" s="33">
        <v>3.3078025651882795E-2</v>
      </c>
    </row>
    <row r="3484" spans="2:4" x14ac:dyDescent="0.2">
      <c r="B3484" t="s">
        <v>3514</v>
      </c>
      <c r="C3484" s="33">
        <v>2.5999014751700307E-2</v>
      </c>
      <c r="D3484" s="33">
        <v>7.7162764343152529E-2</v>
      </c>
    </row>
    <row r="3485" spans="2:4" x14ac:dyDescent="0.2">
      <c r="B3485" t="s">
        <v>3515</v>
      </c>
      <c r="C3485" s="33">
        <v>1.9859108822810112E-2</v>
      </c>
      <c r="D3485" s="33">
        <v>7.2219305079392324E-2</v>
      </c>
    </row>
    <row r="3486" spans="2:4" x14ac:dyDescent="0.2">
      <c r="B3486" t="s">
        <v>3516</v>
      </c>
      <c r="C3486" s="33">
        <v>-5.9603941130267849E-3</v>
      </c>
      <c r="D3486" s="33">
        <v>1.8674632409025071E-2</v>
      </c>
    </row>
    <row r="3487" spans="2:4" x14ac:dyDescent="0.2">
      <c r="B3487" t="s">
        <v>3517</v>
      </c>
      <c r="C3487" s="33">
        <v>1.5050747065085406E-2</v>
      </c>
      <c r="D3487" s="33">
        <v>2.8358813537560357E-2</v>
      </c>
    </row>
    <row r="3488" spans="2:4" x14ac:dyDescent="0.2">
      <c r="B3488" t="s">
        <v>3518</v>
      </c>
      <c r="C3488" s="33">
        <v>1.0129033174074615E-2</v>
      </c>
      <c r="D3488" s="33">
        <v>5.3581094705827406E-2</v>
      </c>
    </row>
    <row r="3489" spans="2:4" x14ac:dyDescent="0.2">
      <c r="B3489" t="s">
        <v>3519</v>
      </c>
      <c r="C3489" s="33">
        <v>3.9412686594591941E-2</v>
      </c>
      <c r="D3489" s="33">
        <v>3.1331630005687082E-2</v>
      </c>
    </row>
    <row r="3490" spans="2:4" x14ac:dyDescent="0.2">
      <c r="B3490" t="s">
        <v>3520</v>
      </c>
      <c r="C3490" s="33">
        <v>-2.2989042116944351E-2</v>
      </c>
      <c r="D3490" s="33">
        <v>4.1186727513170249E-2</v>
      </c>
    </row>
    <row r="3491" spans="2:4" x14ac:dyDescent="0.2">
      <c r="B3491" t="s">
        <v>3521</v>
      </c>
      <c r="C3491" s="33">
        <v>2.6723639640620099E-2</v>
      </c>
      <c r="D3491" s="33">
        <v>1.6554136134375036E-2</v>
      </c>
    </row>
    <row r="3492" spans="2:4" x14ac:dyDescent="0.2">
      <c r="B3492" t="s">
        <v>3522</v>
      </c>
      <c r="C3492" s="33">
        <v>-3.9066367179404045E-2</v>
      </c>
      <c r="D3492" s="33">
        <v>2.1468176683752633E-2</v>
      </c>
    </row>
    <row r="3493" spans="2:4" x14ac:dyDescent="0.2">
      <c r="B3493" t="s">
        <v>3523</v>
      </c>
      <c r="C3493" s="33">
        <v>9.1143814321261226E-3</v>
      </c>
      <c r="D3493" s="33">
        <v>5.9245687033301603E-2</v>
      </c>
    </row>
    <row r="3494" spans="2:4" x14ac:dyDescent="0.2">
      <c r="B3494" t="s">
        <v>3524</v>
      </c>
      <c r="C3494" s="33">
        <v>-6.6347885755203197E-3</v>
      </c>
      <c r="D3494" s="33">
        <v>4.8264215373812543E-2</v>
      </c>
    </row>
    <row r="3495" spans="2:4" x14ac:dyDescent="0.2">
      <c r="B3495" t="s">
        <v>3525</v>
      </c>
      <c r="C3495" s="33">
        <v>-7.8901711576864261E-3</v>
      </c>
      <c r="D3495" s="33">
        <v>7.8116629600408133E-2</v>
      </c>
    </row>
    <row r="3496" spans="2:4" x14ac:dyDescent="0.2">
      <c r="B3496" t="s">
        <v>3526</v>
      </c>
      <c r="C3496" s="33">
        <v>1.5991606880795463E-2</v>
      </c>
      <c r="D3496" s="33">
        <v>3.7957467779207416E-2</v>
      </c>
    </row>
    <row r="3497" spans="2:4" x14ac:dyDescent="0.2">
      <c r="B3497" t="s">
        <v>3527</v>
      </c>
      <c r="C3497" s="33">
        <v>1.9715558047094923E-2</v>
      </c>
      <c r="D3497" s="33">
        <v>5.0456363375702216E-2</v>
      </c>
    </row>
    <row r="3498" spans="2:4" x14ac:dyDescent="0.2">
      <c r="B3498" t="s">
        <v>3528</v>
      </c>
      <c r="C3498" s="33">
        <v>-1.4579528033966139E-2</v>
      </c>
      <c r="D3498" s="33">
        <v>1.9301366656295414E-2</v>
      </c>
    </row>
    <row r="3499" spans="2:4" x14ac:dyDescent="0.2">
      <c r="B3499" t="s">
        <v>3529</v>
      </c>
      <c r="C3499" s="33">
        <v>1.414399740431538E-2</v>
      </c>
      <c r="D3499" s="33">
        <v>5.1808685809486915E-2</v>
      </c>
    </row>
    <row r="3500" spans="2:4" x14ac:dyDescent="0.2">
      <c r="B3500" t="s">
        <v>3530</v>
      </c>
      <c r="C3500" s="33">
        <v>2.2773796159041338E-2</v>
      </c>
      <c r="D3500" s="33">
        <v>7.7662801770412362E-2</v>
      </c>
    </row>
    <row r="3501" spans="2:4" x14ac:dyDescent="0.2">
      <c r="B3501" t="s">
        <v>3531</v>
      </c>
      <c r="C3501" s="33">
        <v>8.4579933877490798E-3</v>
      </c>
      <c r="D3501" s="33">
        <v>5.3498537654437545E-2</v>
      </c>
    </row>
    <row r="3502" spans="2:4" x14ac:dyDescent="0.2">
      <c r="B3502" t="s">
        <v>3532</v>
      </c>
      <c r="C3502" s="33">
        <v>7.4299653987737382E-3</v>
      </c>
      <c r="D3502" s="33">
        <v>1.5464440387946719E-2</v>
      </c>
    </row>
    <row r="3503" spans="2:4" x14ac:dyDescent="0.2">
      <c r="B3503" t="s">
        <v>3533</v>
      </c>
      <c r="C3503" s="33">
        <v>7.1467710644723716E-3</v>
      </c>
      <c r="D3503" s="33">
        <v>4.4998927937986564E-2</v>
      </c>
    </row>
    <row r="3504" spans="2:4" x14ac:dyDescent="0.2">
      <c r="B3504" t="s">
        <v>3534</v>
      </c>
      <c r="C3504" s="33">
        <v>1.983522503068668E-3</v>
      </c>
      <c r="D3504" s="33">
        <v>1.6952881622385216E-2</v>
      </c>
    </row>
    <row r="3505" spans="2:4" x14ac:dyDescent="0.2">
      <c r="B3505" t="s">
        <v>3535</v>
      </c>
      <c r="C3505" s="33">
        <v>-2.4011959577534912E-3</v>
      </c>
      <c r="D3505" s="33">
        <v>2.0636112057738638E-2</v>
      </c>
    </row>
    <row r="3506" spans="2:4" x14ac:dyDescent="0.2">
      <c r="B3506" t="s">
        <v>3536</v>
      </c>
      <c r="C3506" s="33">
        <v>-5.7815070228344149E-3</v>
      </c>
      <c r="D3506" s="33">
        <v>6.3448692904937085E-2</v>
      </c>
    </row>
    <row r="3507" spans="2:4" x14ac:dyDescent="0.2">
      <c r="B3507" t="s">
        <v>3537</v>
      </c>
      <c r="C3507" s="33">
        <v>7.2177359818134355E-3</v>
      </c>
      <c r="D3507" s="33">
        <v>4.9761607705267719E-2</v>
      </c>
    </row>
    <row r="3508" spans="2:4" x14ac:dyDescent="0.2">
      <c r="B3508" t="s">
        <v>3538</v>
      </c>
      <c r="C3508" s="33">
        <v>-1.2108447594477942E-2</v>
      </c>
      <c r="D3508" s="33">
        <v>4.1696470800858594E-2</v>
      </c>
    </row>
    <row r="3509" spans="2:4" x14ac:dyDescent="0.2">
      <c r="B3509" t="s">
        <v>3539</v>
      </c>
      <c r="C3509" s="33">
        <v>1.4387201240109946E-2</v>
      </c>
      <c r="D3509" s="33">
        <v>4.1131197063108638E-2</v>
      </c>
    </row>
    <row r="3510" spans="2:4" x14ac:dyDescent="0.2">
      <c r="B3510" t="s">
        <v>3540</v>
      </c>
      <c r="C3510" s="33">
        <v>1.4866080020375178E-2</v>
      </c>
      <c r="D3510" s="33">
        <v>4.6064861795836118E-2</v>
      </c>
    </row>
    <row r="3511" spans="2:4" x14ac:dyDescent="0.2">
      <c r="B3511" t="s">
        <v>3541</v>
      </c>
      <c r="C3511" s="33">
        <v>-6.4975379490557188E-3</v>
      </c>
      <c r="D3511" s="33">
        <v>3.9802482684834696E-2</v>
      </c>
    </row>
    <row r="3512" spans="2:4" x14ac:dyDescent="0.2">
      <c r="B3512" t="s">
        <v>3542</v>
      </c>
      <c r="C3512" s="33">
        <v>-1.2820470669772604E-2</v>
      </c>
      <c r="D3512" s="33">
        <v>5.3386636001327252E-2</v>
      </c>
    </row>
    <row r="3513" spans="2:4" x14ac:dyDescent="0.2">
      <c r="B3513" t="s">
        <v>3543</v>
      </c>
      <c r="C3513" s="33">
        <v>5.2453790499160491E-2</v>
      </c>
      <c r="D3513" s="33">
        <v>-5.8978069366174765E-3</v>
      </c>
    </row>
    <row r="3514" spans="2:4" x14ac:dyDescent="0.2">
      <c r="B3514" t="s">
        <v>3544</v>
      </c>
      <c r="C3514" s="33">
        <v>1.5663836047790276E-2</v>
      </c>
      <c r="D3514" s="33">
        <v>4.2590821879491668E-2</v>
      </c>
    </row>
    <row r="3515" spans="2:4" x14ac:dyDescent="0.2">
      <c r="B3515" t="s">
        <v>3545</v>
      </c>
      <c r="C3515" s="33">
        <v>-2.6507770627642202E-2</v>
      </c>
      <c r="D3515" s="33">
        <v>6.2285350862826161E-2</v>
      </c>
    </row>
    <row r="3516" spans="2:4" x14ac:dyDescent="0.2">
      <c r="B3516" t="s">
        <v>3546</v>
      </c>
      <c r="C3516" s="33">
        <v>5.0642470494068762E-3</v>
      </c>
      <c r="D3516" s="33">
        <v>3.8181967871525918E-2</v>
      </c>
    </row>
    <row r="3517" spans="2:4" x14ac:dyDescent="0.2">
      <c r="B3517" t="s">
        <v>3547</v>
      </c>
      <c r="C3517" s="33">
        <v>1.0545365626735477E-2</v>
      </c>
      <c r="D3517" s="33">
        <v>8.320666583168812E-2</v>
      </c>
    </row>
    <row r="3518" spans="2:4" x14ac:dyDescent="0.2">
      <c r="B3518" t="s">
        <v>3548</v>
      </c>
      <c r="C3518" s="33">
        <v>2.6325586808447966E-2</v>
      </c>
      <c r="D3518" s="33">
        <v>4.3943765031677615E-2</v>
      </c>
    </row>
    <row r="3519" spans="2:4" x14ac:dyDescent="0.2">
      <c r="B3519" t="s">
        <v>3549</v>
      </c>
      <c r="C3519" s="33">
        <v>6.1534069329841068E-3</v>
      </c>
      <c r="D3519" s="33">
        <v>4.7447548290382377E-2</v>
      </c>
    </row>
    <row r="3520" spans="2:4" x14ac:dyDescent="0.2">
      <c r="B3520" t="s">
        <v>3550</v>
      </c>
      <c r="C3520" s="33">
        <v>1.4562529257452755E-2</v>
      </c>
      <c r="D3520" s="33">
        <v>4.5562097221049647E-4</v>
      </c>
    </row>
    <row r="3521" spans="2:4" x14ac:dyDescent="0.2">
      <c r="B3521" t="s">
        <v>3551</v>
      </c>
      <c r="C3521" s="33">
        <v>2.5005148388162812E-2</v>
      </c>
      <c r="D3521" s="33">
        <v>7.8096587826980424E-2</v>
      </c>
    </row>
    <row r="3522" spans="2:4" x14ac:dyDescent="0.2">
      <c r="B3522" t="s">
        <v>3552</v>
      </c>
      <c r="C3522" s="33">
        <v>-2.1657157109431641E-4</v>
      </c>
      <c r="D3522" s="33">
        <v>2.7083528111899478E-2</v>
      </c>
    </row>
    <row r="3523" spans="2:4" x14ac:dyDescent="0.2">
      <c r="B3523" t="s">
        <v>3553</v>
      </c>
      <c r="C3523" s="33">
        <v>5.1471778745216263E-3</v>
      </c>
      <c r="D3523" s="33">
        <v>5.4592018904756623E-2</v>
      </c>
    </row>
    <row r="3524" spans="2:4" x14ac:dyDescent="0.2">
      <c r="B3524" t="s">
        <v>3554</v>
      </c>
      <c r="C3524" s="33">
        <v>-3.0500986392385396E-2</v>
      </c>
      <c r="D3524" s="33">
        <v>3.7627319707300599E-2</v>
      </c>
    </row>
    <row r="3525" spans="2:4" x14ac:dyDescent="0.2">
      <c r="B3525" t="s">
        <v>3555</v>
      </c>
      <c r="C3525" s="33">
        <v>-2.4176771872747305E-2</v>
      </c>
      <c r="D3525" s="33">
        <v>3.3060503585845273E-2</v>
      </c>
    </row>
    <row r="3526" spans="2:4" x14ac:dyDescent="0.2">
      <c r="B3526" t="s">
        <v>3556</v>
      </c>
      <c r="C3526" s="33">
        <v>2.770596470150806E-2</v>
      </c>
      <c r="D3526" s="33">
        <v>4.0964438543498467E-2</v>
      </c>
    </row>
    <row r="3527" spans="2:4" x14ac:dyDescent="0.2">
      <c r="B3527" t="s">
        <v>3557</v>
      </c>
      <c r="C3527" s="33">
        <v>-1.2215995762103979E-2</v>
      </c>
      <c r="D3527" s="33">
        <v>4.5914425432707434E-2</v>
      </c>
    </row>
    <row r="3528" spans="2:4" x14ac:dyDescent="0.2">
      <c r="B3528" t="s">
        <v>3558</v>
      </c>
      <c r="C3528" s="33">
        <v>2.1866193384101354E-2</v>
      </c>
      <c r="D3528" s="33">
        <v>5.9522089058365826E-2</v>
      </c>
    </row>
    <row r="3529" spans="2:4" x14ac:dyDescent="0.2">
      <c r="B3529" t="s">
        <v>3559</v>
      </c>
      <c r="C3529" s="33">
        <v>-1.196976470126853E-3</v>
      </c>
      <c r="D3529" s="33">
        <v>2.0278991323551349E-2</v>
      </c>
    </row>
    <row r="3530" spans="2:4" x14ac:dyDescent="0.2">
      <c r="B3530" t="s">
        <v>3560</v>
      </c>
      <c r="C3530" s="33">
        <v>-1.9796479023511837E-2</v>
      </c>
      <c r="D3530" s="33">
        <v>8.7319829982527242E-2</v>
      </c>
    </row>
    <row r="3531" spans="2:4" x14ac:dyDescent="0.2">
      <c r="B3531" t="s">
        <v>3561</v>
      </c>
      <c r="C3531" s="33">
        <v>4.9872524025999353E-3</v>
      </c>
      <c r="D3531" s="33">
        <v>7.8039520403859031E-2</v>
      </c>
    </row>
    <row r="3532" spans="2:4" x14ac:dyDescent="0.2">
      <c r="B3532" t="s">
        <v>3562</v>
      </c>
      <c r="C3532" s="33">
        <v>2.7310862932657158E-2</v>
      </c>
      <c r="D3532" s="33">
        <v>6.350515449275948E-2</v>
      </c>
    </row>
    <row r="3533" spans="2:4" x14ac:dyDescent="0.2">
      <c r="B3533" t="s">
        <v>3563</v>
      </c>
      <c r="C3533" s="33">
        <v>2.8083405818007466E-2</v>
      </c>
      <c r="D3533" s="33">
        <v>4.5960445294455192E-2</v>
      </c>
    </row>
    <row r="3534" spans="2:4" x14ac:dyDescent="0.2">
      <c r="B3534" t="s">
        <v>3564</v>
      </c>
      <c r="C3534" s="33">
        <v>2.6611610260874691E-2</v>
      </c>
      <c r="D3534" s="33">
        <v>3.5643367335632024E-2</v>
      </c>
    </row>
    <row r="3535" spans="2:4" x14ac:dyDescent="0.2">
      <c r="B3535" t="s">
        <v>3565</v>
      </c>
      <c r="C3535" s="33">
        <v>6.0375944592969334E-2</v>
      </c>
      <c r="D3535" s="33">
        <v>6.4417982148312153E-2</v>
      </c>
    </row>
    <row r="3536" spans="2:4" x14ac:dyDescent="0.2">
      <c r="B3536" t="s">
        <v>3566</v>
      </c>
      <c r="C3536" s="33">
        <v>-2.2955145366030112E-2</v>
      </c>
      <c r="D3536" s="33">
        <v>2.6405648598756777E-2</v>
      </c>
    </row>
    <row r="3537" spans="2:4" x14ac:dyDescent="0.2">
      <c r="B3537" t="s">
        <v>3567</v>
      </c>
      <c r="C3537" s="33">
        <v>3.2670107770816394E-2</v>
      </c>
      <c r="D3537" s="33">
        <v>3.1159376094169161E-2</v>
      </c>
    </row>
    <row r="3538" spans="2:4" x14ac:dyDescent="0.2">
      <c r="B3538" t="s">
        <v>3568</v>
      </c>
      <c r="C3538" s="33">
        <v>3.6234947797573615E-2</v>
      </c>
      <c r="D3538" s="33">
        <v>3.3437549016516799E-2</v>
      </c>
    </row>
    <row r="3539" spans="2:4" x14ac:dyDescent="0.2">
      <c r="B3539" t="s">
        <v>3569</v>
      </c>
      <c r="C3539" s="33">
        <v>3.6750536819402605E-3</v>
      </c>
      <c r="D3539" s="33">
        <v>2.5352333844505023E-2</v>
      </c>
    </row>
    <row r="3540" spans="2:4" x14ac:dyDescent="0.2">
      <c r="B3540" t="s">
        <v>3570</v>
      </c>
      <c r="C3540" s="33">
        <v>3.6274399449138642E-2</v>
      </c>
      <c r="D3540" s="33">
        <v>4.2240775953294257E-2</v>
      </c>
    </row>
    <row r="3541" spans="2:4" x14ac:dyDescent="0.2">
      <c r="B3541" t="s">
        <v>3571</v>
      </c>
      <c r="C3541" s="33">
        <v>6.7668141994704171E-3</v>
      </c>
      <c r="D3541" s="33">
        <v>3.1658002982146022E-2</v>
      </c>
    </row>
    <row r="3542" spans="2:4" x14ac:dyDescent="0.2">
      <c r="B3542" t="s">
        <v>3572</v>
      </c>
      <c r="C3542" s="33">
        <v>-1.9348822493604645E-2</v>
      </c>
      <c r="D3542" s="33">
        <v>5.383489569189491E-2</v>
      </c>
    </row>
    <row r="3543" spans="2:4" x14ac:dyDescent="0.2">
      <c r="B3543" t="s">
        <v>3573</v>
      </c>
      <c r="C3543" s="33">
        <v>6.8263221824786426E-3</v>
      </c>
      <c r="D3543" s="33">
        <v>3.1388427825831886E-2</v>
      </c>
    </row>
    <row r="3544" spans="2:4" x14ac:dyDescent="0.2">
      <c r="B3544" t="s">
        <v>3574</v>
      </c>
      <c r="C3544" s="33">
        <v>4.1401965074978116E-3</v>
      </c>
      <c r="D3544" s="33">
        <v>4.9326055896724175E-2</v>
      </c>
    </row>
    <row r="3545" spans="2:4" x14ac:dyDescent="0.2">
      <c r="B3545" t="s">
        <v>3575</v>
      </c>
      <c r="C3545" s="33">
        <v>8.1598422982725755E-3</v>
      </c>
      <c r="D3545" s="33">
        <v>5.627583983351387E-2</v>
      </c>
    </row>
    <row r="3546" spans="2:4" x14ac:dyDescent="0.2">
      <c r="B3546" t="s">
        <v>3576</v>
      </c>
      <c r="C3546" s="33">
        <v>-1.1322372554771762E-2</v>
      </c>
      <c r="D3546" s="33">
        <v>6.8617259446309004E-2</v>
      </c>
    </row>
    <row r="3547" spans="2:4" x14ac:dyDescent="0.2">
      <c r="B3547" t="s">
        <v>3577</v>
      </c>
      <c r="C3547" s="33">
        <v>-9.9371663258764221E-3</v>
      </c>
      <c r="D3547" s="33">
        <v>4.2761305490188153E-2</v>
      </c>
    </row>
    <row r="3548" spans="2:4" x14ac:dyDescent="0.2">
      <c r="B3548" t="s">
        <v>3578</v>
      </c>
      <c r="C3548" s="33">
        <v>2.5397416030715408E-2</v>
      </c>
      <c r="D3548" s="33">
        <v>7.3564866972123957E-2</v>
      </c>
    </row>
    <row r="3549" spans="2:4" x14ac:dyDescent="0.2">
      <c r="B3549" t="s">
        <v>3579</v>
      </c>
      <c r="C3549" s="33">
        <v>1.8976481249550422E-2</v>
      </c>
      <c r="D3549" s="33">
        <v>2.4142330154677795E-2</v>
      </c>
    </row>
    <row r="3550" spans="2:4" x14ac:dyDescent="0.2">
      <c r="B3550" t="s">
        <v>3580</v>
      </c>
      <c r="C3550" s="33">
        <v>9.479867683563353E-3</v>
      </c>
      <c r="D3550" s="33">
        <v>3.4917063998867084E-2</v>
      </c>
    </row>
    <row r="3551" spans="2:4" x14ac:dyDescent="0.2">
      <c r="B3551" t="s">
        <v>3581</v>
      </c>
      <c r="C3551" s="33">
        <v>2.0396565628127146E-2</v>
      </c>
      <c r="D3551" s="33">
        <v>5.368551445701749E-2</v>
      </c>
    </row>
    <row r="3552" spans="2:4" x14ac:dyDescent="0.2">
      <c r="B3552" t="s">
        <v>3582</v>
      </c>
      <c r="C3552" s="33">
        <v>-2.6407390405893856E-3</v>
      </c>
      <c r="D3552" s="33">
        <v>3.9187931815370391E-2</v>
      </c>
    </row>
    <row r="3553" spans="2:4" x14ac:dyDescent="0.2">
      <c r="B3553" t="s">
        <v>3583</v>
      </c>
      <c r="C3553" s="33">
        <v>4.1235946973383612E-2</v>
      </c>
      <c r="D3553" s="33">
        <v>2.4552160775897086E-3</v>
      </c>
    </row>
    <row r="3554" spans="2:4" x14ac:dyDescent="0.2">
      <c r="B3554" t="s">
        <v>3584</v>
      </c>
      <c r="C3554" s="33">
        <v>1.4199708754353809E-2</v>
      </c>
      <c r="D3554" s="33">
        <v>5.7776918206903241E-2</v>
      </c>
    </row>
    <row r="3555" spans="2:4" x14ac:dyDescent="0.2">
      <c r="B3555" t="s">
        <v>3585</v>
      </c>
      <c r="C3555" s="33">
        <v>1.772843737198998E-2</v>
      </c>
      <c r="D3555" s="33">
        <v>2.3415901496096861E-2</v>
      </c>
    </row>
    <row r="3556" spans="2:4" x14ac:dyDescent="0.2">
      <c r="B3556" t="s">
        <v>3586</v>
      </c>
      <c r="C3556" s="33">
        <v>9.4132206855323218E-3</v>
      </c>
      <c r="D3556" s="33">
        <v>2.3061887698496611E-2</v>
      </c>
    </row>
    <row r="3557" spans="2:4" x14ac:dyDescent="0.2">
      <c r="B3557" t="s">
        <v>3587</v>
      </c>
      <c r="C3557" s="33">
        <v>5.9386650378297379E-2</v>
      </c>
      <c r="D3557" s="33">
        <v>3.5155418767729082E-3</v>
      </c>
    </row>
    <row r="3558" spans="2:4" x14ac:dyDescent="0.2">
      <c r="B3558" t="s">
        <v>3588</v>
      </c>
      <c r="C3558" s="33">
        <v>-3.1170929755995717E-3</v>
      </c>
      <c r="D3558" s="33">
        <v>3.0696618787126047E-2</v>
      </c>
    </row>
    <row r="3559" spans="2:4" x14ac:dyDescent="0.2">
      <c r="B3559" t="s">
        <v>3589</v>
      </c>
      <c r="C3559" s="33">
        <v>-2.0598729287016112E-3</v>
      </c>
      <c r="D3559" s="33">
        <v>5.6768016821887167E-2</v>
      </c>
    </row>
    <row r="3560" spans="2:4" x14ac:dyDescent="0.2">
      <c r="B3560" t="s">
        <v>3590</v>
      </c>
      <c r="C3560" s="33">
        <v>1.0174230354127243E-2</v>
      </c>
      <c r="D3560" s="33">
        <v>6.4454466633479465E-2</v>
      </c>
    </row>
    <row r="3561" spans="2:4" x14ac:dyDescent="0.2">
      <c r="B3561" t="s">
        <v>3591</v>
      </c>
      <c r="C3561" s="33">
        <v>3.560298041458549E-2</v>
      </c>
      <c r="D3561" s="33">
        <v>6.0409005105880771E-2</v>
      </c>
    </row>
    <row r="3562" spans="2:4" x14ac:dyDescent="0.2">
      <c r="B3562" t="s">
        <v>3592</v>
      </c>
      <c r="C3562" s="33">
        <v>-4.7293400700736208E-3</v>
      </c>
      <c r="D3562" s="33">
        <v>3.0244652859064775E-2</v>
      </c>
    </row>
    <row r="3563" spans="2:4" x14ac:dyDescent="0.2">
      <c r="B3563" t="s">
        <v>3593</v>
      </c>
      <c r="C3563" s="33">
        <v>3.5311671890978077E-3</v>
      </c>
      <c r="D3563" s="33">
        <v>4.4569566491498368E-2</v>
      </c>
    </row>
    <row r="3564" spans="2:4" x14ac:dyDescent="0.2">
      <c r="B3564" t="s">
        <v>3594</v>
      </c>
      <c r="C3564" s="33">
        <v>-6.9272437495481332E-3</v>
      </c>
      <c r="D3564" s="33">
        <v>2.7538932380912758E-2</v>
      </c>
    </row>
    <row r="3565" spans="2:4" x14ac:dyDescent="0.2">
      <c r="B3565" t="s">
        <v>3595</v>
      </c>
      <c r="C3565" s="33">
        <v>4.2018028234400331E-2</v>
      </c>
      <c r="D3565" s="33">
        <v>5.470362218580567E-2</v>
      </c>
    </row>
    <row r="3566" spans="2:4" x14ac:dyDescent="0.2">
      <c r="B3566" t="s">
        <v>3596</v>
      </c>
      <c r="C3566" s="33">
        <v>-1.99737282194766E-3</v>
      </c>
      <c r="D3566" s="33">
        <v>4.7908166486101508E-2</v>
      </c>
    </row>
    <row r="3567" spans="2:4" x14ac:dyDescent="0.2">
      <c r="B3567" t="s">
        <v>3597</v>
      </c>
      <c r="C3567" s="33">
        <v>-3.6769594012289894E-2</v>
      </c>
      <c r="D3567" s="33">
        <v>5.2180556181370408E-2</v>
      </c>
    </row>
    <row r="3568" spans="2:4" x14ac:dyDescent="0.2">
      <c r="B3568" t="s">
        <v>3598</v>
      </c>
      <c r="C3568" s="33">
        <v>7.9295169284583182E-3</v>
      </c>
      <c r="D3568" s="33">
        <v>2.4904605125285487E-2</v>
      </c>
    </row>
    <row r="3569" spans="2:4" x14ac:dyDescent="0.2">
      <c r="B3569" t="s">
        <v>3599</v>
      </c>
      <c r="C3569" s="33">
        <v>1.2044947118142017E-4</v>
      </c>
      <c r="D3569" s="33">
        <v>5.2807660963653053E-2</v>
      </c>
    </row>
    <row r="3570" spans="2:4" x14ac:dyDescent="0.2">
      <c r="B3570" t="s">
        <v>3600</v>
      </c>
      <c r="C3570" s="33">
        <v>2.8478079040610303E-2</v>
      </c>
      <c r="D3570" s="33">
        <v>5.1169901149447097E-2</v>
      </c>
    </row>
    <row r="3571" spans="2:4" x14ac:dyDescent="0.2">
      <c r="B3571" t="s">
        <v>3601</v>
      </c>
      <c r="C3571" s="33">
        <v>3.4308214955180764E-2</v>
      </c>
      <c r="D3571" s="33">
        <v>5.886828318972543E-2</v>
      </c>
    </row>
    <row r="3572" spans="2:4" x14ac:dyDescent="0.2">
      <c r="B3572" t="s">
        <v>3602</v>
      </c>
      <c r="C3572" s="33">
        <v>1.7284435903396251E-2</v>
      </c>
      <c r="D3572" s="33">
        <v>5.42552440053366E-2</v>
      </c>
    </row>
    <row r="3573" spans="2:4" x14ac:dyDescent="0.2">
      <c r="B3573" t="s">
        <v>3603</v>
      </c>
      <c r="C3573" s="33">
        <v>2.5965660702860147E-2</v>
      </c>
      <c r="D3573" s="33">
        <v>7.5966263468010414E-2</v>
      </c>
    </row>
    <row r="3574" spans="2:4" x14ac:dyDescent="0.2">
      <c r="B3574" t="s">
        <v>3604</v>
      </c>
      <c r="C3574" s="33">
        <v>-4.1701333216406546E-3</v>
      </c>
      <c r="D3574" s="33">
        <v>1.0806523730592189E-2</v>
      </c>
    </row>
    <row r="3575" spans="2:4" x14ac:dyDescent="0.2">
      <c r="B3575" t="s">
        <v>3605</v>
      </c>
      <c r="C3575" s="33">
        <v>1.1869843614214179E-2</v>
      </c>
      <c r="D3575" s="33">
        <v>1.2090622212608544E-2</v>
      </c>
    </row>
    <row r="3576" spans="2:4" x14ac:dyDescent="0.2">
      <c r="B3576" t="s">
        <v>3606</v>
      </c>
      <c r="C3576" s="33">
        <v>-6.8034955477910396E-3</v>
      </c>
      <c r="D3576" s="33">
        <v>1.4312119272615532E-2</v>
      </c>
    </row>
    <row r="3577" spans="2:4" x14ac:dyDescent="0.2">
      <c r="B3577" t="s">
        <v>3607</v>
      </c>
      <c r="C3577" s="33">
        <v>2.0430952849047418E-2</v>
      </c>
      <c r="D3577" s="33">
        <v>2.1305850975833519E-2</v>
      </c>
    </row>
    <row r="3578" spans="2:4" x14ac:dyDescent="0.2">
      <c r="B3578" t="s">
        <v>3608</v>
      </c>
      <c r="C3578" s="33">
        <v>1.530582130211413E-2</v>
      </c>
      <c r="D3578" s="33">
        <v>2.829477160304146E-2</v>
      </c>
    </row>
    <row r="3579" spans="2:4" x14ac:dyDescent="0.2">
      <c r="B3579" t="s">
        <v>3609</v>
      </c>
      <c r="C3579" s="33">
        <v>7.0205509880897311E-3</v>
      </c>
      <c r="D3579" s="33">
        <v>4.9594266204225898E-2</v>
      </c>
    </row>
    <row r="3580" spans="2:4" x14ac:dyDescent="0.2">
      <c r="B3580" t="s">
        <v>3610</v>
      </c>
      <c r="C3580" s="33">
        <v>1.3716986718733584E-2</v>
      </c>
      <c r="D3580" s="33">
        <v>3.6882325792718038E-2</v>
      </c>
    </row>
    <row r="3581" spans="2:4" x14ac:dyDescent="0.2">
      <c r="B3581" t="s">
        <v>3611</v>
      </c>
      <c r="C3581" s="33">
        <v>2.9859560280543145E-2</v>
      </c>
      <c r="D3581" s="33">
        <v>2.9060031721341074E-2</v>
      </c>
    </row>
    <row r="3582" spans="2:4" x14ac:dyDescent="0.2">
      <c r="B3582" t="s">
        <v>3612</v>
      </c>
      <c r="C3582" s="33">
        <v>3.8785143549598094E-3</v>
      </c>
      <c r="D3582" s="33">
        <v>-1.9498450997417482E-2</v>
      </c>
    </row>
    <row r="3583" spans="2:4" x14ac:dyDescent="0.2">
      <c r="B3583" t="s">
        <v>3613</v>
      </c>
      <c r="C3583" s="33">
        <v>-2.9765042622386523E-3</v>
      </c>
      <c r="D3583" s="33">
        <v>5.7103380233479259E-2</v>
      </c>
    </row>
    <row r="3584" spans="2:4" x14ac:dyDescent="0.2">
      <c r="B3584" t="s">
        <v>3614</v>
      </c>
      <c r="C3584" s="33">
        <v>1.9910964687372648E-2</v>
      </c>
      <c r="D3584" s="33">
        <v>5.8210658085099523E-2</v>
      </c>
    </row>
    <row r="3585" spans="2:4" x14ac:dyDescent="0.2">
      <c r="B3585" t="s">
        <v>3615</v>
      </c>
      <c r="C3585" s="33">
        <v>-3.5938669543216679E-2</v>
      </c>
      <c r="D3585" s="33">
        <v>2.3009674135240361E-2</v>
      </c>
    </row>
    <row r="3586" spans="2:4" x14ac:dyDescent="0.2">
      <c r="B3586" t="s">
        <v>3616</v>
      </c>
      <c r="C3586" s="33">
        <v>3.817865237822677E-2</v>
      </c>
      <c r="D3586" s="33">
        <v>4.9569429462896178E-2</v>
      </c>
    </row>
    <row r="3587" spans="2:4" x14ac:dyDescent="0.2">
      <c r="B3587" t="s">
        <v>3617</v>
      </c>
      <c r="C3587" s="33">
        <v>1.2156838158537662E-2</v>
      </c>
      <c r="D3587" s="33">
        <v>4.8433731171230128E-2</v>
      </c>
    </row>
    <row r="3588" spans="2:4" x14ac:dyDescent="0.2">
      <c r="B3588" t="s">
        <v>3618</v>
      </c>
      <c r="C3588" s="33">
        <v>-9.6184610138381563E-3</v>
      </c>
      <c r="D3588" s="33">
        <v>2.0512722503233924E-2</v>
      </c>
    </row>
    <row r="3589" spans="2:4" x14ac:dyDescent="0.2">
      <c r="B3589" t="s">
        <v>3619</v>
      </c>
      <c r="C3589" s="33">
        <v>3.4901667617245214E-3</v>
      </c>
      <c r="D3589" s="33">
        <v>4.8359796939330839E-2</v>
      </c>
    </row>
    <row r="3590" spans="2:4" x14ac:dyDescent="0.2">
      <c r="B3590" t="s">
        <v>3620</v>
      </c>
      <c r="C3590" s="33">
        <v>-3.5240495460914165E-3</v>
      </c>
      <c r="D3590" s="33">
        <v>3.9706123426803318E-2</v>
      </c>
    </row>
    <row r="3591" spans="2:4" x14ac:dyDescent="0.2">
      <c r="B3591" t="s">
        <v>3621</v>
      </c>
      <c r="C3591" s="33">
        <v>-8.9122967161412488E-3</v>
      </c>
      <c r="D3591" s="33">
        <v>4.3071741028260516E-2</v>
      </c>
    </row>
    <row r="3592" spans="2:4" x14ac:dyDescent="0.2">
      <c r="B3592" t="s">
        <v>3622</v>
      </c>
      <c r="C3592" s="33">
        <v>-9.6274793030929878E-3</v>
      </c>
      <c r="D3592" s="33">
        <v>1.6712602628697896E-2</v>
      </c>
    </row>
    <row r="3593" spans="2:4" x14ac:dyDescent="0.2">
      <c r="B3593" t="s">
        <v>3623</v>
      </c>
      <c r="C3593" s="33">
        <v>3.1214726120547251E-2</v>
      </c>
      <c r="D3593" s="33">
        <v>5.5847659448510417E-2</v>
      </c>
    </row>
    <row r="3594" spans="2:4" x14ac:dyDescent="0.2">
      <c r="B3594" t="s">
        <v>3624</v>
      </c>
      <c r="C3594" s="33">
        <v>-1.1189905502781211E-2</v>
      </c>
      <c r="D3594" s="33">
        <v>4.2861869140307818E-2</v>
      </c>
    </row>
    <row r="3595" spans="2:4" x14ac:dyDescent="0.2">
      <c r="B3595" t="s">
        <v>3625</v>
      </c>
      <c r="C3595" s="33">
        <v>4.4204187377462616E-2</v>
      </c>
      <c r="D3595" s="33">
        <v>7.2212279521516112E-3</v>
      </c>
    </row>
    <row r="3596" spans="2:4" x14ac:dyDescent="0.2">
      <c r="B3596" t="s">
        <v>3626</v>
      </c>
      <c r="C3596" s="33">
        <v>-1.077816799653993E-2</v>
      </c>
      <c r="D3596" s="33">
        <v>4.0520580028959523E-2</v>
      </c>
    </row>
    <row r="3597" spans="2:4" x14ac:dyDescent="0.2">
      <c r="B3597" t="s">
        <v>3627</v>
      </c>
      <c r="C3597" s="33">
        <v>2.2520946544898928E-2</v>
      </c>
      <c r="D3597" s="33">
        <v>6.7870802649280179E-2</v>
      </c>
    </row>
    <row r="3598" spans="2:4" x14ac:dyDescent="0.2">
      <c r="B3598" t="s">
        <v>3628</v>
      </c>
      <c r="C3598" s="33">
        <v>-2.0904747447239087E-2</v>
      </c>
      <c r="D3598" s="33">
        <v>3.5653299782699585E-2</v>
      </c>
    </row>
    <row r="3599" spans="2:4" x14ac:dyDescent="0.2">
      <c r="B3599" t="s">
        <v>3629</v>
      </c>
      <c r="C3599" s="33">
        <v>3.6374823883776566E-2</v>
      </c>
      <c r="D3599" s="33">
        <v>6.7344303321921151E-2</v>
      </c>
    </row>
    <row r="3600" spans="2:4" x14ac:dyDescent="0.2">
      <c r="B3600" t="s">
        <v>3630</v>
      </c>
      <c r="C3600" s="33">
        <v>-1.0442892633506772E-2</v>
      </c>
      <c r="D3600" s="33">
        <v>2.8617793149155073E-2</v>
      </c>
    </row>
    <row r="3601" spans="2:4" x14ac:dyDescent="0.2">
      <c r="B3601" t="s">
        <v>3631</v>
      </c>
      <c r="C3601" s="33">
        <v>-1.0798084238580906E-2</v>
      </c>
      <c r="D3601" s="33">
        <v>1.7353028487809237E-2</v>
      </c>
    </row>
    <row r="3602" spans="2:4" x14ac:dyDescent="0.2">
      <c r="B3602" t="s">
        <v>3632</v>
      </c>
      <c r="C3602" s="33">
        <v>-1.669353728634352E-2</v>
      </c>
      <c r="D3602" s="33">
        <v>3.4117540860397838E-2</v>
      </c>
    </row>
    <row r="3603" spans="2:4" x14ac:dyDescent="0.2">
      <c r="B3603" t="s">
        <v>3633</v>
      </c>
      <c r="C3603" s="33">
        <v>2.5270843581757249E-3</v>
      </c>
      <c r="D3603" s="33">
        <v>3.9110735645000401E-2</v>
      </c>
    </row>
    <row r="3604" spans="2:4" x14ac:dyDescent="0.2">
      <c r="B3604" t="s">
        <v>3634</v>
      </c>
      <c r="C3604" s="33">
        <v>6.5189707145169818E-3</v>
      </c>
      <c r="D3604" s="33">
        <v>4.8937480611673245E-2</v>
      </c>
    </row>
    <row r="3605" spans="2:4" x14ac:dyDescent="0.2">
      <c r="B3605" t="s">
        <v>3635</v>
      </c>
      <c r="C3605" s="33">
        <v>1.9266202983070906E-2</v>
      </c>
      <c r="D3605" s="33">
        <v>3.0598639071148813E-2</v>
      </c>
    </row>
    <row r="3606" spans="2:4" x14ac:dyDescent="0.2">
      <c r="B3606" t="s">
        <v>3636</v>
      </c>
      <c r="C3606" s="33">
        <v>2.2639816646245974E-2</v>
      </c>
      <c r="D3606" s="33">
        <v>6.1446350917581286E-2</v>
      </c>
    </row>
    <row r="3607" spans="2:4" x14ac:dyDescent="0.2">
      <c r="B3607" t="s">
        <v>3637</v>
      </c>
      <c r="C3607" s="33">
        <v>1.6202651285564421E-2</v>
      </c>
      <c r="D3607" s="33">
        <v>2.864299449138568E-2</v>
      </c>
    </row>
    <row r="3608" spans="2:4" x14ac:dyDescent="0.2">
      <c r="B3608" t="s">
        <v>3638</v>
      </c>
      <c r="C3608" s="33">
        <v>3.5708718633333256E-3</v>
      </c>
      <c r="D3608" s="33">
        <v>6.747583474496123E-2</v>
      </c>
    </row>
    <row r="3609" spans="2:4" x14ac:dyDescent="0.2">
      <c r="B3609" t="s">
        <v>3639</v>
      </c>
      <c r="C3609" s="33">
        <v>1.1663569539189787E-2</v>
      </c>
      <c r="D3609" s="33">
        <v>1.1722856333723605E-2</v>
      </c>
    </row>
    <row r="3610" spans="2:4" x14ac:dyDescent="0.2">
      <c r="B3610" t="s">
        <v>3640</v>
      </c>
      <c r="C3610" s="33">
        <v>2.9359563888509042E-2</v>
      </c>
      <c r="D3610" s="33">
        <v>1.3870603833038248E-2</v>
      </c>
    </row>
    <row r="3611" spans="2:4" x14ac:dyDescent="0.2">
      <c r="B3611" t="s">
        <v>3641</v>
      </c>
      <c r="C3611" s="33">
        <v>1.1126409493527636E-2</v>
      </c>
      <c r="D3611" s="33">
        <v>5.3090549659875239E-2</v>
      </c>
    </row>
    <row r="3612" spans="2:4" x14ac:dyDescent="0.2">
      <c r="B3612" t="s">
        <v>3642</v>
      </c>
      <c r="C3612" s="33">
        <v>-4.0776910924793294E-3</v>
      </c>
      <c r="D3612" s="33">
        <v>6.4205224278971434E-2</v>
      </c>
    </row>
    <row r="3613" spans="2:4" x14ac:dyDescent="0.2">
      <c r="B3613" t="s">
        <v>3643</v>
      </c>
      <c r="C3613" s="33">
        <v>2.3351880022477976E-2</v>
      </c>
      <c r="D3613" s="33">
        <v>5.0154459757644723E-2</v>
      </c>
    </row>
    <row r="3614" spans="2:4" x14ac:dyDescent="0.2">
      <c r="B3614" t="s">
        <v>3644</v>
      </c>
      <c r="C3614" s="33">
        <v>1.6561803278036663E-3</v>
      </c>
      <c r="D3614" s="33">
        <v>3.3625795499974867E-2</v>
      </c>
    </row>
    <row r="3615" spans="2:4" x14ac:dyDescent="0.2">
      <c r="B3615" t="s">
        <v>3645</v>
      </c>
      <c r="C3615" s="33">
        <v>4.093444470086539E-3</v>
      </c>
      <c r="D3615" s="33">
        <v>2.7971730421996025E-2</v>
      </c>
    </row>
    <row r="3616" spans="2:4" x14ac:dyDescent="0.2">
      <c r="B3616" t="s">
        <v>3646</v>
      </c>
      <c r="C3616" s="33">
        <v>2.8835566329786691E-2</v>
      </c>
      <c r="D3616" s="33">
        <v>5.2411461263758188E-2</v>
      </c>
    </row>
    <row r="3617" spans="2:4" x14ac:dyDescent="0.2">
      <c r="B3617" t="s">
        <v>3647</v>
      </c>
      <c r="C3617" s="33">
        <v>3.7722823209881455E-2</v>
      </c>
      <c r="D3617" s="33">
        <v>5.8568415723225437E-2</v>
      </c>
    </row>
    <row r="3618" spans="2:4" x14ac:dyDescent="0.2">
      <c r="B3618" t="s">
        <v>3648</v>
      </c>
      <c r="C3618" s="33">
        <v>1.2012493675372811E-2</v>
      </c>
      <c r="D3618" s="33">
        <v>5.2978751048358336E-2</v>
      </c>
    </row>
    <row r="3619" spans="2:4" x14ac:dyDescent="0.2">
      <c r="B3619" t="s">
        <v>3649</v>
      </c>
      <c r="C3619" s="33">
        <v>3.0060156258054603E-3</v>
      </c>
      <c r="D3619" s="33">
        <v>3.1391596341628809E-2</v>
      </c>
    </row>
    <row r="3620" spans="2:4" x14ac:dyDescent="0.2">
      <c r="B3620" t="s">
        <v>3650</v>
      </c>
      <c r="C3620" s="33">
        <v>3.2074410296587058E-2</v>
      </c>
      <c r="D3620" s="33">
        <v>1.9551644417267439E-2</v>
      </c>
    </row>
    <row r="3621" spans="2:4" x14ac:dyDescent="0.2">
      <c r="B3621" t="s">
        <v>3651</v>
      </c>
      <c r="C3621" s="33">
        <v>3.4961152882785333E-2</v>
      </c>
      <c r="D3621" s="33">
        <v>4.9890572354268525E-2</v>
      </c>
    </row>
    <row r="3622" spans="2:4" x14ac:dyDescent="0.2">
      <c r="B3622" t="s">
        <v>3652</v>
      </c>
      <c r="C3622" s="33">
        <v>-1.1161412582681706E-2</v>
      </c>
      <c r="D3622" s="33">
        <v>1.6740668563450963E-2</v>
      </c>
    </row>
    <row r="3623" spans="2:4" x14ac:dyDescent="0.2">
      <c r="B3623" t="s">
        <v>3653</v>
      </c>
      <c r="C3623" s="33">
        <v>-4.3998530817484768E-2</v>
      </c>
      <c r="D3623" s="33">
        <v>5.1080254221459641E-2</v>
      </c>
    </row>
    <row r="3624" spans="2:4" x14ac:dyDescent="0.2">
      <c r="B3624" t="s">
        <v>3654</v>
      </c>
      <c r="C3624" s="33">
        <v>-1.7959244718754319E-3</v>
      </c>
      <c r="D3624" s="33">
        <v>2.8092058268444429E-2</v>
      </c>
    </row>
    <row r="3625" spans="2:4" x14ac:dyDescent="0.2">
      <c r="B3625" t="s">
        <v>3655</v>
      </c>
      <c r="C3625" s="33">
        <v>-3.2281540922240361E-3</v>
      </c>
      <c r="D3625" s="33">
        <v>4.0711667161761958E-2</v>
      </c>
    </row>
    <row r="3626" spans="2:4" x14ac:dyDescent="0.2">
      <c r="B3626" t="s">
        <v>3656</v>
      </c>
      <c r="C3626" s="33">
        <v>1.0617251552580732E-2</v>
      </c>
      <c r="D3626" s="33">
        <v>1.5216171845472377E-2</v>
      </c>
    </row>
    <row r="3627" spans="2:4" x14ac:dyDescent="0.2">
      <c r="B3627" t="s">
        <v>3657</v>
      </c>
      <c r="C3627" s="33">
        <v>-2.6409827281721737E-3</v>
      </c>
      <c r="D3627" s="33">
        <v>1.9743133301372354E-2</v>
      </c>
    </row>
    <row r="3628" spans="2:4" x14ac:dyDescent="0.2">
      <c r="B3628" t="s">
        <v>3658</v>
      </c>
      <c r="C3628" s="33">
        <v>4.0758867683097586E-3</v>
      </c>
      <c r="D3628" s="33">
        <v>5.5882590711902214E-2</v>
      </c>
    </row>
    <row r="3629" spans="2:4" x14ac:dyDescent="0.2">
      <c r="B3629" t="s">
        <v>3659</v>
      </c>
      <c r="C3629" s="33">
        <v>3.5569062960324055E-2</v>
      </c>
      <c r="D3629" s="33">
        <v>4.9727049125642089E-2</v>
      </c>
    </row>
    <row r="3630" spans="2:4" x14ac:dyDescent="0.2">
      <c r="B3630" t="s">
        <v>3660</v>
      </c>
      <c r="C3630" s="33">
        <v>-2.5543029281379075E-2</v>
      </c>
      <c r="D3630" s="33">
        <v>4.0959342771053196E-2</v>
      </c>
    </row>
    <row r="3631" spans="2:4" x14ac:dyDescent="0.2">
      <c r="B3631" t="s">
        <v>3661</v>
      </c>
      <c r="C3631" s="33">
        <v>1.3037152420207259E-2</v>
      </c>
      <c r="D3631" s="33">
        <v>3.4899500269505758E-2</v>
      </c>
    </row>
    <row r="3632" spans="2:4" x14ac:dyDescent="0.2">
      <c r="B3632" t="s">
        <v>3662</v>
      </c>
      <c r="C3632" s="33">
        <v>2.4364947494615461E-2</v>
      </c>
      <c r="D3632" s="33">
        <v>7.4585889789788529E-2</v>
      </c>
    </row>
    <row r="3633" spans="2:4" x14ac:dyDescent="0.2">
      <c r="B3633" t="s">
        <v>3663</v>
      </c>
      <c r="C3633" s="33">
        <v>1.5382600037675949E-2</v>
      </c>
      <c r="D3633" s="33">
        <v>4.3924405547608278E-2</v>
      </c>
    </row>
    <row r="3634" spans="2:4" x14ac:dyDescent="0.2">
      <c r="B3634" t="s">
        <v>3664</v>
      </c>
      <c r="C3634" s="33">
        <v>-1.324767156278361E-3</v>
      </c>
      <c r="D3634" s="33">
        <v>2.3994279070356919E-2</v>
      </c>
    </row>
    <row r="3635" spans="2:4" x14ac:dyDescent="0.2">
      <c r="B3635" t="s">
        <v>3665</v>
      </c>
      <c r="C3635" s="33">
        <v>1.8333519710670453E-2</v>
      </c>
      <c r="D3635" s="33">
        <v>2.6449894654288209E-2</v>
      </c>
    </row>
    <row r="3636" spans="2:4" x14ac:dyDescent="0.2">
      <c r="B3636" t="s">
        <v>3666</v>
      </c>
      <c r="C3636" s="33">
        <v>2.0191670648162005E-2</v>
      </c>
      <c r="D3636" s="33">
        <v>5.1817713253806838E-2</v>
      </c>
    </row>
    <row r="3637" spans="2:4" x14ac:dyDescent="0.2">
      <c r="B3637" t="s">
        <v>3667</v>
      </c>
      <c r="C3637" s="33">
        <v>1.7211793248691428E-2</v>
      </c>
      <c r="D3637" s="33">
        <v>2.9415198407689379E-2</v>
      </c>
    </row>
    <row r="3638" spans="2:4" x14ac:dyDescent="0.2">
      <c r="B3638" t="s">
        <v>3668</v>
      </c>
      <c r="C3638" s="33">
        <v>2.681156842909118E-3</v>
      </c>
      <c r="D3638" s="33">
        <v>3.8770786008301458E-2</v>
      </c>
    </row>
    <row r="3639" spans="2:4" x14ac:dyDescent="0.2">
      <c r="B3639" t="s">
        <v>3669</v>
      </c>
      <c r="C3639" s="33">
        <v>2.8656239723034098E-2</v>
      </c>
      <c r="D3639" s="33">
        <v>3.6837631190018733E-2</v>
      </c>
    </row>
    <row r="3640" spans="2:4" x14ac:dyDescent="0.2">
      <c r="B3640" t="s">
        <v>3670</v>
      </c>
      <c r="C3640" s="33">
        <v>-7.1576836849014201E-3</v>
      </c>
      <c r="D3640" s="33">
        <v>3.5598908299726097E-2</v>
      </c>
    </row>
    <row r="3641" spans="2:4" x14ac:dyDescent="0.2">
      <c r="B3641" t="s">
        <v>3671</v>
      </c>
      <c r="C3641" s="33">
        <v>-8.0610895362209778E-5</v>
      </c>
      <c r="D3641" s="33">
        <v>2.1758974503920194E-2</v>
      </c>
    </row>
    <row r="3642" spans="2:4" x14ac:dyDescent="0.2">
      <c r="B3642" t="s">
        <v>3672</v>
      </c>
      <c r="C3642" s="33">
        <v>2.0271722902847164E-2</v>
      </c>
      <c r="D3642" s="33">
        <v>2.9986973450236182E-2</v>
      </c>
    </row>
    <row r="3643" spans="2:4" x14ac:dyDescent="0.2">
      <c r="B3643" t="s">
        <v>3673</v>
      </c>
      <c r="C3643" s="33">
        <v>3.0026042042828001E-2</v>
      </c>
      <c r="D3643" s="33">
        <v>2.1066351576422997E-2</v>
      </c>
    </row>
    <row r="3644" spans="2:4" x14ac:dyDescent="0.2">
      <c r="B3644" t="s">
        <v>3674</v>
      </c>
      <c r="C3644" s="33">
        <v>2.5766617164221989E-2</v>
      </c>
      <c r="D3644" s="33">
        <v>4.5227540591432816E-2</v>
      </c>
    </row>
    <row r="3645" spans="2:4" x14ac:dyDescent="0.2">
      <c r="B3645" t="s">
        <v>3675</v>
      </c>
      <c r="C3645" s="33">
        <v>-1.2478764081903853E-2</v>
      </c>
      <c r="D3645" s="33">
        <v>5.4230798581264922E-2</v>
      </c>
    </row>
    <row r="3646" spans="2:4" x14ac:dyDescent="0.2">
      <c r="B3646" t="s">
        <v>3676</v>
      </c>
      <c r="C3646" s="33">
        <v>-2.3377508112104088E-2</v>
      </c>
      <c r="D3646" s="33">
        <v>3.5830744427613831E-2</v>
      </c>
    </row>
    <row r="3647" spans="2:4" x14ac:dyDescent="0.2">
      <c r="B3647" t="s">
        <v>3677</v>
      </c>
      <c r="C3647" s="33">
        <v>1.4631789989459696E-2</v>
      </c>
      <c r="D3647" s="33">
        <v>4.886554422450775E-2</v>
      </c>
    </row>
    <row r="3648" spans="2:4" x14ac:dyDescent="0.2">
      <c r="B3648" t="s">
        <v>3678</v>
      </c>
      <c r="C3648" s="33">
        <v>3.454973837029577E-2</v>
      </c>
      <c r="D3648" s="33">
        <v>7.7976494833566001E-2</v>
      </c>
    </row>
    <row r="3649" spans="2:4" x14ac:dyDescent="0.2">
      <c r="B3649" t="s">
        <v>3679</v>
      </c>
      <c r="C3649" s="33">
        <v>1.5654486061651637E-2</v>
      </c>
      <c r="D3649" s="33">
        <v>5.1997015921839085E-2</v>
      </c>
    </row>
    <row r="3650" spans="2:4" x14ac:dyDescent="0.2">
      <c r="B3650" t="s">
        <v>3680</v>
      </c>
      <c r="C3650" s="33">
        <v>-3.3715927503433496E-2</v>
      </c>
      <c r="D3650" s="33">
        <v>5.3549174158958768E-2</v>
      </c>
    </row>
    <row r="3651" spans="2:4" x14ac:dyDescent="0.2">
      <c r="B3651" t="s">
        <v>3681</v>
      </c>
      <c r="C3651" s="33">
        <v>8.42840018762178E-3</v>
      </c>
      <c r="D3651" s="33">
        <v>1.1664367712008485E-2</v>
      </c>
    </row>
    <row r="3652" spans="2:4" x14ac:dyDescent="0.2">
      <c r="B3652" t="s">
        <v>3682</v>
      </c>
      <c r="C3652" s="33">
        <v>-7.5199262591631403E-3</v>
      </c>
      <c r="D3652" s="33">
        <v>5.9406152459635486E-2</v>
      </c>
    </row>
    <row r="3653" spans="2:4" x14ac:dyDescent="0.2">
      <c r="B3653" t="s">
        <v>3683</v>
      </c>
      <c r="C3653" s="33">
        <v>1.7151648500295762E-2</v>
      </c>
      <c r="D3653" s="33">
        <v>4.6806369731791489E-2</v>
      </c>
    </row>
    <row r="3654" spans="2:4" x14ac:dyDescent="0.2">
      <c r="B3654" t="s">
        <v>3684</v>
      </c>
      <c r="C3654" s="33">
        <v>-6.6405718019741256E-3</v>
      </c>
      <c r="D3654" s="33">
        <v>2.928838614411363E-2</v>
      </c>
    </row>
    <row r="3655" spans="2:4" x14ac:dyDescent="0.2">
      <c r="B3655" t="s">
        <v>3685</v>
      </c>
      <c r="C3655" s="33">
        <v>1.3625273190509116E-2</v>
      </c>
      <c r="D3655" s="33">
        <v>1.8942877064764344E-3</v>
      </c>
    </row>
    <row r="3656" spans="2:4" x14ac:dyDescent="0.2">
      <c r="B3656" t="s">
        <v>3686</v>
      </c>
      <c r="C3656" s="33">
        <v>1.2549237954698367E-2</v>
      </c>
      <c r="D3656" s="33">
        <v>2.1795362265316316E-2</v>
      </c>
    </row>
    <row r="3657" spans="2:4" x14ac:dyDescent="0.2">
      <c r="B3657" t="s">
        <v>3687</v>
      </c>
      <c r="C3657" s="33">
        <v>-1.0631198320898054E-2</v>
      </c>
      <c r="D3657" s="33">
        <v>4.3749017359235184E-2</v>
      </c>
    </row>
    <row r="3658" spans="2:4" x14ac:dyDescent="0.2">
      <c r="B3658" t="s">
        <v>3688</v>
      </c>
      <c r="C3658" s="33">
        <v>1.1753840879838686E-2</v>
      </c>
      <c r="D3658" s="33">
        <v>5.2041705013284999E-2</v>
      </c>
    </row>
    <row r="3659" spans="2:4" x14ac:dyDescent="0.2">
      <c r="B3659" t="s">
        <v>3689</v>
      </c>
      <c r="C3659" s="33">
        <v>2.4663922816767402E-2</v>
      </c>
      <c r="D3659" s="33">
        <v>5.2779980164716078E-2</v>
      </c>
    </row>
    <row r="3660" spans="2:4" x14ac:dyDescent="0.2">
      <c r="B3660" t="s">
        <v>3690</v>
      </c>
      <c r="C3660" s="33">
        <v>-4.7847999358821766E-3</v>
      </c>
      <c r="D3660" s="33">
        <v>1.2696634231564162E-2</v>
      </c>
    </row>
    <row r="3661" spans="2:4" x14ac:dyDescent="0.2">
      <c r="B3661" t="s">
        <v>3691</v>
      </c>
      <c r="C3661" s="33">
        <v>2.3735645003841711E-2</v>
      </c>
      <c r="D3661" s="33">
        <v>5.516087729537808E-2</v>
      </c>
    </row>
    <row r="3662" spans="2:4" x14ac:dyDescent="0.2">
      <c r="B3662" t="s">
        <v>3692</v>
      </c>
      <c r="C3662" s="33">
        <v>3.7999012079763417E-2</v>
      </c>
      <c r="D3662" s="33">
        <v>6.257698009505451E-3</v>
      </c>
    </row>
    <row r="3663" spans="2:4" x14ac:dyDescent="0.2">
      <c r="B3663" t="s">
        <v>3693</v>
      </c>
      <c r="C3663" s="33">
        <v>-2.3194125449461138E-2</v>
      </c>
      <c r="D3663" s="33">
        <v>4.3875175016487113E-2</v>
      </c>
    </row>
    <row r="3664" spans="2:4" x14ac:dyDescent="0.2">
      <c r="B3664" t="s">
        <v>3694</v>
      </c>
      <c r="C3664" s="33">
        <v>-2.5164061450395389E-2</v>
      </c>
      <c r="D3664" s="33">
        <v>1.2771225227297626E-2</v>
      </c>
    </row>
    <row r="3665" spans="2:4" x14ac:dyDescent="0.2">
      <c r="B3665" t="s">
        <v>3695</v>
      </c>
      <c r="C3665" s="33">
        <v>1.5033543811418509E-2</v>
      </c>
      <c r="D3665" s="33">
        <v>1.9599892978207835E-2</v>
      </c>
    </row>
    <row r="3666" spans="2:4" x14ac:dyDescent="0.2">
      <c r="B3666" t="s">
        <v>3696</v>
      </c>
      <c r="C3666" s="33">
        <v>-3.0465900651943684E-2</v>
      </c>
      <c r="D3666" s="33">
        <v>5.6350877396016685E-2</v>
      </c>
    </row>
    <row r="3667" spans="2:4" x14ac:dyDescent="0.2">
      <c r="B3667" t="s">
        <v>3697</v>
      </c>
      <c r="C3667" s="33">
        <v>-4.1072188418648167E-2</v>
      </c>
      <c r="D3667" s="33">
        <v>2.0231699467541029E-2</v>
      </c>
    </row>
    <row r="3668" spans="2:4" x14ac:dyDescent="0.2">
      <c r="B3668" t="s">
        <v>3698</v>
      </c>
      <c r="C3668" s="33">
        <v>1.25728704543678E-2</v>
      </c>
      <c r="D3668" s="33">
        <v>5.9739035530797527E-2</v>
      </c>
    </row>
    <row r="3669" spans="2:4" x14ac:dyDescent="0.2">
      <c r="B3669" t="s">
        <v>3699</v>
      </c>
      <c r="C3669" s="33">
        <v>3.6814996025825657E-2</v>
      </c>
      <c r="D3669" s="33">
        <v>5.5841387908646005E-2</v>
      </c>
    </row>
    <row r="3670" spans="2:4" x14ac:dyDescent="0.2">
      <c r="B3670" t="s">
        <v>3700</v>
      </c>
      <c r="C3670" s="33">
        <v>6.7242838879500366E-3</v>
      </c>
      <c r="D3670" s="33">
        <v>2.6286506664432004E-2</v>
      </c>
    </row>
    <row r="3671" spans="2:4" x14ac:dyDescent="0.2">
      <c r="B3671" t="s">
        <v>3701</v>
      </c>
      <c r="C3671" s="33">
        <v>-9.8277697062616413E-3</v>
      </c>
      <c r="D3671" s="33">
        <v>8.9164463257793321E-3</v>
      </c>
    </row>
    <row r="3672" spans="2:4" x14ac:dyDescent="0.2">
      <c r="B3672" t="s">
        <v>3702</v>
      </c>
      <c r="C3672" s="33">
        <v>2.3719121078018296E-2</v>
      </c>
      <c r="D3672" s="33">
        <v>5.5780907969826862E-2</v>
      </c>
    </row>
    <row r="3673" spans="2:4" x14ac:dyDescent="0.2">
      <c r="B3673" t="s">
        <v>3703</v>
      </c>
      <c r="C3673" s="33">
        <v>6.6617650100261822E-3</v>
      </c>
      <c r="D3673" s="33">
        <v>1.5012848402526206E-2</v>
      </c>
    </row>
    <row r="3674" spans="2:4" x14ac:dyDescent="0.2">
      <c r="B3674" t="s">
        <v>3704</v>
      </c>
      <c r="C3674" s="33">
        <v>2.1429835655919868E-2</v>
      </c>
      <c r="D3674" s="33">
        <v>5.5861806598270537E-2</v>
      </c>
    </row>
    <row r="3675" spans="2:4" x14ac:dyDescent="0.2">
      <c r="B3675" t="s">
        <v>3705</v>
      </c>
      <c r="C3675" s="33">
        <v>-1.3144667065241951E-2</v>
      </c>
      <c r="D3675" s="33">
        <v>1.3737512112329712E-2</v>
      </c>
    </row>
    <row r="3676" spans="2:4" x14ac:dyDescent="0.2">
      <c r="B3676" t="s">
        <v>3706</v>
      </c>
      <c r="C3676" s="33">
        <v>2.2293313854836121E-2</v>
      </c>
      <c r="D3676" s="33">
        <v>1.1944285178394725E-2</v>
      </c>
    </row>
    <row r="3677" spans="2:4" x14ac:dyDescent="0.2">
      <c r="B3677" t="s">
        <v>3707</v>
      </c>
      <c r="C3677" s="33">
        <v>-1.3253273477441768E-2</v>
      </c>
      <c r="D3677" s="33">
        <v>6.0284464437798495E-2</v>
      </c>
    </row>
    <row r="3678" spans="2:4" x14ac:dyDescent="0.2">
      <c r="B3678" t="s">
        <v>3708</v>
      </c>
      <c r="C3678" s="33">
        <v>2.2439758744135258E-2</v>
      </c>
      <c r="D3678" s="33">
        <v>4.6816667003595949E-2</v>
      </c>
    </row>
    <row r="3679" spans="2:4" x14ac:dyDescent="0.2">
      <c r="B3679" t="s">
        <v>3709</v>
      </c>
      <c r="C3679" s="33">
        <v>-1.3819780103836275E-2</v>
      </c>
      <c r="D3679" s="33">
        <v>4.5391456632040902E-2</v>
      </c>
    </row>
    <row r="3680" spans="2:4" x14ac:dyDescent="0.2">
      <c r="B3680" t="s">
        <v>3710</v>
      </c>
      <c r="C3680" s="33">
        <v>-2.5984163423703778E-2</v>
      </c>
      <c r="D3680" s="33">
        <v>4.0565790465783375E-2</v>
      </c>
    </row>
    <row r="3681" spans="2:4" x14ac:dyDescent="0.2">
      <c r="B3681" t="s">
        <v>3711</v>
      </c>
      <c r="C3681" s="33">
        <v>2.7136274998143348E-2</v>
      </c>
      <c r="D3681" s="33">
        <v>2.4276942812249902E-2</v>
      </c>
    </row>
    <row r="3682" spans="2:4" x14ac:dyDescent="0.2">
      <c r="B3682" t="s">
        <v>3712</v>
      </c>
      <c r="C3682" s="33">
        <v>-1.4727269169195671E-2</v>
      </c>
      <c r="D3682" s="33">
        <v>4.7779056770175354E-2</v>
      </c>
    </row>
    <row r="3683" spans="2:4" x14ac:dyDescent="0.2">
      <c r="B3683" t="s">
        <v>3713</v>
      </c>
      <c r="C3683" s="33">
        <v>2.13557661564618E-2</v>
      </c>
      <c r="D3683" s="33">
        <v>7.5053725021308831E-2</v>
      </c>
    </row>
    <row r="3684" spans="2:4" x14ac:dyDescent="0.2">
      <c r="B3684" t="s">
        <v>3714</v>
      </c>
      <c r="C3684" s="33">
        <v>2.1793969207887905E-2</v>
      </c>
      <c r="D3684" s="33">
        <v>5.2229264871505587E-2</v>
      </c>
    </row>
    <row r="3685" spans="2:4" x14ac:dyDescent="0.2">
      <c r="B3685" t="s">
        <v>3715</v>
      </c>
      <c r="C3685" s="33">
        <v>3.110024734419705E-3</v>
      </c>
      <c r="D3685" s="33">
        <v>7.6140245196037348E-2</v>
      </c>
    </row>
    <row r="3686" spans="2:4" x14ac:dyDescent="0.2">
      <c r="B3686" t="s">
        <v>3716</v>
      </c>
      <c r="C3686" s="33">
        <v>-1.3487821787096007E-3</v>
      </c>
      <c r="D3686" s="33">
        <v>8.8080649387775503E-2</v>
      </c>
    </row>
    <row r="3687" spans="2:4" x14ac:dyDescent="0.2">
      <c r="B3687" t="s">
        <v>3717</v>
      </c>
      <c r="C3687" s="33">
        <v>2.9718792423040444E-2</v>
      </c>
      <c r="D3687" s="33">
        <v>4.1235218283575188E-2</v>
      </c>
    </row>
    <row r="3688" spans="2:4" x14ac:dyDescent="0.2">
      <c r="B3688" t="s">
        <v>3718</v>
      </c>
      <c r="C3688" s="33">
        <v>1.2208013663038043E-2</v>
      </c>
      <c r="D3688" s="33">
        <v>5.0224951463685087E-2</v>
      </c>
    </row>
    <row r="3689" spans="2:4" x14ac:dyDescent="0.2">
      <c r="B3689" t="s">
        <v>3719</v>
      </c>
      <c r="C3689" s="33">
        <v>4.996055821450485E-3</v>
      </c>
      <c r="D3689" s="33">
        <v>2.5191663529580122E-2</v>
      </c>
    </row>
    <row r="3690" spans="2:4" x14ac:dyDescent="0.2">
      <c r="B3690" t="s">
        <v>3720</v>
      </c>
      <c r="C3690" s="33">
        <v>-5.6475474189287122E-3</v>
      </c>
      <c r="D3690" s="33">
        <v>4.3326672212754568E-2</v>
      </c>
    </row>
    <row r="3691" spans="2:4" x14ac:dyDescent="0.2">
      <c r="B3691" t="s">
        <v>3721</v>
      </c>
      <c r="C3691" s="33">
        <v>9.9357694571537494E-3</v>
      </c>
      <c r="D3691" s="33">
        <v>2.482586519196248E-2</v>
      </c>
    </row>
    <row r="3692" spans="2:4" x14ac:dyDescent="0.2">
      <c r="B3692" t="s">
        <v>3722</v>
      </c>
      <c r="C3692" s="33">
        <v>-1.5605956313123585E-2</v>
      </c>
      <c r="D3692" s="33">
        <v>9.561107559530338E-3</v>
      </c>
    </row>
    <row r="3693" spans="2:4" x14ac:dyDescent="0.2">
      <c r="B3693" t="s">
        <v>3723</v>
      </c>
      <c r="C3693" s="33">
        <v>1.5351307758096844E-2</v>
      </c>
      <c r="D3693" s="33">
        <v>1.2199790429178146E-2</v>
      </c>
    </row>
    <row r="3694" spans="2:4" x14ac:dyDescent="0.2">
      <c r="B3694" t="s">
        <v>3724</v>
      </c>
      <c r="C3694" s="33">
        <v>-6.4910177283900809E-3</v>
      </c>
      <c r="D3694" s="33">
        <v>5.0503947733846123E-2</v>
      </c>
    </row>
    <row r="3695" spans="2:4" x14ac:dyDescent="0.2">
      <c r="B3695" t="s">
        <v>3725</v>
      </c>
      <c r="C3695" s="33">
        <v>3.5900032436514406E-2</v>
      </c>
      <c r="D3695" s="33">
        <v>3.7999106373039444E-2</v>
      </c>
    </row>
    <row r="3696" spans="2:4" x14ac:dyDescent="0.2">
      <c r="B3696" t="s">
        <v>3726</v>
      </c>
      <c r="C3696" s="33">
        <v>-2.7927017508018251E-2</v>
      </c>
      <c r="D3696" s="33">
        <v>1.8625894638602165E-2</v>
      </c>
    </row>
    <row r="3697" spans="2:4" x14ac:dyDescent="0.2">
      <c r="B3697" t="s">
        <v>3727</v>
      </c>
      <c r="C3697" s="33">
        <v>-1.3326896691072869E-2</v>
      </c>
      <c r="D3697" s="33">
        <v>7.5323677041827908E-2</v>
      </c>
    </row>
    <row r="3698" spans="2:4" x14ac:dyDescent="0.2">
      <c r="B3698" t="s">
        <v>3728</v>
      </c>
      <c r="C3698" s="33">
        <v>-9.1808779587597405E-3</v>
      </c>
      <c r="D3698" s="33">
        <v>6.5049296198260151E-2</v>
      </c>
    </row>
    <row r="3699" spans="2:4" x14ac:dyDescent="0.2">
      <c r="B3699" t="s">
        <v>3729</v>
      </c>
      <c r="C3699" s="33">
        <v>-2.0773961311289731E-2</v>
      </c>
      <c r="D3699" s="33">
        <v>2.2730779724175591E-2</v>
      </c>
    </row>
    <row r="3700" spans="2:4" x14ac:dyDescent="0.2">
      <c r="B3700" t="s">
        <v>3730</v>
      </c>
      <c r="C3700" s="33">
        <v>-7.3615376193635843E-3</v>
      </c>
      <c r="D3700" s="33">
        <v>3.1881859368259179E-2</v>
      </c>
    </row>
    <row r="3701" spans="2:4" x14ac:dyDescent="0.2">
      <c r="B3701" t="s">
        <v>3731</v>
      </c>
      <c r="C3701" s="33">
        <v>2.7341750287397867E-2</v>
      </c>
      <c r="D3701" s="33">
        <v>4.7357240833704767E-2</v>
      </c>
    </row>
    <row r="3702" spans="2:4" x14ac:dyDescent="0.2">
      <c r="B3702" t="s">
        <v>3732</v>
      </c>
      <c r="C3702" s="33">
        <v>-5.3615978413508805E-4</v>
      </c>
      <c r="D3702" s="33">
        <v>1.2405097238538363E-2</v>
      </c>
    </row>
    <row r="3703" spans="2:4" x14ac:dyDescent="0.2">
      <c r="B3703" t="s">
        <v>3733</v>
      </c>
      <c r="C3703" s="33">
        <v>3.1343055210298745E-2</v>
      </c>
      <c r="D3703" s="33">
        <v>2.0217555596264113E-2</v>
      </c>
    </row>
    <row r="3704" spans="2:4" x14ac:dyDescent="0.2">
      <c r="B3704" t="s">
        <v>3734</v>
      </c>
      <c r="C3704" s="33">
        <v>4.6202919884707178E-2</v>
      </c>
      <c r="D3704" s="33">
        <v>4.2547176369564836E-2</v>
      </c>
    </row>
    <row r="3705" spans="2:4" x14ac:dyDescent="0.2">
      <c r="B3705" t="s">
        <v>3735</v>
      </c>
      <c r="C3705" s="33">
        <v>4.1770671001486334E-2</v>
      </c>
      <c r="D3705" s="33">
        <v>7.811222736094714E-2</v>
      </c>
    </row>
    <row r="3706" spans="2:4" x14ac:dyDescent="0.2">
      <c r="B3706" t="s">
        <v>3736</v>
      </c>
      <c r="C3706" s="33">
        <v>7.0277288074199768E-3</v>
      </c>
      <c r="D3706" s="33">
        <v>6.3690271594552886E-3</v>
      </c>
    </row>
    <row r="3707" spans="2:4" x14ac:dyDescent="0.2">
      <c r="B3707" t="s">
        <v>3737</v>
      </c>
      <c r="C3707" s="33">
        <v>3.9608030144751394E-2</v>
      </c>
      <c r="D3707" s="33">
        <v>4.8359531434932886E-2</v>
      </c>
    </row>
    <row r="3708" spans="2:4" x14ac:dyDescent="0.2">
      <c r="B3708" t="s">
        <v>3738</v>
      </c>
      <c r="C3708" s="33">
        <v>9.0145238383662792E-3</v>
      </c>
      <c r="D3708" s="33">
        <v>1.6738876990208564E-2</v>
      </c>
    </row>
    <row r="3709" spans="2:4" x14ac:dyDescent="0.2">
      <c r="B3709" t="s">
        <v>3739</v>
      </c>
      <c r="C3709" s="33">
        <v>-2.8368219186520514E-2</v>
      </c>
      <c r="D3709" s="33">
        <v>6.5483844459494539E-2</v>
      </c>
    </row>
    <row r="3710" spans="2:4" x14ac:dyDescent="0.2">
      <c r="B3710" t="s">
        <v>3740</v>
      </c>
      <c r="C3710" s="33">
        <v>-7.9242131032598671E-3</v>
      </c>
      <c r="D3710" s="33">
        <v>1.5352296723496139E-2</v>
      </c>
    </row>
    <row r="3711" spans="2:4" x14ac:dyDescent="0.2">
      <c r="B3711" t="s">
        <v>3741</v>
      </c>
      <c r="C3711" s="33">
        <v>1.6008812243588702E-4</v>
      </c>
      <c r="D3711" s="33">
        <v>4.2676053487016724E-2</v>
      </c>
    </row>
    <row r="3712" spans="2:4" x14ac:dyDescent="0.2">
      <c r="B3712" t="s">
        <v>3742</v>
      </c>
      <c r="C3712" s="33">
        <v>2.479553857279352E-2</v>
      </c>
      <c r="D3712" s="33">
        <v>2.0840943293287534E-2</v>
      </c>
    </row>
    <row r="3713" spans="2:4" x14ac:dyDescent="0.2">
      <c r="B3713" t="s">
        <v>3743</v>
      </c>
      <c r="C3713" s="33">
        <v>-2.0178450047760293E-3</v>
      </c>
      <c r="D3713" s="33">
        <v>5.6847707643403182E-2</v>
      </c>
    </row>
    <row r="3714" spans="2:4" x14ac:dyDescent="0.2">
      <c r="B3714" t="s">
        <v>3744</v>
      </c>
      <c r="C3714" s="33">
        <v>-1.0974101320412969E-2</v>
      </c>
      <c r="D3714" s="33">
        <v>3.7715299971825399E-2</v>
      </c>
    </row>
    <row r="3715" spans="2:4" x14ac:dyDescent="0.2">
      <c r="B3715" t="s">
        <v>3745</v>
      </c>
      <c r="C3715" s="33">
        <v>5.5132494959593707E-2</v>
      </c>
      <c r="D3715" s="33">
        <v>4.782886918404454E-2</v>
      </c>
    </row>
    <row r="3716" spans="2:4" x14ac:dyDescent="0.2">
      <c r="B3716" t="s">
        <v>3746</v>
      </c>
      <c r="C3716" s="33">
        <v>9.5165514521328726E-3</v>
      </c>
      <c r="D3716" s="33">
        <v>3.6750337944469552E-2</v>
      </c>
    </row>
    <row r="3717" spans="2:4" x14ac:dyDescent="0.2">
      <c r="B3717" t="s">
        <v>3747</v>
      </c>
      <c r="C3717" s="33">
        <v>-9.8817470784403495E-3</v>
      </c>
      <c r="D3717" s="33">
        <v>5.6784252423221153E-2</v>
      </c>
    </row>
    <row r="3718" spans="2:4" x14ac:dyDescent="0.2">
      <c r="B3718" t="s">
        <v>3748</v>
      </c>
      <c r="C3718" s="33">
        <v>7.3936062441415356E-3</v>
      </c>
      <c r="D3718" s="33">
        <v>4.0243943805212561E-2</v>
      </c>
    </row>
    <row r="3719" spans="2:4" x14ac:dyDescent="0.2">
      <c r="B3719" t="s">
        <v>3749</v>
      </c>
      <c r="C3719" s="33">
        <v>-9.0408114574508352E-3</v>
      </c>
      <c r="D3719" s="33">
        <v>4.6705465086363869E-2</v>
      </c>
    </row>
    <row r="3720" spans="2:4" x14ac:dyDescent="0.2">
      <c r="B3720" t="s">
        <v>3750</v>
      </c>
      <c r="C3720" s="33">
        <v>-1.0822482134416037E-2</v>
      </c>
      <c r="D3720" s="33">
        <v>3.6562751618182024E-2</v>
      </c>
    </row>
    <row r="3721" spans="2:4" x14ac:dyDescent="0.2">
      <c r="B3721" t="s">
        <v>3751</v>
      </c>
      <c r="C3721" s="33">
        <v>2.65481123057969E-2</v>
      </c>
      <c r="D3721" s="33">
        <v>3.4576006371581404E-2</v>
      </c>
    </row>
    <row r="3722" spans="2:4" x14ac:dyDescent="0.2">
      <c r="B3722" t="s">
        <v>3752</v>
      </c>
      <c r="C3722" s="33">
        <v>-4.3380453656260025E-2</v>
      </c>
      <c r="D3722" s="33">
        <v>3.831955940252095E-2</v>
      </c>
    </row>
    <row r="3723" spans="2:4" x14ac:dyDescent="0.2">
      <c r="B3723" t="s">
        <v>3753</v>
      </c>
      <c r="C3723" s="33">
        <v>5.2324039694417408E-2</v>
      </c>
      <c r="D3723" s="33">
        <v>2.7152439293225375E-2</v>
      </c>
    </row>
    <row r="3724" spans="2:4" x14ac:dyDescent="0.2">
      <c r="B3724" t="s">
        <v>3754</v>
      </c>
      <c r="C3724" s="33">
        <v>1.7077203119082469E-3</v>
      </c>
      <c r="D3724" s="33">
        <v>2.6083244168929653E-2</v>
      </c>
    </row>
    <row r="3725" spans="2:4" x14ac:dyDescent="0.2">
      <c r="B3725" t="s">
        <v>3755</v>
      </c>
      <c r="C3725" s="33">
        <v>7.2353661563230066E-4</v>
      </c>
      <c r="D3725" s="33">
        <v>5.6970547841702204E-2</v>
      </c>
    </row>
    <row r="3726" spans="2:4" x14ac:dyDescent="0.2">
      <c r="B3726" t="s">
        <v>3756</v>
      </c>
      <c r="C3726" s="33">
        <v>8.6365080718457631E-3</v>
      </c>
      <c r="D3726" s="33">
        <v>3.054246081524712E-2</v>
      </c>
    </row>
    <row r="3727" spans="2:4" x14ac:dyDescent="0.2">
      <c r="B3727" t="s">
        <v>3757</v>
      </c>
      <c r="C3727" s="33">
        <v>1.8009284262741811E-3</v>
      </c>
      <c r="D3727" s="33">
        <v>1.8114502445654632E-2</v>
      </c>
    </row>
    <row r="3728" spans="2:4" x14ac:dyDescent="0.2">
      <c r="B3728" t="s">
        <v>3758</v>
      </c>
      <c r="C3728" s="33">
        <v>2.3163610668883693E-2</v>
      </c>
      <c r="D3728" s="33">
        <v>1.1056355771539659E-2</v>
      </c>
    </row>
    <row r="3729" spans="2:4" x14ac:dyDescent="0.2">
      <c r="B3729" t="s">
        <v>3759</v>
      </c>
      <c r="C3729" s="33">
        <v>1.3046110660175671E-2</v>
      </c>
      <c r="D3729" s="33">
        <v>3.0157132626149566E-2</v>
      </c>
    </row>
    <row r="3730" spans="2:4" x14ac:dyDescent="0.2">
      <c r="B3730" t="s">
        <v>3760</v>
      </c>
      <c r="C3730" s="33">
        <v>6.0388207855328908E-3</v>
      </c>
      <c r="D3730" s="33">
        <v>6.7930783819409396E-2</v>
      </c>
    </row>
    <row r="3731" spans="2:4" x14ac:dyDescent="0.2">
      <c r="B3731" t="s">
        <v>3761</v>
      </c>
      <c r="C3731" s="33">
        <v>1.1683606117744686E-2</v>
      </c>
      <c r="D3731" s="33">
        <v>1.9080580748415871E-2</v>
      </c>
    </row>
    <row r="3732" spans="2:4" x14ac:dyDescent="0.2">
      <c r="B3732" t="s">
        <v>3762</v>
      </c>
      <c r="C3732" s="33">
        <v>3.7941531677722316E-2</v>
      </c>
      <c r="D3732" s="33">
        <v>4.3555310184493726E-2</v>
      </c>
    </row>
    <row r="3733" spans="2:4" x14ac:dyDescent="0.2">
      <c r="B3733" t="s">
        <v>3763</v>
      </c>
      <c r="C3733" s="33">
        <v>-1.116516609861558E-2</v>
      </c>
      <c r="D3733" s="33">
        <v>6.2024741188830834E-2</v>
      </c>
    </row>
    <row r="3734" spans="2:4" x14ac:dyDescent="0.2">
      <c r="B3734" t="s">
        <v>3764</v>
      </c>
      <c r="C3734" s="33">
        <v>-2.5396123742627688E-2</v>
      </c>
      <c r="D3734" s="33">
        <v>4.7564891132633728E-2</v>
      </c>
    </row>
    <row r="3735" spans="2:4" x14ac:dyDescent="0.2">
      <c r="B3735" t="s">
        <v>3765</v>
      </c>
      <c r="C3735" s="33">
        <v>-2.0078736324144059E-3</v>
      </c>
      <c r="D3735" s="33">
        <v>1.8948722341771342E-2</v>
      </c>
    </row>
    <row r="3736" spans="2:4" x14ac:dyDescent="0.2">
      <c r="B3736" t="s">
        <v>3766</v>
      </c>
      <c r="C3736" s="33">
        <v>1.6108909622257288E-2</v>
      </c>
      <c r="D3736" s="33">
        <v>1.3318763338814668E-3</v>
      </c>
    </row>
    <row r="3737" spans="2:4" x14ac:dyDescent="0.2">
      <c r="B3737" t="s">
        <v>3767</v>
      </c>
      <c r="C3737" s="33">
        <v>1.1737370731174493E-2</v>
      </c>
      <c r="D3737" s="33">
        <v>4.8736131333637155E-2</v>
      </c>
    </row>
    <row r="3738" spans="2:4" x14ac:dyDescent="0.2">
      <c r="B3738" t="s">
        <v>3768</v>
      </c>
      <c r="C3738" s="33">
        <v>2.2918420461255248E-2</v>
      </c>
      <c r="D3738" s="33">
        <v>1.3851281187174127E-2</v>
      </c>
    </row>
    <row r="3739" spans="2:4" x14ac:dyDescent="0.2">
      <c r="B3739" t="s">
        <v>3769</v>
      </c>
      <c r="C3739" s="33">
        <v>3.087150497717224E-2</v>
      </c>
      <c r="D3739" s="33">
        <v>3.6080603736399652E-2</v>
      </c>
    </row>
    <row r="3740" spans="2:4" x14ac:dyDescent="0.2">
      <c r="B3740" t="s">
        <v>3770</v>
      </c>
      <c r="C3740" s="33">
        <v>1.1480020775837072E-2</v>
      </c>
      <c r="D3740" s="33">
        <v>3.8264044620990111E-2</v>
      </c>
    </row>
    <row r="3741" spans="2:4" x14ac:dyDescent="0.2">
      <c r="B3741" t="s">
        <v>3771</v>
      </c>
      <c r="C3741" s="33">
        <v>-9.5921892072715533E-3</v>
      </c>
      <c r="D3741" s="33">
        <v>5.1273334301324115E-2</v>
      </c>
    </row>
    <row r="3742" spans="2:4" x14ac:dyDescent="0.2">
      <c r="B3742" t="s">
        <v>3772</v>
      </c>
      <c r="C3742" s="33">
        <v>-2.3651672577331855E-2</v>
      </c>
      <c r="D3742" s="33">
        <v>3.9776537010005351E-2</v>
      </c>
    </row>
    <row r="3743" spans="2:4" x14ac:dyDescent="0.2">
      <c r="B3743" t="s">
        <v>3773</v>
      </c>
      <c r="C3743" s="33">
        <v>-5.6730829387184618E-3</v>
      </c>
      <c r="D3743" s="33">
        <v>6.4561954982677916E-2</v>
      </c>
    </row>
    <row r="3744" spans="2:4" x14ac:dyDescent="0.2">
      <c r="B3744" t="s">
        <v>3774</v>
      </c>
      <c r="C3744" s="33">
        <v>3.8179727563317344E-3</v>
      </c>
      <c r="D3744" s="33">
        <v>2.9831240181271493E-2</v>
      </c>
    </row>
    <row r="3745" spans="2:4" x14ac:dyDescent="0.2">
      <c r="B3745" t="s">
        <v>3775</v>
      </c>
      <c r="C3745" s="33">
        <v>4.7694932112510011E-2</v>
      </c>
      <c r="D3745" s="33">
        <v>6.9188049586033473E-2</v>
      </c>
    </row>
    <row r="3746" spans="2:4" x14ac:dyDescent="0.2">
      <c r="B3746" t="s">
        <v>3776</v>
      </c>
      <c r="C3746" s="33">
        <v>-1.4062564463514331E-3</v>
      </c>
      <c r="D3746" s="33">
        <v>2.5313426446297652E-2</v>
      </c>
    </row>
    <row r="3747" spans="2:4" x14ac:dyDescent="0.2">
      <c r="B3747" t="s">
        <v>3777</v>
      </c>
      <c r="C3747" s="33">
        <v>1.3223501534973934E-2</v>
      </c>
      <c r="D3747" s="33">
        <v>5.0077110830837483E-2</v>
      </c>
    </row>
    <row r="3748" spans="2:4" x14ac:dyDescent="0.2">
      <c r="B3748" t="s">
        <v>3778</v>
      </c>
      <c r="C3748" s="33">
        <v>2.7645125677165996E-2</v>
      </c>
      <c r="D3748" s="33">
        <v>1.0695529498084579E-2</v>
      </c>
    </row>
    <row r="3749" spans="2:4" x14ac:dyDescent="0.2">
      <c r="B3749" t="s">
        <v>3779</v>
      </c>
      <c r="C3749" s="33">
        <v>1.2091297405201862E-2</v>
      </c>
      <c r="D3749" s="33">
        <v>6.6845410124691404E-2</v>
      </c>
    </row>
    <row r="3750" spans="2:4" x14ac:dyDescent="0.2">
      <c r="B3750" t="s">
        <v>3780</v>
      </c>
      <c r="C3750" s="33">
        <v>-1.8902355085125121E-3</v>
      </c>
      <c r="D3750" s="33">
        <v>8.3070814314361585E-3</v>
      </c>
    </row>
    <row r="3751" spans="2:4" x14ac:dyDescent="0.2">
      <c r="B3751" t="s">
        <v>3781</v>
      </c>
      <c r="C3751" s="33">
        <v>1.8767454689342992E-2</v>
      </c>
      <c r="D3751" s="33">
        <v>2.494994304221388E-2</v>
      </c>
    </row>
    <row r="3752" spans="2:4" x14ac:dyDescent="0.2">
      <c r="B3752" t="s">
        <v>3782</v>
      </c>
      <c r="C3752" s="33">
        <v>3.1965835835941869E-2</v>
      </c>
      <c r="D3752" s="33">
        <v>5.9742444566481194E-2</v>
      </c>
    </row>
    <row r="3753" spans="2:4" x14ac:dyDescent="0.2">
      <c r="B3753" t="s">
        <v>3783</v>
      </c>
      <c r="C3753" s="33">
        <v>-8.7510211190116437E-3</v>
      </c>
      <c r="D3753" s="33">
        <v>4.1191269338583358E-2</v>
      </c>
    </row>
    <row r="3754" spans="2:4" x14ac:dyDescent="0.2">
      <c r="B3754" t="s">
        <v>3784</v>
      </c>
      <c r="C3754" s="33">
        <v>-8.0167707065718907E-4</v>
      </c>
      <c r="D3754" s="33">
        <v>4.963615920735228E-2</v>
      </c>
    </row>
    <row r="3755" spans="2:4" x14ac:dyDescent="0.2">
      <c r="B3755" t="s">
        <v>3785</v>
      </c>
      <c r="C3755" s="33">
        <v>1.6385827018533299E-2</v>
      </c>
      <c r="D3755" s="33">
        <v>3.9989103489453684E-2</v>
      </c>
    </row>
    <row r="3756" spans="2:4" x14ac:dyDescent="0.2">
      <c r="B3756" t="s">
        <v>3786</v>
      </c>
      <c r="C3756" s="33">
        <v>1.5760211627122309E-2</v>
      </c>
      <c r="D3756" s="33">
        <v>5.2091138125403502E-2</v>
      </c>
    </row>
    <row r="3757" spans="2:4" x14ac:dyDescent="0.2">
      <c r="B3757" t="s">
        <v>3787</v>
      </c>
      <c r="C3757" s="33">
        <v>3.2334440927481471E-3</v>
      </c>
      <c r="D3757" s="33">
        <v>2.9211941203134417E-2</v>
      </c>
    </row>
    <row r="3758" spans="2:4" x14ac:dyDescent="0.2">
      <c r="B3758" t="s">
        <v>3788</v>
      </c>
      <c r="C3758" s="33">
        <v>-7.5295668369878502E-3</v>
      </c>
      <c r="D3758" s="33">
        <v>4.723070306311887E-2</v>
      </c>
    </row>
    <row r="3759" spans="2:4" x14ac:dyDescent="0.2">
      <c r="B3759" t="s">
        <v>3789</v>
      </c>
      <c r="C3759" s="33">
        <v>-6.9435718734754733E-3</v>
      </c>
      <c r="D3759" s="33">
        <v>5.0410452881594028E-2</v>
      </c>
    </row>
    <row r="3760" spans="2:4" x14ac:dyDescent="0.2">
      <c r="B3760" t="s">
        <v>3790</v>
      </c>
      <c r="C3760" s="33">
        <v>2.5826812814815315E-3</v>
      </c>
      <c r="D3760" s="33">
        <v>2.0857421324856049E-2</v>
      </c>
    </row>
    <row r="3761" spans="2:4" x14ac:dyDescent="0.2">
      <c r="B3761" t="s">
        <v>3791</v>
      </c>
      <c r="C3761" s="33">
        <v>1.8341547724725574E-3</v>
      </c>
      <c r="D3761" s="33">
        <v>7.7618910572391994E-3</v>
      </c>
    </row>
    <row r="3762" spans="2:4" x14ac:dyDescent="0.2">
      <c r="B3762" t="s">
        <v>3792</v>
      </c>
      <c r="C3762" s="33">
        <v>7.7793216168847998E-3</v>
      </c>
      <c r="D3762" s="33">
        <v>4.0433468460377799E-2</v>
      </c>
    </row>
    <row r="3763" spans="2:4" x14ac:dyDescent="0.2">
      <c r="B3763" t="s">
        <v>3793</v>
      </c>
      <c r="C3763" s="33">
        <v>-1.3891718757436328E-2</v>
      </c>
      <c r="D3763" s="33">
        <v>4.0498597809596672E-2</v>
      </c>
    </row>
    <row r="3764" spans="2:4" x14ac:dyDescent="0.2">
      <c r="B3764" t="s">
        <v>3794</v>
      </c>
      <c r="C3764" s="33">
        <v>9.0413486394820344E-3</v>
      </c>
      <c r="D3764" s="33">
        <v>1.1401329299197564E-2</v>
      </c>
    </row>
    <row r="3765" spans="2:4" x14ac:dyDescent="0.2">
      <c r="B3765" t="s">
        <v>3795</v>
      </c>
      <c r="C3765" s="33">
        <v>-2.9092765667693091E-3</v>
      </c>
      <c r="D3765" s="33">
        <v>5.7807874208456511E-2</v>
      </c>
    </row>
    <row r="3766" spans="2:4" x14ac:dyDescent="0.2">
      <c r="B3766" t="s">
        <v>3796</v>
      </c>
      <c r="C3766" s="33">
        <v>2.50356960171597E-2</v>
      </c>
      <c r="D3766" s="33">
        <v>3.4240121270823383E-2</v>
      </c>
    </row>
    <row r="3767" spans="2:4" x14ac:dyDescent="0.2">
      <c r="B3767" t="s">
        <v>3797</v>
      </c>
      <c r="C3767" s="33">
        <v>1.0321254322673275E-2</v>
      </c>
      <c r="D3767" s="33">
        <v>6.9395129042902418E-3</v>
      </c>
    </row>
    <row r="3768" spans="2:4" x14ac:dyDescent="0.2">
      <c r="B3768" t="s">
        <v>3798</v>
      </c>
      <c r="C3768" s="33">
        <v>5.0441906433158438E-3</v>
      </c>
      <c r="D3768" s="33">
        <v>2.868843164874374E-3</v>
      </c>
    </row>
    <row r="3769" spans="2:4" x14ac:dyDescent="0.2">
      <c r="B3769" t="s">
        <v>3799</v>
      </c>
      <c r="C3769" s="33">
        <v>6.541828713225889E-2</v>
      </c>
      <c r="D3769" s="33">
        <v>5.1257195828116539E-2</v>
      </c>
    </row>
    <row r="3770" spans="2:4" x14ac:dyDescent="0.2">
      <c r="B3770" t="s">
        <v>3800</v>
      </c>
      <c r="C3770" s="33">
        <v>1.1130425082709011E-2</v>
      </c>
      <c r="D3770" s="33">
        <v>1.8533187834105652E-2</v>
      </c>
    </row>
    <row r="3771" spans="2:4" x14ac:dyDescent="0.2">
      <c r="B3771" t="s">
        <v>3801</v>
      </c>
      <c r="C3771" s="33">
        <v>3.7629810451827332E-2</v>
      </c>
      <c r="D3771" s="33">
        <v>3.8816990077544827E-2</v>
      </c>
    </row>
    <row r="3772" spans="2:4" x14ac:dyDescent="0.2">
      <c r="B3772" t="s">
        <v>3802</v>
      </c>
      <c r="C3772" s="33">
        <v>-1.9524193715940281E-2</v>
      </c>
      <c r="D3772" s="33">
        <v>1.2897644902594419E-2</v>
      </c>
    </row>
    <row r="3773" spans="2:4" x14ac:dyDescent="0.2">
      <c r="B3773" t="s">
        <v>3803</v>
      </c>
      <c r="C3773" s="33">
        <v>1.5079936245766361E-3</v>
      </c>
      <c r="D3773" s="33">
        <v>4.1796243944160351E-2</v>
      </c>
    </row>
    <row r="3774" spans="2:4" x14ac:dyDescent="0.2">
      <c r="B3774" t="s">
        <v>3804</v>
      </c>
      <c r="C3774" s="33">
        <v>1.3711178789907718E-2</v>
      </c>
      <c r="D3774" s="33">
        <v>7.500752441464649E-3</v>
      </c>
    </row>
    <row r="3775" spans="2:4" x14ac:dyDescent="0.2">
      <c r="B3775" t="s">
        <v>3805</v>
      </c>
      <c r="C3775" s="33">
        <v>3.656955524058475E-2</v>
      </c>
      <c r="D3775" s="33">
        <v>5.6838105030520267E-2</v>
      </c>
    </row>
    <row r="3776" spans="2:4" x14ac:dyDescent="0.2">
      <c r="B3776" t="s">
        <v>3806</v>
      </c>
      <c r="C3776" s="33">
        <v>1.9871584098555689E-2</v>
      </c>
      <c r="D3776" s="33">
        <v>3.7980901125688547E-2</v>
      </c>
    </row>
    <row r="3777" spans="2:4" x14ac:dyDescent="0.2">
      <c r="B3777" t="s">
        <v>3807</v>
      </c>
      <c r="C3777" s="33">
        <v>1.8709166082117236E-2</v>
      </c>
      <c r="D3777" s="33">
        <v>7.8750406911994864E-2</v>
      </c>
    </row>
    <row r="3778" spans="2:4" x14ac:dyDescent="0.2">
      <c r="B3778" t="s">
        <v>3808</v>
      </c>
      <c r="C3778" s="33">
        <v>-8.7820992715756888E-3</v>
      </c>
      <c r="D3778" s="33">
        <v>2.6593892105737649E-2</v>
      </c>
    </row>
    <row r="3779" spans="2:4" x14ac:dyDescent="0.2">
      <c r="B3779" t="s">
        <v>3809</v>
      </c>
      <c r="C3779" s="33">
        <v>-4.3666294936182386E-3</v>
      </c>
      <c r="D3779" s="33">
        <v>2.9017211691467301E-2</v>
      </c>
    </row>
    <row r="3780" spans="2:4" x14ac:dyDescent="0.2">
      <c r="B3780" t="s">
        <v>3810</v>
      </c>
      <c r="C3780" s="33">
        <v>2.1519406054195944E-2</v>
      </c>
      <c r="D3780" s="33">
        <v>2.0873232402726722E-2</v>
      </c>
    </row>
    <row r="3781" spans="2:4" x14ac:dyDescent="0.2">
      <c r="B3781" t="s">
        <v>3811</v>
      </c>
      <c r="C3781" s="33">
        <v>1.8787784773391599E-2</v>
      </c>
      <c r="D3781" s="33">
        <v>4.5848597812664871E-2</v>
      </c>
    </row>
    <row r="3782" spans="2:4" x14ac:dyDescent="0.2">
      <c r="B3782" t="s">
        <v>3812</v>
      </c>
      <c r="C3782" s="33">
        <v>3.9437815224149164E-3</v>
      </c>
      <c r="D3782" s="33">
        <v>2.3999112896073704E-2</v>
      </c>
    </row>
    <row r="3783" spans="2:4" x14ac:dyDescent="0.2">
      <c r="B3783" t="s">
        <v>3813</v>
      </c>
      <c r="C3783" s="33">
        <v>4.5664102748748919E-3</v>
      </c>
      <c r="D3783" s="33">
        <v>2.6913903364361804E-2</v>
      </c>
    </row>
    <row r="3784" spans="2:4" x14ac:dyDescent="0.2">
      <c r="B3784" t="s">
        <v>3814</v>
      </c>
      <c r="C3784" s="33">
        <v>2.2034769764479462E-2</v>
      </c>
      <c r="D3784" s="33">
        <v>3.5359489069245631E-2</v>
      </c>
    </row>
    <row r="3785" spans="2:4" x14ac:dyDescent="0.2">
      <c r="B3785" t="s">
        <v>3815</v>
      </c>
      <c r="C3785" s="33">
        <v>4.1094484659145267E-2</v>
      </c>
      <c r="D3785" s="33">
        <v>2.0793782247580321E-2</v>
      </c>
    </row>
    <row r="3786" spans="2:4" x14ac:dyDescent="0.2">
      <c r="B3786" t="s">
        <v>3816</v>
      </c>
      <c r="C3786" s="33">
        <v>-6.0325301600989509E-3</v>
      </c>
      <c r="D3786" s="33">
        <v>2.5574545572456114E-3</v>
      </c>
    </row>
    <row r="3787" spans="2:4" x14ac:dyDescent="0.2">
      <c r="B3787" t="s">
        <v>3817</v>
      </c>
      <c r="C3787" s="33">
        <v>2.3150750893491785E-2</v>
      </c>
      <c r="D3787" s="33">
        <v>3.5064166737311754E-2</v>
      </c>
    </row>
    <row r="3788" spans="2:4" x14ac:dyDescent="0.2">
      <c r="B3788" t="s">
        <v>3818</v>
      </c>
      <c r="C3788" s="33">
        <v>-2.7491631570661347E-2</v>
      </c>
      <c r="D3788" s="33">
        <v>1.8266786017687206E-2</v>
      </c>
    </row>
    <row r="3789" spans="2:4" x14ac:dyDescent="0.2">
      <c r="B3789" t="s">
        <v>3819</v>
      </c>
      <c r="C3789" s="33">
        <v>2.363305023593041E-2</v>
      </c>
      <c r="D3789" s="33">
        <v>5.628638086869215E-2</v>
      </c>
    </row>
    <row r="3790" spans="2:4" x14ac:dyDescent="0.2">
      <c r="B3790" t="s">
        <v>3820</v>
      </c>
      <c r="C3790" s="33">
        <v>3.7634363704489568E-2</v>
      </c>
      <c r="D3790" s="33">
        <v>4.2746146444602291E-2</v>
      </c>
    </row>
    <row r="3791" spans="2:4" x14ac:dyDescent="0.2">
      <c r="B3791" t="s">
        <v>3821</v>
      </c>
      <c r="C3791" s="33">
        <v>1.2713358859683464E-2</v>
      </c>
      <c r="D3791" s="33">
        <v>5.7199097064261586E-2</v>
      </c>
    </row>
    <row r="3792" spans="2:4" x14ac:dyDescent="0.2">
      <c r="B3792" t="s">
        <v>3822</v>
      </c>
      <c r="C3792" s="33">
        <v>-3.2733122337210298E-2</v>
      </c>
      <c r="D3792" s="33">
        <v>4.5974934323146956E-2</v>
      </c>
    </row>
    <row r="3793" spans="2:4" x14ac:dyDescent="0.2">
      <c r="B3793" t="s">
        <v>3823</v>
      </c>
      <c r="C3793" s="33">
        <v>9.0982401255049316E-3</v>
      </c>
      <c r="D3793" s="33">
        <v>6.3698638288667481E-2</v>
      </c>
    </row>
    <row r="3794" spans="2:4" x14ac:dyDescent="0.2">
      <c r="B3794" t="s">
        <v>3824</v>
      </c>
      <c r="C3794" s="33">
        <v>4.0307874244697332E-2</v>
      </c>
      <c r="D3794" s="33">
        <v>3.1177387978879527E-2</v>
      </c>
    </row>
    <row r="3795" spans="2:4" x14ac:dyDescent="0.2">
      <c r="B3795" t="s">
        <v>3825</v>
      </c>
      <c r="C3795" s="33">
        <v>1.8161270235958725E-2</v>
      </c>
      <c r="D3795" s="33">
        <v>3.9911841247968864E-2</v>
      </c>
    </row>
    <row r="3796" spans="2:4" x14ac:dyDescent="0.2">
      <c r="B3796" t="s">
        <v>3826</v>
      </c>
      <c r="C3796" s="33">
        <v>-1.0992129791991198E-3</v>
      </c>
      <c r="D3796" s="33">
        <v>7.7792134658200965E-2</v>
      </c>
    </row>
    <row r="3797" spans="2:4" x14ac:dyDescent="0.2">
      <c r="B3797" t="s">
        <v>3827</v>
      </c>
      <c r="C3797" s="33">
        <v>1.3801016039300227E-2</v>
      </c>
      <c r="D3797" s="33">
        <v>2.0349623057367178E-2</v>
      </c>
    </row>
    <row r="3798" spans="2:4" x14ac:dyDescent="0.2">
      <c r="B3798" t="s">
        <v>3828</v>
      </c>
      <c r="C3798" s="33">
        <v>4.8531854739156027E-2</v>
      </c>
      <c r="D3798" s="33">
        <v>2.516446182463878E-2</v>
      </c>
    </row>
    <row r="3799" spans="2:4" x14ac:dyDescent="0.2">
      <c r="B3799" t="s">
        <v>3829</v>
      </c>
      <c r="C3799" s="33">
        <v>-5.3842036638051937E-3</v>
      </c>
      <c r="D3799" s="33">
        <v>2.8469786936433733E-2</v>
      </c>
    </row>
    <row r="3800" spans="2:4" x14ac:dyDescent="0.2">
      <c r="B3800" t="s">
        <v>3830</v>
      </c>
      <c r="C3800" s="33">
        <v>-2.5128486825160383E-3</v>
      </c>
      <c r="D3800" s="33">
        <v>4.1562680847299249E-2</v>
      </c>
    </row>
    <row r="3801" spans="2:4" x14ac:dyDescent="0.2">
      <c r="B3801" t="s">
        <v>3831</v>
      </c>
      <c r="C3801" s="33">
        <v>-1.0530968787178843E-2</v>
      </c>
      <c r="D3801" s="33">
        <v>3.8228404721956682E-2</v>
      </c>
    </row>
    <row r="3802" spans="2:4" x14ac:dyDescent="0.2">
      <c r="B3802" t="s">
        <v>3832</v>
      </c>
      <c r="C3802" s="33">
        <v>2.3272617016325346E-2</v>
      </c>
      <c r="D3802" s="33">
        <v>4.1664307638144188E-2</v>
      </c>
    </row>
    <row r="3803" spans="2:4" x14ac:dyDescent="0.2">
      <c r="B3803" t="s">
        <v>3833</v>
      </c>
      <c r="C3803" s="33">
        <v>-2.0916697287990477E-2</v>
      </c>
      <c r="D3803" s="33">
        <v>2.2174386138796957E-2</v>
      </c>
    </row>
    <row r="3804" spans="2:4" x14ac:dyDescent="0.2">
      <c r="B3804" t="s">
        <v>3834</v>
      </c>
      <c r="C3804" s="33">
        <v>-9.2425810804521533E-3</v>
      </c>
      <c r="D3804" s="33">
        <v>3.9099702315442277E-2</v>
      </c>
    </row>
    <row r="3805" spans="2:4" x14ac:dyDescent="0.2">
      <c r="B3805" t="s">
        <v>3835</v>
      </c>
      <c r="C3805" s="33">
        <v>-8.2402657666333281E-3</v>
      </c>
      <c r="D3805" s="33">
        <v>4.4658287723090169E-2</v>
      </c>
    </row>
    <row r="3806" spans="2:4" x14ac:dyDescent="0.2">
      <c r="B3806" t="s">
        <v>3836</v>
      </c>
      <c r="C3806" s="33">
        <v>2.9819572495541078E-3</v>
      </c>
      <c r="D3806" s="33">
        <v>5.3028251257364864E-2</v>
      </c>
    </row>
    <row r="3807" spans="2:4" x14ac:dyDescent="0.2">
      <c r="B3807" t="s">
        <v>3837</v>
      </c>
      <c r="C3807" s="33">
        <v>9.1919636246769361E-4</v>
      </c>
      <c r="D3807" s="33">
        <v>7.1749038353519645E-2</v>
      </c>
    </row>
    <row r="3808" spans="2:4" x14ac:dyDescent="0.2">
      <c r="B3808" t="s">
        <v>3838</v>
      </c>
      <c r="C3808" s="33">
        <v>6.8996618450473226E-3</v>
      </c>
      <c r="D3808" s="33">
        <v>3.0725835017695196E-2</v>
      </c>
    </row>
    <row r="3809" spans="2:4" x14ac:dyDescent="0.2">
      <c r="B3809" t="s">
        <v>3839</v>
      </c>
      <c r="C3809" s="33">
        <v>6.6456702225326531E-3</v>
      </c>
      <c r="D3809" s="33">
        <v>3.6728937758869137E-2</v>
      </c>
    </row>
    <row r="3810" spans="2:4" x14ac:dyDescent="0.2">
      <c r="B3810" t="s">
        <v>3840</v>
      </c>
      <c r="C3810" s="33">
        <v>1.1534223152028974E-2</v>
      </c>
      <c r="D3810" s="33">
        <v>6.5186381104979221E-2</v>
      </c>
    </row>
    <row r="3811" spans="2:4" x14ac:dyDescent="0.2">
      <c r="B3811" t="s">
        <v>3841</v>
      </c>
      <c r="C3811" s="33">
        <v>1.6878586717152849E-2</v>
      </c>
      <c r="D3811" s="33">
        <v>8.6883482820619265E-2</v>
      </c>
    </row>
    <row r="3812" spans="2:4" x14ac:dyDescent="0.2">
      <c r="B3812" t="s">
        <v>3842</v>
      </c>
      <c r="C3812" s="33">
        <v>-2.5454193993954571E-2</v>
      </c>
      <c r="D3812" s="33">
        <v>6.5431653335884757E-2</v>
      </c>
    </row>
    <row r="3813" spans="2:4" x14ac:dyDescent="0.2">
      <c r="B3813" t="s">
        <v>3843</v>
      </c>
      <c r="C3813" s="33">
        <v>-1.0767885178588552E-3</v>
      </c>
      <c r="D3813" s="33">
        <v>5.3289328273893599E-4</v>
      </c>
    </row>
    <row r="3814" spans="2:4" x14ac:dyDescent="0.2">
      <c r="B3814" t="s">
        <v>3844</v>
      </c>
      <c r="C3814" s="33">
        <v>2.2658353475986208E-2</v>
      </c>
      <c r="D3814" s="33">
        <v>4.9477358029232782E-2</v>
      </c>
    </row>
    <row r="3815" spans="2:4" x14ac:dyDescent="0.2">
      <c r="B3815" t="s">
        <v>3845</v>
      </c>
      <c r="C3815" s="33">
        <v>1.0281202878786207E-3</v>
      </c>
      <c r="D3815" s="33">
        <v>3.8635003162112484E-2</v>
      </c>
    </row>
    <row r="3816" spans="2:4" x14ac:dyDescent="0.2">
      <c r="B3816" t="s">
        <v>3846</v>
      </c>
      <c r="C3816" s="33">
        <v>1.9930677783426366E-2</v>
      </c>
      <c r="D3816" s="33">
        <v>3.2579009879836182E-2</v>
      </c>
    </row>
    <row r="3817" spans="2:4" x14ac:dyDescent="0.2">
      <c r="B3817" t="s">
        <v>3847</v>
      </c>
      <c r="C3817" s="33">
        <v>1.1847750179916933E-2</v>
      </c>
      <c r="D3817" s="33">
        <v>4.9397705065283161E-2</v>
      </c>
    </row>
    <row r="3818" spans="2:4" x14ac:dyDescent="0.2">
      <c r="B3818" t="s">
        <v>3848</v>
      </c>
      <c r="C3818" s="33">
        <v>-8.0680337679868725E-3</v>
      </c>
      <c r="D3818" s="33">
        <v>8.0975559954857279E-5</v>
      </c>
    </row>
    <row r="3819" spans="2:4" x14ac:dyDescent="0.2">
      <c r="B3819" t="s">
        <v>3849</v>
      </c>
      <c r="C3819" s="33">
        <v>2.0361408354061236E-2</v>
      </c>
      <c r="D3819" s="33">
        <v>1.5347160394052223E-2</v>
      </c>
    </row>
    <row r="3820" spans="2:4" x14ac:dyDescent="0.2">
      <c r="B3820" t="s">
        <v>3850</v>
      </c>
      <c r="C3820" s="33">
        <v>8.8127570026192703E-3</v>
      </c>
      <c r="D3820" s="33">
        <v>8.9893133802446575E-3</v>
      </c>
    </row>
    <row r="3821" spans="2:4" x14ac:dyDescent="0.2">
      <c r="B3821" t="s">
        <v>3851</v>
      </c>
      <c r="C3821" s="33">
        <v>3.051616779634115E-2</v>
      </c>
      <c r="D3821" s="33">
        <v>5.4309404595589708E-2</v>
      </c>
    </row>
    <row r="3822" spans="2:4" x14ac:dyDescent="0.2">
      <c r="B3822" t="s">
        <v>3852</v>
      </c>
      <c r="C3822" s="33">
        <v>-9.6423110983337845E-3</v>
      </c>
      <c r="D3822" s="33">
        <v>1.6357182902460944E-2</v>
      </c>
    </row>
    <row r="3823" spans="2:4" x14ac:dyDescent="0.2">
      <c r="B3823" t="s">
        <v>3853</v>
      </c>
      <c r="C3823" s="33">
        <v>6.5110101698425751E-3</v>
      </c>
      <c r="D3823" s="33">
        <v>1.4896463450946116E-2</v>
      </c>
    </row>
    <row r="3824" spans="2:4" x14ac:dyDescent="0.2">
      <c r="B3824" t="s">
        <v>3854</v>
      </c>
      <c r="C3824" s="33">
        <v>5.858378103948984E-3</v>
      </c>
      <c r="D3824" s="33">
        <v>2.9083727069771397E-2</v>
      </c>
    </row>
    <row r="3825" spans="2:4" x14ac:dyDescent="0.2">
      <c r="B3825" t="s">
        <v>3855</v>
      </c>
      <c r="C3825" s="33">
        <v>2.2740236438578108E-2</v>
      </c>
      <c r="D3825" s="33">
        <v>5.5217144284497449E-2</v>
      </c>
    </row>
    <row r="3826" spans="2:4" x14ac:dyDescent="0.2">
      <c r="B3826" t="s">
        <v>3856</v>
      </c>
      <c r="C3826" s="33">
        <v>4.3658347744123513E-2</v>
      </c>
      <c r="D3826" s="33">
        <v>4.8585387856675294E-2</v>
      </c>
    </row>
    <row r="3827" spans="2:4" x14ac:dyDescent="0.2">
      <c r="B3827" t="s">
        <v>3857</v>
      </c>
      <c r="C3827" s="33">
        <v>-8.0040895539994269E-3</v>
      </c>
      <c r="D3827" s="33">
        <v>2.9396908567645069E-2</v>
      </c>
    </row>
    <row r="3828" spans="2:4" x14ac:dyDescent="0.2">
      <c r="B3828" t="s">
        <v>3858</v>
      </c>
      <c r="C3828" s="33">
        <v>-2.1775991737987971E-2</v>
      </c>
      <c r="D3828" s="33">
        <v>1.596824998488661E-2</v>
      </c>
    </row>
    <row r="3829" spans="2:4" x14ac:dyDescent="0.2">
      <c r="B3829" t="s">
        <v>3859</v>
      </c>
      <c r="C3829" s="33">
        <v>2.9488682158669149E-2</v>
      </c>
      <c r="D3829" s="33">
        <v>4.8425605006264652E-2</v>
      </c>
    </row>
    <row r="3830" spans="2:4" x14ac:dyDescent="0.2">
      <c r="B3830" t="s">
        <v>3860</v>
      </c>
      <c r="C3830" s="33">
        <v>6.5891655516606973E-3</v>
      </c>
      <c r="D3830" s="33">
        <v>2.7765463141844172E-2</v>
      </c>
    </row>
    <row r="3831" spans="2:4" x14ac:dyDescent="0.2">
      <c r="B3831" t="s">
        <v>3861</v>
      </c>
      <c r="C3831" s="33">
        <v>1.0026787257480886E-2</v>
      </c>
      <c r="D3831" s="33">
        <v>4.6888564022810483E-2</v>
      </c>
    </row>
    <row r="3832" spans="2:4" x14ac:dyDescent="0.2">
      <c r="B3832" t="s">
        <v>3862</v>
      </c>
      <c r="C3832" s="33">
        <v>4.5050297719571579E-2</v>
      </c>
      <c r="D3832" s="33">
        <v>6.425892107142786E-2</v>
      </c>
    </row>
    <row r="3833" spans="2:4" x14ac:dyDescent="0.2">
      <c r="B3833" t="s">
        <v>3863</v>
      </c>
      <c r="C3833" s="33">
        <v>3.9425852840508563E-2</v>
      </c>
      <c r="D3833" s="33">
        <v>1.1108997198350699E-2</v>
      </c>
    </row>
    <row r="3834" spans="2:4" x14ac:dyDescent="0.2">
      <c r="B3834" t="s">
        <v>3864</v>
      </c>
      <c r="C3834" s="33">
        <v>-6.6222730991316592E-4</v>
      </c>
      <c r="D3834" s="33">
        <v>4.6283928151041799E-2</v>
      </c>
    </row>
    <row r="3835" spans="2:4" x14ac:dyDescent="0.2">
      <c r="B3835" t="s">
        <v>3865</v>
      </c>
      <c r="C3835" s="33">
        <v>1.9621024178006177E-2</v>
      </c>
      <c r="D3835" s="33">
        <v>5.8138622950612534E-2</v>
      </c>
    </row>
    <row r="3836" spans="2:4" x14ac:dyDescent="0.2">
      <c r="B3836" t="s">
        <v>3866</v>
      </c>
      <c r="C3836" s="33">
        <v>2.3397925146514335E-2</v>
      </c>
      <c r="D3836" s="33">
        <v>3.7383612786286553E-2</v>
      </c>
    </row>
    <row r="3837" spans="2:4" x14ac:dyDescent="0.2">
      <c r="B3837" t="s">
        <v>3867</v>
      </c>
      <c r="C3837" s="33">
        <v>2.4807318572823409E-2</v>
      </c>
      <c r="D3837" s="33">
        <v>6.9570971040361529E-2</v>
      </c>
    </row>
    <row r="3838" spans="2:4" x14ac:dyDescent="0.2">
      <c r="B3838" t="s">
        <v>3868</v>
      </c>
      <c r="C3838" s="33">
        <v>3.0567216360602126E-2</v>
      </c>
      <c r="D3838" s="33">
        <v>3.7439679319013659E-2</v>
      </c>
    </row>
    <row r="3839" spans="2:4" x14ac:dyDescent="0.2">
      <c r="B3839" t="s">
        <v>3869</v>
      </c>
      <c r="C3839" s="33">
        <v>-2.6059027664772413E-3</v>
      </c>
      <c r="D3839" s="33">
        <v>2.818025421323965E-2</v>
      </c>
    </row>
    <row r="3840" spans="2:4" x14ac:dyDescent="0.2">
      <c r="B3840" t="s">
        <v>3870</v>
      </c>
      <c r="C3840" s="33">
        <v>-2.2105261566524335E-2</v>
      </c>
      <c r="D3840" s="33">
        <v>4.5703017556684371E-2</v>
      </c>
    </row>
    <row r="3841" spans="2:4" x14ac:dyDescent="0.2">
      <c r="B3841" t="s">
        <v>3871</v>
      </c>
      <c r="C3841" s="33">
        <v>4.2148547073917117E-2</v>
      </c>
      <c r="D3841" s="33">
        <v>3.5778228166247185E-2</v>
      </c>
    </row>
    <row r="3842" spans="2:4" x14ac:dyDescent="0.2">
      <c r="B3842" t="s">
        <v>3872</v>
      </c>
      <c r="C3842" s="33">
        <v>4.5686095213229319E-2</v>
      </c>
      <c r="D3842" s="33">
        <v>2.4983192963979654E-2</v>
      </c>
    </row>
    <row r="3843" spans="2:4" x14ac:dyDescent="0.2">
      <c r="B3843" t="s">
        <v>3873</v>
      </c>
      <c r="C3843" s="33">
        <v>4.6137993646450624E-4</v>
      </c>
      <c r="D3843" s="33">
        <v>6.7449360080230239E-2</v>
      </c>
    </row>
    <row r="3844" spans="2:4" x14ac:dyDescent="0.2">
      <c r="B3844" t="s">
        <v>3874</v>
      </c>
      <c r="C3844" s="33">
        <v>7.5666259370253623E-3</v>
      </c>
      <c r="D3844" s="33">
        <v>3.444988587567456E-2</v>
      </c>
    </row>
    <row r="3845" spans="2:4" x14ac:dyDescent="0.2">
      <c r="B3845" t="s">
        <v>3875</v>
      </c>
      <c r="C3845" s="33">
        <v>1.9369364916629973E-2</v>
      </c>
      <c r="D3845" s="33">
        <v>4.9520644217155796E-2</v>
      </c>
    </row>
    <row r="3846" spans="2:4" x14ac:dyDescent="0.2">
      <c r="B3846" t="s">
        <v>3876</v>
      </c>
      <c r="C3846" s="33">
        <v>4.3868131733897295E-2</v>
      </c>
      <c r="D3846" s="33">
        <v>7.5360664462676696E-2</v>
      </c>
    </row>
    <row r="3847" spans="2:4" x14ac:dyDescent="0.2">
      <c r="B3847" t="s">
        <v>3877</v>
      </c>
      <c r="C3847" s="33">
        <v>-6.4983128412013733E-3</v>
      </c>
      <c r="D3847" s="33">
        <v>3.6277518766542012E-2</v>
      </c>
    </row>
    <row r="3848" spans="2:4" x14ac:dyDescent="0.2">
      <c r="B3848" t="s">
        <v>3878</v>
      </c>
      <c r="C3848" s="33">
        <v>4.2164415841858219E-2</v>
      </c>
      <c r="D3848" s="33">
        <v>4.9157340794149677E-2</v>
      </c>
    </row>
    <row r="3849" spans="2:4" x14ac:dyDescent="0.2">
      <c r="B3849" t="s">
        <v>3879</v>
      </c>
      <c r="C3849" s="33">
        <v>-2.092250901614608E-3</v>
      </c>
      <c r="D3849" s="33">
        <v>6.4366572815871853E-2</v>
      </c>
    </row>
    <row r="3850" spans="2:4" x14ac:dyDescent="0.2">
      <c r="B3850" t="s">
        <v>3880</v>
      </c>
      <c r="C3850" s="33">
        <v>3.61332720273864E-2</v>
      </c>
      <c r="D3850" s="33">
        <v>3.2828210052125557E-2</v>
      </c>
    </row>
    <row r="3851" spans="2:4" x14ac:dyDescent="0.2">
      <c r="B3851" t="s">
        <v>3881</v>
      </c>
      <c r="C3851" s="33">
        <v>1.1471068470555531E-2</v>
      </c>
      <c r="D3851" s="33">
        <v>3.6388336718934475E-2</v>
      </c>
    </row>
    <row r="3852" spans="2:4" x14ac:dyDescent="0.2">
      <c r="B3852" t="s">
        <v>3882</v>
      </c>
      <c r="C3852" s="33">
        <v>1.1410152699281598E-2</v>
      </c>
      <c r="D3852" s="33">
        <v>8.0534260402658181E-2</v>
      </c>
    </row>
    <row r="3853" spans="2:4" x14ac:dyDescent="0.2">
      <c r="B3853" t="s">
        <v>3883</v>
      </c>
      <c r="C3853" s="33">
        <v>3.2366630201518948E-2</v>
      </c>
      <c r="D3853" s="33">
        <v>7.6552280243216239E-2</v>
      </c>
    </row>
    <row r="3854" spans="2:4" x14ac:dyDescent="0.2">
      <c r="B3854" t="s">
        <v>3884</v>
      </c>
      <c r="C3854" s="33">
        <v>-4.1161594471604539E-3</v>
      </c>
      <c r="D3854" s="33">
        <v>1.0991254529488171E-2</v>
      </c>
    </row>
    <row r="3855" spans="2:4" x14ac:dyDescent="0.2">
      <c r="B3855" t="s">
        <v>3885</v>
      </c>
      <c r="C3855" s="33">
        <v>2.3182638096913906E-2</v>
      </c>
      <c r="D3855" s="33">
        <v>7.2572947038285818E-2</v>
      </c>
    </row>
    <row r="3856" spans="2:4" x14ac:dyDescent="0.2">
      <c r="B3856" t="s">
        <v>3886</v>
      </c>
      <c r="C3856" s="33">
        <v>3.7907025493255884E-2</v>
      </c>
      <c r="D3856" s="33">
        <v>5.9775203251248514E-2</v>
      </c>
    </row>
    <row r="3857" spans="2:4" x14ac:dyDescent="0.2">
      <c r="B3857" t="s">
        <v>3887</v>
      </c>
      <c r="C3857" s="33">
        <v>1.3543393175846328E-2</v>
      </c>
      <c r="D3857" s="33">
        <v>6.9971403409811145E-2</v>
      </c>
    </row>
    <row r="3858" spans="2:4" x14ac:dyDescent="0.2">
      <c r="B3858" t="s">
        <v>3888</v>
      </c>
      <c r="C3858" s="33">
        <v>3.0892510479689272E-2</v>
      </c>
      <c r="D3858" s="33">
        <v>5.0865731051654775E-3</v>
      </c>
    </row>
    <row r="3859" spans="2:4" x14ac:dyDescent="0.2">
      <c r="B3859" t="s">
        <v>3889</v>
      </c>
      <c r="C3859" s="33">
        <v>1.7085496270077719E-2</v>
      </c>
      <c r="D3859" s="33">
        <v>5.380250104649046E-2</v>
      </c>
    </row>
    <row r="3860" spans="2:4" x14ac:dyDescent="0.2">
      <c r="B3860" t="s">
        <v>3890</v>
      </c>
      <c r="C3860" s="33">
        <v>-3.2556394638271834E-2</v>
      </c>
      <c r="D3860" s="33">
        <v>2.8745560365988777E-2</v>
      </c>
    </row>
    <row r="3861" spans="2:4" x14ac:dyDescent="0.2">
      <c r="B3861" t="s">
        <v>3891</v>
      </c>
      <c r="C3861" s="33">
        <v>-2.6037973801013008E-3</v>
      </c>
      <c r="D3861" s="33">
        <v>3.390318801015111E-2</v>
      </c>
    </row>
    <row r="3862" spans="2:4" x14ac:dyDescent="0.2">
      <c r="B3862" t="s">
        <v>3892</v>
      </c>
      <c r="C3862" s="33">
        <v>2.3150769634566783E-2</v>
      </c>
      <c r="D3862" s="33">
        <v>3.551047114290927E-2</v>
      </c>
    </row>
    <row r="3863" spans="2:4" x14ac:dyDescent="0.2">
      <c r="B3863" t="s">
        <v>3893</v>
      </c>
      <c r="C3863" s="33">
        <v>6.9511715158061434E-3</v>
      </c>
      <c r="D3863" s="33">
        <v>5.0314965643022166E-2</v>
      </c>
    </row>
    <row r="3864" spans="2:4" x14ac:dyDescent="0.2">
      <c r="B3864" t="s">
        <v>3894</v>
      </c>
      <c r="C3864" s="33">
        <v>1.2343624765754659E-4</v>
      </c>
      <c r="D3864" s="33">
        <v>2.695079000452192E-2</v>
      </c>
    </row>
    <row r="3865" spans="2:4" x14ac:dyDescent="0.2">
      <c r="B3865" t="s">
        <v>3895</v>
      </c>
      <c r="C3865" s="33">
        <v>1.808657167845841E-2</v>
      </c>
      <c r="D3865" s="33">
        <v>7.2412100011872649E-2</v>
      </c>
    </row>
    <row r="3866" spans="2:4" x14ac:dyDescent="0.2">
      <c r="B3866" t="s">
        <v>3896</v>
      </c>
      <c r="C3866" s="33">
        <v>-7.95023922468867E-3</v>
      </c>
      <c r="D3866" s="33">
        <v>5.4875958258588819E-2</v>
      </c>
    </row>
    <row r="3867" spans="2:4" x14ac:dyDescent="0.2">
      <c r="B3867" t="s">
        <v>3897</v>
      </c>
      <c r="C3867" s="33">
        <v>1.4250628236718618E-2</v>
      </c>
      <c r="D3867" s="33">
        <v>7.5544673138460625E-2</v>
      </c>
    </row>
    <row r="3868" spans="2:4" x14ac:dyDescent="0.2">
      <c r="B3868" t="s">
        <v>3898</v>
      </c>
      <c r="C3868" s="33">
        <v>1.4340536957081169E-2</v>
      </c>
      <c r="D3868" s="33">
        <v>2.1226115485173405E-2</v>
      </c>
    </row>
    <row r="3869" spans="2:4" x14ac:dyDescent="0.2">
      <c r="B3869" t="s">
        <v>3899</v>
      </c>
      <c r="C3869" s="33">
        <v>2.4681530659154433E-2</v>
      </c>
      <c r="D3869" s="33">
        <v>3.1812760628936433E-2</v>
      </c>
    </row>
    <row r="3870" spans="2:4" x14ac:dyDescent="0.2">
      <c r="B3870" t="s">
        <v>3900</v>
      </c>
      <c r="C3870" s="33">
        <v>1.0697969108414416E-2</v>
      </c>
      <c r="D3870" s="33">
        <v>3.220761423932552E-2</v>
      </c>
    </row>
    <row r="3871" spans="2:4" x14ac:dyDescent="0.2">
      <c r="B3871" t="s">
        <v>3901</v>
      </c>
      <c r="C3871" s="33">
        <v>6.5152529586214071E-3</v>
      </c>
      <c r="D3871" s="33">
        <v>2.509277215727871E-2</v>
      </c>
    </row>
    <row r="3872" spans="2:4" x14ac:dyDescent="0.2">
      <c r="B3872" t="s">
        <v>3902</v>
      </c>
      <c r="C3872" s="33">
        <v>1.2716576146348867E-2</v>
      </c>
      <c r="D3872" s="33">
        <v>5.6718171874177464E-2</v>
      </c>
    </row>
    <row r="3873" spans="2:4" x14ac:dyDescent="0.2">
      <c r="B3873" t="s">
        <v>3903</v>
      </c>
      <c r="C3873" s="33">
        <v>3.415758316254483E-2</v>
      </c>
      <c r="D3873" s="33">
        <v>4.5506744495653187E-2</v>
      </c>
    </row>
    <row r="3874" spans="2:4" x14ac:dyDescent="0.2">
      <c r="B3874" t="s">
        <v>3904</v>
      </c>
      <c r="C3874" s="33">
        <v>1.5508971102882501E-2</v>
      </c>
      <c r="D3874" s="33">
        <v>4.2638552063773386E-2</v>
      </c>
    </row>
    <row r="3875" spans="2:4" x14ac:dyDescent="0.2">
      <c r="B3875" t="s">
        <v>3905</v>
      </c>
      <c r="C3875" s="33">
        <v>4.3280888570237175E-3</v>
      </c>
      <c r="D3875" s="33">
        <v>3.0622694883793801E-2</v>
      </c>
    </row>
    <row r="3876" spans="2:4" x14ac:dyDescent="0.2">
      <c r="B3876" t="s">
        <v>3906</v>
      </c>
      <c r="C3876" s="33">
        <v>-1.8941824865184073E-2</v>
      </c>
      <c r="D3876" s="33">
        <v>5.5251043480899181E-2</v>
      </c>
    </row>
    <row r="3877" spans="2:4" x14ac:dyDescent="0.2">
      <c r="B3877" t="s">
        <v>3907</v>
      </c>
      <c r="C3877" s="33">
        <v>2.1571646745965196E-2</v>
      </c>
      <c r="D3877" s="33">
        <v>5.4678957400141934E-2</v>
      </c>
    </row>
    <row r="3878" spans="2:4" x14ac:dyDescent="0.2">
      <c r="B3878" t="s">
        <v>3908</v>
      </c>
      <c r="C3878" s="33">
        <v>1.2160087973702905E-2</v>
      </c>
      <c r="D3878" s="33">
        <v>4.0748261912245669E-2</v>
      </c>
    </row>
    <row r="3879" spans="2:4" x14ac:dyDescent="0.2">
      <c r="B3879" t="s">
        <v>3909</v>
      </c>
      <c r="C3879" s="33">
        <v>-2.6670836207161291E-2</v>
      </c>
      <c r="D3879" s="33">
        <v>9.1482443876703991E-3</v>
      </c>
    </row>
    <row r="3880" spans="2:4" x14ac:dyDescent="0.2">
      <c r="B3880" t="s">
        <v>3910</v>
      </c>
      <c r="C3880" s="33">
        <v>-2.8718846550395194E-2</v>
      </c>
      <c r="D3880" s="33">
        <v>1.5390990230337871E-2</v>
      </c>
    </row>
    <row r="3881" spans="2:4" x14ac:dyDescent="0.2">
      <c r="B3881" t="s">
        <v>3911</v>
      </c>
      <c r="C3881" s="33">
        <v>9.5101052093253501E-3</v>
      </c>
      <c r="D3881" s="33">
        <v>1.8146143203287186E-2</v>
      </c>
    </row>
    <row r="3882" spans="2:4" x14ac:dyDescent="0.2">
      <c r="B3882" t="s">
        <v>3912</v>
      </c>
      <c r="C3882" s="33">
        <v>1.6669577769958636E-2</v>
      </c>
      <c r="D3882" s="33">
        <v>5.2496603935961665E-2</v>
      </c>
    </row>
    <row r="3883" spans="2:4" x14ac:dyDescent="0.2">
      <c r="B3883" t="s">
        <v>3913</v>
      </c>
      <c r="C3883" s="33">
        <v>2.2081286966792431E-3</v>
      </c>
      <c r="D3883" s="33">
        <v>1.338810227571572E-2</v>
      </c>
    </row>
    <row r="3884" spans="2:4" x14ac:dyDescent="0.2">
      <c r="B3884" t="s">
        <v>3914</v>
      </c>
      <c r="C3884" s="33">
        <v>-1.3230140696239656E-2</v>
      </c>
      <c r="D3884" s="33">
        <v>3.7043717988990331E-2</v>
      </c>
    </row>
    <row r="3885" spans="2:4" x14ac:dyDescent="0.2">
      <c r="B3885" t="s">
        <v>3915</v>
      </c>
      <c r="C3885" s="33">
        <v>1.0654564315984064E-2</v>
      </c>
      <c r="D3885" s="33">
        <v>4.9671417695860198E-2</v>
      </c>
    </row>
    <row r="3886" spans="2:4" x14ac:dyDescent="0.2">
      <c r="B3886" t="s">
        <v>3916</v>
      </c>
      <c r="C3886" s="33">
        <v>2.703619400001718E-2</v>
      </c>
      <c r="D3886" s="33">
        <v>1.2485309705115247E-2</v>
      </c>
    </row>
    <row r="3887" spans="2:4" x14ac:dyDescent="0.2">
      <c r="B3887" t="s">
        <v>3917</v>
      </c>
      <c r="C3887" s="33">
        <v>-5.055135720927622E-3</v>
      </c>
      <c r="D3887" s="33">
        <v>4.5599077006797807E-2</v>
      </c>
    </row>
    <row r="3888" spans="2:4" x14ac:dyDescent="0.2">
      <c r="B3888" t="s">
        <v>3918</v>
      </c>
      <c r="C3888" s="33">
        <v>-1.8725798872034939E-3</v>
      </c>
      <c r="D3888" s="33">
        <v>5.0771682559890161E-2</v>
      </c>
    </row>
    <row r="3889" spans="2:4" x14ac:dyDescent="0.2">
      <c r="B3889" t="s">
        <v>3919</v>
      </c>
      <c r="C3889" s="33">
        <v>-1.4428728540195907E-3</v>
      </c>
      <c r="D3889" s="33">
        <v>3.7646748647894301E-2</v>
      </c>
    </row>
    <row r="3890" spans="2:4" x14ac:dyDescent="0.2">
      <c r="B3890" t="s">
        <v>3920</v>
      </c>
      <c r="C3890" s="33">
        <v>-2.996117508120183E-2</v>
      </c>
      <c r="D3890" s="33">
        <v>8.2193340559435751E-2</v>
      </c>
    </row>
    <row r="3891" spans="2:4" x14ac:dyDescent="0.2">
      <c r="B3891" t="s">
        <v>3921</v>
      </c>
      <c r="C3891" s="33">
        <v>-1.450098464382257E-3</v>
      </c>
      <c r="D3891" s="33">
        <v>4.728197941483573E-2</v>
      </c>
    </row>
    <row r="3892" spans="2:4" x14ac:dyDescent="0.2">
      <c r="B3892" t="s">
        <v>3922</v>
      </c>
      <c r="C3892" s="33">
        <v>9.2793281898299711E-4</v>
      </c>
      <c r="D3892" s="33">
        <v>3.4866587443221658E-2</v>
      </c>
    </row>
    <row r="3893" spans="2:4" x14ac:dyDescent="0.2">
      <c r="B3893" t="s">
        <v>3923</v>
      </c>
      <c r="C3893" s="33">
        <v>3.5070133021130816E-2</v>
      </c>
      <c r="D3893" s="33">
        <v>6.4092346382136678E-2</v>
      </c>
    </row>
    <row r="3894" spans="2:4" x14ac:dyDescent="0.2">
      <c r="B3894" t="s">
        <v>3924</v>
      </c>
      <c r="C3894" s="33">
        <v>-7.3898494845818161E-5</v>
      </c>
      <c r="D3894" s="33">
        <v>5.5844544604800331E-2</v>
      </c>
    </row>
    <row r="3895" spans="2:4" x14ac:dyDescent="0.2">
      <c r="B3895" t="s">
        <v>3925</v>
      </c>
      <c r="C3895" s="33">
        <v>3.7458472414984095E-2</v>
      </c>
      <c r="D3895" s="33">
        <v>5.6853743914240099E-2</v>
      </c>
    </row>
    <row r="3896" spans="2:4" x14ac:dyDescent="0.2">
      <c r="B3896" t="s">
        <v>3926</v>
      </c>
      <c r="C3896" s="33">
        <v>1.3372452315585075E-3</v>
      </c>
      <c r="D3896" s="33">
        <v>6.8413745307062068E-2</v>
      </c>
    </row>
    <row r="3897" spans="2:4" x14ac:dyDescent="0.2">
      <c r="B3897" t="s">
        <v>3927</v>
      </c>
      <c r="C3897" s="33">
        <v>1.5639649568822599E-2</v>
      </c>
      <c r="D3897" s="33">
        <v>5.5570359375980143E-2</v>
      </c>
    </row>
    <row r="3898" spans="2:4" x14ac:dyDescent="0.2">
      <c r="B3898" t="s">
        <v>3928</v>
      </c>
      <c r="C3898" s="33">
        <v>-8.122943245946054E-3</v>
      </c>
      <c r="D3898" s="33">
        <v>5.6983026566626821E-2</v>
      </c>
    </row>
    <row r="3899" spans="2:4" x14ac:dyDescent="0.2">
      <c r="B3899" t="s">
        <v>3929</v>
      </c>
      <c r="C3899" s="33">
        <v>9.0218896522848251E-3</v>
      </c>
      <c r="D3899" s="33">
        <v>3.5286223686673536E-2</v>
      </c>
    </row>
    <row r="3900" spans="2:4" x14ac:dyDescent="0.2">
      <c r="B3900" t="s">
        <v>3930</v>
      </c>
      <c r="C3900" s="33">
        <v>1.8692336252796576E-3</v>
      </c>
      <c r="D3900" s="33">
        <v>2.2333951169590686E-2</v>
      </c>
    </row>
    <row r="3901" spans="2:4" x14ac:dyDescent="0.2">
      <c r="B3901" t="s">
        <v>3931</v>
      </c>
      <c r="C3901" s="33">
        <v>-2.5372240880159977E-2</v>
      </c>
      <c r="D3901" s="33">
        <v>6.2072954839544489E-2</v>
      </c>
    </row>
    <row r="3902" spans="2:4" x14ac:dyDescent="0.2">
      <c r="B3902" t="s">
        <v>3932</v>
      </c>
      <c r="C3902" s="33">
        <v>3.892858160917978E-2</v>
      </c>
      <c r="D3902" s="33">
        <v>2.9101023252587295E-2</v>
      </c>
    </row>
    <row r="3903" spans="2:4" x14ac:dyDescent="0.2">
      <c r="B3903" t="s">
        <v>3933</v>
      </c>
      <c r="C3903" s="33">
        <v>2.5784861720785535E-2</v>
      </c>
      <c r="D3903" s="33">
        <v>2.00217279446415E-2</v>
      </c>
    </row>
    <row r="3904" spans="2:4" x14ac:dyDescent="0.2">
      <c r="B3904" t="s">
        <v>3934</v>
      </c>
      <c r="C3904" s="33">
        <v>2.0246470923108818E-2</v>
      </c>
      <c r="D3904" s="33">
        <v>2.6705605107521138E-2</v>
      </c>
    </row>
    <row r="3905" spans="2:4" x14ac:dyDescent="0.2">
      <c r="B3905" t="s">
        <v>3935</v>
      </c>
      <c r="C3905" s="33">
        <v>3.6107550458650751E-2</v>
      </c>
      <c r="D3905" s="33">
        <v>6.6323030774498276E-2</v>
      </c>
    </row>
    <row r="3906" spans="2:4" x14ac:dyDescent="0.2">
      <c r="B3906" t="s">
        <v>3936</v>
      </c>
      <c r="C3906" s="33">
        <v>5.2712000405776699E-4</v>
      </c>
      <c r="D3906" s="33">
        <v>4.9673588759085577E-2</v>
      </c>
    </row>
    <row r="3907" spans="2:4" x14ac:dyDescent="0.2">
      <c r="B3907" t="s">
        <v>3937</v>
      </c>
      <c r="C3907" s="33">
        <v>4.2446045760152406E-3</v>
      </c>
      <c r="D3907" s="33">
        <v>5.9364145834810977E-2</v>
      </c>
    </row>
    <row r="3908" spans="2:4" x14ac:dyDescent="0.2">
      <c r="B3908" t="s">
        <v>3938</v>
      </c>
      <c r="C3908" s="33">
        <v>2.8234664979350434E-2</v>
      </c>
      <c r="D3908" s="33">
        <v>4.8480294944110658E-2</v>
      </c>
    </row>
    <row r="3909" spans="2:4" x14ac:dyDescent="0.2">
      <c r="B3909" t="s">
        <v>3939</v>
      </c>
      <c r="C3909" s="33">
        <v>3.766568005673248E-2</v>
      </c>
      <c r="D3909" s="33">
        <v>3.0251442416717168E-2</v>
      </c>
    </row>
    <row r="3910" spans="2:4" x14ac:dyDescent="0.2">
      <c r="B3910" t="s">
        <v>3940</v>
      </c>
      <c r="C3910" s="33">
        <v>-4.4134326569886563E-3</v>
      </c>
      <c r="D3910" s="33">
        <v>4.1425900758643476E-2</v>
      </c>
    </row>
    <row r="3911" spans="2:4" x14ac:dyDescent="0.2">
      <c r="B3911" t="s">
        <v>3941</v>
      </c>
      <c r="C3911" s="33">
        <v>1.2949892922882048E-2</v>
      </c>
      <c r="D3911" s="33">
        <v>9.6200437482916651E-2</v>
      </c>
    </row>
    <row r="3912" spans="2:4" x14ac:dyDescent="0.2">
      <c r="B3912" t="s">
        <v>3942</v>
      </c>
      <c r="C3912" s="33">
        <v>-2.426436544429833E-2</v>
      </c>
      <c r="D3912" s="33">
        <v>5.67817712588332E-2</v>
      </c>
    </row>
    <row r="3913" spans="2:4" x14ac:dyDescent="0.2">
      <c r="B3913" t="s">
        <v>3943</v>
      </c>
      <c r="C3913" s="33">
        <v>-4.0590215228836074E-3</v>
      </c>
      <c r="D3913" s="33">
        <v>4.6884852482429573E-2</v>
      </c>
    </row>
    <row r="3914" spans="2:4" x14ac:dyDescent="0.2">
      <c r="B3914" t="s">
        <v>3944</v>
      </c>
      <c r="C3914" s="33">
        <v>2.9860212697515265E-2</v>
      </c>
      <c r="D3914" s="33">
        <v>1.9119320866353578E-2</v>
      </c>
    </row>
    <row r="3915" spans="2:4" x14ac:dyDescent="0.2">
      <c r="B3915" t="s">
        <v>3945</v>
      </c>
      <c r="C3915" s="33">
        <v>8.4433056812865549E-3</v>
      </c>
      <c r="D3915" s="33">
        <v>3.6895984966163031E-2</v>
      </c>
    </row>
    <row r="3916" spans="2:4" x14ac:dyDescent="0.2">
      <c r="B3916" t="s">
        <v>3946</v>
      </c>
      <c r="C3916" s="33">
        <v>5.5580258417900034E-3</v>
      </c>
      <c r="D3916" s="33">
        <v>4.128616072712292E-2</v>
      </c>
    </row>
    <row r="3917" spans="2:4" x14ac:dyDescent="0.2">
      <c r="B3917" t="s">
        <v>3947</v>
      </c>
      <c r="C3917" s="33">
        <v>-4.6574930607085063E-4</v>
      </c>
      <c r="D3917" s="33">
        <v>3.8141749324265811E-2</v>
      </c>
    </row>
    <row r="3918" spans="2:4" x14ac:dyDescent="0.2">
      <c r="B3918" t="s">
        <v>3948</v>
      </c>
      <c r="C3918" s="33">
        <v>-3.862155001156295E-2</v>
      </c>
      <c r="D3918" s="33">
        <v>3.2646511299656296E-2</v>
      </c>
    </row>
    <row r="3919" spans="2:4" x14ac:dyDescent="0.2">
      <c r="B3919" t="s">
        <v>3949</v>
      </c>
      <c r="C3919" s="33">
        <v>9.4810679721469837E-3</v>
      </c>
      <c r="D3919" s="33">
        <v>5.5122870982126662E-2</v>
      </c>
    </row>
    <row r="3920" spans="2:4" x14ac:dyDescent="0.2">
      <c r="B3920" t="s">
        <v>3950</v>
      </c>
      <c r="C3920" s="33">
        <v>4.8678990642589369E-2</v>
      </c>
      <c r="D3920" s="33">
        <v>4.9995892460943978E-2</v>
      </c>
    </row>
    <row r="3921" spans="2:4" x14ac:dyDescent="0.2">
      <c r="B3921" t="s">
        <v>3951</v>
      </c>
      <c r="C3921" s="33">
        <v>1.3591084711685575E-2</v>
      </c>
      <c r="D3921" s="33">
        <v>3.015283162310238E-2</v>
      </c>
    </row>
    <row r="3922" spans="2:4" x14ac:dyDescent="0.2">
      <c r="B3922" t="s">
        <v>3952</v>
      </c>
      <c r="C3922" s="33">
        <v>3.6197211026131555E-2</v>
      </c>
      <c r="D3922" s="33">
        <v>-1.0460195029137552E-2</v>
      </c>
    </row>
    <row r="3923" spans="2:4" x14ac:dyDescent="0.2">
      <c r="B3923" t="s">
        <v>3953</v>
      </c>
      <c r="C3923" s="33">
        <v>2.3309906293015367E-2</v>
      </c>
      <c r="D3923" s="33">
        <v>2.4109984012153449E-2</v>
      </c>
    </row>
    <row r="3924" spans="2:4" x14ac:dyDescent="0.2">
      <c r="B3924" t="s">
        <v>3954</v>
      </c>
      <c r="C3924" s="33">
        <v>-3.5366635066551355E-2</v>
      </c>
      <c r="D3924" s="33">
        <v>2.7454585429714073E-2</v>
      </c>
    </row>
    <row r="3925" spans="2:4" x14ac:dyDescent="0.2">
      <c r="B3925" t="s">
        <v>3955</v>
      </c>
      <c r="C3925" s="33">
        <v>1.9196181472864192E-2</v>
      </c>
      <c r="D3925" s="33">
        <v>1.9633203561527868E-2</v>
      </c>
    </row>
    <row r="3926" spans="2:4" x14ac:dyDescent="0.2">
      <c r="B3926" t="s">
        <v>3956</v>
      </c>
      <c r="C3926" s="33">
        <v>2.3453335800848223E-2</v>
      </c>
      <c r="D3926" s="33">
        <v>3.4825461618347341E-2</v>
      </c>
    </row>
    <row r="3927" spans="2:4" x14ac:dyDescent="0.2">
      <c r="B3927" t="s">
        <v>3957</v>
      </c>
      <c r="C3927" s="33">
        <v>5.9889153445222909E-3</v>
      </c>
      <c r="D3927" s="33">
        <v>1.8805344169174676E-2</v>
      </c>
    </row>
    <row r="3928" spans="2:4" x14ac:dyDescent="0.2">
      <c r="B3928" t="s">
        <v>3958</v>
      </c>
      <c r="C3928" s="33">
        <v>-1.469090827637444E-4</v>
      </c>
      <c r="D3928" s="33">
        <v>4.0467299930914989E-2</v>
      </c>
    </row>
    <row r="3929" spans="2:4" x14ac:dyDescent="0.2">
      <c r="B3929" t="s">
        <v>3959</v>
      </c>
      <c r="C3929" s="33">
        <v>1.1741467723937391E-2</v>
      </c>
      <c r="D3929" s="33">
        <v>7.07117387355016E-2</v>
      </c>
    </row>
    <row r="3930" spans="2:4" x14ac:dyDescent="0.2">
      <c r="B3930" t="s">
        <v>3960</v>
      </c>
      <c r="C3930" s="33">
        <v>-1.0532605025733088E-2</v>
      </c>
      <c r="D3930" s="33">
        <v>2.0089672000331706E-2</v>
      </c>
    </row>
    <row r="3931" spans="2:4" x14ac:dyDescent="0.2">
      <c r="B3931" t="s">
        <v>3961</v>
      </c>
      <c r="C3931" s="33">
        <v>-4.0915272782806635E-4</v>
      </c>
      <c r="D3931" s="33">
        <v>8.806400547233556E-3</v>
      </c>
    </row>
    <row r="3932" spans="2:4" x14ac:dyDescent="0.2">
      <c r="B3932" t="s">
        <v>3962</v>
      </c>
      <c r="C3932" s="33">
        <v>1.9578320324369111E-2</v>
      </c>
      <c r="D3932" s="33">
        <v>4.3902424016967527E-2</v>
      </c>
    </row>
    <row r="3933" spans="2:4" x14ac:dyDescent="0.2">
      <c r="B3933" t="s">
        <v>3963</v>
      </c>
      <c r="C3933" s="33">
        <v>-4.9460450903511862E-3</v>
      </c>
      <c r="D3933" s="33">
        <v>5.7323774099328276E-2</v>
      </c>
    </row>
    <row r="3934" spans="2:4" x14ac:dyDescent="0.2">
      <c r="B3934" t="s">
        <v>3964</v>
      </c>
      <c r="C3934" s="33">
        <v>4.6761215574358105E-2</v>
      </c>
      <c r="D3934" s="33">
        <v>1.8361407145789089E-2</v>
      </c>
    </row>
    <row r="3935" spans="2:4" x14ac:dyDescent="0.2">
      <c r="B3935" t="s">
        <v>3965</v>
      </c>
      <c r="C3935" s="33">
        <v>-1.0217243928317861E-4</v>
      </c>
      <c r="D3935" s="33">
        <v>3.1928494016136226E-2</v>
      </c>
    </row>
    <row r="3936" spans="2:4" x14ac:dyDescent="0.2">
      <c r="B3936" t="s">
        <v>3966</v>
      </c>
      <c r="C3936" s="33">
        <v>-3.2976938219567535E-3</v>
      </c>
      <c r="D3936" s="33">
        <v>2.6464378120405172E-2</v>
      </c>
    </row>
    <row r="3937" spans="2:4" x14ac:dyDescent="0.2">
      <c r="B3937" t="s">
        <v>3967</v>
      </c>
      <c r="C3937" s="33">
        <v>-2.8168968284923379E-2</v>
      </c>
      <c r="D3937" s="33">
        <v>4.9385580049721378E-2</v>
      </c>
    </row>
    <row r="3938" spans="2:4" x14ac:dyDescent="0.2">
      <c r="B3938" t="s">
        <v>3968</v>
      </c>
      <c r="C3938" s="33">
        <v>3.2140640990537053E-2</v>
      </c>
      <c r="D3938" s="33">
        <v>6.6981602878063387E-2</v>
      </c>
    </row>
    <row r="3939" spans="2:4" x14ac:dyDescent="0.2">
      <c r="B3939" t="s">
        <v>3969</v>
      </c>
      <c r="C3939" s="33">
        <v>-3.2768774766642507E-3</v>
      </c>
      <c r="D3939" s="33">
        <v>3.7271601695970213E-2</v>
      </c>
    </row>
    <row r="3940" spans="2:4" x14ac:dyDescent="0.2">
      <c r="B3940" t="s">
        <v>3970</v>
      </c>
      <c r="C3940" s="33">
        <v>4.7407322372521717E-2</v>
      </c>
      <c r="D3940" s="33">
        <v>6.868820255408728E-2</v>
      </c>
    </row>
    <row r="3941" spans="2:4" x14ac:dyDescent="0.2">
      <c r="B3941" t="s">
        <v>3971</v>
      </c>
      <c r="C3941" s="33">
        <v>2.3873553341654405E-2</v>
      </c>
      <c r="D3941" s="33">
        <v>2.9405578979565812E-2</v>
      </c>
    </row>
    <row r="3942" spans="2:4" x14ac:dyDescent="0.2">
      <c r="B3942" t="s">
        <v>3972</v>
      </c>
      <c r="C3942" s="33">
        <v>3.2223465411357691E-2</v>
      </c>
      <c r="D3942" s="33">
        <v>3.2681212037633738E-2</v>
      </c>
    </row>
    <row r="3943" spans="2:4" x14ac:dyDescent="0.2">
      <c r="B3943" t="s">
        <v>3973</v>
      </c>
      <c r="C3943" s="33">
        <v>-1.5123872012213295E-2</v>
      </c>
      <c r="D3943" s="33">
        <v>4.8230393404516195E-2</v>
      </c>
    </row>
    <row r="3944" spans="2:4" x14ac:dyDescent="0.2">
      <c r="B3944" t="s">
        <v>3974</v>
      </c>
      <c r="C3944" s="33">
        <v>1.1279105302793864E-2</v>
      </c>
      <c r="D3944" s="33">
        <v>2.4937529535341028E-2</v>
      </c>
    </row>
    <row r="3945" spans="2:4" x14ac:dyDescent="0.2">
      <c r="B3945" t="s">
        <v>3975</v>
      </c>
      <c r="C3945" s="33">
        <v>5.6648559086001004E-3</v>
      </c>
      <c r="D3945" s="33">
        <v>6.7242738301582672E-2</v>
      </c>
    </row>
    <row r="3946" spans="2:4" x14ac:dyDescent="0.2">
      <c r="B3946" t="s">
        <v>3976</v>
      </c>
      <c r="C3946" s="33">
        <v>1.7285152954691445E-2</v>
      </c>
      <c r="D3946" s="33">
        <v>4.1464673485133698E-2</v>
      </c>
    </row>
    <row r="3947" spans="2:4" x14ac:dyDescent="0.2">
      <c r="B3947" t="s">
        <v>3977</v>
      </c>
      <c r="C3947" s="33">
        <v>4.0808829089115185E-2</v>
      </c>
      <c r="D3947" s="33">
        <v>4.6730919164281466E-2</v>
      </c>
    </row>
    <row r="3948" spans="2:4" x14ac:dyDescent="0.2">
      <c r="B3948" t="s">
        <v>3978</v>
      </c>
      <c r="C3948" s="33">
        <v>1.0508416081020381E-2</v>
      </c>
      <c r="D3948" s="33">
        <v>5.5699539895637376E-2</v>
      </c>
    </row>
    <row r="3949" spans="2:4" x14ac:dyDescent="0.2">
      <c r="B3949" t="s">
        <v>3979</v>
      </c>
      <c r="C3949" s="33">
        <v>1.7726560283026518E-2</v>
      </c>
      <c r="D3949" s="33">
        <v>5.1857409266875987E-2</v>
      </c>
    </row>
    <row r="3950" spans="2:4" x14ac:dyDescent="0.2">
      <c r="B3950" t="s">
        <v>3980</v>
      </c>
      <c r="C3950" s="33">
        <v>-3.0316244223401109E-3</v>
      </c>
      <c r="D3950" s="33">
        <v>1.8855154739314907E-2</v>
      </c>
    </row>
    <row r="3951" spans="2:4" x14ac:dyDescent="0.2">
      <c r="B3951" t="s">
        <v>3981</v>
      </c>
      <c r="C3951" s="33">
        <v>3.3158773904025413E-2</v>
      </c>
      <c r="D3951" s="33">
        <v>4.5420345705053586E-2</v>
      </c>
    </row>
    <row r="3952" spans="2:4" x14ac:dyDescent="0.2">
      <c r="B3952" t="s">
        <v>3982</v>
      </c>
      <c r="C3952" s="33">
        <v>1.5936905461873638E-2</v>
      </c>
      <c r="D3952" s="33">
        <v>8.0836737046963009E-2</v>
      </c>
    </row>
    <row r="3953" spans="2:4" x14ac:dyDescent="0.2">
      <c r="B3953" t="s">
        <v>3983</v>
      </c>
      <c r="C3953" s="33">
        <v>2.1306749086057026E-2</v>
      </c>
      <c r="D3953" s="33">
        <v>2.4684726131982311E-2</v>
      </c>
    </row>
    <row r="3954" spans="2:4" x14ac:dyDescent="0.2">
      <c r="B3954" t="s">
        <v>3984</v>
      </c>
      <c r="C3954" s="33">
        <v>-1.374826537260815E-2</v>
      </c>
      <c r="D3954" s="33">
        <v>4.3372079512517807E-2</v>
      </c>
    </row>
    <row r="3955" spans="2:4" x14ac:dyDescent="0.2">
      <c r="B3955" t="s">
        <v>3985</v>
      </c>
      <c r="C3955" s="33">
        <v>4.9775064024501346E-2</v>
      </c>
      <c r="D3955" s="33">
        <v>8.0967702574956085E-2</v>
      </c>
    </row>
    <row r="3956" spans="2:4" x14ac:dyDescent="0.2">
      <c r="B3956" t="s">
        <v>3986</v>
      </c>
      <c r="C3956" s="33">
        <v>8.3804140483947145E-3</v>
      </c>
      <c r="D3956" s="33">
        <v>4.5486091330282447E-2</v>
      </c>
    </row>
    <row r="3957" spans="2:4" x14ac:dyDescent="0.2">
      <c r="B3957" t="s">
        <v>3987</v>
      </c>
      <c r="C3957" s="33">
        <v>3.7122736952057943E-3</v>
      </c>
      <c r="D3957" s="33">
        <v>4.2642756316551837E-2</v>
      </c>
    </row>
    <row r="3958" spans="2:4" x14ac:dyDescent="0.2">
      <c r="B3958" t="s">
        <v>3988</v>
      </c>
      <c r="C3958" s="33">
        <v>4.0875618090286371E-2</v>
      </c>
      <c r="D3958" s="33">
        <v>2.830926991334428E-2</v>
      </c>
    </row>
    <row r="3959" spans="2:4" x14ac:dyDescent="0.2">
      <c r="B3959" t="s">
        <v>3989</v>
      </c>
      <c r="C3959" s="33">
        <v>-1.0493321355179252E-2</v>
      </c>
      <c r="D3959" s="33">
        <v>1.5457398316845637E-2</v>
      </c>
    </row>
    <row r="3960" spans="2:4" x14ac:dyDescent="0.2">
      <c r="B3960" t="s">
        <v>3990</v>
      </c>
      <c r="C3960" s="33">
        <v>3.4361489828006755E-2</v>
      </c>
      <c r="D3960" s="33">
        <v>1.428280589257333E-2</v>
      </c>
    </row>
    <row r="3961" spans="2:4" x14ac:dyDescent="0.2">
      <c r="B3961" t="s">
        <v>3991</v>
      </c>
      <c r="C3961" s="33">
        <v>9.1584760315922449E-3</v>
      </c>
      <c r="D3961" s="33">
        <v>2.4948054391353315E-2</v>
      </c>
    </row>
    <row r="3962" spans="2:4" x14ac:dyDescent="0.2">
      <c r="B3962" t="s">
        <v>3992</v>
      </c>
      <c r="C3962" s="33">
        <v>2.6386201405438667E-2</v>
      </c>
      <c r="D3962" s="33">
        <v>2.6524153219500371E-2</v>
      </c>
    </row>
    <row r="3963" spans="2:4" x14ac:dyDescent="0.2">
      <c r="B3963" t="s">
        <v>3993</v>
      </c>
      <c r="C3963" s="33">
        <v>2.46007427071551E-2</v>
      </c>
      <c r="D3963" s="33">
        <v>3.1231977015930529E-2</v>
      </c>
    </row>
    <row r="3964" spans="2:4" x14ac:dyDescent="0.2">
      <c r="B3964" t="s">
        <v>3994</v>
      </c>
      <c r="C3964" s="33">
        <v>2.6171931822007541E-2</v>
      </c>
      <c r="D3964" s="33">
        <v>3.9642908894525063E-2</v>
      </c>
    </row>
    <row r="3965" spans="2:4" x14ac:dyDescent="0.2">
      <c r="B3965" t="s">
        <v>3995</v>
      </c>
      <c r="C3965" s="33">
        <v>5.3413705073968538E-2</v>
      </c>
      <c r="D3965" s="33">
        <v>5.6912086503211154E-2</v>
      </c>
    </row>
    <row r="3966" spans="2:4" x14ac:dyDescent="0.2">
      <c r="B3966" t="s">
        <v>3996</v>
      </c>
      <c r="C3966" s="33">
        <v>2.6611930870511183E-2</v>
      </c>
      <c r="D3966" s="33">
        <v>5.6697712239325723E-2</v>
      </c>
    </row>
    <row r="3967" spans="2:4" x14ac:dyDescent="0.2">
      <c r="B3967" t="s">
        <v>3997</v>
      </c>
      <c r="C3967" s="33">
        <v>2.5832699095179247E-2</v>
      </c>
      <c r="D3967" s="33">
        <v>1.9766336046599386E-2</v>
      </c>
    </row>
    <row r="3968" spans="2:4" x14ac:dyDescent="0.2">
      <c r="B3968" t="s">
        <v>3998</v>
      </c>
      <c r="C3968" s="33">
        <v>-2.7807545010005874E-2</v>
      </c>
      <c r="D3968" s="33">
        <v>7.5973733787436395E-2</v>
      </c>
    </row>
    <row r="3969" spans="2:4" x14ac:dyDescent="0.2">
      <c r="B3969" t="s">
        <v>3999</v>
      </c>
      <c r="C3969" s="33">
        <v>1.9563138318428507E-2</v>
      </c>
      <c r="D3969" s="33">
        <v>6.489316621526435E-2</v>
      </c>
    </row>
    <row r="3970" spans="2:4" x14ac:dyDescent="0.2">
      <c r="B3970" t="s">
        <v>4000</v>
      </c>
      <c r="C3970" s="33">
        <v>5.526728344730121E-4</v>
      </c>
      <c r="D3970" s="33">
        <v>6.490204232201259E-2</v>
      </c>
    </row>
    <row r="3971" spans="2:4" x14ac:dyDescent="0.2">
      <c r="B3971" t="s">
        <v>4001</v>
      </c>
      <c r="C3971" s="33">
        <v>3.3826334358901096E-2</v>
      </c>
      <c r="D3971" s="33">
        <v>5.9966372438578913E-2</v>
      </c>
    </row>
    <row r="3972" spans="2:4" x14ac:dyDescent="0.2">
      <c r="B3972" t="s">
        <v>4002</v>
      </c>
      <c r="C3972" s="33">
        <v>-1.0598380541237302E-3</v>
      </c>
      <c r="D3972" s="33">
        <v>3.6160175047559119E-2</v>
      </c>
    </row>
    <row r="3973" spans="2:4" x14ac:dyDescent="0.2">
      <c r="B3973" t="s">
        <v>4003</v>
      </c>
      <c r="C3973" s="33">
        <v>-1.936006658826174E-2</v>
      </c>
      <c r="D3973" s="33">
        <v>2.1192307556107983E-2</v>
      </c>
    </row>
    <row r="3974" spans="2:4" x14ac:dyDescent="0.2">
      <c r="B3974" t="s">
        <v>4004</v>
      </c>
      <c r="C3974" s="33">
        <v>-8.4530011204031422E-3</v>
      </c>
      <c r="D3974" s="33">
        <v>1.6822010408814928E-2</v>
      </c>
    </row>
    <row r="3975" spans="2:4" x14ac:dyDescent="0.2">
      <c r="B3975" t="s">
        <v>4005</v>
      </c>
      <c r="C3975" s="33">
        <v>9.5797577737715064E-3</v>
      </c>
      <c r="D3975" s="33">
        <v>2.3568968356426617E-2</v>
      </c>
    </row>
    <row r="3976" spans="2:4" x14ac:dyDescent="0.2">
      <c r="B3976" t="s">
        <v>4006</v>
      </c>
      <c r="C3976" s="33">
        <v>3.7014962676385869E-2</v>
      </c>
      <c r="D3976" s="33">
        <v>3.4946031434716356E-2</v>
      </c>
    </row>
    <row r="3977" spans="2:4" x14ac:dyDescent="0.2">
      <c r="B3977" t="s">
        <v>4007</v>
      </c>
      <c r="C3977" s="33">
        <v>3.7041135238117681E-2</v>
      </c>
      <c r="D3977" s="33">
        <v>3.7278348925859864E-2</v>
      </c>
    </row>
    <row r="3978" spans="2:4" x14ac:dyDescent="0.2">
      <c r="B3978" t="s">
        <v>4008</v>
      </c>
      <c r="C3978" s="33">
        <v>-1.1753871091854417E-2</v>
      </c>
      <c r="D3978" s="33">
        <v>3.234784164020986E-2</v>
      </c>
    </row>
    <row r="3979" spans="2:4" x14ac:dyDescent="0.2">
      <c r="B3979" t="s">
        <v>4009</v>
      </c>
      <c r="C3979" s="33">
        <v>-2.6226319979199379E-3</v>
      </c>
      <c r="D3979" s="33">
        <v>4.4490488214747104E-2</v>
      </c>
    </row>
    <row r="3980" spans="2:4" x14ac:dyDescent="0.2">
      <c r="B3980" t="s">
        <v>4010</v>
      </c>
      <c r="C3980" s="33">
        <v>-8.5557278921985676E-4</v>
      </c>
      <c r="D3980" s="33">
        <v>5.9952982621670883E-2</v>
      </c>
    </row>
    <row r="3981" spans="2:4" x14ac:dyDescent="0.2">
      <c r="B3981" t="s">
        <v>4011</v>
      </c>
      <c r="C3981" s="33">
        <v>9.0943481608540388E-3</v>
      </c>
      <c r="D3981" s="33">
        <v>1.9704672717638264E-2</v>
      </c>
    </row>
    <row r="3982" spans="2:4" x14ac:dyDescent="0.2">
      <c r="B3982" t="s">
        <v>4012</v>
      </c>
      <c r="C3982" s="33">
        <v>2.5488219170373336E-2</v>
      </c>
      <c r="D3982" s="33">
        <v>1.7481298837469527E-2</v>
      </c>
    </row>
    <row r="3983" spans="2:4" x14ac:dyDescent="0.2">
      <c r="B3983" t="s">
        <v>4013</v>
      </c>
      <c r="C3983" s="33">
        <v>2.1306612690790587E-2</v>
      </c>
      <c r="D3983" s="33">
        <v>4.1525094221600396E-2</v>
      </c>
    </row>
    <row r="3984" spans="2:4" x14ac:dyDescent="0.2">
      <c r="B3984" t="s">
        <v>4014</v>
      </c>
      <c r="C3984" s="33">
        <v>-7.7294092843352077E-4</v>
      </c>
      <c r="D3984" s="33">
        <v>3.3710920004853706E-2</v>
      </c>
    </row>
    <row r="3985" spans="2:4" x14ac:dyDescent="0.2">
      <c r="B3985" t="s">
        <v>4015</v>
      </c>
      <c r="C3985" s="33">
        <v>4.4111479134149714E-2</v>
      </c>
      <c r="D3985" s="33">
        <v>2.1996317213402269E-2</v>
      </c>
    </row>
    <row r="3986" spans="2:4" x14ac:dyDescent="0.2">
      <c r="B3986" t="s">
        <v>4016</v>
      </c>
      <c r="C3986" s="33">
        <v>-9.85285867500456E-3</v>
      </c>
      <c r="D3986" s="33">
        <v>5.6143951037385106E-2</v>
      </c>
    </row>
    <row r="3987" spans="2:4" x14ac:dyDescent="0.2">
      <c r="B3987" t="s">
        <v>4017</v>
      </c>
      <c r="C3987" s="33">
        <v>1.867668869385071E-2</v>
      </c>
      <c r="D3987" s="33">
        <v>4.0405256263974329E-2</v>
      </c>
    </row>
    <row r="3988" spans="2:4" x14ac:dyDescent="0.2">
      <c r="B3988" t="s">
        <v>4018</v>
      </c>
      <c r="C3988" s="33">
        <v>3.0868834268397947E-2</v>
      </c>
      <c r="D3988" s="33">
        <v>2.7056749968142665E-2</v>
      </c>
    </row>
    <row r="3989" spans="2:4" x14ac:dyDescent="0.2">
      <c r="B3989" t="s">
        <v>4019</v>
      </c>
      <c r="C3989" s="33">
        <v>-2.7478076594651082E-2</v>
      </c>
      <c r="D3989" s="33">
        <v>3.370821310159651E-2</v>
      </c>
    </row>
    <row r="3990" spans="2:4" x14ac:dyDescent="0.2">
      <c r="B3990" t="s">
        <v>4020</v>
      </c>
      <c r="C3990" s="33">
        <v>-6.3177461768009497E-3</v>
      </c>
      <c r="D3990" s="33">
        <v>5.2981743735803666E-2</v>
      </c>
    </row>
    <row r="3991" spans="2:4" x14ac:dyDescent="0.2">
      <c r="B3991" t="s">
        <v>4021</v>
      </c>
      <c r="C3991" s="33">
        <v>1.2699488538820858E-2</v>
      </c>
      <c r="D3991" s="33">
        <v>5.8028619426443141E-2</v>
      </c>
    </row>
    <row r="3992" spans="2:4" x14ac:dyDescent="0.2">
      <c r="B3992" t="s">
        <v>4022</v>
      </c>
      <c r="C3992" s="33">
        <v>1.8539477100578086E-2</v>
      </c>
      <c r="D3992" s="33">
        <v>4.4023705228711359E-2</v>
      </c>
    </row>
    <row r="3993" spans="2:4" x14ac:dyDescent="0.2">
      <c r="B3993" t="s">
        <v>4023</v>
      </c>
      <c r="C3993" s="33">
        <v>9.4646684380645611E-3</v>
      </c>
      <c r="D3993" s="33">
        <v>2.0856969438161371E-2</v>
      </c>
    </row>
    <row r="3994" spans="2:4" x14ac:dyDescent="0.2">
      <c r="B3994" t="s">
        <v>4024</v>
      </c>
      <c r="C3994" s="33">
        <v>2.7617184423378842E-2</v>
      </c>
      <c r="D3994" s="33">
        <v>6.4889307540660635E-2</v>
      </c>
    </row>
    <row r="3995" spans="2:4" x14ac:dyDescent="0.2">
      <c r="B3995" t="s">
        <v>4025</v>
      </c>
      <c r="C3995" s="33">
        <v>-1.6597767865199148E-2</v>
      </c>
      <c r="D3995" s="33">
        <v>4.9728932938817076E-2</v>
      </c>
    </row>
    <row r="3996" spans="2:4" x14ac:dyDescent="0.2">
      <c r="B3996" t="s">
        <v>4026</v>
      </c>
      <c r="C3996" s="33">
        <v>1.9280991275701698E-2</v>
      </c>
      <c r="D3996" s="33">
        <v>2.622459996880059E-2</v>
      </c>
    </row>
    <row r="3997" spans="2:4" x14ac:dyDescent="0.2">
      <c r="B3997" t="s">
        <v>4027</v>
      </c>
      <c r="C3997" s="33">
        <v>2.9086614259904449E-2</v>
      </c>
      <c r="D3997" s="33">
        <v>7.4409180859416418E-2</v>
      </c>
    </row>
    <row r="3998" spans="2:4" x14ac:dyDescent="0.2">
      <c r="B3998" t="s">
        <v>4028</v>
      </c>
      <c r="C3998" s="33">
        <v>4.7319404665866309E-2</v>
      </c>
      <c r="D3998" s="33">
        <v>5.3969870269647072E-2</v>
      </c>
    </row>
    <row r="3999" spans="2:4" x14ac:dyDescent="0.2">
      <c r="B3999" t="s">
        <v>4029</v>
      </c>
      <c r="C3999" s="33">
        <v>6.5794664882955541E-3</v>
      </c>
      <c r="D3999" s="33">
        <v>3.3477421119308445E-2</v>
      </c>
    </row>
    <row r="4000" spans="2:4" x14ac:dyDescent="0.2">
      <c r="B4000" t="s">
        <v>4030</v>
      </c>
      <c r="C4000" s="33">
        <v>-2.5118669200039044E-3</v>
      </c>
      <c r="D4000" s="33">
        <v>4.7336658747173743E-2</v>
      </c>
    </row>
    <row r="4001" spans="2:4" x14ac:dyDescent="0.2">
      <c r="B4001" t="s">
        <v>4031</v>
      </c>
      <c r="C4001" s="33">
        <v>1.9834477042688765E-2</v>
      </c>
      <c r="D4001" s="33">
        <v>7.2137695431777227E-2</v>
      </c>
    </row>
    <row r="4002" spans="2:4" x14ac:dyDescent="0.2">
      <c r="B4002" t="s">
        <v>4032</v>
      </c>
      <c r="C4002" s="33">
        <v>-9.8567371291811718E-3</v>
      </c>
      <c r="D4002" s="33">
        <v>3.1966906866283021E-2</v>
      </c>
    </row>
    <row r="4003" spans="2:4" x14ac:dyDescent="0.2">
      <c r="B4003" t="s">
        <v>4033</v>
      </c>
      <c r="C4003" s="33">
        <v>-1.4092252829524929E-2</v>
      </c>
      <c r="D4003" s="33">
        <v>3.3201433507123103E-2</v>
      </c>
    </row>
    <row r="4004" spans="2:4" x14ac:dyDescent="0.2">
      <c r="B4004" t="s">
        <v>4034</v>
      </c>
      <c r="C4004" s="33">
        <v>-4.3095251637128122E-2</v>
      </c>
      <c r="D4004" s="33">
        <v>-3.5854535327041144E-2</v>
      </c>
    </row>
  </sheetData>
  <mergeCells count="1">
    <mergeCell ref="F59:G61"/>
  </mergeCells>
  <phoneticPr fontId="6" type="noConversion"/>
  <conditionalFormatting sqref="I50:Q50 G47:Q4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004"/>
  <sheetViews>
    <sheetView zoomScale="89" workbookViewId="0">
      <selection activeCell="E37" sqref="E37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2" spans="2:10" x14ac:dyDescent="0.2">
      <c r="B2" s="37"/>
      <c r="C2" s="37" t="s">
        <v>4035</v>
      </c>
      <c r="D2" s="37" t="s">
        <v>4040</v>
      </c>
    </row>
    <row r="3" spans="2:10" x14ac:dyDescent="0.2">
      <c r="B3" s="37"/>
      <c r="C3" s="37" t="s">
        <v>684</v>
      </c>
      <c r="D3" s="37" t="s">
        <v>685</v>
      </c>
      <c r="F3" s="37"/>
      <c r="G3" s="37" t="s">
        <v>684</v>
      </c>
      <c r="H3" s="37" t="s">
        <v>685</v>
      </c>
      <c r="J3" t="s">
        <v>4037</v>
      </c>
    </row>
    <row r="4" spans="2:10" x14ac:dyDescent="0.2">
      <c r="B4" t="s">
        <v>29</v>
      </c>
      <c r="C4" s="33">
        <v>-3.1433968528348389E-3</v>
      </c>
      <c r="D4" s="33">
        <f>C4+3%</f>
        <v>2.6856603147165162E-2</v>
      </c>
      <c r="F4" s="37" t="s">
        <v>25</v>
      </c>
      <c r="G4" s="33">
        <f>AVERAGE(C4:C4004)</f>
        <v>1.0331951125153897E-2</v>
      </c>
      <c r="H4" s="33">
        <f>AVERAGE(D4:D4004)</f>
        <v>4.0331951125153906E-2</v>
      </c>
      <c r="J4" s="40">
        <f>CORREL(C4:C4004,D4:D4004)</f>
        <v>1</v>
      </c>
    </row>
    <row r="5" spans="2:10" x14ac:dyDescent="0.2">
      <c r="B5" t="s">
        <v>30</v>
      </c>
      <c r="C5" s="33">
        <v>3.0665617085216305E-2</v>
      </c>
      <c r="D5" s="33">
        <f t="shared" ref="D5:D68" si="0">C5+3%</f>
        <v>6.0665617085216304E-2</v>
      </c>
      <c r="F5" s="37" t="s">
        <v>686</v>
      </c>
      <c r="G5" s="33">
        <f>STDEV(C4:C4004)</f>
        <v>2.0126677652473321E-2</v>
      </c>
      <c r="H5" s="33">
        <f>STDEV(D4:D4004)</f>
        <v>2.0126677652473206E-2</v>
      </c>
    </row>
    <row r="6" spans="2:10" x14ac:dyDescent="0.2">
      <c r="B6" t="s">
        <v>31</v>
      </c>
      <c r="C6" s="33">
        <v>1.0184997661287085E-2</v>
      </c>
      <c r="D6" s="33">
        <f t="shared" si="0"/>
        <v>4.0184997661287081E-2</v>
      </c>
    </row>
    <row r="7" spans="2:10" x14ac:dyDescent="0.2">
      <c r="B7" t="s">
        <v>32</v>
      </c>
      <c r="C7" s="33">
        <v>2.8453968092314721E-2</v>
      </c>
      <c r="D7" s="33">
        <f t="shared" si="0"/>
        <v>5.845396809231472E-2</v>
      </c>
    </row>
    <row r="8" spans="2:10" x14ac:dyDescent="0.2">
      <c r="B8" t="s">
        <v>33</v>
      </c>
      <c r="C8" s="33">
        <v>2.7517367216853703E-2</v>
      </c>
      <c r="D8" s="33">
        <f t="shared" si="0"/>
        <v>5.7517367216853701E-2</v>
      </c>
      <c r="J8" s="29"/>
    </row>
    <row r="9" spans="2:10" x14ac:dyDescent="0.2">
      <c r="B9" t="s">
        <v>34</v>
      </c>
      <c r="C9" s="33">
        <v>1.347803261536459E-2</v>
      </c>
      <c r="D9" s="33">
        <f t="shared" si="0"/>
        <v>4.3478032615364592E-2</v>
      </c>
    </row>
    <row r="10" spans="2:10" x14ac:dyDescent="0.2">
      <c r="B10" t="s">
        <v>35</v>
      </c>
      <c r="C10" s="33">
        <v>3.9759419970506835E-3</v>
      </c>
      <c r="D10" s="33">
        <f t="shared" si="0"/>
        <v>3.3975941997050681E-2</v>
      </c>
    </row>
    <row r="11" spans="2:10" x14ac:dyDescent="0.2">
      <c r="B11" t="s">
        <v>36</v>
      </c>
      <c r="C11" s="33">
        <v>3.7279677612632588E-2</v>
      </c>
      <c r="D11" s="33">
        <f t="shared" si="0"/>
        <v>6.7279677612632593E-2</v>
      </c>
      <c r="F11" s="37"/>
      <c r="G11" s="44"/>
      <c r="H11" s="44"/>
    </row>
    <row r="12" spans="2:10" x14ac:dyDescent="0.2">
      <c r="B12" t="s">
        <v>37</v>
      </c>
      <c r="C12" s="33">
        <v>7.680116108187366E-4</v>
      </c>
      <c r="D12" s="33">
        <f t="shared" si="0"/>
        <v>3.0768011610818734E-2</v>
      </c>
      <c r="F12" s="37"/>
      <c r="G12" s="44"/>
      <c r="H12" s="44"/>
    </row>
    <row r="13" spans="2:10" x14ac:dyDescent="0.2">
      <c r="B13" t="s">
        <v>38</v>
      </c>
      <c r="C13" s="33">
        <v>-4.0669365325733821E-2</v>
      </c>
      <c r="D13" s="33">
        <f t="shared" si="0"/>
        <v>-1.0669365325733822E-2</v>
      </c>
      <c r="F13" s="37"/>
      <c r="G13" s="44"/>
      <c r="H13" s="44"/>
    </row>
    <row r="14" spans="2:10" x14ac:dyDescent="0.2">
      <c r="B14" t="s">
        <v>39</v>
      </c>
      <c r="C14" s="33">
        <v>-1.2143291271630762E-2</v>
      </c>
      <c r="D14" s="33">
        <f t="shared" si="0"/>
        <v>1.7856708728369239E-2</v>
      </c>
      <c r="F14" s="37"/>
      <c r="G14" s="44"/>
      <c r="H14" s="44"/>
    </row>
    <row r="15" spans="2:10" x14ac:dyDescent="0.2">
      <c r="B15" t="s">
        <v>40</v>
      </c>
      <c r="C15" s="33">
        <v>-5.7600899888555646E-3</v>
      </c>
      <c r="D15" s="33">
        <f t="shared" si="0"/>
        <v>2.4239910011144436E-2</v>
      </c>
      <c r="F15" s="37"/>
      <c r="G15" s="44"/>
      <c r="H15" s="44"/>
    </row>
    <row r="16" spans="2:10" x14ac:dyDescent="0.2">
      <c r="B16" t="s">
        <v>41</v>
      </c>
      <c r="C16" s="33">
        <v>1.2260942102845264E-2</v>
      </c>
      <c r="D16" s="33">
        <f t="shared" si="0"/>
        <v>4.2260942102845263E-2</v>
      </c>
      <c r="F16" s="37"/>
      <c r="G16" s="44"/>
      <c r="H16" s="44"/>
    </row>
    <row r="17" spans="2:8" x14ac:dyDescent="0.2">
      <c r="B17" t="s">
        <v>42</v>
      </c>
      <c r="C17" s="33">
        <v>3.1026737866720659E-2</v>
      </c>
      <c r="D17" s="33">
        <f t="shared" si="0"/>
        <v>6.1026737866720658E-2</v>
      </c>
      <c r="F17" s="37"/>
      <c r="G17" s="44"/>
      <c r="H17" s="44"/>
    </row>
    <row r="18" spans="2:8" x14ac:dyDescent="0.2">
      <c r="B18" t="s">
        <v>43</v>
      </c>
      <c r="C18" s="33">
        <v>-4.7379514617343667E-3</v>
      </c>
      <c r="D18" s="33">
        <f t="shared" si="0"/>
        <v>2.5262048538265632E-2</v>
      </c>
      <c r="F18" s="37"/>
      <c r="G18" s="44"/>
      <c r="H18" s="44"/>
    </row>
    <row r="19" spans="2:8" x14ac:dyDescent="0.2">
      <c r="B19" t="s">
        <v>44</v>
      </c>
      <c r="C19" s="33">
        <v>-1.643613332527484E-2</v>
      </c>
      <c r="D19" s="33">
        <f t="shared" si="0"/>
        <v>1.3563866674725159E-2</v>
      </c>
      <c r="F19" s="37"/>
      <c r="G19" s="44"/>
      <c r="H19" s="44"/>
    </row>
    <row r="20" spans="2:8" x14ac:dyDescent="0.2">
      <c r="B20" t="s">
        <v>45</v>
      </c>
      <c r="C20" s="33">
        <v>-5.9723478860604518E-3</v>
      </c>
      <c r="D20" s="33">
        <f t="shared" si="0"/>
        <v>2.4027652113939549E-2</v>
      </c>
      <c r="F20" s="37"/>
      <c r="G20" s="44"/>
      <c r="H20" s="44"/>
    </row>
    <row r="21" spans="2:8" x14ac:dyDescent="0.2">
      <c r="B21" t="s">
        <v>46</v>
      </c>
      <c r="C21" s="33">
        <v>4.6505822926265795E-2</v>
      </c>
      <c r="D21" s="33">
        <f t="shared" si="0"/>
        <v>7.6505822926265787E-2</v>
      </c>
      <c r="F21" s="37"/>
      <c r="G21" s="44"/>
      <c r="H21" s="44"/>
    </row>
    <row r="22" spans="2:8" x14ac:dyDescent="0.2">
      <c r="B22" t="s">
        <v>47</v>
      </c>
      <c r="C22" s="33">
        <v>-8.128090070980554E-3</v>
      </c>
      <c r="D22" s="33">
        <f t="shared" si="0"/>
        <v>2.1871909929019447E-2</v>
      </c>
      <c r="F22" s="37"/>
      <c r="G22" s="44"/>
      <c r="H22" s="44"/>
    </row>
    <row r="23" spans="2:8" x14ac:dyDescent="0.2">
      <c r="B23" t="s">
        <v>48</v>
      </c>
      <c r="C23" s="33">
        <v>2.0167478871697536E-2</v>
      </c>
      <c r="D23" s="33">
        <f t="shared" si="0"/>
        <v>5.0167478871697535E-2</v>
      </c>
      <c r="F23" s="42" t="s">
        <v>4042</v>
      </c>
    </row>
    <row r="24" spans="2:8" x14ac:dyDescent="0.2">
      <c r="B24" t="s">
        <v>49</v>
      </c>
      <c r="C24" s="33">
        <v>-1.1391436527979746E-2</v>
      </c>
      <c r="D24" s="33">
        <f t="shared" si="0"/>
        <v>1.8608563472020251E-2</v>
      </c>
      <c r="F24" s="37"/>
      <c r="G24" s="37" t="s">
        <v>684</v>
      </c>
      <c r="H24" s="37" t="s">
        <v>685</v>
      </c>
    </row>
    <row r="25" spans="2:8" x14ac:dyDescent="0.2">
      <c r="B25" t="s">
        <v>50</v>
      </c>
      <c r="C25" s="33">
        <v>3.8206816212076063E-2</v>
      </c>
      <c r="D25" s="33">
        <f t="shared" si="0"/>
        <v>6.8206816212076055E-2</v>
      </c>
      <c r="F25" s="37" t="s">
        <v>684</v>
      </c>
      <c r="G25" s="34">
        <f>G$5^2</f>
        <v>4.0508315332656898E-4</v>
      </c>
      <c r="H25" s="34">
        <f>COVAR($C$4:$C$4004,D$4:D$4004)</f>
        <v>4.0498190784960593E-4</v>
      </c>
    </row>
    <row r="26" spans="2:8" x14ac:dyDescent="0.2">
      <c r="B26" t="s">
        <v>51</v>
      </c>
      <c r="C26" s="33">
        <v>4.0168946559296807E-2</v>
      </c>
      <c r="D26" s="33">
        <f t="shared" si="0"/>
        <v>7.0168946559296813E-2</v>
      </c>
      <c r="F26" s="37" t="s">
        <v>685</v>
      </c>
      <c r="G26" s="34">
        <f>H25</f>
        <v>4.0498190784960593E-4</v>
      </c>
      <c r="H26" s="34">
        <f>H$5^2</f>
        <v>4.0508315332656437E-4</v>
      </c>
    </row>
    <row r="27" spans="2:8" x14ac:dyDescent="0.2">
      <c r="B27" t="s">
        <v>52</v>
      </c>
      <c r="C27" s="33">
        <v>1.9295631913627348E-2</v>
      </c>
      <c r="D27" s="33">
        <f t="shared" si="0"/>
        <v>4.9295631913627347E-2</v>
      </c>
      <c r="G27" s="34"/>
      <c r="H27" s="34"/>
    </row>
    <row r="28" spans="2:8" x14ac:dyDescent="0.2">
      <c r="B28" t="s">
        <v>53</v>
      </c>
      <c r="C28" s="33">
        <v>-8.5105407484604295E-4</v>
      </c>
      <c r="D28" s="33">
        <f t="shared" si="0"/>
        <v>2.9148945925153956E-2</v>
      </c>
    </row>
    <row r="29" spans="2:8" x14ac:dyDescent="0.2">
      <c r="B29" t="s">
        <v>54</v>
      </c>
      <c r="C29" s="33">
        <v>-6.3363964809489883E-3</v>
      </c>
      <c r="D29" s="33">
        <f t="shared" si="0"/>
        <v>2.3663603519051009E-2</v>
      </c>
    </row>
    <row r="30" spans="2:8" x14ac:dyDescent="0.2">
      <c r="B30" t="s">
        <v>55</v>
      </c>
      <c r="C30" s="33">
        <v>-1.1097674576787125E-2</v>
      </c>
      <c r="D30" s="33">
        <f t="shared" si="0"/>
        <v>1.8902325423212872E-2</v>
      </c>
    </row>
    <row r="31" spans="2:8" x14ac:dyDescent="0.2">
      <c r="B31" t="s">
        <v>56</v>
      </c>
      <c r="C31" s="33">
        <v>1.9662533317728621E-2</v>
      </c>
      <c r="D31" s="33">
        <f t="shared" si="0"/>
        <v>4.9662533317728616E-2</v>
      </c>
    </row>
    <row r="32" spans="2:8" x14ac:dyDescent="0.2">
      <c r="B32" t="s">
        <v>57</v>
      </c>
      <c r="C32" s="33">
        <v>1.4473525279854575E-2</v>
      </c>
      <c r="D32" s="33">
        <f t="shared" si="0"/>
        <v>4.447352527985457E-2</v>
      </c>
    </row>
    <row r="33" spans="2:22" x14ac:dyDescent="0.2">
      <c r="B33" t="s">
        <v>58</v>
      </c>
      <c r="C33" s="33">
        <v>-3.4107331879260887E-3</v>
      </c>
      <c r="D33" s="33">
        <f t="shared" si="0"/>
        <v>2.6589266812073908E-2</v>
      </c>
    </row>
    <row r="34" spans="2:22" x14ac:dyDescent="0.2">
      <c r="B34" t="s">
        <v>59</v>
      </c>
      <c r="C34" s="33">
        <v>2.932073691182617E-2</v>
      </c>
      <c r="D34" s="33">
        <f t="shared" si="0"/>
        <v>5.9320736911826169E-2</v>
      </c>
    </row>
    <row r="35" spans="2:22" x14ac:dyDescent="0.2">
      <c r="B35" t="s">
        <v>60</v>
      </c>
      <c r="C35" s="33">
        <v>1.9395904137898885E-2</v>
      </c>
      <c r="D35" s="33">
        <f t="shared" si="0"/>
        <v>4.9395904137898884E-2</v>
      </c>
    </row>
    <row r="36" spans="2:22" x14ac:dyDescent="0.2">
      <c r="B36" t="s">
        <v>61</v>
      </c>
      <c r="C36" s="33">
        <v>-9.6051908379541414E-3</v>
      </c>
      <c r="D36" s="33">
        <f t="shared" si="0"/>
        <v>2.0394809162045856E-2</v>
      </c>
    </row>
    <row r="37" spans="2:22" x14ac:dyDescent="0.2">
      <c r="B37" t="s">
        <v>62</v>
      </c>
      <c r="C37" s="33">
        <v>1.2623948626059825E-2</v>
      </c>
      <c r="D37" s="33">
        <f t="shared" si="0"/>
        <v>4.2623948626059824E-2</v>
      </c>
    </row>
    <row r="38" spans="2:22" x14ac:dyDescent="0.2">
      <c r="B38" t="s">
        <v>63</v>
      </c>
      <c r="C38" s="33">
        <v>-1.8611273554946094E-2</v>
      </c>
      <c r="D38" s="33">
        <f t="shared" si="0"/>
        <v>1.1388726445053905E-2</v>
      </c>
    </row>
    <row r="39" spans="2:22" x14ac:dyDescent="0.2">
      <c r="B39" t="s">
        <v>64</v>
      </c>
      <c r="C39" s="33">
        <v>1.3908018002010306E-2</v>
      </c>
      <c r="D39" s="33">
        <f t="shared" si="0"/>
        <v>4.3908018002010302E-2</v>
      </c>
    </row>
    <row r="40" spans="2:22" x14ac:dyDescent="0.2">
      <c r="B40" t="s">
        <v>65</v>
      </c>
      <c r="C40" s="33">
        <v>1.7388515754437287E-3</v>
      </c>
      <c r="D40" s="33">
        <f t="shared" si="0"/>
        <v>3.1738851575443726E-2</v>
      </c>
    </row>
    <row r="41" spans="2:22" x14ac:dyDescent="0.2">
      <c r="B41" t="s">
        <v>66</v>
      </c>
      <c r="C41" s="33">
        <v>1.9907752198385621E-2</v>
      </c>
      <c r="D41" s="33">
        <f t="shared" si="0"/>
        <v>4.990775219838562E-2</v>
      </c>
    </row>
    <row r="42" spans="2:22" x14ac:dyDescent="0.2">
      <c r="B42" t="s">
        <v>67</v>
      </c>
      <c r="C42" s="33">
        <v>-3.2021873951151809E-2</v>
      </c>
      <c r="D42" s="33">
        <f t="shared" si="0"/>
        <v>-2.0218739511518105E-3</v>
      </c>
    </row>
    <row r="43" spans="2:22" x14ac:dyDescent="0.2">
      <c r="B43" t="s">
        <v>68</v>
      </c>
      <c r="C43" s="33">
        <v>2.3838174669416321E-2</v>
      </c>
      <c r="D43" s="33">
        <f t="shared" si="0"/>
        <v>5.3838174669416317E-2</v>
      </c>
      <c r="F43" s="37" t="s">
        <v>4057</v>
      </c>
      <c r="G43" s="32">
        <v>3</v>
      </c>
      <c r="H43" s="32">
        <f>G43-0.5</f>
        <v>2.5</v>
      </c>
      <c r="I43" s="32">
        <f t="shared" ref="I43:Q43" si="1">H43-0.5</f>
        <v>2</v>
      </c>
      <c r="J43" s="32">
        <f t="shared" si="1"/>
        <v>1.5</v>
      </c>
      <c r="K43" s="32">
        <f t="shared" si="1"/>
        <v>1</v>
      </c>
      <c r="L43" s="32">
        <f t="shared" si="1"/>
        <v>0.5</v>
      </c>
      <c r="M43" s="32">
        <f t="shared" si="1"/>
        <v>0</v>
      </c>
      <c r="N43" s="32">
        <f t="shared" si="1"/>
        <v>-0.5</v>
      </c>
      <c r="O43" s="32">
        <f t="shared" si="1"/>
        <v>-1</v>
      </c>
      <c r="P43" s="32">
        <f t="shared" si="1"/>
        <v>-1.5</v>
      </c>
      <c r="Q43" s="32">
        <f t="shared" si="1"/>
        <v>-2</v>
      </c>
      <c r="R43" s="32">
        <f>Q43-0.5</f>
        <v>-2.5</v>
      </c>
      <c r="S43" s="32">
        <f>R43-0.5</f>
        <v>-3</v>
      </c>
      <c r="T43" s="32">
        <f>S43-0.5</f>
        <v>-3.5</v>
      </c>
      <c r="U43" s="32">
        <f>T43-0.5</f>
        <v>-4</v>
      </c>
      <c r="V43" s="32">
        <f>U43-0.5</f>
        <v>-4.5</v>
      </c>
    </row>
    <row r="44" spans="2:22" x14ac:dyDescent="0.2">
      <c r="B44" t="s">
        <v>69</v>
      </c>
      <c r="C44" s="33">
        <v>2.2691255641307091E-2</v>
      </c>
      <c r="D44" s="33">
        <f t="shared" si="0"/>
        <v>5.269125564130709E-2</v>
      </c>
      <c r="F44" s="37" t="s">
        <v>4058</v>
      </c>
      <c r="G44" s="32">
        <f>1-G43</f>
        <v>-2</v>
      </c>
      <c r="H44" s="32">
        <f t="shared" ref="H44:Q44" si="2">1-H43</f>
        <v>-1.5</v>
      </c>
      <c r="I44" s="32">
        <f t="shared" si="2"/>
        <v>-1</v>
      </c>
      <c r="J44" s="32">
        <f t="shared" si="2"/>
        <v>-0.5</v>
      </c>
      <c r="K44" s="32">
        <f t="shared" si="2"/>
        <v>0</v>
      </c>
      <c r="L44" s="32">
        <f t="shared" si="2"/>
        <v>0.5</v>
      </c>
      <c r="M44" s="32">
        <f t="shared" si="2"/>
        <v>1</v>
      </c>
      <c r="N44" s="32">
        <f t="shared" si="2"/>
        <v>1.5</v>
      </c>
      <c r="O44" s="32">
        <f t="shared" si="2"/>
        <v>2</v>
      </c>
      <c r="P44" s="32">
        <f t="shared" si="2"/>
        <v>2.5</v>
      </c>
      <c r="Q44" s="32">
        <f t="shared" si="2"/>
        <v>3</v>
      </c>
      <c r="R44" s="32">
        <f>1-R43</f>
        <v>3.5</v>
      </c>
      <c r="S44" s="32">
        <f>1-S43</f>
        <v>4</v>
      </c>
      <c r="T44" s="32">
        <f>1-T43</f>
        <v>4.5</v>
      </c>
      <c r="U44" s="32">
        <f>1-U43</f>
        <v>5</v>
      </c>
      <c r="V44" s="32">
        <f>1-V43</f>
        <v>5.5</v>
      </c>
    </row>
    <row r="45" spans="2:22" x14ac:dyDescent="0.2">
      <c r="B45" t="s">
        <v>70</v>
      </c>
      <c r="C45" s="33">
        <v>-4.1266667848264972E-2</v>
      </c>
      <c r="D45" s="33">
        <f t="shared" si="0"/>
        <v>-1.1266667848264973E-2</v>
      </c>
      <c r="F45" s="37" t="s">
        <v>24</v>
      </c>
      <c r="G45" s="32">
        <f t="array" ref="G45">SUMPRODUCT(G43:G44,TRANSPOSE($G$4:$H$4))</f>
        <v>-4.9668048874846119E-2</v>
      </c>
      <c r="H45" s="32">
        <f t="array" ref="H45">SUMPRODUCT(H43:H44,TRANSPOSE($G$4:$H$4))</f>
        <v>-3.4668048874846119E-2</v>
      </c>
      <c r="I45" s="32">
        <f t="array" ref="I45">SUMPRODUCT(I43:I44,TRANSPOSE($G$4:$H$4))</f>
        <v>-1.9668048874846113E-2</v>
      </c>
      <c r="J45" s="32">
        <f t="array" ref="J45">SUMPRODUCT(J43:J44,TRANSPOSE($G$4:$H$4))</f>
        <v>-4.668048874846108E-3</v>
      </c>
      <c r="K45" s="32">
        <f t="array" ref="K45">SUMPRODUCT(K43:K44,TRANSPOSE($G$4:$H$4))</f>
        <v>1.0331951125153897E-2</v>
      </c>
      <c r="L45" s="32">
        <f t="array" ref="L45">SUMPRODUCT(L43:L44,TRANSPOSE($G$4:$H$4))</f>
        <v>2.53319511251539E-2</v>
      </c>
      <c r="M45" s="32">
        <f t="array" ref="M45">SUMPRODUCT(M43:M44,TRANSPOSE($G$4:$H$4))</f>
        <v>4.0331951125153906E-2</v>
      </c>
      <c r="N45" s="32">
        <f t="array" ref="N45">SUMPRODUCT(N43:N44,TRANSPOSE($G$4:$H$4))</f>
        <v>5.5331951125153912E-2</v>
      </c>
      <c r="O45" s="32">
        <f t="array" ref="O45">SUMPRODUCT(O43:O44,TRANSPOSE($G$4:$H$4))</f>
        <v>7.0331951125153919E-2</v>
      </c>
      <c r="P45" s="32">
        <f t="array" ref="P45">SUMPRODUCT(P43:P44,TRANSPOSE($G$4:$H$4))</f>
        <v>8.5331951125153932E-2</v>
      </c>
      <c r="Q45" s="32">
        <f t="array" ref="Q45">SUMPRODUCT(Q43:Q44,TRANSPOSE($G$4:$H$4))</f>
        <v>0.10033195112515392</v>
      </c>
      <c r="R45" s="32">
        <f t="array" ref="R45">SUMPRODUCT(R43:R44,TRANSPOSE($G$4:$H$4))</f>
        <v>0.11533195112515393</v>
      </c>
      <c r="S45" s="32">
        <f t="array" ref="S45">SUMPRODUCT(S43:S44,TRANSPOSE($G$4:$H$4))</f>
        <v>0.13033195112515394</v>
      </c>
      <c r="T45" s="32">
        <f t="array" ref="T45">SUMPRODUCT(T43:T44,TRANSPOSE($G$4:$H$4))</f>
        <v>0.14533195112515396</v>
      </c>
      <c r="U45" s="32">
        <f t="array" ref="U45">SUMPRODUCT(U43:U44,TRANSPOSE($G$4:$H$4))</f>
        <v>0.16033195112515397</v>
      </c>
      <c r="V45" s="32">
        <f t="array" ref="V45">SUMPRODUCT(V43:V44,TRANSPOSE($G$4:$H$4))</f>
        <v>0.17533195112515393</v>
      </c>
    </row>
    <row r="46" spans="2:22" x14ac:dyDescent="0.2">
      <c r="B46" t="s">
        <v>71</v>
      </c>
      <c r="C46" s="33">
        <v>7.3084326845734311E-3</v>
      </c>
      <c r="D46" s="33">
        <f t="shared" si="0"/>
        <v>3.7308432684573428E-2</v>
      </c>
      <c r="F46" s="37" t="s">
        <v>23</v>
      </c>
      <c r="G46" s="33">
        <f t="array" ref="G46">SQRT(MMULT(MMULT(TRANSPOSE(G43:G44),$G$25:$H$26),G43:G44))</f>
        <v>2.0156837526013521E-2</v>
      </c>
      <c r="H46" s="33">
        <f t="array" ref="H46">SQRT(MMULT(MMULT(TRANSPOSE(H43:H44),$G$25:$H$26),H43:H44))</f>
        <v>2.0145532864726642E-2</v>
      </c>
      <c r="I46" s="33">
        <f t="array" ref="I46">SQRT(MMULT(MMULT(TRANSPOSE(I43:I44),$G$25:$H$26),I43:I44))</f>
        <v>2.0136735962772531E-2</v>
      </c>
      <c r="J46" s="33">
        <f t="array" ref="J46">SQRT(MMULT(MMULT(TRANSPOSE(J43:J44),$G$25:$H$26),J43:J44))</f>
        <v>2.0130450107784782E-2</v>
      </c>
      <c r="K46" s="33">
        <f t="array" ref="K46">SQRT(MMULT(MMULT(TRANSPOSE(K43:K44),$G$25:$H$26),K43:K44))</f>
        <v>2.0126677652473321E-2</v>
      </c>
      <c r="L46" s="33">
        <f t="array" ref="L46">SQRT(MMULT(MMULT(TRANSPOSE(L43:L44),$G$25:$H$26),L43:L44))</f>
        <v>2.0125420010228018E-2</v>
      </c>
      <c r="M46" s="33">
        <f t="array" ref="M46">SQRT(MMULT(MMULT(TRANSPOSE(M43:M44),$G$25:$H$26),M43:M44))</f>
        <v>2.0126677652473206E-2</v>
      </c>
      <c r="N46" s="33">
        <f t="array" ref="N46">SQRT(MMULT(MMULT(TRANSPOSE(N43:N44),$G$25:$H$26),N43:N44))</f>
        <v>2.0130450107784553E-2</v>
      </c>
      <c r="O46" s="33">
        <f t="array" ref="O46">SQRT(MMULT(MMULT(TRANSPOSE(O43:O44),$G$25:$H$26),O43:O44))</f>
        <v>2.0136735962772188E-2</v>
      </c>
      <c r="P46" s="33">
        <f t="array" ref="P46">SQRT(MMULT(MMULT(TRANSPOSE(P43:P44),$G$25:$H$26),P43:P44))</f>
        <v>2.0145532864726191E-2</v>
      </c>
      <c r="Q46" s="33">
        <f t="array" ref="Q46">SQRT(MMULT(MMULT(TRANSPOSE(Q43:Q44),$G$25:$H$26),Q43:Q44))</f>
        <v>2.0156837526012945E-2</v>
      </c>
      <c r="R46" s="33">
        <f t="array" ref="R46">SQRT(MMULT(MMULT(TRANSPOSE(R43:R44),$G$25:$H$26),R43:R44))</f>
        <v>2.0170645730203239E-2</v>
      </c>
      <c r="S46" s="33">
        <f t="array" ref="S46">SQRT(MMULT(MMULT(TRANSPOSE(S43:S44),$G$25:$H$26),S43:S44))</f>
        <v>2.0186952339905296E-2</v>
      </c>
      <c r="T46" s="33">
        <f t="array" ref="T46">SQRT(MMULT(MMULT(TRANSPOSE(T43:T44),$G$25:$H$26),T43:T44))</f>
        <v>2.020575130626949E-2</v>
      </c>
      <c r="U46" s="33">
        <f t="array" ref="U46">SQRT(MMULT(MMULT(TRANSPOSE(U43:U44),$G$25:$H$26),U43:U44))</f>
        <v>2.0227035680123184E-2</v>
      </c>
      <c r="V46" s="33">
        <f t="array" ref="V46">SQRT(MMULT(MMULT(TRANSPOSE(V43:V44),$G$25:$H$26),V43:V44))</f>
        <v>2.0250797624688826E-2</v>
      </c>
    </row>
    <row r="47" spans="2:22" x14ac:dyDescent="0.2">
      <c r="B47" t="s">
        <v>72</v>
      </c>
      <c r="C47" s="33">
        <v>4.478115741372303E-2</v>
      </c>
      <c r="D47" s="33">
        <f t="shared" si="0"/>
        <v>7.4781157413723029E-2</v>
      </c>
      <c r="G47" s="29">
        <f>(G45-$G$56)/G46</f>
        <v>-2.5260931338625685</v>
      </c>
      <c r="H47" s="29">
        <f t="shared" ref="H47:Q47" si="3">(H45-$G$56)/H46</f>
        <v>-1.7829287076211324</v>
      </c>
      <c r="I47" s="29">
        <f t="shared" si="3"/>
        <v>-1.0388003752702535</v>
      </c>
      <c r="J47" s="29">
        <f t="shared" si="3"/>
        <v>-0.29398492548149729</v>
      </c>
      <c r="K47" s="29">
        <f t="shared" si="3"/>
        <v>0.45123945849243713</v>
      </c>
      <c r="L47" s="29">
        <f t="shared" si="3"/>
        <v>1.1965937164498985</v>
      </c>
      <c r="M47" s="29">
        <f t="shared" si="3"/>
        <v>1.9417984329048683</v>
      </c>
      <c r="N47" s="29">
        <f t="shared" si="3"/>
        <v>2.6865743605126906</v>
      </c>
      <c r="O47" s="29">
        <f t="shared" si="3"/>
        <v>3.4306429429709584</v>
      </c>
      <c r="P47" s="29">
        <f t="shared" si="3"/>
        <v>4.1737268351127694</v>
      </c>
      <c r="Q47" s="29">
        <f t="shared" si="3"/>
        <v>4.9155504179306888</v>
      </c>
      <c r="R47" s="29">
        <f>(R45-$G$56)/R46</f>
        <v>5.6558403063085496</v>
      </c>
      <c r="S47" s="29">
        <f>(S45-$G$56)/S46</f>
        <v>6.3943258472942679</v>
      </c>
      <c r="T47" s="29">
        <f>(T45-$G$56)/T46</f>
        <v>7.1307396068191666</v>
      </c>
      <c r="U47" s="29">
        <f>(U45-$G$56)/U46</f>
        <v>7.8648178428577902</v>
      </c>
      <c r="V47" s="29">
        <f>(V45-$G$56)/V46</f>
        <v>8.5963009631245999</v>
      </c>
    </row>
    <row r="48" spans="2:22" x14ac:dyDescent="0.2">
      <c r="B48" t="s">
        <v>73</v>
      </c>
      <c r="C48" s="33">
        <v>-7.3993117479350789E-3</v>
      </c>
      <c r="D48" s="33">
        <f t="shared" si="0"/>
        <v>2.2600688252064918E-2</v>
      </c>
      <c r="I48" s="35"/>
      <c r="J48" s="35"/>
      <c r="K48" s="35"/>
      <c r="L48" s="35"/>
      <c r="M48" s="35"/>
      <c r="N48" s="35"/>
      <c r="O48" s="35"/>
      <c r="P48" s="35"/>
      <c r="Q48" s="35"/>
    </row>
    <row r="49" spans="2:17" x14ac:dyDescent="0.2">
      <c r="B49" t="s">
        <v>74</v>
      </c>
      <c r="C49" s="33">
        <v>-2.7376688799416876E-3</v>
      </c>
      <c r="D49" s="33">
        <f t="shared" si="0"/>
        <v>2.7262331120058311E-2</v>
      </c>
      <c r="G49" s="32"/>
      <c r="I49" s="33"/>
      <c r="J49" s="33"/>
      <c r="K49" s="33"/>
      <c r="L49" s="33"/>
      <c r="M49" s="33"/>
      <c r="N49" s="33"/>
      <c r="O49" s="33"/>
      <c r="P49" s="33"/>
      <c r="Q49" s="33"/>
    </row>
    <row r="50" spans="2:17" x14ac:dyDescent="0.2">
      <c r="B50" t="s">
        <v>75</v>
      </c>
      <c r="C50" s="33">
        <v>1.5496281466737427E-2</v>
      </c>
      <c r="D50" s="33">
        <f t="shared" si="0"/>
        <v>4.5496281466737426E-2</v>
      </c>
      <c r="G50" s="32"/>
      <c r="I50" s="29"/>
      <c r="J50" s="29"/>
      <c r="K50" s="29"/>
      <c r="L50" s="29"/>
      <c r="M50" s="29"/>
      <c r="N50" s="29"/>
      <c r="O50" s="29"/>
      <c r="P50" s="29"/>
      <c r="Q50" s="29"/>
    </row>
    <row r="51" spans="2:17" x14ac:dyDescent="0.2">
      <c r="B51" t="s">
        <v>76</v>
      </c>
      <c r="C51" s="33">
        <v>4.684709323891996E-2</v>
      </c>
      <c r="D51" s="33">
        <f t="shared" si="0"/>
        <v>7.6847093238919958E-2</v>
      </c>
      <c r="G51" s="32"/>
    </row>
    <row r="52" spans="2:17" x14ac:dyDescent="0.2">
      <c r="B52" t="s">
        <v>77</v>
      </c>
      <c r="C52" s="33">
        <v>9.2555600510148463E-3</v>
      </c>
      <c r="D52" s="33">
        <f t="shared" si="0"/>
        <v>3.9255560051014847E-2</v>
      </c>
      <c r="F52" s="37" t="s">
        <v>4057</v>
      </c>
      <c r="G52" s="29">
        <v>0</v>
      </c>
    </row>
    <row r="53" spans="2:17" x14ac:dyDescent="0.2">
      <c r="B53" t="s">
        <v>78</v>
      </c>
      <c r="C53" s="33">
        <v>5.4068970444647035E-4</v>
      </c>
      <c r="D53" s="33">
        <f t="shared" si="0"/>
        <v>3.0540689704446469E-2</v>
      </c>
      <c r="F53" s="37" t="s">
        <v>4058</v>
      </c>
      <c r="G53" s="29">
        <f>1-G52</f>
        <v>1</v>
      </c>
    </row>
    <row r="54" spans="2:17" x14ac:dyDescent="0.2">
      <c r="B54" t="s">
        <v>79</v>
      </c>
      <c r="C54" s="33">
        <v>2.7839217906926478E-2</v>
      </c>
      <c r="D54" s="33">
        <f t="shared" si="0"/>
        <v>5.7839217906926477E-2</v>
      </c>
      <c r="F54" s="39" t="s">
        <v>24</v>
      </c>
      <c r="G54" s="35">
        <f t="array" ref="G54">SUMPRODUCT(G52:G53,TRANSPOSE($G$4:$H$4))</f>
        <v>4.0331951125153906E-2</v>
      </c>
    </row>
    <row r="55" spans="2:17" x14ac:dyDescent="0.2">
      <c r="B55" t="s">
        <v>80</v>
      </c>
      <c r="C55" s="33">
        <v>2.5286729974299572E-2</v>
      </c>
      <c r="D55" s="33">
        <f t="shared" si="0"/>
        <v>5.5286729974299571E-2</v>
      </c>
      <c r="F55" s="39" t="s">
        <v>23</v>
      </c>
      <c r="G55" s="33">
        <f t="array" ref="G55">SQRT(MMULT(MMULT(TRANSPOSE(G52:G53),$G$25:$H$26),G52:G53))</f>
        <v>2.0126677652473206E-2</v>
      </c>
    </row>
    <row r="56" spans="2:17" x14ac:dyDescent="0.2">
      <c r="B56" t="s">
        <v>81</v>
      </c>
      <c r="C56" s="33">
        <v>3.4811517358108333E-3</v>
      </c>
      <c r="D56" s="33">
        <f t="shared" si="0"/>
        <v>3.348115173581083E-2</v>
      </c>
      <c r="F56" s="39" t="s">
        <v>4074</v>
      </c>
      <c r="G56" s="33">
        <f>1.5%/12</f>
        <v>1.25E-3</v>
      </c>
    </row>
    <row r="57" spans="2:17" x14ac:dyDescent="0.2">
      <c r="B57" t="s">
        <v>82</v>
      </c>
      <c r="C57" s="33">
        <v>2.9606516635644363E-2</v>
      </c>
      <c r="D57" s="33">
        <f t="shared" si="0"/>
        <v>5.9606516635644362E-2</v>
      </c>
      <c r="F57" s="37" t="s">
        <v>688</v>
      </c>
      <c r="G57" s="29">
        <f>(G54-G56)/G55</f>
        <v>1.9417984329048683</v>
      </c>
    </row>
    <row r="58" spans="2:17" x14ac:dyDescent="0.2">
      <c r="B58" t="s">
        <v>83</v>
      </c>
      <c r="C58" s="33">
        <v>2.163523086306253E-2</v>
      </c>
      <c r="D58" s="33">
        <f t="shared" si="0"/>
        <v>5.1635230863062528E-2</v>
      </c>
    </row>
    <row r="59" spans="2:17" x14ac:dyDescent="0.2">
      <c r="B59" t="s">
        <v>84</v>
      </c>
      <c r="C59" s="33">
        <v>2.9590566771832756E-2</v>
      </c>
      <c r="D59" s="33">
        <f t="shared" si="0"/>
        <v>5.9590566771832755E-2</v>
      </c>
      <c r="F59" s="113" t="s">
        <v>4041</v>
      </c>
      <c r="G59" s="113"/>
    </row>
    <row r="60" spans="2:17" x14ac:dyDescent="0.2">
      <c r="B60" t="s">
        <v>85</v>
      </c>
      <c r="C60" s="33">
        <v>-2.1526110194847403E-2</v>
      </c>
      <c r="D60" s="33">
        <f t="shared" si="0"/>
        <v>8.4738898051525957E-3</v>
      </c>
      <c r="F60" s="113"/>
      <c r="G60" s="113"/>
    </row>
    <row r="61" spans="2:17" x14ac:dyDescent="0.2">
      <c r="B61" t="s">
        <v>86</v>
      </c>
      <c r="C61" s="33">
        <v>2.0809871382083508E-2</v>
      </c>
      <c r="D61" s="33">
        <f t="shared" si="0"/>
        <v>5.080987138208351E-2</v>
      </c>
      <c r="F61" s="113"/>
      <c r="G61" s="113"/>
    </row>
    <row r="62" spans="2:17" x14ac:dyDescent="0.2">
      <c r="B62" t="s">
        <v>87</v>
      </c>
      <c r="C62" s="33">
        <v>2.3589087066267028E-2</v>
      </c>
      <c r="D62" s="33">
        <f t="shared" si="0"/>
        <v>5.3589087066267027E-2</v>
      </c>
    </row>
    <row r="63" spans="2:17" x14ac:dyDescent="0.2">
      <c r="B63" t="s">
        <v>88</v>
      </c>
      <c r="C63" s="33">
        <v>6.0868139441327303E-3</v>
      </c>
      <c r="D63" s="33">
        <f t="shared" si="0"/>
        <v>3.6086813944132726E-2</v>
      </c>
    </row>
    <row r="64" spans="2:17" x14ac:dyDescent="0.2">
      <c r="B64" t="s">
        <v>89</v>
      </c>
      <c r="C64" s="33">
        <v>4.126779541673279E-2</v>
      </c>
      <c r="D64" s="33">
        <f t="shared" si="0"/>
        <v>7.1267795416732782E-2</v>
      </c>
    </row>
    <row r="65" spans="2:4" x14ac:dyDescent="0.2">
      <c r="B65" t="s">
        <v>90</v>
      </c>
      <c r="C65" s="33">
        <v>2.0942714829860591E-3</v>
      </c>
      <c r="D65" s="33">
        <f t="shared" si="0"/>
        <v>3.2094271482986061E-2</v>
      </c>
    </row>
    <row r="66" spans="2:4" x14ac:dyDescent="0.2">
      <c r="B66" t="s">
        <v>91</v>
      </c>
      <c r="C66" s="33">
        <v>1.5634074047521217E-3</v>
      </c>
      <c r="D66" s="33">
        <f t="shared" si="0"/>
        <v>3.1563407404752122E-2</v>
      </c>
    </row>
    <row r="67" spans="2:4" x14ac:dyDescent="0.2">
      <c r="B67" t="s">
        <v>92</v>
      </c>
      <c r="C67" s="33">
        <v>3.2633147152384058E-2</v>
      </c>
      <c r="D67" s="33">
        <f t="shared" si="0"/>
        <v>6.263314715238405E-2</v>
      </c>
    </row>
    <row r="68" spans="2:4" x14ac:dyDescent="0.2">
      <c r="B68" t="s">
        <v>93</v>
      </c>
      <c r="C68" s="33">
        <v>2.0348162689714573E-2</v>
      </c>
      <c r="D68" s="33">
        <f t="shared" si="0"/>
        <v>5.0348162689714572E-2</v>
      </c>
    </row>
    <row r="69" spans="2:4" x14ac:dyDescent="0.2">
      <c r="B69" t="s">
        <v>94</v>
      </c>
      <c r="C69" s="33">
        <v>1.0281822700847308E-2</v>
      </c>
      <c r="D69" s="33">
        <f t="shared" ref="D69:D132" si="4">C69+3%</f>
        <v>4.0281822700847306E-2</v>
      </c>
    </row>
    <row r="70" spans="2:4" x14ac:dyDescent="0.2">
      <c r="B70" t="s">
        <v>95</v>
      </c>
      <c r="C70" s="33">
        <v>7.4776115725157764E-3</v>
      </c>
      <c r="D70" s="33">
        <f t="shared" si="4"/>
        <v>3.7477611572515779E-2</v>
      </c>
    </row>
    <row r="71" spans="2:4" x14ac:dyDescent="0.2">
      <c r="B71" t="s">
        <v>96</v>
      </c>
      <c r="C71" s="33">
        <v>8.4868002635813886E-4</v>
      </c>
      <c r="D71" s="33">
        <f t="shared" si="4"/>
        <v>3.0848680026358138E-2</v>
      </c>
    </row>
    <row r="72" spans="2:4" x14ac:dyDescent="0.2">
      <c r="B72" t="s">
        <v>97</v>
      </c>
      <c r="C72" s="33">
        <v>2.1065622236164379E-2</v>
      </c>
      <c r="D72" s="33">
        <f t="shared" si="4"/>
        <v>5.1065622236164378E-2</v>
      </c>
    </row>
    <row r="73" spans="2:4" x14ac:dyDescent="0.2">
      <c r="B73" t="s">
        <v>98</v>
      </c>
      <c r="C73" s="33">
        <v>-2.4755781483246191E-3</v>
      </c>
      <c r="D73" s="33">
        <f t="shared" si="4"/>
        <v>2.752442185167538E-2</v>
      </c>
    </row>
    <row r="74" spans="2:4" x14ac:dyDescent="0.2">
      <c r="B74" t="s">
        <v>99</v>
      </c>
      <c r="C74" s="33">
        <v>7.6738405941582013E-3</v>
      </c>
      <c r="D74" s="33">
        <f t="shared" si="4"/>
        <v>3.7673840594158202E-2</v>
      </c>
    </row>
    <row r="75" spans="2:4" x14ac:dyDescent="0.2">
      <c r="B75" t="s">
        <v>100</v>
      </c>
      <c r="C75" s="33">
        <v>2.7734386224747637E-2</v>
      </c>
      <c r="D75" s="33">
        <f t="shared" si="4"/>
        <v>5.7734386224747636E-2</v>
      </c>
    </row>
    <row r="76" spans="2:4" x14ac:dyDescent="0.2">
      <c r="B76" t="s">
        <v>101</v>
      </c>
      <c r="C76" s="33">
        <v>2.3826081737028347E-2</v>
      </c>
      <c r="D76" s="33">
        <f t="shared" si="4"/>
        <v>5.3826081737028346E-2</v>
      </c>
    </row>
    <row r="77" spans="2:4" x14ac:dyDescent="0.2">
      <c r="B77" t="s">
        <v>102</v>
      </c>
      <c r="C77" s="33">
        <v>-2.5101402415634806E-2</v>
      </c>
      <c r="D77" s="33">
        <f t="shared" si="4"/>
        <v>4.8985975843651927E-3</v>
      </c>
    </row>
    <row r="78" spans="2:4" x14ac:dyDescent="0.2">
      <c r="B78" t="s">
        <v>103</v>
      </c>
      <c r="C78" s="33">
        <v>-1.5037298918027938E-2</v>
      </c>
      <c r="D78" s="33">
        <f t="shared" si="4"/>
        <v>1.4962701081972061E-2</v>
      </c>
    </row>
    <row r="79" spans="2:4" x14ac:dyDescent="0.2">
      <c r="B79" t="s">
        <v>104</v>
      </c>
      <c r="C79" s="33">
        <v>-1.7665754538531864E-2</v>
      </c>
      <c r="D79" s="33">
        <f t="shared" si="4"/>
        <v>1.2334245461468135E-2</v>
      </c>
    </row>
    <row r="80" spans="2:4" x14ac:dyDescent="0.2">
      <c r="B80" t="s">
        <v>105</v>
      </c>
      <c r="C80" s="33">
        <v>4.4487952635815916E-3</v>
      </c>
      <c r="D80" s="33">
        <f t="shared" si="4"/>
        <v>3.4448795263581591E-2</v>
      </c>
    </row>
    <row r="81" spans="2:4" x14ac:dyDescent="0.2">
      <c r="B81" t="s">
        <v>106</v>
      </c>
      <c r="C81" s="33">
        <v>2.8713680052405759E-2</v>
      </c>
      <c r="D81" s="33">
        <f t="shared" si="4"/>
        <v>5.8713680052405758E-2</v>
      </c>
    </row>
    <row r="82" spans="2:4" x14ac:dyDescent="0.2">
      <c r="B82" t="s">
        <v>107</v>
      </c>
      <c r="C82" s="33">
        <v>3.6104178262398026E-3</v>
      </c>
      <c r="D82" s="33">
        <f t="shared" si="4"/>
        <v>3.3610417826239802E-2</v>
      </c>
    </row>
    <row r="83" spans="2:4" x14ac:dyDescent="0.2">
      <c r="B83" t="s">
        <v>108</v>
      </c>
      <c r="C83" s="33">
        <v>1.1482640894154746E-2</v>
      </c>
      <c r="D83" s="33">
        <f t="shared" si="4"/>
        <v>4.1482640894154744E-2</v>
      </c>
    </row>
    <row r="84" spans="2:4" x14ac:dyDescent="0.2">
      <c r="B84" t="s">
        <v>109</v>
      </c>
      <c r="C84" s="33">
        <v>-9.2572484188784294E-3</v>
      </c>
      <c r="D84" s="33">
        <f t="shared" si="4"/>
        <v>2.0742751581121571E-2</v>
      </c>
    </row>
    <row r="85" spans="2:4" x14ac:dyDescent="0.2">
      <c r="B85" t="s">
        <v>110</v>
      </c>
      <c r="C85" s="33">
        <v>1.7608583563525081E-2</v>
      </c>
      <c r="D85" s="33">
        <f t="shared" si="4"/>
        <v>4.7608583563525084E-2</v>
      </c>
    </row>
    <row r="86" spans="2:4" x14ac:dyDescent="0.2">
      <c r="B86" t="s">
        <v>111</v>
      </c>
      <c r="C86" s="33">
        <v>-2.7734631099807245E-3</v>
      </c>
      <c r="D86" s="33">
        <f t="shared" si="4"/>
        <v>2.7226536890019276E-2</v>
      </c>
    </row>
    <row r="87" spans="2:4" x14ac:dyDescent="0.2">
      <c r="B87" t="s">
        <v>112</v>
      </c>
      <c r="C87" s="33">
        <v>-2.6455345261920726E-2</v>
      </c>
      <c r="D87" s="33">
        <f t="shared" si="4"/>
        <v>3.5446547380792726E-3</v>
      </c>
    </row>
    <row r="88" spans="2:4" x14ac:dyDescent="0.2">
      <c r="B88" t="s">
        <v>113</v>
      </c>
      <c r="C88" s="33">
        <v>2.2512372310998632E-2</v>
      </c>
      <c r="D88" s="33">
        <f t="shared" si="4"/>
        <v>5.2512372310998631E-2</v>
      </c>
    </row>
    <row r="89" spans="2:4" x14ac:dyDescent="0.2">
      <c r="B89" t="s">
        <v>114</v>
      </c>
      <c r="C89" s="33">
        <v>-6.2196844044421998E-3</v>
      </c>
      <c r="D89" s="33">
        <f t="shared" si="4"/>
        <v>2.3780315595557801E-2</v>
      </c>
    </row>
    <row r="90" spans="2:4" x14ac:dyDescent="0.2">
      <c r="B90" t="s">
        <v>115</v>
      </c>
      <c r="C90" s="33">
        <v>2.4780155946785551E-2</v>
      </c>
      <c r="D90" s="33">
        <f t="shared" si="4"/>
        <v>5.478015594678555E-2</v>
      </c>
    </row>
    <row r="91" spans="2:4" x14ac:dyDescent="0.2">
      <c r="B91" t="s">
        <v>116</v>
      </c>
      <c r="C91" s="33">
        <v>4.731726241672117E-2</v>
      </c>
      <c r="D91" s="33">
        <f t="shared" si="4"/>
        <v>7.7317262416721169E-2</v>
      </c>
    </row>
    <row r="92" spans="2:4" x14ac:dyDescent="0.2">
      <c r="B92" t="s">
        <v>117</v>
      </c>
      <c r="C92" s="33">
        <v>7.1335145219146232E-5</v>
      </c>
      <c r="D92" s="33">
        <f t="shared" si="4"/>
        <v>3.0071335145219147E-2</v>
      </c>
    </row>
    <row r="93" spans="2:4" x14ac:dyDescent="0.2">
      <c r="B93" t="s">
        <v>118</v>
      </c>
      <c r="C93" s="33">
        <v>-1.5931796051811831E-3</v>
      </c>
      <c r="D93" s="33">
        <f t="shared" si="4"/>
        <v>2.8406820394818816E-2</v>
      </c>
    </row>
    <row r="94" spans="2:4" x14ac:dyDescent="0.2">
      <c r="B94" t="s">
        <v>119</v>
      </c>
      <c r="C94" s="33">
        <v>6.547714849964777E-3</v>
      </c>
      <c r="D94" s="33">
        <f t="shared" si="4"/>
        <v>3.6547714849964774E-2</v>
      </c>
    </row>
    <row r="95" spans="2:4" x14ac:dyDescent="0.2">
      <c r="B95" t="s">
        <v>120</v>
      </c>
      <c r="C95" s="33">
        <v>2.2383099257544715E-2</v>
      </c>
      <c r="D95" s="33">
        <f t="shared" si="4"/>
        <v>5.238309925754471E-2</v>
      </c>
    </row>
    <row r="96" spans="2:4" x14ac:dyDescent="0.2">
      <c r="B96" t="s">
        <v>121</v>
      </c>
      <c r="C96" s="33">
        <v>-1.2426093469382603E-2</v>
      </c>
      <c r="D96" s="33">
        <f t="shared" si="4"/>
        <v>1.7573906530617397E-2</v>
      </c>
    </row>
    <row r="97" spans="2:4" x14ac:dyDescent="0.2">
      <c r="B97" t="s">
        <v>122</v>
      </c>
      <c r="C97" s="33">
        <v>-2.0732301629704859E-2</v>
      </c>
      <c r="D97" s="33">
        <f t="shared" si="4"/>
        <v>9.2676983702951396E-3</v>
      </c>
    </row>
    <row r="98" spans="2:4" x14ac:dyDescent="0.2">
      <c r="B98" t="s">
        <v>123</v>
      </c>
      <c r="C98" s="33">
        <v>-1.2074283011861203E-2</v>
      </c>
      <c r="D98" s="33">
        <f t="shared" si="4"/>
        <v>1.7925716988138794E-2</v>
      </c>
    </row>
    <row r="99" spans="2:4" x14ac:dyDescent="0.2">
      <c r="B99" t="s">
        <v>124</v>
      </c>
      <c r="C99" s="33">
        <v>9.4606735164353278E-3</v>
      </c>
      <c r="D99" s="33">
        <f t="shared" si="4"/>
        <v>3.9460673516435327E-2</v>
      </c>
    </row>
    <row r="100" spans="2:4" x14ac:dyDescent="0.2">
      <c r="B100" t="s">
        <v>125</v>
      </c>
      <c r="C100" s="33">
        <v>1.9285648829081663E-2</v>
      </c>
      <c r="D100" s="33">
        <f t="shared" si="4"/>
        <v>4.9285648829081666E-2</v>
      </c>
    </row>
    <row r="101" spans="2:4" x14ac:dyDescent="0.2">
      <c r="B101" t="s">
        <v>126</v>
      </c>
      <c r="C101" s="33">
        <v>2.5619232220956925E-2</v>
      </c>
      <c r="D101" s="33">
        <f t="shared" si="4"/>
        <v>5.5619232220956924E-2</v>
      </c>
    </row>
    <row r="102" spans="2:4" x14ac:dyDescent="0.2">
      <c r="B102" t="s">
        <v>127</v>
      </c>
      <c r="C102" s="33">
        <v>1.6822126010159599E-2</v>
      </c>
      <c r="D102" s="33">
        <f t="shared" si="4"/>
        <v>4.6822126010159601E-2</v>
      </c>
    </row>
    <row r="103" spans="2:4" x14ac:dyDescent="0.2">
      <c r="B103" t="s">
        <v>128</v>
      </c>
      <c r="C103" s="33">
        <v>-1.0169390308259167E-2</v>
      </c>
      <c r="D103" s="33">
        <f t="shared" si="4"/>
        <v>1.983060969174083E-2</v>
      </c>
    </row>
    <row r="104" spans="2:4" x14ac:dyDescent="0.2">
      <c r="B104" t="s">
        <v>129</v>
      </c>
      <c r="C104" s="33">
        <v>1.4858935505695E-3</v>
      </c>
      <c r="D104" s="33">
        <f t="shared" si="4"/>
        <v>3.1485893550569501E-2</v>
      </c>
    </row>
    <row r="105" spans="2:4" x14ac:dyDescent="0.2">
      <c r="B105" t="s">
        <v>130</v>
      </c>
      <c r="C105" s="33">
        <v>3.3325682783484391E-2</v>
      </c>
      <c r="D105" s="33">
        <f t="shared" si="4"/>
        <v>6.3325682783484383E-2</v>
      </c>
    </row>
    <row r="106" spans="2:4" x14ac:dyDescent="0.2">
      <c r="B106" t="s">
        <v>131</v>
      </c>
      <c r="C106" s="33">
        <v>3.0400610969208795E-3</v>
      </c>
      <c r="D106" s="33">
        <f t="shared" si="4"/>
        <v>3.3040061096920877E-2</v>
      </c>
    </row>
    <row r="107" spans="2:4" x14ac:dyDescent="0.2">
      <c r="B107" t="s">
        <v>132</v>
      </c>
      <c r="C107" s="33">
        <v>-7.0832387043014786E-3</v>
      </c>
      <c r="D107" s="33">
        <f t="shared" si="4"/>
        <v>2.2916761295698522E-2</v>
      </c>
    </row>
    <row r="108" spans="2:4" x14ac:dyDescent="0.2">
      <c r="B108" t="s">
        <v>133</v>
      </c>
      <c r="C108" s="33">
        <v>2.6660903698786591E-2</v>
      </c>
      <c r="D108" s="33">
        <f t="shared" si="4"/>
        <v>5.666090369878659E-2</v>
      </c>
    </row>
    <row r="109" spans="2:4" x14ac:dyDescent="0.2">
      <c r="B109" t="s">
        <v>134</v>
      </c>
      <c r="C109" s="33">
        <v>-9.3795241423794817E-3</v>
      </c>
      <c r="D109" s="33">
        <f t="shared" si="4"/>
        <v>2.0620475857620515E-2</v>
      </c>
    </row>
    <row r="110" spans="2:4" x14ac:dyDescent="0.2">
      <c r="B110" t="s">
        <v>135</v>
      </c>
      <c r="C110" s="33">
        <v>-1.638751404297089E-2</v>
      </c>
      <c r="D110" s="33">
        <f t="shared" si="4"/>
        <v>1.3612485957029109E-2</v>
      </c>
    </row>
    <row r="111" spans="2:4" x14ac:dyDescent="0.2">
      <c r="B111" t="s">
        <v>136</v>
      </c>
      <c r="C111" s="33">
        <v>1.4109166516476819E-3</v>
      </c>
      <c r="D111" s="33">
        <f t="shared" si="4"/>
        <v>3.1410916651647677E-2</v>
      </c>
    </row>
    <row r="112" spans="2:4" x14ac:dyDescent="0.2">
      <c r="B112" t="s">
        <v>137</v>
      </c>
      <c r="C112" s="33">
        <v>1.3011614073254131E-2</v>
      </c>
      <c r="D112" s="33">
        <f t="shared" si="4"/>
        <v>4.3011614073254129E-2</v>
      </c>
    </row>
    <row r="113" spans="2:4" x14ac:dyDescent="0.2">
      <c r="B113" t="s">
        <v>138</v>
      </c>
      <c r="C113" s="33">
        <v>5.8333539823907637E-3</v>
      </c>
      <c r="D113" s="33">
        <f t="shared" si="4"/>
        <v>3.5833353982390764E-2</v>
      </c>
    </row>
    <row r="114" spans="2:4" x14ac:dyDescent="0.2">
      <c r="B114" t="s">
        <v>139</v>
      </c>
      <c r="C114" s="33">
        <v>4.2698856463962293E-4</v>
      </c>
      <c r="D114" s="33">
        <f t="shared" si="4"/>
        <v>3.0426988564639622E-2</v>
      </c>
    </row>
    <row r="115" spans="2:4" x14ac:dyDescent="0.2">
      <c r="B115" t="s">
        <v>140</v>
      </c>
      <c r="C115" s="33">
        <v>1.5232957262468413E-3</v>
      </c>
      <c r="D115" s="33">
        <f t="shared" si="4"/>
        <v>3.152329572624684E-2</v>
      </c>
    </row>
    <row r="116" spans="2:4" x14ac:dyDescent="0.2">
      <c r="B116" t="s">
        <v>141</v>
      </c>
      <c r="C116" s="33">
        <v>4.0449724497739842E-2</v>
      </c>
      <c r="D116" s="33">
        <f t="shared" si="4"/>
        <v>7.0449724497739841E-2</v>
      </c>
    </row>
    <row r="117" spans="2:4" x14ac:dyDescent="0.2">
      <c r="B117" t="s">
        <v>142</v>
      </c>
      <c r="C117" s="33">
        <v>4.2939733076094826E-2</v>
      </c>
      <c r="D117" s="33">
        <f t="shared" si="4"/>
        <v>7.2939733076094831E-2</v>
      </c>
    </row>
    <row r="118" spans="2:4" x14ac:dyDescent="0.2">
      <c r="B118" t="s">
        <v>143</v>
      </c>
      <c r="C118" s="33">
        <v>1.5119499345893019E-2</v>
      </c>
      <c r="D118" s="33">
        <f t="shared" si="4"/>
        <v>4.5119499345893016E-2</v>
      </c>
    </row>
    <row r="119" spans="2:4" x14ac:dyDescent="0.2">
      <c r="B119" t="s">
        <v>144</v>
      </c>
      <c r="C119" s="33">
        <v>2.4787238936261221E-2</v>
      </c>
      <c r="D119" s="33">
        <f t="shared" si="4"/>
        <v>5.4787238936261223E-2</v>
      </c>
    </row>
    <row r="120" spans="2:4" x14ac:dyDescent="0.2">
      <c r="B120" t="s">
        <v>145</v>
      </c>
      <c r="C120" s="33">
        <v>3.6099355518467357E-3</v>
      </c>
      <c r="D120" s="33">
        <f t="shared" si="4"/>
        <v>3.3609935551846735E-2</v>
      </c>
    </row>
    <row r="121" spans="2:4" x14ac:dyDescent="0.2">
      <c r="B121" t="s">
        <v>146</v>
      </c>
      <c r="C121" s="33">
        <v>2.1242689270023811E-2</v>
      </c>
      <c r="D121" s="33">
        <f t="shared" si="4"/>
        <v>5.124268927002381E-2</v>
      </c>
    </row>
    <row r="122" spans="2:4" x14ac:dyDescent="0.2">
      <c r="B122" t="s">
        <v>147</v>
      </c>
      <c r="C122" s="33">
        <v>3.9777797344658146E-2</v>
      </c>
      <c r="D122" s="33">
        <f t="shared" si="4"/>
        <v>6.9777797344658138E-2</v>
      </c>
    </row>
    <row r="123" spans="2:4" x14ac:dyDescent="0.2">
      <c r="B123" t="s">
        <v>148</v>
      </c>
      <c r="C123" s="33">
        <v>3.2426714819316409E-2</v>
      </c>
      <c r="D123" s="33">
        <f t="shared" si="4"/>
        <v>6.2426714819316408E-2</v>
      </c>
    </row>
    <row r="124" spans="2:4" x14ac:dyDescent="0.2">
      <c r="B124" t="s">
        <v>149</v>
      </c>
      <c r="C124" s="33">
        <v>2.9841219841767602E-4</v>
      </c>
      <c r="D124" s="33">
        <f t="shared" si="4"/>
        <v>3.0298412198417675E-2</v>
      </c>
    </row>
    <row r="125" spans="2:4" x14ac:dyDescent="0.2">
      <c r="B125" t="s">
        <v>150</v>
      </c>
      <c r="C125" s="33">
        <v>-2.4285399909605102E-3</v>
      </c>
      <c r="D125" s="33">
        <f t="shared" si="4"/>
        <v>2.757146000903949E-2</v>
      </c>
    </row>
    <row r="126" spans="2:4" x14ac:dyDescent="0.2">
      <c r="B126" t="s">
        <v>151</v>
      </c>
      <c r="C126" s="33">
        <v>1.4356116146854375E-2</v>
      </c>
      <c r="D126" s="33">
        <f t="shared" si="4"/>
        <v>4.4356116146854377E-2</v>
      </c>
    </row>
    <row r="127" spans="2:4" x14ac:dyDescent="0.2">
      <c r="B127" t="s">
        <v>152</v>
      </c>
      <c r="C127" s="33">
        <v>-5.2394603348682282E-3</v>
      </c>
      <c r="D127" s="33">
        <f t="shared" si="4"/>
        <v>2.4760539665131771E-2</v>
      </c>
    </row>
    <row r="128" spans="2:4" x14ac:dyDescent="0.2">
      <c r="B128" t="s">
        <v>153</v>
      </c>
      <c r="C128" s="33">
        <v>2.0420018828993837E-3</v>
      </c>
      <c r="D128" s="33">
        <f t="shared" si="4"/>
        <v>3.2042001882899379E-2</v>
      </c>
    </row>
    <row r="129" spans="2:4" x14ac:dyDescent="0.2">
      <c r="B129" t="s">
        <v>154</v>
      </c>
      <c r="C129" s="33">
        <v>2.2295932580985049E-2</v>
      </c>
      <c r="D129" s="33">
        <f t="shared" si="4"/>
        <v>5.2295932580985048E-2</v>
      </c>
    </row>
    <row r="130" spans="2:4" x14ac:dyDescent="0.2">
      <c r="B130" t="s">
        <v>155</v>
      </c>
      <c r="C130" s="33">
        <v>-4.6361519875810123E-2</v>
      </c>
      <c r="D130" s="33">
        <f t="shared" si="4"/>
        <v>-1.6361519875810124E-2</v>
      </c>
    </row>
    <row r="131" spans="2:4" x14ac:dyDescent="0.2">
      <c r="B131" t="s">
        <v>156</v>
      </c>
      <c r="C131" s="33">
        <v>4.9090808046254299E-2</v>
      </c>
      <c r="D131" s="33">
        <f t="shared" si="4"/>
        <v>7.9090808046254291E-2</v>
      </c>
    </row>
    <row r="132" spans="2:4" x14ac:dyDescent="0.2">
      <c r="B132" t="s">
        <v>157</v>
      </c>
      <c r="C132" s="33">
        <v>4.1389994335130041E-2</v>
      </c>
      <c r="D132" s="33">
        <f t="shared" si="4"/>
        <v>7.1389994335130047E-2</v>
      </c>
    </row>
    <row r="133" spans="2:4" x14ac:dyDescent="0.2">
      <c r="B133" t="s">
        <v>158</v>
      </c>
      <c r="C133" s="33">
        <v>-1.0012971651586577E-2</v>
      </c>
      <c r="D133" s="33">
        <f t="shared" ref="D133:D196" si="5">C133+3%</f>
        <v>1.998702834841342E-2</v>
      </c>
    </row>
    <row r="134" spans="2:4" x14ac:dyDescent="0.2">
      <c r="B134" t="s">
        <v>159</v>
      </c>
      <c r="C134" s="33">
        <v>2.3459630221269921E-2</v>
      </c>
      <c r="D134" s="33">
        <f t="shared" si="5"/>
        <v>5.345963022126992E-2</v>
      </c>
    </row>
    <row r="135" spans="2:4" x14ac:dyDescent="0.2">
      <c r="B135" t="s">
        <v>160</v>
      </c>
      <c r="C135" s="33">
        <v>-2.0443849959226462E-3</v>
      </c>
      <c r="D135" s="33">
        <f t="shared" si="5"/>
        <v>2.7955615004077353E-2</v>
      </c>
    </row>
    <row r="136" spans="2:4" x14ac:dyDescent="0.2">
      <c r="B136" t="s">
        <v>161</v>
      </c>
      <c r="C136" s="33">
        <v>1.8029677787761871E-2</v>
      </c>
      <c r="D136" s="33">
        <f t="shared" si="5"/>
        <v>4.8029677787761869E-2</v>
      </c>
    </row>
    <row r="137" spans="2:4" x14ac:dyDescent="0.2">
      <c r="B137" t="s">
        <v>162</v>
      </c>
      <c r="C137" s="33">
        <v>-6.0642973759751986E-4</v>
      </c>
      <c r="D137" s="33">
        <f t="shared" si="5"/>
        <v>2.9393570262402479E-2</v>
      </c>
    </row>
    <row r="138" spans="2:4" x14ac:dyDescent="0.2">
      <c r="B138" t="s">
        <v>163</v>
      </c>
      <c r="C138" s="33">
        <v>-1.5637912267711523E-3</v>
      </c>
      <c r="D138" s="33">
        <f t="shared" si="5"/>
        <v>2.8436208773228847E-2</v>
      </c>
    </row>
    <row r="139" spans="2:4" x14ac:dyDescent="0.2">
      <c r="B139" t="s">
        <v>164</v>
      </c>
      <c r="C139" s="33">
        <v>1.5062677144599076E-2</v>
      </c>
      <c r="D139" s="33">
        <f t="shared" si="5"/>
        <v>4.5062677144599078E-2</v>
      </c>
    </row>
    <row r="140" spans="2:4" x14ac:dyDescent="0.2">
      <c r="B140" t="s">
        <v>165</v>
      </c>
      <c r="C140" s="33">
        <v>-2.4274866552082879E-2</v>
      </c>
      <c r="D140" s="33">
        <f t="shared" si="5"/>
        <v>5.7251334479171204E-3</v>
      </c>
    </row>
    <row r="141" spans="2:4" x14ac:dyDescent="0.2">
      <c r="B141" t="s">
        <v>166</v>
      </c>
      <c r="C141" s="33">
        <v>-1.5949993877249644E-2</v>
      </c>
      <c r="D141" s="33">
        <f t="shared" si="5"/>
        <v>1.4050006122750355E-2</v>
      </c>
    </row>
    <row r="142" spans="2:4" x14ac:dyDescent="0.2">
      <c r="B142" t="s">
        <v>167</v>
      </c>
      <c r="C142" s="33">
        <v>1.9146129781308693E-2</v>
      </c>
      <c r="D142" s="33">
        <f t="shared" si="5"/>
        <v>4.9146129781308695E-2</v>
      </c>
    </row>
    <row r="143" spans="2:4" x14ac:dyDescent="0.2">
      <c r="B143" t="s">
        <v>168</v>
      </c>
      <c r="C143" s="33">
        <v>9.1485764065185014E-3</v>
      </c>
      <c r="D143" s="33">
        <f t="shared" si="5"/>
        <v>3.9148576406518504E-2</v>
      </c>
    </row>
    <row r="144" spans="2:4" x14ac:dyDescent="0.2">
      <c r="B144" t="s">
        <v>169</v>
      </c>
      <c r="C144" s="33">
        <v>3.1547611613246825E-2</v>
      </c>
      <c r="D144" s="33">
        <f t="shared" si="5"/>
        <v>6.1547611613246823E-2</v>
      </c>
    </row>
    <row r="145" spans="2:4" x14ac:dyDescent="0.2">
      <c r="B145" t="s">
        <v>170</v>
      </c>
      <c r="C145" s="33">
        <v>-1.0323777123482559E-2</v>
      </c>
      <c r="D145" s="33">
        <f t="shared" si="5"/>
        <v>1.9676222876517442E-2</v>
      </c>
    </row>
    <row r="146" spans="2:4" x14ac:dyDescent="0.2">
      <c r="B146" t="s">
        <v>171</v>
      </c>
      <c r="C146" s="33">
        <v>-6.9211436970348719E-4</v>
      </c>
      <c r="D146" s="33">
        <f t="shared" si="5"/>
        <v>2.9307885630296512E-2</v>
      </c>
    </row>
    <row r="147" spans="2:4" x14ac:dyDescent="0.2">
      <c r="B147" t="s">
        <v>172</v>
      </c>
      <c r="C147" s="33">
        <v>-4.6484155264419659E-4</v>
      </c>
      <c r="D147" s="33">
        <f t="shared" si="5"/>
        <v>2.9535158447355804E-2</v>
      </c>
    </row>
    <row r="148" spans="2:4" x14ac:dyDescent="0.2">
      <c r="B148" t="s">
        <v>173</v>
      </c>
      <c r="C148" s="33">
        <v>2.2427810181601053E-2</v>
      </c>
      <c r="D148" s="33">
        <f t="shared" si="5"/>
        <v>5.2427810181601052E-2</v>
      </c>
    </row>
    <row r="149" spans="2:4" x14ac:dyDescent="0.2">
      <c r="B149" t="s">
        <v>174</v>
      </c>
      <c r="C149" s="33">
        <v>-1.7190447563771187E-2</v>
      </c>
      <c r="D149" s="33">
        <f t="shared" si="5"/>
        <v>1.2809552436228812E-2</v>
      </c>
    </row>
    <row r="150" spans="2:4" x14ac:dyDescent="0.2">
      <c r="B150" t="s">
        <v>175</v>
      </c>
      <c r="C150" s="33">
        <v>-1.2030795562901863E-2</v>
      </c>
      <c r="D150" s="33">
        <f t="shared" si="5"/>
        <v>1.7969204437098138E-2</v>
      </c>
    </row>
    <row r="151" spans="2:4" x14ac:dyDescent="0.2">
      <c r="B151" t="s">
        <v>176</v>
      </c>
      <c r="C151" s="33">
        <v>1.8072926123077416E-2</v>
      </c>
      <c r="D151" s="33">
        <f t="shared" si="5"/>
        <v>4.8072926123077411E-2</v>
      </c>
    </row>
    <row r="152" spans="2:4" x14ac:dyDescent="0.2">
      <c r="B152" t="s">
        <v>177</v>
      </c>
      <c r="C152" s="33">
        <v>1.1197012670934972E-2</v>
      </c>
      <c r="D152" s="33">
        <f t="shared" si="5"/>
        <v>4.1197012670934972E-2</v>
      </c>
    </row>
    <row r="153" spans="2:4" x14ac:dyDescent="0.2">
      <c r="B153" t="s">
        <v>178</v>
      </c>
      <c r="C153" s="33">
        <v>1.8448954246773862E-2</v>
      </c>
      <c r="D153" s="33">
        <f t="shared" si="5"/>
        <v>4.8448954246773861E-2</v>
      </c>
    </row>
    <row r="154" spans="2:4" x14ac:dyDescent="0.2">
      <c r="B154" t="s">
        <v>179</v>
      </c>
      <c r="C154" s="33">
        <v>1.4148486388692171E-2</v>
      </c>
      <c r="D154" s="33">
        <f t="shared" si="5"/>
        <v>4.4148486388692169E-2</v>
      </c>
    </row>
    <row r="155" spans="2:4" x14ac:dyDescent="0.2">
      <c r="B155" t="s">
        <v>180</v>
      </c>
      <c r="C155" s="33">
        <v>-2.6048011902775996E-3</v>
      </c>
      <c r="D155" s="33">
        <f t="shared" si="5"/>
        <v>2.7395198809722399E-2</v>
      </c>
    </row>
    <row r="156" spans="2:4" x14ac:dyDescent="0.2">
      <c r="B156" t="s">
        <v>181</v>
      </c>
      <c r="C156" s="33">
        <v>4.7502291680779083E-3</v>
      </c>
      <c r="D156" s="33">
        <f t="shared" si="5"/>
        <v>3.4750229168077906E-2</v>
      </c>
    </row>
    <row r="157" spans="2:4" x14ac:dyDescent="0.2">
      <c r="B157" t="s">
        <v>182</v>
      </c>
      <c r="C157" s="33">
        <v>-1.7465841224000717E-4</v>
      </c>
      <c r="D157" s="33">
        <f t="shared" si="5"/>
        <v>2.9825341587759992E-2</v>
      </c>
    </row>
    <row r="158" spans="2:4" x14ac:dyDescent="0.2">
      <c r="B158" t="s">
        <v>183</v>
      </c>
      <c r="C158" s="33">
        <v>-6.5804445144260464E-3</v>
      </c>
      <c r="D158" s="33">
        <f t="shared" si="5"/>
        <v>2.3419555485573951E-2</v>
      </c>
    </row>
    <row r="159" spans="2:4" x14ac:dyDescent="0.2">
      <c r="B159" t="s">
        <v>184</v>
      </c>
      <c r="C159" s="33">
        <v>4.170710417810107E-2</v>
      </c>
      <c r="D159" s="33">
        <f t="shared" si="5"/>
        <v>7.1707104178101069E-2</v>
      </c>
    </row>
    <row r="160" spans="2:4" x14ac:dyDescent="0.2">
      <c r="B160" t="s">
        <v>185</v>
      </c>
      <c r="C160" s="33">
        <v>2.0171107961627473E-2</v>
      </c>
      <c r="D160" s="33">
        <f t="shared" si="5"/>
        <v>5.0171107961627472E-2</v>
      </c>
    </row>
    <row r="161" spans="2:4" x14ac:dyDescent="0.2">
      <c r="B161" t="s">
        <v>186</v>
      </c>
      <c r="C161" s="33">
        <v>8.4507671508456551E-3</v>
      </c>
      <c r="D161" s="33">
        <f t="shared" si="5"/>
        <v>3.8450767150845652E-2</v>
      </c>
    </row>
    <row r="162" spans="2:4" x14ac:dyDescent="0.2">
      <c r="B162" t="s">
        <v>187</v>
      </c>
      <c r="C162" s="33">
        <v>7.3816513462603801E-3</v>
      </c>
      <c r="D162" s="33">
        <f t="shared" si="5"/>
        <v>3.7381651346260376E-2</v>
      </c>
    </row>
    <row r="163" spans="2:4" x14ac:dyDescent="0.2">
      <c r="B163" t="s">
        <v>188</v>
      </c>
      <c r="C163" s="33">
        <v>1.0485455955731334E-2</v>
      </c>
      <c r="D163" s="33">
        <f t="shared" si="5"/>
        <v>4.0485455955731331E-2</v>
      </c>
    </row>
    <row r="164" spans="2:4" x14ac:dyDescent="0.2">
      <c r="B164" t="s">
        <v>189</v>
      </c>
      <c r="C164" s="33">
        <v>3.9828926751710431E-2</v>
      </c>
      <c r="D164" s="33">
        <f t="shared" si="5"/>
        <v>6.982892675171043E-2</v>
      </c>
    </row>
    <row r="165" spans="2:4" x14ac:dyDescent="0.2">
      <c r="B165" t="s">
        <v>190</v>
      </c>
      <c r="C165" s="33">
        <v>-2.2454673001037442E-2</v>
      </c>
      <c r="D165" s="33">
        <f t="shared" si="5"/>
        <v>7.5453269989625565E-3</v>
      </c>
    </row>
    <row r="166" spans="2:4" x14ac:dyDescent="0.2">
      <c r="B166" t="s">
        <v>191</v>
      </c>
      <c r="C166" s="33">
        <v>-1.8003435328179149E-2</v>
      </c>
      <c r="D166" s="33">
        <f t="shared" si="5"/>
        <v>1.199656467182085E-2</v>
      </c>
    </row>
    <row r="167" spans="2:4" x14ac:dyDescent="0.2">
      <c r="B167" t="s">
        <v>192</v>
      </c>
      <c r="C167" s="33">
        <v>1.966187480115314E-2</v>
      </c>
      <c r="D167" s="33">
        <f t="shared" si="5"/>
        <v>4.9661874801153139E-2</v>
      </c>
    </row>
    <row r="168" spans="2:4" x14ac:dyDescent="0.2">
      <c r="B168" t="s">
        <v>193</v>
      </c>
      <c r="C168" s="33">
        <v>-3.6576138478418369E-2</v>
      </c>
      <c r="D168" s="33">
        <f t="shared" si="5"/>
        <v>-6.5761384784183696E-3</v>
      </c>
    </row>
    <row r="169" spans="2:4" x14ac:dyDescent="0.2">
      <c r="B169" t="s">
        <v>194</v>
      </c>
      <c r="C169" s="33">
        <v>3.4443937984121348E-2</v>
      </c>
      <c r="D169" s="33">
        <f t="shared" si="5"/>
        <v>6.4443937984121347E-2</v>
      </c>
    </row>
    <row r="170" spans="2:4" x14ac:dyDescent="0.2">
      <c r="B170" t="s">
        <v>195</v>
      </c>
      <c r="C170" s="33">
        <v>-1.5901760057225475E-2</v>
      </c>
      <c r="D170" s="33">
        <f t="shared" si="5"/>
        <v>1.4098239942774524E-2</v>
      </c>
    </row>
    <row r="171" spans="2:4" x14ac:dyDescent="0.2">
      <c r="B171" t="s">
        <v>196</v>
      </c>
      <c r="C171" s="33">
        <v>2.7916142195348617E-2</v>
      </c>
      <c r="D171" s="33">
        <f t="shared" si="5"/>
        <v>5.7916142195348616E-2</v>
      </c>
    </row>
    <row r="172" spans="2:4" x14ac:dyDescent="0.2">
      <c r="B172" t="s">
        <v>197</v>
      </c>
      <c r="C172" s="33">
        <v>1.7655267910422351E-3</v>
      </c>
      <c r="D172" s="33">
        <f t="shared" si="5"/>
        <v>3.1765526791042234E-2</v>
      </c>
    </row>
    <row r="173" spans="2:4" x14ac:dyDescent="0.2">
      <c r="B173" t="s">
        <v>198</v>
      </c>
      <c r="C173" s="33">
        <v>1.3423840707862221E-2</v>
      </c>
      <c r="D173" s="33">
        <f t="shared" si="5"/>
        <v>4.3423840707862219E-2</v>
      </c>
    </row>
    <row r="174" spans="2:4" x14ac:dyDescent="0.2">
      <c r="B174" t="s">
        <v>199</v>
      </c>
      <c r="C174" s="33">
        <v>-9.199086967687441E-3</v>
      </c>
      <c r="D174" s="33">
        <f t="shared" si="5"/>
        <v>2.080091303231256E-2</v>
      </c>
    </row>
    <row r="175" spans="2:4" x14ac:dyDescent="0.2">
      <c r="B175" t="s">
        <v>200</v>
      </c>
      <c r="C175" s="33">
        <v>7.5132584404526779E-3</v>
      </c>
      <c r="D175" s="33">
        <f t="shared" si="5"/>
        <v>3.7513258440452675E-2</v>
      </c>
    </row>
    <row r="176" spans="2:4" x14ac:dyDescent="0.2">
      <c r="B176" t="s">
        <v>201</v>
      </c>
      <c r="C176" s="33">
        <v>2.8549669717054686E-2</v>
      </c>
      <c r="D176" s="33">
        <f t="shared" si="5"/>
        <v>5.8549669717054685E-2</v>
      </c>
    </row>
    <row r="177" spans="2:4" x14ac:dyDescent="0.2">
      <c r="B177" t="s">
        <v>202</v>
      </c>
      <c r="C177" s="33">
        <v>-1.0335799598189062E-2</v>
      </c>
      <c r="D177" s="33">
        <f t="shared" si="5"/>
        <v>1.9664200401810938E-2</v>
      </c>
    </row>
    <row r="178" spans="2:4" x14ac:dyDescent="0.2">
      <c r="B178" t="s">
        <v>203</v>
      </c>
      <c r="C178" s="33">
        <v>-2.0026386704784759E-2</v>
      </c>
      <c r="D178" s="33">
        <f t="shared" si="5"/>
        <v>9.9736132952152404E-3</v>
      </c>
    </row>
    <row r="179" spans="2:4" x14ac:dyDescent="0.2">
      <c r="B179" t="s">
        <v>204</v>
      </c>
      <c r="C179" s="33">
        <v>-1.2517574959607475E-2</v>
      </c>
      <c r="D179" s="33">
        <f t="shared" si="5"/>
        <v>1.7482425040392525E-2</v>
      </c>
    </row>
    <row r="180" spans="2:4" x14ac:dyDescent="0.2">
      <c r="B180" t="s">
        <v>205</v>
      </c>
      <c r="C180" s="33">
        <v>-2.2251143702889033E-2</v>
      </c>
      <c r="D180" s="33">
        <f t="shared" si="5"/>
        <v>7.7488562971109662E-3</v>
      </c>
    </row>
    <row r="181" spans="2:4" x14ac:dyDescent="0.2">
      <c r="B181" t="s">
        <v>206</v>
      </c>
      <c r="C181" s="33">
        <v>1.1921795415864075E-3</v>
      </c>
      <c r="D181" s="33">
        <f t="shared" si="5"/>
        <v>3.1192179541586408E-2</v>
      </c>
    </row>
    <row r="182" spans="2:4" x14ac:dyDescent="0.2">
      <c r="B182" t="s">
        <v>207</v>
      </c>
      <c r="C182" s="33">
        <v>-9.4540320021147799E-3</v>
      </c>
      <c r="D182" s="33">
        <f t="shared" si="5"/>
        <v>2.0545967997885217E-2</v>
      </c>
    </row>
    <row r="183" spans="2:4" x14ac:dyDescent="0.2">
      <c r="B183" t="s">
        <v>208</v>
      </c>
      <c r="C183" s="33">
        <v>-1.7590741913523205E-3</v>
      </c>
      <c r="D183" s="33">
        <f t="shared" si="5"/>
        <v>2.8240925808647677E-2</v>
      </c>
    </row>
    <row r="184" spans="2:4" x14ac:dyDescent="0.2">
      <c r="B184" t="s">
        <v>209</v>
      </c>
      <c r="C184" s="33">
        <v>-2.1312955082139019E-2</v>
      </c>
      <c r="D184" s="33">
        <f t="shared" si="5"/>
        <v>8.6870449178609796E-3</v>
      </c>
    </row>
    <row r="185" spans="2:4" x14ac:dyDescent="0.2">
      <c r="B185" t="s">
        <v>210</v>
      </c>
      <c r="C185" s="33">
        <v>3.8881035873463959E-3</v>
      </c>
      <c r="D185" s="33">
        <f t="shared" si="5"/>
        <v>3.3888103587346396E-2</v>
      </c>
    </row>
    <row r="186" spans="2:4" x14ac:dyDescent="0.2">
      <c r="B186" t="s">
        <v>211</v>
      </c>
      <c r="C186" s="33">
        <v>2.0530240419932757E-2</v>
      </c>
      <c r="D186" s="33">
        <f t="shared" si="5"/>
        <v>5.0530240419932759E-2</v>
      </c>
    </row>
    <row r="187" spans="2:4" x14ac:dyDescent="0.2">
      <c r="B187" t="s">
        <v>212</v>
      </c>
      <c r="C187" s="33">
        <v>3.6144980153199779E-2</v>
      </c>
      <c r="D187" s="33">
        <f t="shared" si="5"/>
        <v>6.6144980153199778E-2</v>
      </c>
    </row>
    <row r="188" spans="2:4" x14ac:dyDescent="0.2">
      <c r="B188" t="s">
        <v>213</v>
      </c>
      <c r="C188" s="33">
        <v>-6.6164813339136524E-3</v>
      </c>
      <c r="D188" s="33">
        <f t="shared" si="5"/>
        <v>2.3383518666086345E-2</v>
      </c>
    </row>
    <row r="189" spans="2:4" x14ac:dyDescent="0.2">
      <c r="B189" t="s">
        <v>214</v>
      </c>
      <c r="C189" s="33">
        <v>-6.5815664114935602E-3</v>
      </c>
      <c r="D189" s="33">
        <f t="shared" si="5"/>
        <v>2.341843358850644E-2</v>
      </c>
    </row>
    <row r="190" spans="2:4" x14ac:dyDescent="0.2">
      <c r="B190" t="s">
        <v>215</v>
      </c>
      <c r="C190" s="33">
        <v>1.5238874352338729E-2</v>
      </c>
      <c r="D190" s="33">
        <f t="shared" si="5"/>
        <v>4.5238874352338726E-2</v>
      </c>
    </row>
    <row r="191" spans="2:4" x14ac:dyDescent="0.2">
      <c r="B191" t="s">
        <v>216</v>
      </c>
      <c r="C191" s="33">
        <v>3.0342614355298083E-3</v>
      </c>
      <c r="D191" s="33">
        <f t="shared" si="5"/>
        <v>3.3034261435529809E-2</v>
      </c>
    </row>
    <row r="192" spans="2:4" x14ac:dyDescent="0.2">
      <c r="B192" t="s">
        <v>217</v>
      </c>
      <c r="C192" s="33">
        <v>2.0873435298191148E-2</v>
      </c>
      <c r="D192" s="33">
        <f t="shared" si="5"/>
        <v>5.0873435298191147E-2</v>
      </c>
    </row>
    <row r="193" spans="2:4" x14ac:dyDescent="0.2">
      <c r="B193" t="s">
        <v>218</v>
      </c>
      <c r="C193" s="33">
        <v>1.8527638212847461E-2</v>
      </c>
      <c r="D193" s="33">
        <f t="shared" si="5"/>
        <v>4.852763821284746E-2</v>
      </c>
    </row>
    <row r="194" spans="2:4" x14ac:dyDescent="0.2">
      <c r="B194" t="s">
        <v>219</v>
      </c>
      <c r="C194" s="33">
        <v>1.7135375219880723E-2</v>
      </c>
      <c r="D194" s="33">
        <f t="shared" si="5"/>
        <v>4.7135375219880718E-2</v>
      </c>
    </row>
    <row r="195" spans="2:4" x14ac:dyDescent="0.2">
      <c r="B195" t="s">
        <v>220</v>
      </c>
      <c r="C195" s="33">
        <v>2.994398976878368E-2</v>
      </c>
      <c r="D195" s="33">
        <f t="shared" si="5"/>
        <v>5.9943989768783679E-2</v>
      </c>
    </row>
    <row r="196" spans="2:4" x14ac:dyDescent="0.2">
      <c r="B196" t="s">
        <v>221</v>
      </c>
      <c r="C196" s="33">
        <v>-1.3685509213317975E-2</v>
      </c>
      <c r="D196" s="33">
        <f t="shared" si="5"/>
        <v>1.6314490786682026E-2</v>
      </c>
    </row>
    <row r="197" spans="2:4" x14ac:dyDescent="0.2">
      <c r="B197" t="s">
        <v>222</v>
      </c>
      <c r="C197" s="33">
        <v>1.2351638617308227E-2</v>
      </c>
      <c r="D197" s="33">
        <f t="shared" ref="D197:D260" si="6">C197+3%</f>
        <v>4.2351638617308229E-2</v>
      </c>
    </row>
    <row r="198" spans="2:4" x14ac:dyDescent="0.2">
      <c r="B198" t="s">
        <v>223</v>
      </c>
      <c r="C198" s="33">
        <v>-7.1612533062259502E-4</v>
      </c>
      <c r="D198" s="33">
        <f t="shared" si="6"/>
        <v>2.9283874669377402E-2</v>
      </c>
    </row>
    <row r="199" spans="2:4" x14ac:dyDescent="0.2">
      <c r="B199" t="s">
        <v>224</v>
      </c>
      <c r="C199" s="33">
        <v>2.1127315460777521E-2</v>
      </c>
      <c r="D199" s="33">
        <f t="shared" si="6"/>
        <v>5.112731546077752E-2</v>
      </c>
    </row>
    <row r="200" spans="2:4" x14ac:dyDescent="0.2">
      <c r="B200" t="s">
        <v>225</v>
      </c>
      <c r="C200" s="33">
        <v>2.2963847778593727E-2</v>
      </c>
      <c r="D200" s="33">
        <f t="shared" si="6"/>
        <v>5.2963847778593726E-2</v>
      </c>
    </row>
    <row r="201" spans="2:4" x14ac:dyDescent="0.2">
      <c r="B201" t="s">
        <v>226</v>
      </c>
      <c r="C201" s="33">
        <v>5.9744689547430304E-3</v>
      </c>
      <c r="D201" s="33">
        <f t="shared" si="6"/>
        <v>3.597446895474303E-2</v>
      </c>
    </row>
    <row r="202" spans="2:4" x14ac:dyDescent="0.2">
      <c r="B202" t="s">
        <v>227</v>
      </c>
      <c r="C202" s="33">
        <v>1.2126321924014721E-2</v>
      </c>
      <c r="D202" s="33">
        <f t="shared" si="6"/>
        <v>4.212632192401472E-2</v>
      </c>
    </row>
    <row r="203" spans="2:4" x14ac:dyDescent="0.2">
      <c r="B203" t="s">
        <v>228</v>
      </c>
      <c r="C203" s="33">
        <v>3.5516107399711061E-2</v>
      </c>
      <c r="D203" s="33">
        <f t="shared" si="6"/>
        <v>6.551610739971106E-2</v>
      </c>
    </row>
    <row r="204" spans="2:4" x14ac:dyDescent="0.2">
      <c r="B204" t="s">
        <v>229</v>
      </c>
      <c r="C204" s="33">
        <v>2.1079595323447321E-2</v>
      </c>
      <c r="D204" s="33">
        <f t="shared" si="6"/>
        <v>5.1079595323447316E-2</v>
      </c>
    </row>
    <row r="205" spans="2:4" x14ac:dyDescent="0.2">
      <c r="B205" t="s">
        <v>230</v>
      </c>
      <c r="C205" s="33">
        <v>4.0698569768138626E-2</v>
      </c>
      <c r="D205" s="33">
        <f t="shared" si="6"/>
        <v>7.0698569768138625E-2</v>
      </c>
    </row>
    <row r="206" spans="2:4" x14ac:dyDescent="0.2">
      <c r="B206" t="s">
        <v>231</v>
      </c>
      <c r="C206" s="33">
        <v>8.71949569120542E-3</v>
      </c>
      <c r="D206" s="33">
        <f t="shared" si="6"/>
        <v>3.8719495691205419E-2</v>
      </c>
    </row>
    <row r="207" spans="2:4" x14ac:dyDescent="0.2">
      <c r="B207" t="s">
        <v>232</v>
      </c>
      <c r="C207" s="33">
        <v>3.0421574855020991E-2</v>
      </c>
      <c r="D207" s="33">
        <f t="shared" si="6"/>
        <v>6.042157485502099E-2</v>
      </c>
    </row>
    <row r="208" spans="2:4" x14ac:dyDescent="0.2">
      <c r="B208" t="s">
        <v>233</v>
      </c>
      <c r="C208" s="33">
        <v>-2.8666518978016347E-3</v>
      </c>
      <c r="D208" s="33">
        <f t="shared" si="6"/>
        <v>2.7133348102198362E-2</v>
      </c>
    </row>
    <row r="209" spans="2:4" x14ac:dyDescent="0.2">
      <c r="B209" t="s">
        <v>234</v>
      </c>
      <c r="C209" s="33">
        <v>1.5073115876882513E-2</v>
      </c>
      <c r="D209" s="33">
        <f t="shared" si="6"/>
        <v>4.5073115876882508E-2</v>
      </c>
    </row>
    <row r="210" spans="2:4" x14ac:dyDescent="0.2">
      <c r="B210" t="s">
        <v>235</v>
      </c>
      <c r="C210" s="33">
        <v>-2.0753955593808347E-2</v>
      </c>
      <c r="D210" s="33">
        <f t="shared" si="6"/>
        <v>9.2460444061916516E-3</v>
      </c>
    </row>
    <row r="211" spans="2:4" x14ac:dyDescent="0.2">
      <c r="B211" t="s">
        <v>236</v>
      </c>
      <c r="C211" s="33">
        <v>3.7489454505217026E-2</v>
      </c>
      <c r="D211" s="33">
        <f t="shared" si="6"/>
        <v>6.7489454505217025E-2</v>
      </c>
    </row>
    <row r="212" spans="2:4" x14ac:dyDescent="0.2">
      <c r="B212" t="s">
        <v>237</v>
      </c>
      <c r="C212" s="33">
        <v>1.9358678063880232E-2</v>
      </c>
      <c r="D212" s="33">
        <f t="shared" si="6"/>
        <v>4.9358678063880231E-2</v>
      </c>
    </row>
    <row r="213" spans="2:4" x14ac:dyDescent="0.2">
      <c r="B213" t="s">
        <v>238</v>
      </c>
      <c r="C213" s="33">
        <v>9.5606574608882861E-3</v>
      </c>
      <c r="D213" s="33">
        <f t="shared" si="6"/>
        <v>3.9560657460888285E-2</v>
      </c>
    </row>
    <row r="214" spans="2:4" x14ac:dyDescent="0.2">
      <c r="B214" t="s">
        <v>239</v>
      </c>
      <c r="C214" s="33">
        <v>2.2049518115300433E-2</v>
      </c>
      <c r="D214" s="33">
        <f t="shared" si="6"/>
        <v>5.2049518115300432E-2</v>
      </c>
    </row>
    <row r="215" spans="2:4" x14ac:dyDescent="0.2">
      <c r="B215" t="s">
        <v>240</v>
      </c>
      <c r="C215" s="33">
        <v>1.0210241037123327E-2</v>
      </c>
      <c r="D215" s="33">
        <f t="shared" si="6"/>
        <v>4.0210241037123326E-2</v>
      </c>
    </row>
    <row r="216" spans="2:4" x14ac:dyDescent="0.2">
      <c r="B216" t="s">
        <v>241</v>
      </c>
      <c r="C216" s="33">
        <v>-6.2999191316651278E-4</v>
      </c>
      <c r="D216" s="33">
        <f t="shared" si="6"/>
        <v>2.9370008086833488E-2</v>
      </c>
    </row>
    <row r="217" spans="2:4" x14ac:dyDescent="0.2">
      <c r="B217" t="s">
        <v>242</v>
      </c>
      <c r="C217" s="33">
        <v>7.4804713025525535E-2</v>
      </c>
      <c r="D217" s="33">
        <f t="shared" si="6"/>
        <v>0.10480471302552553</v>
      </c>
    </row>
    <row r="218" spans="2:4" x14ac:dyDescent="0.2">
      <c r="B218" t="s">
        <v>243</v>
      </c>
      <c r="C218" s="33">
        <v>4.9126646668993149E-2</v>
      </c>
      <c r="D218" s="33">
        <f t="shared" si="6"/>
        <v>7.9126646668993147E-2</v>
      </c>
    </row>
    <row r="219" spans="2:4" x14ac:dyDescent="0.2">
      <c r="B219" t="s">
        <v>244</v>
      </c>
      <c r="C219" s="33">
        <v>-1.5124626483592559E-2</v>
      </c>
      <c r="D219" s="33">
        <f t="shared" si="6"/>
        <v>1.487537351640744E-2</v>
      </c>
    </row>
    <row r="220" spans="2:4" x14ac:dyDescent="0.2">
      <c r="B220" t="s">
        <v>245</v>
      </c>
      <c r="C220" s="33">
        <v>-6.3811686512987662E-3</v>
      </c>
      <c r="D220" s="33">
        <f t="shared" si="6"/>
        <v>2.3618831348701234E-2</v>
      </c>
    </row>
    <row r="221" spans="2:4" x14ac:dyDescent="0.2">
      <c r="B221" t="s">
        <v>246</v>
      </c>
      <c r="C221" s="33">
        <v>7.8286201471293448E-4</v>
      </c>
      <c r="D221" s="33">
        <f t="shared" si="6"/>
        <v>3.0782862014712933E-2</v>
      </c>
    </row>
    <row r="222" spans="2:4" x14ac:dyDescent="0.2">
      <c r="B222" t="s">
        <v>247</v>
      </c>
      <c r="C222" s="33">
        <v>1.2166578209745293E-2</v>
      </c>
      <c r="D222" s="33">
        <f t="shared" si="6"/>
        <v>4.2166578209745294E-2</v>
      </c>
    </row>
    <row r="223" spans="2:4" x14ac:dyDescent="0.2">
      <c r="B223" t="s">
        <v>248</v>
      </c>
      <c r="C223" s="33">
        <v>8.2481197391921727E-3</v>
      </c>
      <c r="D223" s="33">
        <f t="shared" si="6"/>
        <v>3.824811973919217E-2</v>
      </c>
    </row>
    <row r="224" spans="2:4" x14ac:dyDescent="0.2">
      <c r="B224" t="s">
        <v>249</v>
      </c>
      <c r="C224" s="33">
        <v>2.6552157173753935E-2</v>
      </c>
      <c r="D224" s="33">
        <f t="shared" si="6"/>
        <v>5.6552157173753934E-2</v>
      </c>
    </row>
    <row r="225" spans="2:4" x14ac:dyDescent="0.2">
      <c r="B225" t="s">
        <v>250</v>
      </c>
      <c r="C225" s="33">
        <v>2.467500552294891E-2</v>
      </c>
      <c r="D225" s="33">
        <f t="shared" si="6"/>
        <v>5.4675005522948905E-2</v>
      </c>
    </row>
    <row r="226" spans="2:4" x14ac:dyDescent="0.2">
      <c r="B226" t="s">
        <v>251</v>
      </c>
      <c r="C226" s="33">
        <v>2.2868790252080121E-2</v>
      </c>
      <c r="D226" s="33">
        <f t="shared" si="6"/>
        <v>5.286879025208012E-2</v>
      </c>
    </row>
    <row r="227" spans="2:4" x14ac:dyDescent="0.2">
      <c r="B227" t="s">
        <v>252</v>
      </c>
      <c r="C227" s="33">
        <v>2.9705954220081141E-2</v>
      </c>
      <c r="D227" s="33">
        <f t="shared" si="6"/>
        <v>5.9705954220081139E-2</v>
      </c>
    </row>
    <row r="228" spans="2:4" x14ac:dyDescent="0.2">
      <c r="B228" t="s">
        <v>253</v>
      </c>
      <c r="C228" s="33">
        <v>2.9735531585653778E-2</v>
      </c>
      <c r="D228" s="33">
        <f t="shared" si="6"/>
        <v>5.9735531585653777E-2</v>
      </c>
    </row>
    <row r="229" spans="2:4" x14ac:dyDescent="0.2">
      <c r="B229" t="s">
        <v>254</v>
      </c>
      <c r="C229" s="33">
        <v>-5.8205728965256189E-3</v>
      </c>
      <c r="D229" s="33">
        <f t="shared" si="6"/>
        <v>2.4179427103474378E-2</v>
      </c>
    </row>
    <row r="230" spans="2:4" x14ac:dyDescent="0.2">
      <c r="B230" t="s">
        <v>255</v>
      </c>
      <c r="C230" s="33">
        <v>1.7890229432681655E-2</v>
      </c>
      <c r="D230" s="33">
        <f t="shared" si="6"/>
        <v>4.7890229432681654E-2</v>
      </c>
    </row>
    <row r="231" spans="2:4" x14ac:dyDescent="0.2">
      <c r="B231" t="s">
        <v>256</v>
      </c>
      <c r="C231" s="33">
        <v>2.9849685189234941E-2</v>
      </c>
      <c r="D231" s="33">
        <f t="shared" si="6"/>
        <v>5.984968518923494E-2</v>
      </c>
    </row>
    <row r="232" spans="2:4" x14ac:dyDescent="0.2">
      <c r="B232" t="s">
        <v>257</v>
      </c>
      <c r="C232" s="33">
        <v>3.9197544737755319E-3</v>
      </c>
      <c r="D232" s="33">
        <f t="shared" si="6"/>
        <v>3.3919754473775529E-2</v>
      </c>
    </row>
    <row r="233" spans="2:4" x14ac:dyDescent="0.2">
      <c r="B233" t="s">
        <v>258</v>
      </c>
      <c r="C233" s="33">
        <v>3.0191089235776389E-2</v>
      </c>
      <c r="D233" s="33">
        <f t="shared" si="6"/>
        <v>6.0191089235776388E-2</v>
      </c>
    </row>
    <row r="234" spans="2:4" x14ac:dyDescent="0.2">
      <c r="B234" t="s">
        <v>259</v>
      </c>
      <c r="C234" s="33">
        <v>-2.6241992538951389E-2</v>
      </c>
      <c r="D234" s="33">
        <f t="shared" si="6"/>
        <v>3.7580074610486097E-3</v>
      </c>
    </row>
    <row r="235" spans="2:4" x14ac:dyDescent="0.2">
      <c r="B235" t="s">
        <v>260</v>
      </c>
      <c r="C235" s="33">
        <v>-2.7522791329524808E-2</v>
      </c>
      <c r="D235" s="33">
        <f t="shared" si="6"/>
        <v>2.4772086704751908E-3</v>
      </c>
    </row>
    <row r="236" spans="2:4" x14ac:dyDescent="0.2">
      <c r="B236" t="s">
        <v>261</v>
      </c>
      <c r="C236" s="33">
        <v>3.9926704499112543E-4</v>
      </c>
      <c r="D236" s="33">
        <f t="shared" si="6"/>
        <v>3.0399267044991123E-2</v>
      </c>
    </row>
    <row r="237" spans="2:4" x14ac:dyDescent="0.2">
      <c r="B237" t="s">
        <v>262</v>
      </c>
      <c r="C237" s="33">
        <v>1.3315921253558068E-3</v>
      </c>
      <c r="D237" s="33">
        <f t="shared" si="6"/>
        <v>3.1331592125355807E-2</v>
      </c>
    </row>
    <row r="238" spans="2:4" x14ac:dyDescent="0.2">
      <c r="B238" t="s">
        <v>263</v>
      </c>
      <c r="C238" s="33">
        <v>3.1359746169510469E-2</v>
      </c>
      <c r="D238" s="33">
        <f t="shared" si="6"/>
        <v>6.1359746169510468E-2</v>
      </c>
    </row>
    <row r="239" spans="2:4" x14ac:dyDescent="0.2">
      <c r="B239" t="s">
        <v>264</v>
      </c>
      <c r="C239" s="33">
        <v>-2.623043316152842E-2</v>
      </c>
      <c r="D239" s="33">
        <f t="shared" si="6"/>
        <v>3.7695668384715789E-3</v>
      </c>
    </row>
    <row r="240" spans="2:4" x14ac:dyDescent="0.2">
      <c r="B240" t="s">
        <v>265</v>
      </c>
      <c r="C240" s="33">
        <v>2.3364012896762654E-2</v>
      </c>
      <c r="D240" s="33">
        <f t="shared" si="6"/>
        <v>5.3364012896762653E-2</v>
      </c>
    </row>
    <row r="241" spans="2:4" x14ac:dyDescent="0.2">
      <c r="B241" t="s">
        <v>266</v>
      </c>
      <c r="C241" s="33">
        <v>2.2366408738140973E-3</v>
      </c>
      <c r="D241" s="33">
        <f t="shared" si="6"/>
        <v>3.2236640873814094E-2</v>
      </c>
    </row>
    <row r="242" spans="2:4" x14ac:dyDescent="0.2">
      <c r="B242" t="s">
        <v>267</v>
      </c>
      <c r="C242" s="33">
        <v>4.2238412877838184E-3</v>
      </c>
      <c r="D242" s="33">
        <f t="shared" si="6"/>
        <v>3.4223841287783816E-2</v>
      </c>
    </row>
    <row r="243" spans="2:4" x14ac:dyDescent="0.2">
      <c r="B243" t="s">
        <v>268</v>
      </c>
      <c r="C243" s="33">
        <v>-3.3949924312301219E-2</v>
      </c>
      <c r="D243" s="33">
        <f t="shared" si="6"/>
        <v>-3.9499243123012201E-3</v>
      </c>
    </row>
    <row r="244" spans="2:4" x14ac:dyDescent="0.2">
      <c r="B244" t="s">
        <v>269</v>
      </c>
      <c r="C244" s="33">
        <v>-6.3703889277624149E-3</v>
      </c>
      <c r="D244" s="33">
        <f t="shared" si="6"/>
        <v>2.3629611072237586E-2</v>
      </c>
    </row>
    <row r="245" spans="2:4" x14ac:dyDescent="0.2">
      <c r="B245" t="s">
        <v>270</v>
      </c>
      <c r="C245" s="33">
        <v>2.1249701765944547E-3</v>
      </c>
      <c r="D245" s="33">
        <f t="shared" si="6"/>
        <v>3.212497017659445E-2</v>
      </c>
    </row>
    <row r="246" spans="2:4" x14ac:dyDescent="0.2">
      <c r="B246" t="s">
        <v>271</v>
      </c>
      <c r="C246" s="33">
        <v>8.5446098839035128E-3</v>
      </c>
      <c r="D246" s="33">
        <f t="shared" si="6"/>
        <v>3.8544609883903513E-2</v>
      </c>
    </row>
    <row r="247" spans="2:4" x14ac:dyDescent="0.2">
      <c r="B247" t="s">
        <v>272</v>
      </c>
      <c r="C247" s="33">
        <v>8.3694515649794764E-3</v>
      </c>
      <c r="D247" s="33">
        <f t="shared" si="6"/>
        <v>3.8369451564979479E-2</v>
      </c>
    </row>
    <row r="248" spans="2:4" x14ac:dyDescent="0.2">
      <c r="B248" t="s">
        <v>273</v>
      </c>
      <c r="C248" s="33">
        <v>1.9538280892592227E-2</v>
      </c>
      <c r="D248" s="33">
        <f t="shared" si="6"/>
        <v>4.9538280892592226E-2</v>
      </c>
    </row>
    <row r="249" spans="2:4" x14ac:dyDescent="0.2">
      <c r="B249" t="s">
        <v>274</v>
      </c>
      <c r="C249" s="33">
        <v>3.9799205174511708E-2</v>
      </c>
      <c r="D249" s="33">
        <f t="shared" si="6"/>
        <v>6.9799205174511714E-2</v>
      </c>
    </row>
    <row r="250" spans="2:4" x14ac:dyDescent="0.2">
      <c r="B250" t="s">
        <v>275</v>
      </c>
      <c r="C250" s="33">
        <v>2.6898491304845021E-2</v>
      </c>
      <c r="D250" s="33">
        <f t="shared" si="6"/>
        <v>5.689849130484502E-2</v>
      </c>
    </row>
    <row r="251" spans="2:4" x14ac:dyDescent="0.2">
      <c r="B251" t="s">
        <v>276</v>
      </c>
      <c r="C251" s="33">
        <v>3.598477212871075E-3</v>
      </c>
      <c r="D251" s="33">
        <f t="shared" si="6"/>
        <v>3.3598477212871077E-2</v>
      </c>
    </row>
    <row r="252" spans="2:4" x14ac:dyDescent="0.2">
      <c r="B252" t="s">
        <v>277</v>
      </c>
      <c r="C252" s="33">
        <v>5.748105137889834E-3</v>
      </c>
      <c r="D252" s="33">
        <f t="shared" si="6"/>
        <v>3.5748105137889834E-2</v>
      </c>
    </row>
    <row r="253" spans="2:4" x14ac:dyDescent="0.2">
      <c r="B253" t="s">
        <v>278</v>
      </c>
      <c r="C253" s="33">
        <v>-1.0442572986257203E-2</v>
      </c>
      <c r="D253" s="33">
        <f t="shared" si="6"/>
        <v>1.9557427013742794E-2</v>
      </c>
    </row>
    <row r="254" spans="2:4" x14ac:dyDescent="0.2">
      <c r="B254" t="s">
        <v>279</v>
      </c>
      <c r="C254" s="33">
        <v>-4.0655453536305956E-3</v>
      </c>
      <c r="D254" s="33">
        <f t="shared" si="6"/>
        <v>2.5934454646369405E-2</v>
      </c>
    </row>
    <row r="255" spans="2:4" x14ac:dyDescent="0.2">
      <c r="B255" t="s">
        <v>280</v>
      </c>
      <c r="C255" s="33">
        <v>-1.0234234209119853E-2</v>
      </c>
      <c r="D255" s="33">
        <f t="shared" si="6"/>
        <v>1.9765765790880144E-2</v>
      </c>
    </row>
    <row r="256" spans="2:4" x14ac:dyDescent="0.2">
      <c r="B256" t="s">
        <v>281</v>
      </c>
      <c r="C256" s="33">
        <v>-5.6209180679201998E-3</v>
      </c>
      <c r="D256" s="33">
        <f t="shared" si="6"/>
        <v>2.4379081932079799E-2</v>
      </c>
    </row>
    <row r="257" spans="2:4" x14ac:dyDescent="0.2">
      <c r="B257" t="s">
        <v>282</v>
      </c>
      <c r="C257" s="33">
        <v>3.5547363428491012E-2</v>
      </c>
      <c r="D257" s="33">
        <f t="shared" si="6"/>
        <v>6.5547363428491018E-2</v>
      </c>
    </row>
    <row r="258" spans="2:4" x14ac:dyDescent="0.2">
      <c r="B258" t="s">
        <v>283</v>
      </c>
      <c r="C258" s="33">
        <v>2.379198644675071E-3</v>
      </c>
      <c r="D258" s="33">
        <f t="shared" si="6"/>
        <v>3.2379198644675068E-2</v>
      </c>
    </row>
    <row r="259" spans="2:4" x14ac:dyDescent="0.2">
      <c r="B259" t="s">
        <v>284</v>
      </c>
      <c r="C259" s="33">
        <v>-3.2030991053954114E-2</v>
      </c>
      <c r="D259" s="33">
        <f t="shared" si="6"/>
        <v>-2.0309910539541148E-3</v>
      </c>
    </row>
    <row r="260" spans="2:4" x14ac:dyDescent="0.2">
      <c r="B260" t="s">
        <v>285</v>
      </c>
      <c r="C260" s="33">
        <v>4.7384116054562707E-3</v>
      </c>
      <c r="D260" s="33">
        <f t="shared" si="6"/>
        <v>3.4738411605456272E-2</v>
      </c>
    </row>
    <row r="261" spans="2:4" x14ac:dyDescent="0.2">
      <c r="B261" t="s">
        <v>286</v>
      </c>
      <c r="C261" s="33">
        <v>-2.1761393483700209E-3</v>
      </c>
      <c r="D261" s="33">
        <f t="shared" ref="D261:D324" si="7">C261+3%</f>
        <v>2.7823860651629978E-2</v>
      </c>
    </row>
    <row r="262" spans="2:4" x14ac:dyDescent="0.2">
      <c r="B262" t="s">
        <v>287</v>
      </c>
      <c r="C262" s="33">
        <v>-6.5867815097499938E-3</v>
      </c>
      <c r="D262" s="33">
        <f t="shared" si="7"/>
        <v>2.3413218490250007E-2</v>
      </c>
    </row>
    <row r="263" spans="2:4" x14ac:dyDescent="0.2">
      <c r="B263" t="s">
        <v>288</v>
      </c>
      <c r="C263" s="33">
        <v>2.3275131912256934E-2</v>
      </c>
      <c r="D263" s="33">
        <f t="shared" si="7"/>
        <v>5.3275131912256933E-2</v>
      </c>
    </row>
    <row r="264" spans="2:4" x14ac:dyDescent="0.2">
      <c r="B264" t="s">
        <v>289</v>
      </c>
      <c r="C264" s="33">
        <v>-2.952921671768996E-2</v>
      </c>
      <c r="D264" s="33">
        <f t="shared" si="7"/>
        <v>4.7078328231003885E-4</v>
      </c>
    </row>
    <row r="265" spans="2:4" x14ac:dyDescent="0.2">
      <c r="B265" t="s">
        <v>290</v>
      </c>
      <c r="C265" s="33">
        <v>2.1415774683175605E-2</v>
      </c>
      <c r="D265" s="33">
        <f t="shared" si="7"/>
        <v>5.1415774683175604E-2</v>
      </c>
    </row>
    <row r="266" spans="2:4" x14ac:dyDescent="0.2">
      <c r="B266" t="s">
        <v>291</v>
      </c>
      <c r="C266" s="33">
        <v>-3.4073893011020963E-2</v>
      </c>
      <c r="D266" s="33">
        <f t="shared" si="7"/>
        <v>-4.073893011020964E-3</v>
      </c>
    </row>
    <row r="267" spans="2:4" x14ac:dyDescent="0.2">
      <c r="B267" t="s">
        <v>292</v>
      </c>
      <c r="C267" s="33">
        <v>1.427848048976358E-2</v>
      </c>
      <c r="D267" s="33">
        <f t="shared" si="7"/>
        <v>4.4278480489763579E-2</v>
      </c>
    </row>
    <row r="268" spans="2:4" x14ac:dyDescent="0.2">
      <c r="B268" t="s">
        <v>293</v>
      </c>
      <c r="C268" s="33">
        <v>2.9154829314021725E-2</v>
      </c>
      <c r="D268" s="33">
        <f t="shared" si="7"/>
        <v>5.9154829314021724E-2</v>
      </c>
    </row>
    <row r="269" spans="2:4" x14ac:dyDescent="0.2">
      <c r="B269" t="s">
        <v>294</v>
      </c>
      <c r="C269" s="33">
        <v>2.3148906647563423E-2</v>
      </c>
      <c r="D269" s="33">
        <f t="shared" si="7"/>
        <v>5.3148906647563422E-2</v>
      </c>
    </row>
    <row r="270" spans="2:4" x14ac:dyDescent="0.2">
      <c r="B270" t="s">
        <v>295</v>
      </c>
      <c r="C270" s="33">
        <v>1.4900274718082748E-2</v>
      </c>
      <c r="D270" s="33">
        <f t="shared" si="7"/>
        <v>4.490027471808275E-2</v>
      </c>
    </row>
    <row r="271" spans="2:4" x14ac:dyDescent="0.2">
      <c r="B271" t="s">
        <v>296</v>
      </c>
      <c r="C271" s="33">
        <v>2.3562187812325849E-3</v>
      </c>
      <c r="D271" s="33">
        <f t="shared" si="7"/>
        <v>3.2356218781232585E-2</v>
      </c>
    </row>
    <row r="272" spans="2:4" x14ac:dyDescent="0.2">
      <c r="B272" t="s">
        <v>297</v>
      </c>
      <c r="C272" s="33">
        <v>1.8016841611568503E-2</v>
      </c>
      <c r="D272" s="33">
        <f t="shared" si="7"/>
        <v>4.8016841611568502E-2</v>
      </c>
    </row>
    <row r="273" spans="2:4" x14ac:dyDescent="0.2">
      <c r="B273" t="s">
        <v>298</v>
      </c>
      <c r="C273" s="33">
        <v>9.0747087550489807E-3</v>
      </c>
      <c r="D273" s="33">
        <f t="shared" si="7"/>
        <v>3.9074708755048981E-2</v>
      </c>
    </row>
    <row r="274" spans="2:4" x14ac:dyDescent="0.2">
      <c r="B274" t="s">
        <v>299</v>
      </c>
      <c r="C274" s="33">
        <v>-8.9343845976103311E-3</v>
      </c>
      <c r="D274" s="33">
        <f t="shared" si="7"/>
        <v>2.1065615402389666E-2</v>
      </c>
    </row>
    <row r="275" spans="2:4" x14ac:dyDescent="0.2">
      <c r="B275" t="s">
        <v>300</v>
      </c>
      <c r="C275" s="33">
        <v>1.4733355262146187E-2</v>
      </c>
      <c r="D275" s="33">
        <f t="shared" si="7"/>
        <v>4.4733355262146182E-2</v>
      </c>
    </row>
    <row r="276" spans="2:4" x14ac:dyDescent="0.2">
      <c r="B276" t="s">
        <v>301</v>
      </c>
      <c r="C276" s="33">
        <v>-2.0316397845669756E-2</v>
      </c>
      <c r="D276" s="33">
        <f t="shared" si="7"/>
        <v>9.6836021543302425E-3</v>
      </c>
    </row>
    <row r="277" spans="2:4" x14ac:dyDescent="0.2">
      <c r="B277" t="s">
        <v>302</v>
      </c>
      <c r="C277" s="33">
        <v>-6.4515374494077821E-4</v>
      </c>
      <c r="D277" s="33">
        <f t="shared" si="7"/>
        <v>2.9354846255059221E-2</v>
      </c>
    </row>
    <row r="278" spans="2:4" x14ac:dyDescent="0.2">
      <c r="B278" t="s">
        <v>303</v>
      </c>
      <c r="C278" s="33">
        <v>5.3471545058493275E-2</v>
      </c>
      <c r="D278" s="33">
        <f t="shared" si="7"/>
        <v>8.3471545058493274E-2</v>
      </c>
    </row>
    <row r="279" spans="2:4" x14ac:dyDescent="0.2">
      <c r="B279" t="s">
        <v>304</v>
      </c>
      <c r="C279" s="33">
        <v>2.1231207464438469E-3</v>
      </c>
      <c r="D279" s="33">
        <f t="shared" si="7"/>
        <v>3.2123120746443842E-2</v>
      </c>
    </row>
    <row r="280" spans="2:4" x14ac:dyDescent="0.2">
      <c r="B280" t="s">
        <v>305</v>
      </c>
      <c r="C280" s="33">
        <v>1.7891218552283039E-2</v>
      </c>
      <c r="D280" s="33">
        <f t="shared" si="7"/>
        <v>4.7891218552283038E-2</v>
      </c>
    </row>
    <row r="281" spans="2:4" x14ac:dyDescent="0.2">
      <c r="B281" t="s">
        <v>306</v>
      </c>
      <c r="C281" s="33">
        <v>-6.1313156108716588E-3</v>
      </c>
      <c r="D281" s="33">
        <f t="shared" si="7"/>
        <v>2.3868684389128342E-2</v>
      </c>
    </row>
    <row r="282" spans="2:4" x14ac:dyDescent="0.2">
      <c r="B282" t="s">
        <v>307</v>
      </c>
      <c r="C282" s="33">
        <v>1.5852881604621651E-2</v>
      </c>
      <c r="D282" s="33">
        <f t="shared" si="7"/>
        <v>4.5852881604621649E-2</v>
      </c>
    </row>
    <row r="283" spans="2:4" x14ac:dyDescent="0.2">
      <c r="B283" t="s">
        <v>308</v>
      </c>
      <c r="C283" s="33">
        <v>4.4187271945529641E-2</v>
      </c>
      <c r="D283" s="33">
        <f t="shared" si="7"/>
        <v>7.418727194552964E-2</v>
      </c>
    </row>
    <row r="284" spans="2:4" x14ac:dyDescent="0.2">
      <c r="B284" t="s">
        <v>309</v>
      </c>
      <c r="C284" s="33">
        <v>-2.297521005357063E-2</v>
      </c>
      <c r="D284" s="33">
        <f t="shared" si="7"/>
        <v>7.0247899464293689E-3</v>
      </c>
    </row>
    <row r="285" spans="2:4" x14ac:dyDescent="0.2">
      <c r="B285" t="s">
        <v>310</v>
      </c>
      <c r="C285" s="33">
        <v>-1.8412718615432734E-2</v>
      </c>
      <c r="D285" s="33">
        <f t="shared" si="7"/>
        <v>1.1587281384567265E-2</v>
      </c>
    </row>
    <row r="286" spans="2:4" x14ac:dyDescent="0.2">
      <c r="B286" t="s">
        <v>311</v>
      </c>
      <c r="C286" s="33">
        <v>4.5229072586833096E-3</v>
      </c>
      <c r="D286" s="33">
        <f t="shared" si="7"/>
        <v>3.4522907258683309E-2</v>
      </c>
    </row>
    <row r="287" spans="2:4" x14ac:dyDescent="0.2">
      <c r="B287" t="s">
        <v>312</v>
      </c>
      <c r="C287" s="33">
        <v>-9.8575599470395545E-3</v>
      </c>
      <c r="D287" s="33">
        <f t="shared" si="7"/>
        <v>2.0142440052960446E-2</v>
      </c>
    </row>
    <row r="288" spans="2:4" x14ac:dyDescent="0.2">
      <c r="B288" t="s">
        <v>313</v>
      </c>
      <c r="C288" s="33">
        <v>2.6864159713611044E-2</v>
      </c>
      <c r="D288" s="33">
        <f t="shared" si="7"/>
        <v>5.6864159713611043E-2</v>
      </c>
    </row>
    <row r="289" spans="2:4" x14ac:dyDescent="0.2">
      <c r="B289" t="s">
        <v>314</v>
      </c>
      <c r="C289" s="33">
        <v>5.9426754438795353E-3</v>
      </c>
      <c r="D289" s="33">
        <f t="shared" si="7"/>
        <v>3.5942675443879538E-2</v>
      </c>
    </row>
    <row r="290" spans="2:4" x14ac:dyDescent="0.2">
      <c r="B290" t="s">
        <v>315</v>
      </c>
      <c r="C290" s="33">
        <v>1.8437181536752709E-2</v>
      </c>
      <c r="D290" s="33">
        <f t="shared" si="7"/>
        <v>4.8437181536752708E-2</v>
      </c>
    </row>
    <row r="291" spans="2:4" x14ac:dyDescent="0.2">
      <c r="B291" t="s">
        <v>316</v>
      </c>
      <c r="C291" s="33">
        <v>5.9090917810279498E-3</v>
      </c>
      <c r="D291" s="33">
        <f t="shared" si="7"/>
        <v>3.5909091781027948E-2</v>
      </c>
    </row>
    <row r="292" spans="2:4" x14ac:dyDescent="0.2">
      <c r="B292" t="s">
        <v>317</v>
      </c>
      <c r="C292" s="33">
        <v>2.1749920759464234E-2</v>
      </c>
      <c r="D292" s="33">
        <f t="shared" si="7"/>
        <v>5.1749920759464232E-2</v>
      </c>
    </row>
    <row r="293" spans="2:4" x14ac:dyDescent="0.2">
      <c r="B293" t="s">
        <v>318</v>
      </c>
      <c r="C293" s="33">
        <v>1.3817850671828008E-2</v>
      </c>
      <c r="D293" s="33">
        <f t="shared" si="7"/>
        <v>4.3817850671828008E-2</v>
      </c>
    </row>
    <row r="294" spans="2:4" x14ac:dyDescent="0.2">
      <c r="B294" t="s">
        <v>319</v>
      </c>
      <c r="C294" s="33">
        <v>-1.209218337136451E-2</v>
      </c>
      <c r="D294" s="33">
        <f t="shared" si="7"/>
        <v>1.7907816628635491E-2</v>
      </c>
    </row>
    <row r="295" spans="2:4" x14ac:dyDescent="0.2">
      <c r="B295" t="s">
        <v>320</v>
      </c>
      <c r="C295" s="33">
        <v>-2.5768587358696367E-2</v>
      </c>
      <c r="D295" s="33">
        <f t="shared" si="7"/>
        <v>4.2314126413036321E-3</v>
      </c>
    </row>
    <row r="296" spans="2:4" x14ac:dyDescent="0.2">
      <c r="B296" t="s">
        <v>321</v>
      </c>
      <c r="C296" s="33">
        <v>2.950551750247242E-2</v>
      </c>
      <c r="D296" s="33">
        <f t="shared" si="7"/>
        <v>5.9505517502472419E-2</v>
      </c>
    </row>
    <row r="297" spans="2:4" x14ac:dyDescent="0.2">
      <c r="B297" t="s">
        <v>322</v>
      </c>
      <c r="C297" s="33">
        <v>3.5334459748457159E-3</v>
      </c>
      <c r="D297" s="33">
        <f t="shared" si="7"/>
        <v>3.3533445974845713E-2</v>
      </c>
    </row>
    <row r="298" spans="2:4" x14ac:dyDescent="0.2">
      <c r="B298" t="s">
        <v>323</v>
      </c>
      <c r="C298" s="33">
        <v>-1.952172019085565E-3</v>
      </c>
      <c r="D298" s="33">
        <f t="shared" si="7"/>
        <v>2.8047827980914434E-2</v>
      </c>
    </row>
    <row r="299" spans="2:4" x14ac:dyDescent="0.2">
      <c r="B299" t="s">
        <v>324</v>
      </c>
      <c r="C299" s="33">
        <v>-2.7706178660953276E-2</v>
      </c>
      <c r="D299" s="33">
        <f t="shared" si="7"/>
        <v>2.2938213390467227E-3</v>
      </c>
    </row>
    <row r="300" spans="2:4" x14ac:dyDescent="0.2">
      <c r="B300" t="s">
        <v>325</v>
      </c>
      <c r="C300" s="33">
        <v>1.5814211898120954E-2</v>
      </c>
      <c r="D300" s="33">
        <f t="shared" si="7"/>
        <v>4.5814211898120953E-2</v>
      </c>
    </row>
    <row r="301" spans="2:4" x14ac:dyDescent="0.2">
      <c r="B301" t="s">
        <v>326</v>
      </c>
      <c r="C301" s="33">
        <v>-1.7940377399912628E-3</v>
      </c>
      <c r="D301" s="33">
        <f t="shared" si="7"/>
        <v>2.8205962260008738E-2</v>
      </c>
    </row>
    <row r="302" spans="2:4" x14ac:dyDescent="0.2">
      <c r="B302" t="s">
        <v>327</v>
      </c>
      <c r="C302" s="33">
        <v>-4.7322154207197105E-3</v>
      </c>
      <c r="D302" s="33">
        <f t="shared" si="7"/>
        <v>2.5267784579280288E-2</v>
      </c>
    </row>
    <row r="303" spans="2:4" x14ac:dyDescent="0.2">
      <c r="B303" t="s">
        <v>328</v>
      </c>
      <c r="C303" s="33">
        <v>2.7781959931205538E-2</v>
      </c>
      <c r="D303" s="33">
        <f t="shared" si="7"/>
        <v>5.7781959931205537E-2</v>
      </c>
    </row>
    <row r="304" spans="2:4" x14ac:dyDescent="0.2">
      <c r="B304" t="s">
        <v>329</v>
      </c>
      <c r="C304" s="33">
        <v>-1.7707075844821934E-3</v>
      </c>
      <c r="D304" s="33">
        <f t="shared" si="7"/>
        <v>2.8229292415517804E-2</v>
      </c>
    </row>
    <row r="305" spans="2:4" x14ac:dyDescent="0.2">
      <c r="B305" t="s">
        <v>330</v>
      </c>
      <c r="C305" s="33">
        <v>2.3101261784733713E-2</v>
      </c>
      <c r="D305" s="33">
        <f t="shared" si="7"/>
        <v>5.3101261784733712E-2</v>
      </c>
    </row>
    <row r="306" spans="2:4" x14ac:dyDescent="0.2">
      <c r="B306" t="s">
        <v>331</v>
      </c>
      <c r="C306" s="33">
        <v>-5.0814642144599593E-3</v>
      </c>
      <c r="D306" s="33">
        <f t="shared" si="7"/>
        <v>2.4918535785540041E-2</v>
      </c>
    </row>
    <row r="307" spans="2:4" x14ac:dyDescent="0.2">
      <c r="B307" t="s">
        <v>332</v>
      </c>
      <c r="C307" s="33">
        <v>1.0095967419406868E-2</v>
      </c>
      <c r="D307" s="33">
        <f t="shared" si="7"/>
        <v>4.0095967419406867E-2</v>
      </c>
    </row>
    <row r="308" spans="2:4" x14ac:dyDescent="0.2">
      <c r="B308" t="s">
        <v>333</v>
      </c>
      <c r="C308" s="33">
        <v>4.0255179329890464E-3</v>
      </c>
      <c r="D308" s="33">
        <f t="shared" si="7"/>
        <v>3.4025517932989045E-2</v>
      </c>
    </row>
    <row r="309" spans="2:4" x14ac:dyDescent="0.2">
      <c r="B309" t="s">
        <v>334</v>
      </c>
      <c r="C309" s="33">
        <v>2.6812997129442351E-2</v>
      </c>
      <c r="D309" s="33">
        <f t="shared" si="7"/>
        <v>5.681299712944235E-2</v>
      </c>
    </row>
    <row r="310" spans="2:4" x14ac:dyDescent="0.2">
      <c r="B310" t="s">
        <v>335</v>
      </c>
      <c r="C310" s="33">
        <v>1.6864481623130242E-2</v>
      </c>
      <c r="D310" s="33">
        <f t="shared" si="7"/>
        <v>4.6864481623130241E-2</v>
      </c>
    </row>
    <row r="311" spans="2:4" x14ac:dyDescent="0.2">
      <c r="B311" t="s">
        <v>336</v>
      </c>
      <c r="C311" s="33">
        <v>-1.3867524179048718E-2</v>
      </c>
      <c r="D311" s="33">
        <f t="shared" si="7"/>
        <v>1.6132475820951279E-2</v>
      </c>
    </row>
    <row r="312" spans="2:4" x14ac:dyDescent="0.2">
      <c r="B312" t="s">
        <v>337</v>
      </c>
      <c r="C312" s="33">
        <v>5.5653707547594924E-2</v>
      </c>
      <c r="D312" s="33">
        <f t="shared" si="7"/>
        <v>8.5653707547594923E-2</v>
      </c>
    </row>
    <row r="313" spans="2:4" x14ac:dyDescent="0.2">
      <c r="B313" t="s">
        <v>338</v>
      </c>
      <c r="C313" s="33">
        <v>-2.1795435708139715E-3</v>
      </c>
      <c r="D313" s="33">
        <f t="shared" si="7"/>
        <v>2.7820456429186027E-2</v>
      </c>
    </row>
    <row r="314" spans="2:4" x14ac:dyDescent="0.2">
      <c r="B314" t="s">
        <v>339</v>
      </c>
      <c r="C314" s="33">
        <v>3.0817907358246931E-2</v>
      </c>
      <c r="D314" s="33">
        <f t="shared" si="7"/>
        <v>6.081790735824693E-2</v>
      </c>
    </row>
    <row r="315" spans="2:4" x14ac:dyDescent="0.2">
      <c r="B315" t="s">
        <v>340</v>
      </c>
      <c r="C315" s="33">
        <v>-1.9926691088630426E-3</v>
      </c>
      <c r="D315" s="33">
        <f t="shared" si="7"/>
        <v>2.8007330891136956E-2</v>
      </c>
    </row>
    <row r="316" spans="2:4" x14ac:dyDescent="0.2">
      <c r="B316" t="s">
        <v>341</v>
      </c>
      <c r="C316" s="33">
        <v>5.0533319869443859E-3</v>
      </c>
      <c r="D316" s="33">
        <f t="shared" si="7"/>
        <v>3.5053331986944387E-2</v>
      </c>
    </row>
    <row r="317" spans="2:4" x14ac:dyDescent="0.2">
      <c r="B317" t="s">
        <v>342</v>
      </c>
      <c r="C317" s="33">
        <v>3.1754542586138843E-2</v>
      </c>
      <c r="D317" s="33">
        <f t="shared" si="7"/>
        <v>6.1754542586138841E-2</v>
      </c>
    </row>
    <row r="318" spans="2:4" x14ac:dyDescent="0.2">
      <c r="B318" t="s">
        <v>343</v>
      </c>
      <c r="C318" s="33">
        <v>2.6207546123113504E-2</v>
      </c>
      <c r="D318" s="33">
        <f t="shared" si="7"/>
        <v>5.6207546123113503E-2</v>
      </c>
    </row>
    <row r="319" spans="2:4" x14ac:dyDescent="0.2">
      <c r="B319" t="s">
        <v>344</v>
      </c>
      <c r="C319" s="33">
        <v>1.1437667356923883E-2</v>
      </c>
      <c r="D319" s="33">
        <f t="shared" si="7"/>
        <v>4.1437667356923884E-2</v>
      </c>
    </row>
    <row r="320" spans="2:4" x14ac:dyDescent="0.2">
      <c r="B320" t="s">
        <v>345</v>
      </c>
      <c r="C320" s="33">
        <v>-2.4416519659981366E-2</v>
      </c>
      <c r="D320" s="33">
        <f t="shared" si="7"/>
        <v>5.5834803400186331E-3</v>
      </c>
    </row>
    <row r="321" spans="2:4" x14ac:dyDescent="0.2">
      <c r="B321" t="s">
        <v>346</v>
      </c>
      <c r="C321" s="33">
        <v>4.6204442879549744E-2</v>
      </c>
      <c r="D321" s="33">
        <f t="shared" si="7"/>
        <v>7.620444287954975E-2</v>
      </c>
    </row>
    <row r="322" spans="2:4" x14ac:dyDescent="0.2">
      <c r="B322" t="s">
        <v>347</v>
      </c>
      <c r="C322" s="33">
        <v>3.6809562526010815E-4</v>
      </c>
      <c r="D322" s="33">
        <f t="shared" si="7"/>
        <v>3.0368095625260105E-2</v>
      </c>
    </row>
    <row r="323" spans="2:4" x14ac:dyDescent="0.2">
      <c r="B323" t="s">
        <v>348</v>
      </c>
      <c r="C323" s="33">
        <v>-1.9880389098522744E-2</v>
      </c>
      <c r="D323" s="33">
        <f t="shared" si="7"/>
        <v>1.0119610901477255E-2</v>
      </c>
    </row>
    <row r="324" spans="2:4" x14ac:dyDescent="0.2">
      <c r="B324" t="s">
        <v>349</v>
      </c>
      <c r="C324" s="33">
        <v>-4.7827691207209429E-2</v>
      </c>
      <c r="D324" s="33">
        <f t="shared" si="7"/>
        <v>-1.782769120720943E-2</v>
      </c>
    </row>
    <row r="325" spans="2:4" x14ac:dyDescent="0.2">
      <c r="B325" t="s">
        <v>350</v>
      </c>
      <c r="C325" s="33">
        <v>4.2855811153205223E-3</v>
      </c>
      <c r="D325" s="33">
        <f t="shared" ref="D325:D388" si="8">C325+3%</f>
        <v>3.4285581115320519E-2</v>
      </c>
    </row>
    <row r="326" spans="2:4" x14ac:dyDescent="0.2">
      <c r="B326" t="s">
        <v>351</v>
      </c>
      <c r="C326" s="33">
        <v>1.0872492554503985E-2</v>
      </c>
      <c r="D326" s="33">
        <f t="shared" si="8"/>
        <v>4.0872492554503981E-2</v>
      </c>
    </row>
    <row r="327" spans="2:4" x14ac:dyDescent="0.2">
      <c r="B327" t="s">
        <v>352</v>
      </c>
      <c r="C327" s="33">
        <v>9.9101379774796036E-3</v>
      </c>
      <c r="D327" s="33">
        <f t="shared" si="8"/>
        <v>3.9910137977479603E-2</v>
      </c>
    </row>
    <row r="328" spans="2:4" x14ac:dyDescent="0.2">
      <c r="B328" t="s">
        <v>353</v>
      </c>
      <c r="C328" s="33">
        <v>1.2918522997522192E-3</v>
      </c>
      <c r="D328" s="33">
        <f t="shared" si="8"/>
        <v>3.1291852299752218E-2</v>
      </c>
    </row>
    <row r="329" spans="2:4" x14ac:dyDescent="0.2">
      <c r="B329" t="s">
        <v>354</v>
      </c>
      <c r="C329" s="33">
        <v>-2.1208689322098719E-2</v>
      </c>
      <c r="D329" s="33">
        <f t="shared" si="8"/>
        <v>8.7913106779012803E-3</v>
      </c>
    </row>
    <row r="330" spans="2:4" x14ac:dyDescent="0.2">
      <c r="B330" t="s">
        <v>355</v>
      </c>
      <c r="C330" s="33">
        <v>-5.8441971404236005E-3</v>
      </c>
      <c r="D330" s="33">
        <f t="shared" si="8"/>
        <v>2.41558028595764E-2</v>
      </c>
    </row>
    <row r="331" spans="2:4" x14ac:dyDescent="0.2">
      <c r="B331" t="s">
        <v>356</v>
      </c>
      <c r="C331" s="33">
        <v>-3.5185922500227403E-2</v>
      </c>
      <c r="D331" s="33">
        <f t="shared" si="8"/>
        <v>-5.1859225002274037E-3</v>
      </c>
    </row>
    <row r="332" spans="2:4" x14ac:dyDescent="0.2">
      <c r="B332" t="s">
        <v>357</v>
      </c>
      <c r="C332" s="33">
        <v>7.4707054320123298E-3</v>
      </c>
      <c r="D332" s="33">
        <f t="shared" si="8"/>
        <v>3.7470705432012329E-2</v>
      </c>
    </row>
    <row r="333" spans="2:4" x14ac:dyDescent="0.2">
      <c r="B333" t="s">
        <v>358</v>
      </c>
      <c r="C333" s="33">
        <v>1.6747244817172529E-2</v>
      </c>
      <c r="D333" s="33">
        <f t="shared" si="8"/>
        <v>4.6747244817172531E-2</v>
      </c>
    </row>
    <row r="334" spans="2:4" x14ac:dyDescent="0.2">
      <c r="B334" t="s">
        <v>359</v>
      </c>
      <c r="C334" s="33">
        <v>2.5154762651391611E-2</v>
      </c>
      <c r="D334" s="33">
        <f t="shared" si="8"/>
        <v>5.515476265139161E-2</v>
      </c>
    </row>
    <row r="335" spans="2:4" x14ac:dyDescent="0.2">
      <c r="B335" t="s">
        <v>360</v>
      </c>
      <c r="C335" s="33">
        <v>3.296830818416455E-3</v>
      </c>
      <c r="D335" s="33">
        <f t="shared" si="8"/>
        <v>3.3296830818416452E-2</v>
      </c>
    </row>
    <row r="336" spans="2:4" x14ac:dyDescent="0.2">
      <c r="B336" t="s">
        <v>361</v>
      </c>
      <c r="C336" s="33">
        <v>-2.6157402471609272E-3</v>
      </c>
      <c r="D336" s="33">
        <f t="shared" si="8"/>
        <v>2.738425975283907E-2</v>
      </c>
    </row>
    <row r="337" spans="2:4" x14ac:dyDescent="0.2">
      <c r="B337" t="s">
        <v>362</v>
      </c>
      <c r="C337" s="33">
        <v>8.8187145506451476E-3</v>
      </c>
      <c r="D337" s="33">
        <f t="shared" si="8"/>
        <v>3.8818714550645145E-2</v>
      </c>
    </row>
    <row r="338" spans="2:4" x14ac:dyDescent="0.2">
      <c r="B338" t="s">
        <v>363</v>
      </c>
      <c r="C338" s="33">
        <v>2.4667884904883884E-2</v>
      </c>
      <c r="D338" s="33">
        <f t="shared" si="8"/>
        <v>5.4667884904883883E-2</v>
      </c>
    </row>
    <row r="339" spans="2:4" x14ac:dyDescent="0.2">
      <c r="B339" t="s">
        <v>364</v>
      </c>
      <c r="C339" s="33">
        <v>2.3578921777292698E-2</v>
      </c>
      <c r="D339" s="33">
        <f t="shared" si="8"/>
        <v>5.3578921777292697E-2</v>
      </c>
    </row>
    <row r="340" spans="2:4" x14ac:dyDescent="0.2">
      <c r="B340" t="s">
        <v>365</v>
      </c>
      <c r="C340" s="33">
        <v>1.8477365272635229E-2</v>
      </c>
      <c r="D340" s="33">
        <f t="shared" si="8"/>
        <v>4.8477365272635228E-2</v>
      </c>
    </row>
    <row r="341" spans="2:4" x14ac:dyDescent="0.2">
      <c r="B341" t="s">
        <v>366</v>
      </c>
      <c r="C341" s="33">
        <v>4.5199434904771938E-3</v>
      </c>
      <c r="D341" s="33">
        <f t="shared" si="8"/>
        <v>3.4519943490477191E-2</v>
      </c>
    </row>
    <row r="342" spans="2:4" x14ac:dyDescent="0.2">
      <c r="B342" t="s">
        <v>367</v>
      </c>
      <c r="C342" s="33">
        <v>-1.1854305823900945E-2</v>
      </c>
      <c r="D342" s="33">
        <f t="shared" si="8"/>
        <v>1.8145694176099056E-2</v>
      </c>
    </row>
    <row r="343" spans="2:4" x14ac:dyDescent="0.2">
      <c r="B343" t="s">
        <v>368</v>
      </c>
      <c r="C343" s="33">
        <v>8.5588689280317425E-3</v>
      </c>
      <c r="D343" s="33">
        <f t="shared" si="8"/>
        <v>3.8558868928031745E-2</v>
      </c>
    </row>
    <row r="344" spans="2:4" x14ac:dyDescent="0.2">
      <c r="B344" t="s">
        <v>369</v>
      </c>
      <c r="C344" s="33">
        <v>4.6040188636021183E-4</v>
      </c>
      <c r="D344" s="33">
        <f t="shared" si="8"/>
        <v>3.0460401886360212E-2</v>
      </c>
    </row>
    <row r="345" spans="2:4" x14ac:dyDescent="0.2">
      <c r="B345" t="s">
        <v>370</v>
      </c>
      <c r="C345" s="33">
        <v>-1.767456499487776E-2</v>
      </c>
      <c r="D345" s="33">
        <f t="shared" si="8"/>
        <v>1.2325435005122239E-2</v>
      </c>
    </row>
    <row r="346" spans="2:4" x14ac:dyDescent="0.2">
      <c r="B346" t="s">
        <v>371</v>
      </c>
      <c r="C346" s="33">
        <v>8.2516644625923521E-3</v>
      </c>
      <c r="D346" s="33">
        <f t="shared" si="8"/>
        <v>3.8251664462592351E-2</v>
      </c>
    </row>
    <row r="347" spans="2:4" x14ac:dyDescent="0.2">
      <c r="B347" t="s">
        <v>372</v>
      </c>
      <c r="C347" s="33">
        <v>1.9785347607170524E-2</v>
      </c>
      <c r="D347" s="33">
        <f t="shared" si="8"/>
        <v>4.9785347607170523E-2</v>
      </c>
    </row>
    <row r="348" spans="2:4" x14ac:dyDescent="0.2">
      <c r="B348" t="s">
        <v>373</v>
      </c>
      <c r="C348" s="33">
        <v>-4.9648318809077316E-3</v>
      </c>
      <c r="D348" s="33">
        <f t="shared" si="8"/>
        <v>2.5035168119092267E-2</v>
      </c>
    </row>
    <row r="349" spans="2:4" x14ac:dyDescent="0.2">
      <c r="B349" t="s">
        <v>374</v>
      </c>
      <c r="C349" s="33">
        <v>5.8740242679221295E-2</v>
      </c>
      <c r="D349" s="33">
        <f t="shared" si="8"/>
        <v>8.8740242679221287E-2</v>
      </c>
    </row>
    <row r="350" spans="2:4" x14ac:dyDescent="0.2">
      <c r="B350" t="s">
        <v>375</v>
      </c>
      <c r="C350" s="33">
        <v>3.1592506925258758E-3</v>
      </c>
      <c r="D350" s="33">
        <f t="shared" si="8"/>
        <v>3.3159250692525871E-2</v>
      </c>
    </row>
    <row r="351" spans="2:4" x14ac:dyDescent="0.2">
      <c r="B351" t="s">
        <v>376</v>
      </c>
      <c r="C351" s="33">
        <v>-2.9175360582823169E-2</v>
      </c>
      <c r="D351" s="33">
        <f t="shared" si="8"/>
        <v>8.2463941717682981E-4</v>
      </c>
    </row>
    <row r="352" spans="2:4" x14ac:dyDescent="0.2">
      <c r="B352" t="s">
        <v>377</v>
      </c>
      <c r="C352" s="33">
        <v>-3.9794288333059886E-3</v>
      </c>
      <c r="D352" s="33">
        <f t="shared" si="8"/>
        <v>2.6020571166694012E-2</v>
      </c>
    </row>
    <row r="353" spans="2:4" x14ac:dyDescent="0.2">
      <c r="B353" t="s">
        <v>378</v>
      </c>
      <c r="C353" s="33">
        <v>5.3634459135370868E-3</v>
      </c>
      <c r="D353" s="33">
        <f t="shared" si="8"/>
        <v>3.5363445913537087E-2</v>
      </c>
    </row>
    <row r="354" spans="2:4" x14ac:dyDescent="0.2">
      <c r="B354" t="s">
        <v>379</v>
      </c>
      <c r="C354" s="33">
        <v>-5.876554190127491E-3</v>
      </c>
      <c r="D354" s="33">
        <f t="shared" si="8"/>
        <v>2.412344580987251E-2</v>
      </c>
    </row>
    <row r="355" spans="2:4" x14ac:dyDescent="0.2">
      <c r="B355" t="s">
        <v>380</v>
      </c>
      <c r="C355" s="33">
        <v>3.6266538038443173E-2</v>
      </c>
      <c r="D355" s="33">
        <f t="shared" si="8"/>
        <v>6.6266538038443179E-2</v>
      </c>
    </row>
    <row r="356" spans="2:4" x14ac:dyDescent="0.2">
      <c r="B356" t="s">
        <v>381</v>
      </c>
      <c r="C356" s="33">
        <v>8.7440203950984643E-3</v>
      </c>
      <c r="D356" s="33">
        <f t="shared" si="8"/>
        <v>3.8744020395098465E-2</v>
      </c>
    </row>
    <row r="357" spans="2:4" x14ac:dyDescent="0.2">
      <c r="B357" t="s">
        <v>382</v>
      </c>
      <c r="C357" s="33">
        <v>2.2991348970951769E-2</v>
      </c>
      <c r="D357" s="33">
        <f t="shared" si="8"/>
        <v>5.2991348970951771E-2</v>
      </c>
    </row>
    <row r="358" spans="2:4" x14ac:dyDescent="0.2">
      <c r="B358" t="s">
        <v>383</v>
      </c>
      <c r="C358" s="33">
        <v>-5.2457387289782838E-3</v>
      </c>
      <c r="D358" s="33">
        <f t="shared" si="8"/>
        <v>2.4754261271021715E-2</v>
      </c>
    </row>
    <row r="359" spans="2:4" x14ac:dyDescent="0.2">
      <c r="B359" t="s">
        <v>384</v>
      </c>
      <c r="C359" s="33">
        <v>6.1570666278759033E-2</v>
      </c>
      <c r="D359" s="33">
        <f t="shared" si="8"/>
        <v>9.1570666278759039E-2</v>
      </c>
    </row>
    <row r="360" spans="2:4" x14ac:dyDescent="0.2">
      <c r="B360" t="s">
        <v>385</v>
      </c>
      <c r="C360" s="33">
        <v>-2.7577998411655383E-3</v>
      </c>
      <c r="D360" s="33">
        <f t="shared" si="8"/>
        <v>2.7242200158834461E-2</v>
      </c>
    </row>
    <row r="361" spans="2:4" x14ac:dyDescent="0.2">
      <c r="B361" t="s">
        <v>386</v>
      </c>
      <c r="C361" s="33">
        <v>3.5445000205736196E-2</v>
      </c>
      <c r="D361" s="33">
        <f t="shared" si="8"/>
        <v>6.5445000205736195E-2</v>
      </c>
    </row>
    <row r="362" spans="2:4" x14ac:dyDescent="0.2">
      <c r="B362" t="s">
        <v>387</v>
      </c>
      <c r="C362" s="33">
        <v>-5.5585439044380298E-2</v>
      </c>
      <c r="D362" s="33">
        <f t="shared" si="8"/>
        <v>-2.55854390443803E-2</v>
      </c>
    </row>
    <row r="363" spans="2:4" x14ac:dyDescent="0.2">
      <c r="B363" t="s">
        <v>388</v>
      </c>
      <c r="C363" s="33">
        <v>-2.3149257045200287E-2</v>
      </c>
      <c r="D363" s="33">
        <f t="shared" si="8"/>
        <v>6.8507429547997115E-3</v>
      </c>
    </row>
    <row r="364" spans="2:4" x14ac:dyDescent="0.2">
      <c r="B364" t="s">
        <v>389</v>
      </c>
      <c r="C364" s="33">
        <v>1.345451798726903E-2</v>
      </c>
      <c r="D364" s="33">
        <f t="shared" si="8"/>
        <v>4.3454517987269028E-2</v>
      </c>
    </row>
    <row r="365" spans="2:4" x14ac:dyDescent="0.2">
      <c r="B365" t="s">
        <v>390</v>
      </c>
      <c r="C365" s="33">
        <v>-1.9863389729275274E-2</v>
      </c>
      <c r="D365" s="33">
        <f t="shared" si="8"/>
        <v>1.0136610270724725E-2</v>
      </c>
    </row>
    <row r="366" spans="2:4" x14ac:dyDescent="0.2">
      <c r="B366" t="s">
        <v>391</v>
      </c>
      <c r="C366" s="33">
        <v>3.1054021687960814E-2</v>
      </c>
      <c r="D366" s="33">
        <f t="shared" si="8"/>
        <v>6.1054021687960813E-2</v>
      </c>
    </row>
    <row r="367" spans="2:4" x14ac:dyDescent="0.2">
      <c r="B367" t="s">
        <v>392</v>
      </c>
      <c r="C367" s="33">
        <v>2.2966160110677911E-2</v>
      </c>
      <c r="D367" s="33">
        <f t="shared" si="8"/>
        <v>5.296616011067791E-2</v>
      </c>
    </row>
    <row r="368" spans="2:4" x14ac:dyDescent="0.2">
      <c r="B368" t="s">
        <v>393</v>
      </c>
      <c r="C368" s="33">
        <v>1.8195285553852511E-2</v>
      </c>
      <c r="D368" s="33">
        <f t="shared" si="8"/>
        <v>4.819528555385251E-2</v>
      </c>
    </row>
    <row r="369" spans="2:4" x14ac:dyDescent="0.2">
      <c r="B369" t="s">
        <v>394</v>
      </c>
      <c r="C369" s="33">
        <v>-1.1520635733035857E-2</v>
      </c>
      <c r="D369" s="33">
        <f t="shared" si="8"/>
        <v>1.8479364266964143E-2</v>
      </c>
    </row>
    <row r="370" spans="2:4" x14ac:dyDescent="0.2">
      <c r="B370" t="s">
        <v>395</v>
      </c>
      <c r="C370" s="33">
        <v>3.6992416256926501E-2</v>
      </c>
      <c r="D370" s="33">
        <f t="shared" si="8"/>
        <v>6.6992416256926507E-2</v>
      </c>
    </row>
    <row r="371" spans="2:4" x14ac:dyDescent="0.2">
      <c r="B371" t="s">
        <v>396</v>
      </c>
      <c r="C371" s="33">
        <v>-2.6369606061092211E-2</v>
      </c>
      <c r="D371" s="33">
        <f t="shared" si="8"/>
        <v>3.6303939389077874E-3</v>
      </c>
    </row>
    <row r="372" spans="2:4" x14ac:dyDescent="0.2">
      <c r="B372" t="s">
        <v>397</v>
      </c>
      <c r="C372" s="33">
        <v>-8.8379603366754867E-3</v>
      </c>
      <c r="D372" s="33">
        <f t="shared" si="8"/>
        <v>2.1162039663324514E-2</v>
      </c>
    </row>
    <row r="373" spans="2:4" x14ac:dyDescent="0.2">
      <c r="B373" t="s">
        <v>398</v>
      </c>
      <c r="C373" s="33">
        <v>1.6412692491116064E-2</v>
      </c>
      <c r="D373" s="33">
        <f t="shared" si="8"/>
        <v>4.6412692491116063E-2</v>
      </c>
    </row>
    <row r="374" spans="2:4" x14ac:dyDescent="0.2">
      <c r="B374" t="s">
        <v>399</v>
      </c>
      <c r="C374" s="33">
        <v>-2.8726965517409733E-2</v>
      </c>
      <c r="D374" s="33">
        <f t="shared" si="8"/>
        <v>1.2730344825902656E-3</v>
      </c>
    </row>
    <row r="375" spans="2:4" x14ac:dyDescent="0.2">
      <c r="B375" t="s">
        <v>400</v>
      </c>
      <c r="C375" s="33">
        <v>2.2533382434396447E-2</v>
      </c>
      <c r="D375" s="33">
        <f t="shared" si="8"/>
        <v>5.2533382434396446E-2</v>
      </c>
    </row>
    <row r="376" spans="2:4" x14ac:dyDescent="0.2">
      <c r="B376" t="s">
        <v>401</v>
      </c>
      <c r="C376" s="33">
        <v>4.8580644030399342E-2</v>
      </c>
      <c r="D376" s="33">
        <f t="shared" si="8"/>
        <v>7.8580644030399341E-2</v>
      </c>
    </row>
    <row r="377" spans="2:4" x14ac:dyDescent="0.2">
      <c r="B377" t="s">
        <v>402</v>
      </c>
      <c r="C377" s="33">
        <v>-6.0589560547434987E-4</v>
      </c>
      <c r="D377" s="33">
        <f t="shared" si="8"/>
        <v>2.9394104394525649E-2</v>
      </c>
    </row>
    <row r="378" spans="2:4" x14ac:dyDescent="0.2">
      <c r="B378" t="s">
        <v>403</v>
      </c>
      <c r="C378" s="33">
        <v>2.3464394833111961E-2</v>
      </c>
      <c r="D378" s="33">
        <f t="shared" si="8"/>
        <v>5.346439483311196E-2</v>
      </c>
    </row>
    <row r="379" spans="2:4" x14ac:dyDescent="0.2">
      <c r="B379" t="s">
        <v>404</v>
      </c>
      <c r="C379" s="33">
        <v>5.6961252155416616E-3</v>
      </c>
      <c r="D379" s="33">
        <f t="shared" si="8"/>
        <v>3.5696125215541663E-2</v>
      </c>
    </row>
    <row r="380" spans="2:4" x14ac:dyDescent="0.2">
      <c r="B380" t="s">
        <v>405</v>
      </c>
      <c r="C380" s="33">
        <v>-2.489331477225569E-2</v>
      </c>
      <c r="D380" s="33">
        <f t="shared" si="8"/>
        <v>5.1066852277443092E-3</v>
      </c>
    </row>
    <row r="381" spans="2:4" x14ac:dyDescent="0.2">
      <c r="B381" t="s">
        <v>406</v>
      </c>
      <c r="C381" s="33">
        <v>9.0398021186579927E-3</v>
      </c>
      <c r="D381" s="33">
        <f t="shared" si="8"/>
        <v>3.9039802118657992E-2</v>
      </c>
    </row>
    <row r="382" spans="2:4" x14ac:dyDescent="0.2">
      <c r="B382" t="s">
        <v>407</v>
      </c>
      <c r="C382" s="33">
        <v>3.0835364957634885E-2</v>
      </c>
      <c r="D382" s="33">
        <f t="shared" si="8"/>
        <v>6.0835364957634884E-2</v>
      </c>
    </row>
    <row r="383" spans="2:4" x14ac:dyDescent="0.2">
      <c r="B383" t="s">
        <v>408</v>
      </c>
      <c r="C383" s="33">
        <v>4.9984555988224098E-3</v>
      </c>
      <c r="D383" s="33">
        <f t="shared" si="8"/>
        <v>3.4998455598822406E-2</v>
      </c>
    </row>
    <row r="384" spans="2:4" x14ac:dyDescent="0.2">
      <c r="B384" t="s">
        <v>409</v>
      </c>
      <c r="C384" s="33">
        <v>3.6658147862459613E-2</v>
      </c>
      <c r="D384" s="33">
        <f t="shared" si="8"/>
        <v>6.6658147862459605E-2</v>
      </c>
    </row>
    <row r="385" spans="2:4" x14ac:dyDescent="0.2">
      <c r="B385" t="s">
        <v>410</v>
      </c>
      <c r="C385" s="33">
        <v>9.5599465942108556E-3</v>
      </c>
      <c r="D385" s="33">
        <f t="shared" si="8"/>
        <v>3.9559946594210853E-2</v>
      </c>
    </row>
    <row r="386" spans="2:4" x14ac:dyDescent="0.2">
      <c r="B386" t="s">
        <v>411</v>
      </c>
      <c r="C386" s="33">
        <v>2.8941685930445923E-2</v>
      </c>
      <c r="D386" s="33">
        <f t="shared" si="8"/>
        <v>5.8941685930445922E-2</v>
      </c>
    </row>
    <row r="387" spans="2:4" x14ac:dyDescent="0.2">
      <c r="B387" t="s">
        <v>412</v>
      </c>
      <c r="C387" s="33">
        <v>6.5862821151109275E-3</v>
      </c>
      <c r="D387" s="33">
        <f t="shared" si="8"/>
        <v>3.6586282115110925E-2</v>
      </c>
    </row>
    <row r="388" spans="2:4" x14ac:dyDescent="0.2">
      <c r="B388" t="s">
        <v>413</v>
      </c>
      <c r="C388" s="33">
        <v>-5.7502616233754324E-3</v>
      </c>
      <c r="D388" s="33">
        <f t="shared" si="8"/>
        <v>2.4249738376624565E-2</v>
      </c>
    </row>
    <row r="389" spans="2:4" x14ac:dyDescent="0.2">
      <c r="B389" t="s">
        <v>414</v>
      </c>
      <c r="C389" s="33">
        <v>9.5357007842682105E-3</v>
      </c>
      <c r="D389" s="33">
        <f t="shared" ref="D389:D452" si="9">C389+3%</f>
        <v>3.9535700784268213E-2</v>
      </c>
    </row>
    <row r="390" spans="2:4" x14ac:dyDescent="0.2">
      <c r="B390" t="s">
        <v>415</v>
      </c>
      <c r="C390" s="33">
        <v>-3.4535479789291265E-2</v>
      </c>
      <c r="D390" s="33">
        <f t="shared" si="9"/>
        <v>-4.5354797892912663E-3</v>
      </c>
    </row>
    <row r="391" spans="2:4" x14ac:dyDescent="0.2">
      <c r="B391" t="s">
        <v>416</v>
      </c>
      <c r="C391" s="33">
        <v>2.5614651795467229E-2</v>
      </c>
      <c r="D391" s="33">
        <f t="shared" si="9"/>
        <v>5.5614651795467228E-2</v>
      </c>
    </row>
    <row r="392" spans="2:4" x14ac:dyDescent="0.2">
      <c r="B392" t="s">
        <v>417</v>
      </c>
      <c r="C392" s="33">
        <v>-2.1586535470067149E-2</v>
      </c>
      <c r="D392" s="33">
        <f t="shared" si="9"/>
        <v>8.41346452993285E-3</v>
      </c>
    </row>
    <row r="393" spans="2:4" x14ac:dyDescent="0.2">
      <c r="B393" t="s">
        <v>418</v>
      </c>
      <c r="C393" s="33">
        <v>1.0094803885653422E-2</v>
      </c>
      <c r="D393" s="33">
        <f t="shared" si="9"/>
        <v>4.0094803885653424E-2</v>
      </c>
    </row>
    <row r="394" spans="2:4" x14ac:dyDescent="0.2">
      <c r="B394" t="s">
        <v>419</v>
      </c>
      <c r="C394" s="33">
        <v>5.9451742185004245E-3</v>
      </c>
      <c r="D394" s="33">
        <f t="shared" si="9"/>
        <v>3.5945174218500422E-2</v>
      </c>
    </row>
    <row r="395" spans="2:4" x14ac:dyDescent="0.2">
      <c r="B395" t="s">
        <v>420</v>
      </c>
      <c r="C395" s="33">
        <v>3.510734577423443E-3</v>
      </c>
      <c r="D395" s="33">
        <f t="shared" si="9"/>
        <v>3.3510734577423443E-2</v>
      </c>
    </row>
    <row r="396" spans="2:4" x14ac:dyDescent="0.2">
      <c r="B396" t="s">
        <v>421</v>
      </c>
      <c r="C396" s="33">
        <v>3.2334760985136358E-2</v>
      </c>
      <c r="D396" s="33">
        <f t="shared" si="9"/>
        <v>6.2334760985136357E-2</v>
      </c>
    </row>
    <row r="397" spans="2:4" x14ac:dyDescent="0.2">
      <c r="B397" t="s">
        <v>422</v>
      </c>
      <c r="C397" s="33">
        <v>1.8888582393819395E-2</v>
      </c>
      <c r="D397" s="33">
        <f t="shared" si="9"/>
        <v>4.8888582393819394E-2</v>
      </c>
    </row>
    <row r="398" spans="2:4" x14ac:dyDescent="0.2">
      <c r="B398" t="s">
        <v>423</v>
      </c>
      <c r="C398" s="33">
        <v>7.5289469763594984E-3</v>
      </c>
      <c r="D398" s="33">
        <f t="shared" si="9"/>
        <v>3.7528946976359501E-2</v>
      </c>
    </row>
    <row r="399" spans="2:4" x14ac:dyDescent="0.2">
      <c r="B399" t="s">
        <v>424</v>
      </c>
      <c r="C399" s="33">
        <v>-6.8542236992116829E-3</v>
      </c>
      <c r="D399" s="33">
        <f t="shared" si="9"/>
        <v>2.3145776300788318E-2</v>
      </c>
    </row>
    <row r="400" spans="2:4" x14ac:dyDescent="0.2">
      <c r="B400" t="s">
        <v>425</v>
      </c>
      <c r="C400" s="33">
        <v>8.7114755894566361E-3</v>
      </c>
      <c r="D400" s="33">
        <f t="shared" si="9"/>
        <v>3.8711475589456631E-2</v>
      </c>
    </row>
    <row r="401" spans="2:4" x14ac:dyDescent="0.2">
      <c r="B401" t="s">
        <v>426</v>
      </c>
      <c r="C401" s="33">
        <v>1.5620576779176172E-2</v>
      </c>
      <c r="D401" s="33">
        <f t="shared" si="9"/>
        <v>4.5620576779176171E-2</v>
      </c>
    </row>
    <row r="402" spans="2:4" x14ac:dyDescent="0.2">
      <c r="B402" t="s">
        <v>427</v>
      </c>
      <c r="C402" s="33">
        <v>-1.0182167948920436E-2</v>
      </c>
      <c r="D402" s="33">
        <f t="shared" si="9"/>
        <v>1.9817832051079565E-2</v>
      </c>
    </row>
    <row r="403" spans="2:4" x14ac:dyDescent="0.2">
      <c r="B403" t="s">
        <v>428</v>
      </c>
      <c r="C403" s="33">
        <v>3.2642877299348713E-2</v>
      </c>
      <c r="D403" s="33">
        <f t="shared" si="9"/>
        <v>6.2642877299348712E-2</v>
      </c>
    </row>
    <row r="404" spans="2:4" x14ac:dyDescent="0.2">
      <c r="B404" t="s">
        <v>429</v>
      </c>
      <c r="C404" s="33">
        <v>4.0803077243307305E-2</v>
      </c>
      <c r="D404" s="33">
        <f t="shared" si="9"/>
        <v>7.0803077243307311E-2</v>
      </c>
    </row>
    <row r="405" spans="2:4" x14ac:dyDescent="0.2">
      <c r="B405" t="s">
        <v>430</v>
      </c>
      <c r="C405" s="33">
        <v>1.6460486641597473E-2</v>
      </c>
      <c r="D405" s="33">
        <f t="shared" si="9"/>
        <v>4.6460486641597472E-2</v>
      </c>
    </row>
    <row r="406" spans="2:4" x14ac:dyDescent="0.2">
      <c r="B406" t="s">
        <v>431</v>
      </c>
      <c r="C406" s="33">
        <v>5.2229554012169457E-2</v>
      </c>
      <c r="D406" s="33">
        <f t="shared" si="9"/>
        <v>8.2229554012169456E-2</v>
      </c>
    </row>
    <row r="407" spans="2:4" x14ac:dyDescent="0.2">
      <c r="B407" t="s">
        <v>432</v>
      </c>
      <c r="C407" s="33">
        <v>3.4662483341727487E-2</v>
      </c>
      <c r="D407" s="33">
        <f t="shared" si="9"/>
        <v>6.4662483341727486E-2</v>
      </c>
    </row>
    <row r="408" spans="2:4" x14ac:dyDescent="0.2">
      <c r="B408" t="s">
        <v>433</v>
      </c>
      <c r="C408" s="33">
        <v>2.0737317064816053E-2</v>
      </c>
      <c r="D408" s="33">
        <f t="shared" si="9"/>
        <v>5.0737317064816052E-2</v>
      </c>
    </row>
    <row r="409" spans="2:4" x14ac:dyDescent="0.2">
      <c r="B409" t="s">
        <v>434</v>
      </c>
      <c r="C409" s="33">
        <v>1.2243177691138226E-2</v>
      </c>
      <c r="D409" s="33">
        <f t="shared" si="9"/>
        <v>4.2243177691138223E-2</v>
      </c>
    </row>
    <row r="410" spans="2:4" x14ac:dyDescent="0.2">
      <c r="B410" t="s">
        <v>435</v>
      </c>
      <c r="C410" s="33">
        <v>1.8304182352864087E-2</v>
      </c>
      <c r="D410" s="33">
        <f t="shared" si="9"/>
        <v>4.8304182352864086E-2</v>
      </c>
    </row>
    <row r="411" spans="2:4" x14ac:dyDescent="0.2">
      <c r="B411" t="s">
        <v>436</v>
      </c>
      <c r="C411" s="33">
        <v>3.3316947792256683E-2</v>
      </c>
      <c r="D411" s="33">
        <f t="shared" si="9"/>
        <v>6.3316947792256689E-2</v>
      </c>
    </row>
    <row r="412" spans="2:4" x14ac:dyDescent="0.2">
      <c r="B412" t="s">
        <v>437</v>
      </c>
      <c r="C412" s="33">
        <v>-1.6733795218351111E-2</v>
      </c>
      <c r="D412" s="33">
        <f t="shared" si="9"/>
        <v>1.3266204781648888E-2</v>
      </c>
    </row>
    <row r="413" spans="2:4" x14ac:dyDescent="0.2">
      <c r="B413" t="s">
        <v>438</v>
      </c>
      <c r="C413" s="33">
        <v>5.0374582890443428E-2</v>
      </c>
      <c r="D413" s="33">
        <f t="shared" si="9"/>
        <v>8.0374582890443427E-2</v>
      </c>
    </row>
    <row r="414" spans="2:4" x14ac:dyDescent="0.2">
      <c r="B414" t="s">
        <v>439</v>
      </c>
      <c r="C414" s="33">
        <v>9.8318372237041381E-3</v>
      </c>
      <c r="D414" s="33">
        <f t="shared" si="9"/>
        <v>3.9831837223704133E-2</v>
      </c>
    </row>
    <row r="415" spans="2:4" x14ac:dyDescent="0.2">
      <c r="B415" t="s">
        <v>440</v>
      </c>
      <c r="C415" s="33">
        <v>1.3902472808399229E-2</v>
      </c>
      <c r="D415" s="33">
        <f t="shared" si="9"/>
        <v>4.3902472808399227E-2</v>
      </c>
    </row>
    <row r="416" spans="2:4" x14ac:dyDescent="0.2">
      <c r="B416" t="s">
        <v>441</v>
      </c>
      <c r="C416" s="33">
        <v>2.7213298568318865E-3</v>
      </c>
      <c r="D416" s="33">
        <f t="shared" si="9"/>
        <v>3.2721329856831884E-2</v>
      </c>
    </row>
    <row r="417" spans="2:4" x14ac:dyDescent="0.2">
      <c r="B417" t="s">
        <v>442</v>
      </c>
      <c r="C417" s="33">
        <v>4.0469082704851347E-2</v>
      </c>
      <c r="D417" s="33">
        <f t="shared" si="9"/>
        <v>7.0469082704851346E-2</v>
      </c>
    </row>
    <row r="418" spans="2:4" x14ac:dyDescent="0.2">
      <c r="B418" t="s">
        <v>443</v>
      </c>
      <c r="C418" s="33">
        <v>-4.642131557325813E-3</v>
      </c>
      <c r="D418" s="33">
        <f t="shared" si="9"/>
        <v>2.5357868442674188E-2</v>
      </c>
    </row>
    <row r="419" spans="2:4" x14ac:dyDescent="0.2">
      <c r="B419" t="s">
        <v>444</v>
      </c>
      <c r="C419" s="33">
        <v>-1.2731849432368499E-3</v>
      </c>
      <c r="D419" s="33">
        <f t="shared" si="9"/>
        <v>2.8726815056763149E-2</v>
      </c>
    </row>
    <row r="420" spans="2:4" x14ac:dyDescent="0.2">
      <c r="B420" t="s">
        <v>445</v>
      </c>
      <c r="C420" s="33">
        <v>6.3803452267999564E-3</v>
      </c>
      <c r="D420" s="33">
        <f t="shared" si="9"/>
        <v>3.6380345226799955E-2</v>
      </c>
    </row>
    <row r="421" spans="2:4" x14ac:dyDescent="0.2">
      <c r="B421" t="s">
        <v>446</v>
      </c>
      <c r="C421" s="33">
        <v>-1.9000415194822561E-2</v>
      </c>
      <c r="D421" s="33">
        <f t="shared" si="9"/>
        <v>1.0999584805177438E-2</v>
      </c>
    </row>
    <row r="422" spans="2:4" x14ac:dyDescent="0.2">
      <c r="B422" t="s">
        <v>447</v>
      </c>
      <c r="C422" s="33">
        <v>3.1909608903385601E-2</v>
      </c>
      <c r="D422" s="33">
        <f t="shared" si="9"/>
        <v>6.19096089033856E-2</v>
      </c>
    </row>
    <row r="423" spans="2:4" x14ac:dyDescent="0.2">
      <c r="B423" t="s">
        <v>448</v>
      </c>
      <c r="C423" s="33">
        <v>2.7874107201484276E-2</v>
      </c>
      <c r="D423" s="33">
        <f t="shared" si="9"/>
        <v>5.7874107201484275E-2</v>
      </c>
    </row>
    <row r="424" spans="2:4" x14ac:dyDescent="0.2">
      <c r="B424" t="s">
        <v>449</v>
      </c>
      <c r="C424" s="33">
        <v>-4.6840921950342014E-4</v>
      </c>
      <c r="D424" s="33">
        <f t="shared" si="9"/>
        <v>2.953159078049658E-2</v>
      </c>
    </row>
    <row r="425" spans="2:4" x14ac:dyDescent="0.2">
      <c r="B425" t="s">
        <v>450</v>
      </c>
      <c r="C425" s="33">
        <v>-1.1108098010042984E-3</v>
      </c>
      <c r="D425" s="33">
        <f t="shared" si="9"/>
        <v>2.88891901989957E-2</v>
      </c>
    </row>
    <row r="426" spans="2:4" x14ac:dyDescent="0.2">
      <c r="B426" t="s">
        <v>451</v>
      </c>
      <c r="C426" s="33">
        <v>6.5373345752989878E-2</v>
      </c>
      <c r="D426" s="33">
        <f t="shared" si="9"/>
        <v>9.5373345752989877E-2</v>
      </c>
    </row>
    <row r="427" spans="2:4" x14ac:dyDescent="0.2">
      <c r="B427" t="s">
        <v>452</v>
      </c>
      <c r="C427" s="33">
        <v>1.3400047281242767E-2</v>
      </c>
      <c r="D427" s="33">
        <f t="shared" si="9"/>
        <v>4.3400047281242762E-2</v>
      </c>
    </row>
    <row r="428" spans="2:4" x14ac:dyDescent="0.2">
      <c r="B428" t="s">
        <v>453</v>
      </c>
      <c r="C428" s="33">
        <v>3.6145234618180672E-2</v>
      </c>
      <c r="D428" s="33">
        <f t="shared" si="9"/>
        <v>6.6145234618180671E-2</v>
      </c>
    </row>
    <row r="429" spans="2:4" x14ac:dyDescent="0.2">
      <c r="B429" t="s">
        <v>454</v>
      </c>
      <c r="C429" s="33">
        <v>1.1924600419211718E-2</v>
      </c>
      <c r="D429" s="33">
        <f t="shared" si="9"/>
        <v>4.1924600419211713E-2</v>
      </c>
    </row>
    <row r="430" spans="2:4" x14ac:dyDescent="0.2">
      <c r="B430" t="s">
        <v>455</v>
      </c>
      <c r="C430" s="33">
        <v>3.5750255525196915E-2</v>
      </c>
      <c r="D430" s="33">
        <f t="shared" si="9"/>
        <v>6.5750255525196921E-2</v>
      </c>
    </row>
    <row r="431" spans="2:4" x14ac:dyDescent="0.2">
      <c r="B431" t="s">
        <v>456</v>
      </c>
      <c r="C431" s="33">
        <v>9.7995771299647719E-3</v>
      </c>
      <c r="D431" s="33">
        <f t="shared" si="9"/>
        <v>3.9799577129964771E-2</v>
      </c>
    </row>
    <row r="432" spans="2:4" x14ac:dyDescent="0.2">
      <c r="B432" t="s">
        <v>457</v>
      </c>
      <c r="C432" s="33">
        <v>1.1275918813395095E-2</v>
      </c>
      <c r="D432" s="33">
        <f t="shared" si="9"/>
        <v>4.1275918813395096E-2</v>
      </c>
    </row>
    <row r="433" spans="2:4" x14ac:dyDescent="0.2">
      <c r="B433" t="s">
        <v>458</v>
      </c>
      <c r="C433" s="33">
        <v>1.3864274895968203E-2</v>
      </c>
      <c r="D433" s="33">
        <f t="shared" si="9"/>
        <v>4.3864274895968204E-2</v>
      </c>
    </row>
    <row r="434" spans="2:4" x14ac:dyDescent="0.2">
      <c r="B434" t="s">
        <v>459</v>
      </c>
      <c r="C434" s="33">
        <v>3.9231990535107349E-2</v>
      </c>
      <c r="D434" s="33">
        <f t="shared" si="9"/>
        <v>6.9231990535107341E-2</v>
      </c>
    </row>
    <row r="435" spans="2:4" x14ac:dyDescent="0.2">
      <c r="B435" t="s">
        <v>460</v>
      </c>
      <c r="C435" s="33">
        <v>3.3176586687742919E-2</v>
      </c>
      <c r="D435" s="33">
        <f t="shared" si="9"/>
        <v>6.3176586687742925E-2</v>
      </c>
    </row>
    <row r="436" spans="2:4" x14ac:dyDescent="0.2">
      <c r="B436" t="s">
        <v>461</v>
      </c>
      <c r="C436" s="33">
        <v>3.9948845986026854E-2</v>
      </c>
      <c r="D436" s="33">
        <f t="shared" si="9"/>
        <v>6.9948845986026853E-2</v>
      </c>
    </row>
    <row r="437" spans="2:4" x14ac:dyDescent="0.2">
      <c r="B437" t="s">
        <v>462</v>
      </c>
      <c r="C437" s="33">
        <v>-1.9005210951380282E-2</v>
      </c>
      <c r="D437" s="33">
        <f t="shared" si="9"/>
        <v>1.0994789048619717E-2</v>
      </c>
    </row>
    <row r="438" spans="2:4" x14ac:dyDescent="0.2">
      <c r="B438" t="s">
        <v>463</v>
      </c>
      <c r="C438" s="33">
        <v>2.6294693489547147E-2</v>
      </c>
      <c r="D438" s="33">
        <f t="shared" si="9"/>
        <v>5.6294693489547146E-2</v>
      </c>
    </row>
    <row r="439" spans="2:4" x14ac:dyDescent="0.2">
      <c r="B439" t="s">
        <v>464</v>
      </c>
      <c r="C439" s="33">
        <v>1.5471338691481661E-2</v>
      </c>
      <c r="D439" s="33">
        <f t="shared" si="9"/>
        <v>4.5471338691481664E-2</v>
      </c>
    </row>
    <row r="440" spans="2:4" x14ac:dyDescent="0.2">
      <c r="B440" t="s">
        <v>465</v>
      </c>
      <c r="C440" s="33">
        <v>4.7782741966045671E-2</v>
      </c>
      <c r="D440" s="33">
        <f t="shared" si="9"/>
        <v>7.7782741966045676E-2</v>
      </c>
    </row>
    <row r="441" spans="2:4" x14ac:dyDescent="0.2">
      <c r="B441" t="s">
        <v>466</v>
      </c>
      <c r="C441" s="33">
        <v>3.0147190852291665E-2</v>
      </c>
      <c r="D441" s="33">
        <f t="shared" si="9"/>
        <v>6.0147190852291664E-2</v>
      </c>
    </row>
    <row r="442" spans="2:4" x14ac:dyDescent="0.2">
      <c r="B442" t="s">
        <v>467</v>
      </c>
      <c r="C442" s="33">
        <v>3.4807049242828389E-2</v>
      </c>
      <c r="D442" s="33">
        <f t="shared" si="9"/>
        <v>6.4807049242828388E-2</v>
      </c>
    </row>
    <row r="443" spans="2:4" x14ac:dyDescent="0.2">
      <c r="B443" t="s">
        <v>468</v>
      </c>
      <c r="C443" s="33">
        <v>4.0080083004411411E-2</v>
      </c>
      <c r="D443" s="33">
        <f t="shared" si="9"/>
        <v>7.0080083004411403E-2</v>
      </c>
    </row>
    <row r="444" spans="2:4" x14ac:dyDescent="0.2">
      <c r="B444" t="s">
        <v>469</v>
      </c>
      <c r="C444" s="33">
        <v>6.7931799020423938E-3</v>
      </c>
      <c r="D444" s="33">
        <f t="shared" si="9"/>
        <v>3.6793179902042394E-2</v>
      </c>
    </row>
    <row r="445" spans="2:4" x14ac:dyDescent="0.2">
      <c r="B445" t="s">
        <v>470</v>
      </c>
      <c r="C445" s="33">
        <v>-1.2075152737101859E-2</v>
      </c>
      <c r="D445" s="33">
        <f t="shared" si="9"/>
        <v>1.7924847262898141E-2</v>
      </c>
    </row>
    <row r="446" spans="2:4" x14ac:dyDescent="0.2">
      <c r="B446" t="s">
        <v>471</v>
      </c>
      <c r="C446" s="33">
        <v>2.8417801950862506E-2</v>
      </c>
      <c r="D446" s="33">
        <f t="shared" si="9"/>
        <v>5.8417801950862505E-2</v>
      </c>
    </row>
    <row r="447" spans="2:4" x14ac:dyDescent="0.2">
      <c r="B447" t="s">
        <v>472</v>
      </c>
      <c r="C447" s="33">
        <v>9.1722276730923976E-3</v>
      </c>
      <c r="D447" s="33">
        <f t="shared" si="9"/>
        <v>3.9172227673092398E-2</v>
      </c>
    </row>
    <row r="448" spans="2:4" x14ac:dyDescent="0.2">
      <c r="B448" t="s">
        <v>473</v>
      </c>
      <c r="C448" s="33">
        <v>-1.6116831034862326E-4</v>
      </c>
      <c r="D448" s="33">
        <f t="shared" si="9"/>
        <v>2.9838831689651374E-2</v>
      </c>
    </row>
    <row r="449" spans="2:4" x14ac:dyDescent="0.2">
      <c r="B449" t="s">
        <v>474</v>
      </c>
      <c r="C449" s="33">
        <v>-2.080248210145072E-2</v>
      </c>
      <c r="D449" s="33">
        <f t="shared" si="9"/>
        <v>9.1975178985492789E-3</v>
      </c>
    </row>
    <row r="450" spans="2:4" x14ac:dyDescent="0.2">
      <c r="B450" t="s">
        <v>475</v>
      </c>
      <c r="C450" s="33">
        <v>3.8458627687170406E-2</v>
      </c>
      <c r="D450" s="33">
        <f t="shared" si="9"/>
        <v>6.8458627687170398E-2</v>
      </c>
    </row>
    <row r="451" spans="2:4" x14ac:dyDescent="0.2">
      <c r="B451" t="s">
        <v>476</v>
      </c>
      <c r="C451" s="33">
        <v>2.492090621699479E-2</v>
      </c>
      <c r="D451" s="33">
        <f t="shared" si="9"/>
        <v>5.4920906216994789E-2</v>
      </c>
    </row>
    <row r="452" spans="2:4" x14ac:dyDescent="0.2">
      <c r="B452" t="s">
        <v>477</v>
      </c>
      <c r="C452" s="33">
        <v>1.1827339548917539E-2</v>
      </c>
      <c r="D452" s="33">
        <f t="shared" si="9"/>
        <v>4.1827339548917541E-2</v>
      </c>
    </row>
    <row r="453" spans="2:4" x14ac:dyDescent="0.2">
      <c r="B453" t="s">
        <v>478</v>
      </c>
      <c r="C453" s="33">
        <v>1.4948595635112711E-2</v>
      </c>
      <c r="D453" s="33">
        <f t="shared" ref="D453:D516" si="10">C453+3%</f>
        <v>4.4948595635112706E-2</v>
      </c>
    </row>
    <row r="454" spans="2:4" x14ac:dyDescent="0.2">
      <c r="B454" t="s">
        <v>479</v>
      </c>
      <c r="C454" s="33">
        <v>3.5071937624269689E-2</v>
      </c>
      <c r="D454" s="33">
        <f t="shared" si="10"/>
        <v>6.5071937624269688E-2</v>
      </c>
    </row>
    <row r="455" spans="2:4" x14ac:dyDescent="0.2">
      <c r="B455" t="s">
        <v>480</v>
      </c>
      <c r="C455" s="33">
        <v>-7.3196693417619443E-3</v>
      </c>
      <c r="D455" s="33">
        <f t="shared" si="10"/>
        <v>2.2680330658238053E-2</v>
      </c>
    </row>
    <row r="456" spans="2:4" x14ac:dyDescent="0.2">
      <c r="B456" t="s">
        <v>481</v>
      </c>
      <c r="C456" s="33">
        <v>1.6192990503445699E-2</v>
      </c>
      <c r="D456" s="33">
        <f t="shared" si="10"/>
        <v>4.6192990503445698E-2</v>
      </c>
    </row>
    <row r="457" spans="2:4" x14ac:dyDescent="0.2">
      <c r="B457" t="s">
        <v>482</v>
      </c>
      <c r="C457" s="33">
        <v>5.6435243441709956E-2</v>
      </c>
      <c r="D457" s="33">
        <f t="shared" si="10"/>
        <v>8.6435243441709955E-2</v>
      </c>
    </row>
    <row r="458" spans="2:4" x14ac:dyDescent="0.2">
      <c r="B458" t="s">
        <v>483</v>
      </c>
      <c r="C458" s="33">
        <v>2.6123587666561414E-2</v>
      </c>
      <c r="D458" s="33">
        <f t="shared" si="10"/>
        <v>5.6123587666561413E-2</v>
      </c>
    </row>
    <row r="459" spans="2:4" x14ac:dyDescent="0.2">
      <c r="B459" t="s">
        <v>484</v>
      </c>
      <c r="C459" s="33">
        <v>-2.0815493462502242E-2</v>
      </c>
      <c r="D459" s="33">
        <f t="shared" si="10"/>
        <v>9.1845065374977566E-3</v>
      </c>
    </row>
    <row r="460" spans="2:4" x14ac:dyDescent="0.2">
      <c r="B460" t="s">
        <v>485</v>
      </c>
      <c r="C460" s="33">
        <v>7.0064012069591501E-3</v>
      </c>
      <c r="D460" s="33">
        <f t="shared" si="10"/>
        <v>3.7006401206959152E-2</v>
      </c>
    </row>
    <row r="461" spans="2:4" x14ac:dyDescent="0.2">
      <c r="B461" t="s">
        <v>486</v>
      </c>
      <c r="C461" s="33">
        <v>2.6084767401681419E-2</v>
      </c>
      <c r="D461" s="33">
        <f t="shared" si="10"/>
        <v>5.6084767401681418E-2</v>
      </c>
    </row>
    <row r="462" spans="2:4" x14ac:dyDescent="0.2">
      <c r="B462" t="s">
        <v>487</v>
      </c>
      <c r="C462" s="33">
        <v>1.0585687728337959E-2</v>
      </c>
      <c r="D462" s="33">
        <f t="shared" si="10"/>
        <v>4.0585687728337955E-2</v>
      </c>
    </row>
    <row r="463" spans="2:4" x14ac:dyDescent="0.2">
      <c r="B463" t="s">
        <v>488</v>
      </c>
      <c r="C463" s="33">
        <v>-2.341553898188594E-2</v>
      </c>
      <c r="D463" s="33">
        <f t="shared" si="10"/>
        <v>6.5844610181140587E-3</v>
      </c>
    </row>
    <row r="464" spans="2:4" x14ac:dyDescent="0.2">
      <c r="B464" t="s">
        <v>489</v>
      </c>
      <c r="C464" s="33">
        <v>2.3656480205390414E-2</v>
      </c>
      <c r="D464" s="33">
        <f t="shared" si="10"/>
        <v>5.3656480205390412E-2</v>
      </c>
    </row>
    <row r="465" spans="2:4" x14ac:dyDescent="0.2">
      <c r="B465" t="s">
        <v>490</v>
      </c>
      <c r="C465" s="33">
        <v>-5.2135430912494049E-3</v>
      </c>
      <c r="D465" s="33">
        <f t="shared" si="10"/>
        <v>2.4786456908750594E-2</v>
      </c>
    </row>
    <row r="466" spans="2:4" x14ac:dyDescent="0.2">
      <c r="B466" t="s">
        <v>491</v>
      </c>
      <c r="C466" s="33">
        <v>-1.9372731195074364E-2</v>
      </c>
      <c r="D466" s="33">
        <f t="shared" si="10"/>
        <v>1.0627268804925635E-2</v>
      </c>
    </row>
    <row r="467" spans="2:4" x14ac:dyDescent="0.2">
      <c r="B467" t="s">
        <v>492</v>
      </c>
      <c r="C467" s="33">
        <v>4.4969653596740017E-2</v>
      </c>
      <c r="D467" s="33">
        <f t="shared" si="10"/>
        <v>7.4969653596740016E-2</v>
      </c>
    </row>
    <row r="468" spans="2:4" x14ac:dyDescent="0.2">
      <c r="B468" t="s">
        <v>493</v>
      </c>
      <c r="C468" s="33">
        <v>2.6513418836822761E-2</v>
      </c>
      <c r="D468" s="33">
        <f t="shared" si="10"/>
        <v>5.651341883682276E-2</v>
      </c>
    </row>
    <row r="469" spans="2:4" x14ac:dyDescent="0.2">
      <c r="B469" t="s">
        <v>494</v>
      </c>
      <c r="C469" s="33">
        <v>4.7329301020711733E-3</v>
      </c>
      <c r="D469" s="33">
        <f t="shared" si="10"/>
        <v>3.4732930102071173E-2</v>
      </c>
    </row>
    <row r="470" spans="2:4" x14ac:dyDescent="0.2">
      <c r="B470" t="s">
        <v>495</v>
      </c>
      <c r="C470" s="33">
        <v>3.7952414042628668E-2</v>
      </c>
      <c r="D470" s="33">
        <f t="shared" si="10"/>
        <v>6.7952414042628667E-2</v>
      </c>
    </row>
    <row r="471" spans="2:4" x14ac:dyDescent="0.2">
      <c r="B471" t="s">
        <v>496</v>
      </c>
      <c r="C471" s="33">
        <v>-2.9736549689075506E-3</v>
      </c>
      <c r="D471" s="33">
        <f t="shared" si="10"/>
        <v>2.7026345031092448E-2</v>
      </c>
    </row>
    <row r="472" spans="2:4" x14ac:dyDescent="0.2">
      <c r="B472" t="s">
        <v>497</v>
      </c>
      <c r="C472" s="33">
        <v>-4.2882630294641365E-3</v>
      </c>
      <c r="D472" s="33">
        <f t="shared" si="10"/>
        <v>2.5711736970535862E-2</v>
      </c>
    </row>
    <row r="473" spans="2:4" x14ac:dyDescent="0.2">
      <c r="B473" t="s">
        <v>498</v>
      </c>
      <c r="C473" s="33">
        <v>-1.6591412212507956E-2</v>
      </c>
      <c r="D473" s="33">
        <f t="shared" si="10"/>
        <v>1.3408587787492043E-2</v>
      </c>
    </row>
    <row r="474" spans="2:4" x14ac:dyDescent="0.2">
      <c r="B474" t="s">
        <v>499</v>
      </c>
      <c r="C474" s="33">
        <v>-3.9709628527282242E-2</v>
      </c>
      <c r="D474" s="33">
        <f t="shared" si="10"/>
        <v>-9.7096285272822436E-3</v>
      </c>
    </row>
    <row r="475" spans="2:4" x14ac:dyDescent="0.2">
      <c r="B475" t="s">
        <v>500</v>
      </c>
      <c r="C475" s="33">
        <v>-1.2092889324425088E-2</v>
      </c>
      <c r="D475" s="33">
        <f t="shared" si="10"/>
        <v>1.7907110675574912E-2</v>
      </c>
    </row>
    <row r="476" spans="2:4" x14ac:dyDescent="0.2">
      <c r="B476" t="s">
        <v>501</v>
      </c>
      <c r="C476" s="33">
        <v>1.5685731774211609E-2</v>
      </c>
      <c r="D476" s="33">
        <f t="shared" si="10"/>
        <v>4.5685731774211605E-2</v>
      </c>
    </row>
    <row r="477" spans="2:4" x14ac:dyDescent="0.2">
      <c r="B477" t="s">
        <v>502</v>
      </c>
      <c r="C477" s="33">
        <v>3.7795216740428871E-2</v>
      </c>
      <c r="D477" s="33">
        <f t="shared" si="10"/>
        <v>6.7795216740428876E-2</v>
      </c>
    </row>
    <row r="478" spans="2:4" x14ac:dyDescent="0.2">
      <c r="B478" t="s">
        <v>503</v>
      </c>
      <c r="C478" s="33">
        <v>4.6723012959737964E-2</v>
      </c>
      <c r="D478" s="33">
        <f t="shared" si="10"/>
        <v>7.6723012959737963E-2</v>
      </c>
    </row>
    <row r="479" spans="2:4" x14ac:dyDescent="0.2">
      <c r="B479" t="s">
        <v>504</v>
      </c>
      <c r="C479" s="33">
        <v>-3.7827361475758312E-2</v>
      </c>
      <c r="D479" s="33">
        <f t="shared" si="10"/>
        <v>-7.8273614757583126E-3</v>
      </c>
    </row>
    <row r="480" spans="2:4" x14ac:dyDescent="0.2">
      <c r="B480" t="s">
        <v>505</v>
      </c>
      <c r="C480" s="33">
        <v>4.6194797000541916E-2</v>
      </c>
      <c r="D480" s="33">
        <f t="shared" si="10"/>
        <v>7.6194797000541908E-2</v>
      </c>
    </row>
    <row r="481" spans="2:4" x14ac:dyDescent="0.2">
      <c r="B481" t="s">
        <v>506</v>
      </c>
      <c r="C481" s="33">
        <v>2.6557849118988244E-2</v>
      </c>
      <c r="D481" s="33">
        <f t="shared" si="10"/>
        <v>5.6557849118988243E-2</v>
      </c>
    </row>
    <row r="482" spans="2:4" x14ac:dyDescent="0.2">
      <c r="B482" t="s">
        <v>507</v>
      </c>
      <c r="C482" s="33">
        <v>4.5161392730415362E-4</v>
      </c>
      <c r="D482" s="33">
        <f t="shared" si="10"/>
        <v>3.0451613927304153E-2</v>
      </c>
    </row>
    <row r="483" spans="2:4" x14ac:dyDescent="0.2">
      <c r="B483" t="s">
        <v>508</v>
      </c>
      <c r="C483" s="33">
        <v>6.4422677563288214E-3</v>
      </c>
      <c r="D483" s="33">
        <f t="shared" si="10"/>
        <v>3.6442267756328819E-2</v>
      </c>
    </row>
    <row r="484" spans="2:4" x14ac:dyDescent="0.2">
      <c r="B484" t="s">
        <v>509</v>
      </c>
      <c r="C484" s="33">
        <v>3.3161860146931954E-2</v>
      </c>
      <c r="D484" s="33">
        <f t="shared" si="10"/>
        <v>6.3161860146931953E-2</v>
      </c>
    </row>
    <row r="485" spans="2:4" x14ac:dyDescent="0.2">
      <c r="B485" t="s">
        <v>510</v>
      </c>
      <c r="C485" s="33">
        <v>7.4018665117910427E-3</v>
      </c>
      <c r="D485" s="33">
        <f t="shared" si="10"/>
        <v>3.7401866511791039E-2</v>
      </c>
    </row>
    <row r="486" spans="2:4" x14ac:dyDescent="0.2">
      <c r="B486" t="s">
        <v>511</v>
      </c>
      <c r="C486" s="33">
        <v>1.5088724996499731E-2</v>
      </c>
      <c r="D486" s="33">
        <f t="shared" si="10"/>
        <v>4.5088724996499727E-2</v>
      </c>
    </row>
    <row r="487" spans="2:4" x14ac:dyDescent="0.2">
      <c r="B487" t="s">
        <v>512</v>
      </c>
      <c r="C487" s="33">
        <v>-1.8979917297488359E-3</v>
      </c>
      <c r="D487" s="33">
        <f t="shared" si="10"/>
        <v>2.8102008270251163E-2</v>
      </c>
    </row>
    <row r="488" spans="2:4" x14ac:dyDescent="0.2">
      <c r="B488" t="s">
        <v>513</v>
      </c>
      <c r="C488" s="33">
        <v>-5.8020685918505396E-3</v>
      </c>
      <c r="D488" s="33">
        <f t="shared" si="10"/>
        <v>2.4197931408149458E-2</v>
      </c>
    </row>
    <row r="489" spans="2:4" x14ac:dyDescent="0.2">
      <c r="B489" t="s">
        <v>514</v>
      </c>
      <c r="C489" s="33">
        <v>4.5175686312283837E-2</v>
      </c>
      <c r="D489" s="33">
        <f t="shared" si="10"/>
        <v>7.5175686312283829E-2</v>
      </c>
    </row>
    <row r="490" spans="2:4" x14ac:dyDescent="0.2">
      <c r="B490" t="s">
        <v>515</v>
      </c>
      <c r="C490" s="33">
        <v>-2.1338352271360127E-2</v>
      </c>
      <c r="D490" s="33">
        <f t="shared" si="10"/>
        <v>8.6616477286398721E-3</v>
      </c>
    </row>
    <row r="491" spans="2:4" x14ac:dyDescent="0.2">
      <c r="B491" t="s">
        <v>516</v>
      </c>
      <c r="C491" s="33">
        <v>1.6548584772176252E-3</v>
      </c>
      <c r="D491" s="33">
        <f t="shared" si="10"/>
        <v>3.1654858477217621E-2</v>
      </c>
    </row>
    <row r="492" spans="2:4" x14ac:dyDescent="0.2">
      <c r="B492" t="s">
        <v>517</v>
      </c>
      <c r="C492" s="33">
        <v>1.4186735130990617E-2</v>
      </c>
      <c r="D492" s="33">
        <f t="shared" si="10"/>
        <v>4.4186735130990612E-2</v>
      </c>
    </row>
    <row r="493" spans="2:4" x14ac:dyDescent="0.2">
      <c r="B493" t="s">
        <v>518</v>
      </c>
      <c r="C493" s="33">
        <v>1.4793705110769372E-2</v>
      </c>
      <c r="D493" s="33">
        <f t="shared" si="10"/>
        <v>4.4793705110769369E-2</v>
      </c>
    </row>
    <row r="494" spans="2:4" x14ac:dyDescent="0.2">
      <c r="B494" t="s">
        <v>519</v>
      </c>
      <c r="C494" s="33">
        <v>7.4739346794976931E-3</v>
      </c>
      <c r="D494" s="33">
        <f t="shared" si="10"/>
        <v>3.7473934679497695E-2</v>
      </c>
    </row>
    <row r="495" spans="2:4" x14ac:dyDescent="0.2">
      <c r="B495" t="s">
        <v>520</v>
      </c>
      <c r="C495" s="33">
        <v>1.8372607491665426E-2</v>
      </c>
      <c r="D495" s="33">
        <f t="shared" si="10"/>
        <v>4.8372607491665429E-2</v>
      </c>
    </row>
    <row r="496" spans="2:4" x14ac:dyDescent="0.2">
      <c r="B496" t="s">
        <v>521</v>
      </c>
      <c r="C496" s="33">
        <v>2.44617751021994E-3</v>
      </c>
      <c r="D496" s="33">
        <f t="shared" si="10"/>
        <v>3.2446177510219942E-2</v>
      </c>
    </row>
    <row r="497" spans="2:4" x14ac:dyDescent="0.2">
      <c r="B497" t="s">
        <v>522</v>
      </c>
      <c r="C497" s="33">
        <v>1.8134580283715392E-2</v>
      </c>
      <c r="D497" s="33">
        <f t="shared" si="10"/>
        <v>4.8134580283715395E-2</v>
      </c>
    </row>
    <row r="498" spans="2:4" x14ac:dyDescent="0.2">
      <c r="B498" t="s">
        <v>523</v>
      </c>
      <c r="C498" s="33">
        <v>2.7310518444096675E-2</v>
      </c>
      <c r="D498" s="33">
        <f t="shared" si="10"/>
        <v>5.7310518444096674E-2</v>
      </c>
    </row>
    <row r="499" spans="2:4" x14ac:dyDescent="0.2">
      <c r="B499" t="s">
        <v>524</v>
      </c>
      <c r="C499" s="33">
        <v>1.8103082427273456E-2</v>
      </c>
      <c r="D499" s="33">
        <f t="shared" si="10"/>
        <v>4.8103082427273458E-2</v>
      </c>
    </row>
    <row r="500" spans="2:4" x14ac:dyDescent="0.2">
      <c r="B500" t="s">
        <v>525</v>
      </c>
      <c r="C500" s="33">
        <v>-2.8195872415245848E-2</v>
      </c>
      <c r="D500" s="33">
        <f t="shared" si="10"/>
        <v>1.8041275847541505E-3</v>
      </c>
    </row>
    <row r="501" spans="2:4" x14ac:dyDescent="0.2">
      <c r="B501" t="s">
        <v>526</v>
      </c>
      <c r="C501" s="33">
        <v>5.8645119784699995E-2</v>
      </c>
      <c r="D501" s="33">
        <f t="shared" si="10"/>
        <v>8.8645119784699994E-2</v>
      </c>
    </row>
    <row r="502" spans="2:4" x14ac:dyDescent="0.2">
      <c r="B502" t="s">
        <v>527</v>
      </c>
      <c r="C502" s="33">
        <v>2.2327177107978709E-2</v>
      </c>
      <c r="D502" s="33">
        <f t="shared" si="10"/>
        <v>5.2327177107978712E-2</v>
      </c>
    </row>
    <row r="503" spans="2:4" x14ac:dyDescent="0.2">
      <c r="B503" t="s">
        <v>528</v>
      </c>
      <c r="C503" s="33">
        <v>2.2445051340084562E-3</v>
      </c>
      <c r="D503" s="33">
        <f t="shared" si="10"/>
        <v>3.2244505134008457E-2</v>
      </c>
    </row>
    <row r="504" spans="2:4" x14ac:dyDescent="0.2">
      <c r="B504" t="s">
        <v>529</v>
      </c>
      <c r="C504" s="33">
        <v>-9.4623610861845082E-3</v>
      </c>
      <c r="D504" s="33">
        <f t="shared" si="10"/>
        <v>2.0537638913815492E-2</v>
      </c>
    </row>
    <row r="505" spans="2:4" x14ac:dyDescent="0.2">
      <c r="B505" t="s">
        <v>530</v>
      </c>
      <c r="C505" s="33">
        <v>4.9436514865080451E-3</v>
      </c>
      <c r="D505" s="33">
        <f t="shared" si="10"/>
        <v>3.4943651486508041E-2</v>
      </c>
    </row>
    <row r="506" spans="2:4" x14ac:dyDescent="0.2">
      <c r="B506" t="s">
        <v>531</v>
      </c>
      <c r="C506" s="33">
        <v>1.7962934044198527E-2</v>
      </c>
      <c r="D506" s="33">
        <f t="shared" si="10"/>
        <v>4.7962934044198526E-2</v>
      </c>
    </row>
    <row r="507" spans="2:4" x14ac:dyDescent="0.2">
      <c r="B507" t="s">
        <v>532</v>
      </c>
      <c r="C507" s="33">
        <v>4.0282875185948364E-2</v>
      </c>
      <c r="D507" s="33">
        <f t="shared" si="10"/>
        <v>7.0282875185948362E-2</v>
      </c>
    </row>
    <row r="508" spans="2:4" x14ac:dyDescent="0.2">
      <c r="B508" t="s">
        <v>533</v>
      </c>
      <c r="C508" s="33">
        <v>3.4421821490019953E-2</v>
      </c>
      <c r="D508" s="33">
        <f t="shared" si="10"/>
        <v>6.4421821490019959E-2</v>
      </c>
    </row>
    <row r="509" spans="2:4" x14ac:dyDescent="0.2">
      <c r="B509" t="s">
        <v>534</v>
      </c>
      <c r="C509" s="33">
        <v>1.5462489808127079E-2</v>
      </c>
      <c r="D509" s="33">
        <f t="shared" si="10"/>
        <v>4.5462489808127074E-2</v>
      </c>
    </row>
    <row r="510" spans="2:4" x14ac:dyDescent="0.2">
      <c r="B510" t="s">
        <v>535</v>
      </c>
      <c r="C510" s="33">
        <v>1.8311395870744401E-2</v>
      </c>
      <c r="D510" s="33">
        <f t="shared" si="10"/>
        <v>4.83113958707444E-2</v>
      </c>
    </row>
    <row r="511" spans="2:4" x14ac:dyDescent="0.2">
      <c r="B511" t="s">
        <v>536</v>
      </c>
      <c r="C511" s="33">
        <v>-2.3908698189096501E-2</v>
      </c>
      <c r="D511" s="33">
        <f t="shared" si="10"/>
        <v>6.0913018109034975E-3</v>
      </c>
    </row>
    <row r="512" spans="2:4" x14ac:dyDescent="0.2">
      <c r="B512" t="s">
        <v>537</v>
      </c>
      <c r="C512" s="33">
        <v>3.1357095584072507E-2</v>
      </c>
      <c r="D512" s="33">
        <f t="shared" si="10"/>
        <v>6.1357095584072506E-2</v>
      </c>
    </row>
    <row r="513" spans="2:4" x14ac:dyDescent="0.2">
      <c r="B513" t="s">
        <v>538</v>
      </c>
      <c r="C513" s="33">
        <v>8.7369585930756628E-3</v>
      </c>
      <c r="D513" s="33">
        <f t="shared" si="10"/>
        <v>3.873695859307566E-2</v>
      </c>
    </row>
    <row r="514" spans="2:4" x14ac:dyDescent="0.2">
      <c r="B514" t="s">
        <v>539</v>
      </c>
      <c r="C514" s="33">
        <v>1.2581708708658559E-2</v>
      </c>
      <c r="D514" s="33">
        <f t="shared" si="10"/>
        <v>4.2581708708658558E-2</v>
      </c>
    </row>
    <row r="515" spans="2:4" x14ac:dyDescent="0.2">
      <c r="B515" t="s">
        <v>540</v>
      </c>
      <c r="C515" s="33">
        <v>-1.1242107090532449E-2</v>
      </c>
      <c r="D515" s="33">
        <f t="shared" si="10"/>
        <v>1.8757892909467548E-2</v>
      </c>
    </row>
    <row r="516" spans="2:4" x14ac:dyDescent="0.2">
      <c r="B516" t="s">
        <v>541</v>
      </c>
      <c r="C516" s="33">
        <v>-1.5112567216896307E-3</v>
      </c>
      <c r="D516" s="33">
        <f t="shared" si="10"/>
        <v>2.8488743278310368E-2</v>
      </c>
    </row>
    <row r="517" spans="2:4" x14ac:dyDescent="0.2">
      <c r="B517" t="s">
        <v>542</v>
      </c>
      <c r="C517" s="33">
        <v>-7.2600451834279964E-3</v>
      </c>
      <c r="D517" s="33">
        <f t="shared" ref="D517:D580" si="11">C517+3%</f>
        <v>2.2739954816572004E-2</v>
      </c>
    </row>
    <row r="518" spans="2:4" x14ac:dyDescent="0.2">
      <c r="B518" t="s">
        <v>543</v>
      </c>
      <c r="C518" s="33">
        <v>3.2003131317722741E-2</v>
      </c>
      <c r="D518" s="33">
        <f t="shared" si="11"/>
        <v>6.200313131772274E-2</v>
      </c>
    </row>
    <row r="519" spans="2:4" x14ac:dyDescent="0.2">
      <c r="B519" t="s">
        <v>544</v>
      </c>
      <c r="C519" s="33">
        <v>6.0362620489458176E-3</v>
      </c>
      <c r="D519" s="33">
        <f t="shared" si="11"/>
        <v>3.6036262048945819E-2</v>
      </c>
    </row>
    <row r="520" spans="2:4" x14ac:dyDescent="0.2">
      <c r="B520" t="s">
        <v>545</v>
      </c>
      <c r="C520" s="33">
        <v>5.2427159441672172E-2</v>
      </c>
      <c r="D520" s="33">
        <f t="shared" si="11"/>
        <v>8.2427159441672171E-2</v>
      </c>
    </row>
    <row r="521" spans="2:4" x14ac:dyDescent="0.2">
      <c r="B521" t="s">
        <v>546</v>
      </c>
      <c r="C521" s="33">
        <v>1.852985558978066E-2</v>
      </c>
      <c r="D521" s="33">
        <f t="shared" si="11"/>
        <v>4.8529855589780659E-2</v>
      </c>
    </row>
    <row r="522" spans="2:4" x14ac:dyDescent="0.2">
      <c r="B522" t="s">
        <v>547</v>
      </c>
      <c r="C522" s="33">
        <v>2.1421360917017955E-2</v>
      </c>
      <c r="D522" s="33">
        <f t="shared" si="11"/>
        <v>5.1421360917017954E-2</v>
      </c>
    </row>
    <row r="523" spans="2:4" x14ac:dyDescent="0.2">
      <c r="B523" t="s">
        <v>548</v>
      </c>
      <c r="C523" s="33">
        <v>-2.2267095957995996E-2</v>
      </c>
      <c r="D523" s="33">
        <f t="shared" si="11"/>
        <v>7.7329040420040032E-3</v>
      </c>
    </row>
    <row r="524" spans="2:4" x14ac:dyDescent="0.2">
      <c r="B524" t="s">
        <v>549</v>
      </c>
      <c r="C524" s="33">
        <v>2.4234958073094198E-2</v>
      </c>
      <c r="D524" s="33">
        <f t="shared" si="11"/>
        <v>5.4234958073094197E-2</v>
      </c>
    </row>
    <row r="525" spans="2:4" x14ac:dyDescent="0.2">
      <c r="B525" t="s">
        <v>550</v>
      </c>
      <c r="C525" s="33">
        <v>2.0263199751961888E-2</v>
      </c>
      <c r="D525" s="33">
        <f t="shared" si="11"/>
        <v>5.026319975196189E-2</v>
      </c>
    </row>
    <row r="526" spans="2:4" x14ac:dyDescent="0.2">
      <c r="B526" t="s">
        <v>551</v>
      </c>
      <c r="C526" s="33">
        <v>1.2416161211932264E-2</v>
      </c>
      <c r="D526" s="33">
        <f t="shared" si="11"/>
        <v>4.2416161211932264E-2</v>
      </c>
    </row>
    <row r="527" spans="2:4" x14ac:dyDescent="0.2">
      <c r="B527" t="s">
        <v>552</v>
      </c>
      <c r="C527" s="33">
        <v>5.5781875244347204E-2</v>
      </c>
      <c r="D527" s="33">
        <f t="shared" si="11"/>
        <v>8.5781875244347203E-2</v>
      </c>
    </row>
    <row r="528" spans="2:4" x14ac:dyDescent="0.2">
      <c r="B528" t="s">
        <v>553</v>
      </c>
      <c r="C528" s="33">
        <v>-8.4426660998922123E-3</v>
      </c>
      <c r="D528" s="33">
        <f t="shared" si="11"/>
        <v>2.1557333900107785E-2</v>
      </c>
    </row>
    <row r="529" spans="2:4" x14ac:dyDescent="0.2">
      <c r="B529" t="s">
        <v>554</v>
      </c>
      <c r="C529" s="33">
        <v>1.7701761770732672E-2</v>
      </c>
      <c r="D529" s="33">
        <f t="shared" si="11"/>
        <v>4.7701761770732667E-2</v>
      </c>
    </row>
    <row r="530" spans="2:4" x14ac:dyDescent="0.2">
      <c r="B530" t="s">
        <v>555</v>
      </c>
      <c r="C530" s="33">
        <v>2.8040027340892046E-2</v>
      </c>
      <c r="D530" s="33">
        <f t="shared" si="11"/>
        <v>5.8040027340892045E-2</v>
      </c>
    </row>
    <row r="531" spans="2:4" x14ac:dyDescent="0.2">
      <c r="B531" t="s">
        <v>556</v>
      </c>
      <c r="C531" s="33">
        <v>-2.1362104899651686E-2</v>
      </c>
      <c r="D531" s="33">
        <f t="shared" si="11"/>
        <v>8.6378951003483126E-3</v>
      </c>
    </row>
    <row r="532" spans="2:4" x14ac:dyDescent="0.2">
      <c r="B532" t="s">
        <v>557</v>
      </c>
      <c r="C532" s="33">
        <v>3.8820813372938542E-3</v>
      </c>
      <c r="D532" s="33">
        <f t="shared" si="11"/>
        <v>3.3882081337293854E-2</v>
      </c>
    </row>
    <row r="533" spans="2:4" x14ac:dyDescent="0.2">
      <c r="B533" t="s">
        <v>558</v>
      </c>
      <c r="C533" s="33">
        <v>1.304414807951664E-2</v>
      </c>
      <c r="D533" s="33">
        <f t="shared" si="11"/>
        <v>4.3044148079516641E-2</v>
      </c>
    </row>
    <row r="534" spans="2:4" x14ac:dyDescent="0.2">
      <c r="B534" t="s">
        <v>559</v>
      </c>
      <c r="C534" s="33">
        <v>2.7771769435298722E-2</v>
      </c>
      <c r="D534" s="33">
        <f t="shared" si="11"/>
        <v>5.7771769435298721E-2</v>
      </c>
    </row>
    <row r="535" spans="2:4" x14ac:dyDescent="0.2">
      <c r="B535" t="s">
        <v>560</v>
      </c>
      <c r="C535" s="33">
        <v>8.9423785498445839E-3</v>
      </c>
      <c r="D535" s="33">
        <f t="shared" si="11"/>
        <v>3.8942378549844586E-2</v>
      </c>
    </row>
    <row r="536" spans="2:4" x14ac:dyDescent="0.2">
      <c r="B536" t="s">
        <v>561</v>
      </c>
      <c r="C536" s="33">
        <v>1.1043095081087766E-2</v>
      </c>
      <c r="D536" s="33">
        <f t="shared" si="11"/>
        <v>4.1043095081087763E-2</v>
      </c>
    </row>
    <row r="537" spans="2:4" x14ac:dyDescent="0.2">
      <c r="B537" t="s">
        <v>562</v>
      </c>
      <c r="C537" s="33">
        <v>-2.8154946335831911E-3</v>
      </c>
      <c r="D537" s="33">
        <f t="shared" si="11"/>
        <v>2.7184505366416808E-2</v>
      </c>
    </row>
    <row r="538" spans="2:4" x14ac:dyDescent="0.2">
      <c r="B538" t="s">
        <v>563</v>
      </c>
      <c r="C538" s="33">
        <v>1.515292748329055E-2</v>
      </c>
      <c r="D538" s="33">
        <f t="shared" si="11"/>
        <v>4.5152927483290549E-2</v>
      </c>
    </row>
    <row r="539" spans="2:4" x14ac:dyDescent="0.2">
      <c r="B539" t="s">
        <v>564</v>
      </c>
      <c r="C539" s="33">
        <v>-3.0204805386901637E-2</v>
      </c>
      <c r="D539" s="33">
        <f t="shared" si="11"/>
        <v>-2.0480538690163808E-4</v>
      </c>
    </row>
    <row r="540" spans="2:4" x14ac:dyDescent="0.2">
      <c r="B540" t="s">
        <v>565</v>
      </c>
      <c r="C540" s="33">
        <v>2.0248827380120456E-2</v>
      </c>
      <c r="D540" s="33">
        <f t="shared" si="11"/>
        <v>5.0248827380120459E-2</v>
      </c>
    </row>
    <row r="541" spans="2:4" x14ac:dyDescent="0.2">
      <c r="B541" t="s">
        <v>566</v>
      </c>
      <c r="C541" s="33">
        <v>-6.0660777967169368E-3</v>
      </c>
      <c r="D541" s="33">
        <f t="shared" si="11"/>
        <v>2.393392220328306E-2</v>
      </c>
    </row>
    <row r="542" spans="2:4" x14ac:dyDescent="0.2">
      <c r="B542" t="s">
        <v>567</v>
      </c>
      <c r="C542" s="33">
        <v>4.644506602717699E-2</v>
      </c>
      <c r="D542" s="33">
        <f t="shared" si="11"/>
        <v>7.6445066027176989E-2</v>
      </c>
    </row>
    <row r="543" spans="2:4" x14ac:dyDescent="0.2">
      <c r="B543" t="s">
        <v>568</v>
      </c>
      <c r="C543" s="33">
        <v>9.9251042804203767E-3</v>
      </c>
      <c r="D543" s="33">
        <f t="shared" si="11"/>
        <v>3.9925104280420377E-2</v>
      </c>
    </row>
    <row r="544" spans="2:4" x14ac:dyDescent="0.2">
      <c r="B544" t="s">
        <v>569</v>
      </c>
      <c r="C544" s="33">
        <v>7.147580405405027E-3</v>
      </c>
      <c r="D544" s="33">
        <f t="shared" si="11"/>
        <v>3.7147580405405028E-2</v>
      </c>
    </row>
    <row r="545" spans="2:4" x14ac:dyDescent="0.2">
      <c r="B545" t="s">
        <v>570</v>
      </c>
      <c r="C545" s="33">
        <v>3.3406454009395486E-2</v>
      </c>
      <c r="D545" s="33">
        <f t="shared" si="11"/>
        <v>6.3406454009395485E-2</v>
      </c>
    </row>
    <row r="546" spans="2:4" x14ac:dyDescent="0.2">
      <c r="B546" t="s">
        <v>571</v>
      </c>
      <c r="C546" s="33">
        <v>3.4355795253472925E-2</v>
      </c>
      <c r="D546" s="33">
        <f t="shared" si="11"/>
        <v>6.4355795253472931E-2</v>
      </c>
    </row>
    <row r="547" spans="2:4" x14ac:dyDescent="0.2">
      <c r="B547" t="s">
        <v>572</v>
      </c>
      <c r="C547" s="33">
        <v>-1.3777063062885288E-2</v>
      </c>
      <c r="D547" s="33">
        <f t="shared" si="11"/>
        <v>1.6222936937114713E-2</v>
      </c>
    </row>
    <row r="548" spans="2:4" x14ac:dyDescent="0.2">
      <c r="B548" t="s">
        <v>573</v>
      </c>
      <c r="C548" s="33">
        <v>2.490290405569158E-2</v>
      </c>
      <c r="D548" s="33">
        <f t="shared" si="11"/>
        <v>5.4902904055691579E-2</v>
      </c>
    </row>
    <row r="549" spans="2:4" x14ac:dyDescent="0.2">
      <c r="B549" t="s">
        <v>574</v>
      </c>
      <c r="C549" s="33">
        <v>-1.885517377693114E-2</v>
      </c>
      <c r="D549" s="33">
        <f t="shared" si="11"/>
        <v>1.1144826223068859E-2</v>
      </c>
    </row>
    <row r="550" spans="2:4" x14ac:dyDescent="0.2">
      <c r="B550" t="s">
        <v>575</v>
      </c>
      <c r="C550" s="33">
        <v>2.4533441695250527E-2</v>
      </c>
      <c r="D550" s="33">
        <f t="shared" si="11"/>
        <v>5.4533441695250526E-2</v>
      </c>
    </row>
    <row r="551" spans="2:4" x14ac:dyDescent="0.2">
      <c r="B551" t="s">
        <v>576</v>
      </c>
      <c r="C551" s="33">
        <v>1.7757399950107736E-2</v>
      </c>
      <c r="D551" s="33">
        <f t="shared" si="11"/>
        <v>4.7757399950107735E-2</v>
      </c>
    </row>
    <row r="552" spans="2:4" x14ac:dyDescent="0.2">
      <c r="B552" t="s">
        <v>577</v>
      </c>
      <c r="C552" s="33">
        <v>8.9773117821722193E-3</v>
      </c>
      <c r="D552" s="33">
        <f t="shared" si="11"/>
        <v>3.8977311782172216E-2</v>
      </c>
    </row>
    <row r="553" spans="2:4" x14ac:dyDescent="0.2">
      <c r="B553" t="s">
        <v>578</v>
      </c>
      <c r="C553" s="33">
        <v>-1.0771343148320017E-2</v>
      </c>
      <c r="D553" s="33">
        <f t="shared" si="11"/>
        <v>1.922865685167998E-2</v>
      </c>
    </row>
    <row r="554" spans="2:4" x14ac:dyDescent="0.2">
      <c r="B554" t="s">
        <v>579</v>
      </c>
      <c r="C554" s="33">
        <v>2.4330253453262382E-2</v>
      </c>
      <c r="D554" s="33">
        <f t="shared" si="11"/>
        <v>5.4330253453262381E-2</v>
      </c>
    </row>
    <row r="555" spans="2:4" x14ac:dyDescent="0.2">
      <c r="B555" t="s">
        <v>580</v>
      </c>
      <c r="C555" s="33">
        <v>3.6069848151443089E-2</v>
      </c>
      <c r="D555" s="33">
        <f t="shared" si="11"/>
        <v>6.6069848151443095E-2</v>
      </c>
    </row>
    <row r="556" spans="2:4" x14ac:dyDescent="0.2">
      <c r="B556" t="s">
        <v>581</v>
      </c>
      <c r="C556" s="33">
        <v>4.6133653946513767E-2</v>
      </c>
      <c r="D556" s="33">
        <f t="shared" si="11"/>
        <v>7.6133653946513766E-2</v>
      </c>
    </row>
    <row r="557" spans="2:4" x14ac:dyDescent="0.2">
      <c r="B557" t="s">
        <v>582</v>
      </c>
      <c r="C557" s="33">
        <v>4.3120889895289808E-3</v>
      </c>
      <c r="D557" s="33">
        <f t="shared" si="11"/>
        <v>3.4312088989528977E-2</v>
      </c>
    </row>
    <row r="558" spans="2:4" x14ac:dyDescent="0.2">
      <c r="B558" t="s">
        <v>583</v>
      </c>
      <c r="C558" s="33">
        <v>-3.8353016736377608E-2</v>
      </c>
      <c r="D558" s="33">
        <f t="shared" si="11"/>
        <v>-8.3530167363776095E-3</v>
      </c>
    </row>
    <row r="559" spans="2:4" x14ac:dyDescent="0.2">
      <c r="B559" t="s">
        <v>584</v>
      </c>
      <c r="C559" s="33">
        <v>2.298946348503627E-2</v>
      </c>
      <c r="D559" s="33">
        <f t="shared" si="11"/>
        <v>5.2989463485036269E-2</v>
      </c>
    </row>
    <row r="560" spans="2:4" x14ac:dyDescent="0.2">
      <c r="B560" t="s">
        <v>585</v>
      </c>
      <c r="C560" s="33">
        <v>2.5998541667239757E-2</v>
      </c>
      <c r="D560" s="33">
        <f t="shared" si="11"/>
        <v>5.5998541667239755E-2</v>
      </c>
    </row>
    <row r="561" spans="2:4" x14ac:dyDescent="0.2">
      <c r="B561" t="s">
        <v>586</v>
      </c>
      <c r="C561" s="33">
        <v>1.3269684379565485E-2</v>
      </c>
      <c r="D561" s="33">
        <f t="shared" si="11"/>
        <v>4.3269684379565486E-2</v>
      </c>
    </row>
    <row r="562" spans="2:4" x14ac:dyDescent="0.2">
      <c r="B562" t="s">
        <v>587</v>
      </c>
      <c r="C562" s="33">
        <v>7.9352126779220628E-3</v>
      </c>
      <c r="D562" s="33">
        <f t="shared" si="11"/>
        <v>3.7935212677922062E-2</v>
      </c>
    </row>
    <row r="563" spans="2:4" x14ac:dyDescent="0.2">
      <c r="B563" t="s">
        <v>588</v>
      </c>
      <c r="C563" s="33">
        <v>-3.1214163023223856E-2</v>
      </c>
      <c r="D563" s="33">
        <f t="shared" si="11"/>
        <v>-1.2141630232238576E-3</v>
      </c>
    </row>
    <row r="564" spans="2:4" x14ac:dyDescent="0.2">
      <c r="B564" t="s">
        <v>589</v>
      </c>
      <c r="C564" s="33">
        <v>9.2748658559151272E-3</v>
      </c>
      <c r="D564" s="33">
        <f t="shared" si="11"/>
        <v>3.9274865855915123E-2</v>
      </c>
    </row>
    <row r="565" spans="2:4" x14ac:dyDescent="0.2">
      <c r="B565" t="s">
        <v>590</v>
      </c>
      <c r="C565" s="33">
        <v>-1.5092518481008588E-2</v>
      </c>
      <c r="D565" s="33">
        <f t="shared" si="11"/>
        <v>1.4907481518991411E-2</v>
      </c>
    </row>
    <row r="566" spans="2:4" x14ac:dyDescent="0.2">
      <c r="B566" t="s">
        <v>591</v>
      </c>
      <c r="C566" s="33">
        <v>3.8448292236854462E-2</v>
      </c>
      <c r="D566" s="33">
        <f t="shared" si="11"/>
        <v>6.8448292236854461E-2</v>
      </c>
    </row>
    <row r="567" spans="2:4" x14ac:dyDescent="0.2">
      <c r="B567" t="s">
        <v>592</v>
      </c>
      <c r="C567" s="33">
        <v>3.9454708289489035E-2</v>
      </c>
      <c r="D567" s="33">
        <f t="shared" si="11"/>
        <v>6.9454708289489034E-2</v>
      </c>
    </row>
    <row r="568" spans="2:4" x14ac:dyDescent="0.2">
      <c r="B568" t="s">
        <v>593</v>
      </c>
      <c r="C568" s="33">
        <v>-4.1910078393622967E-3</v>
      </c>
      <c r="D568" s="33">
        <f t="shared" si="11"/>
        <v>2.58089921606377E-2</v>
      </c>
    </row>
    <row r="569" spans="2:4" x14ac:dyDescent="0.2">
      <c r="B569" t="s">
        <v>594</v>
      </c>
      <c r="C569" s="33">
        <v>2.1185806130022328E-2</v>
      </c>
      <c r="D569" s="33">
        <f t="shared" si="11"/>
        <v>5.1185806130022327E-2</v>
      </c>
    </row>
    <row r="570" spans="2:4" x14ac:dyDescent="0.2">
      <c r="B570" t="s">
        <v>595</v>
      </c>
      <c r="C570" s="33">
        <v>2.0220218094629847E-2</v>
      </c>
      <c r="D570" s="33">
        <f t="shared" si="11"/>
        <v>5.0220218094629843E-2</v>
      </c>
    </row>
    <row r="571" spans="2:4" x14ac:dyDescent="0.2">
      <c r="B571" t="s">
        <v>596</v>
      </c>
      <c r="C571" s="33">
        <v>-1.1806451143563797E-2</v>
      </c>
      <c r="D571" s="33">
        <f t="shared" si="11"/>
        <v>1.8193548856436204E-2</v>
      </c>
    </row>
    <row r="572" spans="2:4" x14ac:dyDescent="0.2">
      <c r="B572" t="s">
        <v>597</v>
      </c>
      <c r="C572" s="33">
        <v>4.535582228148706E-2</v>
      </c>
      <c r="D572" s="33">
        <f t="shared" si="11"/>
        <v>7.5355822281487059E-2</v>
      </c>
    </row>
    <row r="573" spans="2:4" x14ac:dyDescent="0.2">
      <c r="B573" t="s">
        <v>598</v>
      </c>
      <c r="C573" s="33">
        <v>4.968899797960754E-2</v>
      </c>
      <c r="D573" s="33">
        <f t="shared" si="11"/>
        <v>7.9688997979607545E-2</v>
      </c>
    </row>
    <row r="574" spans="2:4" x14ac:dyDescent="0.2">
      <c r="B574" t="s">
        <v>599</v>
      </c>
      <c r="C574" s="33">
        <v>2.8499326305726214E-2</v>
      </c>
      <c r="D574" s="33">
        <f t="shared" si="11"/>
        <v>5.8499326305726213E-2</v>
      </c>
    </row>
    <row r="575" spans="2:4" x14ac:dyDescent="0.2">
      <c r="B575" t="s">
        <v>600</v>
      </c>
      <c r="C575" s="33">
        <v>3.7946617941052016E-2</v>
      </c>
      <c r="D575" s="33">
        <f t="shared" si="11"/>
        <v>6.7946617941052015E-2</v>
      </c>
    </row>
    <row r="576" spans="2:4" x14ac:dyDescent="0.2">
      <c r="B576" t="s">
        <v>601</v>
      </c>
      <c r="C576" s="33">
        <v>-2.1752394346487378E-3</v>
      </c>
      <c r="D576" s="33">
        <f t="shared" si="11"/>
        <v>2.7824760565351263E-2</v>
      </c>
    </row>
    <row r="577" spans="2:4" x14ac:dyDescent="0.2">
      <c r="B577" t="s">
        <v>602</v>
      </c>
      <c r="C577" s="33">
        <v>-1.2059151970692366E-2</v>
      </c>
      <c r="D577" s="33">
        <f t="shared" si="11"/>
        <v>1.7940848029307635E-2</v>
      </c>
    </row>
    <row r="578" spans="2:4" x14ac:dyDescent="0.2">
      <c r="B578" t="s">
        <v>603</v>
      </c>
      <c r="C578" s="33">
        <v>5.871587021468499E-3</v>
      </c>
      <c r="D578" s="33">
        <f t="shared" si="11"/>
        <v>3.5871587021468497E-2</v>
      </c>
    </row>
    <row r="579" spans="2:4" x14ac:dyDescent="0.2">
      <c r="B579" t="s">
        <v>604</v>
      </c>
      <c r="C579" s="33">
        <v>-3.9099299748171355E-2</v>
      </c>
      <c r="D579" s="33">
        <f t="shared" si="11"/>
        <v>-9.0992997481713564E-3</v>
      </c>
    </row>
    <row r="580" spans="2:4" x14ac:dyDescent="0.2">
      <c r="B580" t="s">
        <v>605</v>
      </c>
      <c r="C580" s="33">
        <v>1.8600056854284362E-2</v>
      </c>
      <c r="D580" s="33">
        <f t="shared" si="11"/>
        <v>4.8600056854284361E-2</v>
      </c>
    </row>
    <row r="581" spans="2:4" x14ac:dyDescent="0.2">
      <c r="B581" t="s">
        <v>606</v>
      </c>
      <c r="C581" s="33">
        <v>-5.2805849660862211E-3</v>
      </c>
      <c r="D581" s="33">
        <f t="shared" ref="D581:D644" si="12">C581+3%</f>
        <v>2.4719415033913776E-2</v>
      </c>
    </row>
    <row r="582" spans="2:4" x14ac:dyDescent="0.2">
      <c r="B582" t="s">
        <v>607</v>
      </c>
      <c r="C582" s="33">
        <v>-9.0385199173102556E-3</v>
      </c>
      <c r="D582" s="33">
        <f t="shared" si="12"/>
        <v>2.0961480082689742E-2</v>
      </c>
    </row>
    <row r="583" spans="2:4" x14ac:dyDescent="0.2">
      <c r="B583" t="s">
        <v>608</v>
      </c>
      <c r="C583" s="33">
        <v>9.6469111344830646E-4</v>
      </c>
      <c r="D583" s="33">
        <f t="shared" si="12"/>
        <v>3.0964691113448305E-2</v>
      </c>
    </row>
    <row r="584" spans="2:4" x14ac:dyDescent="0.2">
      <c r="B584" t="s">
        <v>609</v>
      </c>
      <c r="C584" s="33">
        <v>-1.4648198730123163E-2</v>
      </c>
      <c r="D584" s="33">
        <f t="shared" si="12"/>
        <v>1.5351801269876836E-2</v>
      </c>
    </row>
    <row r="585" spans="2:4" x14ac:dyDescent="0.2">
      <c r="B585" t="s">
        <v>610</v>
      </c>
      <c r="C585" s="33">
        <v>3.1083748200946629E-2</v>
      </c>
      <c r="D585" s="33">
        <f t="shared" si="12"/>
        <v>6.1083748200946628E-2</v>
      </c>
    </row>
    <row r="586" spans="2:4" x14ac:dyDescent="0.2">
      <c r="B586" t="s">
        <v>611</v>
      </c>
      <c r="C586" s="33">
        <v>6.120176940355688E-3</v>
      </c>
      <c r="D586" s="33">
        <f t="shared" si="12"/>
        <v>3.6120176940355686E-2</v>
      </c>
    </row>
    <row r="587" spans="2:4" x14ac:dyDescent="0.2">
      <c r="B587" t="s">
        <v>612</v>
      </c>
      <c r="C587" s="33">
        <v>-3.3272934667744319E-3</v>
      </c>
      <c r="D587" s="33">
        <f t="shared" si="12"/>
        <v>2.6672706533225565E-2</v>
      </c>
    </row>
    <row r="588" spans="2:4" x14ac:dyDescent="0.2">
      <c r="B588" t="s">
        <v>613</v>
      </c>
      <c r="C588" s="33">
        <v>-1.6397298762995186E-2</v>
      </c>
      <c r="D588" s="33">
        <f t="shared" si="12"/>
        <v>1.3602701237004813E-2</v>
      </c>
    </row>
    <row r="589" spans="2:4" x14ac:dyDescent="0.2">
      <c r="B589" t="s">
        <v>614</v>
      </c>
      <c r="C589" s="33">
        <v>4.6756828269111025E-3</v>
      </c>
      <c r="D589" s="33">
        <f t="shared" si="12"/>
        <v>3.4675682826911101E-2</v>
      </c>
    </row>
    <row r="590" spans="2:4" x14ac:dyDescent="0.2">
      <c r="B590" t="s">
        <v>615</v>
      </c>
      <c r="C590" s="33">
        <v>-6.8269866113593262E-3</v>
      </c>
      <c r="D590" s="33">
        <f t="shared" si="12"/>
        <v>2.3173013388640674E-2</v>
      </c>
    </row>
    <row r="591" spans="2:4" x14ac:dyDescent="0.2">
      <c r="B591" t="s">
        <v>616</v>
      </c>
      <c r="C591" s="33">
        <v>4.6880553048230737E-2</v>
      </c>
      <c r="D591" s="33">
        <f t="shared" si="12"/>
        <v>7.6880553048230743E-2</v>
      </c>
    </row>
    <row r="592" spans="2:4" x14ac:dyDescent="0.2">
      <c r="B592" t="s">
        <v>617</v>
      </c>
      <c r="C592" s="33">
        <v>4.682218348756725E-3</v>
      </c>
      <c r="D592" s="33">
        <f t="shared" si="12"/>
        <v>3.4682218348756726E-2</v>
      </c>
    </row>
    <row r="593" spans="2:4" x14ac:dyDescent="0.2">
      <c r="B593" t="s">
        <v>618</v>
      </c>
      <c r="C593" s="33">
        <v>2.8091119055084698E-2</v>
      </c>
      <c r="D593" s="33">
        <f t="shared" si="12"/>
        <v>5.8091119055084697E-2</v>
      </c>
    </row>
    <row r="594" spans="2:4" x14ac:dyDescent="0.2">
      <c r="B594" t="s">
        <v>619</v>
      </c>
      <c r="C594" s="33">
        <v>7.7500253220947049E-3</v>
      </c>
      <c r="D594" s="33">
        <f t="shared" si="12"/>
        <v>3.7750025322094705E-2</v>
      </c>
    </row>
    <row r="595" spans="2:4" x14ac:dyDescent="0.2">
      <c r="B595" t="s">
        <v>620</v>
      </c>
      <c r="C595" s="33">
        <v>2.5124492156458036E-2</v>
      </c>
      <c r="D595" s="33">
        <f t="shared" si="12"/>
        <v>5.5124492156458038E-2</v>
      </c>
    </row>
    <row r="596" spans="2:4" x14ac:dyDescent="0.2">
      <c r="B596" t="s">
        <v>621</v>
      </c>
      <c r="C596" s="33">
        <v>4.344075423283858E-2</v>
      </c>
      <c r="D596" s="33">
        <f t="shared" si="12"/>
        <v>7.3440754232838579E-2</v>
      </c>
    </row>
    <row r="597" spans="2:4" x14ac:dyDescent="0.2">
      <c r="B597" t="s">
        <v>622</v>
      </c>
      <c r="C597" s="33">
        <v>1.4800676626086966E-2</v>
      </c>
      <c r="D597" s="33">
        <f t="shared" si="12"/>
        <v>4.4800676626086965E-2</v>
      </c>
    </row>
    <row r="598" spans="2:4" x14ac:dyDescent="0.2">
      <c r="B598" t="s">
        <v>623</v>
      </c>
      <c r="C598" s="33">
        <v>1.8627370663216399E-2</v>
      </c>
      <c r="D598" s="33">
        <f t="shared" si="12"/>
        <v>4.8627370663216402E-2</v>
      </c>
    </row>
    <row r="599" spans="2:4" x14ac:dyDescent="0.2">
      <c r="B599" t="s">
        <v>624</v>
      </c>
      <c r="C599" s="33">
        <v>-5.2285470762418809E-3</v>
      </c>
      <c r="D599" s="33">
        <f t="shared" si="12"/>
        <v>2.4771452923758118E-2</v>
      </c>
    </row>
    <row r="600" spans="2:4" x14ac:dyDescent="0.2">
      <c r="B600" t="s">
        <v>625</v>
      </c>
      <c r="C600" s="33">
        <v>7.0823054930687765E-3</v>
      </c>
      <c r="D600" s="33">
        <f t="shared" si="12"/>
        <v>3.7082305493068776E-2</v>
      </c>
    </row>
    <row r="601" spans="2:4" x14ac:dyDescent="0.2">
      <c r="B601" t="s">
        <v>626</v>
      </c>
      <c r="C601" s="33">
        <v>-1.3126764547834872E-2</v>
      </c>
      <c r="D601" s="33">
        <f t="shared" si="12"/>
        <v>1.6873235452165125E-2</v>
      </c>
    </row>
    <row r="602" spans="2:4" x14ac:dyDescent="0.2">
      <c r="B602" t="s">
        <v>627</v>
      </c>
      <c r="C602" s="33">
        <v>9.1100822811781782E-3</v>
      </c>
      <c r="D602" s="33">
        <f t="shared" si="12"/>
        <v>3.9110082281178175E-2</v>
      </c>
    </row>
    <row r="603" spans="2:4" x14ac:dyDescent="0.2">
      <c r="B603" t="s">
        <v>628</v>
      </c>
      <c r="C603" s="33">
        <v>1.8152214568962117E-2</v>
      </c>
      <c r="D603" s="33">
        <f t="shared" si="12"/>
        <v>4.8152214568962112E-2</v>
      </c>
    </row>
    <row r="604" spans="2:4" x14ac:dyDescent="0.2">
      <c r="B604" t="s">
        <v>629</v>
      </c>
      <c r="C604" s="33">
        <v>1.5925805994036688E-2</v>
      </c>
      <c r="D604" s="33">
        <f t="shared" si="12"/>
        <v>4.5925805994036686E-2</v>
      </c>
    </row>
    <row r="605" spans="2:4" x14ac:dyDescent="0.2">
      <c r="B605" t="s">
        <v>630</v>
      </c>
      <c r="C605" s="33">
        <v>1.9778100884428246E-2</v>
      </c>
      <c r="D605" s="33">
        <f t="shared" si="12"/>
        <v>4.9778100884428245E-2</v>
      </c>
    </row>
    <row r="606" spans="2:4" x14ac:dyDescent="0.2">
      <c r="B606" t="s">
        <v>631</v>
      </c>
      <c r="C606" s="33">
        <v>3.3187314947534532E-2</v>
      </c>
      <c r="D606" s="33">
        <f t="shared" si="12"/>
        <v>6.3187314947534531E-2</v>
      </c>
    </row>
    <row r="607" spans="2:4" x14ac:dyDescent="0.2">
      <c r="B607" t="s">
        <v>632</v>
      </c>
      <c r="C607" s="33">
        <v>4.5810169949785408E-3</v>
      </c>
      <c r="D607" s="33">
        <f t="shared" si="12"/>
        <v>3.4581016994978536E-2</v>
      </c>
    </row>
    <row r="608" spans="2:4" x14ac:dyDescent="0.2">
      <c r="B608" t="s">
        <v>633</v>
      </c>
      <c r="C608" s="33">
        <v>-1.1349793357421379E-2</v>
      </c>
      <c r="D608" s="33">
        <f t="shared" si="12"/>
        <v>1.8650206642578618E-2</v>
      </c>
    </row>
    <row r="609" spans="2:4" x14ac:dyDescent="0.2">
      <c r="B609" t="s">
        <v>634</v>
      </c>
      <c r="C609" s="33">
        <v>3.2144769659609225E-2</v>
      </c>
      <c r="D609" s="33">
        <f t="shared" si="12"/>
        <v>6.2144769659609224E-2</v>
      </c>
    </row>
    <row r="610" spans="2:4" x14ac:dyDescent="0.2">
      <c r="B610" t="s">
        <v>635</v>
      </c>
      <c r="C610" s="33">
        <v>5.5659177500095268E-4</v>
      </c>
      <c r="D610" s="33">
        <f t="shared" si="12"/>
        <v>3.0556591775000953E-2</v>
      </c>
    </row>
    <row r="611" spans="2:4" x14ac:dyDescent="0.2">
      <c r="B611" t="s">
        <v>636</v>
      </c>
      <c r="C611" s="33">
        <v>1.1410142545636111E-2</v>
      </c>
      <c r="D611" s="33">
        <f t="shared" si="12"/>
        <v>4.141014254563611E-2</v>
      </c>
    </row>
    <row r="612" spans="2:4" x14ac:dyDescent="0.2">
      <c r="B612" t="s">
        <v>637</v>
      </c>
      <c r="C612" s="33">
        <v>3.3370108824355826E-3</v>
      </c>
      <c r="D612" s="33">
        <f t="shared" si="12"/>
        <v>3.3337010882435583E-2</v>
      </c>
    </row>
    <row r="613" spans="2:4" x14ac:dyDescent="0.2">
      <c r="B613" t="s">
        <v>638</v>
      </c>
      <c r="C613" s="33">
        <v>-4.1981585479063232E-3</v>
      </c>
      <c r="D613" s="33">
        <f t="shared" si="12"/>
        <v>2.5801841452093674E-2</v>
      </c>
    </row>
    <row r="614" spans="2:4" x14ac:dyDescent="0.2">
      <c r="B614" t="s">
        <v>639</v>
      </c>
      <c r="C614" s="33">
        <v>2.4939420361743382E-2</v>
      </c>
      <c r="D614" s="33">
        <f t="shared" si="12"/>
        <v>5.4939420361743381E-2</v>
      </c>
    </row>
    <row r="615" spans="2:4" x14ac:dyDescent="0.2">
      <c r="B615" t="s">
        <v>640</v>
      </c>
      <c r="C615" s="33">
        <v>3.3361431362462626E-2</v>
      </c>
      <c r="D615" s="33">
        <f t="shared" si="12"/>
        <v>6.3361431362462625E-2</v>
      </c>
    </row>
    <row r="616" spans="2:4" x14ac:dyDescent="0.2">
      <c r="B616" t="s">
        <v>641</v>
      </c>
      <c r="C616" s="33">
        <v>-2.5682552297725536E-3</v>
      </c>
      <c r="D616" s="33">
        <f t="shared" si="12"/>
        <v>2.7431744770227445E-2</v>
      </c>
    </row>
    <row r="617" spans="2:4" x14ac:dyDescent="0.2">
      <c r="B617" t="s">
        <v>642</v>
      </c>
      <c r="C617" s="33">
        <v>-1.2178474594426248E-2</v>
      </c>
      <c r="D617" s="33">
        <f t="shared" si="12"/>
        <v>1.7821525405573753E-2</v>
      </c>
    </row>
    <row r="618" spans="2:4" x14ac:dyDescent="0.2">
      <c r="B618" t="s">
        <v>643</v>
      </c>
      <c r="C618" s="33">
        <v>-3.7334236669682979E-3</v>
      </c>
      <c r="D618" s="33">
        <f t="shared" si="12"/>
        <v>2.6266576333031699E-2</v>
      </c>
    </row>
    <row r="619" spans="2:4" x14ac:dyDescent="0.2">
      <c r="B619" t="s">
        <v>644</v>
      </c>
      <c r="C619" s="33">
        <v>5.129977816876273E-2</v>
      </c>
      <c r="D619" s="33">
        <f t="shared" si="12"/>
        <v>8.1299778168762729E-2</v>
      </c>
    </row>
    <row r="620" spans="2:4" x14ac:dyDescent="0.2">
      <c r="B620" t="s">
        <v>645</v>
      </c>
      <c r="C620" s="33">
        <v>9.5829530599738522E-3</v>
      </c>
      <c r="D620" s="33">
        <f t="shared" si="12"/>
        <v>3.9582953059973849E-2</v>
      </c>
    </row>
    <row r="621" spans="2:4" x14ac:dyDescent="0.2">
      <c r="B621" t="s">
        <v>646</v>
      </c>
      <c r="C621" s="33">
        <v>-8.6569344812264717E-3</v>
      </c>
      <c r="D621" s="33">
        <f t="shared" si="12"/>
        <v>2.1343065518773525E-2</v>
      </c>
    </row>
    <row r="622" spans="2:4" x14ac:dyDescent="0.2">
      <c r="B622" t="s">
        <v>647</v>
      </c>
      <c r="C622" s="33">
        <v>6.6290529304543705E-3</v>
      </c>
      <c r="D622" s="33">
        <f t="shared" si="12"/>
        <v>3.6629052930454369E-2</v>
      </c>
    </row>
    <row r="623" spans="2:4" x14ac:dyDescent="0.2">
      <c r="B623" t="s">
        <v>648</v>
      </c>
      <c r="C623" s="33">
        <v>9.2906358288962522E-3</v>
      </c>
      <c r="D623" s="33">
        <f t="shared" si="12"/>
        <v>3.9290635828896248E-2</v>
      </c>
    </row>
    <row r="624" spans="2:4" x14ac:dyDescent="0.2">
      <c r="B624" t="s">
        <v>649</v>
      </c>
      <c r="C624" s="33">
        <v>2.4501762673663462E-2</v>
      </c>
      <c r="D624" s="33">
        <f t="shared" si="12"/>
        <v>5.4501762673663461E-2</v>
      </c>
    </row>
    <row r="625" spans="2:4" x14ac:dyDescent="0.2">
      <c r="B625" t="s">
        <v>650</v>
      </c>
      <c r="C625" s="33">
        <v>9.1421313261129331E-3</v>
      </c>
      <c r="D625" s="33">
        <f t="shared" si="12"/>
        <v>3.9142131326112932E-2</v>
      </c>
    </row>
    <row r="626" spans="2:4" x14ac:dyDescent="0.2">
      <c r="B626" t="s">
        <v>651</v>
      </c>
      <c r="C626" s="33">
        <v>2.9559158952203374E-2</v>
      </c>
      <c r="D626" s="33">
        <f t="shared" si="12"/>
        <v>5.9559158952203373E-2</v>
      </c>
    </row>
    <row r="627" spans="2:4" x14ac:dyDescent="0.2">
      <c r="B627" t="s">
        <v>652</v>
      </c>
      <c r="C627" s="33">
        <v>6.7001181517274012E-3</v>
      </c>
      <c r="D627" s="33">
        <f t="shared" si="12"/>
        <v>3.6700118151727398E-2</v>
      </c>
    </row>
    <row r="628" spans="2:4" x14ac:dyDescent="0.2">
      <c r="B628" t="s">
        <v>653</v>
      </c>
      <c r="C628" s="33">
        <v>2.4739313315208795E-2</v>
      </c>
      <c r="D628" s="33">
        <f t="shared" si="12"/>
        <v>5.4739313315208794E-2</v>
      </c>
    </row>
    <row r="629" spans="2:4" x14ac:dyDescent="0.2">
      <c r="B629" t="s">
        <v>654</v>
      </c>
      <c r="C629" s="33">
        <v>-2.0499683794531216E-2</v>
      </c>
      <c r="D629" s="33">
        <f t="shared" si="12"/>
        <v>9.5003162054687826E-3</v>
      </c>
    </row>
    <row r="630" spans="2:4" x14ac:dyDescent="0.2">
      <c r="B630" t="s">
        <v>655</v>
      </c>
      <c r="C630" s="33">
        <v>-7.7528654968471045E-3</v>
      </c>
      <c r="D630" s="33">
        <f t="shared" si="12"/>
        <v>2.2247134503152896E-2</v>
      </c>
    </row>
    <row r="631" spans="2:4" x14ac:dyDescent="0.2">
      <c r="B631" t="s">
        <v>656</v>
      </c>
      <c r="C631" s="33">
        <v>-1.8582292612302792E-2</v>
      </c>
      <c r="D631" s="33">
        <f t="shared" si="12"/>
        <v>1.1417707387697207E-2</v>
      </c>
    </row>
    <row r="632" spans="2:4" x14ac:dyDescent="0.2">
      <c r="B632" t="s">
        <v>657</v>
      </c>
      <c r="C632" s="33">
        <v>5.1934975498677885E-3</v>
      </c>
      <c r="D632" s="33">
        <f t="shared" si="12"/>
        <v>3.5193497549867787E-2</v>
      </c>
    </row>
    <row r="633" spans="2:4" x14ac:dyDescent="0.2">
      <c r="B633" t="s">
        <v>658</v>
      </c>
      <c r="C633" s="33">
        <v>1.910554346579791E-2</v>
      </c>
      <c r="D633" s="33">
        <f t="shared" si="12"/>
        <v>4.9105543465797909E-2</v>
      </c>
    </row>
    <row r="634" spans="2:4" x14ac:dyDescent="0.2">
      <c r="B634" t="s">
        <v>659</v>
      </c>
      <c r="C634" s="33">
        <v>4.8057250138478246E-2</v>
      </c>
      <c r="D634" s="33">
        <f t="shared" si="12"/>
        <v>7.8057250138478251E-2</v>
      </c>
    </row>
    <row r="635" spans="2:4" x14ac:dyDescent="0.2">
      <c r="B635" t="s">
        <v>660</v>
      </c>
      <c r="C635" s="33">
        <v>-2.1824265212813651E-2</v>
      </c>
      <c r="D635" s="33">
        <f t="shared" si="12"/>
        <v>8.1757347871863478E-3</v>
      </c>
    </row>
    <row r="636" spans="2:4" x14ac:dyDescent="0.2">
      <c r="B636" t="s">
        <v>661</v>
      </c>
      <c r="C636" s="33">
        <v>-6.362892523642116E-3</v>
      </c>
      <c r="D636" s="33">
        <f t="shared" si="12"/>
        <v>2.3637107476357881E-2</v>
      </c>
    </row>
    <row r="637" spans="2:4" x14ac:dyDescent="0.2">
      <c r="B637" t="s">
        <v>662</v>
      </c>
      <c r="C637" s="33">
        <v>9.354723202494801E-3</v>
      </c>
      <c r="D637" s="33">
        <f t="shared" si="12"/>
        <v>3.93547232024948E-2</v>
      </c>
    </row>
    <row r="638" spans="2:4" x14ac:dyDescent="0.2">
      <c r="B638" t="s">
        <v>663</v>
      </c>
      <c r="C638" s="33">
        <v>-1.1497023721880032E-2</v>
      </c>
      <c r="D638" s="33">
        <f t="shared" si="12"/>
        <v>1.8502976278119969E-2</v>
      </c>
    </row>
    <row r="639" spans="2:4" x14ac:dyDescent="0.2">
      <c r="B639" t="s">
        <v>664</v>
      </c>
      <c r="C639" s="33">
        <v>-6.6796857683827648E-4</v>
      </c>
      <c r="D639" s="33">
        <f t="shared" si="12"/>
        <v>2.9332031423161722E-2</v>
      </c>
    </row>
    <row r="640" spans="2:4" x14ac:dyDescent="0.2">
      <c r="B640" t="s">
        <v>665</v>
      </c>
      <c r="C640" s="33">
        <v>1.6618896705094404E-2</v>
      </c>
      <c r="D640" s="33">
        <f t="shared" si="12"/>
        <v>4.6618896705094406E-2</v>
      </c>
    </row>
    <row r="641" spans="2:4" x14ac:dyDescent="0.2">
      <c r="B641" t="s">
        <v>666</v>
      </c>
      <c r="C641" s="33">
        <v>3.8992260683247751E-2</v>
      </c>
      <c r="D641" s="33">
        <f t="shared" si="12"/>
        <v>6.899226068324775E-2</v>
      </c>
    </row>
    <row r="642" spans="2:4" x14ac:dyDescent="0.2">
      <c r="B642" t="s">
        <v>667</v>
      </c>
      <c r="C642" s="33">
        <v>-2.0960547275433672E-2</v>
      </c>
      <c r="D642" s="33">
        <f t="shared" si="12"/>
        <v>9.039452724566327E-3</v>
      </c>
    </row>
    <row r="643" spans="2:4" x14ac:dyDescent="0.2">
      <c r="B643" t="s">
        <v>668</v>
      </c>
      <c r="C643" s="33">
        <v>1.3935852001888693E-2</v>
      </c>
      <c r="D643" s="33">
        <f t="shared" si="12"/>
        <v>4.3935852001888695E-2</v>
      </c>
    </row>
    <row r="644" spans="2:4" x14ac:dyDescent="0.2">
      <c r="B644" t="s">
        <v>669</v>
      </c>
      <c r="C644" s="33">
        <v>-6.3432923737538633E-3</v>
      </c>
      <c r="D644" s="33">
        <f t="shared" si="12"/>
        <v>2.3656707626246137E-2</v>
      </c>
    </row>
    <row r="645" spans="2:4" x14ac:dyDescent="0.2">
      <c r="B645" t="s">
        <v>670</v>
      </c>
      <c r="C645" s="33">
        <v>2.245221143978445E-3</v>
      </c>
      <c r="D645" s="33">
        <f t="shared" ref="D645:D708" si="13">C645+3%</f>
        <v>3.2245221143978445E-2</v>
      </c>
    </row>
    <row r="646" spans="2:4" x14ac:dyDescent="0.2">
      <c r="B646" t="s">
        <v>671</v>
      </c>
      <c r="C646" s="33">
        <v>1.4061506119623562E-2</v>
      </c>
      <c r="D646" s="33">
        <f t="shared" si="13"/>
        <v>4.4061506119623561E-2</v>
      </c>
    </row>
    <row r="647" spans="2:4" x14ac:dyDescent="0.2">
      <c r="B647" t="s">
        <v>672</v>
      </c>
      <c r="C647" s="33">
        <v>3.0190999975448746E-2</v>
      </c>
      <c r="D647" s="33">
        <f t="shared" si="13"/>
        <v>6.0190999975448745E-2</v>
      </c>
    </row>
    <row r="648" spans="2:4" x14ac:dyDescent="0.2">
      <c r="B648" t="s">
        <v>673</v>
      </c>
      <c r="C648" s="33">
        <v>-5.457360850469193E-2</v>
      </c>
      <c r="D648" s="33">
        <f t="shared" si="13"/>
        <v>-2.4573608504691931E-2</v>
      </c>
    </row>
    <row r="649" spans="2:4" x14ac:dyDescent="0.2">
      <c r="B649" t="s">
        <v>674</v>
      </c>
      <c r="C649" s="33">
        <v>2.5054251303727019E-2</v>
      </c>
      <c r="D649" s="33">
        <f t="shared" si="13"/>
        <v>5.5054251303727014E-2</v>
      </c>
    </row>
    <row r="650" spans="2:4" x14ac:dyDescent="0.2">
      <c r="B650" t="s">
        <v>675</v>
      </c>
      <c r="C650" s="33">
        <v>-2.6823471018346274E-3</v>
      </c>
      <c r="D650" s="33">
        <f t="shared" si="13"/>
        <v>2.7317652898165373E-2</v>
      </c>
    </row>
    <row r="651" spans="2:4" x14ac:dyDescent="0.2">
      <c r="B651" t="s">
        <v>676</v>
      </c>
      <c r="C651" s="33">
        <v>2.122457968081827E-2</v>
      </c>
      <c r="D651" s="33">
        <f t="shared" si="13"/>
        <v>5.1224579680818269E-2</v>
      </c>
    </row>
    <row r="652" spans="2:4" x14ac:dyDescent="0.2">
      <c r="B652" t="s">
        <v>677</v>
      </c>
      <c r="C652" s="33">
        <v>6.0488953115476078E-2</v>
      </c>
      <c r="D652" s="33">
        <f t="shared" si="13"/>
        <v>9.0488953115476084E-2</v>
      </c>
    </row>
    <row r="653" spans="2:4" x14ac:dyDescent="0.2">
      <c r="B653" t="s">
        <v>678</v>
      </c>
      <c r="C653" s="33">
        <v>2.9133089086758254E-2</v>
      </c>
      <c r="D653" s="33">
        <f t="shared" si="13"/>
        <v>5.9133089086758253E-2</v>
      </c>
    </row>
    <row r="654" spans="2:4" x14ac:dyDescent="0.2">
      <c r="B654" t="s">
        <v>679</v>
      </c>
      <c r="C654" s="33">
        <v>8.6910338417593002E-3</v>
      </c>
      <c r="D654" s="33">
        <f t="shared" si="13"/>
        <v>3.8691033841759301E-2</v>
      </c>
    </row>
    <row r="655" spans="2:4" x14ac:dyDescent="0.2">
      <c r="B655" t="s">
        <v>680</v>
      </c>
      <c r="C655" s="33">
        <v>5.0676378355563913E-2</v>
      </c>
      <c r="D655" s="33">
        <f t="shared" si="13"/>
        <v>8.0676378355563905E-2</v>
      </c>
    </row>
    <row r="656" spans="2:4" x14ac:dyDescent="0.2">
      <c r="B656" t="s">
        <v>681</v>
      </c>
      <c r="C656" s="33">
        <v>-2.5208756565114152E-3</v>
      </c>
      <c r="D656" s="33">
        <f t="shared" si="13"/>
        <v>2.7479124343488585E-2</v>
      </c>
    </row>
    <row r="657" spans="2:4" x14ac:dyDescent="0.2">
      <c r="B657" t="s">
        <v>682</v>
      </c>
      <c r="C657" s="33">
        <v>-2.702019980025977E-2</v>
      </c>
      <c r="D657" s="33">
        <f t="shared" si="13"/>
        <v>2.979800199740229E-3</v>
      </c>
    </row>
    <row r="658" spans="2:4" x14ac:dyDescent="0.2">
      <c r="B658" t="s">
        <v>683</v>
      </c>
      <c r="C658" s="33">
        <v>1.1765760340331576E-2</v>
      </c>
      <c r="D658" s="33">
        <f t="shared" si="13"/>
        <v>4.1765760340331574E-2</v>
      </c>
    </row>
    <row r="659" spans="2:4" x14ac:dyDescent="0.2">
      <c r="B659" t="s">
        <v>689</v>
      </c>
      <c r="C659" s="33">
        <v>-2.3861018753235375E-2</v>
      </c>
      <c r="D659" s="33">
        <f t="shared" si="13"/>
        <v>6.1389812467646243E-3</v>
      </c>
    </row>
    <row r="660" spans="2:4" x14ac:dyDescent="0.2">
      <c r="B660" t="s">
        <v>690</v>
      </c>
      <c r="C660" s="33">
        <v>-4.6742562693570334E-2</v>
      </c>
      <c r="D660" s="33">
        <f t="shared" si="13"/>
        <v>-1.6742562693570336E-2</v>
      </c>
    </row>
    <row r="661" spans="2:4" x14ac:dyDescent="0.2">
      <c r="B661" t="s">
        <v>691</v>
      </c>
      <c r="C661" s="33">
        <v>4.4424605900096345E-3</v>
      </c>
      <c r="D661" s="33">
        <f t="shared" si="13"/>
        <v>3.4442460590009633E-2</v>
      </c>
    </row>
    <row r="662" spans="2:4" x14ac:dyDescent="0.2">
      <c r="B662" t="s">
        <v>692</v>
      </c>
      <c r="C662" s="33">
        <v>2.7082187021195345E-2</v>
      </c>
      <c r="D662" s="33">
        <f t="shared" si="13"/>
        <v>5.7082187021195344E-2</v>
      </c>
    </row>
    <row r="663" spans="2:4" x14ac:dyDescent="0.2">
      <c r="B663" t="s">
        <v>693</v>
      </c>
      <c r="C663" s="33">
        <v>2.0423293869624978E-2</v>
      </c>
      <c r="D663" s="33">
        <f t="shared" si="13"/>
        <v>5.0423293869624977E-2</v>
      </c>
    </row>
    <row r="664" spans="2:4" x14ac:dyDescent="0.2">
      <c r="B664" t="s">
        <v>694</v>
      </c>
      <c r="C664" s="33">
        <v>-9.7712895677396685E-3</v>
      </c>
      <c r="D664" s="33">
        <f t="shared" si="13"/>
        <v>2.0228710432260329E-2</v>
      </c>
    </row>
    <row r="665" spans="2:4" x14ac:dyDescent="0.2">
      <c r="B665" t="s">
        <v>695</v>
      </c>
      <c r="C665" s="33">
        <v>1.6181143263291356E-2</v>
      </c>
      <c r="D665" s="33">
        <f t="shared" si="13"/>
        <v>4.6181143263291355E-2</v>
      </c>
    </row>
    <row r="666" spans="2:4" x14ac:dyDescent="0.2">
      <c r="B666" t="s">
        <v>696</v>
      </c>
      <c r="C666" s="33">
        <v>8.2654722114278156E-4</v>
      </c>
      <c r="D666" s="33">
        <f t="shared" si="13"/>
        <v>3.082654722114278E-2</v>
      </c>
    </row>
    <row r="667" spans="2:4" x14ac:dyDescent="0.2">
      <c r="B667" t="s">
        <v>697</v>
      </c>
      <c r="C667" s="33">
        <v>1.6422346609219804E-2</v>
      </c>
      <c r="D667" s="33">
        <f t="shared" si="13"/>
        <v>4.6422346609219803E-2</v>
      </c>
    </row>
    <row r="668" spans="2:4" x14ac:dyDescent="0.2">
      <c r="B668" t="s">
        <v>698</v>
      </c>
      <c r="C668" s="33">
        <v>3.0297661720241696E-2</v>
      </c>
      <c r="D668" s="33">
        <f t="shared" si="13"/>
        <v>6.0297661720241695E-2</v>
      </c>
    </row>
    <row r="669" spans="2:4" x14ac:dyDescent="0.2">
      <c r="B669" t="s">
        <v>699</v>
      </c>
      <c r="C669" s="33">
        <v>2.712559567887832E-3</v>
      </c>
      <c r="D669" s="33">
        <f t="shared" si="13"/>
        <v>3.2712559567887829E-2</v>
      </c>
    </row>
    <row r="670" spans="2:4" x14ac:dyDescent="0.2">
      <c r="B670" t="s">
        <v>700</v>
      </c>
      <c r="C670" s="33">
        <v>1.8367522163493334E-2</v>
      </c>
      <c r="D670" s="33">
        <f t="shared" si="13"/>
        <v>4.8367522163493333E-2</v>
      </c>
    </row>
    <row r="671" spans="2:4" x14ac:dyDescent="0.2">
      <c r="B671" t="s">
        <v>701</v>
      </c>
      <c r="C671" s="33">
        <v>1.5422110799138643E-2</v>
      </c>
      <c r="D671" s="33">
        <f t="shared" si="13"/>
        <v>4.5422110799138646E-2</v>
      </c>
    </row>
    <row r="672" spans="2:4" x14ac:dyDescent="0.2">
      <c r="B672" t="s">
        <v>702</v>
      </c>
      <c r="C672" s="33">
        <v>-2.3101174376975224E-2</v>
      </c>
      <c r="D672" s="33">
        <f t="shared" si="13"/>
        <v>6.8988256230247749E-3</v>
      </c>
    </row>
    <row r="673" spans="2:4" x14ac:dyDescent="0.2">
      <c r="B673" t="s">
        <v>703</v>
      </c>
      <c r="C673" s="33">
        <v>5.8262893228860559E-2</v>
      </c>
      <c r="D673" s="33">
        <f t="shared" si="13"/>
        <v>8.8262893228860551E-2</v>
      </c>
    </row>
    <row r="674" spans="2:4" x14ac:dyDescent="0.2">
      <c r="B674" t="s">
        <v>704</v>
      </c>
      <c r="C674" s="33">
        <v>-9.5276389299135452E-3</v>
      </c>
      <c r="D674" s="33">
        <f t="shared" si="13"/>
        <v>2.0472361070086452E-2</v>
      </c>
    </row>
    <row r="675" spans="2:4" x14ac:dyDescent="0.2">
      <c r="B675" t="s">
        <v>705</v>
      </c>
      <c r="C675" s="33">
        <v>-7.4485031054328712E-3</v>
      </c>
      <c r="D675" s="33">
        <f t="shared" si="13"/>
        <v>2.2551496894567126E-2</v>
      </c>
    </row>
    <row r="676" spans="2:4" x14ac:dyDescent="0.2">
      <c r="B676" t="s">
        <v>706</v>
      </c>
      <c r="C676" s="33">
        <v>4.4746092443132192E-2</v>
      </c>
      <c r="D676" s="33">
        <f t="shared" si="13"/>
        <v>7.4746092443132184E-2</v>
      </c>
    </row>
    <row r="677" spans="2:4" x14ac:dyDescent="0.2">
      <c r="B677" t="s">
        <v>707</v>
      </c>
      <c r="C677" s="33">
        <v>3.3226074638075913E-2</v>
      </c>
      <c r="D677" s="33">
        <f t="shared" si="13"/>
        <v>6.3226074638075919E-2</v>
      </c>
    </row>
    <row r="678" spans="2:4" x14ac:dyDescent="0.2">
      <c r="B678" t="s">
        <v>708</v>
      </c>
      <c r="C678" s="33">
        <v>3.2993106942454713E-2</v>
      </c>
      <c r="D678" s="33">
        <f t="shared" si="13"/>
        <v>6.2993106942454719E-2</v>
      </c>
    </row>
    <row r="679" spans="2:4" x14ac:dyDescent="0.2">
      <c r="B679" t="s">
        <v>709</v>
      </c>
      <c r="C679" s="33">
        <v>-3.5871419025005742E-2</v>
      </c>
      <c r="D679" s="33">
        <f t="shared" si="13"/>
        <v>-5.8714190250057433E-3</v>
      </c>
    </row>
    <row r="680" spans="2:4" x14ac:dyDescent="0.2">
      <c r="B680" t="s">
        <v>710</v>
      </c>
      <c r="C680" s="33">
        <v>2.6095744298526798E-2</v>
      </c>
      <c r="D680" s="33">
        <f t="shared" si="13"/>
        <v>5.6095744298526797E-2</v>
      </c>
    </row>
    <row r="681" spans="2:4" x14ac:dyDescent="0.2">
      <c r="B681" t="s">
        <v>711</v>
      </c>
      <c r="C681" s="33">
        <v>2.1027472912166632E-2</v>
      </c>
      <c r="D681" s="33">
        <f t="shared" si="13"/>
        <v>5.1027472912166631E-2</v>
      </c>
    </row>
    <row r="682" spans="2:4" x14ac:dyDescent="0.2">
      <c r="B682" t="s">
        <v>712</v>
      </c>
      <c r="C682" s="33">
        <v>2.3844051545882775E-2</v>
      </c>
      <c r="D682" s="33">
        <f t="shared" si="13"/>
        <v>5.3844051545882773E-2</v>
      </c>
    </row>
    <row r="683" spans="2:4" x14ac:dyDescent="0.2">
      <c r="B683" t="s">
        <v>713</v>
      </c>
      <c r="C683" s="33">
        <v>2.4186066282010085E-2</v>
      </c>
      <c r="D683" s="33">
        <f t="shared" si="13"/>
        <v>5.4186066282010087E-2</v>
      </c>
    </row>
    <row r="684" spans="2:4" x14ac:dyDescent="0.2">
      <c r="B684" t="s">
        <v>714</v>
      </c>
      <c r="C684" s="33">
        <v>-4.1861120445770752E-3</v>
      </c>
      <c r="D684" s="33">
        <f t="shared" si="13"/>
        <v>2.5813887955422922E-2</v>
      </c>
    </row>
    <row r="685" spans="2:4" x14ac:dyDescent="0.2">
      <c r="B685" t="s">
        <v>715</v>
      </c>
      <c r="C685" s="33">
        <v>4.9084487644944413E-2</v>
      </c>
      <c r="D685" s="33">
        <f t="shared" si="13"/>
        <v>7.9084487644944412E-2</v>
      </c>
    </row>
    <row r="686" spans="2:4" x14ac:dyDescent="0.2">
      <c r="B686" t="s">
        <v>716</v>
      </c>
      <c r="C686" s="33">
        <v>-2.4387611039952337E-4</v>
      </c>
      <c r="D686" s="33">
        <f t="shared" si="13"/>
        <v>2.9756123889600476E-2</v>
      </c>
    </row>
    <row r="687" spans="2:4" x14ac:dyDescent="0.2">
      <c r="B687" t="s">
        <v>717</v>
      </c>
      <c r="C687" s="33">
        <v>3.0137135271281097E-2</v>
      </c>
      <c r="D687" s="33">
        <f t="shared" si="13"/>
        <v>6.0137135271281096E-2</v>
      </c>
    </row>
    <row r="688" spans="2:4" x14ac:dyDescent="0.2">
      <c r="B688" t="s">
        <v>718</v>
      </c>
      <c r="C688" s="33">
        <v>-2.9006881029043276E-3</v>
      </c>
      <c r="D688" s="33">
        <f t="shared" si="13"/>
        <v>2.709931189709567E-2</v>
      </c>
    </row>
    <row r="689" spans="2:4" x14ac:dyDescent="0.2">
      <c r="B689" t="s">
        <v>719</v>
      </c>
      <c r="C689" s="33">
        <v>2.073580882300919E-2</v>
      </c>
      <c r="D689" s="33">
        <f t="shared" si="13"/>
        <v>5.0735808823009189E-2</v>
      </c>
    </row>
    <row r="690" spans="2:4" x14ac:dyDescent="0.2">
      <c r="B690" t="s">
        <v>720</v>
      </c>
      <c r="C690" s="33">
        <v>5.4438533286164442E-3</v>
      </c>
      <c r="D690" s="33">
        <f t="shared" si="13"/>
        <v>3.5443853328616444E-2</v>
      </c>
    </row>
    <row r="691" spans="2:4" x14ac:dyDescent="0.2">
      <c r="B691" t="s">
        <v>721</v>
      </c>
      <c r="C691" s="33">
        <v>2.0021416608610745E-2</v>
      </c>
      <c r="D691" s="33">
        <f t="shared" si="13"/>
        <v>5.0021416608610744E-2</v>
      </c>
    </row>
    <row r="692" spans="2:4" x14ac:dyDescent="0.2">
      <c r="B692" t="s">
        <v>722</v>
      </c>
      <c r="C692" s="33">
        <v>1.7275494407270303E-2</v>
      </c>
      <c r="D692" s="33">
        <f t="shared" si="13"/>
        <v>4.7275494407270302E-2</v>
      </c>
    </row>
    <row r="693" spans="2:4" x14ac:dyDescent="0.2">
      <c r="B693" t="s">
        <v>723</v>
      </c>
      <c r="C693" s="33">
        <v>1.7523639931033196E-2</v>
      </c>
      <c r="D693" s="33">
        <f t="shared" si="13"/>
        <v>4.7523639931033194E-2</v>
      </c>
    </row>
    <row r="694" spans="2:4" x14ac:dyDescent="0.2">
      <c r="B694" t="s">
        <v>724</v>
      </c>
      <c r="C694" s="33">
        <v>1.0229700815850156E-2</v>
      </c>
      <c r="D694" s="33">
        <f t="shared" si="13"/>
        <v>4.0229700815850158E-2</v>
      </c>
    </row>
    <row r="695" spans="2:4" x14ac:dyDescent="0.2">
      <c r="B695" t="s">
        <v>725</v>
      </c>
      <c r="C695" s="33">
        <v>3.2925390361265093E-2</v>
      </c>
      <c r="D695" s="33">
        <f t="shared" si="13"/>
        <v>6.2925390361265099E-2</v>
      </c>
    </row>
    <row r="696" spans="2:4" x14ac:dyDescent="0.2">
      <c r="B696" t="s">
        <v>726</v>
      </c>
      <c r="C696" s="33">
        <v>-1.3964311863913075E-2</v>
      </c>
      <c r="D696" s="33">
        <f t="shared" si="13"/>
        <v>1.6035688136086926E-2</v>
      </c>
    </row>
    <row r="697" spans="2:4" x14ac:dyDescent="0.2">
      <c r="B697" t="s">
        <v>727</v>
      </c>
      <c r="C697" s="33">
        <v>-1.4283333171803882E-3</v>
      </c>
      <c r="D697" s="33">
        <f t="shared" si="13"/>
        <v>2.8571666682819609E-2</v>
      </c>
    </row>
    <row r="698" spans="2:4" x14ac:dyDescent="0.2">
      <c r="B698" t="s">
        <v>728</v>
      </c>
      <c r="C698" s="33">
        <v>2.5372527831602605E-2</v>
      </c>
      <c r="D698" s="33">
        <f t="shared" si="13"/>
        <v>5.5372527831602604E-2</v>
      </c>
    </row>
    <row r="699" spans="2:4" x14ac:dyDescent="0.2">
      <c r="B699" t="s">
        <v>729</v>
      </c>
      <c r="C699" s="33">
        <v>1.8533222252421037E-2</v>
      </c>
      <c r="D699" s="33">
        <f t="shared" si="13"/>
        <v>4.8533222252421036E-2</v>
      </c>
    </row>
    <row r="700" spans="2:4" x14ac:dyDescent="0.2">
      <c r="B700" t="s">
        <v>730</v>
      </c>
      <c r="C700" s="33">
        <v>-2.3023809829734836E-2</v>
      </c>
      <c r="D700" s="33">
        <f t="shared" si="13"/>
        <v>6.9761901702651632E-3</v>
      </c>
    </row>
    <row r="701" spans="2:4" x14ac:dyDescent="0.2">
      <c r="B701" t="s">
        <v>731</v>
      </c>
      <c r="C701" s="33">
        <v>-1.0137183823241502E-2</v>
      </c>
      <c r="D701" s="33">
        <f t="shared" si="13"/>
        <v>1.9862816176758495E-2</v>
      </c>
    </row>
    <row r="702" spans="2:4" x14ac:dyDescent="0.2">
      <c r="B702" t="s">
        <v>732</v>
      </c>
      <c r="C702" s="33">
        <v>8.7029382993089252E-3</v>
      </c>
      <c r="D702" s="33">
        <f t="shared" si="13"/>
        <v>3.8702938299308924E-2</v>
      </c>
    </row>
    <row r="703" spans="2:4" x14ac:dyDescent="0.2">
      <c r="B703" t="s">
        <v>733</v>
      </c>
      <c r="C703" s="33">
        <v>-1.2581721892176293E-2</v>
      </c>
      <c r="D703" s="33">
        <f t="shared" si="13"/>
        <v>1.7418278107823704E-2</v>
      </c>
    </row>
    <row r="704" spans="2:4" x14ac:dyDescent="0.2">
      <c r="B704" t="s">
        <v>734</v>
      </c>
      <c r="C704" s="33">
        <v>5.1313587741679849E-3</v>
      </c>
      <c r="D704" s="33">
        <f t="shared" si="13"/>
        <v>3.5131358774167981E-2</v>
      </c>
    </row>
    <row r="705" spans="2:4" x14ac:dyDescent="0.2">
      <c r="B705" t="s">
        <v>735</v>
      </c>
      <c r="C705" s="33">
        <v>-1.0493141192400685E-2</v>
      </c>
      <c r="D705" s="33">
        <f t="shared" si="13"/>
        <v>1.9506858807599316E-2</v>
      </c>
    </row>
    <row r="706" spans="2:4" x14ac:dyDescent="0.2">
      <c r="B706" t="s">
        <v>736</v>
      </c>
      <c r="C706" s="33">
        <v>1.7881468519799323E-2</v>
      </c>
      <c r="D706" s="33">
        <f t="shared" si="13"/>
        <v>4.7881468519799325E-2</v>
      </c>
    </row>
    <row r="707" spans="2:4" x14ac:dyDescent="0.2">
      <c r="B707" t="s">
        <v>737</v>
      </c>
      <c r="C707" s="33">
        <v>7.5898735067929483E-3</v>
      </c>
      <c r="D707" s="33">
        <f t="shared" si="13"/>
        <v>3.7589873506792951E-2</v>
      </c>
    </row>
    <row r="708" spans="2:4" x14ac:dyDescent="0.2">
      <c r="B708" t="s">
        <v>738</v>
      </c>
      <c r="C708" s="33">
        <v>3.9061144574780292E-2</v>
      </c>
      <c r="D708" s="33">
        <f t="shared" si="13"/>
        <v>6.9061144574780298E-2</v>
      </c>
    </row>
    <row r="709" spans="2:4" x14ac:dyDescent="0.2">
      <c r="B709" t="s">
        <v>739</v>
      </c>
      <c r="C709" s="33">
        <v>-2.8637877190995753E-2</v>
      </c>
      <c r="D709" s="33">
        <f t="shared" ref="D709:D772" si="14">C709+3%</f>
        <v>1.3621228090042459E-3</v>
      </c>
    </row>
    <row r="710" spans="2:4" x14ac:dyDescent="0.2">
      <c r="B710" t="s">
        <v>740</v>
      </c>
      <c r="C710" s="33">
        <v>2.7193997084122269E-2</v>
      </c>
      <c r="D710" s="33">
        <f t="shared" si="14"/>
        <v>5.7193997084122268E-2</v>
      </c>
    </row>
    <row r="711" spans="2:4" x14ac:dyDescent="0.2">
      <c r="B711" t="s">
        <v>741</v>
      </c>
      <c r="C711" s="33">
        <v>8.1478999489917152E-3</v>
      </c>
      <c r="D711" s="33">
        <f t="shared" si="14"/>
        <v>3.8147899948991718E-2</v>
      </c>
    </row>
    <row r="712" spans="2:4" x14ac:dyDescent="0.2">
      <c r="B712" t="s">
        <v>742</v>
      </c>
      <c r="C712" s="33">
        <v>-2.7649733313193734E-3</v>
      </c>
      <c r="D712" s="33">
        <f t="shared" si="14"/>
        <v>2.7235026668680627E-2</v>
      </c>
    </row>
    <row r="713" spans="2:4" x14ac:dyDescent="0.2">
      <c r="B713" t="s">
        <v>743</v>
      </c>
      <c r="C713" s="33">
        <v>4.2424295978228894E-2</v>
      </c>
      <c r="D713" s="33">
        <f t="shared" si="14"/>
        <v>7.2424295978228886E-2</v>
      </c>
    </row>
    <row r="714" spans="2:4" x14ac:dyDescent="0.2">
      <c r="B714" t="s">
        <v>744</v>
      </c>
      <c r="C714" s="33">
        <v>2.6279347606096085E-2</v>
      </c>
      <c r="D714" s="33">
        <f t="shared" si="14"/>
        <v>5.6279347606096083E-2</v>
      </c>
    </row>
    <row r="715" spans="2:4" x14ac:dyDescent="0.2">
      <c r="B715" t="s">
        <v>745</v>
      </c>
      <c r="C715" s="33">
        <v>7.1551943945870307E-3</v>
      </c>
      <c r="D715" s="33">
        <f t="shared" si="14"/>
        <v>3.7155194394587032E-2</v>
      </c>
    </row>
    <row r="716" spans="2:4" x14ac:dyDescent="0.2">
      <c r="B716" t="s">
        <v>746</v>
      </c>
      <c r="C716" s="33">
        <v>1.6125358269314116E-2</v>
      </c>
      <c r="D716" s="33">
        <f t="shared" si="14"/>
        <v>4.6125358269314118E-2</v>
      </c>
    </row>
    <row r="717" spans="2:4" x14ac:dyDescent="0.2">
      <c r="B717" t="s">
        <v>747</v>
      </c>
      <c r="C717" s="33">
        <v>2.4695847495516725E-2</v>
      </c>
      <c r="D717" s="33">
        <f t="shared" si="14"/>
        <v>5.4695847495516724E-2</v>
      </c>
    </row>
    <row r="718" spans="2:4" x14ac:dyDescent="0.2">
      <c r="B718" t="s">
        <v>748</v>
      </c>
      <c r="C718" s="33">
        <v>-2.0122736396356353E-2</v>
      </c>
      <c r="D718" s="33">
        <f t="shared" si="14"/>
        <v>9.8772636036436462E-3</v>
      </c>
    </row>
    <row r="719" spans="2:4" x14ac:dyDescent="0.2">
      <c r="B719" t="s">
        <v>749</v>
      </c>
      <c r="C719" s="33">
        <v>-3.6813783488077317E-4</v>
      </c>
      <c r="D719" s="33">
        <f t="shared" si="14"/>
        <v>2.9631862165119226E-2</v>
      </c>
    </row>
    <row r="720" spans="2:4" x14ac:dyDescent="0.2">
      <c r="B720" t="s">
        <v>750</v>
      </c>
      <c r="C720" s="33">
        <v>-2.0318838789496189E-2</v>
      </c>
      <c r="D720" s="33">
        <f t="shared" si="14"/>
        <v>9.6811612105038095E-3</v>
      </c>
    </row>
    <row r="721" spans="2:4" x14ac:dyDescent="0.2">
      <c r="B721" t="s">
        <v>751</v>
      </c>
      <c r="C721" s="33">
        <v>1.3028588753265468E-2</v>
      </c>
      <c r="D721" s="33">
        <f t="shared" si="14"/>
        <v>4.302858875326547E-2</v>
      </c>
    </row>
    <row r="722" spans="2:4" x14ac:dyDescent="0.2">
      <c r="B722" t="s">
        <v>752</v>
      </c>
      <c r="C722" s="33">
        <v>3.2285787004685054E-2</v>
      </c>
      <c r="D722" s="33">
        <f t="shared" si="14"/>
        <v>6.2285787004685053E-2</v>
      </c>
    </row>
    <row r="723" spans="2:4" x14ac:dyDescent="0.2">
      <c r="B723" t="s">
        <v>753</v>
      </c>
      <c r="C723" s="33">
        <v>1.8915000274398814E-2</v>
      </c>
      <c r="D723" s="33">
        <f t="shared" si="14"/>
        <v>4.8915000274398809E-2</v>
      </c>
    </row>
    <row r="724" spans="2:4" x14ac:dyDescent="0.2">
      <c r="B724" t="s">
        <v>754</v>
      </c>
      <c r="C724" s="33">
        <v>-1.0833103517561555E-2</v>
      </c>
      <c r="D724" s="33">
        <f t="shared" si="14"/>
        <v>1.9166896482438446E-2</v>
      </c>
    </row>
    <row r="725" spans="2:4" x14ac:dyDescent="0.2">
      <c r="B725" t="s">
        <v>755</v>
      </c>
      <c r="C725" s="33">
        <v>-1.5785044717058973E-2</v>
      </c>
      <c r="D725" s="33">
        <f t="shared" si="14"/>
        <v>1.4214955282941026E-2</v>
      </c>
    </row>
    <row r="726" spans="2:4" x14ac:dyDescent="0.2">
      <c r="B726" t="s">
        <v>756</v>
      </c>
      <c r="C726" s="33">
        <v>1.2079788249705547E-2</v>
      </c>
      <c r="D726" s="33">
        <f t="shared" si="14"/>
        <v>4.2079788249705548E-2</v>
      </c>
    </row>
    <row r="727" spans="2:4" x14ac:dyDescent="0.2">
      <c r="B727" t="s">
        <v>757</v>
      </c>
      <c r="C727" s="33">
        <v>1.0929171781795708E-2</v>
      </c>
      <c r="D727" s="33">
        <f t="shared" si="14"/>
        <v>4.0929171781795705E-2</v>
      </c>
    </row>
    <row r="728" spans="2:4" x14ac:dyDescent="0.2">
      <c r="B728" t="s">
        <v>758</v>
      </c>
      <c r="C728" s="33">
        <v>2.5355296221069606E-2</v>
      </c>
      <c r="D728" s="33">
        <f t="shared" si="14"/>
        <v>5.5355296221069605E-2</v>
      </c>
    </row>
    <row r="729" spans="2:4" x14ac:dyDescent="0.2">
      <c r="B729" t="s">
        <v>759</v>
      </c>
      <c r="C729" s="33">
        <v>-1.4212275782976274E-3</v>
      </c>
      <c r="D729" s="33">
        <f t="shared" si="14"/>
        <v>2.857877242170237E-2</v>
      </c>
    </row>
    <row r="730" spans="2:4" x14ac:dyDescent="0.2">
      <c r="B730" t="s">
        <v>760</v>
      </c>
      <c r="C730" s="33">
        <v>6.0158362985814652E-3</v>
      </c>
      <c r="D730" s="33">
        <f t="shared" si="14"/>
        <v>3.6015836298581461E-2</v>
      </c>
    </row>
    <row r="731" spans="2:4" x14ac:dyDescent="0.2">
      <c r="B731" t="s">
        <v>761</v>
      </c>
      <c r="C731" s="33">
        <v>3.5908017955222901E-2</v>
      </c>
      <c r="D731" s="33">
        <f t="shared" si="14"/>
        <v>6.59080179552229E-2</v>
      </c>
    </row>
    <row r="732" spans="2:4" x14ac:dyDescent="0.2">
      <c r="B732" t="s">
        <v>762</v>
      </c>
      <c r="C732" s="33">
        <v>1.4685492972613593E-2</v>
      </c>
      <c r="D732" s="33">
        <f t="shared" si="14"/>
        <v>4.4685492972613594E-2</v>
      </c>
    </row>
    <row r="733" spans="2:4" x14ac:dyDescent="0.2">
      <c r="B733" t="s">
        <v>763</v>
      </c>
      <c r="C733" s="33">
        <v>9.2569852853452896E-3</v>
      </c>
      <c r="D733" s="33">
        <f t="shared" si="14"/>
        <v>3.925698528534529E-2</v>
      </c>
    </row>
    <row r="734" spans="2:4" x14ac:dyDescent="0.2">
      <c r="B734" t="s">
        <v>764</v>
      </c>
      <c r="C734" s="33">
        <v>3.0290384691444509E-2</v>
      </c>
      <c r="D734" s="33">
        <f t="shared" si="14"/>
        <v>6.0290384691444508E-2</v>
      </c>
    </row>
    <row r="735" spans="2:4" x14ac:dyDescent="0.2">
      <c r="B735" t="s">
        <v>765</v>
      </c>
      <c r="C735" s="33">
        <v>-4.0649486145678242E-3</v>
      </c>
      <c r="D735" s="33">
        <f t="shared" si="14"/>
        <v>2.5935051385432173E-2</v>
      </c>
    </row>
    <row r="736" spans="2:4" x14ac:dyDescent="0.2">
      <c r="B736" t="s">
        <v>766</v>
      </c>
      <c r="C736" s="33">
        <v>-7.6633529748882708E-3</v>
      </c>
      <c r="D736" s="33">
        <f t="shared" si="14"/>
        <v>2.2336647025111726E-2</v>
      </c>
    </row>
    <row r="737" spans="2:4" x14ac:dyDescent="0.2">
      <c r="B737" t="s">
        <v>767</v>
      </c>
      <c r="C737" s="33">
        <v>4.0292530186240502E-3</v>
      </c>
      <c r="D737" s="33">
        <f t="shared" si="14"/>
        <v>3.4029253018624049E-2</v>
      </c>
    </row>
    <row r="738" spans="2:4" x14ac:dyDescent="0.2">
      <c r="B738" t="s">
        <v>768</v>
      </c>
      <c r="C738" s="33">
        <v>1.5322679666457045E-2</v>
      </c>
      <c r="D738" s="33">
        <f t="shared" si="14"/>
        <v>4.5322679666457047E-2</v>
      </c>
    </row>
    <row r="739" spans="2:4" x14ac:dyDescent="0.2">
      <c r="B739" t="s">
        <v>769</v>
      </c>
      <c r="C739" s="33">
        <v>2.8734570328926276E-2</v>
      </c>
      <c r="D739" s="33">
        <f t="shared" si="14"/>
        <v>5.8734570328926275E-2</v>
      </c>
    </row>
    <row r="740" spans="2:4" x14ac:dyDescent="0.2">
      <c r="B740" t="s">
        <v>770</v>
      </c>
      <c r="C740" s="33">
        <v>3.0396789616891497E-2</v>
      </c>
      <c r="D740" s="33">
        <f t="shared" si="14"/>
        <v>6.0396789616891496E-2</v>
      </c>
    </row>
    <row r="741" spans="2:4" x14ac:dyDescent="0.2">
      <c r="B741" t="s">
        <v>771</v>
      </c>
      <c r="C741" s="33">
        <v>3.6639406058546244E-2</v>
      </c>
      <c r="D741" s="33">
        <f t="shared" si="14"/>
        <v>6.6639406058546236E-2</v>
      </c>
    </row>
    <row r="742" spans="2:4" x14ac:dyDescent="0.2">
      <c r="B742" t="s">
        <v>772</v>
      </c>
      <c r="C742" s="33">
        <v>6.6921642612712655E-3</v>
      </c>
      <c r="D742" s="33">
        <f t="shared" si="14"/>
        <v>3.6692164261271268E-2</v>
      </c>
    </row>
    <row r="743" spans="2:4" x14ac:dyDescent="0.2">
      <c r="B743" t="s">
        <v>773</v>
      </c>
      <c r="C743" s="33">
        <v>-1.1659425094428065E-2</v>
      </c>
      <c r="D743" s="33">
        <f t="shared" si="14"/>
        <v>1.8340574905571935E-2</v>
      </c>
    </row>
    <row r="744" spans="2:4" x14ac:dyDescent="0.2">
      <c r="B744" t="s">
        <v>774</v>
      </c>
      <c r="C744" s="33">
        <v>2.6406520613517205E-2</v>
      </c>
      <c r="D744" s="33">
        <f t="shared" si="14"/>
        <v>5.6406520613517204E-2</v>
      </c>
    </row>
    <row r="745" spans="2:4" x14ac:dyDescent="0.2">
      <c r="B745" t="s">
        <v>775</v>
      </c>
      <c r="C745" s="33">
        <v>-2.3715548645762315E-2</v>
      </c>
      <c r="D745" s="33">
        <f t="shared" si="14"/>
        <v>6.2844513542376843E-3</v>
      </c>
    </row>
    <row r="746" spans="2:4" x14ac:dyDescent="0.2">
      <c r="B746" t="s">
        <v>776</v>
      </c>
      <c r="C746" s="33">
        <v>-2.095846309110707E-2</v>
      </c>
      <c r="D746" s="33">
        <f t="shared" si="14"/>
        <v>9.041536908892929E-3</v>
      </c>
    </row>
    <row r="747" spans="2:4" x14ac:dyDescent="0.2">
      <c r="B747" t="s">
        <v>777</v>
      </c>
      <c r="C747" s="33">
        <v>-2.2434272684401148E-3</v>
      </c>
      <c r="D747" s="33">
        <f t="shared" si="14"/>
        <v>2.7756572731559882E-2</v>
      </c>
    </row>
    <row r="748" spans="2:4" x14ac:dyDescent="0.2">
      <c r="B748" t="s">
        <v>778</v>
      </c>
      <c r="C748" s="33">
        <v>1.442856924781973E-2</v>
      </c>
      <c r="D748" s="33">
        <f t="shared" si="14"/>
        <v>4.4428569247819731E-2</v>
      </c>
    </row>
    <row r="749" spans="2:4" x14ac:dyDescent="0.2">
      <c r="B749" t="s">
        <v>779</v>
      </c>
      <c r="C749" s="33">
        <v>2.19241081178666E-2</v>
      </c>
      <c r="D749" s="33">
        <f t="shared" si="14"/>
        <v>5.1924108117866602E-2</v>
      </c>
    </row>
    <row r="750" spans="2:4" x14ac:dyDescent="0.2">
      <c r="B750" t="s">
        <v>780</v>
      </c>
      <c r="C750" s="33">
        <v>-3.6219611136692961E-2</v>
      </c>
      <c r="D750" s="33">
        <f t="shared" si="14"/>
        <v>-6.2196111366929624E-3</v>
      </c>
    </row>
    <row r="751" spans="2:4" x14ac:dyDescent="0.2">
      <c r="B751" t="s">
        <v>781</v>
      </c>
      <c r="C751" s="33">
        <v>-2.2224728999983089E-2</v>
      </c>
      <c r="D751" s="33">
        <f t="shared" si="14"/>
        <v>7.7752710000169103E-3</v>
      </c>
    </row>
    <row r="752" spans="2:4" x14ac:dyDescent="0.2">
      <c r="B752" t="s">
        <v>782</v>
      </c>
      <c r="C752" s="33">
        <v>4.6117716444465252E-2</v>
      </c>
      <c r="D752" s="33">
        <f t="shared" si="14"/>
        <v>7.6117716444465244E-2</v>
      </c>
    </row>
    <row r="753" spans="2:4" x14ac:dyDescent="0.2">
      <c r="B753" t="s">
        <v>783</v>
      </c>
      <c r="C753" s="33">
        <v>-4.0589266907104168E-3</v>
      </c>
      <c r="D753" s="33">
        <f t="shared" si="14"/>
        <v>2.5941073309289582E-2</v>
      </c>
    </row>
    <row r="754" spans="2:4" x14ac:dyDescent="0.2">
      <c r="B754" t="s">
        <v>784</v>
      </c>
      <c r="C754" s="33">
        <v>-1.1586404309158639E-2</v>
      </c>
      <c r="D754" s="33">
        <f t="shared" si="14"/>
        <v>1.8413595690841361E-2</v>
      </c>
    </row>
    <row r="755" spans="2:4" x14ac:dyDescent="0.2">
      <c r="B755" t="s">
        <v>785</v>
      </c>
      <c r="C755" s="33">
        <v>3.1907292721931289E-3</v>
      </c>
      <c r="D755" s="33">
        <f t="shared" si="14"/>
        <v>3.3190729272193131E-2</v>
      </c>
    </row>
    <row r="756" spans="2:4" x14ac:dyDescent="0.2">
      <c r="B756" t="s">
        <v>786</v>
      </c>
      <c r="C756" s="33">
        <v>2.6715074086345693E-2</v>
      </c>
      <c r="D756" s="33">
        <f t="shared" si="14"/>
        <v>5.6715074086345692E-2</v>
      </c>
    </row>
    <row r="757" spans="2:4" x14ac:dyDescent="0.2">
      <c r="B757" t="s">
        <v>787</v>
      </c>
      <c r="C757" s="33">
        <v>2.70237366191943E-2</v>
      </c>
      <c r="D757" s="33">
        <f t="shared" si="14"/>
        <v>5.7023736619194298E-2</v>
      </c>
    </row>
    <row r="758" spans="2:4" x14ac:dyDescent="0.2">
      <c r="B758" t="s">
        <v>788</v>
      </c>
      <c r="C758" s="33">
        <v>6.6604307991084541E-3</v>
      </c>
      <c r="D758" s="33">
        <f t="shared" si="14"/>
        <v>3.6660430799108454E-2</v>
      </c>
    </row>
    <row r="759" spans="2:4" x14ac:dyDescent="0.2">
      <c r="B759" t="s">
        <v>789</v>
      </c>
      <c r="C759" s="33">
        <v>-2.3564418773922621E-3</v>
      </c>
      <c r="D759" s="33">
        <f t="shared" si="14"/>
        <v>2.7643558122607735E-2</v>
      </c>
    </row>
    <row r="760" spans="2:4" x14ac:dyDescent="0.2">
      <c r="B760" t="s">
        <v>790</v>
      </c>
      <c r="C760" s="33">
        <v>-3.7644259936741864E-2</v>
      </c>
      <c r="D760" s="33">
        <f t="shared" si="14"/>
        <v>-7.6442599367418651E-3</v>
      </c>
    </row>
    <row r="761" spans="2:4" x14ac:dyDescent="0.2">
      <c r="B761" t="s">
        <v>791</v>
      </c>
      <c r="C761" s="33">
        <v>4.7874485548668369E-2</v>
      </c>
      <c r="D761" s="33">
        <f t="shared" si="14"/>
        <v>7.7874485548668368E-2</v>
      </c>
    </row>
    <row r="762" spans="2:4" x14ac:dyDescent="0.2">
      <c r="B762" t="s">
        <v>792</v>
      </c>
      <c r="C762" s="33">
        <v>-1.085243436546591E-2</v>
      </c>
      <c r="D762" s="33">
        <f t="shared" si="14"/>
        <v>1.914756563453409E-2</v>
      </c>
    </row>
    <row r="763" spans="2:4" x14ac:dyDescent="0.2">
      <c r="B763" t="s">
        <v>793</v>
      </c>
      <c r="C763" s="33">
        <v>3.4391732343654502E-2</v>
      </c>
      <c r="D763" s="33">
        <f t="shared" si="14"/>
        <v>6.4391732343654501E-2</v>
      </c>
    </row>
    <row r="764" spans="2:4" x14ac:dyDescent="0.2">
      <c r="B764" t="s">
        <v>794</v>
      </c>
      <c r="C764" s="33">
        <v>-9.3000187346629955E-3</v>
      </c>
      <c r="D764" s="33">
        <f t="shared" si="14"/>
        <v>2.0699981265337002E-2</v>
      </c>
    </row>
    <row r="765" spans="2:4" x14ac:dyDescent="0.2">
      <c r="B765" t="s">
        <v>795</v>
      </c>
      <c r="C765" s="33">
        <v>1.1488323304412757E-2</v>
      </c>
      <c r="D765" s="33">
        <f t="shared" si="14"/>
        <v>4.1488323304412753E-2</v>
      </c>
    </row>
    <row r="766" spans="2:4" x14ac:dyDescent="0.2">
      <c r="B766" t="s">
        <v>796</v>
      </c>
      <c r="C766" s="33">
        <v>2.2093093802866823E-2</v>
      </c>
      <c r="D766" s="33">
        <f t="shared" si="14"/>
        <v>5.2093093802866822E-2</v>
      </c>
    </row>
    <row r="767" spans="2:4" x14ac:dyDescent="0.2">
      <c r="B767" t="s">
        <v>797</v>
      </c>
      <c r="C767" s="33">
        <v>2.4026177546424964E-2</v>
      </c>
      <c r="D767" s="33">
        <f t="shared" si="14"/>
        <v>5.4026177546424962E-2</v>
      </c>
    </row>
    <row r="768" spans="2:4" x14ac:dyDescent="0.2">
      <c r="B768" t="s">
        <v>798</v>
      </c>
      <c r="C768" s="33">
        <v>-1.5215005013747186E-2</v>
      </c>
      <c r="D768" s="33">
        <f t="shared" si="14"/>
        <v>1.4784994986252813E-2</v>
      </c>
    </row>
    <row r="769" spans="2:4" x14ac:dyDescent="0.2">
      <c r="B769" t="s">
        <v>799</v>
      </c>
      <c r="C769" s="33">
        <v>2.3832803394886734E-2</v>
      </c>
      <c r="D769" s="33">
        <f t="shared" si="14"/>
        <v>5.3832803394886733E-2</v>
      </c>
    </row>
    <row r="770" spans="2:4" x14ac:dyDescent="0.2">
      <c r="B770" t="s">
        <v>800</v>
      </c>
      <c r="C770" s="33">
        <v>1.1993630743142344E-2</v>
      </c>
      <c r="D770" s="33">
        <f t="shared" si="14"/>
        <v>4.1993630743142343E-2</v>
      </c>
    </row>
    <row r="771" spans="2:4" x14ac:dyDescent="0.2">
      <c r="B771" t="s">
        <v>801</v>
      </c>
      <c r="C771" s="33">
        <v>1.770626668028049E-2</v>
      </c>
      <c r="D771" s="33">
        <f t="shared" si="14"/>
        <v>4.7706266680280489E-2</v>
      </c>
    </row>
    <row r="772" spans="2:4" x14ac:dyDescent="0.2">
      <c r="B772" t="s">
        <v>802</v>
      </c>
      <c r="C772" s="33">
        <v>1.9473078470024635E-2</v>
      </c>
      <c r="D772" s="33">
        <f t="shared" si="14"/>
        <v>4.9473078470024634E-2</v>
      </c>
    </row>
    <row r="773" spans="2:4" x14ac:dyDescent="0.2">
      <c r="B773" t="s">
        <v>803</v>
      </c>
      <c r="C773" s="33">
        <v>3.0482012025950765E-2</v>
      </c>
      <c r="D773" s="33">
        <f t="shared" ref="D773:D836" si="15">C773+3%</f>
        <v>6.0482012025950764E-2</v>
      </c>
    </row>
    <row r="774" spans="2:4" x14ac:dyDescent="0.2">
      <c r="B774" t="s">
        <v>804</v>
      </c>
      <c r="C774" s="33">
        <v>3.9815954142234176E-2</v>
      </c>
      <c r="D774" s="33">
        <f t="shared" si="15"/>
        <v>6.9815954142234182E-2</v>
      </c>
    </row>
    <row r="775" spans="2:4" x14ac:dyDescent="0.2">
      <c r="B775" t="s">
        <v>805</v>
      </c>
      <c r="C775" s="33">
        <v>4.6396682367720252E-5</v>
      </c>
      <c r="D775" s="33">
        <f t="shared" si="15"/>
        <v>3.0046396682367721E-2</v>
      </c>
    </row>
    <row r="776" spans="2:4" x14ac:dyDescent="0.2">
      <c r="B776" t="s">
        <v>806</v>
      </c>
      <c r="C776" s="33">
        <v>-1.1793841859372689E-2</v>
      </c>
      <c r="D776" s="33">
        <f t="shared" si="15"/>
        <v>1.8206158140627308E-2</v>
      </c>
    </row>
    <row r="777" spans="2:4" x14ac:dyDescent="0.2">
      <c r="B777" t="s">
        <v>807</v>
      </c>
      <c r="C777" s="33">
        <v>2.3057905905984544E-2</v>
      </c>
      <c r="D777" s="33">
        <f t="shared" si="15"/>
        <v>5.305790590598454E-2</v>
      </c>
    </row>
    <row r="778" spans="2:4" x14ac:dyDescent="0.2">
      <c r="B778" t="s">
        <v>808</v>
      </c>
      <c r="C778" s="33">
        <v>-8.773169575112089E-3</v>
      </c>
      <c r="D778" s="33">
        <f t="shared" si="15"/>
        <v>2.1226830424887912E-2</v>
      </c>
    </row>
    <row r="779" spans="2:4" x14ac:dyDescent="0.2">
      <c r="B779" t="s">
        <v>809</v>
      </c>
      <c r="C779" s="33">
        <v>1.0437282198608962E-2</v>
      </c>
      <c r="D779" s="33">
        <f t="shared" si="15"/>
        <v>4.0437282198608961E-2</v>
      </c>
    </row>
    <row r="780" spans="2:4" x14ac:dyDescent="0.2">
      <c r="B780" t="s">
        <v>810</v>
      </c>
      <c r="C780" s="33">
        <v>2.3318073077275209E-2</v>
      </c>
      <c r="D780" s="33">
        <f t="shared" si="15"/>
        <v>5.3318073077275208E-2</v>
      </c>
    </row>
    <row r="781" spans="2:4" x14ac:dyDescent="0.2">
      <c r="B781" t="s">
        <v>811</v>
      </c>
      <c r="C781" s="33">
        <v>-1.3392432441690768E-2</v>
      </c>
      <c r="D781" s="33">
        <f t="shared" si="15"/>
        <v>1.6607567558309229E-2</v>
      </c>
    </row>
    <row r="782" spans="2:4" x14ac:dyDescent="0.2">
      <c r="B782" t="s">
        <v>812</v>
      </c>
      <c r="C782" s="33">
        <v>3.0803028058528928E-2</v>
      </c>
      <c r="D782" s="33">
        <f t="shared" si="15"/>
        <v>6.0803028058528927E-2</v>
      </c>
    </row>
    <row r="783" spans="2:4" x14ac:dyDescent="0.2">
      <c r="B783" t="s">
        <v>813</v>
      </c>
      <c r="C783" s="33">
        <v>1.7728403944529559E-2</v>
      </c>
      <c r="D783" s="33">
        <f t="shared" si="15"/>
        <v>4.7728403944529554E-2</v>
      </c>
    </row>
    <row r="784" spans="2:4" x14ac:dyDescent="0.2">
      <c r="B784" t="s">
        <v>814</v>
      </c>
      <c r="C784" s="33">
        <v>1.0350966044000721E-2</v>
      </c>
      <c r="D784" s="33">
        <f t="shared" si="15"/>
        <v>4.0350966044000722E-2</v>
      </c>
    </row>
    <row r="785" spans="2:4" x14ac:dyDescent="0.2">
      <c r="B785" t="s">
        <v>815</v>
      </c>
      <c r="C785" s="33">
        <v>7.2381730804563747E-4</v>
      </c>
      <c r="D785" s="33">
        <f t="shared" si="15"/>
        <v>3.0723817308045638E-2</v>
      </c>
    </row>
    <row r="786" spans="2:4" x14ac:dyDescent="0.2">
      <c r="B786" t="s">
        <v>816</v>
      </c>
      <c r="C786" s="33">
        <v>1.1750229639510286E-2</v>
      </c>
      <c r="D786" s="33">
        <f t="shared" si="15"/>
        <v>4.1750229639510285E-2</v>
      </c>
    </row>
    <row r="787" spans="2:4" x14ac:dyDescent="0.2">
      <c r="B787" t="s">
        <v>817</v>
      </c>
      <c r="C787" s="33">
        <v>1.3797606483275122E-2</v>
      </c>
      <c r="D787" s="33">
        <f t="shared" si="15"/>
        <v>4.3797606483275117E-2</v>
      </c>
    </row>
    <row r="788" spans="2:4" x14ac:dyDescent="0.2">
      <c r="B788" t="s">
        <v>818</v>
      </c>
      <c r="C788" s="33">
        <v>2.482953261633853E-2</v>
      </c>
      <c r="D788" s="33">
        <f t="shared" si="15"/>
        <v>5.4829532616338529E-2</v>
      </c>
    </row>
    <row r="789" spans="2:4" x14ac:dyDescent="0.2">
      <c r="B789" t="s">
        <v>819</v>
      </c>
      <c r="C789" s="33">
        <v>3.8168932348816034E-2</v>
      </c>
      <c r="D789" s="33">
        <f t="shared" si="15"/>
        <v>6.8168932348816033E-2</v>
      </c>
    </row>
    <row r="790" spans="2:4" x14ac:dyDescent="0.2">
      <c r="B790" t="s">
        <v>820</v>
      </c>
      <c r="C790" s="33">
        <v>-8.0340010017260731E-4</v>
      </c>
      <c r="D790" s="33">
        <f t="shared" si="15"/>
        <v>2.919659989982739E-2</v>
      </c>
    </row>
    <row r="791" spans="2:4" x14ac:dyDescent="0.2">
      <c r="B791" t="s">
        <v>821</v>
      </c>
      <c r="C791" s="33">
        <v>-3.4195764110072177E-2</v>
      </c>
      <c r="D791" s="33">
        <f t="shared" si="15"/>
        <v>-4.1957641100721782E-3</v>
      </c>
    </row>
    <row r="792" spans="2:4" x14ac:dyDescent="0.2">
      <c r="B792" t="s">
        <v>822</v>
      </c>
      <c r="C792" s="33">
        <v>-6.9169680060609615E-3</v>
      </c>
      <c r="D792" s="33">
        <f t="shared" si="15"/>
        <v>2.3083031993939039E-2</v>
      </c>
    </row>
    <row r="793" spans="2:4" x14ac:dyDescent="0.2">
      <c r="B793" t="s">
        <v>823</v>
      </c>
      <c r="C793" s="33">
        <v>1.5760489277144851E-3</v>
      </c>
      <c r="D793" s="33">
        <f t="shared" si="15"/>
        <v>3.1576048927714484E-2</v>
      </c>
    </row>
    <row r="794" spans="2:4" x14ac:dyDescent="0.2">
      <c r="B794" t="s">
        <v>824</v>
      </c>
      <c r="C794" s="33">
        <v>-9.6787203047866196E-3</v>
      </c>
      <c r="D794" s="33">
        <f t="shared" si="15"/>
        <v>2.0321279695213378E-2</v>
      </c>
    </row>
    <row r="795" spans="2:4" x14ac:dyDescent="0.2">
      <c r="B795" t="s">
        <v>825</v>
      </c>
      <c r="C795" s="33">
        <v>4.5976085358654904E-2</v>
      </c>
      <c r="D795" s="33">
        <f t="shared" si="15"/>
        <v>7.597608535865491E-2</v>
      </c>
    </row>
    <row r="796" spans="2:4" x14ac:dyDescent="0.2">
      <c r="B796" t="s">
        <v>826</v>
      </c>
      <c r="C796" s="33">
        <v>8.8202098833619364E-3</v>
      </c>
      <c r="D796" s="33">
        <f t="shared" si="15"/>
        <v>3.8820209883361934E-2</v>
      </c>
    </row>
    <row r="797" spans="2:4" x14ac:dyDescent="0.2">
      <c r="B797" t="s">
        <v>827</v>
      </c>
      <c r="C797" s="33">
        <v>1.7139817032238661E-2</v>
      </c>
      <c r="D797" s="33">
        <f t="shared" si="15"/>
        <v>4.7139817032238657E-2</v>
      </c>
    </row>
    <row r="798" spans="2:4" x14ac:dyDescent="0.2">
      <c r="B798" t="s">
        <v>828</v>
      </c>
      <c r="C798" s="33">
        <v>1.449349962204793E-2</v>
      </c>
      <c r="D798" s="33">
        <f t="shared" si="15"/>
        <v>4.4493499622047933E-2</v>
      </c>
    </row>
    <row r="799" spans="2:4" x14ac:dyDescent="0.2">
      <c r="B799" t="s">
        <v>829</v>
      </c>
      <c r="C799" s="33">
        <v>7.4653596101945047E-3</v>
      </c>
      <c r="D799" s="33">
        <f t="shared" si="15"/>
        <v>3.7465359610194503E-2</v>
      </c>
    </row>
    <row r="800" spans="2:4" x14ac:dyDescent="0.2">
      <c r="B800" t="s">
        <v>830</v>
      </c>
      <c r="C800" s="33">
        <v>-4.904101656535733E-3</v>
      </c>
      <c r="D800" s="33">
        <f t="shared" si="15"/>
        <v>2.5095898343464266E-2</v>
      </c>
    </row>
    <row r="801" spans="2:4" x14ac:dyDescent="0.2">
      <c r="B801" t="s">
        <v>831</v>
      </c>
      <c r="C801" s="33">
        <v>-2.2153411059358703E-4</v>
      </c>
      <c r="D801" s="33">
        <f t="shared" si="15"/>
        <v>2.9778465889406414E-2</v>
      </c>
    </row>
    <row r="802" spans="2:4" x14ac:dyDescent="0.2">
      <c r="B802" t="s">
        <v>832</v>
      </c>
      <c r="C802" s="33">
        <v>2.0641463186735758E-2</v>
      </c>
      <c r="D802" s="33">
        <f t="shared" si="15"/>
        <v>5.0641463186735756E-2</v>
      </c>
    </row>
    <row r="803" spans="2:4" x14ac:dyDescent="0.2">
      <c r="B803" t="s">
        <v>833</v>
      </c>
      <c r="C803" s="33">
        <v>3.9499933527199813E-2</v>
      </c>
      <c r="D803" s="33">
        <f t="shared" si="15"/>
        <v>6.9499933527199811E-2</v>
      </c>
    </row>
    <row r="804" spans="2:4" x14ac:dyDescent="0.2">
      <c r="B804" t="s">
        <v>834</v>
      </c>
      <c r="C804" s="33">
        <v>-1.4148983433683466E-2</v>
      </c>
      <c r="D804" s="33">
        <f t="shared" si="15"/>
        <v>1.5851016566316531E-2</v>
      </c>
    </row>
    <row r="805" spans="2:4" x14ac:dyDescent="0.2">
      <c r="B805" t="s">
        <v>835</v>
      </c>
      <c r="C805" s="33">
        <v>-3.4761365388135214E-2</v>
      </c>
      <c r="D805" s="33">
        <f t="shared" si="15"/>
        <v>-4.761365388135215E-3</v>
      </c>
    </row>
    <row r="806" spans="2:4" x14ac:dyDescent="0.2">
      <c r="B806" t="s">
        <v>836</v>
      </c>
      <c r="C806" s="33">
        <v>-6.533458546668992E-3</v>
      </c>
      <c r="D806" s="33">
        <f t="shared" si="15"/>
        <v>2.3466541453331005E-2</v>
      </c>
    </row>
    <row r="807" spans="2:4" x14ac:dyDescent="0.2">
      <c r="B807" t="s">
        <v>837</v>
      </c>
      <c r="C807" s="33">
        <v>-1.1235729291445456E-2</v>
      </c>
      <c r="D807" s="33">
        <f t="shared" si="15"/>
        <v>1.8764270708554541E-2</v>
      </c>
    </row>
    <row r="808" spans="2:4" x14ac:dyDescent="0.2">
      <c r="B808" t="s">
        <v>838</v>
      </c>
      <c r="C808" s="33">
        <v>3.4272581520214888E-2</v>
      </c>
      <c r="D808" s="33">
        <f t="shared" si="15"/>
        <v>6.4272581520214894E-2</v>
      </c>
    </row>
    <row r="809" spans="2:4" x14ac:dyDescent="0.2">
      <c r="B809" t="s">
        <v>839</v>
      </c>
      <c r="C809" s="33">
        <v>9.5154279529657462E-3</v>
      </c>
      <c r="D809" s="33">
        <f t="shared" si="15"/>
        <v>3.9515427952965747E-2</v>
      </c>
    </row>
    <row r="810" spans="2:4" x14ac:dyDescent="0.2">
      <c r="B810" t="s">
        <v>840</v>
      </c>
      <c r="C810" s="33">
        <v>3.2391613658687831E-3</v>
      </c>
      <c r="D810" s="33">
        <f t="shared" si="15"/>
        <v>3.3239161365868783E-2</v>
      </c>
    </row>
    <row r="811" spans="2:4" x14ac:dyDescent="0.2">
      <c r="B811" t="s">
        <v>841</v>
      </c>
      <c r="C811" s="33">
        <v>-3.2956554548638529E-2</v>
      </c>
      <c r="D811" s="33">
        <f t="shared" si="15"/>
        <v>-2.9565545486385306E-3</v>
      </c>
    </row>
    <row r="812" spans="2:4" x14ac:dyDescent="0.2">
      <c r="B812" t="s">
        <v>842</v>
      </c>
      <c r="C812" s="33">
        <v>1.7764495218054309E-2</v>
      </c>
      <c r="D812" s="33">
        <f t="shared" si="15"/>
        <v>4.7764495218054308E-2</v>
      </c>
    </row>
    <row r="813" spans="2:4" x14ac:dyDescent="0.2">
      <c r="B813" t="s">
        <v>843</v>
      </c>
      <c r="C813" s="33">
        <v>4.8733216344134599E-2</v>
      </c>
      <c r="D813" s="33">
        <f t="shared" si="15"/>
        <v>7.8733216344134604E-2</v>
      </c>
    </row>
    <row r="814" spans="2:4" x14ac:dyDescent="0.2">
      <c r="B814" t="s">
        <v>844</v>
      </c>
      <c r="C814" s="33">
        <v>-4.2623307566145192E-3</v>
      </c>
      <c r="D814" s="33">
        <f t="shared" si="15"/>
        <v>2.573766924338548E-2</v>
      </c>
    </row>
    <row r="815" spans="2:4" x14ac:dyDescent="0.2">
      <c r="B815" t="s">
        <v>845</v>
      </c>
      <c r="C815" s="33">
        <v>-5.9365593403614952E-3</v>
      </c>
      <c r="D815" s="33">
        <f t="shared" si="15"/>
        <v>2.4063440659638502E-2</v>
      </c>
    </row>
    <row r="816" spans="2:4" x14ac:dyDescent="0.2">
      <c r="B816" t="s">
        <v>846</v>
      </c>
      <c r="C816" s="33">
        <v>-8.6801044947772254E-3</v>
      </c>
      <c r="D816" s="33">
        <f t="shared" si="15"/>
        <v>2.1319895505222772E-2</v>
      </c>
    </row>
    <row r="817" spans="2:4" x14ac:dyDescent="0.2">
      <c r="B817" t="s">
        <v>847</v>
      </c>
      <c r="C817" s="33">
        <v>3.0881999314663934E-2</v>
      </c>
      <c r="D817" s="33">
        <f t="shared" si="15"/>
        <v>6.0881999314663933E-2</v>
      </c>
    </row>
    <row r="818" spans="2:4" x14ac:dyDescent="0.2">
      <c r="B818" t="s">
        <v>848</v>
      </c>
      <c r="C818" s="33">
        <v>1.4054495773433949E-2</v>
      </c>
      <c r="D818" s="33">
        <f t="shared" si="15"/>
        <v>4.4054495773433948E-2</v>
      </c>
    </row>
    <row r="819" spans="2:4" x14ac:dyDescent="0.2">
      <c r="B819" t="s">
        <v>849</v>
      </c>
      <c r="C819" s="33">
        <v>-2.7065987180061521E-3</v>
      </c>
      <c r="D819" s="33">
        <f t="shared" si="15"/>
        <v>2.7293401281993847E-2</v>
      </c>
    </row>
    <row r="820" spans="2:4" x14ac:dyDescent="0.2">
      <c r="B820" t="s">
        <v>850</v>
      </c>
      <c r="C820" s="33">
        <v>4.0014015826148773E-3</v>
      </c>
      <c r="D820" s="33">
        <f t="shared" si="15"/>
        <v>3.4001401582614874E-2</v>
      </c>
    </row>
    <row r="821" spans="2:4" x14ac:dyDescent="0.2">
      <c r="B821" t="s">
        <v>851</v>
      </c>
      <c r="C821" s="33">
        <v>2.4433348363536792E-3</v>
      </c>
      <c r="D821" s="33">
        <f t="shared" si="15"/>
        <v>3.2443334836353678E-2</v>
      </c>
    </row>
    <row r="822" spans="2:4" x14ac:dyDescent="0.2">
      <c r="B822" t="s">
        <v>852</v>
      </c>
      <c r="C822" s="33">
        <v>3.8291750422901887E-2</v>
      </c>
      <c r="D822" s="33">
        <f t="shared" si="15"/>
        <v>6.8291750422901892E-2</v>
      </c>
    </row>
    <row r="823" spans="2:4" x14ac:dyDescent="0.2">
      <c r="B823" t="s">
        <v>853</v>
      </c>
      <c r="C823" s="33">
        <v>-2.4067642737758167E-3</v>
      </c>
      <c r="D823" s="33">
        <f t="shared" si="15"/>
        <v>2.7593235726224182E-2</v>
      </c>
    </row>
    <row r="824" spans="2:4" x14ac:dyDescent="0.2">
      <c r="B824" t="s">
        <v>854</v>
      </c>
      <c r="C824" s="33">
        <v>2.7558722075502404E-2</v>
      </c>
      <c r="D824" s="33">
        <f t="shared" si="15"/>
        <v>5.7558722075502403E-2</v>
      </c>
    </row>
    <row r="825" spans="2:4" x14ac:dyDescent="0.2">
      <c r="B825" t="s">
        <v>855</v>
      </c>
      <c r="C825" s="33">
        <v>-2.9110748534097966E-2</v>
      </c>
      <c r="D825" s="33">
        <f t="shared" si="15"/>
        <v>8.8925146590203286E-4</v>
      </c>
    </row>
    <row r="826" spans="2:4" x14ac:dyDescent="0.2">
      <c r="B826" t="s">
        <v>856</v>
      </c>
      <c r="C826" s="33">
        <v>-4.2231169148516726E-2</v>
      </c>
      <c r="D826" s="33">
        <f t="shared" si="15"/>
        <v>-1.2231169148516727E-2</v>
      </c>
    </row>
    <row r="827" spans="2:4" x14ac:dyDescent="0.2">
      <c r="B827" t="s">
        <v>857</v>
      </c>
      <c r="C827" s="33">
        <v>3.276201592912734E-3</v>
      </c>
      <c r="D827" s="33">
        <f t="shared" si="15"/>
        <v>3.3276201592912731E-2</v>
      </c>
    </row>
    <row r="828" spans="2:4" x14ac:dyDescent="0.2">
      <c r="B828" t="s">
        <v>858</v>
      </c>
      <c r="C828" s="33">
        <v>2.0861073005483351E-2</v>
      </c>
      <c r="D828" s="33">
        <f t="shared" si="15"/>
        <v>5.086107300548335E-2</v>
      </c>
    </row>
    <row r="829" spans="2:4" x14ac:dyDescent="0.2">
      <c r="B829" t="s">
        <v>859</v>
      </c>
      <c r="C829" s="33">
        <v>1.8519549742661619E-2</v>
      </c>
      <c r="D829" s="33">
        <f t="shared" si="15"/>
        <v>4.8519549742661622E-2</v>
      </c>
    </row>
    <row r="830" spans="2:4" x14ac:dyDescent="0.2">
      <c r="B830" t="s">
        <v>860</v>
      </c>
      <c r="C830" s="33">
        <v>2.3997296928318673E-2</v>
      </c>
      <c r="D830" s="33">
        <f t="shared" si="15"/>
        <v>5.3997296928318672E-2</v>
      </c>
    </row>
    <row r="831" spans="2:4" x14ac:dyDescent="0.2">
      <c r="B831" t="s">
        <v>861</v>
      </c>
      <c r="C831" s="33">
        <v>2.7063361094135452E-3</v>
      </c>
      <c r="D831" s="33">
        <f t="shared" si="15"/>
        <v>3.2706336109413543E-2</v>
      </c>
    </row>
    <row r="832" spans="2:4" x14ac:dyDescent="0.2">
      <c r="B832" t="s">
        <v>862</v>
      </c>
      <c r="C832" s="33">
        <v>1.1010448272739384E-2</v>
      </c>
      <c r="D832" s="33">
        <f t="shared" si="15"/>
        <v>4.1010448272739385E-2</v>
      </c>
    </row>
    <row r="833" spans="2:4" x14ac:dyDescent="0.2">
      <c r="B833" t="s">
        <v>863</v>
      </c>
      <c r="C833" s="33">
        <v>-3.918369574691568E-2</v>
      </c>
      <c r="D833" s="33">
        <f t="shared" si="15"/>
        <v>-9.1836957469156807E-3</v>
      </c>
    </row>
    <row r="834" spans="2:4" x14ac:dyDescent="0.2">
      <c r="B834" t="s">
        <v>864</v>
      </c>
      <c r="C834" s="33">
        <v>-1.4813350424522668E-2</v>
      </c>
      <c r="D834" s="33">
        <f t="shared" si="15"/>
        <v>1.5186649575477331E-2</v>
      </c>
    </row>
    <row r="835" spans="2:4" x14ac:dyDescent="0.2">
      <c r="B835" t="s">
        <v>865</v>
      </c>
      <c r="C835" s="33">
        <v>-8.4375669877079749E-4</v>
      </c>
      <c r="D835" s="33">
        <f t="shared" si="15"/>
        <v>2.91562433012292E-2</v>
      </c>
    </row>
    <row r="836" spans="2:4" x14ac:dyDescent="0.2">
      <c r="B836" t="s">
        <v>866</v>
      </c>
      <c r="C836" s="33">
        <v>-1.2293319478844609E-2</v>
      </c>
      <c r="D836" s="33">
        <f t="shared" si="15"/>
        <v>1.7706680521155392E-2</v>
      </c>
    </row>
    <row r="837" spans="2:4" x14ac:dyDescent="0.2">
      <c r="B837" t="s">
        <v>867</v>
      </c>
      <c r="C837" s="33">
        <v>2.8809974881819383E-2</v>
      </c>
      <c r="D837" s="33">
        <f t="shared" ref="D837:D900" si="16">C837+3%</f>
        <v>5.8809974881819382E-2</v>
      </c>
    </row>
    <row r="838" spans="2:4" x14ac:dyDescent="0.2">
      <c r="B838" t="s">
        <v>868</v>
      </c>
      <c r="C838" s="33">
        <v>2.6305788481733802E-2</v>
      </c>
      <c r="D838" s="33">
        <f t="shared" si="16"/>
        <v>5.6305788481733801E-2</v>
      </c>
    </row>
    <row r="839" spans="2:4" x14ac:dyDescent="0.2">
      <c r="B839" t="s">
        <v>869</v>
      </c>
      <c r="C839" s="33">
        <v>-1.6339745590866421E-2</v>
      </c>
      <c r="D839" s="33">
        <f t="shared" si="16"/>
        <v>1.3660254409133578E-2</v>
      </c>
    </row>
    <row r="840" spans="2:4" x14ac:dyDescent="0.2">
      <c r="B840" t="s">
        <v>870</v>
      </c>
      <c r="C840" s="33">
        <v>-3.4859949658367778E-3</v>
      </c>
      <c r="D840" s="33">
        <f t="shared" si="16"/>
        <v>2.6514005034163221E-2</v>
      </c>
    </row>
    <row r="841" spans="2:4" x14ac:dyDescent="0.2">
      <c r="B841" t="s">
        <v>871</v>
      </c>
      <c r="C841" s="33">
        <v>7.3288046151063369E-3</v>
      </c>
      <c r="D841" s="33">
        <f t="shared" si="16"/>
        <v>3.7328804615106334E-2</v>
      </c>
    </row>
    <row r="842" spans="2:4" x14ac:dyDescent="0.2">
      <c r="B842" t="s">
        <v>872</v>
      </c>
      <c r="C842" s="33">
        <v>4.2426306961421776E-3</v>
      </c>
      <c r="D842" s="33">
        <f t="shared" si="16"/>
        <v>3.4242630696142175E-2</v>
      </c>
    </row>
    <row r="843" spans="2:4" x14ac:dyDescent="0.2">
      <c r="B843" t="s">
        <v>873</v>
      </c>
      <c r="C843" s="33">
        <v>-1.5332860214484769E-2</v>
      </c>
      <c r="D843" s="33">
        <f t="shared" si="16"/>
        <v>1.466713978551523E-2</v>
      </c>
    </row>
    <row r="844" spans="2:4" x14ac:dyDescent="0.2">
      <c r="B844" t="s">
        <v>874</v>
      </c>
      <c r="C844" s="33">
        <v>2.9081969841438932E-2</v>
      </c>
      <c r="D844" s="33">
        <f t="shared" si="16"/>
        <v>5.908196984143893E-2</v>
      </c>
    </row>
    <row r="845" spans="2:4" x14ac:dyDescent="0.2">
      <c r="B845" t="s">
        <v>875</v>
      </c>
      <c r="C845" s="33">
        <v>-1.1829034325164349E-3</v>
      </c>
      <c r="D845" s="33">
        <f t="shared" si="16"/>
        <v>2.8817096567483564E-2</v>
      </c>
    </row>
    <row r="846" spans="2:4" x14ac:dyDescent="0.2">
      <c r="B846" t="s">
        <v>876</v>
      </c>
      <c r="C846" s="33">
        <v>5.1905633618213372E-3</v>
      </c>
      <c r="D846" s="33">
        <f t="shared" si="16"/>
        <v>3.5190563361821338E-2</v>
      </c>
    </row>
    <row r="847" spans="2:4" x14ac:dyDescent="0.2">
      <c r="B847" t="s">
        <v>877</v>
      </c>
      <c r="C847" s="33">
        <v>1.6062065249631156E-2</v>
      </c>
      <c r="D847" s="33">
        <f t="shared" si="16"/>
        <v>4.6062065249631155E-2</v>
      </c>
    </row>
    <row r="848" spans="2:4" x14ac:dyDescent="0.2">
      <c r="B848" t="s">
        <v>878</v>
      </c>
      <c r="C848" s="33">
        <v>8.4128331371122068E-3</v>
      </c>
      <c r="D848" s="33">
        <f t="shared" si="16"/>
        <v>3.8412833137112204E-2</v>
      </c>
    </row>
    <row r="849" spans="2:4" x14ac:dyDescent="0.2">
      <c r="B849" t="s">
        <v>879</v>
      </c>
      <c r="C849" s="33">
        <v>2.5515388579871005E-2</v>
      </c>
      <c r="D849" s="33">
        <f t="shared" si="16"/>
        <v>5.5515388579871004E-2</v>
      </c>
    </row>
    <row r="850" spans="2:4" x14ac:dyDescent="0.2">
      <c r="B850" t="s">
        <v>880</v>
      </c>
      <c r="C850" s="33">
        <v>7.0550382260439748E-4</v>
      </c>
      <c r="D850" s="33">
        <f t="shared" si="16"/>
        <v>3.0705503822604396E-2</v>
      </c>
    </row>
    <row r="851" spans="2:4" x14ac:dyDescent="0.2">
      <c r="B851" t="s">
        <v>881</v>
      </c>
      <c r="C851" s="33">
        <v>-1.1381535137215109E-3</v>
      </c>
      <c r="D851" s="33">
        <f t="shared" si="16"/>
        <v>2.8861846486278486E-2</v>
      </c>
    </row>
    <row r="852" spans="2:4" x14ac:dyDescent="0.2">
      <c r="B852" t="s">
        <v>882</v>
      </c>
      <c r="C852" s="33">
        <v>3.7372128961402969E-2</v>
      </c>
      <c r="D852" s="33">
        <f t="shared" si="16"/>
        <v>6.7372128961402961E-2</v>
      </c>
    </row>
    <row r="853" spans="2:4" x14ac:dyDescent="0.2">
      <c r="B853" t="s">
        <v>883</v>
      </c>
      <c r="C853" s="33">
        <v>2.6861005248754982E-2</v>
      </c>
      <c r="D853" s="33">
        <f t="shared" si="16"/>
        <v>5.6861005248754981E-2</v>
      </c>
    </row>
    <row r="854" spans="2:4" x14ac:dyDescent="0.2">
      <c r="B854" t="s">
        <v>884</v>
      </c>
      <c r="C854" s="33">
        <v>2.6750601288547553E-2</v>
      </c>
      <c r="D854" s="33">
        <f t="shared" si="16"/>
        <v>5.6750601288547552E-2</v>
      </c>
    </row>
    <row r="855" spans="2:4" x14ac:dyDescent="0.2">
      <c r="B855" t="s">
        <v>885</v>
      </c>
      <c r="C855" s="33">
        <v>-1.7034966041764271E-2</v>
      </c>
      <c r="D855" s="33">
        <f t="shared" si="16"/>
        <v>1.2965033958235728E-2</v>
      </c>
    </row>
    <row r="856" spans="2:4" x14ac:dyDescent="0.2">
      <c r="B856" t="s">
        <v>886</v>
      </c>
      <c r="C856" s="33">
        <v>4.3373794264734714E-2</v>
      </c>
      <c r="D856" s="33">
        <f t="shared" si="16"/>
        <v>7.3373794264734712E-2</v>
      </c>
    </row>
    <row r="857" spans="2:4" x14ac:dyDescent="0.2">
      <c r="B857" t="s">
        <v>887</v>
      </c>
      <c r="C857" s="33">
        <v>7.3488774216374127E-3</v>
      </c>
      <c r="D857" s="33">
        <f t="shared" si="16"/>
        <v>3.7348877421637408E-2</v>
      </c>
    </row>
    <row r="858" spans="2:4" x14ac:dyDescent="0.2">
      <c r="B858" t="s">
        <v>888</v>
      </c>
      <c r="C858" s="33">
        <v>1.0103515063298868E-2</v>
      </c>
      <c r="D858" s="33">
        <f t="shared" si="16"/>
        <v>4.0103515063298865E-2</v>
      </c>
    </row>
    <row r="859" spans="2:4" x14ac:dyDescent="0.2">
      <c r="B859" t="s">
        <v>889</v>
      </c>
      <c r="C859" s="33">
        <v>4.3889869627046704E-2</v>
      </c>
      <c r="D859" s="33">
        <f t="shared" si="16"/>
        <v>7.3889869627046703E-2</v>
      </c>
    </row>
    <row r="860" spans="2:4" x14ac:dyDescent="0.2">
      <c r="B860" t="s">
        <v>890</v>
      </c>
      <c r="C860" s="33">
        <v>2.8175522247640993E-2</v>
      </c>
      <c r="D860" s="33">
        <f t="shared" si="16"/>
        <v>5.8175522247640991E-2</v>
      </c>
    </row>
    <row r="861" spans="2:4" x14ac:dyDescent="0.2">
      <c r="B861" t="s">
        <v>891</v>
      </c>
      <c r="C861" s="33">
        <v>1.5135371073918488E-2</v>
      </c>
      <c r="D861" s="33">
        <f t="shared" si="16"/>
        <v>4.513537107391849E-2</v>
      </c>
    </row>
    <row r="862" spans="2:4" x14ac:dyDescent="0.2">
      <c r="B862" t="s">
        <v>892</v>
      </c>
      <c r="C862" s="33">
        <v>-1.3882454254869515E-2</v>
      </c>
      <c r="D862" s="33">
        <f t="shared" si="16"/>
        <v>1.6117545745130482E-2</v>
      </c>
    </row>
    <row r="863" spans="2:4" x14ac:dyDescent="0.2">
      <c r="B863" t="s">
        <v>893</v>
      </c>
      <c r="C863" s="33">
        <v>1.8605138822051302E-2</v>
      </c>
      <c r="D863" s="33">
        <f t="shared" si="16"/>
        <v>4.8605138822051301E-2</v>
      </c>
    </row>
    <row r="864" spans="2:4" x14ac:dyDescent="0.2">
      <c r="B864" t="s">
        <v>894</v>
      </c>
      <c r="C864" s="33">
        <v>1.5766624047548177E-3</v>
      </c>
      <c r="D864" s="33">
        <f t="shared" si="16"/>
        <v>3.1576662404754818E-2</v>
      </c>
    </row>
    <row r="865" spans="2:4" x14ac:dyDescent="0.2">
      <c r="B865" t="s">
        <v>895</v>
      </c>
      <c r="C865" s="33">
        <v>-1.6907773541691595E-2</v>
      </c>
      <c r="D865" s="33">
        <f t="shared" si="16"/>
        <v>1.3092226458308404E-2</v>
      </c>
    </row>
    <row r="866" spans="2:4" x14ac:dyDescent="0.2">
      <c r="B866" t="s">
        <v>896</v>
      </c>
      <c r="C866" s="33">
        <v>1.7046338206892584E-2</v>
      </c>
      <c r="D866" s="33">
        <f t="shared" si="16"/>
        <v>4.704633820689258E-2</v>
      </c>
    </row>
    <row r="867" spans="2:4" x14ac:dyDescent="0.2">
      <c r="B867" t="s">
        <v>897</v>
      </c>
      <c r="C867" s="33">
        <v>5.6067785679320983E-2</v>
      </c>
      <c r="D867" s="33">
        <f t="shared" si="16"/>
        <v>8.6067785679320982E-2</v>
      </c>
    </row>
    <row r="868" spans="2:4" x14ac:dyDescent="0.2">
      <c r="B868" t="s">
        <v>898</v>
      </c>
      <c r="C868" s="33">
        <v>1.6130473310191996E-2</v>
      </c>
      <c r="D868" s="33">
        <f t="shared" si="16"/>
        <v>4.6130473310191995E-2</v>
      </c>
    </row>
    <row r="869" spans="2:4" x14ac:dyDescent="0.2">
      <c r="B869" t="s">
        <v>899</v>
      </c>
      <c r="C869" s="33">
        <v>-2.5458348385139107E-2</v>
      </c>
      <c r="D869" s="33">
        <f t="shared" si="16"/>
        <v>4.5416516148608921E-3</v>
      </c>
    </row>
    <row r="870" spans="2:4" x14ac:dyDescent="0.2">
      <c r="B870" t="s">
        <v>900</v>
      </c>
      <c r="C870" s="33">
        <v>-8.5712630568313391E-3</v>
      </c>
      <c r="D870" s="33">
        <f t="shared" si="16"/>
        <v>2.1428736943168658E-2</v>
      </c>
    </row>
    <row r="871" spans="2:4" x14ac:dyDescent="0.2">
      <c r="B871" t="s">
        <v>901</v>
      </c>
      <c r="C871" s="33">
        <v>3.2877119744821492E-2</v>
      </c>
      <c r="D871" s="33">
        <f t="shared" si="16"/>
        <v>6.2877119744821491E-2</v>
      </c>
    </row>
    <row r="872" spans="2:4" x14ac:dyDescent="0.2">
      <c r="B872" t="s">
        <v>902</v>
      </c>
      <c r="C872" s="33">
        <v>2.4390086032141635E-2</v>
      </c>
      <c r="D872" s="33">
        <f t="shared" si="16"/>
        <v>5.4390086032141634E-2</v>
      </c>
    </row>
    <row r="873" spans="2:4" x14ac:dyDescent="0.2">
      <c r="B873" t="s">
        <v>903</v>
      </c>
      <c r="C873" s="33">
        <v>-2.8449450881049852E-2</v>
      </c>
      <c r="D873" s="33">
        <f t="shared" si="16"/>
        <v>1.5505491189501466E-3</v>
      </c>
    </row>
    <row r="874" spans="2:4" x14ac:dyDescent="0.2">
      <c r="B874" t="s">
        <v>904</v>
      </c>
      <c r="C874" s="33">
        <v>2.493532174680925E-2</v>
      </c>
      <c r="D874" s="33">
        <f t="shared" si="16"/>
        <v>5.4935321746809249E-2</v>
      </c>
    </row>
    <row r="875" spans="2:4" x14ac:dyDescent="0.2">
      <c r="B875" t="s">
        <v>905</v>
      </c>
      <c r="C875" s="33">
        <v>1.1760906546099788E-2</v>
      </c>
      <c r="D875" s="33">
        <f t="shared" si="16"/>
        <v>4.1760906546099791E-2</v>
      </c>
    </row>
    <row r="876" spans="2:4" x14ac:dyDescent="0.2">
      <c r="B876" t="s">
        <v>906</v>
      </c>
      <c r="C876" s="33">
        <v>-4.9600521606718382E-3</v>
      </c>
      <c r="D876" s="33">
        <f t="shared" si="16"/>
        <v>2.5039947839328162E-2</v>
      </c>
    </row>
    <row r="877" spans="2:4" x14ac:dyDescent="0.2">
      <c r="B877" t="s">
        <v>907</v>
      </c>
      <c r="C877" s="33">
        <v>3.5671387170101994E-2</v>
      </c>
      <c r="D877" s="33">
        <f t="shared" si="16"/>
        <v>6.5671387170101986E-2</v>
      </c>
    </row>
    <row r="878" spans="2:4" x14ac:dyDescent="0.2">
      <c r="B878" t="s">
        <v>908</v>
      </c>
      <c r="C878" s="33">
        <v>1.0880969187425682E-2</v>
      </c>
      <c r="D878" s="33">
        <f t="shared" si="16"/>
        <v>4.0880969187425682E-2</v>
      </c>
    </row>
    <row r="879" spans="2:4" x14ac:dyDescent="0.2">
      <c r="B879" t="s">
        <v>909</v>
      </c>
      <c r="C879" s="33">
        <v>-3.0802468058790198E-3</v>
      </c>
      <c r="D879" s="33">
        <f t="shared" si="16"/>
        <v>2.6919753194120981E-2</v>
      </c>
    </row>
    <row r="880" spans="2:4" x14ac:dyDescent="0.2">
      <c r="B880" t="s">
        <v>910</v>
      </c>
      <c r="C880" s="33">
        <v>-1.422846356790119E-2</v>
      </c>
      <c r="D880" s="33">
        <f t="shared" si="16"/>
        <v>1.5771536432098811E-2</v>
      </c>
    </row>
    <row r="881" spans="2:4" x14ac:dyDescent="0.2">
      <c r="B881" t="s">
        <v>911</v>
      </c>
      <c r="C881" s="33">
        <v>-3.687494076839503E-3</v>
      </c>
      <c r="D881" s="33">
        <f t="shared" si="16"/>
        <v>2.6312505923160496E-2</v>
      </c>
    </row>
    <row r="882" spans="2:4" x14ac:dyDescent="0.2">
      <c r="B882" t="s">
        <v>912</v>
      </c>
      <c r="C882" s="33">
        <v>-6.7888525378329689E-3</v>
      </c>
      <c r="D882" s="33">
        <f t="shared" si="16"/>
        <v>2.3211147462167028E-2</v>
      </c>
    </row>
    <row r="883" spans="2:4" x14ac:dyDescent="0.2">
      <c r="B883" t="s">
        <v>913</v>
      </c>
      <c r="C883" s="33">
        <v>8.2199087029559137E-3</v>
      </c>
      <c r="D883" s="33">
        <f t="shared" si="16"/>
        <v>3.8219908702955913E-2</v>
      </c>
    </row>
    <row r="884" spans="2:4" x14ac:dyDescent="0.2">
      <c r="B884" t="s">
        <v>914</v>
      </c>
      <c r="C884" s="33">
        <v>-3.0056359394041877E-3</v>
      </c>
      <c r="D884" s="33">
        <f t="shared" si="16"/>
        <v>2.6994364060595813E-2</v>
      </c>
    </row>
    <row r="885" spans="2:4" x14ac:dyDescent="0.2">
      <c r="B885" t="s">
        <v>915</v>
      </c>
      <c r="C885" s="33">
        <v>4.8528645223431921E-2</v>
      </c>
      <c r="D885" s="33">
        <f t="shared" si="16"/>
        <v>7.852864522343192E-2</v>
      </c>
    </row>
    <row r="886" spans="2:4" x14ac:dyDescent="0.2">
      <c r="B886" t="s">
        <v>916</v>
      </c>
      <c r="C886" s="33">
        <v>4.3033845030150987E-2</v>
      </c>
      <c r="D886" s="33">
        <f t="shared" si="16"/>
        <v>7.3033845030150979E-2</v>
      </c>
    </row>
    <row r="887" spans="2:4" x14ac:dyDescent="0.2">
      <c r="B887" t="s">
        <v>917</v>
      </c>
      <c r="C887" s="33">
        <v>-1.8392683182089135E-2</v>
      </c>
      <c r="D887" s="33">
        <f t="shared" si="16"/>
        <v>1.1607316817910864E-2</v>
      </c>
    </row>
    <row r="888" spans="2:4" x14ac:dyDescent="0.2">
      <c r="B888" t="s">
        <v>918</v>
      </c>
      <c r="C888" s="33">
        <v>4.6970822964790222E-2</v>
      </c>
      <c r="D888" s="33">
        <f t="shared" si="16"/>
        <v>7.6970822964790214E-2</v>
      </c>
    </row>
    <row r="889" spans="2:4" x14ac:dyDescent="0.2">
      <c r="B889" t="s">
        <v>919</v>
      </c>
      <c r="C889" s="33">
        <v>1.9982651075926144E-4</v>
      </c>
      <c r="D889" s="33">
        <f t="shared" si="16"/>
        <v>3.019982651075926E-2</v>
      </c>
    </row>
    <row r="890" spans="2:4" x14ac:dyDescent="0.2">
      <c r="B890" t="s">
        <v>920</v>
      </c>
      <c r="C890" s="33">
        <v>2.9748482794869163E-2</v>
      </c>
      <c r="D890" s="33">
        <f t="shared" si="16"/>
        <v>5.9748482794869162E-2</v>
      </c>
    </row>
    <row r="891" spans="2:4" x14ac:dyDescent="0.2">
      <c r="B891" t="s">
        <v>921</v>
      </c>
      <c r="C891" s="33">
        <v>5.5812176658923589E-3</v>
      </c>
      <c r="D891" s="33">
        <f t="shared" si="16"/>
        <v>3.558121766589236E-2</v>
      </c>
    </row>
    <row r="892" spans="2:4" x14ac:dyDescent="0.2">
      <c r="B892" t="s">
        <v>922</v>
      </c>
      <c r="C892" s="33">
        <v>-5.2250642936310827E-4</v>
      </c>
      <c r="D892" s="33">
        <f t="shared" si="16"/>
        <v>2.9477493570636892E-2</v>
      </c>
    </row>
    <row r="893" spans="2:4" x14ac:dyDescent="0.2">
      <c r="B893" t="s">
        <v>923</v>
      </c>
      <c r="C893" s="33">
        <v>2.6854175850650253E-2</v>
      </c>
      <c r="D893" s="33">
        <f t="shared" si="16"/>
        <v>5.6854175850650251E-2</v>
      </c>
    </row>
    <row r="894" spans="2:4" x14ac:dyDescent="0.2">
      <c r="B894" t="s">
        <v>924</v>
      </c>
      <c r="C894" s="33">
        <v>-7.7290329694097628E-3</v>
      </c>
      <c r="D894" s="33">
        <f t="shared" si="16"/>
        <v>2.2270967030590234E-2</v>
      </c>
    </row>
    <row r="895" spans="2:4" x14ac:dyDescent="0.2">
      <c r="B895" t="s">
        <v>925</v>
      </c>
      <c r="C895" s="33">
        <v>8.9728070325630575E-3</v>
      </c>
      <c r="D895" s="33">
        <f t="shared" si="16"/>
        <v>3.8972807032563055E-2</v>
      </c>
    </row>
    <row r="896" spans="2:4" x14ac:dyDescent="0.2">
      <c r="B896" t="s">
        <v>926</v>
      </c>
      <c r="C896" s="33">
        <v>2.6156406582808767E-2</v>
      </c>
      <c r="D896" s="33">
        <f t="shared" si="16"/>
        <v>5.6156406582808766E-2</v>
      </c>
    </row>
    <row r="897" spans="2:4" x14ac:dyDescent="0.2">
      <c r="B897" t="s">
        <v>927</v>
      </c>
      <c r="C897" s="33">
        <v>3.9242460015303057E-2</v>
      </c>
      <c r="D897" s="33">
        <f t="shared" si="16"/>
        <v>6.9242460015303056E-2</v>
      </c>
    </row>
    <row r="898" spans="2:4" x14ac:dyDescent="0.2">
      <c r="B898" t="s">
        <v>928</v>
      </c>
      <c r="C898" s="33">
        <v>-1.7739425630193137E-2</v>
      </c>
      <c r="D898" s="33">
        <f t="shared" si="16"/>
        <v>1.2260574369806862E-2</v>
      </c>
    </row>
    <row r="899" spans="2:4" x14ac:dyDescent="0.2">
      <c r="B899" t="s">
        <v>929</v>
      </c>
      <c r="C899" s="33">
        <v>4.3467168159793804E-2</v>
      </c>
      <c r="D899" s="33">
        <f t="shared" si="16"/>
        <v>7.3467168159793803E-2</v>
      </c>
    </row>
    <row r="900" spans="2:4" x14ac:dyDescent="0.2">
      <c r="B900" t="s">
        <v>930</v>
      </c>
      <c r="C900" s="33">
        <v>2.5380727290072881E-2</v>
      </c>
      <c r="D900" s="33">
        <f t="shared" si="16"/>
        <v>5.538072729007288E-2</v>
      </c>
    </row>
    <row r="901" spans="2:4" x14ac:dyDescent="0.2">
      <c r="B901" t="s">
        <v>931</v>
      </c>
      <c r="C901" s="33">
        <v>-3.7342963763255452E-3</v>
      </c>
      <c r="D901" s="33">
        <f t="shared" ref="D901:D964" si="17">C901+3%</f>
        <v>2.6265703623674454E-2</v>
      </c>
    </row>
    <row r="902" spans="2:4" x14ac:dyDescent="0.2">
      <c r="B902" t="s">
        <v>932</v>
      </c>
      <c r="C902" s="33">
        <v>1.3459978277891034E-2</v>
      </c>
      <c r="D902" s="33">
        <f t="shared" si="17"/>
        <v>4.3459978277891033E-2</v>
      </c>
    </row>
    <row r="903" spans="2:4" x14ac:dyDescent="0.2">
      <c r="B903" t="s">
        <v>933</v>
      </c>
      <c r="C903" s="33">
        <v>1.979857076853709E-3</v>
      </c>
      <c r="D903" s="33">
        <f t="shared" si="17"/>
        <v>3.1979857076853704E-2</v>
      </c>
    </row>
    <row r="904" spans="2:4" x14ac:dyDescent="0.2">
      <c r="B904" t="s">
        <v>934</v>
      </c>
      <c r="C904" s="33">
        <v>2.644543885098756E-2</v>
      </c>
      <c r="D904" s="33">
        <f t="shared" si="17"/>
        <v>5.6445438850987559E-2</v>
      </c>
    </row>
    <row r="905" spans="2:4" x14ac:dyDescent="0.2">
      <c r="B905" t="s">
        <v>935</v>
      </c>
      <c r="C905" s="33">
        <v>-7.9316667645546613E-3</v>
      </c>
      <c r="D905" s="33">
        <f t="shared" si="17"/>
        <v>2.2068333235445339E-2</v>
      </c>
    </row>
    <row r="906" spans="2:4" x14ac:dyDescent="0.2">
      <c r="B906" t="s">
        <v>936</v>
      </c>
      <c r="C906" s="33">
        <v>5.4162037509445215E-3</v>
      </c>
      <c r="D906" s="33">
        <f t="shared" si="17"/>
        <v>3.5416203750944522E-2</v>
      </c>
    </row>
    <row r="907" spans="2:4" x14ac:dyDescent="0.2">
      <c r="B907" t="s">
        <v>937</v>
      </c>
      <c r="C907" s="33">
        <v>2.9143371603834643E-2</v>
      </c>
      <c r="D907" s="33">
        <f t="shared" si="17"/>
        <v>5.9143371603834642E-2</v>
      </c>
    </row>
    <row r="908" spans="2:4" x14ac:dyDescent="0.2">
      <c r="B908" t="s">
        <v>938</v>
      </c>
      <c r="C908" s="33">
        <v>1.1953482146314245E-2</v>
      </c>
      <c r="D908" s="33">
        <f t="shared" si="17"/>
        <v>4.1953482146314246E-2</v>
      </c>
    </row>
    <row r="909" spans="2:4" x14ac:dyDescent="0.2">
      <c r="B909" t="s">
        <v>939</v>
      </c>
      <c r="C909" s="33">
        <v>2.6090667622453143E-2</v>
      </c>
      <c r="D909" s="33">
        <f t="shared" si="17"/>
        <v>5.6090667622453141E-2</v>
      </c>
    </row>
    <row r="910" spans="2:4" x14ac:dyDescent="0.2">
      <c r="B910" t="s">
        <v>940</v>
      </c>
      <c r="C910" s="33">
        <v>2.02024285801536E-2</v>
      </c>
      <c r="D910" s="33">
        <f t="shared" si="17"/>
        <v>5.0202428580153599E-2</v>
      </c>
    </row>
    <row r="911" spans="2:4" x14ac:dyDescent="0.2">
      <c r="B911" t="s">
        <v>941</v>
      </c>
      <c r="C911" s="33">
        <v>5.0636576558422252E-3</v>
      </c>
      <c r="D911" s="33">
        <f t="shared" si="17"/>
        <v>3.5063657655842226E-2</v>
      </c>
    </row>
    <row r="912" spans="2:4" x14ac:dyDescent="0.2">
      <c r="B912" t="s">
        <v>942</v>
      </c>
      <c r="C912" s="33">
        <v>5.8618096455689349E-2</v>
      </c>
      <c r="D912" s="33">
        <f t="shared" si="17"/>
        <v>8.8618096455689355E-2</v>
      </c>
    </row>
    <row r="913" spans="2:4" x14ac:dyDescent="0.2">
      <c r="B913" t="s">
        <v>943</v>
      </c>
      <c r="C913" s="33">
        <v>4.6137549959965982E-2</v>
      </c>
      <c r="D913" s="33">
        <f t="shared" si="17"/>
        <v>7.6137549959965981E-2</v>
      </c>
    </row>
    <row r="914" spans="2:4" x14ac:dyDescent="0.2">
      <c r="B914" t="s">
        <v>944</v>
      </c>
      <c r="C914" s="33">
        <v>1.5869830017912409E-2</v>
      </c>
      <c r="D914" s="33">
        <f t="shared" si="17"/>
        <v>4.5869830017912408E-2</v>
      </c>
    </row>
    <row r="915" spans="2:4" x14ac:dyDescent="0.2">
      <c r="B915" t="s">
        <v>945</v>
      </c>
      <c r="C915" s="33">
        <v>3.0859525614890346E-2</v>
      </c>
      <c r="D915" s="33">
        <f t="shared" si="17"/>
        <v>6.0859525614890345E-2</v>
      </c>
    </row>
    <row r="916" spans="2:4" x14ac:dyDescent="0.2">
      <c r="B916" t="s">
        <v>946</v>
      </c>
      <c r="C916" s="33">
        <v>5.672371492144254E-3</v>
      </c>
      <c r="D916" s="33">
        <f t="shared" si="17"/>
        <v>3.567237149214425E-2</v>
      </c>
    </row>
    <row r="917" spans="2:4" x14ac:dyDescent="0.2">
      <c r="B917" t="s">
        <v>947</v>
      </c>
      <c r="C917" s="33">
        <v>3.152544287010664E-2</v>
      </c>
      <c r="D917" s="33">
        <f t="shared" si="17"/>
        <v>6.1525442870106639E-2</v>
      </c>
    </row>
    <row r="918" spans="2:4" x14ac:dyDescent="0.2">
      <c r="B918" t="s">
        <v>948</v>
      </c>
      <c r="C918" s="33">
        <v>2.4351776145881812E-2</v>
      </c>
      <c r="D918" s="33">
        <f t="shared" si="17"/>
        <v>5.4351776145881811E-2</v>
      </c>
    </row>
    <row r="919" spans="2:4" x14ac:dyDescent="0.2">
      <c r="B919" t="s">
        <v>949</v>
      </c>
      <c r="C919" s="33">
        <v>2.4561712580677828E-2</v>
      </c>
      <c r="D919" s="33">
        <f t="shared" si="17"/>
        <v>5.4561712580677824E-2</v>
      </c>
    </row>
    <row r="920" spans="2:4" x14ac:dyDescent="0.2">
      <c r="B920" t="s">
        <v>950</v>
      </c>
      <c r="C920" s="33">
        <v>2.7772586851269591E-2</v>
      </c>
      <c r="D920" s="33">
        <f t="shared" si="17"/>
        <v>5.777258685126959E-2</v>
      </c>
    </row>
    <row r="921" spans="2:4" x14ac:dyDescent="0.2">
      <c r="B921" t="s">
        <v>951</v>
      </c>
      <c r="C921" s="33">
        <v>3.3601273341327918E-3</v>
      </c>
      <c r="D921" s="33">
        <f t="shared" si="17"/>
        <v>3.3360127334132794E-2</v>
      </c>
    </row>
    <row r="922" spans="2:4" x14ac:dyDescent="0.2">
      <c r="B922" t="s">
        <v>952</v>
      </c>
      <c r="C922" s="33">
        <v>2.1842627279585299E-2</v>
      </c>
      <c r="D922" s="33">
        <f t="shared" si="17"/>
        <v>5.1842627279585302E-2</v>
      </c>
    </row>
    <row r="923" spans="2:4" x14ac:dyDescent="0.2">
      <c r="B923" t="s">
        <v>953</v>
      </c>
      <c r="C923" s="33">
        <v>2.306062273109907E-2</v>
      </c>
      <c r="D923" s="33">
        <f t="shared" si="17"/>
        <v>5.3060622731099072E-2</v>
      </c>
    </row>
    <row r="924" spans="2:4" x14ac:dyDescent="0.2">
      <c r="B924" t="s">
        <v>954</v>
      </c>
      <c r="C924" s="33">
        <v>7.8262855497794135E-3</v>
      </c>
      <c r="D924" s="33">
        <f t="shared" si="17"/>
        <v>3.7826285549779411E-2</v>
      </c>
    </row>
    <row r="925" spans="2:4" x14ac:dyDescent="0.2">
      <c r="B925" t="s">
        <v>955</v>
      </c>
      <c r="C925" s="33">
        <v>3.9419906387370852E-3</v>
      </c>
      <c r="D925" s="33">
        <f t="shared" si="17"/>
        <v>3.3941990638737082E-2</v>
      </c>
    </row>
    <row r="926" spans="2:4" x14ac:dyDescent="0.2">
      <c r="B926" t="s">
        <v>956</v>
      </c>
      <c r="C926" s="33">
        <v>2.9521128482129642E-2</v>
      </c>
      <c r="D926" s="33">
        <f t="shared" si="17"/>
        <v>5.9521128482129641E-2</v>
      </c>
    </row>
    <row r="927" spans="2:4" x14ac:dyDescent="0.2">
      <c r="B927" t="s">
        <v>957</v>
      </c>
      <c r="C927" s="33">
        <v>1.3233734340087422E-2</v>
      </c>
      <c r="D927" s="33">
        <f t="shared" si="17"/>
        <v>4.3233734340087419E-2</v>
      </c>
    </row>
    <row r="928" spans="2:4" x14ac:dyDescent="0.2">
      <c r="B928" t="s">
        <v>958</v>
      </c>
      <c r="C928" s="33">
        <v>1.288796737143872E-3</v>
      </c>
      <c r="D928" s="33">
        <f t="shared" si="17"/>
        <v>3.1288796737143867E-2</v>
      </c>
    </row>
    <row r="929" spans="2:4" x14ac:dyDescent="0.2">
      <c r="B929" t="s">
        <v>959</v>
      </c>
      <c r="C929" s="33">
        <v>2.2977503877823435E-2</v>
      </c>
      <c r="D929" s="33">
        <f t="shared" si="17"/>
        <v>5.2977503877823434E-2</v>
      </c>
    </row>
    <row r="930" spans="2:4" x14ac:dyDescent="0.2">
      <c r="B930" t="s">
        <v>960</v>
      </c>
      <c r="C930" s="33">
        <v>-5.5001620247977522E-2</v>
      </c>
      <c r="D930" s="33">
        <f t="shared" si="17"/>
        <v>-2.5001620247977523E-2</v>
      </c>
    </row>
    <row r="931" spans="2:4" x14ac:dyDescent="0.2">
      <c r="B931" t="s">
        <v>961</v>
      </c>
      <c r="C931" s="33">
        <v>6.8446497482725389E-3</v>
      </c>
      <c r="D931" s="33">
        <f t="shared" si="17"/>
        <v>3.6844649748272534E-2</v>
      </c>
    </row>
    <row r="932" spans="2:4" x14ac:dyDescent="0.2">
      <c r="B932" t="s">
        <v>962</v>
      </c>
      <c r="C932" s="33">
        <v>-1.7281812595152643E-2</v>
      </c>
      <c r="D932" s="33">
        <f t="shared" si="17"/>
        <v>1.2718187404847356E-2</v>
      </c>
    </row>
    <row r="933" spans="2:4" x14ac:dyDescent="0.2">
      <c r="B933" t="s">
        <v>963</v>
      </c>
      <c r="C933" s="33">
        <v>-1.9847578234278379E-2</v>
      </c>
      <c r="D933" s="33">
        <f t="shared" si="17"/>
        <v>1.015242176572162E-2</v>
      </c>
    </row>
    <row r="934" spans="2:4" x14ac:dyDescent="0.2">
      <c r="B934" t="s">
        <v>964</v>
      </c>
      <c r="C934" s="33">
        <v>7.4844234894052702E-3</v>
      </c>
      <c r="D934" s="33">
        <f t="shared" si="17"/>
        <v>3.7484423489405269E-2</v>
      </c>
    </row>
    <row r="935" spans="2:4" x14ac:dyDescent="0.2">
      <c r="B935" t="s">
        <v>965</v>
      </c>
      <c r="C935" s="33">
        <v>2.8858881568927672E-2</v>
      </c>
      <c r="D935" s="33">
        <f t="shared" si="17"/>
        <v>5.8858881568927671E-2</v>
      </c>
    </row>
    <row r="936" spans="2:4" x14ac:dyDescent="0.2">
      <c r="B936" t="s">
        <v>966</v>
      </c>
      <c r="C936" s="33">
        <v>2.74766870060692E-2</v>
      </c>
      <c r="D936" s="33">
        <f t="shared" si="17"/>
        <v>5.7476687006069199E-2</v>
      </c>
    </row>
    <row r="937" spans="2:4" x14ac:dyDescent="0.2">
      <c r="B937" t="s">
        <v>967</v>
      </c>
      <c r="C937" s="33">
        <v>3.0688581775438033E-2</v>
      </c>
      <c r="D937" s="33">
        <f t="shared" si="17"/>
        <v>6.0688581775438032E-2</v>
      </c>
    </row>
    <row r="938" spans="2:4" x14ac:dyDescent="0.2">
      <c r="B938" t="s">
        <v>968</v>
      </c>
      <c r="C938" s="33">
        <v>3.2620235130496722E-2</v>
      </c>
      <c r="D938" s="33">
        <f t="shared" si="17"/>
        <v>6.2620235130496721E-2</v>
      </c>
    </row>
    <row r="939" spans="2:4" x14ac:dyDescent="0.2">
      <c r="B939" t="s">
        <v>969</v>
      </c>
      <c r="C939" s="33">
        <v>1.928560570096171E-2</v>
      </c>
      <c r="D939" s="33">
        <f t="shared" si="17"/>
        <v>4.9285605700961709E-2</v>
      </c>
    </row>
    <row r="940" spans="2:4" x14ac:dyDescent="0.2">
      <c r="B940" t="s">
        <v>970</v>
      </c>
      <c r="C940" s="33">
        <v>3.3324706010920802E-2</v>
      </c>
      <c r="D940" s="33">
        <f t="shared" si="17"/>
        <v>6.33247060109208E-2</v>
      </c>
    </row>
    <row r="941" spans="2:4" x14ac:dyDescent="0.2">
      <c r="B941" t="s">
        <v>971</v>
      </c>
      <c r="C941" s="33">
        <v>4.3316026108078214E-2</v>
      </c>
      <c r="D941" s="33">
        <f t="shared" si="17"/>
        <v>7.3316026108078219E-2</v>
      </c>
    </row>
    <row r="942" spans="2:4" x14ac:dyDescent="0.2">
      <c r="B942" t="s">
        <v>972</v>
      </c>
      <c r="C942" s="33">
        <v>-3.7396573191515407E-3</v>
      </c>
      <c r="D942" s="33">
        <f t="shared" si="17"/>
        <v>2.626034268084846E-2</v>
      </c>
    </row>
    <row r="943" spans="2:4" x14ac:dyDescent="0.2">
      <c r="B943" t="s">
        <v>973</v>
      </c>
      <c r="C943" s="33">
        <v>3.2238167978684056E-2</v>
      </c>
      <c r="D943" s="33">
        <f t="shared" si="17"/>
        <v>6.2238167978684054E-2</v>
      </c>
    </row>
    <row r="944" spans="2:4" x14ac:dyDescent="0.2">
      <c r="B944" t="s">
        <v>974</v>
      </c>
      <c r="C944" s="33">
        <v>-5.4024919525014585E-3</v>
      </c>
      <c r="D944" s="33">
        <f t="shared" si="17"/>
        <v>2.459750804749854E-2</v>
      </c>
    </row>
    <row r="945" spans="2:4" x14ac:dyDescent="0.2">
      <c r="B945" t="s">
        <v>975</v>
      </c>
      <c r="C945" s="33">
        <v>1.8293208516800434E-2</v>
      </c>
      <c r="D945" s="33">
        <f t="shared" si="17"/>
        <v>4.8293208516800433E-2</v>
      </c>
    </row>
    <row r="946" spans="2:4" x14ac:dyDescent="0.2">
      <c r="B946" t="s">
        <v>976</v>
      </c>
      <c r="C946" s="33">
        <v>-2.1343317038344717E-2</v>
      </c>
      <c r="D946" s="33">
        <f t="shared" si="17"/>
        <v>8.6566829616552821E-3</v>
      </c>
    </row>
    <row r="947" spans="2:4" x14ac:dyDescent="0.2">
      <c r="B947" t="s">
        <v>977</v>
      </c>
      <c r="C947" s="33">
        <v>2.819116973289966E-3</v>
      </c>
      <c r="D947" s="33">
        <f t="shared" si="17"/>
        <v>3.2819116973289965E-2</v>
      </c>
    </row>
    <row r="948" spans="2:4" x14ac:dyDescent="0.2">
      <c r="B948" t="s">
        <v>978</v>
      </c>
      <c r="C948" s="33">
        <v>2.3366495263703282E-2</v>
      </c>
      <c r="D948" s="33">
        <f t="shared" si="17"/>
        <v>5.3366495263703281E-2</v>
      </c>
    </row>
    <row r="949" spans="2:4" x14ac:dyDescent="0.2">
      <c r="B949" t="s">
        <v>979</v>
      </c>
      <c r="C949" s="33">
        <v>2.5850479371876428E-2</v>
      </c>
      <c r="D949" s="33">
        <f t="shared" si="17"/>
        <v>5.5850479371876427E-2</v>
      </c>
    </row>
    <row r="950" spans="2:4" x14ac:dyDescent="0.2">
      <c r="B950" t="s">
        <v>980</v>
      </c>
      <c r="C950" s="33">
        <v>1.9473710345764145E-2</v>
      </c>
      <c r="D950" s="33">
        <f t="shared" si="17"/>
        <v>4.9473710345764144E-2</v>
      </c>
    </row>
    <row r="951" spans="2:4" x14ac:dyDescent="0.2">
      <c r="B951" t="s">
        <v>981</v>
      </c>
      <c r="C951" s="33">
        <v>2.282715085335052E-2</v>
      </c>
      <c r="D951" s="33">
        <f t="shared" si="17"/>
        <v>5.2827150853350519E-2</v>
      </c>
    </row>
    <row r="952" spans="2:4" x14ac:dyDescent="0.2">
      <c r="B952" t="s">
        <v>982</v>
      </c>
      <c r="C952" s="33">
        <v>-3.1934219579677278E-3</v>
      </c>
      <c r="D952" s="33">
        <f t="shared" si="17"/>
        <v>2.6806578042032271E-2</v>
      </c>
    </row>
    <row r="953" spans="2:4" x14ac:dyDescent="0.2">
      <c r="B953" t="s">
        <v>983</v>
      </c>
      <c r="C953" s="33">
        <v>-9.0124962861915566E-3</v>
      </c>
      <c r="D953" s="33">
        <f t="shared" si="17"/>
        <v>2.0987503713808441E-2</v>
      </c>
    </row>
    <row r="954" spans="2:4" x14ac:dyDescent="0.2">
      <c r="B954" t="s">
        <v>984</v>
      </c>
      <c r="C954" s="33">
        <v>2.1972259501127411E-2</v>
      </c>
      <c r="D954" s="33">
        <f t="shared" si="17"/>
        <v>5.197225950112741E-2</v>
      </c>
    </row>
    <row r="955" spans="2:4" x14ac:dyDescent="0.2">
      <c r="B955" t="s">
        <v>985</v>
      </c>
      <c r="C955" s="33">
        <v>3.4044886564273881E-2</v>
      </c>
      <c r="D955" s="33">
        <f t="shared" si="17"/>
        <v>6.4044886564273873E-2</v>
      </c>
    </row>
    <row r="956" spans="2:4" x14ac:dyDescent="0.2">
      <c r="B956" t="s">
        <v>986</v>
      </c>
      <c r="C956" s="33">
        <v>5.0783785614194735E-2</v>
      </c>
      <c r="D956" s="33">
        <f t="shared" si="17"/>
        <v>8.0783785614194734E-2</v>
      </c>
    </row>
    <row r="957" spans="2:4" x14ac:dyDescent="0.2">
      <c r="B957" t="s">
        <v>987</v>
      </c>
      <c r="C957" s="33">
        <v>2.197568637617563E-2</v>
      </c>
      <c r="D957" s="33">
        <f t="shared" si="17"/>
        <v>5.1975686376175625E-2</v>
      </c>
    </row>
    <row r="958" spans="2:4" x14ac:dyDescent="0.2">
      <c r="B958" t="s">
        <v>988</v>
      </c>
      <c r="C958" s="33">
        <v>1.650588486844554E-2</v>
      </c>
      <c r="D958" s="33">
        <f t="shared" si="17"/>
        <v>4.6505884868445535E-2</v>
      </c>
    </row>
    <row r="959" spans="2:4" x14ac:dyDescent="0.2">
      <c r="B959" t="s">
        <v>989</v>
      </c>
      <c r="C959" s="33">
        <v>3.2660379482696233E-2</v>
      </c>
      <c r="D959" s="33">
        <f t="shared" si="17"/>
        <v>6.2660379482696232E-2</v>
      </c>
    </row>
    <row r="960" spans="2:4" x14ac:dyDescent="0.2">
      <c r="B960" t="s">
        <v>990</v>
      </c>
      <c r="C960" s="33">
        <v>3.8534573127376529E-3</v>
      </c>
      <c r="D960" s="33">
        <f t="shared" si="17"/>
        <v>3.3853457312737652E-2</v>
      </c>
    </row>
    <row r="961" spans="2:4" x14ac:dyDescent="0.2">
      <c r="B961" t="s">
        <v>991</v>
      </c>
      <c r="C961" s="33">
        <v>-8.0924794911523337E-4</v>
      </c>
      <c r="D961" s="33">
        <f t="shared" si="17"/>
        <v>2.9190752050884766E-2</v>
      </c>
    </row>
    <row r="962" spans="2:4" x14ac:dyDescent="0.2">
      <c r="B962" t="s">
        <v>992</v>
      </c>
      <c r="C962" s="33">
        <v>2.4007753181910552E-2</v>
      </c>
      <c r="D962" s="33">
        <f t="shared" si="17"/>
        <v>5.4007753181910548E-2</v>
      </c>
    </row>
    <row r="963" spans="2:4" x14ac:dyDescent="0.2">
      <c r="B963" t="s">
        <v>993</v>
      </c>
      <c r="C963" s="33">
        <v>3.424516332430478E-2</v>
      </c>
      <c r="D963" s="33">
        <f t="shared" si="17"/>
        <v>6.4245163324304772E-2</v>
      </c>
    </row>
    <row r="964" spans="2:4" x14ac:dyDescent="0.2">
      <c r="B964" t="s">
        <v>994</v>
      </c>
      <c r="C964" s="33">
        <v>-3.9172990202884762E-2</v>
      </c>
      <c r="D964" s="33">
        <f t="shared" si="17"/>
        <v>-9.1729902028847635E-3</v>
      </c>
    </row>
    <row r="965" spans="2:4" x14ac:dyDescent="0.2">
      <c r="B965" t="s">
        <v>995</v>
      </c>
      <c r="C965" s="33">
        <v>-6.0527639577847309E-3</v>
      </c>
      <c r="D965" s="33">
        <f t="shared" ref="D965:D1028" si="18">C965+3%</f>
        <v>2.394723604221527E-2</v>
      </c>
    </row>
    <row r="966" spans="2:4" x14ac:dyDescent="0.2">
      <c r="B966" t="s">
        <v>996</v>
      </c>
      <c r="C966" s="33">
        <v>2.1785419637217085E-2</v>
      </c>
      <c r="D966" s="33">
        <f t="shared" si="18"/>
        <v>5.1785419637217084E-2</v>
      </c>
    </row>
    <row r="967" spans="2:4" x14ac:dyDescent="0.2">
      <c r="B967" t="s">
        <v>997</v>
      </c>
      <c r="C967" s="33">
        <v>1.2285456933213536E-2</v>
      </c>
      <c r="D967" s="33">
        <f t="shared" si="18"/>
        <v>4.2285456933213533E-2</v>
      </c>
    </row>
    <row r="968" spans="2:4" x14ac:dyDescent="0.2">
      <c r="B968" t="s">
        <v>998</v>
      </c>
      <c r="C968" s="33">
        <v>2.575857015606324E-2</v>
      </c>
      <c r="D968" s="33">
        <f t="shared" si="18"/>
        <v>5.5758570156063239E-2</v>
      </c>
    </row>
    <row r="969" spans="2:4" x14ac:dyDescent="0.2">
      <c r="B969" t="s">
        <v>999</v>
      </c>
      <c r="C969" s="33">
        <v>1.641506771357288E-2</v>
      </c>
      <c r="D969" s="33">
        <f t="shared" si="18"/>
        <v>4.6415067713572879E-2</v>
      </c>
    </row>
    <row r="970" spans="2:4" x14ac:dyDescent="0.2">
      <c r="B970" t="s">
        <v>1000</v>
      </c>
      <c r="C970" s="33">
        <v>4.396959269026556E-3</v>
      </c>
      <c r="D970" s="33">
        <f t="shared" si="18"/>
        <v>3.4396959269026556E-2</v>
      </c>
    </row>
    <row r="971" spans="2:4" x14ac:dyDescent="0.2">
      <c r="B971" t="s">
        <v>1001</v>
      </c>
      <c r="C971" s="33">
        <v>1.3420471031670867E-2</v>
      </c>
      <c r="D971" s="33">
        <f t="shared" si="18"/>
        <v>4.3420471031670863E-2</v>
      </c>
    </row>
    <row r="972" spans="2:4" x14ac:dyDescent="0.2">
      <c r="B972" t="s">
        <v>1002</v>
      </c>
      <c r="C972" s="33">
        <v>2.2242683949599693E-2</v>
      </c>
      <c r="D972" s="33">
        <f t="shared" si="18"/>
        <v>5.2242683949599689E-2</v>
      </c>
    </row>
    <row r="973" spans="2:4" x14ac:dyDescent="0.2">
      <c r="B973" t="s">
        <v>1003</v>
      </c>
      <c r="C973" s="33">
        <v>2.7988981564560575E-2</v>
      </c>
      <c r="D973" s="33">
        <f t="shared" si="18"/>
        <v>5.7988981564560574E-2</v>
      </c>
    </row>
    <row r="974" spans="2:4" x14ac:dyDescent="0.2">
      <c r="B974" t="s">
        <v>1004</v>
      </c>
      <c r="C974" s="33">
        <v>8.7173356709566129E-3</v>
      </c>
      <c r="D974" s="33">
        <f t="shared" si="18"/>
        <v>3.8717335670956615E-2</v>
      </c>
    </row>
    <row r="975" spans="2:4" x14ac:dyDescent="0.2">
      <c r="B975" t="s">
        <v>1005</v>
      </c>
      <c r="C975" s="33">
        <v>-1.0500938018369555E-2</v>
      </c>
      <c r="D975" s="33">
        <f t="shared" si="18"/>
        <v>1.9499061981630442E-2</v>
      </c>
    </row>
    <row r="976" spans="2:4" x14ac:dyDescent="0.2">
      <c r="B976" t="s">
        <v>1006</v>
      </c>
      <c r="C976" s="33">
        <v>2.0157138024010438E-5</v>
      </c>
      <c r="D976" s="33">
        <f t="shared" si="18"/>
        <v>3.0020157138024008E-2</v>
      </c>
    </row>
    <row r="977" spans="2:4" x14ac:dyDescent="0.2">
      <c r="B977" t="s">
        <v>1007</v>
      </c>
      <c r="C977" s="33">
        <v>3.1889814202033351E-2</v>
      </c>
      <c r="D977" s="33">
        <f t="shared" si="18"/>
        <v>6.188981420203335E-2</v>
      </c>
    </row>
    <row r="978" spans="2:4" x14ac:dyDescent="0.2">
      <c r="B978" t="s">
        <v>1008</v>
      </c>
      <c r="C978" s="33">
        <v>5.6798190071858786E-3</v>
      </c>
      <c r="D978" s="33">
        <f t="shared" si="18"/>
        <v>3.5679819007185878E-2</v>
      </c>
    </row>
    <row r="979" spans="2:4" x14ac:dyDescent="0.2">
      <c r="B979" t="s">
        <v>1009</v>
      </c>
      <c r="C979" s="33">
        <v>-1.9142308061921111E-2</v>
      </c>
      <c r="D979" s="33">
        <f t="shared" si="18"/>
        <v>1.0857691938078888E-2</v>
      </c>
    </row>
    <row r="980" spans="2:4" x14ac:dyDescent="0.2">
      <c r="B980" t="s">
        <v>1010</v>
      </c>
      <c r="C980" s="33">
        <v>2.9093876434447809E-2</v>
      </c>
      <c r="D980" s="33">
        <f t="shared" si="18"/>
        <v>5.9093876434447808E-2</v>
      </c>
    </row>
    <row r="981" spans="2:4" x14ac:dyDescent="0.2">
      <c r="B981" t="s">
        <v>1011</v>
      </c>
      <c r="C981" s="33">
        <v>2.1909398714079983E-2</v>
      </c>
      <c r="D981" s="33">
        <f t="shared" si="18"/>
        <v>5.1909398714079985E-2</v>
      </c>
    </row>
    <row r="982" spans="2:4" x14ac:dyDescent="0.2">
      <c r="B982" t="s">
        <v>1012</v>
      </c>
      <c r="C982" s="33">
        <v>2.523731155087628E-2</v>
      </c>
      <c r="D982" s="33">
        <f t="shared" si="18"/>
        <v>5.5237311550876279E-2</v>
      </c>
    </row>
    <row r="983" spans="2:4" x14ac:dyDescent="0.2">
      <c r="B983" t="s">
        <v>1013</v>
      </c>
      <c r="C983" s="33">
        <v>-2.6118162851931116E-3</v>
      </c>
      <c r="D983" s="33">
        <f t="shared" si="18"/>
        <v>2.7388183714806887E-2</v>
      </c>
    </row>
    <row r="984" spans="2:4" x14ac:dyDescent="0.2">
      <c r="B984" t="s">
        <v>1014</v>
      </c>
      <c r="C984" s="33">
        <v>1.2587495737743344E-2</v>
      </c>
      <c r="D984" s="33">
        <f t="shared" si="18"/>
        <v>4.2587495737743342E-2</v>
      </c>
    </row>
    <row r="985" spans="2:4" x14ac:dyDescent="0.2">
      <c r="B985" t="s">
        <v>1015</v>
      </c>
      <c r="C985" s="33">
        <v>3.7925963551915055E-2</v>
      </c>
      <c r="D985" s="33">
        <f t="shared" si="18"/>
        <v>6.7925963551915047E-2</v>
      </c>
    </row>
    <row r="986" spans="2:4" x14ac:dyDescent="0.2">
      <c r="B986" t="s">
        <v>1016</v>
      </c>
      <c r="C986" s="33">
        <v>1.1861378371528994E-2</v>
      </c>
      <c r="D986" s="33">
        <f t="shared" si="18"/>
        <v>4.1861378371528993E-2</v>
      </c>
    </row>
    <row r="987" spans="2:4" x14ac:dyDescent="0.2">
      <c r="B987" t="s">
        <v>1017</v>
      </c>
      <c r="C987" s="33">
        <v>2.1533990610160907E-2</v>
      </c>
      <c r="D987" s="33">
        <f t="shared" si="18"/>
        <v>5.153399061016091E-2</v>
      </c>
    </row>
    <row r="988" spans="2:4" x14ac:dyDescent="0.2">
      <c r="B988" t="s">
        <v>1018</v>
      </c>
      <c r="C988" s="33">
        <v>3.4890302682569294E-3</v>
      </c>
      <c r="D988" s="33">
        <f t="shared" si="18"/>
        <v>3.3489030268256927E-2</v>
      </c>
    </row>
    <row r="989" spans="2:4" x14ac:dyDescent="0.2">
      <c r="B989" t="s">
        <v>1019</v>
      </c>
      <c r="C989" s="33">
        <v>-2.3661955344100191E-2</v>
      </c>
      <c r="D989" s="33">
        <f t="shared" si="18"/>
        <v>6.3380446558998077E-3</v>
      </c>
    </row>
    <row r="990" spans="2:4" x14ac:dyDescent="0.2">
      <c r="B990" t="s">
        <v>1020</v>
      </c>
      <c r="C990" s="33">
        <v>-9.5624323000698622E-3</v>
      </c>
      <c r="D990" s="33">
        <f t="shared" si="18"/>
        <v>2.0437567699930138E-2</v>
      </c>
    </row>
    <row r="991" spans="2:4" x14ac:dyDescent="0.2">
      <c r="B991" t="s">
        <v>1021</v>
      </c>
      <c r="C991" s="33">
        <v>4.0722202215052973E-3</v>
      </c>
      <c r="D991" s="33">
        <f t="shared" si="18"/>
        <v>3.4072220221505294E-2</v>
      </c>
    </row>
    <row r="992" spans="2:4" x14ac:dyDescent="0.2">
      <c r="B992" t="s">
        <v>1022</v>
      </c>
      <c r="C992" s="33">
        <v>-1.2137728279499443E-2</v>
      </c>
      <c r="D992" s="33">
        <f t="shared" si="18"/>
        <v>1.7862271720500554E-2</v>
      </c>
    </row>
    <row r="993" spans="2:4" x14ac:dyDescent="0.2">
      <c r="B993" t="s">
        <v>1023</v>
      </c>
      <c r="C993" s="33">
        <v>6.5684145005884481E-3</v>
      </c>
      <c r="D993" s="33">
        <f t="shared" si="18"/>
        <v>3.6568414500588446E-2</v>
      </c>
    </row>
    <row r="994" spans="2:4" x14ac:dyDescent="0.2">
      <c r="B994" t="s">
        <v>1024</v>
      </c>
      <c r="C994" s="33">
        <v>1.3023820986629998E-2</v>
      </c>
      <c r="D994" s="33">
        <f t="shared" si="18"/>
        <v>4.3023820986629997E-2</v>
      </c>
    </row>
    <row r="995" spans="2:4" x14ac:dyDescent="0.2">
      <c r="B995" t="s">
        <v>1025</v>
      </c>
      <c r="C995" s="33">
        <v>-2.1180941535444017E-2</v>
      </c>
      <c r="D995" s="33">
        <f t="shared" si="18"/>
        <v>8.8190584645559816E-3</v>
      </c>
    </row>
    <row r="996" spans="2:4" x14ac:dyDescent="0.2">
      <c r="B996" t="s">
        <v>1026</v>
      </c>
      <c r="C996" s="33">
        <v>3.2270836982105349E-3</v>
      </c>
      <c r="D996" s="33">
        <f t="shared" si="18"/>
        <v>3.3227083698210536E-2</v>
      </c>
    </row>
    <row r="997" spans="2:4" x14ac:dyDescent="0.2">
      <c r="B997" t="s">
        <v>1027</v>
      </c>
      <c r="C997" s="33">
        <v>-9.2012877024755125E-3</v>
      </c>
      <c r="D997" s="33">
        <f t="shared" si="18"/>
        <v>2.0798712297524488E-2</v>
      </c>
    </row>
    <row r="998" spans="2:4" x14ac:dyDescent="0.2">
      <c r="B998" t="s">
        <v>1028</v>
      </c>
      <c r="C998" s="33">
        <v>-6.9703174162856468E-3</v>
      </c>
      <c r="D998" s="33">
        <f t="shared" si="18"/>
        <v>2.302968258371435E-2</v>
      </c>
    </row>
    <row r="999" spans="2:4" x14ac:dyDescent="0.2">
      <c r="B999" t="s">
        <v>1029</v>
      </c>
      <c r="C999" s="33">
        <v>1.3975616756594735E-2</v>
      </c>
      <c r="D999" s="33">
        <f t="shared" si="18"/>
        <v>4.3975616756594733E-2</v>
      </c>
    </row>
    <row r="1000" spans="2:4" x14ac:dyDescent="0.2">
      <c r="B1000" t="s">
        <v>1030</v>
      </c>
      <c r="C1000" s="33">
        <v>-1.095847061923262E-2</v>
      </c>
      <c r="D1000" s="33">
        <f t="shared" si="18"/>
        <v>1.9041529380767377E-2</v>
      </c>
    </row>
    <row r="1001" spans="2:4" x14ac:dyDescent="0.2">
      <c r="B1001" t="s">
        <v>1031</v>
      </c>
      <c r="C1001" s="33">
        <v>1.0679555243845841E-2</v>
      </c>
      <c r="D1001" s="33">
        <f t="shared" si="18"/>
        <v>4.0679555243845839E-2</v>
      </c>
    </row>
    <row r="1002" spans="2:4" x14ac:dyDescent="0.2">
      <c r="B1002" t="s">
        <v>1032</v>
      </c>
      <c r="C1002" s="33">
        <v>2.8093519630899864E-2</v>
      </c>
      <c r="D1002" s="33">
        <f t="shared" si="18"/>
        <v>5.8093519630899863E-2</v>
      </c>
    </row>
    <row r="1003" spans="2:4" x14ac:dyDescent="0.2">
      <c r="B1003" t="s">
        <v>1033</v>
      </c>
      <c r="C1003" s="33">
        <v>3.1505202522959956E-2</v>
      </c>
      <c r="D1003" s="33">
        <f t="shared" si="18"/>
        <v>6.1505202522959955E-2</v>
      </c>
    </row>
    <row r="1004" spans="2:4" x14ac:dyDescent="0.2">
      <c r="B1004" t="s">
        <v>1034</v>
      </c>
      <c r="C1004" s="33">
        <v>-8.4922769606901889E-3</v>
      </c>
      <c r="D1004" s="33">
        <f t="shared" si="18"/>
        <v>2.1507723039309812E-2</v>
      </c>
    </row>
    <row r="1005" spans="2:4" x14ac:dyDescent="0.2">
      <c r="B1005" t="s">
        <v>1035</v>
      </c>
      <c r="C1005" s="33">
        <v>1.3537813586718682E-2</v>
      </c>
      <c r="D1005" s="33">
        <f t="shared" si="18"/>
        <v>4.3537813586718682E-2</v>
      </c>
    </row>
    <row r="1006" spans="2:4" x14ac:dyDescent="0.2">
      <c r="B1006" t="s">
        <v>1036</v>
      </c>
      <c r="C1006" s="33">
        <v>-4.6608548225526604E-3</v>
      </c>
      <c r="D1006" s="33">
        <f t="shared" si="18"/>
        <v>2.5339145177447338E-2</v>
      </c>
    </row>
    <row r="1007" spans="2:4" x14ac:dyDescent="0.2">
      <c r="B1007" t="s">
        <v>1037</v>
      </c>
      <c r="C1007" s="33">
        <v>3.906038716874493E-2</v>
      </c>
      <c r="D1007" s="33">
        <f t="shared" si="18"/>
        <v>6.9060387168744936E-2</v>
      </c>
    </row>
    <row r="1008" spans="2:4" x14ac:dyDescent="0.2">
      <c r="B1008" t="s">
        <v>1038</v>
      </c>
      <c r="C1008" s="33">
        <v>3.253571974354199E-2</v>
      </c>
      <c r="D1008" s="33">
        <f t="shared" si="18"/>
        <v>6.2535719743541995E-2</v>
      </c>
    </row>
    <row r="1009" spans="2:4" x14ac:dyDescent="0.2">
      <c r="B1009" t="s">
        <v>1039</v>
      </c>
      <c r="C1009" s="33">
        <v>1.3958833049308457E-2</v>
      </c>
      <c r="D1009" s="33">
        <f t="shared" si="18"/>
        <v>4.3958833049308456E-2</v>
      </c>
    </row>
    <row r="1010" spans="2:4" x14ac:dyDescent="0.2">
      <c r="B1010" t="s">
        <v>1040</v>
      </c>
      <c r="C1010" s="33">
        <v>9.6245102671857347E-3</v>
      </c>
      <c r="D1010" s="33">
        <f t="shared" si="18"/>
        <v>3.9624510267185734E-2</v>
      </c>
    </row>
    <row r="1011" spans="2:4" x14ac:dyDescent="0.2">
      <c r="B1011" t="s">
        <v>1041</v>
      </c>
      <c r="C1011" s="33">
        <v>7.1230795580284195E-4</v>
      </c>
      <c r="D1011" s="33">
        <f t="shared" si="18"/>
        <v>3.0712307955802841E-2</v>
      </c>
    </row>
    <row r="1012" spans="2:4" x14ac:dyDescent="0.2">
      <c r="B1012" t="s">
        <v>1042</v>
      </c>
      <c r="C1012" s="33">
        <v>-3.3625140893980665E-2</v>
      </c>
      <c r="D1012" s="33">
        <f t="shared" si="18"/>
        <v>-3.6251408939806662E-3</v>
      </c>
    </row>
    <row r="1013" spans="2:4" x14ac:dyDescent="0.2">
      <c r="B1013" t="s">
        <v>1043</v>
      </c>
      <c r="C1013" s="33">
        <v>2.6153694277194099E-2</v>
      </c>
      <c r="D1013" s="33">
        <f t="shared" si="18"/>
        <v>5.6153694277194098E-2</v>
      </c>
    </row>
    <row r="1014" spans="2:4" x14ac:dyDescent="0.2">
      <c r="B1014" t="s">
        <v>1044</v>
      </c>
      <c r="C1014" s="33">
        <v>1.5628323870460231E-2</v>
      </c>
      <c r="D1014" s="33">
        <f t="shared" si="18"/>
        <v>4.562832387046023E-2</v>
      </c>
    </row>
    <row r="1015" spans="2:4" x14ac:dyDescent="0.2">
      <c r="B1015" t="s">
        <v>1045</v>
      </c>
      <c r="C1015" s="33">
        <v>-1.8437330044550979E-3</v>
      </c>
      <c r="D1015" s="33">
        <f t="shared" si="18"/>
        <v>2.8156266995544903E-2</v>
      </c>
    </row>
    <row r="1016" spans="2:4" x14ac:dyDescent="0.2">
      <c r="B1016" t="s">
        <v>1046</v>
      </c>
      <c r="C1016" s="33">
        <v>-4.3522164212176206E-3</v>
      </c>
      <c r="D1016" s="33">
        <f t="shared" si="18"/>
        <v>2.5647783578782377E-2</v>
      </c>
    </row>
    <row r="1017" spans="2:4" x14ac:dyDescent="0.2">
      <c r="B1017" t="s">
        <v>1047</v>
      </c>
      <c r="C1017" s="33">
        <v>1.0446729759973418E-2</v>
      </c>
      <c r="D1017" s="33">
        <f t="shared" si="18"/>
        <v>4.0446729759973418E-2</v>
      </c>
    </row>
    <row r="1018" spans="2:4" x14ac:dyDescent="0.2">
      <c r="B1018" t="s">
        <v>1048</v>
      </c>
      <c r="C1018" s="33">
        <v>3.2435977089669228E-2</v>
      </c>
      <c r="D1018" s="33">
        <f t="shared" si="18"/>
        <v>6.2435977089669227E-2</v>
      </c>
    </row>
    <row r="1019" spans="2:4" x14ac:dyDescent="0.2">
      <c r="B1019" t="s">
        <v>1049</v>
      </c>
      <c r="C1019" s="33">
        <v>2.3960704957709253E-3</v>
      </c>
      <c r="D1019" s="33">
        <f t="shared" si="18"/>
        <v>3.2396070495770923E-2</v>
      </c>
    </row>
    <row r="1020" spans="2:4" x14ac:dyDescent="0.2">
      <c r="B1020" t="s">
        <v>1050</v>
      </c>
      <c r="C1020" s="33">
        <v>4.8810509261375735E-2</v>
      </c>
      <c r="D1020" s="33">
        <f t="shared" si="18"/>
        <v>7.8810509261375727E-2</v>
      </c>
    </row>
    <row r="1021" spans="2:4" x14ac:dyDescent="0.2">
      <c r="B1021" t="s">
        <v>1051</v>
      </c>
      <c r="C1021" s="33">
        <v>4.3297602183676558E-3</v>
      </c>
      <c r="D1021" s="33">
        <f t="shared" si="18"/>
        <v>3.4329760218367658E-2</v>
      </c>
    </row>
    <row r="1022" spans="2:4" x14ac:dyDescent="0.2">
      <c r="B1022" t="s">
        <v>1052</v>
      </c>
      <c r="C1022" s="33">
        <v>-4.2989383382422038E-3</v>
      </c>
      <c r="D1022" s="33">
        <f t="shared" si="18"/>
        <v>2.5701061661757795E-2</v>
      </c>
    </row>
    <row r="1023" spans="2:4" x14ac:dyDescent="0.2">
      <c r="B1023" t="s">
        <v>1053</v>
      </c>
      <c r="C1023" s="33">
        <v>3.3346403532626877E-2</v>
      </c>
      <c r="D1023" s="33">
        <f t="shared" si="18"/>
        <v>6.3346403532626883E-2</v>
      </c>
    </row>
    <row r="1024" spans="2:4" x14ac:dyDescent="0.2">
      <c r="B1024" t="s">
        <v>1054</v>
      </c>
      <c r="C1024" s="33">
        <v>-3.9294129169620488E-2</v>
      </c>
      <c r="D1024" s="33">
        <f t="shared" si="18"/>
        <v>-9.2941291696204895E-3</v>
      </c>
    </row>
    <row r="1025" spans="2:4" x14ac:dyDescent="0.2">
      <c r="B1025" t="s">
        <v>1055</v>
      </c>
      <c r="C1025" s="33">
        <v>4.6912508947195695E-2</v>
      </c>
      <c r="D1025" s="33">
        <f t="shared" si="18"/>
        <v>7.6912508947195701E-2</v>
      </c>
    </row>
    <row r="1026" spans="2:4" x14ac:dyDescent="0.2">
      <c r="B1026" t="s">
        <v>1056</v>
      </c>
      <c r="C1026" s="33">
        <v>-2.0912807003875614E-2</v>
      </c>
      <c r="D1026" s="33">
        <f t="shared" si="18"/>
        <v>9.0871929961243852E-3</v>
      </c>
    </row>
    <row r="1027" spans="2:4" x14ac:dyDescent="0.2">
      <c r="B1027" t="s">
        <v>1057</v>
      </c>
      <c r="C1027" s="33">
        <v>-4.4092755284077904E-4</v>
      </c>
      <c r="D1027" s="33">
        <f t="shared" si="18"/>
        <v>2.9559072447159218E-2</v>
      </c>
    </row>
    <row r="1028" spans="2:4" x14ac:dyDescent="0.2">
      <c r="B1028" t="s">
        <v>1058</v>
      </c>
      <c r="C1028" s="33">
        <v>1.6348724639190158E-2</v>
      </c>
      <c r="D1028" s="33">
        <f t="shared" si="18"/>
        <v>4.6348724639190153E-2</v>
      </c>
    </row>
    <row r="1029" spans="2:4" x14ac:dyDescent="0.2">
      <c r="B1029" t="s">
        <v>1059</v>
      </c>
      <c r="C1029" s="33">
        <v>-2.0323946613063554E-2</v>
      </c>
      <c r="D1029" s="33">
        <f t="shared" ref="D1029:D1092" si="19">C1029+3%</f>
        <v>9.6760533869364451E-3</v>
      </c>
    </row>
    <row r="1030" spans="2:4" x14ac:dyDescent="0.2">
      <c r="B1030" t="s">
        <v>1060</v>
      </c>
      <c r="C1030" s="33">
        <v>9.142130819012979E-3</v>
      </c>
      <c r="D1030" s="33">
        <f t="shared" si="19"/>
        <v>3.914213081901298E-2</v>
      </c>
    </row>
    <row r="1031" spans="2:4" x14ac:dyDescent="0.2">
      <c r="B1031" t="s">
        <v>1061</v>
      </c>
      <c r="C1031" s="33">
        <v>4.4808198399445567E-2</v>
      </c>
      <c r="D1031" s="33">
        <f t="shared" si="19"/>
        <v>7.4808198399445566E-2</v>
      </c>
    </row>
    <row r="1032" spans="2:4" x14ac:dyDescent="0.2">
      <c r="B1032" t="s">
        <v>1062</v>
      </c>
      <c r="C1032" s="33">
        <v>4.9436603733377181E-2</v>
      </c>
      <c r="D1032" s="33">
        <f t="shared" si="19"/>
        <v>7.9436603733377187E-2</v>
      </c>
    </row>
    <row r="1033" spans="2:4" x14ac:dyDescent="0.2">
      <c r="B1033" t="s">
        <v>1063</v>
      </c>
      <c r="C1033" s="33">
        <v>2.9303499088573839E-2</v>
      </c>
      <c r="D1033" s="33">
        <f t="shared" si="19"/>
        <v>5.9303499088573838E-2</v>
      </c>
    </row>
    <row r="1034" spans="2:4" x14ac:dyDescent="0.2">
      <c r="B1034" t="s">
        <v>1064</v>
      </c>
      <c r="C1034" s="33">
        <v>-6.7072631277758522E-3</v>
      </c>
      <c r="D1034" s="33">
        <f t="shared" si="19"/>
        <v>2.3292736872224148E-2</v>
      </c>
    </row>
    <row r="1035" spans="2:4" x14ac:dyDescent="0.2">
      <c r="B1035" t="s">
        <v>1065</v>
      </c>
      <c r="C1035" s="33">
        <v>-1.7756264232616538E-2</v>
      </c>
      <c r="D1035" s="33">
        <f t="shared" si="19"/>
        <v>1.2243735767383461E-2</v>
      </c>
    </row>
    <row r="1036" spans="2:4" x14ac:dyDescent="0.2">
      <c r="B1036" t="s">
        <v>1066</v>
      </c>
      <c r="C1036" s="33">
        <v>1.3025343318128558E-2</v>
      </c>
      <c r="D1036" s="33">
        <f t="shared" si="19"/>
        <v>4.3025343318128559E-2</v>
      </c>
    </row>
    <row r="1037" spans="2:4" x14ac:dyDescent="0.2">
      <c r="B1037" t="s">
        <v>1067</v>
      </c>
      <c r="C1037" s="33">
        <v>1.0550681980319193E-2</v>
      </c>
      <c r="D1037" s="33">
        <f t="shared" si="19"/>
        <v>4.0550681980319192E-2</v>
      </c>
    </row>
    <row r="1038" spans="2:4" x14ac:dyDescent="0.2">
      <c r="B1038" t="s">
        <v>1068</v>
      </c>
      <c r="C1038" s="33">
        <v>-1.5293161085483243E-2</v>
      </c>
      <c r="D1038" s="33">
        <f t="shared" si="19"/>
        <v>1.4706838914516756E-2</v>
      </c>
    </row>
    <row r="1039" spans="2:4" x14ac:dyDescent="0.2">
      <c r="B1039" t="s">
        <v>1069</v>
      </c>
      <c r="C1039" s="33">
        <v>-2.3921741235339432E-2</v>
      </c>
      <c r="D1039" s="33">
        <f t="shared" si="19"/>
        <v>6.0782587646605671E-3</v>
      </c>
    </row>
    <row r="1040" spans="2:4" x14ac:dyDescent="0.2">
      <c r="B1040" t="s">
        <v>1070</v>
      </c>
      <c r="C1040" s="33">
        <v>1.4798177198385731E-2</v>
      </c>
      <c r="D1040" s="33">
        <f t="shared" si="19"/>
        <v>4.4798177198385733E-2</v>
      </c>
    </row>
    <row r="1041" spans="2:4" x14ac:dyDescent="0.2">
      <c r="B1041" t="s">
        <v>1071</v>
      </c>
      <c r="C1041" s="33">
        <v>3.9874999249067629E-2</v>
      </c>
      <c r="D1041" s="33">
        <f t="shared" si="19"/>
        <v>6.9874999249067621E-2</v>
      </c>
    </row>
    <row r="1042" spans="2:4" x14ac:dyDescent="0.2">
      <c r="B1042" t="s">
        <v>1072</v>
      </c>
      <c r="C1042" s="33">
        <v>-7.0404389959947498E-3</v>
      </c>
      <c r="D1042" s="33">
        <f t="shared" si="19"/>
        <v>2.2959561004005251E-2</v>
      </c>
    </row>
    <row r="1043" spans="2:4" x14ac:dyDescent="0.2">
      <c r="B1043" t="s">
        <v>1073</v>
      </c>
      <c r="C1043" s="33">
        <v>-5.6488004333227326E-3</v>
      </c>
      <c r="D1043" s="33">
        <f t="shared" si="19"/>
        <v>2.4351199566677265E-2</v>
      </c>
    </row>
    <row r="1044" spans="2:4" x14ac:dyDescent="0.2">
      <c r="B1044" t="s">
        <v>1074</v>
      </c>
      <c r="C1044" s="33">
        <v>5.1444979402201331E-3</v>
      </c>
      <c r="D1044" s="33">
        <f t="shared" si="19"/>
        <v>3.5144497940220135E-2</v>
      </c>
    </row>
    <row r="1045" spans="2:4" x14ac:dyDescent="0.2">
      <c r="B1045" t="s">
        <v>1075</v>
      </c>
      <c r="C1045" s="33">
        <v>2.2015242930730639E-2</v>
      </c>
      <c r="D1045" s="33">
        <f t="shared" si="19"/>
        <v>5.2015242930730635E-2</v>
      </c>
    </row>
    <row r="1046" spans="2:4" x14ac:dyDescent="0.2">
      <c r="B1046" t="s">
        <v>1076</v>
      </c>
      <c r="C1046" s="33">
        <v>-1.9873252048942879E-2</v>
      </c>
      <c r="D1046" s="33">
        <f t="shared" si="19"/>
        <v>1.012674795105712E-2</v>
      </c>
    </row>
    <row r="1047" spans="2:4" x14ac:dyDescent="0.2">
      <c r="B1047" t="s">
        <v>1077</v>
      </c>
      <c r="C1047" s="33">
        <v>2.6377583935024082E-2</v>
      </c>
      <c r="D1047" s="33">
        <f t="shared" si="19"/>
        <v>5.6377583935024081E-2</v>
      </c>
    </row>
    <row r="1048" spans="2:4" x14ac:dyDescent="0.2">
      <c r="B1048" t="s">
        <v>1078</v>
      </c>
      <c r="C1048" s="33">
        <v>-8.5280842756801419E-3</v>
      </c>
      <c r="D1048" s="33">
        <f t="shared" si="19"/>
        <v>2.1471915724319855E-2</v>
      </c>
    </row>
    <row r="1049" spans="2:4" x14ac:dyDescent="0.2">
      <c r="B1049" t="s">
        <v>1079</v>
      </c>
      <c r="C1049" s="33">
        <v>4.1005278658698241E-2</v>
      </c>
      <c r="D1049" s="33">
        <f t="shared" si="19"/>
        <v>7.100527865869824E-2</v>
      </c>
    </row>
    <row r="1050" spans="2:4" x14ac:dyDescent="0.2">
      <c r="B1050" t="s">
        <v>1080</v>
      </c>
      <c r="C1050" s="33">
        <v>1.9839977456851322E-2</v>
      </c>
      <c r="D1050" s="33">
        <f t="shared" si="19"/>
        <v>4.9839977456851321E-2</v>
      </c>
    </row>
    <row r="1051" spans="2:4" x14ac:dyDescent="0.2">
      <c r="B1051" t="s">
        <v>1081</v>
      </c>
      <c r="C1051" s="33">
        <v>3.6714761457502937E-2</v>
      </c>
      <c r="D1051" s="33">
        <f t="shared" si="19"/>
        <v>6.6714761457502936E-2</v>
      </c>
    </row>
    <row r="1052" spans="2:4" x14ac:dyDescent="0.2">
      <c r="B1052" t="s">
        <v>1082</v>
      </c>
      <c r="C1052" s="33">
        <v>-6.777716558165699E-3</v>
      </c>
      <c r="D1052" s="33">
        <f t="shared" si="19"/>
        <v>2.3222283441834302E-2</v>
      </c>
    </row>
    <row r="1053" spans="2:4" x14ac:dyDescent="0.2">
      <c r="B1053" t="s">
        <v>1083</v>
      </c>
      <c r="C1053" s="33">
        <v>1.3219178836737561E-2</v>
      </c>
      <c r="D1053" s="33">
        <f t="shared" si="19"/>
        <v>4.3219178836737558E-2</v>
      </c>
    </row>
    <row r="1054" spans="2:4" x14ac:dyDescent="0.2">
      <c r="B1054" t="s">
        <v>1084</v>
      </c>
      <c r="C1054" s="33">
        <v>-2.8822023367347984E-3</v>
      </c>
      <c r="D1054" s="33">
        <f t="shared" si="19"/>
        <v>2.7117797663265199E-2</v>
      </c>
    </row>
    <row r="1055" spans="2:4" x14ac:dyDescent="0.2">
      <c r="B1055" t="s">
        <v>1085</v>
      </c>
      <c r="C1055" s="33">
        <v>-2.4275286106961676E-2</v>
      </c>
      <c r="D1055" s="33">
        <f t="shared" si="19"/>
        <v>5.7247138930383232E-3</v>
      </c>
    </row>
    <row r="1056" spans="2:4" x14ac:dyDescent="0.2">
      <c r="B1056" t="s">
        <v>1086</v>
      </c>
      <c r="C1056" s="33">
        <v>-9.1257940575008526E-3</v>
      </c>
      <c r="D1056" s="33">
        <f t="shared" si="19"/>
        <v>2.0874205942499148E-2</v>
      </c>
    </row>
    <row r="1057" spans="2:4" x14ac:dyDescent="0.2">
      <c r="B1057" t="s">
        <v>1087</v>
      </c>
      <c r="C1057" s="33">
        <v>2.4969546168407547E-2</v>
      </c>
      <c r="D1057" s="33">
        <f t="shared" si="19"/>
        <v>5.4969546168407546E-2</v>
      </c>
    </row>
    <row r="1058" spans="2:4" x14ac:dyDescent="0.2">
      <c r="B1058" t="s">
        <v>1088</v>
      </c>
      <c r="C1058" s="33">
        <v>-1.7171381110520086E-2</v>
      </c>
      <c r="D1058" s="33">
        <f t="shared" si="19"/>
        <v>1.2828618889479913E-2</v>
      </c>
    </row>
    <row r="1059" spans="2:4" x14ac:dyDescent="0.2">
      <c r="B1059" t="s">
        <v>1089</v>
      </c>
      <c r="C1059" s="33">
        <v>-5.2507917727399843E-3</v>
      </c>
      <c r="D1059" s="33">
        <f t="shared" si="19"/>
        <v>2.4749208227260015E-2</v>
      </c>
    </row>
    <row r="1060" spans="2:4" x14ac:dyDescent="0.2">
      <c r="B1060" t="s">
        <v>1090</v>
      </c>
      <c r="C1060" s="33">
        <v>2.1952561574864696E-2</v>
      </c>
      <c r="D1060" s="33">
        <f t="shared" si="19"/>
        <v>5.1952561574864692E-2</v>
      </c>
    </row>
    <row r="1061" spans="2:4" x14ac:dyDescent="0.2">
      <c r="B1061" t="s">
        <v>1091</v>
      </c>
      <c r="C1061" s="33">
        <v>1.5641662353063981E-3</v>
      </c>
      <c r="D1061" s="33">
        <f t="shared" si="19"/>
        <v>3.1564166235306397E-2</v>
      </c>
    </row>
    <row r="1062" spans="2:4" x14ac:dyDescent="0.2">
      <c r="B1062" t="s">
        <v>1092</v>
      </c>
      <c r="C1062" s="33">
        <v>-2.2612540603467249E-2</v>
      </c>
      <c r="D1062" s="33">
        <f t="shared" si="19"/>
        <v>7.3874593965327501E-3</v>
      </c>
    </row>
    <row r="1063" spans="2:4" x14ac:dyDescent="0.2">
      <c r="B1063" t="s">
        <v>1093</v>
      </c>
      <c r="C1063" s="33">
        <v>5.3659496024729331E-2</v>
      </c>
      <c r="D1063" s="33">
        <f t="shared" si="19"/>
        <v>8.365949602472933E-2</v>
      </c>
    </row>
    <row r="1064" spans="2:4" x14ac:dyDescent="0.2">
      <c r="B1064" t="s">
        <v>1094</v>
      </c>
      <c r="C1064" s="33">
        <v>3.9645437643990297E-2</v>
      </c>
      <c r="D1064" s="33">
        <f t="shared" si="19"/>
        <v>6.9645437643990296E-2</v>
      </c>
    </row>
    <row r="1065" spans="2:4" x14ac:dyDescent="0.2">
      <c r="B1065" t="s">
        <v>1095</v>
      </c>
      <c r="C1065" s="33">
        <v>1.5719012516831221E-2</v>
      </c>
      <c r="D1065" s="33">
        <f t="shared" si="19"/>
        <v>4.571901251683122E-2</v>
      </c>
    </row>
    <row r="1066" spans="2:4" x14ac:dyDescent="0.2">
      <c r="B1066" t="s">
        <v>1096</v>
      </c>
      <c r="C1066" s="33">
        <v>2.0639411566129341E-3</v>
      </c>
      <c r="D1066" s="33">
        <f t="shared" si="19"/>
        <v>3.206394115661293E-2</v>
      </c>
    </row>
    <row r="1067" spans="2:4" x14ac:dyDescent="0.2">
      <c r="B1067" t="s">
        <v>1097</v>
      </c>
      <c r="C1067" s="33">
        <v>3.1715328536294579E-2</v>
      </c>
      <c r="D1067" s="33">
        <f t="shared" si="19"/>
        <v>6.1715328536294578E-2</v>
      </c>
    </row>
    <row r="1068" spans="2:4" x14ac:dyDescent="0.2">
      <c r="B1068" t="s">
        <v>1098</v>
      </c>
      <c r="C1068" s="33">
        <v>2.5658607231087392E-2</v>
      </c>
      <c r="D1068" s="33">
        <f t="shared" si="19"/>
        <v>5.5658607231087391E-2</v>
      </c>
    </row>
    <row r="1069" spans="2:4" x14ac:dyDescent="0.2">
      <c r="B1069" t="s">
        <v>1099</v>
      </c>
      <c r="C1069" s="33">
        <v>3.0182114896036255E-2</v>
      </c>
      <c r="D1069" s="33">
        <f t="shared" si="19"/>
        <v>6.0182114896036254E-2</v>
      </c>
    </row>
    <row r="1070" spans="2:4" x14ac:dyDescent="0.2">
      <c r="B1070" t="s">
        <v>1100</v>
      </c>
      <c r="C1070" s="33">
        <v>1.2827245266734007E-2</v>
      </c>
      <c r="D1070" s="33">
        <f t="shared" si="19"/>
        <v>4.282724526673401E-2</v>
      </c>
    </row>
    <row r="1071" spans="2:4" x14ac:dyDescent="0.2">
      <c r="B1071" t="s">
        <v>1101</v>
      </c>
      <c r="C1071" s="33">
        <v>1.9023826782358505E-4</v>
      </c>
      <c r="D1071" s="33">
        <f t="shared" si="19"/>
        <v>3.0190238267823584E-2</v>
      </c>
    </row>
    <row r="1072" spans="2:4" x14ac:dyDescent="0.2">
      <c r="B1072" t="s">
        <v>1102</v>
      </c>
      <c r="C1072" s="33">
        <v>5.7122640944060117E-2</v>
      </c>
      <c r="D1072" s="33">
        <f t="shared" si="19"/>
        <v>8.7122640944060109E-2</v>
      </c>
    </row>
    <row r="1073" spans="2:4" x14ac:dyDescent="0.2">
      <c r="B1073" t="s">
        <v>1103</v>
      </c>
      <c r="C1073" s="33">
        <v>5.581371770649577E-2</v>
      </c>
      <c r="D1073" s="33">
        <f t="shared" si="19"/>
        <v>8.5813717706495762E-2</v>
      </c>
    </row>
    <row r="1074" spans="2:4" x14ac:dyDescent="0.2">
      <c r="B1074" t="s">
        <v>1104</v>
      </c>
      <c r="C1074" s="33">
        <v>8.3062598886028943E-3</v>
      </c>
      <c r="D1074" s="33">
        <f t="shared" si="19"/>
        <v>3.8306259888602895E-2</v>
      </c>
    </row>
    <row r="1075" spans="2:4" x14ac:dyDescent="0.2">
      <c r="B1075" t="s">
        <v>1105</v>
      </c>
      <c r="C1075" s="33">
        <v>-2.3825946922598866E-2</v>
      </c>
      <c r="D1075" s="33">
        <f t="shared" si="19"/>
        <v>6.1740530774011329E-3</v>
      </c>
    </row>
    <row r="1076" spans="2:4" x14ac:dyDescent="0.2">
      <c r="B1076" t="s">
        <v>1106</v>
      </c>
      <c r="C1076" s="33">
        <v>4.2766433919465994E-3</v>
      </c>
      <c r="D1076" s="33">
        <f t="shared" si="19"/>
        <v>3.4276643391946596E-2</v>
      </c>
    </row>
    <row r="1077" spans="2:4" x14ac:dyDescent="0.2">
      <c r="B1077" t="s">
        <v>1107</v>
      </c>
      <c r="C1077" s="33">
        <v>7.9034192807273008E-3</v>
      </c>
      <c r="D1077" s="33">
        <f t="shared" si="19"/>
        <v>3.7903419280727296E-2</v>
      </c>
    </row>
    <row r="1078" spans="2:4" x14ac:dyDescent="0.2">
      <c r="B1078" t="s">
        <v>1108</v>
      </c>
      <c r="C1078" s="33">
        <v>5.3796594814408912E-2</v>
      </c>
      <c r="D1078" s="33">
        <f t="shared" si="19"/>
        <v>8.3796594814408903E-2</v>
      </c>
    </row>
    <row r="1079" spans="2:4" x14ac:dyDescent="0.2">
      <c r="B1079" t="s">
        <v>1109</v>
      </c>
      <c r="C1079" s="33">
        <v>3.3435010198028331E-2</v>
      </c>
      <c r="D1079" s="33">
        <f t="shared" si="19"/>
        <v>6.343501019802833E-2</v>
      </c>
    </row>
    <row r="1080" spans="2:4" x14ac:dyDescent="0.2">
      <c r="B1080" t="s">
        <v>1110</v>
      </c>
      <c r="C1080" s="33">
        <v>3.6202014749342391E-2</v>
      </c>
      <c r="D1080" s="33">
        <f t="shared" si="19"/>
        <v>6.6202014749342397E-2</v>
      </c>
    </row>
    <row r="1081" spans="2:4" x14ac:dyDescent="0.2">
      <c r="B1081" t="s">
        <v>1111</v>
      </c>
      <c r="C1081" s="33">
        <v>2.4225796758702768E-2</v>
      </c>
      <c r="D1081" s="33">
        <f t="shared" si="19"/>
        <v>5.4225796758702767E-2</v>
      </c>
    </row>
    <row r="1082" spans="2:4" x14ac:dyDescent="0.2">
      <c r="B1082" t="s">
        <v>1112</v>
      </c>
      <c r="C1082" s="33">
        <v>2.4844677270881674E-2</v>
      </c>
      <c r="D1082" s="33">
        <f t="shared" si="19"/>
        <v>5.4844677270881673E-2</v>
      </c>
    </row>
    <row r="1083" spans="2:4" x14ac:dyDescent="0.2">
      <c r="B1083" t="s">
        <v>1113</v>
      </c>
      <c r="C1083" s="33">
        <v>2.534053067169309E-2</v>
      </c>
      <c r="D1083" s="33">
        <f t="shared" si="19"/>
        <v>5.5340530671693089E-2</v>
      </c>
    </row>
    <row r="1084" spans="2:4" x14ac:dyDescent="0.2">
      <c r="B1084" t="s">
        <v>1114</v>
      </c>
      <c r="C1084" s="33">
        <v>4.5711831316938489E-3</v>
      </c>
      <c r="D1084" s="33">
        <f t="shared" si="19"/>
        <v>3.4571183131693849E-2</v>
      </c>
    </row>
    <row r="1085" spans="2:4" x14ac:dyDescent="0.2">
      <c r="B1085" t="s">
        <v>1115</v>
      </c>
      <c r="C1085" s="33">
        <v>1.5841201360136694E-2</v>
      </c>
      <c r="D1085" s="33">
        <f t="shared" si="19"/>
        <v>4.5841201360136696E-2</v>
      </c>
    </row>
    <row r="1086" spans="2:4" x14ac:dyDescent="0.2">
      <c r="B1086" t="s">
        <v>1116</v>
      </c>
      <c r="C1086" s="33">
        <v>-2.1693674850845994E-3</v>
      </c>
      <c r="D1086" s="33">
        <f t="shared" si="19"/>
        <v>2.7830632514915399E-2</v>
      </c>
    </row>
    <row r="1087" spans="2:4" x14ac:dyDescent="0.2">
      <c r="B1087" t="s">
        <v>1117</v>
      </c>
      <c r="C1087" s="33">
        <v>1.9267778788497312E-2</v>
      </c>
      <c r="D1087" s="33">
        <f t="shared" si="19"/>
        <v>4.9267778788497307E-2</v>
      </c>
    </row>
    <row r="1088" spans="2:4" x14ac:dyDescent="0.2">
      <c r="B1088" t="s">
        <v>1118</v>
      </c>
      <c r="C1088" s="33">
        <v>-7.7103206339369321E-3</v>
      </c>
      <c r="D1088" s="33">
        <f t="shared" si="19"/>
        <v>2.2289679366063068E-2</v>
      </c>
    </row>
    <row r="1089" spans="2:4" x14ac:dyDescent="0.2">
      <c r="B1089" t="s">
        <v>1119</v>
      </c>
      <c r="C1089" s="33">
        <v>-7.2072362082365258E-3</v>
      </c>
      <c r="D1089" s="33">
        <f t="shared" si="19"/>
        <v>2.2792763791763475E-2</v>
      </c>
    </row>
    <row r="1090" spans="2:4" x14ac:dyDescent="0.2">
      <c r="B1090" t="s">
        <v>1120</v>
      </c>
      <c r="C1090" s="33">
        <v>1.7573914152561106E-2</v>
      </c>
      <c r="D1090" s="33">
        <f t="shared" si="19"/>
        <v>4.7573914152561105E-2</v>
      </c>
    </row>
    <row r="1091" spans="2:4" x14ac:dyDescent="0.2">
      <c r="B1091" t="s">
        <v>1121</v>
      </c>
      <c r="C1091" s="33">
        <v>-7.2627249647076435E-3</v>
      </c>
      <c r="D1091" s="33">
        <f t="shared" si="19"/>
        <v>2.2737275035292354E-2</v>
      </c>
    </row>
    <row r="1092" spans="2:4" x14ac:dyDescent="0.2">
      <c r="B1092" t="s">
        <v>1122</v>
      </c>
      <c r="C1092" s="33">
        <v>-2.0222720352372735E-2</v>
      </c>
      <c r="D1092" s="33">
        <f t="shared" si="19"/>
        <v>9.7772796476272641E-3</v>
      </c>
    </row>
    <row r="1093" spans="2:4" x14ac:dyDescent="0.2">
      <c r="B1093" t="s">
        <v>1123</v>
      </c>
      <c r="C1093" s="33">
        <v>-8.6778719208367838E-3</v>
      </c>
      <c r="D1093" s="33">
        <f t="shared" ref="D1093:D1156" si="20">C1093+3%</f>
        <v>2.1322128079163213E-2</v>
      </c>
    </row>
    <row r="1094" spans="2:4" x14ac:dyDescent="0.2">
      <c r="B1094" t="s">
        <v>1124</v>
      </c>
      <c r="C1094" s="33">
        <v>2.6568209824238846E-2</v>
      </c>
      <c r="D1094" s="33">
        <f t="shared" si="20"/>
        <v>5.6568209824238845E-2</v>
      </c>
    </row>
    <row r="1095" spans="2:4" x14ac:dyDescent="0.2">
      <c r="B1095" t="s">
        <v>1125</v>
      </c>
      <c r="C1095" s="33">
        <v>1.343661653119021E-2</v>
      </c>
      <c r="D1095" s="33">
        <f t="shared" si="20"/>
        <v>4.3436616531190207E-2</v>
      </c>
    </row>
    <row r="1096" spans="2:4" x14ac:dyDescent="0.2">
      <c r="B1096" t="s">
        <v>1126</v>
      </c>
      <c r="C1096" s="33">
        <v>1.5022839010982187E-3</v>
      </c>
      <c r="D1096" s="33">
        <f t="shared" si="20"/>
        <v>3.1502283901098216E-2</v>
      </c>
    </row>
    <row r="1097" spans="2:4" x14ac:dyDescent="0.2">
      <c r="B1097" t="s">
        <v>1127</v>
      </c>
      <c r="C1097" s="33">
        <v>3.1570953447736257E-2</v>
      </c>
      <c r="D1097" s="33">
        <f t="shared" si="20"/>
        <v>6.1570953447736256E-2</v>
      </c>
    </row>
    <row r="1098" spans="2:4" x14ac:dyDescent="0.2">
      <c r="B1098" t="s">
        <v>1128</v>
      </c>
      <c r="C1098" s="33">
        <v>3.1471419775741742E-2</v>
      </c>
      <c r="D1098" s="33">
        <f t="shared" si="20"/>
        <v>6.1471419775741741E-2</v>
      </c>
    </row>
    <row r="1099" spans="2:4" x14ac:dyDescent="0.2">
      <c r="B1099" t="s">
        <v>1129</v>
      </c>
      <c r="C1099" s="33">
        <v>3.2259006782627157E-2</v>
      </c>
      <c r="D1099" s="33">
        <f t="shared" si="20"/>
        <v>6.2259006782627156E-2</v>
      </c>
    </row>
    <row r="1100" spans="2:4" x14ac:dyDescent="0.2">
      <c r="B1100" t="s">
        <v>1130</v>
      </c>
      <c r="C1100" s="33">
        <v>4.015572067128742E-2</v>
      </c>
      <c r="D1100" s="33">
        <f t="shared" si="20"/>
        <v>7.0155720671287419E-2</v>
      </c>
    </row>
    <row r="1101" spans="2:4" x14ac:dyDescent="0.2">
      <c r="B1101" t="s">
        <v>1131</v>
      </c>
      <c r="C1101" s="33">
        <v>3.0946833774217086E-2</v>
      </c>
      <c r="D1101" s="33">
        <f t="shared" si="20"/>
        <v>6.0946833774217085E-2</v>
      </c>
    </row>
    <row r="1102" spans="2:4" x14ac:dyDescent="0.2">
      <c r="B1102" t="s">
        <v>1132</v>
      </c>
      <c r="C1102" s="33">
        <v>3.1920508935046284E-2</v>
      </c>
      <c r="D1102" s="33">
        <f t="shared" si="20"/>
        <v>6.1920508935046283E-2</v>
      </c>
    </row>
    <row r="1103" spans="2:4" x14ac:dyDescent="0.2">
      <c r="B1103" t="s">
        <v>1133</v>
      </c>
      <c r="C1103" s="33">
        <v>8.749955362454263E-3</v>
      </c>
      <c r="D1103" s="33">
        <f t="shared" si="20"/>
        <v>3.8749955362454264E-2</v>
      </c>
    </row>
    <row r="1104" spans="2:4" x14ac:dyDescent="0.2">
      <c r="B1104" t="s">
        <v>1134</v>
      </c>
      <c r="C1104" s="33">
        <v>2.012127117001879E-2</v>
      </c>
      <c r="D1104" s="33">
        <f t="shared" si="20"/>
        <v>5.0121271170018786E-2</v>
      </c>
    </row>
    <row r="1105" spans="2:4" x14ac:dyDescent="0.2">
      <c r="B1105" t="s">
        <v>1135</v>
      </c>
      <c r="C1105" s="33">
        <v>-4.7594365509808466E-3</v>
      </c>
      <c r="D1105" s="33">
        <f t="shared" si="20"/>
        <v>2.5240563449019152E-2</v>
      </c>
    </row>
    <row r="1106" spans="2:4" x14ac:dyDescent="0.2">
      <c r="B1106" t="s">
        <v>1136</v>
      </c>
      <c r="C1106" s="33">
        <v>2.2171230815703886E-2</v>
      </c>
      <c r="D1106" s="33">
        <f t="shared" si="20"/>
        <v>5.2171230815703885E-2</v>
      </c>
    </row>
    <row r="1107" spans="2:4" x14ac:dyDescent="0.2">
      <c r="B1107" t="s">
        <v>1137</v>
      </c>
      <c r="C1107" s="33">
        <v>2.7133190264026504E-2</v>
      </c>
      <c r="D1107" s="33">
        <f t="shared" si="20"/>
        <v>5.7133190264026502E-2</v>
      </c>
    </row>
    <row r="1108" spans="2:4" x14ac:dyDescent="0.2">
      <c r="B1108" t="s">
        <v>1138</v>
      </c>
      <c r="C1108" s="33">
        <v>1.7546564233868078E-2</v>
      </c>
      <c r="D1108" s="33">
        <f t="shared" si="20"/>
        <v>4.7546564233868077E-2</v>
      </c>
    </row>
    <row r="1109" spans="2:4" x14ac:dyDescent="0.2">
      <c r="B1109" t="s">
        <v>1139</v>
      </c>
      <c r="C1109" s="33">
        <v>3.3385328194062897E-2</v>
      </c>
      <c r="D1109" s="33">
        <f t="shared" si="20"/>
        <v>6.3385328194062895E-2</v>
      </c>
    </row>
    <row r="1110" spans="2:4" x14ac:dyDescent="0.2">
      <c r="B1110" t="s">
        <v>1140</v>
      </c>
      <c r="C1110" s="33">
        <v>3.2578244456862811E-2</v>
      </c>
      <c r="D1110" s="33">
        <f t="shared" si="20"/>
        <v>6.2578244456862803E-2</v>
      </c>
    </row>
    <row r="1111" spans="2:4" x14ac:dyDescent="0.2">
      <c r="B1111" t="s">
        <v>1141</v>
      </c>
      <c r="C1111" s="33">
        <v>2.4549813351041484E-2</v>
      </c>
      <c r="D1111" s="33">
        <f t="shared" si="20"/>
        <v>5.4549813351041483E-2</v>
      </c>
    </row>
    <row r="1112" spans="2:4" x14ac:dyDescent="0.2">
      <c r="B1112" t="s">
        <v>1142</v>
      </c>
      <c r="C1112" s="33">
        <v>1.2602667425394112E-2</v>
      </c>
      <c r="D1112" s="33">
        <f t="shared" si="20"/>
        <v>4.2602667425394113E-2</v>
      </c>
    </row>
    <row r="1113" spans="2:4" x14ac:dyDescent="0.2">
      <c r="B1113" t="s">
        <v>1143</v>
      </c>
      <c r="C1113" s="33">
        <v>4.6147206560069751E-2</v>
      </c>
      <c r="D1113" s="33">
        <f t="shared" si="20"/>
        <v>7.614720656006975E-2</v>
      </c>
    </row>
    <row r="1114" spans="2:4" x14ac:dyDescent="0.2">
      <c r="B1114" t="s">
        <v>1144</v>
      </c>
      <c r="C1114" s="33">
        <v>3.9667682237838446E-2</v>
      </c>
      <c r="D1114" s="33">
        <f t="shared" si="20"/>
        <v>6.9667682237838452E-2</v>
      </c>
    </row>
    <row r="1115" spans="2:4" x14ac:dyDescent="0.2">
      <c r="B1115" t="s">
        <v>1145</v>
      </c>
      <c r="C1115" s="33">
        <v>7.0617101601609215E-3</v>
      </c>
      <c r="D1115" s="33">
        <f t="shared" si="20"/>
        <v>3.7061710160160924E-2</v>
      </c>
    </row>
    <row r="1116" spans="2:4" x14ac:dyDescent="0.2">
      <c r="B1116" t="s">
        <v>1146</v>
      </c>
      <c r="C1116" s="33">
        <v>4.0321049657640419E-2</v>
      </c>
      <c r="D1116" s="33">
        <f t="shared" si="20"/>
        <v>7.0321049657640411E-2</v>
      </c>
    </row>
    <row r="1117" spans="2:4" x14ac:dyDescent="0.2">
      <c r="B1117" t="s">
        <v>1147</v>
      </c>
      <c r="C1117" s="33">
        <v>-6.1513261138773315E-3</v>
      </c>
      <c r="D1117" s="33">
        <f t="shared" si="20"/>
        <v>2.3848673886122669E-2</v>
      </c>
    </row>
    <row r="1118" spans="2:4" x14ac:dyDescent="0.2">
      <c r="B1118" t="s">
        <v>1148</v>
      </c>
      <c r="C1118" s="33">
        <v>1.8401098207168374E-2</v>
      </c>
      <c r="D1118" s="33">
        <f t="shared" si="20"/>
        <v>4.8401098207168369E-2</v>
      </c>
    </row>
    <row r="1119" spans="2:4" x14ac:dyDescent="0.2">
      <c r="B1119" t="s">
        <v>1149</v>
      </c>
      <c r="C1119" s="33">
        <v>2.9864952259643161E-2</v>
      </c>
      <c r="D1119" s="33">
        <f t="shared" si="20"/>
        <v>5.986495225964316E-2</v>
      </c>
    </row>
    <row r="1120" spans="2:4" x14ac:dyDescent="0.2">
      <c r="B1120" t="s">
        <v>1150</v>
      </c>
      <c r="C1120" s="33">
        <v>-4.4488735442800714E-3</v>
      </c>
      <c r="D1120" s="33">
        <f t="shared" si="20"/>
        <v>2.5551126455719927E-2</v>
      </c>
    </row>
    <row r="1121" spans="2:4" x14ac:dyDescent="0.2">
      <c r="B1121" t="s">
        <v>1151</v>
      </c>
      <c r="C1121" s="33">
        <v>3.9635522094874712E-3</v>
      </c>
      <c r="D1121" s="33">
        <f t="shared" si="20"/>
        <v>3.396355220948747E-2</v>
      </c>
    </row>
    <row r="1122" spans="2:4" x14ac:dyDescent="0.2">
      <c r="B1122" t="s">
        <v>1152</v>
      </c>
      <c r="C1122" s="33">
        <v>-4.8934256313201259E-2</v>
      </c>
      <c r="D1122" s="33">
        <f t="shared" si="20"/>
        <v>-1.893425631320126E-2</v>
      </c>
    </row>
    <row r="1123" spans="2:4" x14ac:dyDescent="0.2">
      <c r="B1123" t="s">
        <v>1153</v>
      </c>
      <c r="C1123" s="33">
        <v>1.8070326598238727E-3</v>
      </c>
      <c r="D1123" s="33">
        <f t="shared" si="20"/>
        <v>3.1807032659823875E-2</v>
      </c>
    </row>
    <row r="1124" spans="2:4" x14ac:dyDescent="0.2">
      <c r="B1124" t="s">
        <v>1154</v>
      </c>
      <c r="C1124" s="33">
        <v>1.2156089076486503E-2</v>
      </c>
      <c r="D1124" s="33">
        <f t="shared" si="20"/>
        <v>4.2156089076486505E-2</v>
      </c>
    </row>
    <row r="1125" spans="2:4" x14ac:dyDescent="0.2">
      <c r="B1125" t="s">
        <v>1155</v>
      </c>
      <c r="C1125" s="33">
        <v>2.2975265484862839E-2</v>
      </c>
      <c r="D1125" s="33">
        <f t="shared" si="20"/>
        <v>5.2975265484862838E-2</v>
      </c>
    </row>
    <row r="1126" spans="2:4" x14ac:dyDescent="0.2">
      <c r="B1126" t="s">
        <v>1156</v>
      </c>
      <c r="C1126" s="33">
        <v>1.2784494430350291E-2</v>
      </c>
      <c r="D1126" s="33">
        <f t="shared" si="20"/>
        <v>4.2784494430350289E-2</v>
      </c>
    </row>
    <row r="1127" spans="2:4" x14ac:dyDescent="0.2">
      <c r="B1127" t="s">
        <v>1157</v>
      </c>
      <c r="C1127" s="33">
        <v>5.073379706851993E-3</v>
      </c>
      <c r="D1127" s="33">
        <f t="shared" si="20"/>
        <v>3.5073379706851995E-2</v>
      </c>
    </row>
    <row r="1128" spans="2:4" x14ac:dyDescent="0.2">
      <c r="B1128" t="s">
        <v>1158</v>
      </c>
      <c r="C1128" s="33">
        <v>-2.1742184883129435E-2</v>
      </c>
      <c r="D1128" s="33">
        <f t="shared" si="20"/>
        <v>8.2578151168705635E-3</v>
      </c>
    </row>
    <row r="1129" spans="2:4" x14ac:dyDescent="0.2">
      <c r="B1129" t="s">
        <v>1159</v>
      </c>
      <c r="C1129" s="33">
        <v>2.811812700102477E-2</v>
      </c>
      <c r="D1129" s="33">
        <f t="shared" si="20"/>
        <v>5.8118127001024769E-2</v>
      </c>
    </row>
    <row r="1130" spans="2:4" x14ac:dyDescent="0.2">
      <c r="B1130" t="s">
        <v>1160</v>
      </c>
      <c r="C1130" s="33">
        <v>-3.013457653944316E-4</v>
      </c>
      <c r="D1130" s="33">
        <f t="shared" si="20"/>
        <v>2.9698654234605569E-2</v>
      </c>
    </row>
    <row r="1131" spans="2:4" x14ac:dyDescent="0.2">
      <c r="B1131" t="s">
        <v>1161</v>
      </c>
      <c r="C1131" s="33">
        <v>1.4319389064846168E-2</v>
      </c>
      <c r="D1131" s="33">
        <f t="shared" si="20"/>
        <v>4.4319389064846171E-2</v>
      </c>
    </row>
    <row r="1132" spans="2:4" x14ac:dyDescent="0.2">
      <c r="B1132" t="s">
        <v>1162</v>
      </c>
      <c r="C1132" s="33">
        <v>-1.1044364542847874E-2</v>
      </c>
      <c r="D1132" s="33">
        <f t="shared" si="20"/>
        <v>1.8955635457152127E-2</v>
      </c>
    </row>
    <row r="1133" spans="2:4" x14ac:dyDescent="0.2">
      <c r="B1133" t="s">
        <v>1163</v>
      </c>
      <c r="C1133" s="33">
        <v>2.1480832311623843E-2</v>
      </c>
      <c r="D1133" s="33">
        <f t="shared" si="20"/>
        <v>5.1480832311623842E-2</v>
      </c>
    </row>
    <row r="1134" spans="2:4" x14ac:dyDescent="0.2">
      <c r="B1134" t="s">
        <v>1164</v>
      </c>
      <c r="C1134" s="33">
        <v>-4.9272754463542939E-3</v>
      </c>
      <c r="D1134" s="33">
        <f t="shared" si="20"/>
        <v>2.5072724553645703E-2</v>
      </c>
    </row>
    <row r="1135" spans="2:4" x14ac:dyDescent="0.2">
      <c r="B1135" t="s">
        <v>1165</v>
      </c>
      <c r="C1135" s="33">
        <v>3.2882384227150514E-2</v>
      </c>
      <c r="D1135" s="33">
        <f t="shared" si="20"/>
        <v>6.2882384227150506E-2</v>
      </c>
    </row>
    <row r="1136" spans="2:4" x14ac:dyDescent="0.2">
      <c r="B1136" t="s">
        <v>1166</v>
      </c>
      <c r="C1136" s="33">
        <v>2.0582800841915001E-2</v>
      </c>
      <c r="D1136" s="33">
        <f t="shared" si="20"/>
        <v>5.0582800841915E-2</v>
      </c>
    </row>
    <row r="1137" spans="2:4" x14ac:dyDescent="0.2">
      <c r="B1137" t="s">
        <v>1167</v>
      </c>
      <c r="C1137" s="33">
        <v>1.725898052975236E-2</v>
      </c>
      <c r="D1137" s="33">
        <f t="shared" si="20"/>
        <v>4.7258980529752359E-2</v>
      </c>
    </row>
    <row r="1138" spans="2:4" x14ac:dyDescent="0.2">
      <c r="B1138" t="s">
        <v>1168</v>
      </c>
      <c r="C1138" s="33">
        <v>-2.0422422975654511E-3</v>
      </c>
      <c r="D1138" s="33">
        <f t="shared" si="20"/>
        <v>2.7957757702434548E-2</v>
      </c>
    </row>
    <row r="1139" spans="2:4" x14ac:dyDescent="0.2">
      <c r="B1139" t="s">
        <v>1169</v>
      </c>
      <c r="C1139" s="33">
        <v>2.8889139094444363E-2</v>
      </c>
      <c r="D1139" s="33">
        <f t="shared" si="20"/>
        <v>5.8889139094444362E-2</v>
      </c>
    </row>
    <row r="1140" spans="2:4" x14ac:dyDescent="0.2">
      <c r="B1140" t="s">
        <v>1170</v>
      </c>
      <c r="C1140" s="33">
        <v>4.434209124792899E-2</v>
      </c>
      <c r="D1140" s="33">
        <f t="shared" si="20"/>
        <v>7.4342091247928982E-2</v>
      </c>
    </row>
    <row r="1141" spans="2:4" x14ac:dyDescent="0.2">
      <c r="B1141" t="s">
        <v>1171</v>
      </c>
      <c r="C1141" s="33">
        <v>4.0414320913334037E-2</v>
      </c>
      <c r="D1141" s="33">
        <f t="shared" si="20"/>
        <v>7.0414320913334036E-2</v>
      </c>
    </row>
    <row r="1142" spans="2:4" x14ac:dyDescent="0.2">
      <c r="B1142" t="s">
        <v>1172</v>
      </c>
      <c r="C1142" s="33">
        <v>1.1024859824971932E-2</v>
      </c>
      <c r="D1142" s="33">
        <f t="shared" si="20"/>
        <v>4.1024859824971935E-2</v>
      </c>
    </row>
    <row r="1143" spans="2:4" x14ac:dyDescent="0.2">
      <c r="B1143" t="s">
        <v>1173</v>
      </c>
      <c r="C1143" s="33">
        <v>-1.4028210289162688E-2</v>
      </c>
      <c r="D1143" s="33">
        <f t="shared" si="20"/>
        <v>1.5971789710837313E-2</v>
      </c>
    </row>
    <row r="1144" spans="2:4" x14ac:dyDescent="0.2">
      <c r="B1144" t="s">
        <v>1174</v>
      </c>
      <c r="C1144" s="33">
        <v>2.4955746963981305E-2</v>
      </c>
      <c r="D1144" s="33">
        <f t="shared" si="20"/>
        <v>5.4955746963981304E-2</v>
      </c>
    </row>
    <row r="1145" spans="2:4" x14ac:dyDescent="0.2">
      <c r="B1145" t="s">
        <v>1175</v>
      </c>
      <c r="C1145" s="33">
        <v>1.5574220620732408E-2</v>
      </c>
      <c r="D1145" s="33">
        <f t="shared" si="20"/>
        <v>4.5574220620732409E-2</v>
      </c>
    </row>
    <row r="1146" spans="2:4" x14ac:dyDescent="0.2">
      <c r="B1146" t="s">
        <v>1176</v>
      </c>
      <c r="C1146" s="33">
        <v>-2.6846790941883331E-4</v>
      </c>
      <c r="D1146" s="33">
        <f t="shared" si="20"/>
        <v>2.9731532090581166E-2</v>
      </c>
    </row>
    <row r="1147" spans="2:4" x14ac:dyDescent="0.2">
      <c r="B1147" t="s">
        <v>1177</v>
      </c>
      <c r="C1147" s="33">
        <v>-7.6494079304360845E-3</v>
      </c>
      <c r="D1147" s="33">
        <f t="shared" si="20"/>
        <v>2.2350592069563913E-2</v>
      </c>
    </row>
    <row r="1148" spans="2:4" x14ac:dyDescent="0.2">
      <c r="B1148" t="s">
        <v>1178</v>
      </c>
      <c r="C1148" s="33">
        <v>2.1719883838132378E-2</v>
      </c>
      <c r="D1148" s="33">
        <f t="shared" si="20"/>
        <v>5.1719883838132377E-2</v>
      </c>
    </row>
    <row r="1149" spans="2:4" x14ac:dyDescent="0.2">
      <c r="B1149" t="s">
        <v>1179</v>
      </c>
      <c r="C1149" s="33">
        <v>3.1245434155838477E-2</v>
      </c>
      <c r="D1149" s="33">
        <f t="shared" si="20"/>
        <v>6.1245434155838475E-2</v>
      </c>
    </row>
    <row r="1150" spans="2:4" x14ac:dyDescent="0.2">
      <c r="B1150" t="s">
        <v>1180</v>
      </c>
      <c r="C1150" s="33">
        <v>2.7298404091984516E-2</v>
      </c>
      <c r="D1150" s="33">
        <f t="shared" si="20"/>
        <v>5.7298404091984514E-2</v>
      </c>
    </row>
    <row r="1151" spans="2:4" x14ac:dyDescent="0.2">
      <c r="B1151" t="s">
        <v>1181</v>
      </c>
      <c r="C1151" s="33">
        <v>-2.4347463408831479E-3</v>
      </c>
      <c r="D1151" s="33">
        <f t="shared" si="20"/>
        <v>2.7565253659116849E-2</v>
      </c>
    </row>
    <row r="1152" spans="2:4" x14ac:dyDescent="0.2">
      <c r="B1152" t="s">
        <v>1182</v>
      </c>
      <c r="C1152" s="33">
        <v>8.2030941282643273E-4</v>
      </c>
      <c r="D1152" s="33">
        <f t="shared" si="20"/>
        <v>3.082030941282643E-2</v>
      </c>
    </row>
    <row r="1153" spans="2:4" x14ac:dyDescent="0.2">
      <c r="B1153" t="s">
        <v>1183</v>
      </c>
      <c r="C1153" s="33">
        <v>-7.2840925414203051E-3</v>
      </c>
      <c r="D1153" s="33">
        <f t="shared" si="20"/>
        <v>2.2715907458579696E-2</v>
      </c>
    </row>
    <row r="1154" spans="2:4" x14ac:dyDescent="0.2">
      <c r="B1154" t="s">
        <v>1184</v>
      </c>
      <c r="C1154" s="33">
        <v>-7.7829568285925025E-3</v>
      </c>
      <c r="D1154" s="33">
        <f t="shared" si="20"/>
        <v>2.2217043171407498E-2</v>
      </c>
    </row>
    <row r="1155" spans="2:4" x14ac:dyDescent="0.2">
      <c r="B1155" t="s">
        <v>1185</v>
      </c>
      <c r="C1155" s="33">
        <v>1.9585825600130266E-2</v>
      </c>
      <c r="D1155" s="33">
        <f t="shared" si="20"/>
        <v>4.9585825600130265E-2</v>
      </c>
    </row>
    <row r="1156" spans="2:4" x14ac:dyDescent="0.2">
      <c r="B1156" t="s">
        <v>1186</v>
      </c>
      <c r="C1156" s="33">
        <v>-6.2385770482059778E-3</v>
      </c>
      <c r="D1156" s="33">
        <f t="shared" si="20"/>
        <v>2.3761422951794023E-2</v>
      </c>
    </row>
    <row r="1157" spans="2:4" x14ac:dyDescent="0.2">
      <c r="B1157" t="s">
        <v>1187</v>
      </c>
      <c r="C1157" s="33">
        <v>1.4846648552028342E-2</v>
      </c>
      <c r="D1157" s="33">
        <f t="shared" ref="D1157:D1220" si="21">C1157+3%</f>
        <v>4.4846648552028343E-2</v>
      </c>
    </row>
    <row r="1158" spans="2:4" x14ac:dyDescent="0.2">
      <c r="B1158" t="s">
        <v>1188</v>
      </c>
      <c r="C1158" s="33">
        <v>3.5746822462034838E-2</v>
      </c>
      <c r="D1158" s="33">
        <f t="shared" si="21"/>
        <v>6.5746822462034837E-2</v>
      </c>
    </row>
    <row r="1159" spans="2:4" x14ac:dyDescent="0.2">
      <c r="B1159" t="s">
        <v>1189</v>
      </c>
      <c r="C1159" s="33">
        <v>1.7760836200779524E-2</v>
      </c>
      <c r="D1159" s="33">
        <f t="shared" si="21"/>
        <v>4.7760836200779519E-2</v>
      </c>
    </row>
    <row r="1160" spans="2:4" x14ac:dyDescent="0.2">
      <c r="B1160" t="s">
        <v>1190</v>
      </c>
      <c r="C1160" s="33">
        <v>3.6218834781448585E-2</v>
      </c>
      <c r="D1160" s="33">
        <f t="shared" si="21"/>
        <v>6.6218834781448577E-2</v>
      </c>
    </row>
    <row r="1161" spans="2:4" x14ac:dyDescent="0.2">
      <c r="B1161" t="s">
        <v>1191</v>
      </c>
      <c r="C1161" s="33">
        <v>-2.8085935302572342E-2</v>
      </c>
      <c r="D1161" s="33">
        <f t="shared" si="21"/>
        <v>1.9140646974276573E-3</v>
      </c>
    </row>
    <row r="1162" spans="2:4" x14ac:dyDescent="0.2">
      <c r="B1162" t="s">
        <v>1192</v>
      </c>
      <c r="C1162" s="33">
        <v>3.7701386539984493E-3</v>
      </c>
      <c r="D1162" s="33">
        <f t="shared" si="21"/>
        <v>3.3770138653998451E-2</v>
      </c>
    </row>
    <row r="1163" spans="2:4" x14ac:dyDescent="0.2">
      <c r="B1163" t="s">
        <v>1193</v>
      </c>
      <c r="C1163" s="33">
        <v>3.0602054463890714E-2</v>
      </c>
      <c r="D1163" s="33">
        <f t="shared" si="21"/>
        <v>6.0602054463890713E-2</v>
      </c>
    </row>
    <row r="1164" spans="2:4" x14ac:dyDescent="0.2">
      <c r="B1164" t="s">
        <v>1194</v>
      </c>
      <c r="C1164" s="33">
        <v>8.9771319307260355E-3</v>
      </c>
      <c r="D1164" s="33">
        <f t="shared" si="21"/>
        <v>3.8977131930726036E-2</v>
      </c>
    </row>
    <row r="1165" spans="2:4" x14ac:dyDescent="0.2">
      <c r="B1165" t="s">
        <v>1195</v>
      </c>
      <c r="C1165" s="33">
        <v>-1.9154294681257379E-2</v>
      </c>
      <c r="D1165" s="33">
        <f t="shared" si="21"/>
        <v>1.084570531874262E-2</v>
      </c>
    </row>
    <row r="1166" spans="2:4" x14ac:dyDescent="0.2">
      <c r="B1166" t="s">
        <v>1196</v>
      </c>
      <c r="C1166" s="33">
        <v>-1.1524355283623481E-2</v>
      </c>
      <c r="D1166" s="33">
        <f t="shared" si="21"/>
        <v>1.847564471637652E-2</v>
      </c>
    </row>
    <row r="1167" spans="2:4" x14ac:dyDescent="0.2">
      <c r="B1167" t="s">
        <v>1197</v>
      </c>
      <c r="C1167" s="33">
        <v>2.319665544902124E-2</v>
      </c>
      <c r="D1167" s="33">
        <f t="shared" si="21"/>
        <v>5.3196655449021239E-2</v>
      </c>
    </row>
    <row r="1168" spans="2:4" x14ac:dyDescent="0.2">
      <c r="B1168" t="s">
        <v>1198</v>
      </c>
      <c r="C1168" s="33">
        <v>2.4173147889333925E-2</v>
      </c>
      <c r="D1168" s="33">
        <f t="shared" si="21"/>
        <v>5.4173147889333924E-2</v>
      </c>
    </row>
    <row r="1169" spans="2:4" x14ac:dyDescent="0.2">
      <c r="B1169" t="s">
        <v>1199</v>
      </c>
      <c r="C1169" s="33">
        <v>-1.9061196902357254E-2</v>
      </c>
      <c r="D1169" s="33">
        <f t="shared" si="21"/>
        <v>1.0938803097642745E-2</v>
      </c>
    </row>
    <row r="1170" spans="2:4" x14ac:dyDescent="0.2">
      <c r="B1170" t="s">
        <v>1200</v>
      </c>
      <c r="C1170" s="33">
        <v>-1.1325431380661248E-2</v>
      </c>
      <c r="D1170" s="33">
        <f t="shared" si="21"/>
        <v>1.8674568619338749E-2</v>
      </c>
    </row>
    <row r="1171" spans="2:4" x14ac:dyDescent="0.2">
      <c r="B1171" t="s">
        <v>1201</v>
      </c>
      <c r="C1171" s="33">
        <v>2.4446313395775889E-2</v>
      </c>
      <c r="D1171" s="33">
        <f t="shared" si="21"/>
        <v>5.4446313395775887E-2</v>
      </c>
    </row>
    <row r="1172" spans="2:4" x14ac:dyDescent="0.2">
      <c r="B1172" t="s">
        <v>1202</v>
      </c>
      <c r="C1172" s="33">
        <v>-9.9165677146388544E-3</v>
      </c>
      <c r="D1172" s="33">
        <f t="shared" si="21"/>
        <v>2.0083432285361143E-2</v>
      </c>
    </row>
    <row r="1173" spans="2:4" x14ac:dyDescent="0.2">
      <c r="B1173" t="s">
        <v>1203</v>
      </c>
      <c r="C1173" s="33">
        <v>4.8221191042785152E-3</v>
      </c>
      <c r="D1173" s="33">
        <f t="shared" si="21"/>
        <v>3.4822119104278515E-2</v>
      </c>
    </row>
    <row r="1174" spans="2:4" x14ac:dyDescent="0.2">
      <c r="B1174" t="s">
        <v>1204</v>
      </c>
      <c r="C1174" s="33">
        <v>2.433375646601673E-2</v>
      </c>
      <c r="D1174" s="33">
        <f t="shared" si="21"/>
        <v>5.4333756466016729E-2</v>
      </c>
    </row>
    <row r="1175" spans="2:4" x14ac:dyDescent="0.2">
      <c r="B1175" t="s">
        <v>1205</v>
      </c>
      <c r="C1175" s="33">
        <v>-6.4740527948450172E-4</v>
      </c>
      <c r="D1175" s="33">
        <f t="shared" si="21"/>
        <v>2.9352594720515497E-2</v>
      </c>
    </row>
    <row r="1176" spans="2:4" x14ac:dyDescent="0.2">
      <c r="B1176" t="s">
        <v>1206</v>
      </c>
      <c r="C1176" s="33">
        <v>1.9287217892250283E-2</v>
      </c>
      <c r="D1176" s="33">
        <f t="shared" si="21"/>
        <v>4.9287217892250282E-2</v>
      </c>
    </row>
    <row r="1177" spans="2:4" x14ac:dyDescent="0.2">
      <c r="B1177" t="s">
        <v>1207</v>
      </c>
      <c r="C1177" s="33">
        <v>1.6528849388223545E-2</v>
      </c>
      <c r="D1177" s="33">
        <f t="shared" si="21"/>
        <v>4.6528849388223548E-2</v>
      </c>
    </row>
    <row r="1178" spans="2:4" x14ac:dyDescent="0.2">
      <c r="B1178" t="s">
        <v>1208</v>
      </c>
      <c r="C1178" s="33">
        <v>4.3091626423364037E-3</v>
      </c>
      <c r="D1178" s="33">
        <f t="shared" si="21"/>
        <v>3.4309162642336404E-2</v>
      </c>
    </row>
    <row r="1179" spans="2:4" x14ac:dyDescent="0.2">
      <c r="B1179" t="s">
        <v>1209</v>
      </c>
      <c r="C1179" s="33">
        <v>1.5807663324935228E-2</v>
      </c>
      <c r="D1179" s="33">
        <f t="shared" si="21"/>
        <v>4.580766332493523E-2</v>
      </c>
    </row>
    <row r="1180" spans="2:4" x14ac:dyDescent="0.2">
      <c r="B1180" t="s">
        <v>1210</v>
      </c>
      <c r="C1180" s="33">
        <v>-7.4071609282770363E-3</v>
      </c>
      <c r="D1180" s="33">
        <f t="shared" si="21"/>
        <v>2.2592839071722964E-2</v>
      </c>
    </row>
    <row r="1181" spans="2:4" x14ac:dyDescent="0.2">
      <c r="B1181" t="s">
        <v>1211</v>
      </c>
      <c r="C1181" s="33">
        <v>-1.1088563811678647E-3</v>
      </c>
      <c r="D1181" s="33">
        <f t="shared" si="21"/>
        <v>2.8891143618832132E-2</v>
      </c>
    </row>
    <row r="1182" spans="2:4" x14ac:dyDescent="0.2">
      <c r="B1182" t="s">
        <v>1212</v>
      </c>
      <c r="C1182" s="33">
        <v>2.5704598276892886E-2</v>
      </c>
      <c r="D1182" s="33">
        <f t="shared" si="21"/>
        <v>5.5704598276892885E-2</v>
      </c>
    </row>
    <row r="1183" spans="2:4" x14ac:dyDescent="0.2">
      <c r="B1183" t="s">
        <v>1213</v>
      </c>
      <c r="C1183" s="33">
        <v>6.0139051901778161E-3</v>
      </c>
      <c r="D1183" s="33">
        <f t="shared" si="21"/>
        <v>3.6013905190177817E-2</v>
      </c>
    </row>
    <row r="1184" spans="2:4" x14ac:dyDescent="0.2">
      <c r="B1184" t="s">
        <v>1214</v>
      </c>
      <c r="C1184" s="33">
        <v>-1.254255273293349E-4</v>
      </c>
      <c r="D1184" s="33">
        <f t="shared" si="21"/>
        <v>2.9874574472670664E-2</v>
      </c>
    </row>
    <row r="1185" spans="2:4" x14ac:dyDescent="0.2">
      <c r="B1185" t="s">
        <v>1215</v>
      </c>
      <c r="C1185" s="33">
        <v>1.3664055617214049E-2</v>
      </c>
      <c r="D1185" s="33">
        <f t="shared" si="21"/>
        <v>4.3664055617214051E-2</v>
      </c>
    </row>
    <row r="1186" spans="2:4" x14ac:dyDescent="0.2">
      <c r="B1186" t="s">
        <v>1216</v>
      </c>
      <c r="C1186" s="33">
        <v>1.0342874618833474E-2</v>
      </c>
      <c r="D1186" s="33">
        <f t="shared" si="21"/>
        <v>4.0342874618833471E-2</v>
      </c>
    </row>
    <row r="1187" spans="2:4" x14ac:dyDescent="0.2">
      <c r="B1187" t="s">
        <v>1217</v>
      </c>
      <c r="C1187" s="33">
        <v>-1.1737071973344504E-4</v>
      </c>
      <c r="D1187" s="33">
        <f t="shared" si="21"/>
        <v>2.9882629280266554E-2</v>
      </c>
    </row>
    <row r="1188" spans="2:4" x14ac:dyDescent="0.2">
      <c r="B1188" t="s">
        <v>1218</v>
      </c>
      <c r="C1188" s="33">
        <v>7.7489956233840265E-3</v>
      </c>
      <c r="D1188" s="33">
        <f t="shared" si="21"/>
        <v>3.7748995623384025E-2</v>
      </c>
    </row>
    <row r="1189" spans="2:4" x14ac:dyDescent="0.2">
      <c r="B1189" t="s">
        <v>1219</v>
      </c>
      <c r="C1189" s="33">
        <v>2.9190995045847032E-2</v>
      </c>
      <c r="D1189" s="33">
        <f t="shared" si="21"/>
        <v>5.9190995045847031E-2</v>
      </c>
    </row>
    <row r="1190" spans="2:4" x14ac:dyDescent="0.2">
      <c r="B1190" t="s">
        <v>1220</v>
      </c>
      <c r="C1190" s="33">
        <v>8.8438912961392863E-3</v>
      </c>
      <c r="D1190" s="33">
        <f t="shared" si="21"/>
        <v>3.8843891296139285E-2</v>
      </c>
    </row>
    <row r="1191" spans="2:4" x14ac:dyDescent="0.2">
      <c r="B1191" t="s">
        <v>1221</v>
      </c>
      <c r="C1191" s="33">
        <v>3.7110206409791555E-2</v>
      </c>
      <c r="D1191" s="33">
        <f t="shared" si="21"/>
        <v>6.7110206409791553E-2</v>
      </c>
    </row>
    <row r="1192" spans="2:4" x14ac:dyDescent="0.2">
      <c r="B1192" t="s">
        <v>1222</v>
      </c>
      <c r="C1192" s="33">
        <v>1.7381627808890639E-2</v>
      </c>
      <c r="D1192" s="33">
        <f t="shared" si="21"/>
        <v>4.7381627808890638E-2</v>
      </c>
    </row>
    <row r="1193" spans="2:4" x14ac:dyDescent="0.2">
      <c r="B1193" t="s">
        <v>1223</v>
      </c>
      <c r="C1193" s="33">
        <v>2.3095550317514354E-2</v>
      </c>
      <c r="D1193" s="33">
        <f t="shared" si="21"/>
        <v>5.3095550317514353E-2</v>
      </c>
    </row>
    <row r="1194" spans="2:4" x14ac:dyDescent="0.2">
      <c r="B1194" t="s">
        <v>1224</v>
      </c>
      <c r="C1194" s="33">
        <v>9.7941895726002641E-3</v>
      </c>
      <c r="D1194" s="33">
        <f t="shared" si="21"/>
        <v>3.9794189572600266E-2</v>
      </c>
    </row>
    <row r="1195" spans="2:4" x14ac:dyDescent="0.2">
      <c r="B1195" t="s">
        <v>1225</v>
      </c>
      <c r="C1195" s="33">
        <v>1.7071691890121726E-2</v>
      </c>
      <c r="D1195" s="33">
        <f t="shared" si="21"/>
        <v>4.7071691890121725E-2</v>
      </c>
    </row>
    <row r="1196" spans="2:4" x14ac:dyDescent="0.2">
      <c r="B1196" t="s">
        <v>1226</v>
      </c>
      <c r="C1196" s="33">
        <v>-1.2654236691228784E-2</v>
      </c>
      <c r="D1196" s="33">
        <f t="shared" si="21"/>
        <v>1.7345763308771217E-2</v>
      </c>
    </row>
    <row r="1197" spans="2:4" x14ac:dyDescent="0.2">
      <c r="B1197" t="s">
        <v>1227</v>
      </c>
      <c r="C1197" s="33">
        <v>5.154977426956823E-3</v>
      </c>
      <c r="D1197" s="33">
        <f t="shared" si="21"/>
        <v>3.5154977426956821E-2</v>
      </c>
    </row>
    <row r="1198" spans="2:4" x14ac:dyDescent="0.2">
      <c r="B1198" t="s">
        <v>1228</v>
      </c>
      <c r="C1198" s="33">
        <v>4.6458564989320945E-2</v>
      </c>
      <c r="D1198" s="33">
        <f t="shared" si="21"/>
        <v>7.6458564989320937E-2</v>
      </c>
    </row>
    <row r="1199" spans="2:4" x14ac:dyDescent="0.2">
      <c r="B1199" t="s">
        <v>1229</v>
      </c>
      <c r="C1199" s="33">
        <v>2.605687729012212E-2</v>
      </c>
      <c r="D1199" s="33">
        <f t="shared" si="21"/>
        <v>5.6056877290122119E-2</v>
      </c>
    </row>
    <row r="1200" spans="2:4" x14ac:dyDescent="0.2">
      <c r="B1200" t="s">
        <v>1230</v>
      </c>
      <c r="C1200" s="33">
        <v>2.8715621529741726E-2</v>
      </c>
      <c r="D1200" s="33">
        <f t="shared" si="21"/>
        <v>5.8715621529741725E-2</v>
      </c>
    </row>
    <row r="1201" spans="2:4" x14ac:dyDescent="0.2">
      <c r="B1201" t="s">
        <v>1231</v>
      </c>
      <c r="C1201" s="33">
        <v>1.5181634331852271E-2</v>
      </c>
      <c r="D1201" s="33">
        <f t="shared" si="21"/>
        <v>4.5181634331852266E-2</v>
      </c>
    </row>
    <row r="1202" spans="2:4" x14ac:dyDescent="0.2">
      <c r="B1202" t="s">
        <v>1232</v>
      </c>
      <c r="C1202" s="33">
        <v>2.7037383311191494E-2</v>
      </c>
      <c r="D1202" s="33">
        <f t="shared" si="21"/>
        <v>5.7037383311191493E-2</v>
      </c>
    </row>
    <row r="1203" spans="2:4" x14ac:dyDescent="0.2">
      <c r="B1203" t="s">
        <v>1233</v>
      </c>
      <c r="C1203" s="33">
        <v>-9.7457556428341609E-3</v>
      </c>
      <c r="D1203" s="33">
        <f t="shared" si="21"/>
        <v>2.0254244357165836E-2</v>
      </c>
    </row>
    <row r="1204" spans="2:4" x14ac:dyDescent="0.2">
      <c r="B1204" t="s">
        <v>1234</v>
      </c>
      <c r="C1204" s="33">
        <v>-2.8510400334559746E-2</v>
      </c>
      <c r="D1204" s="33">
        <f t="shared" si="21"/>
        <v>1.4895996654402527E-3</v>
      </c>
    </row>
    <row r="1205" spans="2:4" x14ac:dyDescent="0.2">
      <c r="B1205" t="s">
        <v>1235</v>
      </c>
      <c r="C1205" s="33">
        <v>6.8182014890508791E-3</v>
      </c>
      <c r="D1205" s="33">
        <f t="shared" si="21"/>
        <v>3.6818201489050878E-2</v>
      </c>
    </row>
    <row r="1206" spans="2:4" x14ac:dyDescent="0.2">
      <c r="B1206" t="s">
        <v>1236</v>
      </c>
      <c r="C1206" s="33">
        <v>1.3419383664563012E-2</v>
      </c>
      <c r="D1206" s="33">
        <f t="shared" si="21"/>
        <v>4.3419383664563008E-2</v>
      </c>
    </row>
    <row r="1207" spans="2:4" x14ac:dyDescent="0.2">
      <c r="B1207" t="s">
        <v>1237</v>
      </c>
      <c r="C1207" s="33">
        <v>2.1998730500472231E-2</v>
      </c>
      <c r="D1207" s="33">
        <f t="shared" si="21"/>
        <v>5.1998730500472226E-2</v>
      </c>
    </row>
    <row r="1208" spans="2:4" x14ac:dyDescent="0.2">
      <c r="B1208" t="s">
        <v>1238</v>
      </c>
      <c r="C1208" s="33">
        <v>8.256059504437939E-3</v>
      </c>
      <c r="D1208" s="33">
        <f t="shared" si="21"/>
        <v>3.8256059504437938E-2</v>
      </c>
    </row>
    <row r="1209" spans="2:4" x14ac:dyDescent="0.2">
      <c r="B1209" t="s">
        <v>1239</v>
      </c>
      <c r="C1209" s="33">
        <v>1.4319239531644479E-2</v>
      </c>
      <c r="D1209" s="33">
        <f t="shared" si="21"/>
        <v>4.4319239531644475E-2</v>
      </c>
    </row>
    <row r="1210" spans="2:4" x14ac:dyDescent="0.2">
      <c r="B1210" t="s">
        <v>1240</v>
      </c>
      <c r="C1210" s="33">
        <v>2.3109621327729896E-2</v>
      </c>
      <c r="D1210" s="33">
        <f t="shared" si="21"/>
        <v>5.3109621327729895E-2</v>
      </c>
    </row>
    <row r="1211" spans="2:4" x14ac:dyDescent="0.2">
      <c r="B1211" t="s">
        <v>1241</v>
      </c>
      <c r="C1211" s="33">
        <v>-3.4072832295729653E-3</v>
      </c>
      <c r="D1211" s="33">
        <f t="shared" si="21"/>
        <v>2.6592716770427034E-2</v>
      </c>
    </row>
    <row r="1212" spans="2:4" x14ac:dyDescent="0.2">
      <c r="B1212" t="s">
        <v>1242</v>
      </c>
      <c r="C1212" s="33">
        <v>-2.9006775177677687E-3</v>
      </c>
      <c r="D1212" s="33">
        <f t="shared" si="21"/>
        <v>2.7099322482232228E-2</v>
      </c>
    </row>
    <row r="1213" spans="2:4" x14ac:dyDescent="0.2">
      <c r="B1213" t="s">
        <v>1243</v>
      </c>
      <c r="C1213" s="33">
        <v>6.5980123757016194E-3</v>
      </c>
      <c r="D1213" s="33">
        <f t="shared" si="21"/>
        <v>3.6598012375701622E-2</v>
      </c>
    </row>
    <row r="1214" spans="2:4" x14ac:dyDescent="0.2">
      <c r="B1214" t="s">
        <v>1244</v>
      </c>
      <c r="C1214" s="33">
        <v>7.7035743144742647E-3</v>
      </c>
      <c r="D1214" s="33">
        <f t="shared" si="21"/>
        <v>3.7703574314474263E-2</v>
      </c>
    </row>
    <row r="1215" spans="2:4" x14ac:dyDescent="0.2">
      <c r="B1215" t="s">
        <v>1245</v>
      </c>
      <c r="C1215" s="33">
        <v>1.1013303142990427E-2</v>
      </c>
      <c r="D1215" s="33">
        <f t="shared" si="21"/>
        <v>4.1013303142990426E-2</v>
      </c>
    </row>
    <row r="1216" spans="2:4" x14ac:dyDescent="0.2">
      <c r="B1216" t="s">
        <v>1246</v>
      </c>
      <c r="C1216" s="33">
        <v>4.770536358924664E-3</v>
      </c>
      <c r="D1216" s="33">
        <f t="shared" si="21"/>
        <v>3.4770536358924665E-2</v>
      </c>
    </row>
    <row r="1217" spans="2:4" x14ac:dyDescent="0.2">
      <c r="B1217" t="s">
        <v>1247</v>
      </c>
      <c r="C1217" s="33">
        <v>1.2520220197162502E-2</v>
      </c>
      <c r="D1217" s="33">
        <f t="shared" si="21"/>
        <v>4.2520220197162499E-2</v>
      </c>
    </row>
    <row r="1218" spans="2:4" x14ac:dyDescent="0.2">
      <c r="B1218" t="s">
        <v>1248</v>
      </c>
      <c r="C1218" s="33">
        <v>4.7068882364023693E-2</v>
      </c>
      <c r="D1218" s="33">
        <f t="shared" si="21"/>
        <v>7.7068882364023691E-2</v>
      </c>
    </row>
    <row r="1219" spans="2:4" x14ac:dyDescent="0.2">
      <c r="B1219" t="s">
        <v>1249</v>
      </c>
      <c r="C1219" s="33">
        <v>1.3458139642895798E-2</v>
      </c>
      <c r="D1219" s="33">
        <f t="shared" si="21"/>
        <v>4.3458139642895799E-2</v>
      </c>
    </row>
    <row r="1220" spans="2:4" x14ac:dyDescent="0.2">
      <c r="B1220" t="s">
        <v>1250</v>
      </c>
      <c r="C1220" s="33">
        <v>-7.6494185708867891E-3</v>
      </c>
      <c r="D1220" s="33">
        <f t="shared" si="21"/>
        <v>2.2350581429113212E-2</v>
      </c>
    </row>
    <row r="1221" spans="2:4" x14ac:dyDescent="0.2">
      <c r="B1221" t="s">
        <v>1251</v>
      </c>
      <c r="C1221" s="33">
        <v>8.777870643059878E-3</v>
      </c>
      <c r="D1221" s="33">
        <f t="shared" ref="D1221:D1284" si="22">C1221+3%</f>
        <v>3.8777870643059875E-2</v>
      </c>
    </row>
    <row r="1222" spans="2:4" x14ac:dyDescent="0.2">
      <c r="B1222" t="s">
        <v>1252</v>
      </c>
      <c r="C1222" s="33">
        <v>1.3646330350404775E-2</v>
      </c>
      <c r="D1222" s="33">
        <f t="shared" si="22"/>
        <v>4.3646330350404772E-2</v>
      </c>
    </row>
    <row r="1223" spans="2:4" x14ac:dyDescent="0.2">
      <c r="B1223" t="s">
        <v>1253</v>
      </c>
      <c r="C1223" s="33">
        <v>4.170471916933325E-2</v>
      </c>
      <c r="D1223" s="33">
        <f t="shared" si="22"/>
        <v>7.1704719169333242E-2</v>
      </c>
    </row>
    <row r="1224" spans="2:4" x14ac:dyDescent="0.2">
      <c r="B1224" t="s">
        <v>1254</v>
      </c>
      <c r="C1224" s="33">
        <v>9.5932575608135007E-3</v>
      </c>
      <c r="D1224" s="33">
        <f t="shared" si="22"/>
        <v>3.95932575608135E-2</v>
      </c>
    </row>
    <row r="1225" spans="2:4" x14ac:dyDescent="0.2">
      <c r="B1225" t="s">
        <v>1255</v>
      </c>
      <c r="C1225" s="33">
        <v>1.4661839185898771E-2</v>
      </c>
      <c r="D1225" s="33">
        <f t="shared" si="22"/>
        <v>4.466183918589877E-2</v>
      </c>
    </row>
    <row r="1226" spans="2:4" x14ac:dyDescent="0.2">
      <c r="B1226" t="s">
        <v>1256</v>
      </c>
      <c r="C1226" s="33">
        <v>-1.3294485445556269E-2</v>
      </c>
      <c r="D1226" s="33">
        <f t="shared" si="22"/>
        <v>1.6705514554443732E-2</v>
      </c>
    </row>
    <row r="1227" spans="2:4" x14ac:dyDescent="0.2">
      <c r="B1227" t="s">
        <v>1257</v>
      </c>
      <c r="C1227" s="33">
        <v>-7.2909460871527724E-3</v>
      </c>
      <c r="D1227" s="33">
        <f t="shared" si="22"/>
        <v>2.2709053912847228E-2</v>
      </c>
    </row>
    <row r="1228" spans="2:4" x14ac:dyDescent="0.2">
      <c r="B1228" t="s">
        <v>1258</v>
      </c>
      <c r="C1228" s="33">
        <v>4.6755448870801257E-3</v>
      </c>
      <c r="D1228" s="33">
        <f t="shared" si="22"/>
        <v>3.4675544887080127E-2</v>
      </c>
    </row>
    <row r="1229" spans="2:4" x14ac:dyDescent="0.2">
      <c r="B1229" t="s">
        <v>1259</v>
      </c>
      <c r="C1229" s="33">
        <v>5.4925030619335943E-2</v>
      </c>
      <c r="D1229" s="33">
        <f t="shared" si="22"/>
        <v>8.4925030619335942E-2</v>
      </c>
    </row>
    <row r="1230" spans="2:4" x14ac:dyDescent="0.2">
      <c r="B1230" t="s">
        <v>1260</v>
      </c>
      <c r="C1230" s="33">
        <v>3.2717988311927973E-2</v>
      </c>
      <c r="D1230" s="33">
        <f t="shared" si="22"/>
        <v>6.2717988311927972E-2</v>
      </c>
    </row>
    <row r="1231" spans="2:4" x14ac:dyDescent="0.2">
      <c r="B1231" t="s">
        <v>1261</v>
      </c>
      <c r="C1231" s="33">
        <v>1.2304219821843786E-2</v>
      </c>
      <c r="D1231" s="33">
        <f t="shared" si="22"/>
        <v>4.2304219821843785E-2</v>
      </c>
    </row>
    <row r="1232" spans="2:4" x14ac:dyDescent="0.2">
      <c r="B1232" t="s">
        <v>1262</v>
      </c>
      <c r="C1232" s="33">
        <v>1.6454303483715776E-2</v>
      </c>
      <c r="D1232" s="33">
        <f t="shared" si="22"/>
        <v>4.6454303483715778E-2</v>
      </c>
    </row>
    <row r="1233" spans="2:4" x14ac:dyDescent="0.2">
      <c r="B1233" t="s">
        <v>1263</v>
      </c>
      <c r="C1233" s="33">
        <v>-2.0500766587930271E-2</v>
      </c>
      <c r="D1233" s="33">
        <f t="shared" si="22"/>
        <v>9.4992334120697283E-3</v>
      </c>
    </row>
    <row r="1234" spans="2:4" x14ac:dyDescent="0.2">
      <c r="B1234" t="s">
        <v>1264</v>
      </c>
      <c r="C1234" s="33">
        <v>2.746236792975381E-2</v>
      </c>
      <c r="D1234" s="33">
        <f t="shared" si="22"/>
        <v>5.7462367929753809E-2</v>
      </c>
    </row>
    <row r="1235" spans="2:4" x14ac:dyDescent="0.2">
      <c r="B1235" t="s">
        <v>1265</v>
      </c>
      <c r="C1235" s="33">
        <v>-2.2386551598175281E-3</v>
      </c>
      <c r="D1235" s="33">
        <f t="shared" si="22"/>
        <v>2.7761344840182473E-2</v>
      </c>
    </row>
    <row r="1236" spans="2:4" x14ac:dyDescent="0.2">
      <c r="B1236" t="s">
        <v>1266</v>
      </c>
      <c r="C1236" s="33">
        <v>-2.2901201191161867E-2</v>
      </c>
      <c r="D1236" s="33">
        <f t="shared" si="22"/>
        <v>7.0987988088381318E-3</v>
      </c>
    </row>
    <row r="1237" spans="2:4" x14ac:dyDescent="0.2">
      <c r="B1237" t="s">
        <v>1267</v>
      </c>
      <c r="C1237" s="33">
        <v>1.8996020047180422E-2</v>
      </c>
      <c r="D1237" s="33">
        <f t="shared" si="22"/>
        <v>4.8996020047180421E-2</v>
      </c>
    </row>
    <row r="1238" spans="2:4" x14ac:dyDescent="0.2">
      <c r="B1238" t="s">
        <v>1268</v>
      </c>
      <c r="C1238" s="33">
        <v>-1.0133737113189826E-3</v>
      </c>
      <c r="D1238" s="33">
        <f t="shared" si="22"/>
        <v>2.8986626288681018E-2</v>
      </c>
    </row>
    <row r="1239" spans="2:4" x14ac:dyDescent="0.2">
      <c r="B1239" t="s">
        <v>1269</v>
      </c>
      <c r="C1239" s="33">
        <v>-3.3395277545175697E-2</v>
      </c>
      <c r="D1239" s="33">
        <f t="shared" si="22"/>
        <v>-3.3952775451756984E-3</v>
      </c>
    </row>
    <row r="1240" spans="2:4" x14ac:dyDescent="0.2">
      <c r="B1240" t="s">
        <v>1270</v>
      </c>
      <c r="C1240" s="33">
        <v>3.5794892948547367E-2</v>
      </c>
      <c r="D1240" s="33">
        <f t="shared" si="22"/>
        <v>6.5794892948547373E-2</v>
      </c>
    </row>
    <row r="1241" spans="2:4" x14ac:dyDescent="0.2">
      <c r="B1241" t="s">
        <v>1271</v>
      </c>
      <c r="C1241" s="33">
        <v>3.903507787456631E-2</v>
      </c>
      <c r="D1241" s="33">
        <f t="shared" si="22"/>
        <v>6.9035077874566309E-2</v>
      </c>
    </row>
    <row r="1242" spans="2:4" x14ac:dyDescent="0.2">
      <c r="B1242" t="s">
        <v>1272</v>
      </c>
      <c r="C1242" s="33">
        <v>-6.2309873558334099E-3</v>
      </c>
      <c r="D1242" s="33">
        <f t="shared" si="22"/>
        <v>2.3769012644166587E-2</v>
      </c>
    </row>
    <row r="1243" spans="2:4" x14ac:dyDescent="0.2">
      <c r="B1243" t="s">
        <v>1273</v>
      </c>
      <c r="C1243" s="33">
        <v>1.5641786188569106E-2</v>
      </c>
      <c r="D1243" s="33">
        <f t="shared" si="22"/>
        <v>4.5641786188569108E-2</v>
      </c>
    </row>
    <row r="1244" spans="2:4" x14ac:dyDescent="0.2">
      <c r="B1244" t="s">
        <v>1274</v>
      </c>
      <c r="C1244" s="33">
        <v>-4.397752007415873E-3</v>
      </c>
      <c r="D1244" s="33">
        <f t="shared" si="22"/>
        <v>2.5602247992584128E-2</v>
      </c>
    </row>
    <row r="1245" spans="2:4" x14ac:dyDescent="0.2">
      <c r="B1245" t="s">
        <v>1275</v>
      </c>
      <c r="C1245" s="33">
        <v>9.3041046084525944E-3</v>
      </c>
      <c r="D1245" s="33">
        <f t="shared" si="22"/>
        <v>3.9304104608452593E-2</v>
      </c>
    </row>
    <row r="1246" spans="2:4" x14ac:dyDescent="0.2">
      <c r="B1246" t="s">
        <v>1276</v>
      </c>
      <c r="C1246" s="33">
        <v>1.3827180625799844E-3</v>
      </c>
      <c r="D1246" s="33">
        <f t="shared" si="22"/>
        <v>3.1382718062579987E-2</v>
      </c>
    </row>
    <row r="1247" spans="2:4" x14ac:dyDescent="0.2">
      <c r="B1247" t="s">
        <v>1277</v>
      </c>
      <c r="C1247" s="33">
        <v>-1.0732985198056355E-2</v>
      </c>
      <c r="D1247" s="33">
        <f t="shared" si="22"/>
        <v>1.9267014801943642E-2</v>
      </c>
    </row>
    <row r="1248" spans="2:4" x14ac:dyDescent="0.2">
      <c r="B1248" t="s">
        <v>1278</v>
      </c>
      <c r="C1248" s="33">
        <v>-6.2034648592362331E-4</v>
      </c>
      <c r="D1248" s="33">
        <f t="shared" si="22"/>
        <v>2.9379653514076377E-2</v>
      </c>
    </row>
    <row r="1249" spans="2:4" x14ac:dyDescent="0.2">
      <c r="B1249" t="s">
        <v>1279</v>
      </c>
      <c r="C1249" s="33">
        <v>-1.7626063925593412E-2</v>
      </c>
      <c r="D1249" s="33">
        <f t="shared" si="22"/>
        <v>1.2373936074406587E-2</v>
      </c>
    </row>
    <row r="1250" spans="2:4" x14ac:dyDescent="0.2">
      <c r="B1250" t="s">
        <v>1280</v>
      </c>
      <c r="C1250" s="33">
        <v>-1.3390564559868609E-2</v>
      </c>
      <c r="D1250" s="33">
        <f t="shared" si="22"/>
        <v>1.6609435440131388E-2</v>
      </c>
    </row>
    <row r="1251" spans="2:4" x14ac:dyDescent="0.2">
      <c r="B1251" t="s">
        <v>1281</v>
      </c>
      <c r="C1251" s="33">
        <v>-3.2708167173737829E-3</v>
      </c>
      <c r="D1251" s="33">
        <f t="shared" si="22"/>
        <v>2.6729183282626218E-2</v>
      </c>
    </row>
    <row r="1252" spans="2:4" x14ac:dyDescent="0.2">
      <c r="B1252" t="s">
        <v>1282</v>
      </c>
      <c r="C1252" s="33">
        <v>1.8969131346500637E-2</v>
      </c>
      <c r="D1252" s="33">
        <f t="shared" si="22"/>
        <v>4.8969131346500633E-2</v>
      </c>
    </row>
    <row r="1253" spans="2:4" x14ac:dyDescent="0.2">
      <c r="B1253" t="s">
        <v>1283</v>
      </c>
      <c r="C1253" s="33">
        <v>2.484823702051735E-2</v>
      </c>
      <c r="D1253" s="33">
        <f t="shared" si="22"/>
        <v>5.4848237020517346E-2</v>
      </c>
    </row>
    <row r="1254" spans="2:4" x14ac:dyDescent="0.2">
      <c r="B1254" t="s">
        <v>1284</v>
      </c>
      <c r="C1254" s="33">
        <v>3.274166674900348E-2</v>
      </c>
      <c r="D1254" s="33">
        <f t="shared" si="22"/>
        <v>6.2741666749003472E-2</v>
      </c>
    </row>
    <row r="1255" spans="2:4" x14ac:dyDescent="0.2">
      <c r="B1255" t="s">
        <v>1285</v>
      </c>
      <c r="C1255" s="33">
        <v>1.921938870901805E-2</v>
      </c>
      <c r="D1255" s="33">
        <f t="shared" si="22"/>
        <v>4.9219388709018048E-2</v>
      </c>
    </row>
    <row r="1256" spans="2:4" x14ac:dyDescent="0.2">
      <c r="B1256" t="s">
        <v>1286</v>
      </c>
      <c r="C1256" s="33">
        <v>-3.6200896992756304E-3</v>
      </c>
      <c r="D1256" s="33">
        <f t="shared" si="22"/>
        <v>2.6379910300724368E-2</v>
      </c>
    </row>
    <row r="1257" spans="2:4" x14ac:dyDescent="0.2">
      <c r="B1257" t="s">
        <v>1287</v>
      </c>
      <c r="C1257" s="33">
        <v>6.3674406733895614E-3</v>
      </c>
      <c r="D1257" s="33">
        <f t="shared" si="22"/>
        <v>3.636744067338956E-2</v>
      </c>
    </row>
    <row r="1258" spans="2:4" x14ac:dyDescent="0.2">
      <c r="B1258" t="s">
        <v>1288</v>
      </c>
      <c r="C1258" s="33">
        <v>3.7192937016552505E-2</v>
      </c>
      <c r="D1258" s="33">
        <f t="shared" si="22"/>
        <v>6.7192937016552504E-2</v>
      </c>
    </row>
    <row r="1259" spans="2:4" x14ac:dyDescent="0.2">
      <c r="B1259" t="s">
        <v>1289</v>
      </c>
      <c r="C1259" s="33">
        <v>1.0140086451046124E-2</v>
      </c>
      <c r="D1259" s="33">
        <f t="shared" si="22"/>
        <v>4.0140086451046122E-2</v>
      </c>
    </row>
    <row r="1260" spans="2:4" x14ac:dyDescent="0.2">
      <c r="B1260" t="s">
        <v>1290</v>
      </c>
      <c r="C1260" s="33">
        <v>7.4405348752424778E-3</v>
      </c>
      <c r="D1260" s="33">
        <f t="shared" si="22"/>
        <v>3.7440534875242473E-2</v>
      </c>
    </row>
    <row r="1261" spans="2:4" x14ac:dyDescent="0.2">
      <c r="B1261" t="s">
        <v>1291</v>
      </c>
      <c r="C1261" s="33">
        <v>4.9741491916637535E-2</v>
      </c>
      <c r="D1261" s="33">
        <f t="shared" si="22"/>
        <v>7.9741491916637541E-2</v>
      </c>
    </row>
    <row r="1262" spans="2:4" x14ac:dyDescent="0.2">
      <c r="B1262" t="s">
        <v>1292</v>
      </c>
      <c r="C1262" s="33">
        <v>-3.6486386010854861E-3</v>
      </c>
      <c r="D1262" s="33">
        <f t="shared" si="22"/>
        <v>2.6351361398914513E-2</v>
      </c>
    </row>
    <row r="1263" spans="2:4" x14ac:dyDescent="0.2">
      <c r="B1263" t="s">
        <v>1293</v>
      </c>
      <c r="C1263" s="33">
        <v>6.6785309548451813E-2</v>
      </c>
      <c r="D1263" s="33">
        <f t="shared" si="22"/>
        <v>9.6785309548451812E-2</v>
      </c>
    </row>
    <row r="1264" spans="2:4" x14ac:dyDescent="0.2">
      <c r="B1264" t="s">
        <v>1294</v>
      </c>
      <c r="C1264" s="33">
        <v>6.8278609165858928E-2</v>
      </c>
      <c r="D1264" s="33">
        <f t="shared" si="22"/>
        <v>9.8278609165858927E-2</v>
      </c>
    </row>
    <row r="1265" spans="2:4" x14ac:dyDescent="0.2">
      <c r="B1265" t="s">
        <v>1295</v>
      </c>
      <c r="C1265" s="33">
        <v>-8.7063056859333285E-4</v>
      </c>
      <c r="D1265" s="33">
        <f t="shared" si="22"/>
        <v>2.9129369431406666E-2</v>
      </c>
    </row>
    <row r="1266" spans="2:4" x14ac:dyDescent="0.2">
      <c r="B1266" t="s">
        <v>1296</v>
      </c>
      <c r="C1266" s="33">
        <v>2.0922558715313094E-2</v>
      </c>
      <c r="D1266" s="33">
        <f t="shared" si="22"/>
        <v>5.0922558715313093E-2</v>
      </c>
    </row>
    <row r="1267" spans="2:4" x14ac:dyDescent="0.2">
      <c r="B1267" t="s">
        <v>1297</v>
      </c>
      <c r="C1267" s="33">
        <v>-1.1930522080306026E-2</v>
      </c>
      <c r="D1267" s="33">
        <f t="shared" si="22"/>
        <v>1.8069477919693974E-2</v>
      </c>
    </row>
    <row r="1268" spans="2:4" x14ac:dyDescent="0.2">
      <c r="B1268" t="s">
        <v>1298</v>
      </c>
      <c r="C1268" s="33">
        <v>1.753788754091443E-3</v>
      </c>
      <c r="D1268" s="33">
        <f t="shared" si="22"/>
        <v>3.175378875409144E-2</v>
      </c>
    </row>
    <row r="1269" spans="2:4" x14ac:dyDescent="0.2">
      <c r="B1269" t="s">
        <v>1299</v>
      </c>
      <c r="C1269" s="33">
        <v>-6.4029830129313896E-4</v>
      </c>
      <c r="D1269" s="33">
        <f t="shared" si="22"/>
        <v>2.9359701698706858E-2</v>
      </c>
    </row>
    <row r="1270" spans="2:4" x14ac:dyDescent="0.2">
      <c r="B1270" t="s">
        <v>1300</v>
      </c>
      <c r="C1270" s="33">
        <v>-1.9079626595287585E-2</v>
      </c>
      <c r="D1270" s="33">
        <f t="shared" si="22"/>
        <v>1.0920373404712413E-2</v>
      </c>
    </row>
    <row r="1271" spans="2:4" x14ac:dyDescent="0.2">
      <c r="B1271" t="s">
        <v>1301</v>
      </c>
      <c r="C1271" s="33">
        <v>3.0490674118507893E-2</v>
      </c>
      <c r="D1271" s="33">
        <f t="shared" si="22"/>
        <v>6.0490674118507892E-2</v>
      </c>
    </row>
    <row r="1272" spans="2:4" x14ac:dyDescent="0.2">
      <c r="B1272" t="s">
        <v>1302</v>
      </c>
      <c r="C1272" s="33">
        <v>3.0231062148292895E-2</v>
      </c>
      <c r="D1272" s="33">
        <f t="shared" si="22"/>
        <v>6.0231062148292894E-2</v>
      </c>
    </row>
    <row r="1273" spans="2:4" x14ac:dyDescent="0.2">
      <c r="B1273" t="s">
        <v>1303</v>
      </c>
      <c r="C1273" s="33">
        <v>1.3619139970969182E-3</v>
      </c>
      <c r="D1273" s="33">
        <f t="shared" si="22"/>
        <v>3.1361913997096917E-2</v>
      </c>
    </row>
    <row r="1274" spans="2:4" x14ac:dyDescent="0.2">
      <c r="B1274" t="s">
        <v>1304</v>
      </c>
      <c r="C1274" s="33">
        <v>8.1431912920906704E-3</v>
      </c>
      <c r="D1274" s="33">
        <f t="shared" si="22"/>
        <v>3.8143191292090671E-2</v>
      </c>
    </row>
    <row r="1275" spans="2:4" x14ac:dyDescent="0.2">
      <c r="B1275" t="s">
        <v>1305</v>
      </c>
      <c r="C1275" s="33">
        <v>5.822329837305136E-3</v>
      </c>
      <c r="D1275" s="33">
        <f t="shared" si="22"/>
        <v>3.5822329837305135E-2</v>
      </c>
    </row>
    <row r="1276" spans="2:4" x14ac:dyDescent="0.2">
      <c r="B1276" t="s">
        <v>1306</v>
      </c>
      <c r="C1276" s="33">
        <v>2.9946905397183678E-2</v>
      </c>
      <c r="D1276" s="33">
        <f t="shared" si="22"/>
        <v>5.9946905397183677E-2</v>
      </c>
    </row>
    <row r="1277" spans="2:4" x14ac:dyDescent="0.2">
      <c r="B1277" t="s">
        <v>1307</v>
      </c>
      <c r="C1277" s="33">
        <v>1.0374855292782944E-2</v>
      </c>
      <c r="D1277" s="33">
        <f t="shared" si="22"/>
        <v>4.0374855292782945E-2</v>
      </c>
    </row>
    <row r="1278" spans="2:4" x14ac:dyDescent="0.2">
      <c r="B1278" t="s">
        <v>1308</v>
      </c>
      <c r="C1278" s="33">
        <v>2.3633503224619948E-2</v>
      </c>
      <c r="D1278" s="33">
        <f t="shared" si="22"/>
        <v>5.3633503224619947E-2</v>
      </c>
    </row>
    <row r="1279" spans="2:4" x14ac:dyDescent="0.2">
      <c r="B1279" t="s">
        <v>1309</v>
      </c>
      <c r="C1279" s="33">
        <v>-1.7769512369631771E-2</v>
      </c>
      <c r="D1279" s="33">
        <f t="shared" si="22"/>
        <v>1.2230487630368228E-2</v>
      </c>
    </row>
    <row r="1280" spans="2:4" x14ac:dyDescent="0.2">
      <c r="B1280" t="s">
        <v>1310</v>
      </c>
      <c r="C1280" s="33">
        <v>4.6378421830293559E-2</v>
      </c>
      <c r="D1280" s="33">
        <f t="shared" si="22"/>
        <v>7.6378421830293558E-2</v>
      </c>
    </row>
    <row r="1281" spans="2:4" x14ac:dyDescent="0.2">
      <c r="B1281" t="s">
        <v>1311</v>
      </c>
      <c r="C1281" s="33">
        <v>3.4966305379541866E-2</v>
      </c>
      <c r="D1281" s="33">
        <f t="shared" si="22"/>
        <v>6.4966305379541872E-2</v>
      </c>
    </row>
    <row r="1282" spans="2:4" x14ac:dyDescent="0.2">
      <c r="B1282" t="s">
        <v>1312</v>
      </c>
      <c r="C1282" s="33">
        <v>3.1413671277248359E-3</v>
      </c>
      <c r="D1282" s="33">
        <f t="shared" si="22"/>
        <v>3.3141367127724836E-2</v>
      </c>
    </row>
    <row r="1283" spans="2:4" x14ac:dyDescent="0.2">
      <c r="B1283" t="s">
        <v>1313</v>
      </c>
      <c r="C1283" s="33">
        <v>-2.3528370046140029E-2</v>
      </c>
      <c r="D1283" s="33">
        <f t="shared" si="22"/>
        <v>6.4716299538599698E-3</v>
      </c>
    </row>
    <row r="1284" spans="2:4" x14ac:dyDescent="0.2">
      <c r="B1284" t="s">
        <v>1314</v>
      </c>
      <c r="C1284" s="33">
        <v>-2.3837969503062807E-2</v>
      </c>
      <c r="D1284" s="33">
        <f t="shared" si="22"/>
        <v>6.1620304969371917E-3</v>
      </c>
    </row>
    <row r="1285" spans="2:4" x14ac:dyDescent="0.2">
      <c r="B1285" t="s">
        <v>1315</v>
      </c>
      <c r="C1285" s="33">
        <v>-2.1550778232897888E-2</v>
      </c>
      <c r="D1285" s="33">
        <f t="shared" ref="D1285:D1348" si="23">C1285+3%</f>
        <v>8.4492217671021108E-3</v>
      </c>
    </row>
    <row r="1286" spans="2:4" x14ac:dyDescent="0.2">
      <c r="B1286" t="s">
        <v>1316</v>
      </c>
      <c r="C1286" s="33">
        <v>-2.0463155487542156E-3</v>
      </c>
      <c r="D1286" s="33">
        <f t="shared" si="23"/>
        <v>2.7953684451245783E-2</v>
      </c>
    </row>
    <row r="1287" spans="2:4" x14ac:dyDescent="0.2">
      <c r="B1287" t="s">
        <v>1317</v>
      </c>
      <c r="C1287" s="33">
        <v>-1.8884371166759867E-2</v>
      </c>
      <c r="D1287" s="33">
        <f t="shared" si="23"/>
        <v>1.1115628833240132E-2</v>
      </c>
    </row>
    <row r="1288" spans="2:4" x14ac:dyDescent="0.2">
      <c r="B1288" t="s">
        <v>1318</v>
      </c>
      <c r="C1288" s="33">
        <v>1.7611697956704617E-3</v>
      </c>
      <c r="D1288" s="33">
        <f t="shared" si="23"/>
        <v>3.1761169795670459E-2</v>
      </c>
    </row>
    <row r="1289" spans="2:4" x14ac:dyDescent="0.2">
      <c r="B1289" t="s">
        <v>1319</v>
      </c>
      <c r="C1289" s="33">
        <v>1.8800463035194934E-2</v>
      </c>
      <c r="D1289" s="33">
        <f t="shared" si="23"/>
        <v>4.8800463035194933E-2</v>
      </c>
    </row>
    <row r="1290" spans="2:4" x14ac:dyDescent="0.2">
      <c r="B1290" t="s">
        <v>1320</v>
      </c>
      <c r="C1290" s="33">
        <v>-3.0336634406632427E-3</v>
      </c>
      <c r="D1290" s="33">
        <f t="shared" si="23"/>
        <v>2.6966336559336758E-2</v>
      </c>
    </row>
    <row r="1291" spans="2:4" x14ac:dyDescent="0.2">
      <c r="B1291" t="s">
        <v>1321</v>
      </c>
      <c r="C1291" s="33">
        <v>3.0925631507806736E-2</v>
      </c>
      <c r="D1291" s="33">
        <f t="shared" si="23"/>
        <v>6.0925631507806735E-2</v>
      </c>
    </row>
    <row r="1292" spans="2:4" x14ac:dyDescent="0.2">
      <c r="B1292" t="s">
        <v>1322</v>
      </c>
      <c r="C1292" s="33">
        <v>8.6380076789587326E-4</v>
      </c>
      <c r="D1292" s="33">
        <f t="shared" si="23"/>
        <v>3.0863800767895872E-2</v>
      </c>
    </row>
    <row r="1293" spans="2:4" x14ac:dyDescent="0.2">
      <c r="B1293" t="s">
        <v>1323</v>
      </c>
      <c r="C1293" s="33">
        <v>1.1384916511741444E-2</v>
      </c>
      <c r="D1293" s="33">
        <f t="shared" si="23"/>
        <v>4.1384916511741442E-2</v>
      </c>
    </row>
    <row r="1294" spans="2:4" x14ac:dyDescent="0.2">
      <c r="B1294" t="s">
        <v>1324</v>
      </c>
      <c r="C1294" s="33">
        <v>-3.9581216063826977E-3</v>
      </c>
      <c r="D1294" s="33">
        <f t="shared" si="23"/>
        <v>2.6041878393617303E-2</v>
      </c>
    </row>
    <row r="1295" spans="2:4" x14ac:dyDescent="0.2">
      <c r="B1295" t="s">
        <v>1325</v>
      </c>
      <c r="C1295" s="33">
        <v>1.1547153126961101E-2</v>
      </c>
      <c r="D1295" s="33">
        <f t="shared" si="23"/>
        <v>4.1547153126961098E-2</v>
      </c>
    </row>
    <row r="1296" spans="2:4" x14ac:dyDescent="0.2">
      <c r="B1296" t="s">
        <v>1326</v>
      </c>
      <c r="C1296" s="33">
        <v>-1.2039845654316936E-2</v>
      </c>
      <c r="D1296" s="33">
        <f t="shared" si="23"/>
        <v>1.7960154345683065E-2</v>
      </c>
    </row>
    <row r="1297" spans="2:4" x14ac:dyDescent="0.2">
      <c r="B1297" t="s">
        <v>1327</v>
      </c>
      <c r="C1297" s="33">
        <v>2.2202083218942591E-2</v>
      </c>
      <c r="D1297" s="33">
        <f t="shared" si="23"/>
        <v>5.220208321894259E-2</v>
      </c>
    </row>
    <row r="1298" spans="2:4" x14ac:dyDescent="0.2">
      <c r="B1298" t="s">
        <v>1328</v>
      </c>
      <c r="C1298" s="33">
        <v>-3.7410267051295888E-2</v>
      </c>
      <c r="D1298" s="33">
        <f t="shared" si="23"/>
        <v>-7.4102670512958893E-3</v>
      </c>
    </row>
    <row r="1299" spans="2:4" x14ac:dyDescent="0.2">
      <c r="B1299" t="s">
        <v>1329</v>
      </c>
      <c r="C1299" s="33">
        <v>2.2017458680843711E-2</v>
      </c>
      <c r="D1299" s="33">
        <f t="shared" si="23"/>
        <v>5.201745868084371E-2</v>
      </c>
    </row>
    <row r="1300" spans="2:4" x14ac:dyDescent="0.2">
      <c r="B1300" t="s">
        <v>1330</v>
      </c>
      <c r="C1300" s="33">
        <v>-2.9495820201590976E-3</v>
      </c>
      <c r="D1300" s="33">
        <f t="shared" si="23"/>
        <v>2.7050417979840903E-2</v>
      </c>
    </row>
    <row r="1301" spans="2:4" x14ac:dyDescent="0.2">
      <c r="B1301" t="s">
        <v>1331</v>
      </c>
      <c r="C1301" s="33">
        <v>9.9539026380450462E-3</v>
      </c>
      <c r="D1301" s="33">
        <f t="shared" si="23"/>
        <v>3.9953902638045047E-2</v>
      </c>
    </row>
    <row r="1302" spans="2:4" x14ac:dyDescent="0.2">
      <c r="B1302" t="s">
        <v>1332</v>
      </c>
      <c r="C1302" s="33">
        <v>3.2291175000549871E-2</v>
      </c>
      <c r="D1302" s="33">
        <f t="shared" si="23"/>
        <v>6.229117500054987E-2</v>
      </c>
    </row>
    <row r="1303" spans="2:4" x14ac:dyDescent="0.2">
      <c r="B1303" t="s">
        <v>1333</v>
      </c>
      <c r="C1303" s="33">
        <v>4.599003561017335E-3</v>
      </c>
      <c r="D1303" s="33">
        <f t="shared" si="23"/>
        <v>3.4599003561017333E-2</v>
      </c>
    </row>
    <row r="1304" spans="2:4" x14ac:dyDescent="0.2">
      <c r="B1304" t="s">
        <v>1334</v>
      </c>
      <c r="C1304" s="33">
        <v>1.8866045812920264E-2</v>
      </c>
      <c r="D1304" s="33">
        <f t="shared" si="23"/>
        <v>4.8866045812920263E-2</v>
      </c>
    </row>
    <row r="1305" spans="2:4" x14ac:dyDescent="0.2">
      <c r="B1305" t="s">
        <v>1335</v>
      </c>
      <c r="C1305" s="33">
        <v>1.0791813653955682E-3</v>
      </c>
      <c r="D1305" s="33">
        <f t="shared" si="23"/>
        <v>3.1079181365395565E-2</v>
      </c>
    </row>
    <row r="1306" spans="2:4" x14ac:dyDescent="0.2">
      <c r="B1306" t="s">
        <v>1336</v>
      </c>
      <c r="C1306" s="33">
        <v>2.2462564223445253E-2</v>
      </c>
      <c r="D1306" s="33">
        <f t="shared" si="23"/>
        <v>5.2462564223445252E-2</v>
      </c>
    </row>
    <row r="1307" spans="2:4" x14ac:dyDescent="0.2">
      <c r="B1307" t="s">
        <v>1337</v>
      </c>
      <c r="C1307" s="33">
        <v>4.1499858792881199E-2</v>
      </c>
      <c r="D1307" s="33">
        <f t="shared" si="23"/>
        <v>7.1499858792881205E-2</v>
      </c>
    </row>
    <row r="1308" spans="2:4" x14ac:dyDescent="0.2">
      <c r="B1308" t="s">
        <v>1338</v>
      </c>
      <c r="C1308" s="33">
        <v>1.5862786057340945E-2</v>
      </c>
      <c r="D1308" s="33">
        <f t="shared" si="23"/>
        <v>4.586278605734094E-2</v>
      </c>
    </row>
    <row r="1309" spans="2:4" x14ac:dyDescent="0.2">
      <c r="B1309" t="s">
        <v>1339</v>
      </c>
      <c r="C1309" s="33">
        <v>1.1201395838333522E-2</v>
      </c>
      <c r="D1309" s="33">
        <f t="shared" si="23"/>
        <v>4.1201395838333522E-2</v>
      </c>
    </row>
    <row r="1310" spans="2:4" x14ac:dyDescent="0.2">
      <c r="B1310" t="s">
        <v>1340</v>
      </c>
      <c r="C1310" s="33">
        <v>3.7505333919570394E-2</v>
      </c>
      <c r="D1310" s="33">
        <f t="shared" si="23"/>
        <v>6.7505333919570393E-2</v>
      </c>
    </row>
    <row r="1311" spans="2:4" x14ac:dyDescent="0.2">
      <c r="B1311" t="s">
        <v>1341</v>
      </c>
      <c r="C1311" s="33">
        <v>1.9120561352060111E-2</v>
      </c>
      <c r="D1311" s="33">
        <f t="shared" si="23"/>
        <v>4.912056135206011E-2</v>
      </c>
    </row>
    <row r="1312" spans="2:4" x14ac:dyDescent="0.2">
      <c r="B1312" t="s">
        <v>1342</v>
      </c>
      <c r="C1312" s="33">
        <v>8.541154272546668E-3</v>
      </c>
      <c r="D1312" s="33">
        <f t="shared" si="23"/>
        <v>3.8541154272546667E-2</v>
      </c>
    </row>
    <row r="1313" spans="2:4" x14ac:dyDescent="0.2">
      <c r="B1313" t="s">
        <v>1343</v>
      </c>
      <c r="C1313" s="33">
        <v>3.3654857574378369E-3</v>
      </c>
      <c r="D1313" s="33">
        <f t="shared" si="23"/>
        <v>3.3365485757437835E-2</v>
      </c>
    </row>
    <row r="1314" spans="2:4" x14ac:dyDescent="0.2">
      <c r="B1314" t="s">
        <v>1344</v>
      </c>
      <c r="C1314" s="33">
        <v>-2.9099773877431963E-3</v>
      </c>
      <c r="D1314" s="33">
        <f t="shared" si="23"/>
        <v>2.7090022612256803E-2</v>
      </c>
    </row>
    <row r="1315" spans="2:4" x14ac:dyDescent="0.2">
      <c r="B1315" t="s">
        <v>1345</v>
      </c>
      <c r="C1315" s="33">
        <v>2.4170107947788476E-2</v>
      </c>
      <c r="D1315" s="33">
        <f t="shared" si="23"/>
        <v>5.4170107947788475E-2</v>
      </c>
    </row>
    <row r="1316" spans="2:4" x14ac:dyDescent="0.2">
      <c r="B1316" t="s">
        <v>1346</v>
      </c>
      <c r="C1316" s="33">
        <v>9.6015085390182848E-3</v>
      </c>
      <c r="D1316" s="33">
        <f t="shared" si="23"/>
        <v>3.9601508539018282E-2</v>
      </c>
    </row>
    <row r="1317" spans="2:4" x14ac:dyDescent="0.2">
      <c r="B1317" t="s">
        <v>1347</v>
      </c>
      <c r="C1317" s="33">
        <v>-1.8188142106706308E-2</v>
      </c>
      <c r="D1317" s="33">
        <f t="shared" si="23"/>
        <v>1.1811857893293691E-2</v>
      </c>
    </row>
    <row r="1318" spans="2:4" x14ac:dyDescent="0.2">
      <c r="B1318" t="s">
        <v>1348</v>
      </c>
      <c r="C1318" s="33">
        <v>1.8017793766671765E-2</v>
      </c>
      <c r="D1318" s="33">
        <f t="shared" si="23"/>
        <v>4.8017793766671764E-2</v>
      </c>
    </row>
    <row r="1319" spans="2:4" x14ac:dyDescent="0.2">
      <c r="B1319" t="s">
        <v>1349</v>
      </c>
      <c r="C1319" s="33">
        <v>1.3159992654312497E-2</v>
      </c>
      <c r="D1319" s="33">
        <f t="shared" si="23"/>
        <v>4.3159992654312494E-2</v>
      </c>
    </row>
    <row r="1320" spans="2:4" x14ac:dyDescent="0.2">
      <c r="B1320" t="s">
        <v>1350</v>
      </c>
      <c r="C1320" s="33">
        <v>3.8290516220274044E-3</v>
      </c>
      <c r="D1320" s="33">
        <f t="shared" si="23"/>
        <v>3.3829051622027401E-2</v>
      </c>
    </row>
    <row r="1321" spans="2:4" x14ac:dyDescent="0.2">
      <c r="B1321" t="s">
        <v>1351</v>
      </c>
      <c r="C1321" s="33">
        <v>1.7909954446097626E-2</v>
      </c>
      <c r="D1321" s="33">
        <f t="shared" si="23"/>
        <v>4.7909954446097622E-2</v>
      </c>
    </row>
    <row r="1322" spans="2:4" x14ac:dyDescent="0.2">
      <c r="B1322" t="s">
        <v>1352</v>
      </c>
      <c r="C1322" s="33">
        <v>-3.9974944687120335E-3</v>
      </c>
      <c r="D1322" s="33">
        <f t="shared" si="23"/>
        <v>2.6002505531287967E-2</v>
      </c>
    </row>
    <row r="1323" spans="2:4" x14ac:dyDescent="0.2">
      <c r="B1323" t="s">
        <v>1353</v>
      </c>
      <c r="C1323" s="33">
        <v>1.5495701855014142E-2</v>
      </c>
      <c r="D1323" s="33">
        <f t="shared" si="23"/>
        <v>4.5495701855014142E-2</v>
      </c>
    </row>
    <row r="1324" spans="2:4" x14ac:dyDescent="0.2">
      <c r="B1324" t="s">
        <v>1354</v>
      </c>
      <c r="C1324" s="33">
        <v>1.9946660370549544E-2</v>
      </c>
      <c r="D1324" s="33">
        <f t="shared" si="23"/>
        <v>4.9946660370549539E-2</v>
      </c>
    </row>
    <row r="1325" spans="2:4" x14ac:dyDescent="0.2">
      <c r="B1325" t="s">
        <v>1355</v>
      </c>
      <c r="C1325" s="33">
        <v>-2.2052685447814663E-5</v>
      </c>
      <c r="D1325" s="33">
        <f t="shared" si="23"/>
        <v>2.9977947314552184E-2</v>
      </c>
    </row>
    <row r="1326" spans="2:4" x14ac:dyDescent="0.2">
      <c r="B1326" t="s">
        <v>1356</v>
      </c>
      <c r="C1326" s="33">
        <v>-2.5951530667950744E-2</v>
      </c>
      <c r="D1326" s="33">
        <f t="shared" si="23"/>
        <v>4.0484693320492551E-3</v>
      </c>
    </row>
    <row r="1327" spans="2:4" x14ac:dyDescent="0.2">
      <c r="B1327" t="s">
        <v>1357</v>
      </c>
      <c r="C1327" s="33">
        <v>-9.2515875677484823E-4</v>
      </c>
      <c r="D1327" s="33">
        <f t="shared" si="23"/>
        <v>2.9074841243225152E-2</v>
      </c>
    </row>
    <row r="1328" spans="2:4" x14ac:dyDescent="0.2">
      <c r="B1328" t="s">
        <v>1358</v>
      </c>
      <c r="C1328" s="33">
        <v>1.8813508861442556E-2</v>
      </c>
      <c r="D1328" s="33">
        <f t="shared" si="23"/>
        <v>4.8813508861442555E-2</v>
      </c>
    </row>
    <row r="1329" spans="2:4" x14ac:dyDescent="0.2">
      <c r="B1329" t="s">
        <v>1359</v>
      </c>
      <c r="C1329" s="33">
        <v>-1.5774240558468093E-2</v>
      </c>
      <c r="D1329" s="33">
        <f t="shared" si="23"/>
        <v>1.4225759441531906E-2</v>
      </c>
    </row>
    <row r="1330" spans="2:4" x14ac:dyDescent="0.2">
      <c r="B1330" t="s">
        <v>1360</v>
      </c>
      <c r="C1330" s="33">
        <v>-3.6115738163227176E-4</v>
      </c>
      <c r="D1330" s="33">
        <f t="shared" si="23"/>
        <v>2.9638842618367727E-2</v>
      </c>
    </row>
    <row r="1331" spans="2:4" x14ac:dyDescent="0.2">
      <c r="B1331" t="s">
        <v>1361</v>
      </c>
      <c r="C1331" s="33">
        <v>3.4539887073224536E-2</v>
      </c>
      <c r="D1331" s="33">
        <f t="shared" si="23"/>
        <v>6.4539887073224528E-2</v>
      </c>
    </row>
    <row r="1332" spans="2:4" x14ac:dyDescent="0.2">
      <c r="B1332" t="s">
        <v>1362</v>
      </c>
      <c r="C1332" s="33">
        <v>1.4650724848122942E-2</v>
      </c>
      <c r="D1332" s="33">
        <f t="shared" si="23"/>
        <v>4.4650724848122943E-2</v>
      </c>
    </row>
    <row r="1333" spans="2:4" x14ac:dyDescent="0.2">
      <c r="B1333" t="s">
        <v>1363</v>
      </c>
      <c r="C1333" s="33">
        <v>-4.5232174684931535E-4</v>
      </c>
      <c r="D1333" s="33">
        <f t="shared" si="23"/>
        <v>2.9547678253150682E-2</v>
      </c>
    </row>
    <row r="1334" spans="2:4" x14ac:dyDescent="0.2">
      <c r="B1334" t="s">
        <v>1364</v>
      </c>
      <c r="C1334" s="33">
        <v>3.3902960134915283E-2</v>
      </c>
      <c r="D1334" s="33">
        <f t="shared" si="23"/>
        <v>6.3902960134915282E-2</v>
      </c>
    </row>
    <row r="1335" spans="2:4" x14ac:dyDescent="0.2">
      <c r="B1335" t="s">
        <v>1365</v>
      </c>
      <c r="C1335" s="33">
        <v>1.6430381364538407E-3</v>
      </c>
      <c r="D1335" s="33">
        <f t="shared" si="23"/>
        <v>3.164303813645384E-2</v>
      </c>
    </row>
    <row r="1336" spans="2:4" x14ac:dyDescent="0.2">
      <c r="B1336" t="s">
        <v>1366</v>
      </c>
      <c r="C1336" s="33">
        <v>-1.3420726202892667E-2</v>
      </c>
      <c r="D1336" s="33">
        <f t="shared" si="23"/>
        <v>1.657927379710733E-2</v>
      </c>
    </row>
    <row r="1337" spans="2:4" x14ac:dyDescent="0.2">
      <c r="B1337" t="s">
        <v>1367</v>
      </c>
      <c r="C1337" s="33">
        <v>2.5348468487027404E-2</v>
      </c>
      <c r="D1337" s="33">
        <f t="shared" si="23"/>
        <v>5.5348468487027402E-2</v>
      </c>
    </row>
    <row r="1338" spans="2:4" x14ac:dyDescent="0.2">
      <c r="B1338" t="s">
        <v>1368</v>
      </c>
      <c r="C1338" s="33">
        <v>1.3961101643441023E-2</v>
      </c>
      <c r="D1338" s="33">
        <f t="shared" si="23"/>
        <v>4.3961101643441025E-2</v>
      </c>
    </row>
    <row r="1339" spans="2:4" x14ac:dyDescent="0.2">
      <c r="B1339" t="s">
        <v>1369</v>
      </c>
      <c r="C1339" s="33">
        <v>5.4452552897042435E-2</v>
      </c>
      <c r="D1339" s="33">
        <f t="shared" si="23"/>
        <v>8.4452552897042427E-2</v>
      </c>
    </row>
    <row r="1340" spans="2:4" x14ac:dyDescent="0.2">
      <c r="B1340" t="s">
        <v>1370</v>
      </c>
      <c r="C1340" s="33">
        <v>3.2432260732009376E-3</v>
      </c>
      <c r="D1340" s="33">
        <f t="shared" si="23"/>
        <v>3.3243226073200939E-2</v>
      </c>
    </row>
    <row r="1341" spans="2:4" x14ac:dyDescent="0.2">
      <c r="B1341" t="s">
        <v>1371</v>
      </c>
      <c r="C1341" s="33">
        <v>-1.0737645091278831E-2</v>
      </c>
      <c r="D1341" s="33">
        <f t="shared" si="23"/>
        <v>1.926235490872117E-2</v>
      </c>
    </row>
    <row r="1342" spans="2:4" x14ac:dyDescent="0.2">
      <c r="B1342" t="s">
        <v>1372</v>
      </c>
      <c r="C1342" s="33">
        <v>1.4667976879033106E-2</v>
      </c>
      <c r="D1342" s="33">
        <f t="shared" si="23"/>
        <v>4.4667976879033108E-2</v>
      </c>
    </row>
    <row r="1343" spans="2:4" x14ac:dyDescent="0.2">
      <c r="B1343" t="s">
        <v>1373</v>
      </c>
      <c r="C1343" s="33">
        <v>2.2225315535304303E-2</v>
      </c>
      <c r="D1343" s="33">
        <f t="shared" si="23"/>
        <v>5.2225315535304302E-2</v>
      </c>
    </row>
    <row r="1344" spans="2:4" x14ac:dyDescent="0.2">
      <c r="B1344" t="s">
        <v>1374</v>
      </c>
      <c r="C1344" s="33">
        <v>5.2880840742577248E-2</v>
      </c>
      <c r="D1344" s="33">
        <f t="shared" si="23"/>
        <v>8.2880840742577247E-2</v>
      </c>
    </row>
    <row r="1345" spans="2:4" x14ac:dyDescent="0.2">
      <c r="B1345" t="s">
        <v>1375</v>
      </c>
      <c r="C1345" s="33">
        <v>1.3845459907581962E-2</v>
      </c>
      <c r="D1345" s="33">
        <f t="shared" si="23"/>
        <v>4.3845459907581957E-2</v>
      </c>
    </row>
    <row r="1346" spans="2:4" x14ac:dyDescent="0.2">
      <c r="B1346" t="s">
        <v>1376</v>
      </c>
      <c r="C1346" s="33">
        <v>2.6622047542460982E-2</v>
      </c>
      <c r="D1346" s="33">
        <f t="shared" si="23"/>
        <v>5.6622047542460981E-2</v>
      </c>
    </row>
    <row r="1347" spans="2:4" x14ac:dyDescent="0.2">
      <c r="B1347" t="s">
        <v>1377</v>
      </c>
      <c r="C1347" s="33">
        <v>-1.3920508486421119E-2</v>
      </c>
      <c r="D1347" s="33">
        <f t="shared" si="23"/>
        <v>1.6079491513578882E-2</v>
      </c>
    </row>
    <row r="1348" spans="2:4" x14ac:dyDescent="0.2">
      <c r="B1348" t="s">
        <v>1378</v>
      </c>
      <c r="C1348" s="33">
        <v>-2.9188878886671668E-2</v>
      </c>
      <c r="D1348" s="33">
        <f t="shared" si="23"/>
        <v>8.1112111332833081E-4</v>
      </c>
    </row>
    <row r="1349" spans="2:4" x14ac:dyDescent="0.2">
      <c r="B1349" t="s">
        <v>1379</v>
      </c>
      <c r="C1349" s="33">
        <v>1.1795538136997411E-3</v>
      </c>
      <c r="D1349" s="33">
        <f t="shared" ref="D1349:D1412" si="24">C1349+3%</f>
        <v>3.1179553813699738E-2</v>
      </c>
    </row>
    <row r="1350" spans="2:4" x14ac:dyDescent="0.2">
      <c r="B1350" t="s">
        <v>1380</v>
      </c>
      <c r="C1350" s="33">
        <v>-1.0137014118667168E-2</v>
      </c>
      <c r="D1350" s="33">
        <f t="shared" si="24"/>
        <v>1.9862985881332833E-2</v>
      </c>
    </row>
    <row r="1351" spans="2:4" x14ac:dyDescent="0.2">
      <c r="B1351" t="s">
        <v>1381</v>
      </c>
      <c r="C1351" s="33">
        <v>2.1308367753072353E-2</v>
      </c>
      <c r="D1351" s="33">
        <f t="shared" si="24"/>
        <v>5.1308367753072348E-2</v>
      </c>
    </row>
    <row r="1352" spans="2:4" x14ac:dyDescent="0.2">
      <c r="B1352" t="s">
        <v>1382</v>
      </c>
      <c r="C1352" s="33">
        <v>3.3170844938017627E-2</v>
      </c>
      <c r="D1352" s="33">
        <f t="shared" si="24"/>
        <v>6.3170844938017626E-2</v>
      </c>
    </row>
    <row r="1353" spans="2:4" x14ac:dyDescent="0.2">
      <c r="B1353" t="s">
        <v>1383</v>
      </c>
      <c r="C1353" s="33">
        <v>1.4621663351305252E-2</v>
      </c>
      <c r="D1353" s="33">
        <f t="shared" si="24"/>
        <v>4.4621663351305255E-2</v>
      </c>
    </row>
    <row r="1354" spans="2:4" x14ac:dyDescent="0.2">
      <c r="B1354" t="s">
        <v>1384</v>
      </c>
      <c r="C1354" s="33">
        <v>-1.2113025810219722E-2</v>
      </c>
      <c r="D1354" s="33">
        <f t="shared" si="24"/>
        <v>1.7886974189780275E-2</v>
      </c>
    </row>
    <row r="1355" spans="2:4" x14ac:dyDescent="0.2">
      <c r="B1355" t="s">
        <v>1385</v>
      </c>
      <c r="C1355" s="33">
        <v>1.2953822022053189E-2</v>
      </c>
      <c r="D1355" s="33">
        <f t="shared" si="24"/>
        <v>4.2953822022053188E-2</v>
      </c>
    </row>
    <row r="1356" spans="2:4" x14ac:dyDescent="0.2">
      <c r="B1356" t="s">
        <v>1386</v>
      </c>
      <c r="C1356" s="33">
        <v>1.8259957147129337E-2</v>
      </c>
      <c r="D1356" s="33">
        <f t="shared" si="24"/>
        <v>4.8259957147129336E-2</v>
      </c>
    </row>
    <row r="1357" spans="2:4" x14ac:dyDescent="0.2">
      <c r="B1357" t="s">
        <v>1387</v>
      </c>
      <c r="C1357" s="33">
        <v>-1.5287186642892817E-3</v>
      </c>
      <c r="D1357" s="33">
        <f t="shared" si="24"/>
        <v>2.8471281335710717E-2</v>
      </c>
    </row>
    <row r="1358" spans="2:4" x14ac:dyDescent="0.2">
      <c r="B1358" t="s">
        <v>1388</v>
      </c>
      <c r="C1358" s="33">
        <v>-4.6696272652055285E-3</v>
      </c>
      <c r="D1358" s="33">
        <f t="shared" si="24"/>
        <v>2.5330372734794472E-2</v>
      </c>
    </row>
    <row r="1359" spans="2:4" x14ac:dyDescent="0.2">
      <c r="B1359" t="s">
        <v>1389</v>
      </c>
      <c r="C1359" s="33">
        <v>4.8688262577276384E-3</v>
      </c>
      <c r="D1359" s="33">
        <f t="shared" si="24"/>
        <v>3.4868826257727636E-2</v>
      </c>
    </row>
    <row r="1360" spans="2:4" x14ac:dyDescent="0.2">
      <c r="B1360" t="s">
        <v>1390</v>
      </c>
      <c r="C1360" s="33">
        <v>-1.4932706757710306E-2</v>
      </c>
      <c r="D1360" s="33">
        <f t="shared" si="24"/>
        <v>1.5067293242289692E-2</v>
      </c>
    </row>
    <row r="1361" spans="2:4" x14ac:dyDescent="0.2">
      <c r="B1361" t="s">
        <v>1391</v>
      </c>
      <c r="C1361" s="33">
        <v>1.214312662432258E-2</v>
      </c>
      <c r="D1361" s="33">
        <f t="shared" si="24"/>
        <v>4.2143126624322583E-2</v>
      </c>
    </row>
    <row r="1362" spans="2:4" x14ac:dyDescent="0.2">
      <c r="B1362" t="s">
        <v>1392</v>
      </c>
      <c r="C1362" s="33">
        <v>1.4289055056670576E-2</v>
      </c>
      <c r="D1362" s="33">
        <f t="shared" si="24"/>
        <v>4.4289055056670579E-2</v>
      </c>
    </row>
    <row r="1363" spans="2:4" x14ac:dyDescent="0.2">
      <c r="B1363" t="s">
        <v>1393</v>
      </c>
      <c r="C1363" s="33">
        <v>-3.0363534953511379E-2</v>
      </c>
      <c r="D1363" s="33">
        <f t="shared" si="24"/>
        <v>-3.6353495351137965E-4</v>
      </c>
    </row>
    <row r="1364" spans="2:4" x14ac:dyDescent="0.2">
      <c r="B1364" t="s">
        <v>1394</v>
      </c>
      <c r="C1364" s="33">
        <v>-1.9867911841474808E-2</v>
      </c>
      <c r="D1364" s="33">
        <f t="shared" si="24"/>
        <v>1.013208815852519E-2</v>
      </c>
    </row>
    <row r="1365" spans="2:4" x14ac:dyDescent="0.2">
      <c r="B1365" t="s">
        <v>1395</v>
      </c>
      <c r="C1365" s="33">
        <v>-9.9366349276640408E-3</v>
      </c>
      <c r="D1365" s="33">
        <f t="shared" si="24"/>
        <v>2.0063365072335956E-2</v>
      </c>
    </row>
    <row r="1366" spans="2:4" x14ac:dyDescent="0.2">
      <c r="B1366" t="s">
        <v>1396</v>
      </c>
      <c r="C1366" s="33">
        <v>2.9945292213820071E-2</v>
      </c>
      <c r="D1366" s="33">
        <f t="shared" si="24"/>
        <v>5.994529221382007E-2</v>
      </c>
    </row>
    <row r="1367" spans="2:4" x14ac:dyDescent="0.2">
      <c r="B1367" t="s">
        <v>1397</v>
      </c>
      <c r="C1367" s="33">
        <v>1.4213832571938548E-3</v>
      </c>
      <c r="D1367" s="33">
        <f t="shared" si="24"/>
        <v>3.1421383257193854E-2</v>
      </c>
    </row>
    <row r="1368" spans="2:4" x14ac:dyDescent="0.2">
      <c r="B1368" t="s">
        <v>1398</v>
      </c>
      <c r="C1368" s="33">
        <v>-1.5353699446924047E-2</v>
      </c>
      <c r="D1368" s="33">
        <f t="shared" si="24"/>
        <v>1.4646300553075952E-2</v>
      </c>
    </row>
    <row r="1369" spans="2:4" x14ac:dyDescent="0.2">
      <c r="B1369" t="s">
        <v>1399</v>
      </c>
      <c r="C1369" s="33">
        <v>-3.0673820212419652E-3</v>
      </c>
      <c r="D1369" s="33">
        <f t="shared" si="24"/>
        <v>2.6932617978758032E-2</v>
      </c>
    </row>
    <row r="1370" spans="2:4" x14ac:dyDescent="0.2">
      <c r="B1370" t="s">
        <v>1400</v>
      </c>
      <c r="C1370" s="33">
        <v>-1.3692320623973906E-2</v>
      </c>
      <c r="D1370" s="33">
        <f t="shared" si="24"/>
        <v>1.6307679376026091E-2</v>
      </c>
    </row>
    <row r="1371" spans="2:4" x14ac:dyDescent="0.2">
      <c r="B1371" t="s">
        <v>1401</v>
      </c>
      <c r="C1371" s="33">
        <v>2.915498790823861E-2</v>
      </c>
      <c r="D1371" s="33">
        <f t="shared" si="24"/>
        <v>5.9154987908238608E-2</v>
      </c>
    </row>
    <row r="1372" spans="2:4" x14ac:dyDescent="0.2">
      <c r="B1372" t="s">
        <v>1402</v>
      </c>
      <c r="C1372" s="33">
        <v>-3.0573247337415094E-2</v>
      </c>
      <c r="D1372" s="33">
        <f t="shared" si="24"/>
        <v>-5.7324733741509482E-4</v>
      </c>
    </row>
    <row r="1373" spans="2:4" x14ac:dyDescent="0.2">
      <c r="B1373" t="s">
        <v>1403</v>
      </c>
      <c r="C1373" s="33">
        <v>-4.1824467113921356E-4</v>
      </c>
      <c r="D1373" s="33">
        <f t="shared" si="24"/>
        <v>2.9581755328860787E-2</v>
      </c>
    </row>
    <row r="1374" spans="2:4" x14ac:dyDescent="0.2">
      <c r="B1374" t="s">
        <v>1404</v>
      </c>
      <c r="C1374" s="33">
        <v>-6.5906510635370136E-3</v>
      </c>
      <c r="D1374" s="33">
        <f t="shared" si="24"/>
        <v>2.3409348936462987E-2</v>
      </c>
    </row>
    <row r="1375" spans="2:4" x14ac:dyDescent="0.2">
      <c r="B1375" t="s">
        <v>1405</v>
      </c>
      <c r="C1375" s="33">
        <v>1.3387416162924109E-2</v>
      </c>
      <c r="D1375" s="33">
        <f t="shared" si="24"/>
        <v>4.338741616292411E-2</v>
      </c>
    </row>
    <row r="1376" spans="2:4" x14ac:dyDescent="0.2">
      <c r="B1376" t="s">
        <v>1406</v>
      </c>
      <c r="C1376" s="33">
        <v>2.595700752017939E-2</v>
      </c>
      <c r="D1376" s="33">
        <f t="shared" si="24"/>
        <v>5.5957007520179389E-2</v>
      </c>
    </row>
    <row r="1377" spans="2:4" x14ac:dyDescent="0.2">
      <c r="B1377" t="s">
        <v>1407</v>
      </c>
      <c r="C1377" s="33">
        <v>1.362346598270458E-2</v>
      </c>
      <c r="D1377" s="33">
        <f t="shared" si="24"/>
        <v>4.3623465982704578E-2</v>
      </c>
    </row>
    <row r="1378" spans="2:4" x14ac:dyDescent="0.2">
      <c r="B1378" t="s">
        <v>1408</v>
      </c>
      <c r="C1378" s="33">
        <v>-2.5318731308013789E-3</v>
      </c>
      <c r="D1378" s="33">
        <f t="shared" si="24"/>
        <v>2.7468126869198618E-2</v>
      </c>
    </row>
    <row r="1379" spans="2:4" x14ac:dyDescent="0.2">
      <c r="B1379" t="s">
        <v>1409</v>
      </c>
      <c r="C1379" s="33">
        <v>2.0560043687775885E-2</v>
      </c>
      <c r="D1379" s="33">
        <f t="shared" si="24"/>
        <v>5.0560043687775884E-2</v>
      </c>
    </row>
    <row r="1380" spans="2:4" x14ac:dyDescent="0.2">
      <c r="B1380" t="s">
        <v>1410</v>
      </c>
      <c r="C1380" s="33">
        <v>6.613198685258552E-2</v>
      </c>
      <c r="D1380" s="33">
        <f t="shared" si="24"/>
        <v>9.6131986852585519E-2</v>
      </c>
    </row>
    <row r="1381" spans="2:4" x14ac:dyDescent="0.2">
      <c r="B1381" t="s">
        <v>1411</v>
      </c>
      <c r="C1381" s="33">
        <v>5.3403919888611054E-2</v>
      </c>
      <c r="D1381" s="33">
        <f t="shared" si="24"/>
        <v>8.3403919888611053E-2</v>
      </c>
    </row>
    <row r="1382" spans="2:4" x14ac:dyDescent="0.2">
      <c r="B1382" t="s">
        <v>1412</v>
      </c>
      <c r="C1382" s="33">
        <v>3.6764869626390764E-2</v>
      </c>
      <c r="D1382" s="33">
        <f t="shared" si="24"/>
        <v>6.6764869626390763E-2</v>
      </c>
    </row>
    <row r="1383" spans="2:4" x14ac:dyDescent="0.2">
      <c r="B1383" t="s">
        <v>1413</v>
      </c>
      <c r="C1383" s="33">
        <v>1.6770055310586326E-2</v>
      </c>
      <c r="D1383" s="33">
        <f t="shared" si="24"/>
        <v>4.6770055310586325E-2</v>
      </c>
    </row>
    <row r="1384" spans="2:4" x14ac:dyDescent="0.2">
      <c r="B1384" t="s">
        <v>1414</v>
      </c>
      <c r="C1384" s="33">
        <v>-7.6193408871518282E-3</v>
      </c>
      <c r="D1384" s="33">
        <f t="shared" si="24"/>
        <v>2.2380659112848172E-2</v>
      </c>
    </row>
    <row r="1385" spans="2:4" x14ac:dyDescent="0.2">
      <c r="B1385" t="s">
        <v>1415</v>
      </c>
      <c r="C1385" s="33">
        <v>2.8052803577136361E-2</v>
      </c>
      <c r="D1385" s="33">
        <f t="shared" si="24"/>
        <v>5.805280357713636E-2</v>
      </c>
    </row>
    <row r="1386" spans="2:4" x14ac:dyDescent="0.2">
      <c r="B1386" t="s">
        <v>1416</v>
      </c>
      <c r="C1386" s="33">
        <v>5.4621411208911695E-2</v>
      </c>
      <c r="D1386" s="33">
        <f t="shared" si="24"/>
        <v>8.4621411208911701E-2</v>
      </c>
    </row>
    <row r="1387" spans="2:4" x14ac:dyDescent="0.2">
      <c r="B1387" t="s">
        <v>1417</v>
      </c>
      <c r="C1387" s="33">
        <v>4.6089930401911963E-4</v>
      </c>
      <c r="D1387" s="33">
        <f t="shared" si="24"/>
        <v>3.0460899304019119E-2</v>
      </c>
    </row>
    <row r="1388" spans="2:4" x14ac:dyDescent="0.2">
      <c r="B1388" t="s">
        <v>1418</v>
      </c>
      <c r="C1388" s="33">
        <v>1.559823441892285E-2</v>
      </c>
      <c r="D1388" s="33">
        <f t="shared" si="24"/>
        <v>4.5598234418922849E-2</v>
      </c>
    </row>
    <row r="1389" spans="2:4" x14ac:dyDescent="0.2">
      <c r="B1389" t="s">
        <v>1419</v>
      </c>
      <c r="C1389" s="33">
        <v>-5.3411622421933695E-4</v>
      </c>
      <c r="D1389" s="33">
        <f t="shared" si="24"/>
        <v>2.946588377578066E-2</v>
      </c>
    </row>
    <row r="1390" spans="2:4" x14ac:dyDescent="0.2">
      <c r="B1390" t="s">
        <v>1420</v>
      </c>
      <c r="C1390" s="33">
        <v>2.2401071147896804E-2</v>
      </c>
      <c r="D1390" s="33">
        <f t="shared" si="24"/>
        <v>5.2401071147896799E-2</v>
      </c>
    </row>
    <row r="1391" spans="2:4" x14ac:dyDescent="0.2">
      <c r="B1391" t="s">
        <v>1421</v>
      </c>
      <c r="C1391" s="33">
        <v>3.408383107075607E-2</v>
      </c>
      <c r="D1391" s="33">
        <f t="shared" si="24"/>
        <v>6.4083831070756075E-2</v>
      </c>
    </row>
    <row r="1392" spans="2:4" x14ac:dyDescent="0.2">
      <c r="B1392" t="s">
        <v>1422</v>
      </c>
      <c r="C1392" s="33">
        <v>-7.8269131106217631E-4</v>
      </c>
      <c r="D1392" s="33">
        <f t="shared" si="24"/>
        <v>2.9217308688937821E-2</v>
      </c>
    </row>
    <row r="1393" spans="2:4" x14ac:dyDescent="0.2">
      <c r="B1393" t="s">
        <v>1423</v>
      </c>
      <c r="C1393" s="33">
        <v>5.7606657095188767E-3</v>
      </c>
      <c r="D1393" s="33">
        <f t="shared" si="24"/>
        <v>3.5760665709518878E-2</v>
      </c>
    </row>
    <row r="1394" spans="2:4" x14ac:dyDescent="0.2">
      <c r="B1394" t="s">
        <v>1424</v>
      </c>
      <c r="C1394" s="33">
        <v>-1.9390542470951677E-2</v>
      </c>
      <c r="D1394" s="33">
        <f t="shared" si="24"/>
        <v>1.0609457529048322E-2</v>
      </c>
    </row>
    <row r="1395" spans="2:4" x14ac:dyDescent="0.2">
      <c r="B1395" t="s">
        <v>1425</v>
      </c>
      <c r="C1395" s="33">
        <v>3.3357184598083817E-2</v>
      </c>
      <c r="D1395" s="33">
        <f t="shared" si="24"/>
        <v>6.3357184598083816E-2</v>
      </c>
    </row>
    <row r="1396" spans="2:4" x14ac:dyDescent="0.2">
      <c r="B1396" t="s">
        <v>1426</v>
      </c>
      <c r="C1396" s="33">
        <v>1.6127335102291643E-2</v>
      </c>
      <c r="D1396" s="33">
        <f t="shared" si="24"/>
        <v>4.6127335102291639E-2</v>
      </c>
    </row>
    <row r="1397" spans="2:4" x14ac:dyDescent="0.2">
      <c r="B1397" t="s">
        <v>1427</v>
      </c>
      <c r="C1397" s="33">
        <v>4.7570581158801195E-2</v>
      </c>
      <c r="D1397" s="33">
        <f t="shared" si="24"/>
        <v>7.7570581158801194E-2</v>
      </c>
    </row>
    <row r="1398" spans="2:4" x14ac:dyDescent="0.2">
      <c r="B1398" t="s">
        <v>1428</v>
      </c>
      <c r="C1398" s="33">
        <v>3.3056812918837844E-2</v>
      </c>
      <c r="D1398" s="33">
        <f t="shared" si="24"/>
        <v>6.3056812918837843E-2</v>
      </c>
    </row>
    <row r="1399" spans="2:4" x14ac:dyDescent="0.2">
      <c r="B1399" t="s">
        <v>1429</v>
      </c>
      <c r="C1399" s="33">
        <v>-4.2597160681556057E-2</v>
      </c>
      <c r="D1399" s="33">
        <f t="shared" si="24"/>
        <v>-1.2597160681556058E-2</v>
      </c>
    </row>
    <row r="1400" spans="2:4" x14ac:dyDescent="0.2">
      <c r="B1400" t="s">
        <v>1430</v>
      </c>
      <c r="C1400" s="33">
        <v>-1.0567670734946919E-2</v>
      </c>
      <c r="D1400" s="33">
        <f t="shared" si="24"/>
        <v>1.9432329265053082E-2</v>
      </c>
    </row>
    <row r="1401" spans="2:4" x14ac:dyDescent="0.2">
      <c r="B1401" t="s">
        <v>1431</v>
      </c>
      <c r="C1401" s="33">
        <v>-9.3210229546295525E-3</v>
      </c>
      <c r="D1401" s="33">
        <f t="shared" si="24"/>
        <v>2.0678977045370445E-2</v>
      </c>
    </row>
    <row r="1402" spans="2:4" x14ac:dyDescent="0.2">
      <c r="B1402" t="s">
        <v>1432</v>
      </c>
      <c r="C1402" s="33">
        <v>1.798247843345379E-2</v>
      </c>
      <c r="D1402" s="33">
        <f t="shared" si="24"/>
        <v>4.7982478433453789E-2</v>
      </c>
    </row>
    <row r="1403" spans="2:4" x14ac:dyDescent="0.2">
      <c r="B1403" t="s">
        <v>1433</v>
      </c>
      <c r="C1403" s="33">
        <v>-1.7780101672279659E-3</v>
      </c>
      <c r="D1403" s="33">
        <f t="shared" si="24"/>
        <v>2.8221989832772035E-2</v>
      </c>
    </row>
    <row r="1404" spans="2:4" x14ac:dyDescent="0.2">
      <c r="B1404" t="s">
        <v>1434</v>
      </c>
      <c r="C1404" s="33">
        <v>3.6537340786326457E-2</v>
      </c>
      <c r="D1404" s="33">
        <f t="shared" si="24"/>
        <v>6.6537340786326449E-2</v>
      </c>
    </row>
    <row r="1405" spans="2:4" x14ac:dyDescent="0.2">
      <c r="B1405" t="s">
        <v>1435</v>
      </c>
      <c r="C1405" s="33">
        <v>1.1059402299137454E-2</v>
      </c>
      <c r="D1405" s="33">
        <f t="shared" si="24"/>
        <v>4.1059402299137453E-2</v>
      </c>
    </row>
    <row r="1406" spans="2:4" x14ac:dyDescent="0.2">
      <c r="B1406" t="s">
        <v>1436</v>
      </c>
      <c r="C1406" s="33">
        <v>-2.400387374194228E-2</v>
      </c>
      <c r="D1406" s="33">
        <f t="shared" si="24"/>
        <v>5.9961262580577185E-3</v>
      </c>
    </row>
    <row r="1407" spans="2:4" x14ac:dyDescent="0.2">
      <c r="B1407" t="s">
        <v>1437</v>
      </c>
      <c r="C1407" s="33">
        <v>-1.2584055338600558E-3</v>
      </c>
      <c r="D1407" s="33">
        <f t="shared" si="24"/>
        <v>2.8741594466139941E-2</v>
      </c>
    </row>
    <row r="1408" spans="2:4" x14ac:dyDescent="0.2">
      <c r="B1408" t="s">
        <v>1438</v>
      </c>
      <c r="C1408" s="33">
        <v>-1.4661839430168064E-3</v>
      </c>
      <c r="D1408" s="33">
        <f t="shared" si="24"/>
        <v>2.8533816056983193E-2</v>
      </c>
    </row>
    <row r="1409" spans="2:4" x14ac:dyDescent="0.2">
      <c r="B1409" t="s">
        <v>1439</v>
      </c>
      <c r="C1409" s="33">
        <v>7.9530826499618276E-5</v>
      </c>
      <c r="D1409" s="33">
        <f t="shared" si="24"/>
        <v>3.0079530826499619E-2</v>
      </c>
    </row>
    <row r="1410" spans="2:4" x14ac:dyDescent="0.2">
      <c r="B1410" t="s">
        <v>1440</v>
      </c>
      <c r="C1410" s="33">
        <v>3.9554202032722932E-2</v>
      </c>
      <c r="D1410" s="33">
        <f t="shared" si="24"/>
        <v>6.9554202032722931E-2</v>
      </c>
    </row>
    <row r="1411" spans="2:4" x14ac:dyDescent="0.2">
      <c r="B1411" t="s">
        <v>1441</v>
      </c>
      <c r="C1411" s="33">
        <v>2.2380426153492006E-2</v>
      </c>
      <c r="D1411" s="33">
        <f t="shared" si="24"/>
        <v>5.2380426153492005E-2</v>
      </c>
    </row>
    <row r="1412" spans="2:4" x14ac:dyDescent="0.2">
      <c r="B1412" t="s">
        <v>1442</v>
      </c>
      <c r="C1412" s="33">
        <v>1.5133237166243069E-2</v>
      </c>
      <c r="D1412" s="33">
        <f t="shared" si="24"/>
        <v>4.5133237166243068E-2</v>
      </c>
    </row>
    <row r="1413" spans="2:4" x14ac:dyDescent="0.2">
      <c r="B1413" t="s">
        <v>1443</v>
      </c>
      <c r="C1413" s="33">
        <v>9.9486523075109044E-3</v>
      </c>
      <c r="D1413" s="33">
        <f t="shared" ref="D1413:D1476" si="25">C1413+3%</f>
        <v>3.9948652307510907E-2</v>
      </c>
    </row>
    <row r="1414" spans="2:4" x14ac:dyDescent="0.2">
      <c r="B1414" t="s">
        <v>1444</v>
      </c>
      <c r="C1414" s="33">
        <v>1.4421608491540637E-2</v>
      </c>
      <c r="D1414" s="33">
        <f t="shared" si="25"/>
        <v>4.4421608491540636E-2</v>
      </c>
    </row>
    <row r="1415" spans="2:4" x14ac:dyDescent="0.2">
      <c r="B1415" t="s">
        <v>1445</v>
      </c>
      <c r="C1415" s="33">
        <v>2.2663645275663252E-2</v>
      </c>
      <c r="D1415" s="33">
        <f t="shared" si="25"/>
        <v>5.2663645275663251E-2</v>
      </c>
    </row>
    <row r="1416" spans="2:4" x14ac:dyDescent="0.2">
      <c r="B1416" t="s">
        <v>1446</v>
      </c>
      <c r="C1416" s="33">
        <v>3.5677084164304283E-2</v>
      </c>
      <c r="D1416" s="33">
        <f t="shared" si="25"/>
        <v>6.5677084164304289E-2</v>
      </c>
    </row>
    <row r="1417" spans="2:4" x14ac:dyDescent="0.2">
      <c r="B1417" t="s">
        <v>1447</v>
      </c>
      <c r="C1417" s="33">
        <v>5.6679348959810458E-4</v>
      </c>
      <c r="D1417" s="33">
        <f t="shared" si="25"/>
        <v>3.0566793489598103E-2</v>
      </c>
    </row>
    <row r="1418" spans="2:4" x14ac:dyDescent="0.2">
      <c r="B1418" t="s">
        <v>1448</v>
      </c>
      <c r="C1418" s="33">
        <v>-4.0732717688242735E-2</v>
      </c>
      <c r="D1418" s="33">
        <f t="shared" si="25"/>
        <v>-1.0732717688242736E-2</v>
      </c>
    </row>
    <row r="1419" spans="2:4" x14ac:dyDescent="0.2">
      <c r="B1419" t="s">
        <v>1449</v>
      </c>
      <c r="C1419" s="33">
        <v>2.869722875922117E-2</v>
      </c>
      <c r="D1419" s="33">
        <f t="shared" si="25"/>
        <v>5.8697228759221169E-2</v>
      </c>
    </row>
    <row r="1420" spans="2:4" x14ac:dyDescent="0.2">
      <c r="B1420" t="s">
        <v>1450</v>
      </c>
      <c r="C1420" s="33">
        <v>-8.8232728216896903E-3</v>
      </c>
      <c r="D1420" s="33">
        <f t="shared" si="25"/>
        <v>2.117672717831031E-2</v>
      </c>
    </row>
    <row r="1421" spans="2:4" x14ac:dyDescent="0.2">
      <c r="B1421" t="s">
        <v>1451</v>
      </c>
      <c r="C1421" s="33">
        <v>1.7991036819998203E-2</v>
      </c>
      <c r="D1421" s="33">
        <f t="shared" si="25"/>
        <v>4.7991036819998202E-2</v>
      </c>
    </row>
    <row r="1422" spans="2:4" x14ac:dyDescent="0.2">
      <c r="B1422" t="s">
        <v>1452</v>
      </c>
      <c r="C1422" s="33">
        <v>2.5913017923358733E-2</v>
      </c>
      <c r="D1422" s="33">
        <f t="shared" si="25"/>
        <v>5.5913017923358732E-2</v>
      </c>
    </row>
    <row r="1423" spans="2:4" x14ac:dyDescent="0.2">
      <c r="B1423" t="s">
        <v>1453</v>
      </c>
      <c r="C1423" s="33">
        <v>4.0359651379699914E-2</v>
      </c>
      <c r="D1423" s="33">
        <f t="shared" si="25"/>
        <v>7.0359651379699906E-2</v>
      </c>
    </row>
    <row r="1424" spans="2:4" x14ac:dyDescent="0.2">
      <c r="B1424" t="s">
        <v>1454</v>
      </c>
      <c r="C1424" s="33">
        <v>1.3872824504012718E-2</v>
      </c>
      <c r="D1424" s="33">
        <f t="shared" si="25"/>
        <v>4.3872824504012718E-2</v>
      </c>
    </row>
    <row r="1425" spans="2:4" x14ac:dyDescent="0.2">
      <c r="B1425" t="s">
        <v>1455</v>
      </c>
      <c r="C1425" s="33">
        <v>1.6625785237612916E-2</v>
      </c>
      <c r="D1425" s="33">
        <f t="shared" si="25"/>
        <v>4.6625785237612918E-2</v>
      </c>
    </row>
    <row r="1426" spans="2:4" x14ac:dyDescent="0.2">
      <c r="B1426" t="s">
        <v>1456</v>
      </c>
      <c r="C1426" s="33">
        <v>8.0441039174834663E-3</v>
      </c>
      <c r="D1426" s="33">
        <f t="shared" si="25"/>
        <v>3.8044103917483467E-2</v>
      </c>
    </row>
    <row r="1427" spans="2:4" x14ac:dyDescent="0.2">
      <c r="B1427" t="s">
        <v>1457</v>
      </c>
      <c r="C1427" s="33">
        <v>3.118586731934378E-2</v>
      </c>
      <c r="D1427" s="33">
        <f t="shared" si="25"/>
        <v>6.1185867319343779E-2</v>
      </c>
    </row>
    <row r="1428" spans="2:4" x14ac:dyDescent="0.2">
      <c r="B1428" t="s">
        <v>1458</v>
      </c>
      <c r="C1428" s="33">
        <v>6.9978011082169524E-3</v>
      </c>
      <c r="D1428" s="33">
        <f t="shared" si="25"/>
        <v>3.6997801108216953E-2</v>
      </c>
    </row>
    <row r="1429" spans="2:4" x14ac:dyDescent="0.2">
      <c r="B1429" t="s">
        <v>1459</v>
      </c>
      <c r="C1429" s="33">
        <v>3.371172165520595E-3</v>
      </c>
      <c r="D1429" s="33">
        <f t="shared" si="25"/>
        <v>3.3371172165520595E-2</v>
      </c>
    </row>
    <row r="1430" spans="2:4" x14ac:dyDescent="0.2">
      <c r="B1430" t="s">
        <v>1460</v>
      </c>
      <c r="C1430" s="33">
        <v>-8.2026926210730655E-4</v>
      </c>
      <c r="D1430" s="33">
        <f t="shared" si="25"/>
        <v>2.9179730737892692E-2</v>
      </c>
    </row>
    <row r="1431" spans="2:4" x14ac:dyDescent="0.2">
      <c r="B1431" t="s">
        <v>1461</v>
      </c>
      <c r="C1431" s="33">
        <v>-5.685699927077471E-3</v>
      </c>
      <c r="D1431" s="33">
        <f t="shared" si="25"/>
        <v>2.4314300072922526E-2</v>
      </c>
    </row>
    <row r="1432" spans="2:4" x14ac:dyDescent="0.2">
      <c r="B1432" t="s">
        <v>1462</v>
      </c>
      <c r="C1432" s="33">
        <v>-1.8014583659384402E-2</v>
      </c>
      <c r="D1432" s="33">
        <f t="shared" si="25"/>
        <v>1.1985416340615597E-2</v>
      </c>
    </row>
    <row r="1433" spans="2:4" x14ac:dyDescent="0.2">
      <c r="B1433" t="s">
        <v>1463</v>
      </c>
      <c r="C1433" s="33">
        <v>3.6516537192721979E-2</v>
      </c>
      <c r="D1433" s="33">
        <f t="shared" si="25"/>
        <v>6.6516537192721978E-2</v>
      </c>
    </row>
    <row r="1434" spans="2:4" x14ac:dyDescent="0.2">
      <c r="B1434" t="s">
        <v>1464</v>
      </c>
      <c r="C1434" s="33">
        <v>-8.4172944687113827E-3</v>
      </c>
      <c r="D1434" s="33">
        <f t="shared" si="25"/>
        <v>2.1582705531288618E-2</v>
      </c>
    </row>
    <row r="1435" spans="2:4" x14ac:dyDescent="0.2">
      <c r="B1435" t="s">
        <v>1465</v>
      </c>
      <c r="C1435" s="33">
        <v>7.3730462659786517E-3</v>
      </c>
      <c r="D1435" s="33">
        <f t="shared" si="25"/>
        <v>3.7373046265978649E-2</v>
      </c>
    </row>
    <row r="1436" spans="2:4" x14ac:dyDescent="0.2">
      <c r="B1436" t="s">
        <v>1466</v>
      </c>
      <c r="C1436" s="33">
        <v>-1.4541390409591548E-2</v>
      </c>
      <c r="D1436" s="33">
        <f t="shared" si="25"/>
        <v>1.5458609590408451E-2</v>
      </c>
    </row>
    <row r="1437" spans="2:4" x14ac:dyDescent="0.2">
      <c r="B1437" t="s">
        <v>1467</v>
      </c>
      <c r="C1437" s="33">
        <v>3.008242581420266E-2</v>
      </c>
      <c r="D1437" s="33">
        <f t="shared" si="25"/>
        <v>6.0082425814202658E-2</v>
      </c>
    </row>
    <row r="1438" spans="2:4" x14ac:dyDescent="0.2">
      <c r="B1438" t="s">
        <v>1468</v>
      </c>
      <c r="C1438" s="33">
        <v>-1.5633310100176587E-2</v>
      </c>
      <c r="D1438" s="33">
        <f t="shared" si="25"/>
        <v>1.4366689899823412E-2</v>
      </c>
    </row>
    <row r="1439" spans="2:4" x14ac:dyDescent="0.2">
      <c r="B1439" t="s">
        <v>1469</v>
      </c>
      <c r="C1439" s="33">
        <v>3.544059962021915E-2</v>
      </c>
      <c r="D1439" s="33">
        <f t="shared" si="25"/>
        <v>6.5440599620219142E-2</v>
      </c>
    </row>
    <row r="1440" spans="2:4" x14ac:dyDescent="0.2">
      <c r="B1440" t="s">
        <v>1470</v>
      </c>
      <c r="C1440" s="33">
        <v>6.3046916380273141E-2</v>
      </c>
      <c r="D1440" s="33">
        <f t="shared" si="25"/>
        <v>9.304691638027314E-2</v>
      </c>
    </row>
    <row r="1441" spans="2:4" x14ac:dyDescent="0.2">
      <c r="B1441" t="s">
        <v>1471</v>
      </c>
      <c r="C1441" s="33">
        <v>1.0533048087879098E-2</v>
      </c>
      <c r="D1441" s="33">
        <f t="shared" si="25"/>
        <v>4.0533048087879095E-2</v>
      </c>
    </row>
    <row r="1442" spans="2:4" x14ac:dyDescent="0.2">
      <c r="B1442" t="s">
        <v>1472</v>
      </c>
      <c r="C1442" s="33">
        <v>3.2673250790019377E-2</v>
      </c>
      <c r="D1442" s="33">
        <f t="shared" si="25"/>
        <v>6.2673250790019369E-2</v>
      </c>
    </row>
    <row r="1443" spans="2:4" x14ac:dyDescent="0.2">
      <c r="B1443" t="s">
        <v>1473</v>
      </c>
      <c r="C1443" s="33">
        <v>3.2038915170921625E-2</v>
      </c>
      <c r="D1443" s="33">
        <f t="shared" si="25"/>
        <v>6.2038915170921624E-2</v>
      </c>
    </row>
    <row r="1444" spans="2:4" x14ac:dyDescent="0.2">
      <c r="B1444" t="s">
        <v>1474</v>
      </c>
      <c r="C1444" s="33">
        <v>-4.1189124985861834E-3</v>
      </c>
      <c r="D1444" s="33">
        <f t="shared" si="25"/>
        <v>2.5881087501413817E-2</v>
      </c>
    </row>
    <row r="1445" spans="2:4" x14ac:dyDescent="0.2">
      <c r="B1445" t="s">
        <v>1475</v>
      </c>
      <c r="C1445" s="33">
        <v>9.9317187747615977E-3</v>
      </c>
      <c r="D1445" s="33">
        <f t="shared" si="25"/>
        <v>3.9931718774761593E-2</v>
      </c>
    </row>
    <row r="1446" spans="2:4" x14ac:dyDescent="0.2">
      <c r="B1446" t="s">
        <v>1476</v>
      </c>
      <c r="C1446" s="33">
        <v>2.9507913387812543E-2</v>
      </c>
      <c r="D1446" s="33">
        <f t="shared" si="25"/>
        <v>5.9507913387812542E-2</v>
      </c>
    </row>
    <row r="1447" spans="2:4" x14ac:dyDescent="0.2">
      <c r="B1447" t="s">
        <v>1477</v>
      </c>
      <c r="C1447" s="33">
        <v>4.0764134994719144E-3</v>
      </c>
      <c r="D1447" s="33">
        <f t="shared" si="25"/>
        <v>3.4076413499471915E-2</v>
      </c>
    </row>
    <row r="1448" spans="2:4" x14ac:dyDescent="0.2">
      <c r="B1448" t="s">
        <v>1478</v>
      </c>
      <c r="C1448" s="33">
        <v>2.6022042842274627E-2</v>
      </c>
      <c r="D1448" s="33">
        <f t="shared" si="25"/>
        <v>5.6022042842274626E-2</v>
      </c>
    </row>
    <row r="1449" spans="2:4" x14ac:dyDescent="0.2">
      <c r="B1449" t="s">
        <v>1479</v>
      </c>
      <c r="C1449" s="33">
        <v>-1.306070627713771E-3</v>
      </c>
      <c r="D1449" s="33">
        <f t="shared" si="25"/>
        <v>2.869392937228623E-2</v>
      </c>
    </row>
    <row r="1450" spans="2:4" x14ac:dyDescent="0.2">
      <c r="B1450" t="s">
        <v>1480</v>
      </c>
      <c r="C1450" s="33">
        <v>2.6016666061305701E-3</v>
      </c>
      <c r="D1450" s="33">
        <f t="shared" si="25"/>
        <v>3.2601666606130571E-2</v>
      </c>
    </row>
    <row r="1451" spans="2:4" x14ac:dyDescent="0.2">
      <c r="B1451" t="s">
        <v>1481</v>
      </c>
      <c r="C1451" s="33">
        <v>3.3427413935865069E-2</v>
      </c>
      <c r="D1451" s="33">
        <f t="shared" si="25"/>
        <v>6.3427413935865068E-2</v>
      </c>
    </row>
    <row r="1452" spans="2:4" x14ac:dyDescent="0.2">
      <c r="B1452" t="s">
        <v>1482</v>
      </c>
      <c r="C1452" s="33">
        <v>2.7050008835904318E-2</v>
      </c>
      <c r="D1452" s="33">
        <f t="shared" si="25"/>
        <v>5.7050008835904317E-2</v>
      </c>
    </row>
    <row r="1453" spans="2:4" x14ac:dyDescent="0.2">
      <c r="B1453" t="s">
        <v>1483</v>
      </c>
      <c r="C1453" s="33">
        <v>1.5516005323717018E-2</v>
      </c>
      <c r="D1453" s="33">
        <f t="shared" si="25"/>
        <v>4.5516005323717017E-2</v>
      </c>
    </row>
    <row r="1454" spans="2:4" x14ac:dyDescent="0.2">
      <c r="B1454" t="s">
        <v>1484</v>
      </c>
      <c r="C1454" s="33">
        <v>7.4370918803012658E-4</v>
      </c>
      <c r="D1454" s="33">
        <f t="shared" si="25"/>
        <v>3.0743709188030127E-2</v>
      </c>
    </row>
    <row r="1455" spans="2:4" x14ac:dyDescent="0.2">
      <c r="B1455" t="s">
        <v>1485</v>
      </c>
      <c r="C1455" s="33">
        <v>3.2984851786273153E-2</v>
      </c>
      <c r="D1455" s="33">
        <f t="shared" si="25"/>
        <v>6.2984851786273152E-2</v>
      </c>
    </row>
    <row r="1456" spans="2:4" x14ac:dyDescent="0.2">
      <c r="B1456" t="s">
        <v>1486</v>
      </c>
      <c r="C1456" s="33">
        <v>2.199141258235196E-2</v>
      </c>
      <c r="D1456" s="33">
        <f t="shared" si="25"/>
        <v>5.1991412582351959E-2</v>
      </c>
    </row>
    <row r="1457" spans="2:4" x14ac:dyDescent="0.2">
      <c r="B1457" t="s">
        <v>1487</v>
      </c>
      <c r="C1457" s="33">
        <v>-9.3819674592365669E-4</v>
      </c>
      <c r="D1457" s="33">
        <f t="shared" si="25"/>
        <v>2.906180325407634E-2</v>
      </c>
    </row>
    <row r="1458" spans="2:4" x14ac:dyDescent="0.2">
      <c r="B1458" t="s">
        <v>1488</v>
      </c>
      <c r="C1458" s="33">
        <v>2.2336678407528572E-2</v>
      </c>
      <c r="D1458" s="33">
        <f t="shared" si="25"/>
        <v>5.2336678407528571E-2</v>
      </c>
    </row>
    <row r="1459" spans="2:4" x14ac:dyDescent="0.2">
      <c r="B1459" t="s">
        <v>1489</v>
      </c>
      <c r="C1459" s="33">
        <v>1.9805789940902402E-2</v>
      </c>
      <c r="D1459" s="33">
        <f t="shared" si="25"/>
        <v>4.9805789940902401E-2</v>
      </c>
    </row>
    <row r="1460" spans="2:4" x14ac:dyDescent="0.2">
      <c r="B1460" t="s">
        <v>1490</v>
      </c>
      <c r="C1460" s="33">
        <v>1.5467062577867539E-2</v>
      </c>
      <c r="D1460" s="33">
        <f t="shared" si="25"/>
        <v>4.5467062577867534E-2</v>
      </c>
    </row>
    <row r="1461" spans="2:4" x14ac:dyDescent="0.2">
      <c r="B1461" t="s">
        <v>1491</v>
      </c>
      <c r="C1461" s="33">
        <v>-1.9713232666394027E-2</v>
      </c>
      <c r="D1461" s="33">
        <f t="shared" si="25"/>
        <v>1.0286767333605971E-2</v>
      </c>
    </row>
    <row r="1462" spans="2:4" x14ac:dyDescent="0.2">
      <c r="B1462" t="s">
        <v>1492</v>
      </c>
      <c r="C1462" s="33">
        <v>9.8677227550572448E-4</v>
      </c>
      <c r="D1462" s="33">
        <f t="shared" si="25"/>
        <v>3.0986772275505725E-2</v>
      </c>
    </row>
    <row r="1463" spans="2:4" x14ac:dyDescent="0.2">
      <c r="B1463" t="s">
        <v>1493</v>
      </c>
      <c r="C1463" s="33">
        <v>-1.5663280599201336E-2</v>
      </c>
      <c r="D1463" s="33">
        <f t="shared" si="25"/>
        <v>1.4336719400798663E-2</v>
      </c>
    </row>
    <row r="1464" spans="2:4" x14ac:dyDescent="0.2">
      <c r="B1464" t="s">
        <v>1494</v>
      </c>
      <c r="C1464" s="33">
        <v>1.9185268030340867E-2</v>
      </c>
      <c r="D1464" s="33">
        <f t="shared" si="25"/>
        <v>4.9185268030340866E-2</v>
      </c>
    </row>
    <row r="1465" spans="2:4" x14ac:dyDescent="0.2">
      <c r="B1465" t="s">
        <v>1495</v>
      </c>
      <c r="C1465" s="33">
        <v>2.1726054073731543E-2</v>
      </c>
      <c r="D1465" s="33">
        <f t="shared" si="25"/>
        <v>5.1726054073731542E-2</v>
      </c>
    </row>
    <row r="1466" spans="2:4" x14ac:dyDescent="0.2">
      <c r="B1466" t="s">
        <v>1496</v>
      </c>
      <c r="C1466" s="33">
        <v>5.1151392714342608E-3</v>
      </c>
      <c r="D1466" s="33">
        <f t="shared" si="25"/>
        <v>3.5115139271434261E-2</v>
      </c>
    </row>
    <row r="1467" spans="2:4" x14ac:dyDescent="0.2">
      <c r="B1467" t="s">
        <v>1497</v>
      </c>
      <c r="C1467" s="33">
        <v>-2.697964583269339E-2</v>
      </c>
      <c r="D1467" s="33">
        <f t="shared" si="25"/>
        <v>3.0203541673066089E-3</v>
      </c>
    </row>
    <row r="1468" spans="2:4" x14ac:dyDescent="0.2">
      <c r="B1468" t="s">
        <v>1498</v>
      </c>
      <c r="C1468" s="33">
        <v>5.9982836841260666E-3</v>
      </c>
      <c r="D1468" s="33">
        <f t="shared" si="25"/>
        <v>3.5998283684126067E-2</v>
      </c>
    </row>
    <row r="1469" spans="2:4" x14ac:dyDescent="0.2">
      <c r="B1469" t="s">
        <v>1499</v>
      </c>
      <c r="C1469" s="33">
        <v>-2.3636700231658009E-2</v>
      </c>
      <c r="D1469" s="33">
        <f t="shared" si="25"/>
        <v>6.3632997683419901E-3</v>
      </c>
    </row>
    <row r="1470" spans="2:4" x14ac:dyDescent="0.2">
      <c r="B1470" t="s">
        <v>1500</v>
      </c>
      <c r="C1470" s="33">
        <v>1.9490461400179869E-2</v>
      </c>
      <c r="D1470" s="33">
        <f t="shared" si="25"/>
        <v>4.9490461400179868E-2</v>
      </c>
    </row>
    <row r="1471" spans="2:4" x14ac:dyDescent="0.2">
      <c r="B1471" t="s">
        <v>1501</v>
      </c>
      <c r="C1471" s="33">
        <v>4.0446784152724617E-2</v>
      </c>
      <c r="D1471" s="33">
        <f t="shared" si="25"/>
        <v>7.0446784152724623E-2</v>
      </c>
    </row>
    <row r="1472" spans="2:4" x14ac:dyDescent="0.2">
      <c r="B1472" t="s">
        <v>1502</v>
      </c>
      <c r="C1472" s="33">
        <v>1.7239109094067513E-2</v>
      </c>
      <c r="D1472" s="33">
        <f t="shared" si="25"/>
        <v>4.7239109094067512E-2</v>
      </c>
    </row>
    <row r="1473" spans="2:4" x14ac:dyDescent="0.2">
      <c r="B1473" t="s">
        <v>1503</v>
      </c>
      <c r="C1473" s="33">
        <v>3.4574291966614837E-2</v>
      </c>
      <c r="D1473" s="33">
        <f t="shared" si="25"/>
        <v>6.4574291966614836E-2</v>
      </c>
    </row>
    <row r="1474" spans="2:4" x14ac:dyDescent="0.2">
      <c r="B1474" t="s">
        <v>1504</v>
      </c>
      <c r="C1474" s="33">
        <v>-3.5301711510408978E-2</v>
      </c>
      <c r="D1474" s="33">
        <f t="shared" si="25"/>
        <v>-5.3017115104089796E-3</v>
      </c>
    </row>
    <row r="1475" spans="2:4" x14ac:dyDescent="0.2">
      <c r="B1475" t="s">
        <v>1505</v>
      </c>
      <c r="C1475" s="33">
        <v>1.5965079859762775E-2</v>
      </c>
      <c r="D1475" s="33">
        <f t="shared" si="25"/>
        <v>4.5965079859762774E-2</v>
      </c>
    </row>
    <row r="1476" spans="2:4" x14ac:dyDescent="0.2">
      <c r="B1476" t="s">
        <v>1506</v>
      </c>
      <c r="C1476" s="33">
        <v>1.304826233638561E-2</v>
      </c>
      <c r="D1476" s="33">
        <f t="shared" si="25"/>
        <v>4.3048262336385611E-2</v>
      </c>
    </row>
    <row r="1477" spans="2:4" x14ac:dyDescent="0.2">
      <c r="B1477" t="s">
        <v>1507</v>
      </c>
      <c r="C1477" s="33">
        <v>3.9215294308983996E-2</v>
      </c>
      <c r="D1477" s="33">
        <f t="shared" ref="D1477:D1540" si="26">C1477+3%</f>
        <v>6.9215294308983988E-2</v>
      </c>
    </row>
    <row r="1478" spans="2:4" x14ac:dyDescent="0.2">
      <c r="B1478" t="s">
        <v>1508</v>
      </c>
      <c r="C1478" s="33">
        <v>8.5811735091421322E-3</v>
      </c>
      <c r="D1478" s="33">
        <f t="shared" si="26"/>
        <v>3.8581173509142128E-2</v>
      </c>
    </row>
    <row r="1479" spans="2:4" x14ac:dyDescent="0.2">
      <c r="B1479" t="s">
        <v>1509</v>
      </c>
      <c r="C1479" s="33">
        <v>3.2049666291473738E-2</v>
      </c>
      <c r="D1479" s="33">
        <f t="shared" si="26"/>
        <v>6.2049666291473737E-2</v>
      </c>
    </row>
    <row r="1480" spans="2:4" x14ac:dyDescent="0.2">
      <c r="B1480" t="s">
        <v>1510</v>
      </c>
      <c r="C1480" s="33">
        <v>4.2790568191776721E-2</v>
      </c>
      <c r="D1480" s="33">
        <f t="shared" si="26"/>
        <v>7.2790568191776719E-2</v>
      </c>
    </row>
    <row r="1481" spans="2:4" x14ac:dyDescent="0.2">
      <c r="B1481" t="s">
        <v>1511</v>
      </c>
      <c r="C1481" s="33">
        <v>1.375187872430127E-2</v>
      </c>
      <c r="D1481" s="33">
        <f t="shared" si="26"/>
        <v>4.3751878724301266E-2</v>
      </c>
    </row>
    <row r="1482" spans="2:4" x14ac:dyDescent="0.2">
      <c r="B1482" t="s">
        <v>1512</v>
      </c>
      <c r="C1482" s="33">
        <v>2.860758636233577E-2</v>
      </c>
      <c r="D1482" s="33">
        <f t="shared" si="26"/>
        <v>5.8607586362335769E-2</v>
      </c>
    </row>
    <row r="1483" spans="2:4" x14ac:dyDescent="0.2">
      <c r="B1483" t="s">
        <v>1513</v>
      </c>
      <c r="C1483" s="33">
        <v>2.1840715126021183E-2</v>
      </c>
      <c r="D1483" s="33">
        <f t="shared" si="26"/>
        <v>5.1840715126021182E-2</v>
      </c>
    </row>
    <row r="1484" spans="2:4" x14ac:dyDescent="0.2">
      <c r="B1484" t="s">
        <v>1514</v>
      </c>
      <c r="C1484" s="33">
        <v>4.0256859851281537E-2</v>
      </c>
      <c r="D1484" s="33">
        <f t="shared" si="26"/>
        <v>7.0256859851281536E-2</v>
      </c>
    </row>
    <row r="1485" spans="2:4" x14ac:dyDescent="0.2">
      <c r="B1485" t="s">
        <v>1515</v>
      </c>
      <c r="C1485" s="33">
        <v>1.1608259818706237E-4</v>
      </c>
      <c r="D1485" s="33">
        <f t="shared" si="26"/>
        <v>3.0116082598187061E-2</v>
      </c>
    </row>
    <row r="1486" spans="2:4" x14ac:dyDescent="0.2">
      <c r="B1486" t="s">
        <v>1516</v>
      </c>
      <c r="C1486" s="33">
        <v>2.3290109200293806E-2</v>
      </c>
      <c r="D1486" s="33">
        <f t="shared" si="26"/>
        <v>5.3290109200293805E-2</v>
      </c>
    </row>
    <row r="1487" spans="2:4" x14ac:dyDescent="0.2">
      <c r="B1487" t="s">
        <v>1517</v>
      </c>
      <c r="C1487" s="33">
        <v>3.333804479218596E-2</v>
      </c>
      <c r="D1487" s="33">
        <f t="shared" si="26"/>
        <v>6.3338044792185966E-2</v>
      </c>
    </row>
    <row r="1488" spans="2:4" x14ac:dyDescent="0.2">
      <c r="B1488" t="s">
        <v>1518</v>
      </c>
      <c r="C1488" s="33">
        <v>-2.6276913229463482E-3</v>
      </c>
      <c r="D1488" s="33">
        <f t="shared" si="26"/>
        <v>2.7372308677053651E-2</v>
      </c>
    </row>
    <row r="1489" spans="2:4" x14ac:dyDescent="0.2">
      <c r="B1489" t="s">
        <v>1519</v>
      </c>
      <c r="C1489" s="33">
        <v>8.8025249645771273E-3</v>
      </c>
      <c r="D1489" s="33">
        <f t="shared" si="26"/>
        <v>3.8802524964577124E-2</v>
      </c>
    </row>
    <row r="1490" spans="2:4" x14ac:dyDescent="0.2">
      <c r="B1490" t="s">
        <v>1520</v>
      </c>
      <c r="C1490" s="33">
        <v>-1.0242016907473761E-2</v>
      </c>
      <c r="D1490" s="33">
        <f t="shared" si="26"/>
        <v>1.9757983092526236E-2</v>
      </c>
    </row>
    <row r="1491" spans="2:4" x14ac:dyDescent="0.2">
      <c r="B1491" t="s">
        <v>1521</v>
      </c>
      <c r="C1491" s="33">
        <v>2.1505696303374081E-2</v>
      </c>
      <c r="D1491" s="33">
        <f t="shared" si="26"/>
        <v>5.1505696303374079E-2</v>
      </c>
    </row>
    <row r="1492" spans="2:4" x14ac:dyDescent="0.2">
      <c r="B1492" t="s">
        <v>1522</v>
      </c>
      <c r="C1492" s="33">
        <v>1.3427225221430991E-2</v>
      </c>
      <c r="D1492" s="33">
        <f t="shared" si="26"/>
        <v>4.3427225221430991E-2</v>
      </c>
    </row>
    <row r="1493" spans="2:4" x14ac:dyDescent="0.2">
      <c r="B1493" t="s">
        <v>1523</v>
      </c>
      <c r="C1493" s="33">
        <v>-1.6609898636164952E-2</v>
      </c>
      <c r="D1493" s="33">
        <f t="shared" si="26"/>
        <v>1.3390101363835047E-2</v>
      </c>
    </row>
    <row r="1494" spans="2:4" x14ac:dyDescent="0.2">
      <c r="B1494" t="s">
        <v>1524</v>
      </c>
      <c r="C1494" s="33">
        <v>-1.6227415435674956E-2</v>
      </c>
      <c r="D1494" s="33">
        <f t="shared" si="26"/>
        <v>1.3772584564325042E-2</v>
      </c>
    </row>
    <row r="1495" spans="2:4" x14ac:dyDescent="0.2">
      <c r="B1495" t="s">
        <v>1525</v>
      </c>
      <c r="C1495" s="33">
        <v>9.2909640055974154E-3</v>
      </c>
      <c r="D1495" s="33">
        <f t="shared" si="26"/>
        <v>3.9290964005597416E-2</v>
      </c>
    </row>
    <row r="1496" spans="2:4" x14ac:dyDescent="0.2">
      <c r="B1496" t="s">
        <v>1526</v>
      </c>
      <c r="C1496" s="33">
        <v>2.7365813060685688E-2</v>
      </c>
      <c r="D1496" s="33">
        <f t="shared" si="26"/>
        <v>5.7365813060685687E-2</v>
      </c>
    </row>
    <row r="1497" spans="2:4" x14ac:dyDescent="0.2">
      <c r="B1497" t="s">
        <v>1527</v>
      </c>
      <c r="C1497" s="33">
        <v>2.0929800455181932E-2</v>
      </c>
      <c r="D1497" s="33">
        <f t="shared" si="26"/>
        <v>5.0929800455181931E-2</v>
      </c>
    </row>
    <row r="1498" spans="2:4" x14ac:dyDescent="0.2">
      <c r="B1498" t="s">
        <v>1528</v>
      </c>
      <c r="C1498" s="33">
        <v>-5.7088851741962394E-3</v>
      </c>
      <c r="D1498" s="33">
        <f t="shared" si="26"/>
        <v>2.4291114825803761E-2</v>
      </c>
    </row>
    <row r="1499" spans="2:4" x14ac:dyDescent="0.2">
      <c r="B1499" t="s">
        <v>1529</v>
      </c>
      <c r="C1499" s="33">
        <v>6.3501654623924608E-3</v>
      </c>
      <c r="D1499" s="33">
        <f t="shared" si="26"/>
        <v>3.6350165462392461E-2</v>
      </c>
    </row>
    <row r="1500" spans="2:4" x14ac:dyDescent="0.2">
      <c r="B1500" t="s">
        <v>1530</v>
      </c>
      <c r="C1500" s="33">
        <v>1.6513851382454786E-2</v>
      </c>
      <c r="D1500" s="33">
        <f t="shared" si="26"/>
        <v>4.6513851382454785E-2</v>
      </c>
    </row>
    <row r="1501" spans="2:4" x14ac:dyDescent="0.2">
      <c r="B1501" t="s">
        <v>1531</v>
      </c>
      <c r="C1501" s="33">
        <v>2.650506685389941E-2</v>
      </c>
      <c r="D1501" s="33">
        <f t="shared" si="26"/>
        <v>5.6505066853899409E-2</v>
      </c>
    </row>
    <row r="1502" spans="2:4" x14ac:dyDescent="0.2">
      <c r="B1502" t="s">
        <v>1532</v>
      </c>
      <c r="C1502" s="33">
        <v>1.7229696461640569E-2</v>
      </c>
      <c r="D1502" s="33">
        <f t="shared" si="26"/>
        <v>4.7229696461640568E-2</v>
      </c>
    </row>
    <row r="1503" spans="2:4" x14ac:dyDescent="0.2">
      <c r="B1503" t="s">
        <v>1533</v>
      </c>
      <c r="C1503" s="33">
        <v>3.406717787738079E-2</v>
      </c>
      <c r="D1503" s="33">
        <f t="shared" si="26"/>
        <v>6.4067177877380782E-2</v>
      </c>
    </row>
    <row r="1504" spans="2:4" x14ac:dyDescent="0.2">
      <c r="B1504" t="s">
        <v>1534</v>
      </c>
      <c r="C1504" s="33">
        <v>-3.835078077644551E-3</v>
      </c>
      <c r="D1504" s="33">
        <f t="shared" si="26"/>
        <v>2.616492192235545E-2</v>
      </c>
    </row>
    <row r="1505" spans="2:4" x14ac:dyDescent="0.2">
      <c r="B1505" t="s">
        <v>1535</v>
      </c>
      <c r="C1505" s="33">
        <v>9.6056589294471126E-3</v>
      </c>
      <c r="D1505" s="33">
        <f t="shared" si="26"/>
        <v>3.9605658929447111E-2</v>
      </c>
    </row>
    <row r="1506" spans="2:4" x14ac:dyDescent="0.2">
      <c r="B1506" t="s">
        <v>1536</v>
      </c>
      <c r="C1506" s="33">
        <v>4.5934795265158727E-3</v>
      </c>
      <c r="D1506" s="33">
        <f t="shared" si="26"/>
        <v>3.4593479526515869E-2</v>
      </c>
    </row>
    <row r="1507" spans="2:4" x14ac:dyDescent="0.2">
      <c r="B1507" t="s">
        <v>1537</v>
      </c>
      <c r="C1507" s="33">
        <v>3.7887355319601732E-2</v>
      </c>
      <c r="D1507" s="33">
        <f t="shared" si="26"/>
        <v>6.788735531960173E-2</v>
      </c>
    </row>
    <row r="1508" spans="2:4" x14ac:dyDescent="0.2">
      <c r="B1508" t="s">
        <v>1538</v>
      </c>
      <c r="C1508" s="33">
        <v>3.121979978601206E-2</v>
      </c>
      <c r="D1508" s="33">
        <f t="shared" si="26"/>
        <v>6.1219799786012059E-2</v>
      </c>
    </row>
    <row r="1509" spans="2:4" x14ac:dyDescent="0.2">
      <c r="B1509" t="s">
        <v>1539</v>
      </c>
      <c r="C1509" s="33">
        <v>2.367209126289834E-3</v>
      </c>
      <c r="D1509" s="33">
        <f t="shared" si="26"/>
        <v>3.2367209126289834E-2</v>
      </c>
    </row>
    <row r="1510" spans="2:4" x14ac:dyDescent="0.2">
      <c r="B1510" t="s">
        <v>1540</v>
      </c>
      <c r="C1510" s="33">
        <v>1.5905568092913051E-2</v>
      </c>
      <c r="D1510" s="33">
        <f t="shared" si="26"/>
        <v>4.5905568092913046E-2</v>
      </c>
    </row>
    <row r="1511" spans="2:4" x14ac:dyDescent="0.2">
      <c r="B1511" t="s">
        <v>1541</v>
      </c>
      <c r="C1511" s="33">
        <v>1.2596318255679832E-2</v>
      </c>
      <c r="D1511" s="33">
        <f t="shared" si="26"/>
        <v>4.2596318255679833E-2</v>
      </c>
    </row>
    <row r="1512" spans="2:4" x14ac:dyDescent="0.2">
      <c r="B1512" t="s">
        <v>1542</v>
      </c>
      <c r="C1512" s="33">
        <v>-2.1335334980006782E-2</v>
      </c>
      <c r="D1512" s="33">
        <f t="shared" si="26"/>
        <v>8.6646650199932174E-3</v>
      </c>
    </row>
    <row r="1513" spans="2:4" x14ac:dyDescent="0.2">
      <c r="B1513" t="s">
        <v>1543</v>
      </c>
      <c r="C1513" s="33">
        <v>3.9410902501032526E-2</v>
      </c>
      <c r="D1513" s="33">
        <f t="shared" si="26"/>
        <v>6.9410902501032518E-2</v>
      </c>
    </row>
    <row r="1514" spans="2:4" x14ac:dyDescent="0.2">
      <c r="B1514" t="s">
        <v>1544</v>
      </c>
      <c r="C1514" s="33">
        <v>-1.0682254653583899E-2</v>
      </c>
      <c r="D1514" s="33">
        <f t="shared" si="26"/>
        <v>1.9317745346416101E-2</v>
      </c>
    </row>
    <row r="1515" spans="2:4" x14ac:dyDescent="0.2">
      <c r="B1515" t="s">
        <v>1545</v>
      </c>
      <c r="C1515" s="33">
        <v>1.7231325968642165E-2</v>
      </c>
      <c r="D1515" s="33">
        <f t="shared" si="26"/>
        <v>4.7231325968642164E-2</v>
      </c>
    </row>
    <row r="1516" spans="2:4" x14ac:dyDescent="0.2">
      <c r="B1516" t="s">
        <v>1546</v>
      </c>
      <c r="C1516" s="33">
        <v>-3.071416027414739E-2</v>
      </c>
      <c r="D1516" s="33">
        <f t="shared" si="26"/>
        <v>-7.1416027414739069E-4</v>
      </c>
    </row>
    <row r="1517" spans="2:4" x14ac:dyDescent="0.2">
      <c r="B1517" t="s">
        <v>1547</v>
      </c>
      <c r="C1517" s="33">
        <v>6.659675549929342E-3</v>
      </c>
      <c r="D1517" s="33">
        <f t="shared" si="26"/>
        <v>3.6659675549929341E-2</v>
      </c>
    </row>
    <row r="1518" spans="2:4" x14ac:dyDescent="0.2">
      <c r="B1518" t="s">
        <v>1548</v>
      </c>
      <c r="C1518" s="33">
        <v>3.0329474816405876E-2</v>
      </c>
      <c r="D1518" s="33">
        <f t="shared" si="26"/>
        <v>6.0329474816405874E-2</v>
      </c>
    </row>
    <row r="1519" spans="2:4" x14ac:dyDescent="0.2">
      <c r="B1519" t="s">
        <v>1549</v>
      </c>
      <c r="C1519" s="33">
        <v>1.1254480719551761E-2</v>
      </c>
      <c r="D1519" s="33">
        <f t="shared" si="26"/>
        <v>4.1254480719551762E-2</v>
      </c>
    </row>
    <row r="1520" spans="2:4" x14ac:dyDescent="0.2">
      <c r="B1520" t="s">
        <v>1550</v>
      </c>
      <c r="C1520" s="33">
        <v>-6.9229067208126886E-3</v>
      </c>
      <c r="D1520" s="33">
        <f t="shared" si="26"/>
        <v>2.3077093279187312E-2</v>
      </c>
    </row>
    <row r="1521" spans="2:4" x14ac:dyDescent="0.2">
      <c r="B1521" t="s">
        <v>1551</v>
      </c>
      <c r="C1521" s="33">
        <v>-2.0261202318372418E-2</v>
      </c>
      <c r="D1521" s="33">
        <f t="shared" si="26"/>
        <v>9.7387976816275812E-3</v>
      </c>
    </row>
    <row r="1522" spans="2:4" x14ac:dyDescent="0.2">
      <c r="B1522" t="s">
        <v>1552</v>
      </c>
      <c r="C1522" s="33">
        <v>4.5860871596092839E-2</v>
      </c>
      <c r="D1522" s="33">
        <f t="shared" si="26"/>
        <v>7.5860871596092838E-2</v>
      </c>
    </row>
    <row r="1523" spans="2:4" x14ac:dyDescent="0.2">
      <c r="B1523" t="s">
        <v>1553</v>
      </c>
      <c r="C1523" s="33">
        <v>-2.5375860325020531E-2</v>
      </c>
      <c r="D1523" s="33">
        <f t="shared" si="26"/>
        <v>4.6241396749794675E-3</v>
      </c>
    </row>
    <row r="1524" spans="2:4" x14ac:dyDescent="0.2">
      <c r="B1524" t="s">
        <v>1554</v>
      </c>
      <c r="C1524" s="33">
        <v>3.0636318204291225E-2</v>
      </c>
      <c r="D1524" s="33">
        <f t="shared" si="26"/>
        <v>6.0636318204291224E-2</v>
      </c>
    </row>
    <row r="1525" spans="2:4" x14ac:dyDescent="0.2">
      <c r="B1525" t="s">
        <v>1555</v>
      </c>
      <c r="C1525" s="33">
        <v>3.0375409760605009E-2</v>
      </c>
      <c r="D1525" s="33">
        <f t="shared" si="26"/>
        <v>6.0375409760605007E-2</v>
      </c>
    </row>
    <row r="1526" spans="2:4" x14ac:dyDescent="0.2">
      <c r="B1526" t="s">
        <v>1556</v>
      </c>
      <c r="C1526" s="33">
        <v>3.3200887103132959E-2</v>
      </c>
      <c r="D1526" s="33">
        <f t="shared" si="26"/>
        <v>6.3200887103132958E-2</v>
      </c>
    </row>
    <row r="1527" spans="2:4" x14ac:dyDescent="0.2">
      <c r="B1527" t="s">
        <v>1557</v>
      </c>
      <c r="C1527" s="33">
        <v>8.0045335654379719E-3</v>
      </c>
      <c r="D1527" s="33">
        <f t="shared" si="26"/>
        <v>3.8004533565437967E-2</v>
      </c>
    </row>
    <row r="1528" spans="2:4" x14ac:dyDescent="0.2">
      <c r="B1528" t="s">
        <v>1558</v>
      </c>
      <c r="C1528" s="33">
        <v>-1.9404035635458936E-2</v>
      </c>
      <c r="D1528" s="33">
        <f t="shared" si="26"/>
        <v>1.0595964364541063E-2</v>
      </c>
    </row>
    <row r="1529" spans="2:4" x14ac:dyDescent="0.2">
      <c r="B1529" t="s">
        <v>1559</v>
      </c>
      <c r="C1529" s="33">
        <v>5.7811198521404445E-3</v>
      </c>
      <c r="D1529" s="33">
        <f t="shared" si="26"/>
        <v>3.5781119852140442E-2</v>
      </c>
    </row>
    <row r="1530" spans="2:4" x14ac:dyDescent="0.2">
      <c r="B1530" t="s">
        <v>1560</v>
      </c>
      <c r="C1530" s="33">
        <v>1.7498761440400863E-2</v>
      </c>
      <c r="D1530" s="33">
        <f t="shared" si="26"/>
        <v>4.7498761440400862E-2</v>
      </c>
    </row>
    <row r="1531" spans="2:4" x14ac:dyDescent="0.2">
      <c r="B1531" t="s">
        <v>1561</v>
      </c>
      <c r="C1531" s="33">
        <v>-2.0796319351795878E-2</v>
      </c>
      <c r="D1531" s="33">
        <f t="shared" si="26"/>
        <v>9.2036806482041211E-3</v>
      </c>
    </row>
    <row r="1532" spans="2:4" x14ac:dyDescent="0.2">
      <c r="B1532" t="s">
        <v>1562</v>
      </c>
      <c r="C1532" s="33">
        <v>-2.9824374291343228E-2</v>
      </c>
      <c r="D1532" s="33">
        <f t="shared" si="26"/>
        <v>1.7562570865677085E-4</v>
      </c>
    </row>
    <row r="1533" spans="2:4" x14ac:dyDescent="0.2">
      <c r="B1533" t="s">
        <v>1563</v>
      </c>
      <c r="C1533" s="33">
        <v>2.5209121410262256E-2</v>
      </c>
      <c r="D1533" s="33">
        <f t="shared" si="26"/>
        <v>5.5209121410262255E-2</v>
      </c>
    </row>
    <row r="1534" spans="2:4" x14ac:dyDescent="0.2">
      <c r="B1534" t="s">
        <v>1564</v>
      </c>
      <c r="C1534" s="33">
        <v>-3.1427265722802564E-2</v>
      </c>
      <c r="D1534" s="33">
        <f t="shared" si="26"/>
        <v>-1.4272657228025648E-3</v>
      </c>
    </row>
    <row r="1535" spans="2:4" x14ac:dyDescent="0.2">
      <c r="B1535" t="s">
        <v>1565</v>
      </c>
      <c r="C1535" s="33">
        <v>-1.1285090637690775E-2</v>
      </c>
      <c r="D1535" s="33">
        <f t="shared" si="26"/>
        <v>1.8714909362309226E-2</v>
      </c>
    </row>
    <row r="1536" spans="2:4" x14ac:dyDescent="0.2">
      <c r="B1536" t="s">
        <v>1566</v>
      </c>
      <c r="C1536" s="33">
        <v>3.369333107098809E-2</v>
      </c>
      <c r="D1536" s="33">
        <f t="shared" si="26"/>
        <v>6.3693331070988096E-2</v>
      </c>
    </row>
    <row r="1537" spans="2:4" x14ac:dyDescent="0.2">
      <c r="B1537" t="s">
        <v>1567</v>
      </c>
      <c r="C1537" s="33">
        <v>7.7719063593722527E-4</v>
      </c>
      <c r="D1537" s="33">
        <f t="shared" si="26"/>
        <v>3.0777190635937222E-2</v>
      </c>
    </row>
    <row r="1538" spans="2:4" x14ac:dyDescent="0.2">
      <c r="B1538" t="s">
        <v>1568</v>
      </c>
      <c r="C1538" s="33">
        <v>-1.5487539561221326E-2</v>
      </c>
      <c r="D1538" s="33">
        <f t="shared" si="26"/>
        <v>1.4512460438778673E-2</v>
      </c>
    </row>
    <row r="1539" spans="2:4" x14ac:dyDescent="0.2">
      <c r="B1539" t="s">
        <v>1569</v>
      </c>
      <c r="C1539" s="33">
        <v>3.0372250974515465E-2</v>
      </c>
      <c r="D1539" s="33">
        <f t="shared" si="26"/>
        <v>6.0372250974515464E-2</v>
      </c>
    </row>
    <row r="1540" spans="2:4" x14ac:dyDescent="0.2">
      <c r="B1540" t="s">
        <v>1570</v>
      </c>
      <c r="C1540" s="33">
        <v>-1.5415514172645054E-2</v>
      </c>
      <c r="D1540" s="33">
        <f t="shared" si="26"/>
        <v>1.4584485827354944E-2</v>
      </c>
    </row>
    <row r="1541" spans="2:4" x14ac:dyDescent="0.2">
      <c r="B1541" t="s">
        <v>1571</v>
      </c>
      <c r="C1541" s="33">
        <v>4.8420270252118286E-2</v>
      </c>
      <c r="D1541" s="33">
        <f t="shared" ref="D1541:D1604" si="27">C1541+3%</f>
        <v>7.8420270252118285E-2</v>
      </c>
    </row>
    <row r="1542" spans="2:4" x14ac:dyDescent="0.2">
      <c r="B1542" t="s">
        <v>1572</v>
      </c>
      <c r="C1542" s="33">
        <v>4.046208919662133E-2</v>
      </c>
      <c r="D1542" s="33">
        <f t="shared" si="27"/>
        <v>7.0462089196621336E-2</v>
      </c>
    </row>
    <row r="1543" spans="2:4" x14ac:dyDescent="0.2">
      <c r="B1543" t="s">
        <v>1573</v>
      </c>
      <c r="C1543" s="33">
        <v>1.4547049313264964E-2</v>
      </c>
      <c r="D1543" s="33">
        <f t="shared" si="27"/>
        <v>4.4547049313264961E-2</v>
      </c>
    </row>
    <row r="1544" spans="2:4" x14ac:dyDescent="0.2">
      <c r="B1544" t="s">
        <v>1574</v>
      </c>
      <c r="C1544" s="33">
        <v>2.4146688840113319E-2</v>
      </c>
      <c r="D1544" s="33">
        <f t="shared" si="27"/>
        <v>5.4146688840113318E-2</v>
      </c>
    </row>
    <row r="1545" spans="2:4" x14ac:dyDescent="0.2">
      <c r="B1545" t="s">
        <v>1575</v>
      </c>
      <c r="C1545" s="33">
        <v>4.895350722186529E-2</v>
      </c>
      <c r="D1545" s="33">
        <f t="shared" si="27"/>
        <v>7.8953507221865282E-2</v>
      </c>
    </row>
    <row r="1546" spans="2:4" x14ac:dyDescent="0.2">
      <c r="B1546" t="s">
        <v>1576</v>
      </c>
      <c r="C1546" s="33">
        <v>-2.5870044715888881E-3</v>
      </c>
      <c r="D1546" s="33">
        <f t="shared" si="27"/>
        <v>2.7412995528411109E-2</v>
      </c>
    </row>
    <row r="1547" spans="2:4" x14ac:dyDescent="0.2">
      <c r="B1547" t="s">
        <v>1577</v>
      </c>
      <c r="C1547" s="33">
        <v>4.6447532141987408E-2</v>
      </c>
      <c r="D1547" s="33">
        <f t="shared" si="27"/>
        <v>7.6447532141987407E-2</v>
      </c>
    </row>
    <row r="1548" spans="2:4" x14ac:dyDescent="0.2">
      <c r="B1548" t="s">
        <v>1578</v>
      </c>
      <c r="C1548" s="33">
        <v>-2.5567507804691865E-2</v>
      </c>
      <c r="D1548" s="33">
        <f t="shared" si="27"/>
        <v>4.4324921953081339E-3</v>
      </c>
    </row>
    <row r="1549" spans="2:4" x14ac:dyDescent="0.2">
      <c r="B1549" t="s">
        <v>1579</v>
      </c>
      <c r="C1549" s="33">
        <v>3.4640602977083906E-2</v>
      </c>
      <c r="D1549" s="33">
        <f t="shared" si="27"/>
        <v>6.4640602977083905E-2</v>
      </c>
    </row>
    <row r="1550" spans="2:4" x14ac:dyDescent="0.2">
      <c r="B1550" t="s">
        <v>1580</v>
      </c>
      <c r="C1550" s="33">
        <v>1.864018801781675E-2</v>
      </c>
      <c r="D1550" s="33">
        <f t="shared" si="27"/>
        <v>4.8640188017816749E-2</v>
      </c>
    </row>
    <row r="1551" spans="2:4" x14ac:dyDescent="0.2">
      <c r="B1551" t="s">
        <v>1581</v>
      </c>
      <c r="C1551" s="33">
        <v>-1.1856435342870295E-2</v>
      </c>
      <c r="D1551" s="33">
        <f t="shared" si="27"/>
        <v>1.8143564657129706E-2</v>
      </c>
    </row>
    <row r="1552" spans="2:4" x14ac:dyDescent="0.2">
      <c r="B1552" t="s">
        <v>1582</v>
      </c>
      <c r="C1552" s="33">
        <v>-8.9226878389461906E-3</v>
      </c>
      <c r="D1552" s="33">
        <f t="shared" si="27"/>
        <v>2.107731216105381E-2</v>
      </c>
    </row>
    <row r="1553" spans="2:4" x14ac:dyDescent="0.2">
      <c r="B1553" t="s">
        <v>1583</v>
      </c>
      <c r="C1553" s="33">
        <v>2.39971343434736E-2</v>
      </c>
      <c r="D1553" s="33">
        <f t="shared" si="27"/>
        <v>5.3997134343473599E-2</v>
      </c>
    </row>
    <row r="1554" spans="2:4" x14ac:dyDescent="0.2">
      <c r="B1554" t="s">
        <v>1584</v>
      </c>
      <c r="C1554" s="33">
        <v>1.8935913087377649E-2</v>
      </c>
      <c r="D1554" s="33">
        <f t="shared" si="27"/>
        <v>4.8935913087377644E-2</v>
      </c>
    </row>
    <row r="1555" spans="2:4" x14ac:dyDescent="0.2">
      <c r="B1555" t="s">
        <v>1585</v>
      </c>
      <c r="C1555" s="33">
        <v>1.2059387542188941E-3</v>
      </c>
      <c r="D1555" s="33">
        <f t="shared" si="27"/>
        <v>3.1205938754218891E-2</v>
      </c>
    </row>
    <row r="1556" spans="2:4" x14ac:dyDescent="0.2">
      <c r="B1556" t="s">
        <v>1586</v>
      </c>
      <c r="C1556" s="33">
        <v>3.6182240830317895E-4</v>
      </c>
      <c r="D1556" s="33">
        <f t="shared" si="27"/>
        <v>3.036182240830318E-2</v>
      </c>
    </row>
    <row r="1557" spans="2:4" x14ac:dyDescent="0.2">
      <c r="B1557" t="s">
        <v>1587</v>
      </c>
      <c r="C1557" s="33">
        <v>-3.7997731441530933E-3</v>
      </c>
      <c r="D1557" s="33">
        <f t="shared" si="27"/>
        <v>2.6200226855846907E-2</v>
      </c>
    </row>
    <row r="1558" spans="2:4" x14ac:dyDescent="0.2">
      <c r="B1558" t="s">
        <v>1588</v>
      </c>
      <c r="C1558" s="33">
        <v>1.6234294816872785E-2</v>
      </c>
      <c r="D1558" s="33">
        <f t="shared" si="27"/>
        <v>4.6234294816872787E-2</v>
      </c>
    </row>
    <row r="1559" spans="2:4" x14ac:dyDescent="0.2">
      <c r="B1559" t="s">
        <v>1589</v>
      </c>
      <c r="C1559" s="33">
        <v>9.9313334941554653E-3</v>
      </c>
      <c r="D1559" s="33">
        <f t="shared" si="27"/>
        <v>3.9931333494155466E-2</v>
      </c>
    </row>
    <row r="1560" spans="2:4" x14ac:dyDescent="0.2">
      <c r="B1560" t="s">
        <v>1590</v>
      </c>
      <c r="C1560" s="33">
        <v>4.8316652156597277E-3</v>
      </c>
      <c r="D1560" s="33">
        <f t="shared" si="27"/>
        <v>3.4831665215659724E-2</v>
      </c>
    </row>
    <row r="1561" spans="2:4" x14ac:dyDescent="0.2">
      <c r="B1561" t="s">
        <v>1591</v>
      </c>
      <c r="C1561" s="33">
        <v>-1.7017031109400345E-2</v>
      </c>
      <c r="D1561" s="33">
        <f t="shared" si="27"/>
        <v>1.2982968890599654E-2</v>
      </c>
    </row>
    <row r="1562" spans="2:4" x14ac:dyDescent="0.2">
      <c r="B1562" t="s">
        <v>1592</v>
      </c>
      <c r="C1562" s="33">
        <v>2.3370674305983927E-2</v>
      </c>
      <c r="D1562" s="33">
        <f t="shared" si="27"/>
        <v>5.3370674305983926E-2</v>
      </c>
    </row>
    <row r="1563" spans="2:4" x14ac:dyDescent="0.2">
      <c r="B1563" t="s">
        <v>1593</v>
      </c>
      <c r="C1563" s="33">
        <v>9.579359381034637E-3</v>
      </c>
      <c r="D1563" s="33">
        <f t="shared" si="27"/>
        <v>3.9579359381034636E-2</v>
      </c>
    </row>
    <row r="1564" spans="2:4" x14ac:dyDescent="0.2">
      <c r="B1564" t="s">
        <v>1594</v>
      </c>
      <c r="C1564" s="33">
        <v>-6.5240607430680345E-2</v>
      </c>
      <c r="D1564" s="33">
        <f t="shared" si="27"/>
        <v>-3.5240607430680346E-2</v>
      </c>
    </row>
    <row r="1565" spans="2:4" x14ac:dyDescent="0.2">
      <c r="B1565" t="s">
        <v>1595</v>
      </c>
      <c r="C1565" s="33">
        <v>2.5490932610648113E-2</v>
      </c>
      <c r="D1565" s="33">
        <f t="shared" si="27"/>
        <v>5.5490932610648108E-2</v>
      </c>
    </row>
    <row r="1566" spans="2:4" x14ac:dyDescent="0.2">
      <c r="B1566" t="s">
        <v>1596</v>
      </c>
      <c r="C1566" s="33">
        <v>1.7212721220620994E-2</v>
      </c>
      <c r="D1566" s="33">
        <f t="shared" si="27"/>
        <v>4.7212721220620993E-2</v>
      </c>
    </row>
    <row r="1567" spans="2:4" x14ac:dyDescent="0.2">
      <c r="B1567" t="s">
        <v>1597</v>
      </c>
      <c r="C1567" s="33">
        <v>1.0320458602611016E-2</v>
      </c>
      <c r="D1567" s="33">
        <f t="shared" si="27"/>
        <v>4.0320458602611013E-2</v>
      </c>
    </row>
    <row r="1568" spans="2:4" x14ac:dyDescent="0.2">
      <c r="B1568" t="s">
        <v>1598</v>
      </c>
      <c r="C1568" s="33">
        <v>3.1050696170884705E-2</v>
      </c>
      <c r="D1568" s="33">
        <f t="shared" si="27"/>
        <v>6.1050696170884704E-2</v>
      </c>
    </row>
    <row r="1569" spans="2:4" x14ac:dyDescent="0.2">
      <c r="B1569" t="s">
        <v>1599</v>
      </c>
      <c r="C1569" s="33">
        <v>1.3659488968672702E-2</v>
      </c>
      <c r="D1569" s="33">
        <f t="shared" si="27"/>
        <v>4.3659488968672701E-2</v>
      </c>
    </row>
    <row r="1570" spans="2:4" x14ac:dyDescent="0.2">
      <c r="B1570" t="s">
        <v>1600</v>
      </c>
      <c r="C1570" s="33">
        <v>-1.9845332978487062E-2</v>
      </c>
      <c r="D1570" s="33">
        <f t="shared" si="27"/>
        <v>1.0154667021512936E-2</v>
      </c>
    </row>
    <row r="1571" spans="2:4" x14ac:dyDescent="0.2">
      <c r="B1571" t="s">
        <v>1601</v>
      </c>
      <c r="C1571" s="33">
        <v>-1.5263190709172625E-2</v>
      </c>
      <c r="D1571" s="33">
        <f t="shared" si="27"/>
        <v>1.4736809290827374E-2</v>
      </c>
    </row>
    <row r="1572" spans="2:4" x14ac:dyDescent="0.2">
      <c r="B1572" t="s">
        <v>1602</v>
      </c>
      <c r="C1572" s="33">
        <v>2.6822334536603751E-2</v>
      </c>
      <c r="D1572" s="33">
        <f t="shared" si="27"/>
        <v>5.682233453660375E-2</v>
      </c>
    </row>
    <row r="1573" spans="2:4" x14ac:dyDescent="0.2">
      <c r="B1573" t="s">
        <v>1603</v>
      </c>
      <c r="C1573" s="33">
        <v>1.3912164653656104E-2</v>
      </c>
      <c r="D1573" s="33">
        <f t="shared" si="27"/>
        <v>4.3912164653656105E-2</v>
      </c>
    </row>
    <row r="1574" spans="2:4" x14ac:dyDescent="0.2">
      <c r="B1574" t="s">
        <v>1604</v>
      </c>
      <c r="C1574" s="33">
        <v>1.516338463387043E-3</v>
      </c>
      <c r="D1574" s="33">
        <f t="shared" si="27"/>
        <v>3.1516338463387042E-2</v>
      </c>
    </row>
    <row r="1575" spans="2:4" x14ac:dyDescent="0.2">
      <c r="B1575" t="s">
        <v>1605</v>
      </c>
      <c r="C1575" s="33">
        <v>-1.9770043964834009E-3</v>
      </c>
      <c r="D1575" s="33">
        <f t="shared" si="27"/>
        <v>2.80229956035166E-2</v>
      </c>
    </row>
    <row r="1576" spans="2:4" x14ac:dyDescent="0.2">
      <c r="B1576" t="s">
        <v>1606</v>
      </c>
      <c r="C1576" s="33">
        <v>3.7260684843523573E-2</v>
      </c>
      <c r="D1576" s="33">
        <f t="shared" si="27"/>
        <v>6.7260684843523572E-2</v>
      </c>
    </row>
    <row r="1577" spans="2:4" x14ac:dyDescent="0.2">
      <c r="B1577" t="s">
        <v>1607</v>
      </c>
      <c r="C1577" s="33">
        <v>5.532880498814368E-2</v>
      </c>
      <c r="D1577" s="33">
        <f t="shared" si="27"/>
        <v>8.5328804988143686E-2</v>
      </c>
    </row>
    <row r="1578" spans="2:4" x14ac:dyDescent="0.2">
      <c r="B1578" t="s">
        <v>1608</v>
      </c>
      <c r="C1578" s="33">
        <v>-1.6090349411087418E-3</v>
      </c>
      <c r="D1578" s="33">
        <f t="shared" si="27"/>
        <v>2.8390965058891257E-2</v>
      </c>
    </row>
    <row r="1579" spans="2:4" x14ac:dyDescent="0.2">
      <c r="B1579" t="s">
        <v>1609</v>
      </c>
      <c r="C1579" s="33">
        <v>-1.0005597354982762E-2</v>
      </c>
      <c r="D1579" s="33">
        <f t="shared" si="27"/>
        <v>1.9994402645017235E-2</v>
      </c>
    </row>
    <row r="1580" spans="2:4" x14ac:dyDescent="0.2">
      <c r="B1580" t="s">
        <v>1610</v>
      </c>
      <c r="C1580" s="33">
        <v>2.306003377767752E-2</v>
      </c>
      <c r="D1580" s="33">
        <f t="shared" si="27"/>
        <v>5.3060033777677519E-2</v>
      </c>
    </row>
    <row r="1581" spans="2:4" x14ac:dyDescent="0.2">
      <c r="B1581" t="s">
        <v>1611</v>
      </c>
      <c r="C1581" s="33">
        <v>1.9877927914942823E-2</v>
      </c>
      <c r="D1581" s="33">
        <f t="shared" si="27"/>
        <v>4.9877927914942818E-2</v>
      </c>
    </row>
    <row r="1582" spans="2:4" x14ac:dyDescent="0.2">
      <c r="B1582" t="s">
        <v>1612</v>
      </c>
      <c r="C1582" s="33">
        <v>4.1362046668706333E-2</v>
      </c>
      <c r="D1582" s="33">
        <f t="shared" si="27"/>
        <v>7.1362046668706325E-2</v>
      </c>
    </row>
    <row r="1583" spans="2:4" x14ac:dyDescent="0.2">
      <c r="B1583" t="s">
        <v>1613</v>
      </c>
      <c r="C1583" s="33">
        <v>-1.2264622255865222E-2</v>
      </c>
      <c r="D1583" s="33">
        <f t="shared" si="27"/>
        <v>1.7735377744134778E-2</v>
      </c>
    </row>
    <row r="1584" spans="2:4" x14ac:dyDescent="0.2">
      <c r="B1584" t="s">
        <v>1614</v>
      </c>
      <c r="C1584" s="33">
        <v>2.1385667902865793E-2</v>
      </c>
      <c r="D1584" s="33">
        <f t="shared" si="27"/>
        <v>5.1385667902865792E-2</v>
      </c>
    </row>
    <row r="1585" spans="2:4" x14ac:dyDescent="0.2">
      <c r="B1585" t="s">
        <v>1615</v>
      </c>
      <c r="C1585" s="33">
        <v>9.9543881001848411E-3</v>
      </c>
      <c r="D1585" s="33">
        <f t="shared" si="27"/>
        <v>3.995438810018484E-2</v>
      </c>
    </row>
    <row r="1586" spans="2:4" x14ac:dyDescent="0.2">
      <c r="B1586" t="s">
        <v>1616</v>
      </c>
      <c r="C1586" s="33">
        <v>3.2743246304497771E-2</v>
      </c>
      <c r="D1586" s="33">
        <f t="shared" si="27"/>
        <v>6.2743246304497763E-2</v>
      </c>
    </row>
    <row r="1587" spans="2:4" x14ac:dyDescent="0.2">
      <c r="B1587" t="s">
        <v>1617</v>
      </c>
      <c r="C1587" s="33">
        <v>1.2233984469308731E-3</v>
      </c>
      <c r="D1587" s="33">
        <f t="shared" si="27"/>
        <v>3.1223398446930874E-2</v>
      </c>
    </row>
    <row r="1588" spans="2:4" x14ac:dyDescent="0.2">
      <c r="B1588" t="s">
        <v>1618</v>
      </c>
      <c r="C1588" s="33">
        <v>4.4450026988020912E-2</v>
      </c>
      <c r="D1588" s="33">
        <f t="shared" si="27"/>
        <v>7.4450026988020918E-2</v>
      </c>
    </row>
    <row r="1589" spans="2:4" x14ac:dyDescent="0.2">
      <c r="B1589" t="s">
        <v>1619</v>
      </c>
      <c r="C1589" s="33">
        <v>1.3289506324804093E-2</v>
      </c>
      <c r="D1589" s="33">
        <f t="shared" si="27"/>
        <v>4.3289506324804092E-2</v>
      </c>
    </row>
    <row r="1590" spans="2:4" x14ac:dyDescent="0.2">
      <c r="B1590" t="s">
        <v>1620</v>
      </c>
      <c r="C1590" s="33">
        <v>1.5786351272510622E-2</v>
      </c>
      <c r="D1590" s="33">
        <f t="shared" si="27"/>
        <v>4.5786351272510621E-2</v>
      </c>
    </row>
    <row r="1591" spans="2:4" x14ac:dyDescent="0.2">
      <c r="B1591" t="s">
        <v>1621</v>
      </c>
      <c r="C1591" s="33">
        <v>1.0235570219265995E-2</v>
      </c>
      <c r="D1591" s="33">
        <f t="shared" si="27"/>
        <v>4.0235570219265993E-2</v>
      </c>
    </row>
    <row r="1592" spans="2:4" x14ac:dyDescent="0.2">
      <c r="B1592" t="s">
        <v>1622</v>
      </c>
      <c r="C1592" s="33">
        <v>1.8789944013956797E-2</v>
      </c>
      <c r="D1592" s="33">
        <f t="shared" si="27"/>
        <v>4.8789944013956796E-2</v>
      </c>
    </row>
    <row r="1593" spans="2:4" x14ac:dyDescent="0.2">
      <c r="B1593" t="s">
        <v>1623</v>
      </c>
      <c r="C1593" s="33">
        <v>2.2409086727523331E-2</v>
      </c>
      <c r="D1593" s="33">
        <f t="shared" si="27"/>
        <v>5.2409086727523327E-2</v>
      </c>
    </row>
    <row r="1594" spans="2:4" x14ac:dyDescent="0.2">
      <c r="B1594" t="s">
        <v>1624</v>
      </c>
      <c r="C1594" s="33">
        <v>2.2528376664932816E-2</v>
      </c>
      <c r="D1594" s="33">
        <f t="shared" si="27"/>
        <v>5.2528376664932819E-2</v>
      </c>
    </row>
    <row r="1595" spans="2:4" x14ac:dyDescent="0.2">
      <c r="B1595" t="s">
        <v>1625</v>
      </c>
      <c r="C1595" s="33">
        <v>3.2766281380623617E-2</v>
      </c>
      <c r="D1595" s="33">
        <f t="shared" si="27"/>
        <v>6.2766281380623623E-2</v>
      </c>
    </row>
    <row r="1596" spans="2:4" x14ac:dyDescent="0.2">
      <c r="B1596" t="s">
        <v>1626</v>
      </c>
      <c r="C1596" s="33">
        <v>3.471591395645738E-2</v>
      </c>
      <c r="D1596" s="33">
        <f t="shared" si="27"/>
        <v>6.4715913956457372E-2</v>
      </c>
    </row>
    <row r="1597" spans="2:4" x14ac:dyDescent="0.2">
      <c r="B1597" t="s">
        <v>1627</v>
      </c>
      <c r="C1597" s="33">
        <v>1.2707693992163475E-2</v>
      </c>
      <c r="D1597" s="33">
        <f t="shared" si="27"/>
        <v>4.2707693992163474E-2</v>
      </c>
    </row>
    <row r="1598" spans="2:4" x14ac:dyDescent="0.2">
      <c r="B1598" t="s">
        <v>1628</v>
      </c>
      <c r="C1598" s="33">
        <v>4.1227477377817012E-2</v>
      </c>
      <c r="D1598" s="33">
        <f t="shared" si="27"/>
        <v>7.1227477377817011E-2</v>
      </c>
    </row>
    <row r="1599" spans="2:4" x14ac:dyDescent="0.2">
      <c r="B1599" t="s">
        <v>1629</v>
      </c>
      <c r="C1599" s="33">
        <v>1.1711577400099515E-2</v>
      </c>
      <c r="D1599" s="33">
        <f t="shared" si="27"/>
        <v>4.1711577400099516E-2</v>
      </c>
    </row>
    <row r="1600" spans="2:4" x14ac:dyDescent="0.2">
      <c r="B1600" t="s">
        <v>1630</v>
      </c>
      <c r="C1600" s="33">
        <v>3.6046780272644713E-2</v>
      </c>
      <c r="D1600" s="33">
        <f t="shared" si="27"/>
        <v>6.6046780272644712E-2</v>
      </c>
    </row>
    <row r="1601" spans="2:4" x14ac:dyDescent="0.2">
      <c r="B1601" t="s">
        <v>1631</v>
      </c>
      <c r="C1601" s="33">
        <v>-2.2134069069488164E-2</v>
      </c>
      <c r="D1601" s="33">
        <f t="shared" si="27"/>
        <v>7.8659309305118344E-3</v>
      </c>
    </row>
    <row r="1602" spans="2:4" x14ac:dyDescent="0.2">
      <c r="B1602" t="s">
        <v>1632</v>
      </c>
      <c r="C1602" s="33">
        <v>-7.21858428772695E-4</v>
      </c>
      <c r="D1602" s="33">
        <f t="shared" si="27"/>
        <v>2.9278141571227302E-2</v>
      </c>
    </row>
    <row r="1603" spans="2:4" x14ac:dyDescent="0.2">
      <c r="B1603" t="s">
        <v>1633</v>
      </c>
      <c r="C1603" s="33">
        <v>5.2550724146675342E-3</v>
      </c>
      <c r="D1603" s="33">
        <f t="shared" si="27"/>
        <v>3.5255072414667535E-2</v>
      </c>
    </row>
    <row r="1604" spans="2:4" x14ac:dyDescent="0.2">
      <c r="B1604" t="s">
        <v>1634</v>
      </c>
      <c r="C1604" s="33">
        <v>1.4293973302427217E-2</v>
      </c>
      <c r="D1604" s="33">
        <f t="shared" si="27"/>
        <v>4.4293973302427216E-2</v>
      </c>
    </row>
    <row r="1605" spans="2:4" x14ac:dyDescent="0.2">
      <c r="B1605" t="s">
        <v>1635</v>
      </c>
      <c r="C1605" s="33">
        <v>-3.1485724755016039E-3</v>
      </c>
      <c r="D1605" s="33">
        <f t="shared" ref="D1605:D1668" si="28">C1605+3%</f>
        <v>2.6851427524498393E-2</v>
      </c>
    </row>
    <row r="1606" spans="2:4" x14ac:dyDescent="0.2">
      <c r="B1606" t="s">
        <v>1636</v>
      </c>
      <c r="C1606" s="33">
        <v>-1.3683768269079419E-2</v>
      </c>
      <c r="D1606" s="33">
        <f t="shared" si="28"/>
        <v>1.6316231730920581E-2</v>
      </c>
    </row>
    <row r="1607" spans="2:4" x14ac:dyDescent="0.2">
      <c r="B1607" t="s">
        <v>1637</v>
      </c>
      <c r="C1607" s="33">
        <v>-1.2954852368256171E-3</v>
      </c>
      <c r="D1607" s="33">
        <f t="shared" si="28"/>
        <v>2.8704514763174382E-2</v>
      </c>
    </row>
    <row r="1608" spans="2:4" x14ac:dyDescent="0.2">
      <c r="B1608" t="s">
        <v>1638</v>
      </c>
      <c r="C1608" s="33">
        <v>4.2235338352992674E-2</v>
      </c>
      <c r="D1608" s="33">
        <f t="shared" si="28"/>
        <v>7.2235338352992673E-2</v>
      </c>
    </row>
    <row r="1609" spans="2:4" x14ac:dyDescent="0.2">
      <c r="B1609" t="s">
        <v>1639</v>
      </c>
      <c r="C1609" s="33">
        <v>1.4816691847379758E-2</v>
      </c>
      <c r="D1609" s="33">
        <f t="shared" si="28"/>
        <v>4.4816691847379755E-2</v>
      </c>
    </row>
    <row r="1610" spans="2:4" x14ac:dyDescent="0.2">
      <c r="B1610" t="s">
        <v>1640</v>
      </c>
      <c r="C1610" s="33">
        <v>-1.0312841680001279E-2</v>
      </c>
      <c r="D1610" s="33">
        <f t="shared" si="28"/>
        <v>1.9687158319998718E-2</v>
      </c>
    </row>
    <row r="1611" spans="2:4" x14ac:dyDescent="0.2">
      <c r="B1611" t="s">
        <v>1641</v>
      </c>
      <c r="C1611" s="33">
        <v>1.2430644273040248E-2</v>
      </c>
      <c r="D1611" s="33">
        <f t="shared" si="28"/>
        <v>4.2430644273040247E-2</v>
      </c>
    </row>
    <row r="1612" spans="2:4" x14ac:dyDescent="0.2">
      <c r="B1612" t="s">
        <v>1642</v>
      </c>
      <c r="C1612" s="33">
        <v>2.7642818022695304E-2</v>
      </c>
      <c r="D1612" s="33">
        <f t="shared" si="28"/>
        <v>5.7642818022695302E-2</v>
      </c>
    </row>
    <row r="1613" spans="2:4" x14ac:dyDescent="0.2">
      <c r="B1613" t="s">
        <v>1643</v>
      </c>
      <c r="C1613" s="33">
        <v>3.0667162096887947E-3</v>
      </c>
      <c r="D1613" s="33">
        <f t="shared" si="28"/>
        <v>3.306671620968879E-2</v>
      </c>
    </row>
    <row r="1614" spans="2:4" x14ac:dyDescent="0.2">
      <c r="B1614" t="s">
        <v>1644</v>
      </c>
      <c r="C1614" s="33">
        <v>-1.0245562776859342E-2</v>
      </c>
      <c r="D1614" s="33">
        <f t="shared" si="28"/>
        <v>1.9754437223140658E-2</v>
      </c>
    </row>
    <row r="1615" spans="2:4" x14ac:dyDescent="0.2">
      <c r="B1615" t="s">
        <v>1645</v>
      </c>
      <c r="C1615" s="33">
        <v>-7.7225259989699233E-3</v>
      </c>
      <c r="D1615" s="33">
        <f t="shared" si="28"/>
        <v>2.2277474001030077E-2</v>
      </c>
    </row>
    <row r="1616" spans="2:4" x14ac:dyDescent="0.2">
      <c r="B1616" t="s">
        <v>1646</v>
      </c>
      <c r="C1616" s="33">
        <v>2.7692304415411761E-2</v>
      </c>
      <c r="D1616" s="33">
        <f t="shared" si="28"/>
        <v>5.769230441541176E-2</v>
      </c>
    </row>
    <row r="1617" spans="2:4" x14ac:dyDescent="0.2">
      <c r="B1617" t="s">
        <v>1647</v>
      </c>
      <c r="C1617" s="33">
        <v>9.6878256029902434E-3</v>
      </c>
      <c r="D1617" s="33">
        <f t="shared" si="28"/>
        <v>3.9687825602990244E-2</v>
      </c>
    </row>
    <row r="1618" spans="2:4" x14ac:dyDescent="0.2">
      <c r="B1618" t="s">
        <v>1648</v>
      </c>
      <c r="C1618" s="33">
        <v>5.3223638804512328E-3</v>
      </c>
      <c r="D1618" s="33">
        <f t="shared" si="28"/>
        <v>3.5322363880451235E-2</v>
      </c>
    </row>
    <row r="1619" spans="2:4" x14ac:dyDescent="0.2">
      <c r="B1619" t="s">
        <v>1649</v>
      </c>
      <c r="C1619" s="33">
        <v>-2.6801381454967431E-2</v>
      </c>
      <c r="D1619" s="33">
        <f t="shared" si="28"/>
        <v>3.198618545032568E-3</v>
      </c>
    </row>
    <row r="1620" spans="2:4" x14ac:dyDescent="0.2">
      <c r="B1620" t="s">
        <v>1650</v>
      </c>
      <c r="C1620" s="33">
        <v>-2.0105619748138279E-2</v>
      </c>
      <c r="D1620" s="33">
        <f t="shared" si="28"/>
        <v>9.8943802518617202E-3</v>
      </c>
    </row>
    <row r="1621" spans="2:4" x14ac:dyDescent="0.2">
      <c r="B1621" t="s">
        <v>1651</v>
      </c>
      <c r="C1621" s="33">
        <v>1.4112329781773821E-2</v>
      </c>
      <c r="D1621" s="33">
        <f t="shared" si="28"/>
        <v>4.4112329781773818E-2</v>
      </c>
    </row>
    <row r="1622" spans="2:4" x14ac:dyDescent="0.2">
      <c r="B1622" t="s">
        <v>1652</v>
      </c>
      <c r="C1622" s="33">
        <v>-3.907632757398187E-4</v>
      </c>
      <c r="D1622" s="33">
        <f t="shared" si="28"/>
        <v>2.960923672426018E-2</v>
      </c>
    </row>
    <row r="1623" spans="2:4" x14ac:dyDescent="0.2">
      <c r="B1623" t="s">
        <v>1653</v>
      </c>
      <c r="C1623" s="33">
        <v>-8.546992505456567E-3</v>
      </c>
      <c r="D1623" s="33">
        <f t="shared" si="28"/>
        <v>2.145300749454343E-2</v>
      </c>
    </row>
    <row r="1624" spans="2:4" x14ac:dyDescent="0.2">
      <c r="B1624" t="s">
        <v>1654</v>
      </c>
      <c r="C1624" s="33">
        <v>2.5394700977219485E-2</v>
      </c>
      <c r="D1624" s="33">
        <f t="shared" si="28"/>
        <v>5.5394700977219484E-2</v>
      </c>
    </row>
    <row r="1625" spans="2:4" x14ac:dyDescent="0.2">
      <c r="B1625" t="s">
        <v>1655</v>
      </c>
      <c r="C1625" s="33">
        <v>-1.71986093165662E-2</v>
      </c>
      <c r="D1625" s="33">
        <f t="shared" si="28"/>
        <v>1.2801390683433798E-2</v>
      </c>
    </row>
    <row r="1626" spans="2:4" x14ac:dyDescent="0.2">
      <c r="B1626" t="s">
        <v>1656</v>
      </c>
      <c r="C1626" s="33">
        <v>2.0783106125565592E-3</v>
      </c>
      <c r="D1626" s="33">
        <f t="shared" si="28"/>
        <v>3.207831061255656E-2</v>
      </c>
    </row>
    <row r="1627" spans="2:4" x14ac:dyDescent="0.2">
      <c r="B1627" t="s">
        <v>1657</v>
      </c>
      <c r="C1627" s="33">
        <v>-7.4850916703605563E-3</v>
      </c>
      <c r="D1627" s="33">
        <f t="shared" si="28"/>
        <v>2.2514908329639441E-2</v>
      </c>
    </row>
    <row r="1628" spans="2:4" x14ac:dyDescent="0.2">
      <c r="B1628" t="s">
        <v>1658</v>
      </c>
      <c r="C1628" s="33">
        <v>-5.356178058405674E-3</v>
      </c>
      <c r="D1628" s="33">
        <f t="shared" si="28"/>
        <v>2.4643821941594327E-2</v>
      </c>
    </row>
    <row r="1629" spans="2:4" x14ac:dyDescent="0.2">
      <c r="B1629" t="s">
        <v>1659</v>
      </c>
      <c r="C1629" s="33">
        <v>1.3359414776904324E-2</v>
      </c>
      <c r="D1629" s="33">
        <f t="shared" si="28"/>
        <v>4.3359414776904324E-2</v>
      </c>
    </row>
    <row r="1630" spans="2:4" x14ac:dyDescent="0.2">
      <c r="B1630" t="s">
        <v>1660</v>
      </c>
      <c r="C1630" s="33">
        <v>1.7866845100317132E-2</v>
      </c>
      <c r="D1630" s="33">
        <f t="shared" si="28"/>
        <v>4.7866845100317135E-2</v>
      </c>
    </row>
    <row r="1631" spans="2:4" x14ac:dyDescent="0.2">
      <c r="B1631" t="s">
        <v>1661</v>
      </c>
      <c r="C1631" s="33">
        <v>7.5937591406691957E-2</v>
      </c>
      <c r="D1631" s="33">
        <f t="shared" si="28"/>
        <v>0.10593759140669196</v>
      </c>
    </row>
    <row r="1632" spans="2:4" x14ac:dyDescent="0.2">
      <c r="B1632" t="s">
        <v>1662</v>
      </c>
      <c r="C1632" s="33">
        <v>-1.6009823110221567E-2</v>
      </c>
      <c r="D1632" s="33">
        <f t="shared" si="28"/>
        <v>1.3990176889778431E-2</v>
      </c>
    </row>
    <row r="1633" spans="2:4" x14ac:dyDescent="0.2">
      <c r="B1633" t="s">
        <v>1663</v>
      </c>
      <c r="C1633" s="33">
        <v>3.0339827127274399E-2</v>
      </c>
      <c r="D1633" s="33">
        <f t="shared" si="28"/>
        <v>6.0339827127274398E-2</v>
      </c>
    </row>
    <row r="1634" spans="2:4" x14ac:dyDescent="0.2">
      <c r="B1634" t="s">
        <v>1664</v>
      </c>
      <c r="C1634" s="33">
        <v>6.4026812340291506E-3</v>
      </c>
      <c r="D1634" s="33">
        <f t="shared" si="28"/>
        <v>3.6402681234029149E-2</v>
      </c>
    </row>
    <row r="1635" spans="2:4" x14ac:dyDescent="0.2">
      <c r="B1635" t="s">
        <v>1665</v>
      </c>
      <c r="C1635" s="33">
        <v>-1.1818987329495817E-2</v>
      </c>
      <c r="D1635" s="33">
        <f t="shared" si="28"/>
        <v>1.8181012670504183E-2</v>
      </c>
    </row>
    <row r="1636" spans="2:4" x14ac:dyDescent="0.2">
      <c r="B1636" t="s">
        <v>1666</v>
      </c>
      <c r="C1636" s="33">
        <v>2.679909947580876E-3</v>
      </c>
      <c r="D1636" s="33">
        <f t="shared" si="28"/>
        <v>3.2679909947580875E-2</v>
      </c>
    </row>
    <row r="1637" spans="2:4" x14ac:dyDescent="0.2">
      <c r="B1637" t="s">
        <v>1667</v>
      </c>
      <c r="C1637" s="33">
        <v>2.654224822384927E-2</v>
      </c>
      <c r="D1637" s="33">
        <f t="shared" si="28"/>
        <v>5.6542248223849269E-2</v>
      </c>
    </row>
    <row r="1638" spans="2:4" x14ac:dyDescent="0.2">
      <c r="B1638" t="s">
        <v>1668</v>
      </c>
      <c r="C1638" s="33">
        <v>8.6949006251652652E-3</v>
      </c>
      <c r="D1638" s="33">
        <f t="shared" si="28"/>
        <v>3.8694900625165264E-2</v>
      </c>
    </row>
    <row r="1639" spans="2:4" x14ac:dyDescent="0.2">
      <c r="B1639" t="s">
        <v>1669</v>
      </c>
      <c r="C1639" s="33">
        <v>4.4207769293297108E-3</v>
      </c>
      <c r="D1639" s="33">
        <f t="shared" si="28"/>
        <v>3.4420776929329711E-2</v>
      </c>
    </row>
    <row r="1640" spans="2:4" x14ac:dyDescent="0.2">
      <c r="B1640" t="s">
        <v>1670</v>
      </c>
      <c r="C1640" s="33">
        <v>4.5564608809029114E-3</v>
      </c>
      <c r="D1640" s="33">
        <f t="shared" si="28"/>
        <v>3.455646088090291E-2</v>
      </c>
    </row>
    <row r="1641" spans="2:4" x14ac:dyDescent="0.2">
      <c r="B1641" t="s">
        <v>1671</v>
      </c>
      <c r="C1641" s="33">
        <v>6.1726543873556833E-2</v>
      </c>
      <c r="D1641" s="33">
        <f t="shared" si="28"/>
        <v>9.1726543873556832E-2</v>
      </c>
    </row>
    <row r="1642" spans="2:4" x14ac:dyDescent="0.2">
      <c r="B1642" t="s">
        <v>1672</v>
      </c>
      <c r="C1642" s="33">
        <v>-7.6517678502427289E-3</v>
      </c>
      <c r="D1642" s="33">
        <f t="shared" si="28"/>
        <v>2.2348232149757272E-2</v>
      </c>
    </row>
    <row r="1643" spans="2:4" x14ac:dyDescent="0.2">
      <c r="B1643" t="s">
        <v>1673</v>
      </c>
      <c r="C1643" s="33">
        <v>-2.5076066947473323E-2</v>
      </c>
      <c r="D1643" s="33">
        <f t="shared" si="28"/>
        <v>4.9239330525266758E-3</v>
      </c>
    </row>
    <row r="1644" spans="2:4" x14ac:dyDescent="0.2">
      <c r="B1644" t="s">
        <v>1674</v>
      </c>
      <c r="C1644" s="33">
        <v>2.735322787291581E-2</v>
      </c>
      <c r="D1644" s="33">
        <f t="shared" si="28"/>
        <v>5.7353227872915809E-2</v>
      </c>
    </row>
    <row r="1645" spans="2:4" x14ac:dyDescent="0.2">
      <c r="B1645" t="s">
        <v>1675</v>
      </c>
      <c r="C1645" s="33">
        <v>4.16024106802678E-2</v>
      </c>
      <c r="D1645" s="33">
        <f t="shared" si="28"/>
        <v>7.1602410680267792E-2</v>
      </c>
    </row>
    <row r="1646" spans="2:4" x14ac:dyDescent="0.2">
      <c r="B1646" t="s">
        <v>1676</v>
      </c>
      <c r="C1646" s="33">
        <v>-1.2402076832093729E-3</v>
      </c>
      <c r="D1646" s="33">
        <f t="shared" si="28"/>
        <v>2.8759792316790628E-2</v>
      </c>
    </row>
    <row r="1647" spans="2:4" x14ac:dyDescent="0.2">
      <c r="B1647" t="s">
        <v>1677</v>
      </c>
      <c r="C1647" s="33">
        <v>1.7046519676506774E-2</v>
      </c>
      <c r="D1647" s="33">
        <f t="shared" si="28"/>
        <v>4.7046519676506776E-2</v>
      </c>
    </row>
    <row r="1648" spans="2:4" x14ac:dyDescent="0.2">
      <c r="B1648" t="s">
        <v>1678</v>
      </c>
      <c r="C1648" s="33">
        <v>2.177937459149807E-2</v>
      </c>
      <c r="D1648" s="33">
        <f t="shared" si="28"/>
        <v>5.1779374591498069E-2</v>
      </c>
    </row>
    <row r="1649" spans="2:4" x14ac:dyDescent="0.2">
      <c r="B1649" t="s">
        <v>1679</v>
      </c>
      <c r="C1649" s="33">
        <v>2.6569008780876965E-2</v>
      </c>
      <c r="D1649" s="33">
        <f t="shared" si="28"/>
        <v>5.6569008780876964E-2</v>
      </c>
    </row>
    <row r="1650" spans="2:4" x14ac:dyDescent="0.2">
      <c r="B1650" t="s">
        <v>1680</v>
      </c>
      <c r="C1650" s="33">
        <v>3.0634628171849622E-2</v>
      </c>
      <c r="D1650" s="33">
        <f t="shared" si="28"/>
        <v>6.0634628171849621E-2</v>
      </c>
    </row>
    <row r="1651" spans="2:4" x14ac:dyDescent="0.2">
      <c r="B1651" t="s">
        <v>1681</v>
      </c>
      <c r="C1651" s="33">
        <v>1.5685127427822181E-2</v>
      </c>
      <c r="D1651" s="33">
        <f t="shared" si="28"/>
        <v>4.5685127427822179E-2</v>
      </c>
    </row>
    <row r="1652" spans="2:4" x14ac:dyDescent="0.2">
      <c r="B1652" t="s">
        <v>1682</v>
      </c>
      <c r="C1652" s="33">
        <v>3.870531859513178E-2</v>
      </c>
      <c r="D1652" s="33">
        <f t="shared" si="28"/>
        <v>6.8705318595131779E-2</v>
      </c>
    </row>
    <row r="1653" spans="2:4" x14ac:dyDescent="0.2">
      <c r="B1653" t="s">
        <v>1683</v>
      </c>
      <c r="C1653" s="33">
        <v>4.4595144114912815E-3</v>
      </c>
      <c r="D1653" s="33">
        <f t="shared" si="28"/>
        <v>3.4459514411491282E-2</v>
      </c>
    </row>
    <row r="1654" spans="2:4" x14ac:dyDescent="0.2">
      <c r="B1654" t="s">
        <v>1684</v>
      </c>
      <c r="C1654" s="33">
        <v>3.3324571445875029E-2</v>
      </c>
      <c r="D1654" s="33">
        <f t="shared" si="28"/>
        <v>6.3324571445875028E-2</v>
      </c>
    </row>
    <row r="1655" spans="2:4" x14ac:dyDescent="0.2">
      <c r="B1655" t="s">
        <v>1685</v>
      </c>
      <c r="C1655" s="33">
        <v>3.7205475857885528E-2</v>
      </c>
      <c r="D1655" s="33">
        <f t="shared" si="28"/>
        <v>6.7205475857885527E-2</v>
      </c>
    </row>
    <row r="1656" spans="2:4" x14ac:dyDescent="0.2">
      <c r="B1656" t="s">
        <v>1686</v>
      </c>
      <c r="C1656" s="33">
        <v>1.2438813310892924E-2</v>
      </c>
      <c r="D1656" s="33">
        <f t="shared" si="28"/>
        <v>4.2438813310892921E-2</v>
      </c>
    </row>
    <row r="1657" spans="2:4" x14ac:dyDescent="0.2">
      <c r="B1657" t="s">
        <v>1687</v>
      </c>
      <c r="C1657" s="33">
        <v>-1.4471541587910518E-2</v>
      </c>
      <c r="D1657" s="33">
        <f t="shared" si="28"/>
        <v>1.5528458412089481E-2</v>
      </c>
    </row>
    <row r="1658" spans="2:4" x14ac:dyDescent="0.2">
      <c r="B1658" t="s">
        <v>1688</v>
      </c>
      <c r="C1658" s="33">
        <v>-1.4210986158619448E-2</v>
      </c>
      <c r="D1658" s="33">
        <f t="shared" si="28"/>
        <v>1.5789013841380553E-2</v>
      </c>
    </row>
    <row r="1659" spans="2:4" x14ac:dyDescent="0.2">
      <c r="B1659" t="s">
        <v>1689</v>
      </c>
      <c r="C1659" s="33">
        <v>4.8499113135140721E-2</v>
      </c>
      <c r="D1659" s="33">
        <f t="shared" si="28"/>
        <v>7.8499113135140713E-2</v>
      </c>
    </row>
    <row r="1660" spans="2:4" x14ac:dyDescent="0.2">
      <c r="B1660" t="s">
        <v>1690</v>
      </c>
      <c r="C1660" s="33">
        <v>-6.3717433999631139E-4</v>
      </c>
      <c r="D1660" s="33">
        <f t="shared" si="28"/>
        <v>2.9362825660003686E-2</v>
      </c>
    </row>
    <row r="1661" spans="2:4" x14ac:dyDescent="0.2">
      <c r="B1661" t="s">
        <v>1691</v>
      </c>
      <c r="C1661" s="33">
        <v>1.8089743008387393E-2</v>
      </c>
      <c r="D1661" s="33">
        <f t="shared" si="28"/>
        <v>4.8089743008387392E-2</v>
      </c>
    </row>
    <row r="1662" spans="2:4" x14ac:dyDescent="0.2">
      <c r="B1662" t="s">
        <v>1692</v>
      </c>
      <c r="C1662" s="33">
        <v>4.4144211893070787E-2</v>
      </c>
      <c r="D1662" s="33">
        <f t="shared" si="28"/>
        <v>7.4144211893070786E-2</v>
      </c>
    </row>
    <row r="1663" spans="2:4" x14ac:dyDescent="0.2">
      <c r="B1663" t="s">
        <v>1693</v>
      </c>
      <c r="C1663" s="33">
        <v>8.133719784466524E-3</v>
      </c>
      <c r="D1663" s="33">
        <f t="shared" si="28"/>
        <v>3.8133719784466523E-2</v>
      </c>
    </row>
    <row r="1664" spans="2:4" x14ac:dyDescent="0.2">
      <c r="B1664" t="s">
        <v>1694</v>
      </c>
      <c r="C1664" s="33">
        <v>2.8287320392798361E-2</v>
      </c>
      <c r="D1664" s="33">
        <f t="shared" si="28"/>
        <v>5.828732039279836E-2</v>
      </c>
    </row>
    <row r="1665" spans="2:4" x14ac:dyDescent="0.2">
      <c r="B1665" t="s">
        <v>1695</v>
      </c>
      <c r="C1665" s="33">
        <v>4.7927162634259349E-2</v>
      </c>
      <c r="D1665" s="33">
        <f t="shared" si="28"/>
        <v>7.7927162634259348E-2</v>
      </c>
    </row>
    <row r="1666" spans="2:4" x14ac:dyDescent="0.2">
      <c r="B1666" t="s">
        <v>1696</v>
      </c>
      <c r="C1666" s="33">
        <v>-4.2846196738463085E-3</v>
      </c>
      <c r="D1666" s="33">
        <f t="shared" si="28"/>
        <v>2.571538032615369E-2</v>
      </c>
    </row>
    <row r="1667" spans="2:4" x14ac:dyDescent="0.2">
      <c r="B1667" t="s">
        <v>1697</v>
      </c>
      <c r="C1667" s="33">
        <v>2.9988599985675164E-2</v>
      </c>
      <c r="D1667" s="33">
        <f t="shared" si="28"/>
        <v>5.9988599985675163E-2</v>
      </c>
    </row>
    <row r="1668" spans="2:4" x14ac:dyDescent="0.2">
      <c r="B1668" t="s">
        <v>1698</v>
      </c>
      <c r="C1668" s="33">
        <v>2.8082520533544174E-2</v>
      </c>
      <c r="D1668" s="33">
        <f t="shared" si="28"/>
        <v>5.8082520533544173E-2</v>
      </c>
    </row>
    <row r="1669" spans="2:4" x14ac:dyDescent="0.2">
      <c r="B1669" t="s">
        <v>1699</v>
      </c>
      <c r="C1669" s="33">
        <v>1.5091633718858868E-2</v>
      </c>
      <c r="D1669" s="33">
        <f t="shared" ref="D1669:D1732" si="29">C1669+3%</f>
        <v>4.5091633718858867E-2</v>
      </c>
    </row>
    <row r="1670" spans="2:4" x14ac:dyDescent="0.2">
      <c r="B1670" t="s">
        <v>1700</v>
      </c>
      <c r="C1670" s="33">
        <v>4.8457258183788755E-3</v>
      </c>
      <c r="D1670" s="33">
        <f t="shared" si="29"/>
        <v>3.4845725818378873E-2</v>
      </c>
    </row>
    <row r="1671" spans="2:4" x14ac:dyDescent="0.2">
      <c r="B1671" t="s">
        <v>1701</v>
      </c>
      <c r="C1671" s="33">
        <v>-1.4980674147491562E-2</v>
      </c>
      <c r="D1671" s="33">
        <f t="shared" si="29"/>
        <v>1.5019325852508437E-2</v>
      </c>
    </row>
    <row r="1672" spans="2:4" x14ac:dyDescent="0.2">
      <c r="B1672" t="s">
        <v>1702</v>
      </c>
      <c r="C1672" s="33">
        <v>-1.8711726229208955E-2</v>
      </c>
      <c r="D1672" s="33">
        <f t="shared" si="29"/>
        <v>1.1288273770791044E-2</v>
      </c>
    </row>
    <row r="1673" spans="2:4" x14ac:dyDescent="0.2">
      <c r="B1673" t="s">
        <v>1703</v>
      </c>
      <c r="C1673" s="33">
        <v>8.1504401437591974E-4</v>
      </c>
      <c r="D1673" s="33">
        <f t="shared" si="29"/>
        <v>3.0815044014375917E-2</v>
      </c>
    </row>
    <row r="1674" spans="2:4" x14ac:dyDescent="0.2">
      <c r="B1674" t="s">
        <v>1704</v>
      </c>
      <c r="C1674" s="33">
        <v>2.6967113959909993E-2</v>
      </c>
      <c r="D1674" s="33">
        <f t="shared" si="29"/>
        <v>5.6967113959909992E-2</v>
      </c>
    </row>
    <row r="1675" spans="2:4" x14ac:dyDescent="0.2">
      <c r="B1675" t="s">
        <v>1705</v>
      </c>
      <c r="C1675" s="33">
        <v>9.9015205425856991E-3</v>
      </c>
      <c r="D1675" s="33">
        <f t="shared" si="29"/>
        <v>3.9901520542585694E-2</v>
      </c>
    </row>
    <row r="1676" spans="2:4" x14ac:dyDescent="0.2">
      <c r="B1676" t="s">
        <v>1706</v>
      </c>
      <c r="C1676" s="33">
        <v>3.890790772100073E-2</v>
      </c>
      <c r="D1676" s="33">
        <f t="shared" si="29"/>
        <v>6.8907907721000722E-2</v>
      </c>
    </row>
    <row r="1677" spans="2:4" x14ac:dyDescent="0.2">
      <c r="B1677" t="s">
        <v>1707</v>
      </c>
      <c r="C1677" s="33">
        <v>1.7295791536660988E-2</v>
      </c>
      <c r="D1677" s="33">
        <f t="shared" si="29"/>
        <v>4.7295791536660983E-2</v>
      </c>
    </row>
    <row r="1678" spans="2:4" x14ac:dyDescent="0.2">
      <c r="B1678" t="s">
        <v>1708</v>
      </c>
      <c r="C1678" s="33">
        <v>4.3667674057081815E-2</v>
      </c>
      <c r="D1678" s="33">
        <f t="shared" si="29"/>
        <v>7.3667674057081814E-2</v>
      </c>
    </row>
    <row r="1679" spans="2:4" x14ac:dyDescent="0.2">
      <c r="B1679" t="s">
        <v>1709</v>
      </c>
      <c r="C1679" s="33">
        <v>-1.8933373693209125E-2</v>
      </c>
      <c r="D1679" s="33">
        <f t="shared" si="29"/>
        <v>1.1066626306790874E-2</v>
      </c>
    </row>
    <row r="1680" spans="2:4" x14ac:dyDescent="0.2">
      <c r="B1680" t="s">
        <v>1710</v>
      </c>
      <c r="C1680" s="33">
        <v>-6.7870706085647759E-3</v>
      </c>
      <c r="D1680" s="33">
        <f t="shared" si="29"/>
        <v>2.3212929391435225E-2</v>
      </c>
    </row>
    <row r="1681" spans="2:4" x14ac:dyDescent="0.2">
      <c r="B1681" t="s">
        <v>1711</v>
      </c>
      <c r="C1681" s="33">
        <v>2.8132642459153867E-2</v>
      </c>
      <c r="D1681" s="33">
        <f t="shared" si="29"/>
        <v>5.8132642459153866E-2</v>
      </c>
    </row>
    <row r="1682" spans="2:4" x14ac:dyDescent="0.2">
      <c r="B1682" t="s">
        <v>1712</v>
      </c>
      <c r="C1682" s="33">
        <v>-3.0790959695278543E-2</v>
      </c>
      <c r="D1682" s="33">
        <f t="shared" si="29"/>
        <v>-7.9095969527854387E-4</v>
      </c>
    </row>
    <row r="1683" spans="2:4" x14ac:dyDescent="0.2">
      <c r="B1683" t="s">
        <v>1713</v>
      </c>
      <c r="C1683" s="33">
        <v>1.0308265756613505E-3</v>
      </c>
      <c r="D1683" s="33">
        <f t="shared" si="29"/>
        <v>3.1030826575661349E-2</v>
      </c>
    </row>
    <row r="1684" spans="2:4" x14ac:dyDescent="0.2">
      <c r="B1684" t="s">
        <v>1714</v>
      </c>
      <c r="C1684" s="33">
        <v>2.7605261472495736E-2</v>
      </c>
      <c r="D1684" s="33">
        <f t="shared" si="29"/>
        <v>5.7605261472495735E-2</v>
      </c>
    </row>
    <row r="1685" spans="2:4" x14ac:dyDescent="0.2">
      <c r="B1685" t="s">
        <v>1715</v>
      </c>
      <c r="C1685" s="33">
        <v>-6.754283416951572E-3</v>
      </c>
      <c r="D1685" s="33">
        <f t="shared" si="29"/>
        <v>2.3245716583048429E-2</v>
      </c>
    </row>
    <row r="1686" spans="2:4" x14ac:dyDescent="0.2">
      <c r="B1686" t="s">
        <v>1716</v>
      </c>
      <c r="C1686" s="33">
        <v>2.7097323915957615E-2</v>
      </c>
      <c r="D1686" s="33">
        <f t="shared" si="29"/>
        <v>5.7097323915957614E-2</v>
      </c>
    </row>
    <row r="1687" spans="2:4" x14ac:dyDescent="0.2">
      <c r="B1687" t="s">
        <v>1717</v>
      </c>
      <c r="C1687" s="33">
        <v>1.30111759555669E-2</v>
      </c>
      <c r="D1687" s="33">
        <f t="shared" si="29"/>
        <v>4.3011175955566902E-2</v>
      </c>
    </row>
    <row r="1688" spans="2:4" x14ac:dyDescent="0.2">
      <c r="B1688" t="s">
        <v>1718</v>
      </c>
      <c r="C1688" s="33">
        <v>-5.3098033768850268E-3</v>
      </c>
      <c r="D1688" s="33">
        <f t="shared" si="29"/>
        <v>2.4690196623114974E-2</v>
      </c>
    </row>
    <row r="1689" spans="2:4" x14ac:dyDescent="0.2">
      <c r="B1689" t="s">
        <v>1719</v>
      </c>
      <c r="C1689" s="33">
        <v>-1.7357406174678881E-2</v>
      </c>
      <c r="D1689" s="33">
        <f t="shared" si="29"/>
        <v>1.2642593825321118E-2</v>
      </c>
    </row>
    <row r="1690" spans="2:4" x14ac:dyDescent="0.2">
      <c r="B1690" t="s">
        <v>1720</v>
      </c>
      <c r="C1690" s="33">
        <v>1.4046429855743156E-2</v>
      </c>
      <c r="D1690" s="33">
        <f t="shared" si="29"/>
        <v>4.4046429855743155E-2</v>
      </c>
    </row>
    <row r="1691" spans="2:4" x14ac:dyDescent="0.2">
      <c r="B1691" t="s">
        <v>1721</v>
      </c>
      <c r="C1691" s="33">
        <v>2.721375735423312E-2</v>
      </c>
      <c r="D1691" s="33">
        <f t="shared" si="29"/>
        <v>5.7213757354233119E-2</v>
      </c>
    </row>
    <row r="1692" spans="2:4" x14ac:dyDescent="0.2">
      <c r="B1692" t="s">
        <v>1722</v>
      </c>
      <c r="C1692" s="33">
        <v>-2.2772118645657244E-2</v>
      </c>
      <c r="D1692" s="33">
        <f t="shared" si="29"/>
        <v>7.227881354342755E-3</v>
      </c>
    </row>
    <row r="1693" spans="2:4" x14ac:dyDescent="0.2">
      <c r="B1693" t="s">
        <v>1723</v>
      </c>
      <c r="C1693" s="33">
        <v>-1.607606068902976E-2</v>
      </c>
      <c r="D1693" s="33">
        <f t="shared" si="29"/>
        <v>1.3923939310970239E-2</v>
      </c>
    </row>
    <row r="1694" spans="2:4" x14ac:dyDescent="0.2">
      <c r="B1694" t="s">
        <v>1724</v>
      </c>
      <c r="C1694" s="33">
        <v>1.7632610259083671E-2</v>
      </c>
      <c r="D1694" s="33">
        <f t="shared" si="29"/>
        <v>4.763261025908367E-2</v>
      </c>
    </row>
    <row r="1695" spans="2:4" x14ac:dyDescent="0.2">
      <c r="B1695" t="s">
        <v>1725</v>
      </c>
      <c r="C1695" s="33">
        <v>2.3463770622097528E-2</v>
      </c>
      <c r="D1695" s="33">
        <f t="shared" si="29"/>
        <v>5.3463770622097527E-2</v>
      </c>
    </row>
    <row r="1696" spans="2:4" x14ac:dyDescent="0.2">
      <c r="B1696" t="s">
        <v>1726</v>
      </c>
      <c r="C1696" s="33">
        <v>1.9745797293166251E-2</v>
      </c>
      <c r="D1696" s="33">
        <f t="shared" si="29"/>
        <v>4.974579729316625E-2</v>
      </c>
    </row>
    <row r="1697" spans="2:4" x14ac:dyDescent="0.2">
      <c r="B1697" t="s">
        <v>1727</v>
      </c>
      <c r="C1697" s="33">
        <v>4.6399917299220557E-2</v>
      </c>
      <c r="D1697" s="33">
        <f t="shared" si="29"/>
        <v>7.6399917299220549E-2</v>
      </c>
    </row>
    <row r="1698" spans="2:4" x14ac:dyDescent="0.2">
      <c r="B1698" t="s">
        <v>1728</v>
      </c>
      <c r="C1698" s="33">
        <v>-2.0835553731166547E-3</v>
      </c>
      <c r="D1698" s="33">
        <f t="shared" si="29"/>
        <v>2.7916444626883342E-2</v>
      </c>
    </row>
    <row r="1699" spans="2:4" x14ac:dyDescent="0.2">
      <c r="B1699" t="s">
        <v>1729</v>
      </c>
      <c r="C1699" s="33">
        <v>8.8853670594784967E-3</v>
      </c>
      <c r="D1699" s="33">
        <f t="shared" si="29"/>
        <v>3.8885367059478496E-2</v>
      </c>
    </row>
    <row r="1700" spans="2:4" x14ac:dyDescent="0.2">
      <c r="B1700" t="s">
        <v>1730</v>
      </c>
      <c r="C1700" s="33">
        <v>7.6408393806607251E-3</v>
      </c>
      <c r="D1700" s="33">
        <f t="shared" si="29"/>
        <v>3.7640839380660721E-2</v>
      </c>
    </row>
    <row r="1701" spans="2:4" x14ac:dyDescent="0.2">
      <c r="B1701" t="s">
        <v>1731</v>
      </c>
      <c r="C1701" s="33">
        <v>-1.5892929165921742E-2</v>
      </c>
      <c r="D1701" s="33">
        <f t="shared" si="29"/>
        <v>1.4107070834078257E-2</v>
      </c>
    </row>
    <row r="1702" spans="2:4" x14ac:dyDescent="0.2">
      <c r="B1702" t="s">
        <v>1732</v>
      </c>
      <c r="C1702" s="33">
        <v>-7.1894935489638309E-4</v>
      </c>
      <c r="D1702" s="33">
        <f t="shared" si="29"/>
        <v>2.9281050645103616E-2</v>
      </c>
    </row>
    <row r="1703" spans="2:4" x14ac:dyDescent="0.2">
      <c r="B1703" t="s">
        <v>1733</v>
      </c>
      <c r="C1703" s="33">
        <v>-8.5504902248637795E-3</v>
      </c>
      <c r="D1703" s="33">
        <f t="shared" si="29"/>
        <v>2.1449509775136218E-2</v>
      </c>
    </row>
    <row r="1704" spans="2:4" x14ac:dyDescent="0.2">
      <c r="B1704" t="s">
        <v>1734</v>
      </c>
      <c r="C1704" s="33">
        <v>4.4556498900498717E-2</v>
      </c>
      <c r="D1704" s="33">
        <f t="shared" si="29"/>
        <v>7.4556498900498716E-2</v>
      </c>
    </row>
    <row r="1705" spans="2:4" x14ac:dyDescent="0.2">
      <c r="B1705" t="s">
        <v>1735</v>
      </c>
      <c r="C1705" s="33">
        <v>-1.7847810347592107E-2</v>
      </c>
      <c r="D1705" s="33">
        <f t="shared" si="29"/>
        <v>1.2152189652407892E-2</v>
      </c>
    </row>
    <row r="1706" spans="2:4" x14ac:dyDescent="0.2">
      <c r="B1706" t="s">
        <v>1736</v>
      </c>
      <c r="C1706" s="33">
        <v>7.741668890602172E-3</v>
      </c>
      <c r="D1706" s="33">
        <f t="shared" si="29"/>
        <v>3.7741668890602167E-2</v>
      </c>
    </row>
    <row r="1707" spans="2:4" x14ac:dyDescent="0.2">
      <c r="B1707" t="s">
        <v>1737</v>
      </c>
      <c r="C1707" s="33">
        <v>-2.4238716829603942E-2</v>
      </c>
      <c r="D1707" s="33">
        <f t="shared" si="29"/>
        <v>5.7612831703960574E-3</v>
      </c>
    </row>
    <row r="1708" spans="2:4" x14ac:dyDescent="0.2">
      <c r="B1708" t="s">
        <v>1738</v>
      </c>
      <c r="C1708" s="33">
        <v>2.9805492003850874E-2</v>
      </c>
      <c r="D1708" s="33">
        <f t="shared" si="29"/>
        <v>5.9805492003850873E-2</v>
      </c>
    </row>
    <row r="1709" spans="2:4" x14ac:dyDescent="0.2">
      <c r="B1709" t="s">
        <v>1739</v>
      </c>
      <c r="C1709" s="33">
        <v>3.6464421758960738E-2</v>
      </c>
      <c r="D1709" s="33">
        <f t="shared" si="29"/>
        <v>6.6464421758960737E-2</v>
      </c>
    </row>
    <row r="1710" spans="2:4" x14ac:dyDescent="0.2">
      <c r="B1710" t="s">
        <v>1740</v>
      </c>
      <c r="C1710" s="33">
        <v>8.6329383612225932E-4</v>
      </c>
      <c r="D1710" s="33">
        <f t="shared" si="29"/>
        <v>3.0863293836122258E-2</v>
      </c>
    </row>
    <row r="1711" spans="2:4" x14ac:dyDescent="0.2">
      <c r="B1711" t="s">
        <v>1741</v>
      </c>
      <c r="C1711" s="33">
        <v>2.0893429315775397E-2</v>
      </c>
      <c r="D1711" s="33">
        <f t="shared" si="29"/>
        <v>5.0893429315775396E-2</v>
      </c>
    </row>
    <row r="1712" spans="2:4" x14ac:dyDescent="0.2">
      <c r="B1712" t="s">
        <v>1742</v>
      </c>
      <c r="C1712" s="33">
        <v>2.7495542073705269E-2</v>
      </c>
      <c r="D1712" s="33">
        <f t="shared" si="29"/>
        <v>5.7495542073705268E-2</v>
      </c>
    </row>
    <row r="1713" spans="2:4" x14ac:dyDescent="0.2">
      <c r="B1713" t="s">
        <v>1743</v>
      </c>
      <c r="C1713" s="33">
        <v>2.2854443359738158E-2</v>
      </c>
      <c r="D1713" s="33">
        <f t="shared" si="29"/>
        <v>5.2854443359738157E-2</v>
      </c>
    </row>
    <row r="1714" spans="2:4" x14ac:dyDescent="0.2">
      <c r="B1714" t="s">
        <v>1744</v>
      </c>
      <c r="C1714" s="33">
        <v>-8.7303907203325187E-3</v>
      </c>
      <c r="D1714" s="33">
        <f t="shared" si="29"/>
        <v>2.1269609279667478E-2</v>
      </c>
    </row>
    <row r="1715" spans="2:4" x14ac:dyDescent="0.2">
      <c r="B1715" t="s">
        <v>1745</v>
      </c>
      <c r="C1715" s="33">
        <v>-1.5638631509894127E-2</v>
      </c>
      <c r="D1715" s="33">
        <f t="shared" si="29"/>
        <v>1.4361368490105872E-2</v>
      </c>
    </row>
    <row r="1716" spans="2:4" x14ac:dyDescent="0.2">
      <c r="B1716" t="s">
        <v>1746</v>
      </c>
      <c r="C1716" s="33">
        <v>7.7191194559805224E-3</v>
      </c>
      <c r="D1716" s="33">
        <f t="shared" si="29"/>
        <v>3.771911945598052E-2</v>
      </c>
    </row>
    <row r="1717" spans="2:4" x14ac:dyDescent="0.2">
      <c r="B1717" t="s">
        <v>1747</v>
      </c>
      <c r="C1717" s="33">
        <v>-9.0232799948335683E-4</v>
      </c>
      <c r="D1717" s="33">
        <f t="shared" si="29"/>
        <v>2.909767200051664E-2</v>
      </c>
    </row>
    <row r="1718" spans="2:4" x14ac:dyDescent="0.2">
      <c r="B1718" t="s">
        <v>1748</v>
      </c>
      <c r="C1718" s="33">
        <v>8.0028708870336519E-3</v>
      </c>
      <c r="D1718" s="33">
        <f t="shared" si="29"/>
        <v>3.8002870887033649E-2</v>
      </c>
    </row>
    <row r="1719" spans="2:4" x14ac:dyDescent="0.2">
      <c r="B1719" t="s">
        <v>1749</v>
      </c>
      <c r="C1719" s="33">
        <v>1.8809983628769417E-2</v>
      </c>
      <c r="D1719" s="33">
        <f t="shared" si="29"/>
        <v>4.8809983628769413E-2</v>
      </c>
    </row>
    <row r="1720" spans="2:4" x14ac:dyDescent="0.2">
      <c r="B1720" t="s">
        <v>1750</v>
      </c>
      <c r="C1720" s="33">
        <v>7.1884353775580941E-3</v>
      </c>
      <c r="D1720" s="33">
        <f t="shared" si="29"/>
        <v>3.7188435377558095E-2</v>
      </c>
    </row>
    <row r="1721" spans="2:4" x14ac:dyDescent="0.2">
      <c r="B1721" t="s">
        <v>1751</v>
      </c>
      <c r="C1721" s="33">
        <v>8.4350146178578632E-3</v>
      </c>
      <c r="D1721" s="33">
        <f t="shared" si="29"/>
        <v>3.8435014617857866E-2</v>
      </c>
    </row>
    <row r="1722" spans="2:4" x14ac:dyDescent="0.2">
      <c r="B1722" t="s">
        <v>1752</v>
      </c>
      <c r="C1722" s="33">
        <v>-1.0857294220863687E-2</v>
      </c>
      <c r="D1722" s="33">
        <f t="shared" si="29"/>
        <v>1.9142705779136314E-2</v>
      </c>
    </row>
    <row r="1723" spans="2:4" x14ac:dyDescent="0.2">
      <c r="B1723" t="s">
        <v>1753</v>
      </c>
      <c r="C1723" s="33">
        <v>-1.1862176691928307E-2</v>
      </c>
      <c r="D1723" s="33">
        <f t="shared" si="29"/>
        <v>1.8137823308071691E-2</v>
      </c>
    </row>
    <row r="1724" spans="2:4" x14ac:dyDescent="0.2">
      <c r="B1724" t="s">
        <v>1754</v>
      </c>
      <c r="C1724" s="33">
        <v>-2.2741509514429006E-2</v>
      </c>
      <c r="D1724" s="33">
        <f t="shared" si="29"/>
        <v>7.2584904855709925E-3</v>
      </c>
    </row>
    <row r="1725" spans="2:4" x14ac:dyDescent="0.2">
      <c r="B1725" t="s">
        <v>1755</v>
      </c>
      <c r="C1725" s="33">
        <v>2.7112708185735815E-2</v>
      </c>
      <c r="D1725" s="33">
        <f t="shared" si="29"/>
        <v>5.7112708185735814E-2</v>
      </c>
    </row>
    <row r="1726" spans="2:4" x14ac:dyDescent="0.2">
      <c r="B1726" t="s">
        <v>1756</v>
      </c>
      <c r="C1726" s="33">
        <v>1.5771974370724081E-2</v>
      </c>
      <c r="D1726" s="33">
        <f t="shared" si="29"/>
        <v>4.5771974370724083E-2</v>
      </c>
    </row>
    <row r="1727" spans="2:4" x14ac:dyDescent="0.2">
      <c r="B1727" t="s">
        <v>1757</v>
      </c>
      <c r="C1727" s="33">
        <v>-4.8454563716494523E-3</v>
      </c>
      <c r="D1727" s="33">
        <f t="shared" si="29"/>
        <v>2.5154543628350547E-2</v>
      </c>
    </row>
    <row r="1728" spans="2:4" x14ac:dyDescent="0.2">
      <c r="B1728" t="s">
        <v>1758</v>
      </c>
      <c r="C1728" s="33">
        <v>4.703718266315407E-2</v>
      </c>
      <c r="D1728" s="33">
        <f t="shared" si="29"/>
        <v>7.7037182663154069E-2</v>
      </c>
    </row>
    <row r="1729" spans="2:4" x14ac:dyDescent="0.2">
      <c r="B1729" t="s">
        <v>1759</v>
      </c>
      <c r="C1729" s="33">
        <v>1.4786027232527067E-3</v>
      </c>
      <c r="D1729" s="33">
        <f t="shared" si="29"/>
        <v>3.1478602723252702E-2</v>
      </c>
    </row>
    <row r="1730" spans="2:4" x14ac:dyDescent="0.2">
      <c r="B1730" t="s">
        <v>1760</v>
      </c>
      <c r="C1730" s="33">
        <v>-2.2282763756637323E-3</v>
      </c>
      <c r="D1730" s="33">
        <f t="shared" si="29"/>
        <v>2.7771723624336268E-2</v>
      </c>
    </row>
    <row r="1731" spans="2:4" x14ac:dyDescent="0.2">
      <c r="B1731" t="s">
        <v>1761</v>
      </c>
      <c r="C1731" s="33">
        <v>-1.14347066496893E-2</v>
      </c>
      <c r="D1731" s="33">
        <f t="shared" si="29"/>
        <v>1.8565293350310701E-2</v>
      </c>
    </row>
    <row r="1732" spans="2:4" x14ac:dyDescent="0.2">
      <c r="B1732" t="s">
        <v>1762</v>
      </c>
      <c r="C1732" s="33">
        <v>3.4137976197979149E-3</v>
      </c>
      <c r="D1732" s="33">
        <f t="shared" si="29"/>
        <v>3.3413797619797916E-2</v>
      </c>
    </row>
    <row r="1733" spans="2:4" x14ac:dyDescent="0.2">
      <c r="B1733" t="s">
        <v>1763</v>
      </c>
      <c r="C1733" s="33">
        <v>2.0569135918426788E-2</v>
      </c>
      <c r="D1733" s="33">
        <f t="shared" ref="D1733:D1796" si="30">C1733+3%</f>
        <v>5.0569135918426787E-2</v>
      </c>
    </row>
    <row r="1734" spans="2:4" x14ac:dyDescent="0.2">
      <c r="B1734" t="s">
        <v>1764</v>
      </c>
      <c r="C1734" s="33">
        <v>-1.5226143635237865E-2</v>
      </c>
      <c r="D1734" s="33">
        <f t="shared" si="30"/>
        <v>1.4773856364762134E-2</v>
      </c>
    </row>
    <row r="1735" spans="2:4" x14ac:dyDescent="0.2">
      <c r="B1735" t="s">
        <v>1765</v>
      </c>
      <c r="C1735" s="33">
        <v>-3.7144730448753972E-2</v>
      </c>
      <c r="D1735" s="33">
        <f t="shared" si="30"/>
        <v>-7.1447304487539734E-3</v>
      </c>
    </row>
    <row r="1736" spans="2:4" x14ac:dyDescent="0.2">
      <c r="B1736" t="s">
        <v>1766</v>
      </c>
      <c r="C1736" s="33">
        <v>-1.2500189286101296E-2</v>
      </c>
      <c r="D1736" s="33">
        <f t="shared" si="30"/>
        <v>1.7499810713898702E-2</v>
      </c>
    </row>
    <row r="1737" spans="2:4" x14ac:dyDescent="0.2">
      <c r="B1737" t="s">
        <v>1767</v>
      </c>
      <c r="C1737" s="33">
        <v>3.1175552716065952E-2</v>
      </c>
      <c r="D1737" s="33">
        <f t="shared" si="30"/>
        <v>6.1175552716065951E-2</v>
      </c>
    </row>
    <row r="1738" spans="2:4" x14ac:dyDescent="0.2">
      <c r="B1738" t="s">
        <v>1768</v>
      </c>
      <c r="C1738" s="33">
        <v>4.0357746298159254E-2</v>
      </c>
      <c r="D1738" s="33">
        <f t="shared" si="30"/>
        <v>7.0357746298159246E-2</v>
      </c>
    </row>
    <row r="1739" spans="2:4" x14ac:dyDescent="0.2">
      <c r="B1739" t="s">
        <v>1769</v>
      </c>
      <c r="C1739" s="33">
        <v>-2.9276904940589495E-2</v>
      </c>
      <c r="D1739" s="33">
        <f t="shared" si="30"/>
        <v>7.2309505941050428E-4</v>
      </c>
    </row>
    <row r="1740" spans="2:4" x14ac:dyDescent="0.2">
      <c r="B1740" t="s">
        <v>1770</v>
      </c>
      <c r="C1740" s="33">
        <v>2.936999961682403E-2</v>
      </c>
      <c r="D1740" s="33">
        <f t="shared" si="30"/>
        <v>5.9369999616824029E-2</v>
      </c>
    </row>
    <row r="1741" spans="2:4" x14ac:dyDescent="0.2">
      <c r="B1741" t="s">
        <v>1771</v>
      </c>
      <c r="C1741" s="33">
        <v>5.5993730002336815E-3</v>
      </c>
      <c r="D1741" s="33">
        <f t="shared" si="30"/>
        <v>3.5599373000233678E-2</v>
      </c>
    </row>
    <row r="1742" spans="2:4" x14ac:dyDescent="0.2">
      <c r="B1742" t="s">
        <v>1772</v>
      </c>
      <c r="C1742" s="33">
        <v>2.256580596076399E-2</v>
      </c>
      <c r="D1742" s="33">
        <f t="shared" si="30"/>
        <v>5.2565805960763989E-2</v>
      </c>
    </row>
    <row r="1743" spans="2:4" x14ac:dyDescent="0.2">
      <c r="B1743" t="s">
        <v>1773</v>
      </c>
      <c r="C1743" s="33">
        <v>1.0489156419254998E-2</v>
      </c>
      <c r="D1743" s="33">
        <f t="shared" si="30"/>
        <v>4.0489156419254997E-2</v>
      </c>
    </row>
    <row r="1744" spans="2:4" x14ac:dyDescent="0.2">
      <c r="B1744" t="s">
        <v>1774</v>
      </c>
      <c r="C1744" s="33">
        <v>4.1755794786196523E-2</v>
      </c>
      <c r="D1744" s="33">
        <f t="shared" si="30"/>
        <v>7.1755794786196522E-2</v>
      </c>
    </row>
    <row r="1745" spans="2:4" x14ac:dyDescent="0.2">
      <c r="B1745" t="s">
        <v>1775</v>
      </c>
      <c r="C1745" s="33">
        <v>4.974666855383357E-3</v>
      </c>
      <c r="D1745" s="33">
        <f t="shared" si="30"/>
        <v>3.4974666855383356E-2</v>
      </c>
    </row>
    <row r="1746" spans="2:4" x14ac:dyDescent="0.2">
      <c r="B1746" t="s">
        <v>1776</v>
      </c>
      <c r="C1746" s="33">
        <v>-1.3553229777465512E-3</v>
      </c>
      <c r="D1746" s="33">
        <f t="shared" si="30"/>
        <v>2.8644677022253449E-2</v>
      </c>
    </row>
    <row r="1747" spans="2:4" x14ac:dyDescent="0.2">
      <c r="B1747" t="s">
        <v>1777</v>
      </c>
      <c r="C1747" s="33">
        <v>1.0520398415311412E-2</v>
      </c>
      <c r="D1747" s="33">
        <f t="shared" si="30"/>
        <v>4.0520398415311409E-2</v>
      </c>
    </row>
    <row r="1748" spans="2:4" x14ac:dyDescent="0.2">
      <c r="B1748" t="s">
        <v>1778</v>
      </c>
      <c r="C1748" s="33">
        <v>2.1177201252446029E-2</v>
      </c>
      <c r="D1748" s="33">
        <f t="shared" si="30"/>
        <v>5.1177201252446028E-2</v>
      </c>
    </row>
    <row r="1749" spans="2:4" x14ac:dyDescent="0.2">
      <c r="B1749" t="s">
        <v>1779</v>
      </c>
      <c r="C1749" s="33">
        <v>2.1289242359371525E-2</v>
      </c>
      <c r="D1749" s="33">
        <f t="shared" si="30"/>
        <v>5.1289242359371524E-2</v>
      </c>
    </row>
    <row r="1750" spans="2:4" x14ac:dyDescent="0.2">
      <c r="B1750" t="s">
        <v>1780</v>
      </c>
      <c r="C1750" s="33">
        <v>2.1546472741762898E-2</v>
      </c>
      <c r="D1750" s="33">
        <f t="shared" si="30"/>
        <v>5.1546472741762897E-2</v>
      </c>
    </row>
    <row r="1751" spans="2:4" x14ac:dyDescent="0.2">
      <c r="B1751" t="s">
        <v>1781</v>
      </c>
      <c r="C1751" s="33">
        <v>2.8580565246811643E-2</v>
      </c>
      <c r="D1751" s="33">
        <f t="shared" si="30"/>
        <v>5.8580565246811642E-2</v>
      </c>
    </row>
    <row r="1752" spans="2:4" x14ac:dyDescent="0.2">
      <c r="B1752" t="s">
        <v>1782</v>
      </c>
      <c r="C1752" s="33">
        <v>1.8398905841339408E-2</v>
      </c>
      <c r="D1752" s="33">
        <f t="shared" si="30"/>
        <v>4.8398905841339407E-2</v>
      </c>
    </row>
    <row r="1753" spans="2:4" x14ac:dyDescent="0.2">
      <c r="B1753" t="s">
        <v>1783</v>
      </c>
      <c r="C1753" s="33">
        <v>1.8162271814506994E-2</v>
      </c>
      <c r="D1753" s="33">
        <f t="shared" si="30"/>
        <v>4.8162271814506996E-2</v>
      </c>
    </row>
    <row r="1754" spans="2:4" x14ac:dyDescent="0.2">
      <c r="B1754" t="s">
        <v>1784</v>
      </c>
      <c r="C1754" s="33">
        <v>3.4650220914893087E-2</v>
      </c>
      <c r="D1754" s="33">
        <f t="shared" si="30"/>
        <v>6.4650220914893086E-2</v>
      </c>
    </row>
    <row r="1755" spans="2:4" x14ac:dyDescent="0.2">
      <c r="B1755" t="s">
        <v>1785</v>
      </c>
      <c r="C1755" s="33">
        <v>2.0756652604261985E-2</v>
      </c>
      <c r="D1755" s="33">
        <f t="shared" si="30"/>
        <v>5.0756652604261987E-2</v>
      </c>
    </row>
    <row r="1756" spans="2:4" x14ac:dyDescent="0.2">
      <c r="B1756" t="s">
        <v>1786</v>
      </c>
      <c r="C1756" s="33">
        <v>9.7675316168853426E-3</v>
      </c>
      <c r="D1756" s="33">
        <f t="shared" si="30"/>
        <v>3.9767531616885343E-2</v>
      </c>
    </row>
    <row r="1757" spans="2:4" x14ac:dyDescent="0.2">
      <c r="B1757" t="s">
        <v>1787</v>
      </c>
      <c r="C1757" s="33">
        <v>-9.4611553772173621E-3</v>
      </c>
      <c r="D1757" s="33">
        <f t="shared" si="30"/>
        <v>2.0538844622782639E-2</v>
      </c>
    </row>
    <row r="1758" spans="2:4" x14ac:dyDescent="0.2">
      <c r="B1758" t="s">
        <v>1788</v>
      </c>
      <c r="C1758" s="33">
        <v>1.744612810095876E-2</v>
      </c>
      <c r="D1758" s="33">
        <f t="shared" si="30"/>
        <v>4.7446128100958759E-2</v>
      </c>
    </row>
    <row r="1759" spans="2:4" x14ac:dyDescent="0.2">
      <c r="B1759" t="s">
        <v>1789</v>
      </c>
      <c r="C1759" s="33">
        <v>-4.2653282155554004E-3</v>
      </c>
      <c r="D1759" s="33">
        <f t="shared" si="30"/>
        <v>2.57346717844446E-2</v>
      </c>
    </row>
    <row r="1760" spans="2:4" x14ac:dyDescent="0.2">
      <c r="B1760" t="s">
        <v>1790</v>
      </c>
      <c r="C1760" s="33">
        <v>2.4256793320239882E-2</v>
      </c>
      <c r="D1760" s="33">
        <f t="shared" si="30"/>
        <v>5.4256793320239881E-2</v>
      </c>
    </row>
    <row r="1761" spans="2:4" x14ac:dyDescent="0.2">
      <c r="B1761" t="s">
        <v>1791</v>
      </c>
      <c r="C1761" s="33">
        <v>2.0783344944099238E-2</v>
      </c>
      <c r="D1761" s="33">
        <f t="shared" si="30"/>
        <v>5.0783344944099237E-2</v>
      </c>
    </row>
    <row r="1762" spans="2:4" x14ac:dyDescent="0.2">
      <c r="B1762" t="s">
        <v>1792</v>
      </c>
      <c r="C1762" s="33">
        <v>5.1508455355556097E-3</v>
      </c>
      <c r="D1762" s="33">
        <f t="shared" si="30"/>
        <v>3.5150845535555607E-2</v>
      </c>
    </row>
    <row r="1763" spans="2:4" x14ac:dyDescent="0.2">
      <c r="B1763" t="s">
        <v>1793</v>
      </c>
      <c r="C1763" s="33">
        <v>-3.1264618897549126E-4</v>
      </c>
      <c r="D1763" s="33">
        <f t="shared" si="30"/>
        <v>2.9687353811024508E-2</v>
      </c>
    </row>
    <row r="1764" spans="2:4" x14ac:dyDescent="0.2">
      <c r="B1764" t="s">
        <v>1794</v>
      </c>
      <c r="C1764" s="33">
        <v>-6.4794285347508831E-3</v>
      </c>
      <c r="D1764" s="33">
        <f t="shared" si="30"/>
        <v>2.3520571465249114E-2</v>
      </c>
    </row>
    <row r="1765" spans="2:4" x14ac:dyDescent="0.2">
      <c r="B1765" t="s">
        <v>1795</v>
      </c>
      <c r="C1765" s="33">
        <v>-1.8068690237829158E-2</v>
      </c>
      <c r="D1765" s="33">
        <f t="shared" si="30"/>
        <v>1.1931309762170841E-2</v>
      </c>
    </row>
    <row r="1766" spans="2:4" x14ac:dyDescent="0.2">
      <c r="B1766" t="s">
        <v>1796</v>
      </c>
      <c r="C1766" s="33">
        <v>-1.2788641386397582E-2</v>
      </c>
      <c r="D1766" s="33">
        <f t="shared" si="30"/>
        <v>1.7211358613602415E-2</v>
      </c>
    </row>
    <row r="1767" spans="2:4" x14ac:dyDescent="0.2">
      <c r="B1767" t="s">
        <v>1797</v>
      </c>
      <c r="C1767" s="33">
        <v>2.6610240386317997E-3</v>
      </c>
      <c r="D1767" s="33">
        <f t="shared" si="30"/>
        <v>3.2661024038631796E-2</v>
      </c>
    </row>
    <row r="1768" spans="2:4" x14ac:dyDescent="0.2">
      <c r="B1768" t="s">
        <v>1798</v>
      </c>
      <c r="C1768" s="33">
        <v>6.6555285636278987E-3</v>
      </c>
      <c r="D1768" s="33">
        <f t="shared" si="30"/>
        <v>3.6655528563627901E-2</v>
      </c>
    </row>
    <row r="1769" spans="2:4" x14ac:dyDescent="0.2">
      <c r="B1769" t="s">
        <v>1799</v>
      </c>
      <c r="C1769" s="33">
        <v>6.5408300767987333E-3</v>
      </c>
      <c r="D1769" s="33">
        <f t="shared" si="30"/>
        <v>3.654083007679873E-2</v>
      </c>
    </row>
    <row r="1770" spans="2:4" x14ac:dyDescent="0.2">
      <c r="B1770" t="s">
        <v>1800</v>
      </c>
      <c r="C1770" s="33">
        <v>8.7663274290957979E-5</v>
      </c>
      <c r="D1770" s="33">
        <f t="shared" si="30"/>
        <v>3.0087663274290959E-2</v>
      </c>
    </row>
    <row r="1771" spans="2:4" x14ac:dyDescent="0.2">
      <c r="B1771" t="s">
        <v>1801</v>
      </c>
      <c r="C1771" s="33">
        <v>3.6546944434468494E-2</v>
      </c>
      <c r="D1771" s="33">
        <f t="shared" si="30"/>
        <v>6.6546944434468486E-2</v>
      </c>
    </row>
    <row r="1772" spans="2:4" x14ac:dyDescent="0.2">
      <c r="B1772" t="s">
        <v>1802</v>
      </c>
      <c r="C1772" s="33">
        <v>2.8491484236441419E-2</v>
      </c>
      <c r="D1772" s="33">
        <f t="shared" si="30"/>
        <v>5.8491484236441418E-2</v>
      </c>
    </row>
    <row r="1773" spans="2:4" x14ac:dyDescent="0.2">
      <c r="B1773" t="s">
        <v>1803</v>
      </c>
      <c r="C1773" s="33">
        <v>-1.0303801454819605E-2</v>
      </c>
      <c r="D1773" s="33">
        <f t="shared" si="30"/>
        <v>1.9696198545180392E-2</v>
      </c>
    </row>
    <row r="1774" spans="2:4" x14ac:dyDescent="0.2">
      <c r="B1774" t="s">
        <v>1804</v>
      </c>
      <c r="C1774" s="33">
        <v>3.3958449421621843E-2</v>
      </c>
      <c r="D1774" s="33">
        <f t="shared" si="30"/>
        <v>6.3958449421621849E-2</v>
      </c>
    </row>
    <row r="1775" spans="2:4" x14ac:dyDescent="0.2">
      <c r="B1775" t="s">
        <v>1805</v>
      </c>
      <c r="C1775" s="33">
        <v>-5.7739793201691935E-3</v>
      </c>
      <c r="D1775" s="33">
        <f t="shared" si="30"/>
        <v>2.4226020679830804E-2</v>
      </c>
    </row>
    <row r="1776" spans="2:4" x14ac:dyDescent="0.2">
      <c r="B1776" t="s">
        <v>1806</v>
      </c>
      <c r="C1776" s="33">
        <v>-7.4788447759002209E-4</v>
      </c>
      <c r="D1776" s="33">
        <f t="shared" si="30"/>
        <v>2.9252115522409979E-2</v>
      </c>
    </row>
    <row r="1777" spans="2:4" x14ac:dyDescent="0.2">
      <c r="B1777" t="s">
        <v>1807</v>
      </c>
      <c r="C1777" s="33">
        <v>-1.6746614009240615E-2</v>
      </c>
      <c r="D1777" s="33">
        <f t="shared" si="30"/>
        <v>1.3253385990759384E-2</v>
      </c>
    </row>
    <row r="1778" spans="2:4" x14ac:dyDescent="0.2">
      <c r="B1778" t="s">
        <v>1808</v>
      </c>
      <c r="C1778" s="33">
        <v>2.7793650511350448E-3</v>
      </c>
      <c r="D1778" s="33">
        <f t="shared" si="30"/>
        <v>3.2779365051135045E-2</v>
      </c>
    </row>
    <row r="1779" spans="2:4" x14ac:dyDescent="0.2">
      <c r="B1779" t="s">
        <v>1809</v>
      </c>
      <c r="C1779" s="33">
        <v>4.5462525992533087E-2</v>
      </c>
      <c r="D1779" s="33">
        <f t="shared" si="30"/>
        <v>7.5462525992533086E-2</v>
      </c>
    </row>
    <row r="1780" spans="2:4" x14ac:dyDescent="0.2">
      <c r="B1780" t="s">
        <v>1810</v>
      </c>
      <c r="C1780" s="33">
        <v>1.1574145898300373E-2</v>
      </c>
      <c r="D1780" s="33">
        <f t="shared" si="30"/>
        <v>4.1574145898300371E-2</v>
      </c>
    </row>
    <row r="1781" spans="2:4" x14ac:dyDescent="0.2">
      <c r="B1781" t="s">
        <v>1811</v>
      </c>
      <c r="C1781" s="33">
        <v>3.1453918389829451E-2</v>
      </c>
      <c r="D1781" s="33">
        <f t="shared" si="30"/>
        <v>6.145391838982945E-2</v>
      </c>
    </row>
    <row r="1782" spans="2:4" x14ac:dyDescent="0.2">
      <c r="B1782" t="s">
        <v>1812</v>
      </c>
      <c r="C1782" s="33">
        <v>1.4542732255292568E-2</v>
      </c>
      <c r="D1782" s="33">
        <f t="shared" si="30"/>
        <v>4.4542732255292566E-2</v>
      </c>
    </row>
    <row r="1783" spans="2:4" x14ac:dyDescent="0.2">
      <c r="B1783" t="s">
        <v>1813</v>
      </c>
      <c r="C1783" s="33">
        <v>8.7298172902904644E-3</v>
      </c>
      <c r="D1783" s="33">
        <f t="shared" si="30"/>
        <v>3.8729817290290465E-2</v>
      </c>
    </row>
    <row r="1784" spans="2:4" x14ac:dyDescent="0.2">
      <c r="B1784" t="s">
        <v>1814</v>
      </c>
      <c r="C1784" s="33">
        <v>2.8654988227531576E-2</v>
      </c>
      <c r="D1784" s="33">
        <f t="shared" si="30"/>
        <v>5.8654988227531575E-2</v>
      </c>
    </row>
    <row r="1785" spans="2:4" x14ac:dyDescent="0.2">
      <c r="B1785" t="s">
        <v>1815</v>
      </c>
      <c r="C1785" s="33">
        <v>-1.0519293950742461E-2</v>
      </c>
      <c r="D1785" s="33">
        <f t="shared" si="30"/>
        <v>1.9480706049257536E-2</v>
      </c>
    </row>
    <row r="1786" spans="2:4" x14ac:dyDescent="0.2">
      <c r="B1786" t="s">
        <v>1816</v>
      </c>
      <c r="C1786" s="33">
        <v>4.7292088286121123E-2</v>
      </c>
      <c r="D1786" s="33">
        <f t="shared" si="30"/>
        <v>7.7292088286121122E-2</v>
      </c>
    </row>
    <row r="1787" spans="2:4" x14ac:dyDescent="0.2">
      <c r="B1787" t="s">
        <v>1817</v>
      </c>
      <c r="C1787" s="33">
        <v>5.5213941965761633E-2</v>
      </c>
      <c r="D1787" s="33">
        <f t="shared" si="30"/>
        <v>8.5213941965761625E-2</v>
      </c>
    </row>
    <row r="1788" spans="2:4" x14ac:dyDescent="0.2">
      <c r="B1788" t="s">
        <v>1818</v>
      </c>
      <c r="C1788" s="33">
        <v>2.470586394983966E-2</v>
      </c>
      <c r="D1788" s="33">
        <f t="shared" si="30"/>
        <v>5.4705863949839659E-2</v>
      </c>
    </row>
    <row r="1789" spans="2:4" x14ac:dyDescent="0.2">
      <c r="B1789" t="s">
        <v>1819</v>
      </c>
      <c r="C1789" s="33">
        <v>1.1342065595079377E-2</v>
      </c>
      <c r="D1789" s="33">
        <f t="shared" si="30"/>
        <v>4.1342065595079372E-2</v>
      </c>
    </row>
    <row r="1790" spans="2:4" x14ac:dyDescent="0.2">
      <c r="B1790" t="s">
        <v>1820</v>
      </c>
      <c r="C1790" s="33">
        <v>6.9646013875247093E-3</v>
      </c>
      <c r="D1790" s="33">
        <f t="shared" si="30"/>
        <v>3.6964601387524706E-2</v>
      </c>
    </row>
    <row r="1791" spans="2:4" x14ac:dyDescent="0.2">
      <c r="B1791" t="s">
        <v>1821</v>
      </c>
      <c r="C1791" s="33">
        <v>2.3466436828737287E-2</v>
      </c>
      <c r="D1791" s="33">
        <f t="shared" si="30"/>
        <v>5.3466436828737286E-2</v>
      </c>
    </row>
    <row r="1792" spans="2:4" x14ac:dyDescent="0.2">
      <c r="B1792" t="s">
        <v>1822</v>
      </c>
      <c r="C1792" s="33">
        <v>1.4986050865216077E-2</v>
      </c>
      <c r="D1792" s="33">
        <f t="shared" si="30"/>
        <v>4.4986050865216079E-2</v>
      </c>
    </row>
    <row r="1793" spans="2:4" x14ac:dyDescent="0.2">
      <c r="B1793" t="s">
        <v>1823</v>
      </c>
      <c r="C1793" s="33">
        <v>1.5399634829581716E-2</v>
      </c>
      <c r="D1793" s="33">
        <f t="shared" si="30"/>
        <v>4.5399634829581717E-2</v>
      </c>
    </row>
    <row r="1794" spans="2:4" x14ac:dyDescent="0.2">
      <c r="B1794" t="s">
        <v>1824</v>
      </c>
      <c r="C1794" s="33">
        <v>-7.2406010064307285E-3</v>
      </c>
      <c r="D1794" s="33">
        <f t="shared" si="30"/>
        <v>2.2759398993569269E-2</v>
      </c>
    </row>
    <row r="1795" spans="2:4" x14ac:dyDescent="0.2">
      <c r="B1795" t="s">
        <v>1825</v>
      </c>
      <c r="C1795" s="33">
        <v>2.1186893720929467E-3</v>
      </c>
      <c r="D1795" s="33">
        <f t="shared" si="30"/>
        <v>3.2118689372092946E-2</v>
      </c>
    </row>
    <row r="1796" spans="2:4" x14ac:dyDescent="0.2">
      <c r="B1796" t="s">
        <v>1826</v>
      </c>
      <c r="C1796" s="33">
        <v>4.8189710732539671E-3</v>
      </c>
      <c r="D1796" s="33">
        <f t="shared" si="30"/>
        <v>3.4818971073253963E-2</v>
      </c>
    </row>
    <row r="1797" spans="2:4" x14ac:dyDescent="0.2">
      <c r="B1797" t="s">
        <v>1827</v>
      </c>
      <c r="C1797" s="33">
        <v>3.2237092679965962E-3</v>
      </c>
      <c r="D1797" s="33">
        <f t="shared" ref="D1797:D1860" si="31">C1797+3%</f>
        <v>3.3223709267996594E-2</v>
      </c>
    </row>
    <row r="1798" spans="2:4" x14ac:dyDescent="0.2">
      <c r="B1798" t="s">
        <v>1828</v>
      </c>
      <c r="C1798" s="33">
        <v>-5.1892064119983278E-3</v>
      </c>
      <c r="D1798" s="33">
        <f t="shared" si="31"/>
        <v>2.4810793588001673E-2</v>
      </c>
    </row>
    <row r="1799" spans="2:4" x14ac:dyDescent="0.2">
      <c r="B1799" t="s">
        <v>1829</v>
      </c>
      <c r="C1799" s="33">
        <v>1.1688965745426459E-2</v>
      </c>
      <c r="D1799" s="33">
        <f t="shared" si="31"/>
        <v>4.1688965745426458E-2</v>
      </c>
    </row>
    <row r="1800" spans="2:4" x14ac:dyDescent="0.2">
      <c r="B1800" t="s">
        <v>1830</v>
      </c>
      <c r="C1800" s="33">
        <v>2.5025697417723404E-2</v>
      </c>
      <c r="D1800" s="33">
        <f t="shared" si="31"/>
        <v>5.5025697417723403E-2</v>
      </c>
    </row>
    <row r="1801" spans="2:4" x14ac:dyDescent="0.2">
      <c r="B1801" t="s">
        <v>1831</v>
      </c>
      <c r="C1801" s="33">
        <v>8.7083015545069524E-4</v>
      </c>
      <c r="D1801" s="33">
        <f t="shared" si="31"/>
        <v>3.0870830155450696E-2</v>
      </c>
    </row>
    <row r="1802" spans="2:4" x14ac:dyDescent="0.2">
      <c r="B1802" t="s">
        <v>1832</v>
      </c>
      <c r="C1802" s="33">
        <v>-2.0644859536887793E-2</v>
      </c>
      <c r="D1802" s="33">
        <f t="shared" si="31"/>
        <v>9.3551404631122062E-3</v>
      </c>
    </row>
    <row r="1803" spans="2:4" x14ac:dyDescent="0.2">
      <c r="B1803" t="s">
        <v>1833</v>
      </c>
      <c r="C1803" s="33">
        <v>1.2317119558387079E-2</v>
      </c>
      <c r="D1803" s="33">
        <f t="shared" si="31"/>
        <v>4.231711955838708E-2</v>
      </c>
    </row>
    <row r="1804" spans="2:4" x14ac:dyDescent="0.2">
      <c r="B1804" t="s">
        <v>1834</v>
      </c>
      <c r="C1804" s="33">
        <v>-2.4045154357028649E-2</v>
      </c>
      <c r="D1804" s="33">
        <f t="shared" si="31"/>
        <v>5.9548456429713501E-3</v>
      </c>
    </row>
    <row r="1805" spans="2:4" x14ac:dyDescent="0.2">
      <c r="B1805" t="s">
        <v>1835</v>
      </c>
      <c r="C1805" s="33">
        <v>5.3296960983296145E-3</v>
      </c>
      <c r="D1805" s="33">
        <f t="shared" si="31"/>
        <v>3.5329696098329616E-2</v>
      </c>
    </row>
    <row r="1806" spans="2:4" x14ac:dyDescent="0.2">
      <c r="B1806" t="s">
        <v>1836</v>
      </c>
      <c r="C1806" s="33">
        <v>7.6994454506791998E-3</v>
      </c>
      <c r="D1806" s="33">
        <f t="shared" si="31"/>
        <v>3.76994454506792E-2</v>
      </c>
    </row>
    <row r="1807" spans="2:4" x14ac:dyDescent="0.2">
      <c r="B1807" t="s">
        <v>1837</v>
      </c>
      <c r="C1807" s="33">
        <v>4.2012260265318395E-2</v>
      </c>
      <c r="D1807" s="33">
        <f t="shared" si="31"/>
        <v>7.2012260265318401E-2</v>
      </c>
    </row>
    <row r="1808" spans="2:4" x14ac:dyDescent="0.2">
      <c r="B1808" t="s">
        <v>1838</v>
      </c>
      <c r="C1808" s="33">
        <v>1.8526635608388735E-2</v>
      </c>
      <c r="D1808" s="33">
        <f t="shared" si="31"/>
        <v>4.8526635608388734E-2</v>
      </c>
    </row>
    <row r="1809" spans="2:4" x14ac:dyDescent="0.2">
      <c r="B1809" t="s">
        <v>1839</v>
      </c>
      <c r="C1809" s="33">
        <v>-4.3905792495498551E-3</v>
      </c>
      <c r="D1809" s="33">
        <f t="shared" si="31"/>
        <v>2.5609420750450144E-2</v>
      </c>
    </row>
    <row r="1810" spans="2:4" x14ac:dyDescent="0.2">
      <c r="B1810" t="s">
        <v>1840</v>
      </c>
      <c r="C1810" s="33">
        <v>2.3316377279998187E-2</v>
      </c>
      <c r="D1810" s="33">
        <f t="shared" si="31"/>
        <v>5.3316377279998189E-2</v>
      </c>
    </row>
    <row r="1811" spans="2:4" x14ac:dyDescent="0.2">
      <c r="B1811" t="s">
        <v>1841</v>
      </c>
      <c r="C1811" s="33">
        <v>6.8877263884727855E-3</v>
      </c>
      <c r="D1811" s="33">
        <f t="shared" si="31"/>
        <v>3.6887726388472784E-2</v>
      </c>
    </row>
    <row r="1812" spans="2:4" x14ac:dyDescent="0.2">
      <c r="B1812" t="s">
        <v>1842</v>
      </c>
      <c r="C1812" s="33">
        <v>9.4843217582486882E-3</v>
      </c>
      <c r="D1812" s="33">
        <f t="shared" si="31"/>
        <v>3.9484321758248689E-2</v>
      </c>
    </row>
    <row r="1813" spans="2:4" x14ac:dyDescent="0.2">
      <c r="B1813" t="s">
        <v>1843</v>
      </c>
      <c r="C1813" s="33">
        <v>8.3081569163400617E-3</v>
      </c>
      <c r="D1813" s="33">
        <f t="shared" si="31"/>
        <v>3.8308156916340062E-2</v>
      </c>
    </row>
    <row r="1814" spans="2:4" x14ac:dyDescent="0.2">
      <c r="B1814" t="s">
        <v>1844</v>
      </c>
      <c r="C1814" s="33">
        <v>6.0830870829059192E-3</v>
      </c>
      <c r="D1814" s="33">
        <f t="shared" si="31"/>
        <v>3.6083087082905918E-2</v>
      </c>
    </row>
    <row r="1815" spans="2:4" x14ac:dyDescent="0.2">
      <c r="B1815" t="s">
        <v>1845</v>
      </c>
      <c r="C1815" s="33">
        <v>5.6524363904893023E-2</v>
      </c>
      <c r="D1815" s="33">
        <f t="shared" si="31"/>
        <v>8.6524363904893015E-2</v>
      </c>
    </row>
    <row r="1816" spans="2:4" x14ac:dyDescent="0.2">
      <c r="B1816" t="s">
        <v>1846</v>
      </c>
      <c r="C1816" s="33">
        <v>5.0057896571105369E-2</v>
      </c>
      <c r="D1816" s="33">
        <f t="shared" si="31"/>
        <v>8.0057896571105375E-2</v>
      </c>
    </row>
    <row r="1817" spans="2:4" x14ac:dyDescent="0.2">
      <c r="B1817" t="s">
        <v>1847</v>
      </c>
      <c r="C1817" s="33">
        <v>1.6167785410463691E-2</v>
      </c>
      <c r="D1817" s="33">
        <f t="shared" si="31"/>
        <v>4.6167785410463694E-2</v>
      </c>
    </row>
    <row r="1818" spans="2:4" x14ac:dyDescent="0.2">
      <c r="B1818" t="s">
        <v>1848</v>
      </c>
      <c r="C1818" s="33">
        <v>-1.9969424042068445E-2</v>
      </c>
      <c r="D1818" s="33">
        <f t="shared" si="31"/>
        <v>1.0030575957931553E-2</v>
      </c>
    </row>
    <row r="1819" spans="2:4" x14ac:dyDescent="0.2">
      <c r="B1819" t="s">
        <v>1849</v>
      </c>
      <c r="C1819" s="33">
        <v>-1.3422546712609286E-2</v>
      </c>
      <c r="D1819" s="33">
        <f t="shared" si="31"/>
        <v>1.6577453287390714E-2</v>
      </c>
    </row>
    <row r="1820" spans="2:4" x14ac:dyDescent="0.2">
      <c r="B1820" t="s">
        <v>1850</v>
      </c>
      <c r="C1820" s="33">
        <v>7.5733892095466836E-3</v>
      </c>
      <c r="D1820" s="33">
        <f t="shared" si="31"/>
        <v>3.7573389209546684E-2</v>
      </c>
    </row>
    <row r="1821" spans="2:4" x14ac:dyDescent="0.2">
      <c r="B1821" t="s">
        <v>1851</v>
      </c>
      <c r="C1821" s="33">
        <v>3.5141438762901392E-2</v>
      </c>
      <c r="D1821" s="33">
        <f t="shared" si="31"/>
        <v>6.5141438762901391E-2</v>
      </c>
    </row>
    <row r="1822" spans="2:4" x14ac:dyDescent="0.2">
      <c r="B1822" t="s">
        <v>1852</v>
      </c>
      <c r="C1822" s="33">
        <v>-1.9559848275810116E-2</v>
      </c>
      <c r="D1822" s="33">
        <f t="shared" si="31"/>
        <v>1.0440151724189883E-2</v>
      </c>
    </row>
    <row r="1823" spans="2:4" x14ac:dyDescent="0.2">
      <c r="B1823" t="s">
        <v>1853</v>
      </c>
      <c r="C1823" s="33">
        <v>2.2505370834844732E-2</v>
      </c>
      <c r="D1823" s="33">
        <f t="shared" si="31"/>
        <v>5.2505370834844731E-2</v>
      </c>
    </row>
    <row r="1824" spans="2:4" x14ac:dyDescent="0.2">
      <c r="B1824" t="s">
        <v>1854</v>
      </c>
      <c r="C1824" s="33">
        <v>9.2615940613390568E-3</v>
      </c>
      <c r="D1824" s="33">
        <f t="shared" si="31"/>
        <v>3.9261594061339056E-2</v>
      </c>
    </row>
    <row r="1825" spans="2:4" x14ac:dyDescent="0.2">
      <c r="B1825" t="s">
        <v>1855</v>
      </c>
      <c r="C1825" s="33">
        <v>1.8210054863399244E-2</v>
      </c>
      <c r="D1825" s="33">
        <f t="shared" si="31"/>
        <v>4.8210054863399243E-2</v>
      </c>
    </row>
    <row r="1826" spans="2:4" x14ac:dyDescent="0.2">
      <c r="B1826" t="s">
        <v>1856</v>
      </c>
      <c r="C1826" s="33">
        <v>1.285331936750261E-2</v>
      </c>
      <c r="D1826" s="33">
        <f t="shared" si="31"/>
        <v>4.2853319367502613E-2</v>
      </c>
    </row>
    <row r="1827" spans="2:4" x14ac:dyDescent="0.2">
      <c r="B1827" t="s">
        <v>1857</v>
      </c>
      <c r="C1827" s="33">
        <v>-1.8843078217015401E-3</v>
      </c>
      <c r="D1827" s="33">
        <f t="shared" si="31"/>
        <v>2.8115692178298457E-2</v>
      </c>
    </row>
    <row r="1828" spans="2:4" x14ac:dyDescent="0.2">
      <c r="B1828" t="s">
        <v>1858</v>
      </c>
      <c r="C1828" s="33">
        <v>2.3209228633448507E-2</v>
      </c>
      <c r="D1828" s="33">
        <f t="shared" si="31"/>
        <v>5.3209228633448506E-2</v>
      </c>
    </row>
    <row r="1829" spans="2:4" x14ac:dyDescent="0.2">
      <c r="B1829" t="s">
        <v>1859</v>
      </c>
      <c r="C1829" s="33">
        <v>2.5166529410304506E-2</v>
      </c>
      <c r="D1829" s="33">
        <f t="shared" si="31"/>
        <v>5.5166529410304505E-2</v>
      </c>
    </row>
    <row r="1830" spans="2:4" x14ac:dyDescent="0.2">
      <c r="B1830" t="s">
        <v>1860</v>
      </c>
      <c r="C1830" s="33">
        <v>7.3953315999572642E-3</v>
      </c>
      <c r="D1830" s="33">
        <f t="shared" si="31"/>
        <v>3.7395331599957261E-2</v>
      </c>
    </row>
    <row r="1831" spans="2:4" x14ac:dyDescent="0.2">
      <c r="B1831" t="s">
        <v>1861</v>
      </c>
      <c r="C1831" s="33">
        <v>9.2240703348349211E-4</v>
      </c>
      <c r="D1831" s="33">
        <f t="shared" si="31"/>
        <v>3.0922407033483493E-2</v>
      </c>
    </row>
    <row r="1832" spans="2:4" x14ac:dyDescent="0.2">
      <c r="B1832" t="s">
        <v>1862</v>
      </c>
      <c r="C1832" s="33">
        <v>2.525999474367692E-2</v>
      </c>
      <c r="D1832" s="33">
        <f t="shared" si="31"/>
        <v>5.5259994743676918E-2</v>
      </c>
    </row>
    <row r="1833" spans="2:4" x14ac:dyDescent="0.2">
      <c r="B1833" t="s">
        <v>1863</v>
      </c>
      <c r="C1833" s="33">
        <v>2.1866315384604505E-2</v>
      </c>
      <c r="D1833" s="33">
        <f t="shared" si="31"/>
        <v>5.1866315384604504E-2</v>
      </c>
    </row>
    <row r="1834" spans="2:4" x14ac:dyDescent="0.2">
      <c r="B1834" t="s">
        <v>1864</v>
      </c>
      <c r="C1834" s="33">
        <v>2.3704203416134158E-2</v>
      </c>
      <c r="D1834" s="33">
        <f t="shared" si="31"/>
        <v>5.3704203416134161E-2</v>
      </c>
    </row>
    <row r="1835" spans="2:4" x14ac:dyDescent="0.2">
      <c r="B1835" t="s">
        <v>1865</v>
      </c>
      <c r="C1835" s="33">
        <v>2.4235382393558734E-2</v>
      </c>
      <c r="D1835" s="33">
        <f t="shared" si="31"/>
        <v>5.4235382393558733E-2</v>
      </c>
    </row>
    <row r="1836" spans="2:4" x14ac:dyDescent="0.2">
      <c r="B1836" t="s">
        <v>1866</v>
      </c>
      <c r="C1836" s="33">
        <v>1.4496674811833844E-2</v>
      </c>
      <c r="D1836" s="33">
        <f t="shared" si="31"/>
        <v>4.4496674811833843E-2</v>
      </c>
    </row>
    <row r="1837" spans="2:4" x14ac:dyDescent="0.2">
      <c r="B1837" t="s">
        <v>1867</v>
      </c>
      <c r="C1837" s="33">
        <v>-1.9883873311936424E-2</v>
      </c>
      <c r="D1837" s="33">
        <f t="shared" si="31"/>
        <v>1.0116126688063574E-2</v>
      </c>
    </row>
    <row r="1838" spans="2:4" x14ac:dyDescent="0.2">
      <c r="B1838" t="s">
        <v>1868</v>
      </c>
      <c r="C1838" s="33">
        <v>3.10249165079425E-2</v>
      </c>
      <c r="D1838" s="33">
        <f t="shared" si="31"/>
        <v>6.1024916507942499E-2</v>
      </c>
    </row>
    <row r="1839" spans="2:4" x14ac:dyDescent="0.2">
      <c r="B1839" t="s">
        <v>1869</v>
      </c>
      <c r="C1839" s="33">
        <v>-1.8117231034704993E-2</v>
      </c>
      <c r="D1839" s="33">
        <f t="shared" si="31"/>
        <v>1.1882768965295006E-2</v>
      </c>
    </row>
    <row r="1840" spans="2:4" x14ac:dyDescent="0.2">
      <c r="B1840" t="s">
        <v>1870</v>
      </c>
      <c r="C1840" s="33">
        <v>1.4170202860425193E-3</v>
      </c>
      <c r="D1840" s="33">
        <f t="shared" si="31"/>
        <v>3.141702028604252E-2</v>
      </c>
    </row>
    <row r="1841" spans="2:4" x14ac:dyDescent="0.2">
      <c r="B1841" t="s">
        <v>1871</v>
      </c>
      <c r="C1841" s="33">
        <v>3.147352973517234E-2</v>
      </c>
      <c r="D1841" s="33">
        <f t="shared" si="31"/>
        <v>6.1473529735172339E-2</v>
      </c>
    </row>
    <row r="1842" spans="2:4" x14ac:dyDescent="0.2">
      <c r="B1842" t="s">
        <v>1872</v>
      </c>
      <c r="C1842" s="33">
        <v>1.1667839907250578E-2</v>
      </c>
      <c r="D1842" s="33">
        <f t="shared" si="31"/>
        <v>4.1667839907250578E-2</v>
      </c>
    </row>
    <row r="1843" spans="2:4" x14ac:dyDescent="0.2">
      <c r="B1843" t="s">
        <v>1873</v>
      </c>
      <c r="C1843" s="33">
        <v>1.9660220960699026E-2</v>
      </c>
      <c r="D1843" s="33">
        <f t="shared" si="31"/>
        <v>4.9660220960699025E-2</v>
      </c>
    </row>
    <row r="1844" spans="2:4" x14ac:dyDescent="0.2">
      <c r="B1844" t="s">
        <v>1874</v>
      </c>
      <c r="C1844" s="33">
        <v>1.5171628064795058E-2</v>
      </c>
      <c r="D1844" s="33">
        <f t="shared" si="31"/>
        <v>4.5171628064795057E-2</v>
      </c>
    </row>
    <row r="1845" spans="2:4" x14ac:dyDescent="0.2">
      <c r="B1845" t="s">
        <v>1875</v>
      </c>
      <c r="C1845" s="33">
        <v>3.7765754124172764E-3</v>
      </c>
      <c r="D1845" s="33">
        <f t="shared" si="31"/>
        <v>3.3776575412417277E-2</v>
      </c>
    </row>
    <row r="1846" spans="2:4" x14ac:dyDescent="0.2">
      <c r="B1846" t="s">
        <v>1876</v>
      </c>
      <c r="C1846" s="33">
        <v>-2.7986961909525297E-3</v>
      </c>
      <c r="D1846" s="33">
        <f t="shared" si="31"/>
        <v>2.7201303809047471E-2</v>
      </c>
    </row>
    <row r="1847" spans="2:4" x14ac:dyDescent="0.2">
      <c r="B1847" t="s">
        <v>1877</v>
      </c>
      <c r="C1847" s="33">
        <v>4.0665013115530745E-2</v>
      </c>
      <c r="D1847" s="33">
        <f t="shared" si="31"/>
        <v>7.066501311553075E-2</v>
      </c>
    </row>
    <row r="1848" spans="2:4" x14ac:dyDescent="0.2">
      <c r="B1848" t="s">
        <v>1878</v>
      </c>
      <c r="C1848" s="33">
        <v>3.0770739669634464E-2</v>
      </c>
      <c r="D1848" s="33">
        <f t="shared" si="31"/>
        <v>6.0770739669634463E-2</v>
      </c>
    </row>
    <row r="1849" spans="2:4" x14ac:dyDescent="0.2">
      <c r="B1849" t="s">
        <v>1879</v>
      </c>
      <c r="C1849" s="33">
        <v>-3.4823820494989804E-3</v>
      </c>
      <c r="D1849" s="33">
        <f t="shared" si="31"/>
        <v>2.6517617950501018E-2</v>
      </c>
    </row>
    <row r="1850" spans="2:4" x14ac:dyDescent="0.2">
      <c r="B1850" t="s">
        <v>1880</v>
      </c>
      <c r="C1850" s="33">
        <v>-7.3641936524479184E-3</v>
      </c>
      <c r="D1850" s="33">
        <f t="shared" si="31"/>
        <v>2.2635806347552079E-2</v>
      </c>
    </row>
    <row r="1851" spans="2:4" x14ac:dyDescent="0.2">
      <c r="B1851" t="s">
        <v>1881</v>
      </c>
      <c r="C1851" s="33">
        <v>7.7407868486915323E-3</v>
      </c>
      <c r="D1851" s="33">
        <f t="shared" si="31"/>
        <v>3.7740786848691532E-2</v>
      </c>
    </row>
    <row r="1852" spans="2:4" x14ac:dyDescent="0.2">
      <c r="B1852" t="s">
        <v>1882</v>
      </c>
      <c r="C1852" s="33">
        <v>6.2863832819011947E-3</v>
      </c>
      <c r="D1852" s="33">
        <f t="shared" si="31"/>
        <v>3.6286383281901195E-2</v>
      </c>
    </row>
    <row r="1853" spans="2:4" x14ac:dyDescent="0.2">
      <c r="B1853" t="s">
        <v>1883</v>
      </c>
      <c r="C1853" s="33">
        <v>-8.4987972282076479E-3</v>
      </c>
      <c r="D1853" s="33">
        <f t="shared" si="31"/>
        <v>2.1501202771792349E-2</v>
      </c>
    </row>
    <row r="1854" spans="2:4" x14ac:dyDescent="0.2">
      <c r="B1854" t="s">
        <v>1884</v>
      </c>
      <c r="C1854" s="33">
        <v>-4.8981443443002898E-3</v>
      </c>
      <c r="D1854" s="33">
        <f t="shared" si="31"/>
        <v>2.5101855655699709E-2</v>
      </c>
    </row>
    <row r="1855" spans="2:4" x14ac:dyDescent="0.2">
      <c r="B1855" t="s">
        <v>1885</v>
      </c>
      <c r="C1855" s="33">
        <v>2.5743262411703348E-2</v>
      </c>
      <c r="D1855" s="33">
        <f t="shared" si="31"/>
        <v>5.5743262411703347E-2</v>
      </c>
    </row>
    <row r="1856" spans="2:4" x14ac:dyDescent="0.2">
      <c r="B1856" t="s">
        <v>1886</v>
      </c>
      <c r="C1856" s="33">
        <v>8.7692468452749174E-3</v>
      </c>
      <c r="D1856" s="33">
        <f t="shared" si="31"/>
        <v>3.8769246845274913E-2</v>
      </c>
    </row>
    <row r="1857" spans="2:4" x14ac:dyDescent="0.2">
      <c r="B1857" t="s">
        <v>1887</v>
      </c>
      <c r="C1857" s="33">
        <v>5.3523104956343364E-3</v>
      </c>
      <c r="D1857" s="33">
        <f t="shared" si="31"/>
        <v>3.5352310495634337E-2</v>
      </c>
    </row>
    <row r="1858" spans="2:4" x14ac:dyDescent="0.2">
      <c r="B1858" t="s">
        <v>1888</v>
      </c>
      <c r="C1858" s="33">
        <v>1.9401122121152616E-2</v>
      </c>
      <c r="D1858" s="33">
        <f t="shared" si="31"/>
        <v>4.9401122121152614E-2</v>
      </c>
    </row>
    <row r="1859" spans="2:4" x14ac:dyDescent="0.2">
      <c r="B1859" t="s">
        <v>1889</v>
      </c>
      <c r="C1859" s="33">
        <v>-2.9632875129588856E-4</v>
      </c>
      <c r="D1859" s="33">
        <f t="shared" si="31"/>
        <v>2.970367124870411E-2</v>
      </c>
    </row>
    <row r="1860" spans="2:4" x14ac:dyDescent="0.2">
      <c r="B1860" t="s">
        <v>1890</v>
      </c>
      <c r="C1860" s="33">
        <v>-2.3636369024187913E-4</v>
      </c>
      <c r="D1860" s="33">
        <f t="shared" si="31"/>
        <v>2.9763636309758118E-2</v>
      </c>
    </row>
    <row r="1861" spans="2:4" x14ac:dyDescent="0.2">
      <c r="B1861" t="s">
        <v>1891</v>
      </c>
      <c r="C1861" s="33">
        <v>-7.5191125151937831E-3</v>
      </c>
      <c r="D1861" s="33">
        <f t="shared" ref="D1861:D1924" si="32">C1861+3%</f>
        <v>2.2480887484806214E-2</v>
      </c>
    </row>
    <row r="1862" spans="2:4" x14ac:dyDescent="0.2">
      <c r="B1862" t="s">
        <v>1892</v>
      </c>
      <c r="C1862" s="33">
        <v>2.4521028199635968E-2</v>
      </c>
      <c r="D1862" s="33">
        <f t="shared" si="32"/>
        <v>5.4521028199635967E-2</v>
      </c>
    </row>
    <row r="1863" spans="2:4" x14ac:dyDescent="0.2">
      <c r="B1863" t="s">
        <v>1893</v>
      </c>
      <c r="C1863" s="33">
        <v>1.5504712380369861E-2</v>
      </c>
      <c r="D1863" s="33">
        <f t="shared" si="32"/>
        <v>4.5504712380369863E-2</v>
      </c>
    </row>
    <row r="1864" spans="2:4" x14ac:dyDescent="0.2">
      <c r="B1864" t="s">
        <v>1894</v>
      </c>
      <c r="C1864" s="33">
        <v>1.084400357318417E-2</v>
      </c>
      <c r="D1864" s="33">
        <f t="shared" si="32"/>
        <v>4.0844003573184171E-2</v>
      </c>
    </row>
    <row r="1865" spans="2:4" x14ac:dyDescent="0.2">
      <c r="B1865" t="s">
        <v>1895</v>
      </c>
      <c r="C1865" s="33">
        <v>2.9233180063481898E-2</v>
      </c>
      <c r="D1865" s="33">
        <f t="shared" si="32"/>
        <v>5.9233180063481897E-2</v>
      </c>
    </row>
    <row r="1866" spans="2:4" x14ac:dyDescent="0.2">
      <c r="B1866" t="s">
        <v>1896</v>
      </c>
      <c r="C1866" s="33">
        <v>1.395281706404054E-2</v>
      </c>
      <c r="D1866" s="33">
        <f t="shared" si="32"/>
        <v>4.3952817064040542E-2</v>
      </c>
    </row>
    <row r="1867" spans="2:4" x14ac:dyDescent="0.2">
      <c r="B1867" t="s">
        <v>1897</v>
      </c>
      <c r="C1867" s="33">
        <v>1.0246410887680617E-2</v>
      </c>
      <c r="D1867" s="33">
        <f t="shared" si="32"/>
        <v>4.024641088768062E-2</v>
      </c>
    </row>
    <row r="1868" spans="2:4" x14ac:dyDescent="0.2">
      <c r="B1868" t="s">
        <v>1898</v>
      </c>
      <c r="C1868" s="33">
        <v>4.5321595911983627E-2</v>
      </c>
      <c r="D1868" s="33">
        <f t="shared" si="32"/>
        <v>7.5321595911983619E-2</v>
      </c>
    </row>
    <row r="1869" spans="2:4" x14ac:dyDescent="0.2">
      <c r="B1869" t="s">
        <v>1899</v>
      </c>
      <c r="C1869" s="33">
        <v>1.8009772756291658E-3</v>
      </c>
      <c r="D1869" s="33">
        <f t="shared" si="32"/>
        <v>3.1800977275629166E-2</v>
      </c>
    </row>
    <row r="1870" spans="2:4" x14ac:dyDescent="0.2">
      <c r="B1870" t="s">
        <v>1900</v>
      </c>
      <c r="C1870" s="33">
        <v>2.3220724135177576E-2</v>
      </c>
      <c r="D1870" s="33">
        <f t="shared" si="32"/>
        <v>5.3220724135177574E-2</v>
      </c>
    </row>
    <row r="1871" spans="2:4" x14ac:dyDescent="0.2">
      <c r="B1871" t="s">
        <v>1901</v>
      </c>
      <c r="C1871" s="33">
        <v>-1.2253251701017485E-2</v>
      </c>
      <c r="D1871" s="33">
        <f t="shared" si="32"/>
        <v>1.7746748298982512E-2</v>
      </c>
    </row>
    <row r="1872" spans="2:4" x14ac:dyDescent="0.2">
      <c r="B1872" t="s">
        <v>1902</v>
      </c>
      <c r="C1872" s="33">
        <v>-1.8035335941558255E-2</v>
      </c>
      <c r="D1872" s="33">
        <f t="shared" si="32"/>
        <v>1.1964664058441744E-2</v>
      </c>
    </row>
    <row r="1873" spans="2:4" x14ac:dyDescent="0.2">
      <c r="B1873" t="s">
        <v>1903</v>
      </c>
      <c r="C1873" s="33">
        <v>1.7864104485473781E-2</v>
      </c>
      <c r="D1873" s="33">
        <f t="shared" si="32"/>
        <v>4.7864104485473777E-2</v>
      </c>
    </row>
    <row r="1874" spans="2:4" x14ac:dyDescent="0.2">
      <c r="B1874" t="s">
        <v>1904</v>
      </c>
      <c r="C1874" s="33">
        <v>-1.5941576427586417E-2</v>
      </c>
      <c r="D1874" s="33">
        <f t="shared" si="32"/>
        <v>1.4058423572413582E-2</v>
      </c>
    </row>
    <row r="1875" spans="2:4" x14ac:dyDescent="0.2">
      <c r="B1875" t="s">
        <v>1905</v>
      </c>
      <c r="C1875" s="33">
        <v>-2.5519664841433358E-3</v>
      </c>
      <c r="D1875" s="33">
        <f t="shared" si="32"/>
        <v>2.7448033515856663E-2</v>
      </c>
    </row>
    <row r="1876" spans="2:4" x14ac:dyDescent="0.2">
      <c r="B1876" t="s">
        <v>1906</v>
      </c>
      <c r="C1876" s="33">
        <v>9.5795450532817766E-3</v>
      </c>
      <c r="D1876" s="33">
        <f t="shared" si="32"/>
        <v>3.9579545053281776E-2</v>
      </c>
    </row>
    <row r="1877" spans="2:4" x14ac:dyDescent="0.2">
      <c r="B1877" t="s">
        <v>1907</v>
      </c>
      <c r="C1877" s="33">
        <v>-2.8687674292673191E-3</v>
      </c>
      <c r="D1877" s="33">
        <f t="shared" si="32"/>
        <v>2.7131232570732682E-2</v>
      </c>
    </row>
    <row r="1878" spans="2:4" x14ac:dyDescent="0.2">
      <c r="B1878" t="s">
        <v>1908</v>
      </c>
      <c r="C1878" s="33">
        <v>5.1382487003300524E-3</v>
      </c>
      <c r="D1878" s="33">
        <f t="shared" si="32"/>
        <v>3.5138248700330055E-2</v>
      </c>
    </row>
    <row r="1879" spans="2:4" x14ac:dyDescent="0.2">
      <c r="B1879" t="s">
        <v>1909</v>
      </c>
      <c r="C1879" s="33">
        <v>3.4586544861535583E-2</v>
      </c>
      <c r="D1879" s="33">
        <f t="shared" si="32"/>
        <v>6.4586544861535589E-2</v>
      </c>
    </row>
    <row r="1880" spans="2:4" x14ac:dyDescent="0.2">
      <c r="B1880" t="s">
        <v>1910</v>
      </c>
      <c r="C1880" s="33">
        <v>-8.7341991689902036E-3</v>
      </c>
      <c r="D1880" s="33">
        <f t="shared" si="32"/>
        <v>2.1265800831009797E-2</v>
      </c>
    </row>
    <row r="1881" spans="2:4" x14ac:dyDescent="0.2">
      <c r="B1881" t="s">
        <v>1911</v>
      </c>
      <c r="C1881" s="33">
        <v>7.3374173105120021E-3</v>
      </c>
      <c r="D1881" s="33">
        <f t="shared" si="32"/>
        <v>3.7337417310512003E-2</v>
      </c>
    </row>
    <row r="1882" spans="2:4" x14ac:dyDescent="0.2">
      <c r="B1882" t="s">
        <v>1912</v>
      </c>
      <c r="C1882" s="33">
        <v>-1.5406311357151642E-2</v>
      </c>
      <c r="D1882" s="33">
        <f t="shared" si="32"/>
        <v>1.4593688642848357E-2</v>
      </c>
    </row>
    <row r="1883" spans="2:4" x14ac:dyDescent="0.2">
      <c r="B1883" t="s">
        <v>1913</v>
      </c>
      <c r="C1883" s="33">
        <v>-3.7960777790400028E-3</v>
      </c>
      <c r="D1883" s="33">
        <f t="shared" si="32"/>
        <v>2.6203922220959998E-2</v>
      </c>
    </row>
    <row r="1884" spans="2:4" x14ac:dyDescent="0.2">
      <c r="B1884" t="s">
        <v>1914</v>
      </c>
      <c r="C1884" s="33">
        <v>4.0368229432460198E-2</v>
      </c>
      <c r="D1884" s="33">
        <f t="shared" si="32"/>
        <v>7.0368229432460197E-2</v>
      </c>
    </row>
    <row r="1885" spans="2:4" x14ac:dyDescent="0.2">
      <c r="B1885" t="s">
        <v>1915</v>
      </c>
      <c r="C1885" s="33">
        <v>-2.2402687192309548E-2</v>
      </c>
      <c r="D1885" s="33">
        <f t="shared" si="32"/>
        <v>7.5973128076904511E-3</v>
      </c>
    </row>
    <row r="1886" spans="2:4" x14ac:dyDescent="0.2">
      <c r="B1886" t="s">
        <v>1916</v>
      </c>
      <c r="C1886" s="33">
        <v>8.0369521619039399E-3</v>
      </c>
      <c r="D1886" s="33">
        <f t="shared" si="32"/>
        <v>3.8036952161903941E-2</v>
      </c>
    </row>
    <row r="1887" spans="2:4" x14ac:dyDescent="0.2">
      <c r="B1887" t="s">
        <v>1917</v>
      </c>
      <c r="C1887" s="33">
        <v>6.514386718215448E-2</v>
      </c>
      <c r="D1887" s="33">
        <f t="shared" si="32"/>
        <v>9.5143867182154479E-2</v>
      </c>
    </row>
    <row r="1888" spans="2:4" x14ac:dyDescent="0.2">
      <c r="B1888" t="s">
        <v>1918</v>
      </c>
      <c r="C1888" s="33">
        <v>4.4975380095290653E-2</v>
      </c>
      <c r="D1888" s="33">
        <f t="shared" si="32"/>
        <v>7.4975380095290645E-2</v>
      </c>
    </row>
    <row r="1889" spans="2:4" x14ac:dyDescent="0.2">
      <c r="B1889" t="s">
        <v>1919</v>
      </c>
      <c r="C1889" s="33">
        <v>-3.0175841485909773E-2</v>
      </c>
      <c r="D1889" s="33">
        <f t="shared" si="32"/>
        <v>-1.7584148590977372E-4</v>
      </c>
    </row>
    <row r="1890" spans="2:4" x14ac:dyDescent="0.2">
      <c r="B1890" t="s">
        <v>1920</v>
      </c>
      <c r="C1890" s="33">
        <v>-1.5969988588213885E-2</v>
      </c>
      <c r="D1890" s="33">
        <f t="shared" si="32"/>
        <v>1.4030011411786114E-2</v>
      </c>
    </row>
    <row r="1891" spans="2:4" x14ac:dyDescent="0.2">
      <c r="B1891" t="s">
        <v>1921</v>
      </c>
      <c r="C1891" s="33">
        <v>1.9792067831673501E-2</v>
      </c>
      <c r="D1891" s="33">
        <f t="shared" si="32"/>
        <v>4.9792067831673503E-2</v>
      </c>
    </row>
    <row r="1892" spans="2:4" x14ac:dyDescent="0.2">
      <c r="B1892" t="s">
        <v>1922</v>
      </c>
      <c r="C1892" s="33">
        <v>1.0691835824598152E-2</v>
      </c>
      <c r="D1892" s="33">
        <f t="shared" si="32"/>
        <v>4.0691835824598149E-2</v>
      </c>
    </row>
    <row r="1893" spans="2:4" x14ac:dyDescent="0.2">
      <c r="B1893" t="s">
        <v>1923</v>
      </c>
      <c r="C1893" s="33">
        <v>4.522733920129033E-3</v>
      </c>
      <c r="D1893" s="33">
        <f t="shared" si="32"/>
        <v>3.4522733920129028E-2</v>
      </c>
    </row>
    <row r="1894" spans="2:4" x14ac:dyDescent="0.2">
      <c r="B1894" t="s">
        <v>1924</v>
      </c>
      <c r="C1894" s="33">
        <v>-1.3268451806980415E-2</v>
      </c>
      <c r="D1894" s="33">
        <f t="shared" si="32"/>
        <v>1.6731548193019585E-2</v>
      </c>
    </row>
    <row r="1895" spans="2:4" x14ac:dyDescent="0.2">
      <c r="B1895" t="s">
        <v>1925</v>
      </c>
      <c r="C1895" s="33">
        <v>1.9661590905601357E-2</v>
      </c>
      <c r="D1895" s="33">
        <f t="shared" si="32"/>
        <v>4.9661590905601356E-2</v>
      </c>
    </row>
    <row r="1896" spans="2:4" x14ac:dyDescent="0.2">
      <c r="B1896" t="s">
        <v>1926</v>
      </c>
      <c r="C1896" s="33">
        <v>-9.2707758806136239E-3</v>
      </c>
      <c r="D1896" s="33">
        <f t="shared" si="32"/>
        <v>2.0729224119386373E-2</v>
      </c>
    </row>
    <row r="1897" spans="2:4" x14ac:dyDescent="0.2">
      <c r="B1897" t="s">
        <v>1927</v>
      </c>
      <c r="C1897" s="33">
        <v>2.1889842284434462E-2</v>
      </c>
      <c r="D1897" s="33">
        <f t="shared" si="32"/>
        <v>5.1889842284434461E-2</v>
      </c>
    </row>
    <row r="1898" spans="2:4" x14ac:dyDescent="0.2">
      <c r="B1898" t="s">
        <v>1928</v>
      </c>
      <c r="C1898" s="33">
        <v>-3.2580145841062461E-3</v>
      </c>
      <c r="D1898" s="33">
        <f t="shared" si="32"/>
        <v>2.6741985415893753E-2</v>
      </c>
    </row>
    <row r="1899" spans="2:4" x14ac:dyDescent="0.2">
      <c r="B1899" t="s">
        <v>1929</v>
      </c>
      <c r="C1899" s="33">
        <v>-1.0786314040011376E-2</v>
      </c>
      <c r="D1899" s="33">
        <f t="shared" si="32"/>
        <v>1.9213685959988624E-2</v>
      </c>
    </row>
    <row r="1900" spans="2:4" x14ac:dyDescent="0.2">
      <c r="B1900" t="s">
        <v>1930</v>
      </c>
      <c r="C1900" s="33">
        <v>1.1086937458839425E-2</v>
      </c>
      <c r="D1900" s="33">
        <f t="shared" si="32"/>
        <v>4.1086937458839422E-2</v>
      </c>
    </row>
    <row r="1901" spans="2:4" x14ac:dyDescent="0.2">
      <c r="B1901" t="s">
        <v>1931</v>
      </c>
      <c r="C1901" s="33">
        <v>2.252103225681527E-2</v>
      </c>
      <c r="D1901" s="33">
        <f t="shared" si="32"/>
        <v>5.2521032256815273E-2</v>
      </c>
    </row>
    <row r="1902" spans="2:4" x14ac:dyDescent="0.2">
      <c r="B1902" t="s">
        <v>1932</v>
      </c>
      <c r="C1902" s="33">
        <v>4.0767063114199344E-4</v>
      </c>
      <c r="D1902" s="33">
        <f t="shared" si="32"/>
        <v>3.0407670631141991E-2</v>
      </c>
    </row>
    <row r="1903" spans="2:4" x14ac:dyDescent="0.2">
      <c r="B1903" t="s">
        <v>1933</v>
      </c>
      <c r="C1903" s="33">
        <v>4.3201176391009115E-2</v>
      </c>
      <c r="D1903" s="33">
        <f t="shared" si="32"/>
        <v>7.3201176391009121E-2</v>
      </c>
    </row>
    <row r="1904" spans="2:4" x14ac:dyDescent="0.2">
      <c r="B1904" t="s">
        <v>1934</v>
      </c>
      <c r="C1904" s="33">
        <v>2.3556532125027965E-2</v>
      </c>
      <c r="D1904" s="33">
        <f t="shared" si="32"/>
        <v>5.3556532125027964E-2</v>
      </c>
    </row>
    <row r="1905" spans="2:4" x14ac:dyDescent="0.2">
      <c r="B1905" t="s">
        <v>1935</v>
      </c>
      <c r="C1905" s="33">
        <v>9.1197491313062939E-3</v>
      </c>
      <c r="D1905" s="33">
        <f t="shared" si="32"/>
        <v>3.9119749131306294E-2</v>
      </c>
    </row>
    <row r="1906" spans="2:4" x14ac:dyDescent="0.2">
      <c r="B1906" t="s">
        <v>1936</v>
      </c>
      <c r="C1906" s="33">
        <v>3.6250216428373262E-2</v>
      </c>
      <c r="D1906" s="33">
        <f t="shared" si="32"/>
        <v>6.6250216428373254E-2</v>
      </c>
    </row>
    <row r="1907" spans="2:4" x14ac:dyDescent="0.2">
      <c r="B1907" t="s">
        <v>1937</v>
      </c>
      <c r="C1907" s="33">
        <v>4.4036034744260141E-2</v>
      </c>
      <c r="D1907" s="33">
        <f t="shared" si="32"/>
        <v>7.403603474426014E-2</v>
      </c>
    </row>
    <row r="1908" spans="2:4" x14ac:dyDescent="0.2">
      <c r="B1908" t="s">
        <v>1938</v>
      </c>
      <c r="C1908" s="33">
        <v>5.1351927142324859E-2</v>
      </c>
      <c r="D1908" s="33">
        <f t="shared" si="32"/>
        <v>8.1351927142324865E-2</v>
      </c>
    </row>
    <row r="1909" spans="2:4" x14ac:dyDescent="0.2">
      <c r="B1909" t="s">
        <v>1939</v>
      </c>
      <c r="C1909" s="33">
        <v>-2.0859927117191347E-2</v>
      </c>
      <c r="D1909" s="33">
        <f t="shared" si="32"/>
        <v>9.1400728828086517E-3</v>
      </c>
    </row>
    <row r="1910" spans="2:4" x14ac:dyDescent="0.2">
      <c r="B1910" t="s">
        <v>1940</v>
      </c>
      <c r="C1910" s="33">
        <v>1.9434289190627611E-2</v>
      </c>
      <c r="D1910" s="33">
        <f t="shared" si="32"/>
        <v>4.943428919062761E-2</v>
      </c>
    </row>
    <row r="1911" spans="2:4" x14ac:dyDescent="0.2">
      <c r="B1911" t="s">
        <v>1941</v>
      </c>
      <c r="C1911" s="33">
        <v>-1.5868481100908147E-2</v>
      </c>
      <c r="D1911" s="33">
        <f t="shared" si="32"/>
        <v>1.4131518899091852E-2</v>
      </c>
    </row>
    <row r="1912" spans="2:4" x14ac:dyDescent="0.2">
      <c r="B1912" t="s">
        <v>1942</v>
      </c>
      <c r="C1912" s="33">
        <v>5.1942844302842132E-3</v>
      </c>
      <c r="D1912" s="33">
        <f t="shared" si="32"/>
        <v>3.519428443028421E-2</v>
      </c>
    </row>
    <row r="1913" spans="2:4" x14ac:dyDescent="0.2">
      <c r="B1913" t="s">
        <v>1943</v>
      </c>
      <c r="C1913" s="33">
        <v>3.7243531700698988E-2</v>
      </c>
      <c r="D1913" s="33">
        <f t="shared" si="32"/>
        <v>6.7243531700698994E-2</v>
      </c>
    </row>
    <row r="1914" spans="2:4" x14ac:dyDescent="0.2">
      <c r="B1914" t="s">
        <v>1944</v>
      </c>
      <c r="C1914" s="33">
        <v>2.5644133069293196E-2</v>
      </c>
      <c r="D1914" s="33">
        <f t="shared" si="32"/>
        <v>5.5644133069293195E-2</v>
      </c>
    </row>
    <row r="1915" spans="2:4" x14ac:dyDescent="0.2">
      <c r="B1915" t="s">
        <v>1945</v>
      </c>
      <c r="C1915" s="33">
        <v>6.5440660301342331E-3</v>
      </c>
      <c r="D1915" s="33">
        <f t="shared" si="32"/>
        <v>3.6544066030134228E-2</v>
      </c>
    </row>
    <row r="1916" spans="2:4" x14ac:dyDescent="0.2">
      <c r="B1916" t="s">
        <v>1946</v>
      </c>
      <c r="C1916" s="33">
        <v>2.704192475149992E-2</v>
      </c>
      <c r="D1916" s="33">
        <f t="shared" si="32"/>
        <v>5.7041924751499919E-2</v>
      </c>
    </row>
    <row r="1917" spans="2:4" x14ac:dyDescent="0.2">
      <c r="B1917" t="s">
        <v>1947</v>
      </c>
      <c r="C1917" s="33">
        <v>4.3989261091817285E-2</v>
      </c>
      <c r="D1917" s="33">
        <f t="shared" si="32"/>
        <v>7.3989261091817277E-2</v>
      </c>
    </row>
    <row r="1918" spans="2:4" x14ac:dyDescent="0.2">
      <c r="B1918" t="s">
        <v>1948</v>
      </c>
      <c r="C1918" s="33">
        <v>-5.5597340920175101E-3</v>
      </c>
      <c r="D1918" s="33">
        <f t="shared" si="32"/>
        <v>2.444026590798249E-2</v>
      </c>
    </row>
    <row r="1919" spans="2:4" x14ac:dyDescent="0.2">
      <c r="B1919" t="s">
        <v>1949</v>
      </c>
      <c r="C1919" s="33">
        <v>-2.7464821834192514E-2</v>
      </c>
      <c r="D1919" s="33">
        <f t="shared" si="32"/>
        <v>2.5351781658074848E-3</v>
      </c>
    </row>
    <row r="1920" spans="2:4" x14ac:dyDescent="0.2">
      <c r="B1920" t="s">
        <v>1950</v>
      </c>
      <c r="C1920" s="33">
        <v>9.2299531170127354E-4</v>
      </c>
      <c r="D1920" s="33">
        <f t="shared" si="32"/>
        <v>3.0922995311701271E-2</v>
      </c>
    </row>
    <row r="1921" spans="2:4" x14ac:dyDescent="0.2">
      <c r="B1921" t="s">
        <v>1951</v>
      </c>
      <c r="C1921" s="33">
        <v>-1.4623124412783789E-2</v>
      </c>
      <c r="D1921" s="33">
        <f t="shared" si="32"/>
        <v>1.537687558721621E-2</v>
      </c>
    </row>
    <row r="1922" spans="2:4" x14ac:dyDescent="0.2">
      <c r="B1922" t="s">
        <v>1952</v>
      </c>
      <c r="C1922" s="33">
        <v>-4.4361771955720025E-2</v>
      </c>
      <c r="D1922" s="33">
        <f t="shared" si="32"/>
        <v>-1.4361771955720026E-2</v>
      </c>
    </row>
    <row r="1923" spans="2:4" x14ac:dyDescent="0.2">
      <c r="B1923" t="s">
        <v>1953</v>
      </c>
      <c r="C1923" s="33">
        <v>1.0175813951609835E-2</v>
      </c>
      <c r="D1923" s="33">
        <f t="shared" si="32"/>
        <v>4.0175813951609837E-2</v>
      </c>
    </row>
    <row r="1924" spans="2:4" x14ac:dyDescent="0.2">
      <c r="B1924" t="s">
        <v>1954</v>
      </c>
      <c r="C1924" s="33">
        <v>1.5354982595339132E-3</v>
      </c>
      <c r="D1924" s="33">
        <f t="shared" si="32"/>
        <v>3.153549825953391E-2</v>
      </c>
    </row>
    <row r="1925" spans="2:4" x14ac:dyDescent="0.2">
      <c r="B1925" t="s">
        <v>1955</v>
      </c>
      <c r="C1925" s="33">
        <v>-3.5905407936078104E-2</v>
      </c>
      <c r="D1925" s="33">
        <f t="shared" ref="D1925:D1988" si="33">C1925+3%</f>
        <v>-5.9054079360781053E-3</v>
      </c>
    </row>
    <row r="1926" spans="2:4" x14ac:dyDescent="0.2">
      <c r="B1926" t="s">
        <v>1956</v>
      </c>
      <c r="C1926" s="33">
        <v>1.0729497052661545E-2</v>
      </c>
      <c r="D1926" s="33">
        <f t="shared" si="33"/>
        <v>4.0729497052661545E-2</v>
      </c>
    </row>
    <row r="1927" spans="2:4" x14ac:dyDescent="0.2">
      <c r="B1927" t="s">
        <v>1957</v>
      </c>
      <c r="C1927" s="33">
        <v>-1.5801657430722319E-3</v>
      </c>
      <c r="D1927" s="33">
        <f t="shared" si="33"/>
        <v>2.8419834256927769E-2</v>
      </c>
    </row>
    <row r="1928" spans="2:4" x14ac:dyDescent="0.2">
      <c r="B1928" t="s">
        <v>1958</v>
      </c>
      <c r="C1928" s="33">
        <v>-2.1888080175378154E-3</v>
      </c>
      <c r="D1928" s="33">
        <f t="shared" si="33"/>
        <v>2.7811191982462184E-2</v>
      </c>
    </row>
    <row r="1929" spans="2:4" x14ac:dyDescent="0.2">
      <c r="B1929" t="s">
        <v>1959</v>
      </c>
      <c r="C1929" s="33">
        <v>2.4963229566691246E-4</v>
      </c>
      <c r="D1929" s="33">
        <f t="shared" si="33"/>
        <v>3.0249632295666913E-2</v>
      </c>
    </row>
    <row r="1930" spans="2:4" x14ac:dyDescent="0.2">
      <c r="B1930" t="s">
        <v>1960</v>
      </c>
      <c r="C1930" s="33">
        <v>3.1251858608023153E-2</v>
      </c>
      <c r="D1930" s="33">
        <f t="shared" si="33"/>
        <v>6.1251858608023152E-2</v>
      </c>
    </row>
    <row r="1931" spans="2:4" x14ac:dyDescent="0.2">
      <c r="B1931" t="s">
        <v>1961</v>
      </c>
      <c r="C1931" s="33">
        <v>1.330486888984359E-2</v>
      </c>
      <c r="D1931" s="33">
        <f t="shared" si="33"/>
        <v>4.3304868889843591E-2</v>
      </c>
    </row>
    <row r="1932" spans="2:4" x14ac:dyDescent="0.2">
      <c r="B1932" t="s">
        <v>1962</v>
      </c>
      <c r="C1932" s="33">
        <v>3.2243065274068755E-2</v>
      </c>
      <c r="D1932" s="33">
        <f t="shared" si="33"/>
        <v>6.2243065274068754E-2</v>
      </c>
    </row>
    <row r="1933" spans="2:4" x14ac:dyDescent="0.2">
      <c r="B1933" t="s">
        <v>1963</v>
      </c>
      <c r="C1933" s="33">
        <v>-1.5810164823532348E-2</v>
      </c>
      <c r="D1933" s="33">
        <f t="shared" si="33"/>
        <v>1.4189835176467651E-2</v>
      </c>
    </row>
    <row r="1934" spans="2:4" x14ac:dyDescent="0.2">
      <c r="B1934" t="s">
        <v>1964</v>
      </c>
      <c r="C1934" s="33">
        <v>8.7115550534576491E-3</v>
      </c>
      <c r="D1934" s="33">
        <f t="shared" si="33"/>
        <v>3.871155505345765E-2</v>
      </c>
    </row>
    <row r="1935" spans="2:4" x14ac:dyDescent="0.2">
      <c r="B1935" t="s">
        <v>1965</v>
      </c>
      <c r="C1935" s="33">
        <v>4.6419087263109594E-3</v>
      </c>
      <c r="D1935" s="33">
        <f t="shared" si="33"/>
        <v>3.4641908726310955E-2</v>
      </c>
    </row>
    <row r="1936" spans="2:4" x14ac:dyDescent="0.2">
      <c r="B1936" t="s">
        <v>1966</v>
      </c>
      <c r="C1936" s="33">
        <v>1.42598867865752E-2</v>
      </c>
      <c r="D1936" s="33">
        <f t="shared" si="33"/>
        <v>4.4259886786575199E-2</v>
      </c>
    </row>
    <row r="1937" spans="2:4" x14ac:dyDescent="0.2">
      <c r="B1937" t="s">
        <v>1967</v>
      </c>
      <c r="C1937" s="33">
        <v>-4.0551782843377009E-2</v>
      </c>
      <c r="D1937" s="33">
        <f t="shared" si="33"/>
        <v>-1.055178284337701E-2</v>
      </c>
    </row>
    <row r="1938" spans="2:4" x14ac:dyDescent="0.2">
      <c r="B1938" t="s">
        <v>1968</v>
      </c>
      <c r="C1938" s="33">
        <v>-2.4568832319661824E-3</v>
      </c>
      <c r="D1938" s="33">
        <f t="shared" si="33"/>
        <v>2.7543116768033817E-2</v>
      </c>
    </row>
    <row r="1939" spans="2:4" x14ac:dyDescent="0.2">
      <c r="B1939" t="s">
        <v>1969</v>
      </c>
      <c r="C1939" s="33">
        <v>6.8245418816609629E-4</v>
      </c>
      <c r="D1939" s="33">
        <f t="shared" si="33"/>
        <v>3.0682454188166095E-2</v>
      </c>
    </row>
    <row r="1940" spans="2:4" x14ac:dyDescent="0.2">
      <c r="B1940" t="s">
        <v>1970</v>
      </c>
      <c r="C1940" s="33">
        <v>6.3269779619229017E-3</v>
      </c>
      <c r="D1940" s="33">
        <f t="shared" si="33"/>
        <v>3.6326977961922899E-2</v>
      </c>
    </row>
    <row r="1941" spans="2:4" x14ac:dyDescent="0.2">
      <c r="B1941" t="s">
        <v>1971</v>
      </c>
      <c r="C1941" s="33">
        <v>1.9472775463156108E-2</v>
      </c>
      <c r="D1941" s="33">
        <f t="shared" si="33"/>
        <v>4.9472775463156107E-2</v>
      </c>
    </row>
    <row r="1942" spans="2:4" x14ac:dyDescent="0.2">
      <c r="B1942" t="s">
        <v>1972</v>
      </c>
      <c r="C1942" s="33">
        <v>2.0423617211280866E-2</v>
      </c>
      <c r="D1942" s="33">
        <f t="shared" si="33"/>
        <v>5.0423617211280865E-2</v>
      </c>
    </row>
    <row r="1943" spans="2:4" x14ac:dyDescent="0.2">
      <c r="B1943" t="s">
        <v>1973</v>
      </c>
      <c r="C1943" s="33">
        <v>2.4578139737315402E-2</v>
      </c>
      <c r="D1943" s="33">
        <f t="shared" si="33"/>
        <v>5.4578139737315401E-2</v>
      </c>
    </row>
    <row r="1944" spans="2:4" x14ac:dyDescent="0.2">
      <c r="B1944" t="s">
        <v>1974</v>
      </c>
      <c r="C1944" s="33">
        <v>8.7397730201350735E-3</v>
      </c>
      <c r="D1944" s="33">
        <f t="shared" si="33"/>
        <v>3.8739773020135072E-2</v>
      </c>
    </row>
    <row r="1945" spans="2:4" x14ac:dyDescent="0.2">
      <c r="B1945" t="s">
        <v>1975</v>
      </c>
      <c r="C1945" s="33">
        <v>-2.963663939652586E-2</v>
      </c>
      <c r="D1945" s="33">
        <f t="shared" si="33"/>
        <v>3.6336060347413879E-4</v>
      </c>
    </row>
    <row r="1946" spans="2:4" x14ac:dyDescent="0.2">
      <c r="B1946" t="s">
        <v>1976</v>
      </c>
      <c r="C1946" s="33">
        <v>4.5494861654563505E-2</v>
      </c>
      <c r="D1946" s="33">
        <f t="shared" si="33"/>
        <v>7.5494861654563511E-2</v>
      </c>
    </row>
    <row r="1947" spans="2:4" x14ac:dyDescent="0.2">
      <c r="B1947" t="s">
        <v>1977</v>
      </c>
      <c r="C1947" s="33">
        <v>3.1500440230993812E-2</v>
      </c>
      <c r="D1947" s="33">
        <f t="shared" si="33"/>
        <v>6.1500440230993811E-2</v>
      </c>
    </row>
    <row r="1948" spans="2:4" x14ac:dyDescent="0.2">
      <c r="B1948" t="s">
        <v>1978</v>
      </c>
      <c r="C1948" s="33">
        <v>-5.6562893528810405E-3</v>
      </c>
      <c r="D1948" s="33">
        <f t="shared" si="33"/>
        <v>2.434371064711896E-2</v>
      </c>
    </row>
    <row r="1949" spans="2:4" x14ac:dyDescent="0.2">
      <c r="B1949" t="s">
        <v>1979</v>
      </c>
      <c r="C1949" s="33">
        <v>2.6816687149214237E-2</v>
      </c>
      <c r="D1949" s="33">
        <f t="shared" si="33"/>
        <v>5.6816687149214236E-2</v>
      </c>
    </row>
    <row r="1950" spans="2:4" x14ac:dyDescent="0.2">
      <c r="B1950" t="s">
        <v>1980</v>
      </c>
      <c r="C1950" s="33">
        <v>1.841759919996306E-2</v>
      </c>
      <c r="D1950" s="33">
        <f t="shared" si="33"/>
        <v>4.8417599199963059E-2</v>
      </c>
    </row>
    <row r="1951" spans="2:4" x14ac:dyDescent="0.2">
      <c r="B1951" t="s">
        <v>1981</v>
      </c>
      <c r="C1951" s="33">
        <v>6.3808060339305972E-3</v>
      </c>
      <c r="D1951" s="33">
        <f t="shared" si="33"/>
        <v>3.6380806033930596E-2</v>
      </c>
    </row>
    <row r="1952" spans="2:4" x14ac:dyDescent="0.2">
      <c r="B1952" t="s">
        <v>1982</v>
      </c>
      <c r="C1952" s="33">
        <v>3.5450985583094209E-2</v>
      </c>
      <c r="D1952" s="33">
        <f t="shared" si="33"/>
        <v>6.5450985583094201E-2</v>
      </c>
    </row>
    <row r="1953" spans="2:4" x14ac:dyDescent="0.2">
      <c r="B1953" t="s">
        <v>1983</v>
      </c>
      <c r="C1953" s="33">
        <v>-1.0400392417787582E-2</v>
      </c>
      <c r="D1953" s="33">
        <f t="shared" si="33"/>
        <v>1.9599607582212415E-2</v>
      </c>
    </row>
    <row r="1954" spans="2:4" x14ac:dyDescent="0.2">
      <c r="B1954" t="s">
        <v>1984</v>
      </c>
      <c r="C1954" s="33">
        <v>1.838233816115753E-2</v>
      </c>
      <c r="D1954" s="33">
        <f t="shared" si="33"/>
        <v>4.8382338161157529E-2</v>
      </c>
    </row>
    <row r="1955" spans="2:4" x14ac:dyDescent="0.2">
      <c r="B1955" t="s">
        <v>1985</v>
      </c>
      <c r="C1955" s="33">
        <v>4.2811467429005004E-2</v>
      </c>
      <c r="D1955" s="33">
        <f t="shared" si="33"/>
        <v>7.2811467429005003E-2</v>
      </c>
    </row>
    <row r="1956" spans="2:4" x14ac:dyDescent="0.2">
      <c r="B1956" t="s">
        <v>1986</v>
      </c>
      <c r="C1956" s="33">
        <v>4.8801054609946465E-2</v>
      </c>
      <c r="D1956" s="33">
        <f t="shared" si="33"/>
        <v>7.8801054609946464E-2</v>
      </c>
    </row>
    <row r="1957" spans="2:4" x14ac:dyDescent="0.2">
      <c r="B1957" t="s">
        <v>1987</v>
      </c>
      <c r="C1957" s="33">
        <v>2.2458039834549755E-2</v>
      </c>
      <c r="D1957" s="33">
        <f t="shared" si="33"/>
        <v>5.2458039834549754E-2</v>
      </c>
    </row>
    <row r="1958" spans="2:4" x14ac:dyDescent="0.2">
      <c r="B1958" t="s">
        <v>1988</v>
      </c>
      <c r="C1958" s="33">
        <v>-1.5499229047212975E-2</v>
      </c>
      <c r="D1958" s="33">
        <f t="shared" si="33"/>
        <v>1.4500770952787024E-2</v>
      </c>
    </row>
    <row r="1959" spans="2:4" x14ac:dyDescent="0.2">
      <c r="B1959" t="s">
        <v>1989</v>
      </c>
      <c r="C1959" s="33">
        <v>2.2603323221693498E-2</v>
      </c>
      <c r="D1959" s="33">
        <f t="shared" si="33"/>
        <v>5.2603323221693497E-2</v>
      </c>
    </row>
    <row r="1960" spans="2:4" x14ac:dyDescent="0.2">
      <c r="B1960" t="s">
        <v>1990</v>
      </c>
      <c r="C1960" s="33">
        <v>-1.1056913761108027E-2</v>
      </c>
      <c r="D1960" s="33">
        <f t="shared" si="33"/>
        <v>1.8943086238891974E-2</v>
      </c>
    </row>
    <row r="1961" spans="2:4" x14ac:dyDescent="0.2">
      <c r="B1961" t="s">
        <v>1991</v>
      </c>
      <c r="C1961" s="33">
        <v>-8.2151681347088935E-3</v>
      </c>
      <c r="D1961" s="33">
        <f t="shared" si="33"/>
        <v>2.1784831865291107E-2</v>
      </c>
    </row>
    <row r="1962" spans="2:4" x14ac:dyDescent="0.2">
      <c r="B1962" t="s">
        <v>1992</v>
      </c>
      <c r="C1962" s="33">
        <v>4.0380025506810822E-2</v>
      </c>
      <c r="D1962" s="33">
        <f t="shared" si="33"/>
        <v>7.0380025506810828E-2</v>
      </c>
    </row>
    <row r="1963" spans="2:4" x14ac:dyDescent="0.2">
      <c r="B1963" t="s">
        <v>1993</v>
      </c>
      <c r="C1963" s="33">
        <v>2.304456826401844E-2</v>
      </c>
      <c r="D1963" s="33">
        <f t="shared" si="33"/>
        <v>5.3044568264018439E-2</v>
      </c>
    </row>
    <row r="1964" spans="2:4" x14ac:dyDescent="0.2">
      <c r="B1964" t="s">
        <v>1994</v>
      </c>
      <c r="C1964" s="33">
        <v>1.3076297803012745E-2</v>
      </c>
      <c r="D1964" s="33">
        <f t="shared" si="33"/>
        <v>4.3076297803012746E-2</v>
      </c>
    </row>
    <row r="1965" spans="2:4" x14ac:dyDescent="0.2">
      <c r="B1965" t="s">
        <v>1995</v>
      </c>
      <c r="C1965" s="33">
        <v>3.56572145384755E-2</v>
      </c>
      <c r="D1965" s="33">
        <f t="shared" si="33"/>
        <v>6.5657214538475506E-2</v>
      </c>
    </row>
    <row r="1966" spans="2:4" x14ac:dyDescent="0.2">
      <c r="B1966" t="s">
        <v>1996</v>
      </c>
      <c r="C1966" s="33">
        <v>1.1080960027938321E-2</v>
      </c>
      <c r="D1966" s="33">
        <f t="shared" si="33"/>
        <v>4.1080960027938318E-2</v>
      </c>
    </row>
    <row r="1967" spans="2:4" x14ac:dyDescent="0.2">
      <c r="B1967" t="s">
        <v>1997</v>
      </c>
      <c r="C1967" s="33">
        <v>-1.7129444032531756E-2</v>
      </c>
      <c r="D1967" s="33">
        <f t="shared" si="33"/>
        <v>1.2870555967468243E-2</v>
      </c>
    </row>
    <row r="1968" spans="2:4" x14ac:dyDescent="0.2">
      <c r="B1968" t="s">
        <v>1998</v>
      </c>
      <c r="C1968" s="33">
        <v>-1.5184480490980973E-2</v>
      </c>
      <c r="D1968" s="33">
        <f t="shared" si="33"/>
        <v>1.4815519509019026E-2</v>
      </c>
    </row>
    <row r="1969" spans="2:4" x14ac:dyDescent="0.2">
      <c r="B1969" t="s">
        <v>1999</v>
      </c>
      <c r="C1969" s="33">
        <v>3.9177857525701264E-2</v>
      </c>
      <c r="D1969" s="33">
        <f t="shared" si="33"/>
        <v>6.917785752570127E-2</v>
      </c>
    </row>
    <row r="1970" spans="2:4" x14ac:dyDescent="0.2">
      <c r="B1970" t="s">
        <v>2000</v>
      </c>
      <c r="C1970" s="33">
        <v>1.9000995447319806E-2</v>
      </c>
      <c r="D1970" s="33">
        <f t="shared" si="33"/>
        <v>4.9000995447319805E-2</v>
      </c>
    </row>
    <row r="1971" spans="2:4" x14ac:dyDescent="0.2">
      <c r="B1971" t="s">
        <v>2001</v>
      </c>
      <c r="C1971" s="33">
        <v>2.1331225343383411E-2</v>
      </c>
      <c r="D1971" s="33">
        <f t="shared" si="33"/>
        <v>5.1331225343383413E-2</v>
      </c>
    </row>
    <row r="1972" spans="2:4" x14ac:dyDescent="0.2">
      <c r="B1972" t="s">
        <v>2002</v>
      </c>
      <c r="C1972" s="33">
        <v>1.7965970393058035E-2</v>
      </c>
      <c r="D1972" s="33">
        <f t="shared" si="33"/>
        <v>4.7965970393058034E-2</v>
      </c>
    </row>
    <row r="1973" spans="2:4" x14ac:dyDescent="0.2">
      <c r="B1973" t="s">
        <v>2003</v>
      </c>
      <c r="C1973" s="33">
        <v>5.1666885943534423E-3</v>
      </c>
      <c r="D1973" s="33">
        <f t="shared" si="33"/>
        <v>3.5166688594353443E-2</v>
      </c>
    </row>
    <row r="1974" spans="2:4" x14ac:dyDescent="0.2">
      <c r="B1974" t="s">
        <v>2004</v>
      </c>
      <c r="C1974" s="33">
        <v>-9.6921570567258964E-3</v>
      </c>
      <c r="D1974" s="33">
        <f t="shared" si="33"/>
        <v>2.0307842943274104E-2</v>
      </c>
    </row>
    <row r="1975" spans="2:4" x14ac:dyDescent="0.2">
      <c r="B1975" t="s">
        <v>2005</v>
      </c>
      <c r="C1975" s="33">
        <v>5.3402335676669219E-3</v>
      </c>
      <c r="D1975" s="33">
        <f t="shared" si="33"/>
        <v>3.5340233567666919E-2</v>
      </c>
    </row>
    <row r="1976" spans="2:4" x14ac:dyDescent="0.2">
      <c r="B1976" t="s">
        <v>2006</v>
      </c>
      <c r="C1976" s="33">
        <v>1.701623363404485E-2</v>
      </c>
      <c r="D1976" s="33">
        <f t="shared" si="33"/>
        <v>4.7016233634044849E-2</v>
      </c>
    </row>
    <row r="1977" spans="2:4" x14ac:dyDescent="0.2">
      <c r="B1977" t="s">
        <v>2007</v>
      </c>
      <c r="C1977" s="33">
        <v>4.0422686129949328E-2</v>
      </c>
      <c r="D1977" s="33">
        <f t="shared" si="33"/>
        <v>7.0422686129949327E-2</v>
      </c>
    </row>
    <row r="1978" spans="2:4" x14ac:dyDescent="0.2">
      <c r="B1978" t="s">
        <v>2008</v>
      </c>
      <c r="C1978" s="33">
        <v>-2.3637711204733958E-4</v>
      </c>
      <c r="D1978" s="33">
        <f t="shared" si="33"/>
        <v>2.9763622887952659E-2</v>
      </c>
    </row>
    <row r="1979" spans="2:4" x14ac:dyDescent="0.2">
      <c r="B1979" t="s">
        <v>2009</v>
      </c>
      <c r="C1979" s="33">
        <v>8.0481875613087721E-3</v>
      </c>
      <c r="D1979" s="33">
        <f t="shared" si="33"/>
        <v>3.8048187561308774E-2</v>
      </c>
    </row>
    <row r="1980" spans="2:4" x14ac:dyDescent="0.2">
      <c r="B1980" t="s">
        <v>2010</v>
      </c>
      <c r="C1980" s="33">
        <v>1.5195342083459362E-2</v>
      </c>
      <c r="D1980" s="33">
        <f t="shared" si="33"/>
        <v>4.5195342083459364E-2</v>
      </c>
    </row>
    <row r="1981" spans="2:4" x14ac:dyDescent="0.2">
      <c r="B1981" t="s">
        <v>2011</v>
      </c>
      <c r="C1981" s="33">
        <v>4.6156804020038855E-3</v>
      </c>
      <c r="D1981" s="33">
        <f t="shared" si="33"/>
        <v>3.4615680402003884E-2</v>
      </c>
    </row>
    <row r="1982" spans="2:4" x14ac:dyDescent="0.2">
      <c r="B1982" t="s">
        <v>2012</v>
      </c>
      <c r="C1982" s="33">
        <v>2.4969325642247645E-2</v>
      </c>
      <c r="D1982" s="33">
        <f t="shared" si="33"/>
        <v>5.4969325642247643E-2</v>
      </c>
    </row>
    <row r="1983" spans="2:4" x14ac:dyDescent="0.2">
      <c r="B1983" t="s">
        <v>2013</v>
      </c>
      <c r="C1983" s="33">
        <v>3.9211485739823852E-2</v>
      </c>
      <c r="D1983" s="33">
        <f t="shared" si="33"/>
        <v>6.9211485739823858E-2</v>
      </c>
    </row>
    <row r="1984" spans="2:4" x14ac:dyDescent="0.2">
      <c r="B1984" t="s">
        <v>2014</v>
      </c>
      <c r="C1984" s="33">
        <v>8.9397454437177542E-3</v>
      </c>
      <c r="D1984" s="33">
        <f t="shared" si="33"/>
        <v>3.8939745443717755E-2</v>
      </c>
    </row>
    <row r="1985" spans="2:4" x14ac:dyDescent="0.2">
      <c r="B1985" t="s">
        <v>2015</v>
      </c>
      <c r="C1985" s="33">
        <v>-1.7925232286140548E-2</v>
      </c>
      <c r="D1985" s="33">
        <f t="shared" si="33"/>
        <v>1.2074767713859451E-2</v>
      </c>
    </row>
    <row r="1986" spans="2:4" x14ac:dyDescent="0.2">
      <c r="B1986" t="s">
        <v>2016</v>
      </c>
      <c r="C1986" s="33">
        <v>4.1481967459181583E-2</v>
      </c>
      <c r="D1986" s="33">
        <f t="shared" si="33"/>
        <v>7.1481967459181589E-2</v>
      </c>
    </row>
    <row r="1987" spans="2:4" x14ac:dyDescent="0.2">
      <c r="B1987" t="s">
        <v>2017</v>
      </c>
      <c r="C1987" s="33">
        <v>-1.4615930718462474E-2</v>
      </c>
      <c r="D1987" s="33">
        <f t="shared" si="33"/>
        <v>1.5384069281537524E-2</v>
      </c>
    </row>
    <row r="1988" spans="2:4" x14ac:dyDescent="0.2">
      <c r="B1988" t="s">
        <v>2018</v>
      </c>
      <c r="C1988" s="33">
        <v>3.2096682355777E-2</v>
      </c>
      <c r="D1988" s="33">
        <f t="shared" si="33"/>
        <v>6.2096682355776998E-2</v>
      </c>
    </row>
    <row r="1989" spans="2:4" x14ac:dyDescent="0.2">
      <c r="B1989" t="s">
        <v>2019</v>
      </c>
      <c r="C1989" s="33">
        <v>2.2331791962550637E-2</v>
      </c>
      <c r="D1989" s="33">
        <f t="shared" ref="D1989:D2052" si="34">C1989+3%</f>
        <v>5.2331791962550639E-2</v>
      </c>
    </row>
    <row r="1990" spans="2:4" x14ac:dyDescent="0.2">
      <c r="B1990" t="s">
        <v>2020</v>
      </c>
      <c r="C1990" s="33">
        <v>1.6870200742128413E-2</v>
      </c>
      <c r="D1990" s="33">
        <f t="shared" si="34"/>
        <v>4.6870200742128415E-2</v>
      </c>
    </row>
    <row r="1991" spans="2:4" x14ac:dyDescent="0.2">
      <c r="B1991" t="s">
        <v>2021</v>
      </c>
      <c r="C1991" s="33">
        <v>-7.3872598680676301E-3</v>
      </c>
      <c r="D1991" s="33">
        <f t="shared" si="34"/>
        <v>2.2612740131932367E-2</v>
      </c>
    </row>
    <row r="1992" spans="2:4" x14ac:dyDescent="0.2">
      <c r="B1992" t="s">
        <v>2022</v>
      </c>
      <c r="C1992" s="33">
        <v>2.6081121825113809E-2</v>
      </c>
      <c r="D1992" s="33">
        <f t="shared" si="34"/>
        <v>5.6081121825113808E-2</v>
      </c>
    </row>
    <row r="1993" spans="2:4" x14ac:dyDescent="0.2">
      <c r="B1993" t="s">
        <v>2023</v>
      </c>
      <c r="C1993" s="33">
        <v>3.784816428458259E-2</v>
      </c>
      <c r="D1993" s="33">
        <f t="shared" si="34"/>
        <v>6.7848164284582596E-2</v>
      </c>
    </row>
    <row r="1994" spans="2:4" x14ac:dyDescent="0.2">
      <c r="B1994" t="s">
        <v>2024</v>
      </c>
      <c r="C1994" s="33">
        <v>1.4100176506619041E-2</v>
      </c>
      <c r="D1994" s="33">
        <f t="shared" si="34"/>
        <v>4.4100176506619043E-2</v>
      </c>
    </row>
    <row r="1995" spans="2:4" x14ac:dyDescent="0.2">
      <c r="B1995" t="s">
        <v>2025</v>
      </c>
      <c r="C1995" s="33">
        <v>1.7883893760347831E-2</v>
      </c>
      <c r="D1995" s="33">
        <f t="shared" si="34"/>
        <v>4.788389376034783E-2</v>
      </c>
    </row>
    <row r="1996" spans="2:4" x14ac:dyDescent="0.2">
      <c r="B1996" t="s">
        <v>2026</v>
      </c>
      <c r="C1996" s="33">
        <v>-1.4395183547631779E-3</v>
      </c>
      <c r="D1996" s="33">
        <f t="shared" si="34"/>
        <v>2.8560481645236821E-2</v>
      </c>
    </row>
    <row r="1997" spans="2:4" x14ac:dyDescent="0.2">
      <c r="B1997" t="s">
        <v>2027</v>
      </c>
      <c r="C1997" s="33">
        <v>-1.1246488233393458E-2</v>
      </c>
      <c r="D1997" s="33">
        <f t="shared" si="34"/>
        <v>1.8753511766606543E-2</v>
      </c>
    </row>
    <row r="1998" spans="2:4" x14ac:dyDescent="0.2">
      <c r="B1998" t="s">
        <v>2028</v>
      </c>
      <c r="C1998" s="33">
        <v>1.9101054842290514E-3</v>
      </c>
      <c r="D1998" s="33">
        <f t="shared" si="34"/>
        <v>3.1910105484229054E-2</v>
      </c>
    </row>
    <row r="1999" spans="2:4" x14ac:dyDescent="0.2">
      <c r="B1999" t="s">
        <v>2029</v>
      </c>
      <c r="C1999" s="33">
        <v>-5.744458314633093E-3</v>
      </c>
      <c r="D1999" s="33">
        <f t="shared" si="34"/>
        <v>2.4255541685366908E-2</v>
      </c>
    </row>
    <row r="2000" spans="2:4" x14ac:dyDescent="0.2">
      <c r="B2000" t="s">
        <v>2030</v>
      </c>
      <c r="C2000" s="33">
        <v>-3.3337379141624116E-2</v>
      </c>
      <c r="D2000" s="33">
        <f t="shared" si="34"/>
        <v>-3.3373791416241166E-3</v>
      </c>
    </row>
    <row r="2001" spans="2:4" x14ac:dyDescent="0.2">
      <c r="B2001" t="s">
        <v>2031</v>
      </c>
      <c r="C2001" s="33">
        <v>5.9878023197982043E-2</v>
      </c>
      <c r="D2001" s="33">
        <f t="shared" si="34"/>
        <v>8.9878023197982049E-2</v>
      </c>
    </row>
    <row r="2002" spans="2:4" x14ac:dyDescent="0.2">
      <c r="B2002" t="s">
        <v>2032</v>
      </c>
      <c r="C2002" s="33">
        <v>2.8249049264084336E-2</v>
      </c>
      <c r="D2002" s="33">
        <f t="shared" si="34"/>
        <v>5.8249049264084335E-2</v>
      </c>
    </row>
    <row r="2003" spans="2:4" x14ac:dyDescent="0.2">
      <c r="B2003" t="s">
        <v>2033</v>
      </c>
      <c r="C2003" s="33">
        <v>1.6466765971420161E-2</v>
      </c>
      <c r="D2003" s="33">
        <f t="shared" si="34"/>
        <v>4.646676597142016E-2</v>
      </c>
    </row>
    <row r="2004" spans="2:4" x14ac:dyDescent="0.2">
      <c r="B2004" t="s">
        <v>2034</v>
      </c>
      <c r="C2004" s="33">
        <v>2.3148360484717641E-2</v>
      </c>
      <c r="D2004" s="33">
        <f t="shared" si="34"/>
        <v>5.314836048471764E-2</v>
      </c>
    </row>
    <row r="2005" spans="2:4" x14ac:dyDescent="0.2">
      <c r="B2005" t="s">
        <v>2035</v>
      </c>
      <c r="C2005" s="33">
        <v>-4.0862819287172288E-3</v>
      </c>
      <c r="D2005" s="33">
        <f t="shared" si="34"/>
        <v>2.591371807128277E-2</v>
      </c>
    </row>
    <row r="2006" spans="2:4" x14ac:dyDescent="0.2">
      <c r="B2006" t="s">
        <v>2036</v>
      </c>
      <c r="C2006" s="33">
        <v>3.3246589047903403E-2</v>
      </c>
      <c r="D2006" s="33">
        <f t="shared" si="34"/>
        <v>6.3246589047903395E-2</v>
      </c>
    </row>
    <row r="2007" spans="2:4" x14ac:dyDescent="0.2">
      <c r="B2007" t="s">
        <v>2037</v>
      </c>
      <c r="C2007" s="33">
        <v>-1.2725795700143058E-2</v>
      </c>
      <c r="D2007" s="33">
        <f t="shared" si="34"/>
        <v>1.7274204299856939E-2</v>
      </c>
    </row>
    <row r="2008" spans="2:4" x14ac:dyDescent="0.2">
      <c r="B2008" t="s">
        <v>2038</v>
      </c>
      <c r="C2008" s="33">
        <v>2.8342064634938893E-2</v>
      </c>
      <c r="D2008" s="33">
        <f t="shared" si="34"/>
        <v>5.8342064634938892E-2</v>
      </c>
    </row>
    <row r="2009" spans="2:4" x14ac:dyDescent="0.2">
      <c r="B2009" t="s">
        <v>2039</v>
      </c>
      <c r="C2009" s="33">
        <v>4.0650024663218022E-2</v>
      </c>
      <c r="D2009" s="33">
        <f t="shared" si="34"/>
        <v>7.0650024663218014E-2</v>
      </c>
    </row>
    <row r="2010" spans="2:4" x14ac:dyDescent="0.2">
      <c r="B2010" t="s">
        <v>2040</v>
      </c>
      <c r="C2010" s="33">
        <v>3.0224968855766098E-3</v>
      </c>
      <c r="D2010" s="33">
        <f t="shared" si="34"/>
        <v>3.302249688557661E-2</v>
      </c>
    </row>
    <row r="2011" spans="2:4" x14ac:dyDescent="0.2">
      <c r="B2011" t="s">
        <v>2041</v>
      </c>
      <c r="C2011" s="33">
        <v>-7.378760368853118E-3</v>
      </c>
      <c r="D2011" s="33">
        <f t="shared" si="34"/>
        <v>2.2621239631146879E-2</v>
      </c>
    </row>
    <row r="2012" spans="2:4" x14ac:dyDescent="0.2">
      <c r="B2012" t="s">
        <v>2042</v>
      </c>
      <c r="C2012" s="33">
        <v>5.870208374507524E-3</v>
      </c>
      <c r="D2012" s="33">
        <f t="shared" si="34"/>
        <v>3.5870208374507523E-2</v>
      </c>
    </row>
    <row r="2013" spans="2:4" x14ac:dyDescent="0.2">
      <c r="B2013" t="s">
        <v>2043</v>
      </c>
      <c r="C2013" s="33">
        <v>-2.3772784005136924E-2</v>
      </c>
      <c r="D2013" s="33">
        <f t="shared" si="34"/>
        <v>6.2272159948630751E-3</v>
      </c>
    </row>
    <row r="2014" spans="2:4" x14ac:dyDescent="0.2">
      <c r="B2014" t="s">
        <v>2044</v>
      </c>
      <c r="C2014" s="33">
        <v>-1.5456395199531703E-2</v>
      </c>
      <c r="D2014" s="33">
        <f t="shared" si="34"/>
        <v>1.4543604800468296E-2</v>
      </c>
    </row>
    <row r="2015" spans="2:4" x14ac:dyDescent="0.2">
      <c r="B2015" t="s">
        <v>2045</v>
      </c>
      <c r="C2015" s="33">
        <v>1.8644870632796101E-2</v>
      </c>
      <c r="D2015" s="33">
        <f t="shared" si="34"/>
        <v>4.86448706327961E-2</v>
      </c>
    </row>
    <row r="2016" spans="2:4" x14ac:dyDescent="0.2">
      <c r="B2016" t="s">
        <v>2046</v>
      </c>
      <c r="C2016" s="33">
        <v>-6.682961038986605E-3</v>
      </c>
      <c r="D2016" s="33">
        <f t="shared" si="34"/>
        <v>2.3317038961013392E-2</v>
      </c>
    </row>
    <row r="2017" spans="2:4" x14ac:dyDescent="0.2">
      <c r="B2017" t="s">
        <v>2047</v>
      </c>
      <c r="C2017" s="33">
        <v>-1.0084895133725831E-2</v>
      </c>
      <c r="D2017" s="33">
        <f t="shared" si="34"/>
        <v>1.9915104866274166E-2</v>
      </c>
    </row>
    <row r="2018" spans="2:4" x14ac:dyDescent="0.2">
      <c r="B2018" t="s">
        <v>2048</v>
      </c>
      <c r="C2018" s="33">
        <v>3.9191190174492199E-2</v>
      </c>
      <c r="D2018" s="33">
        <f t="shared" si="34"/>
        <v>6.9191190174492198E-2</v>
      </c>
    </row>
    <row r="2019" spans="2:4" x14ac:dyDescent="0.2">
      <c r="B2019" t="s">
        <v>2049</v>
      </c>
      <c r="C2019" s="33">
        <v>-3.801312661046672E-2</v>
      </c>
      <c r="D2019" s="33">
        <f t="shared" si="34"/>
        <v>-8.0131266104667212E-3</v>
      </c>
    </row>
    <row r="2020" spans="2:4" x14ac:dyDescent="0.2">
      <c r="B2020" t="s">
        <v>2050</v>
      </c>
      <c r="C2020" s="33">
        <v>-1.543582293167204E-4</v>
      </c>
      <c r="D2020" s="33">
        <f t="shared" si="34"/>
        <v>2.984564177068328E-2</v>
      </c>
    </row>
    <row r="2021" spans="2:4" x14ac:dyDescent="0.2">
      <c r="B2021" t="s">
        <v>2051</v>
      </c>
      <c r="C2021" s="33">
        <v>1.0801694100850698E-2</v>
      </c>
      <c r="D2021" s="33">
        <f t="shared" si="34"/>
        <v>4.0801694100850695E-2</v>
      </c>
    </row>
    <row r="2022" spans="2:4" x14ac:dyDescent="0.2">
      <c r="B2022" t="s">
        <v>2052</v>
      </c>
      <c r="C2022" s="33">
        <v>2.6959910738612182E-2</v>
      </c>
      <c r="D2022" s="33">
        <f t="shared" si="34"/>
        <v>5.6959910738612181E-2</v>
      </c>
    </row>
    <row r="2023" spans="2:4" x14ac:dyDescent="0.2">
      <c r="B2023" t="s">
        <v>2053</v>
      </c>
      <c r="C2023" s="33">
        <v>-1.0891313862946716E-2</v>
      </c>
      <c r="D2023" s="33">
        <f t="shared" si="34"/>
        <v>1.9108686137053285E-2</v>
      </c>
    </row>
    <row r="2024" spans="2:4" x14ac:dyDescent="0.2">
      <c r="B2024" t="s">
        <v>2054</v>
      </c>
      <c r="C2024" s="33">
        <v>2.7206632194421002E-2</v>
      </c>
      <c r="D2024" s="33">
        <f t="shared" si="34"/>
        <v>5.7206632194421E-2</v>
      </c>
    </row>
    <row r="2025" spans="2:4" x14ac:dyDescent="0.2">
      <c r="B2025" t="s">
        <v>2055</v>
      </c>
      <c r="C2025" s="33">
        <v>2.2239662706319937E-2</v>
      </c>
      <c r="D2025" s="33">
        <f t="shared" si="34"/>
        <v>5.2239662706319939E-2</v>
      </c>
    </row>
    <row r="2026" spans="2:4" x14ac:dyDescent="0.2">
      <c r="B2026" t="s">
        <v>2056</v>
      </c>
      <c r="C2026" s="33">
        <v>3.6461477334074024E-2</v>
      </c>
      <c r="D2026" s="33">
        <f t="shared" si="34"/>
        <v>6.6461477334074023E-2</v>
      </c>
    </row>
    <row r="2027" spans="2:4" x14ac:dyDescent="0.2">
      <c r="B2027" t="s">
        <v>2057</v>
      </c>
      <c r="C2027" s="33">
        <v>-3.8470564114016486E-3</v>
      </c>
      <c r="D2027" s="33">
        <f t="shared" si="34"/>
        <v>2.6152943588598349E-2</v>
      </c>
    </row>
    <row r="2028" spans="2:4" x14ac:dyDescent="0.2">
      <c r="B2028" t="s">
        <v>2058</v>
      </c>
      <c r="C2028" s="33">
        <v>4.8854636680941213E-3</v>
      </c>
      <c r="D2028" s="33">
        <f t="shared" si="34"/>
        <v>3.488546366809412E-2</v>
      </c>
    </row>
    <row r="2029" spans="2:4" x14ac:dyDescent="0.2">
      <c r="B2029" t="s">
        <v>2059</v>
      </c>
      <c r="C2029" s="33">
        <v>5.482461972248687E-3</v>
      </c>
      <c r="D2029" s="33">
        <f t="shared" si="34"/>
        <v>3.5482461972248684E-2</v>
      </c>
    </row>
    <row r="2030" spans="2:4" x14ac:dyDescent="0.2">
      <c r="B2030" t="s">
        <v>2060</v>
      </c>
      <c r="C2030" s="33">
        <v>2.8655516473365693E-2</v>
      </c>
      <c r="D2030" s="33">
        <f t="shared" si="34"/>
        <v>5.8655516473365692E-2</v>
      </c>
    </row>
    <row r="2031" spans="2:4" x14ac:dyDescent="0.2">
      <c r="B2031" t="s">
        <v>2061</v>
      </c>
      <c r="C2031" s="33">
        <v>6.7243561013220071E-5</v>
      </c>
      <c r="D2031" s="33">
        <f t="shared" si="34"/>
        <v>3.0067243561013219E-2</v>
      </c>
    </row>
    <row r="2032" spans="2:4" x14ac:dyDescent="0.2">
      <c r="B2032" t="s">
        <v>2062</v>
      </c>
      <c r="C2032" s="33">
        <v>4.6331811393049246E-2</v>
      </c>
      <c r="D2032" s="33">
        <f t="shared" si="34"/>
        <v>7.6331811393049245E-2</v>
      </c>
    </row>
    <row r="2033" spans="2:4" x14ac:dyDescent="0.2">
      <c r="B2033" t="s">
        <v>2063</v>
      </c>
      <c r="C2033" s="33">
        <v>3.334316617306797E-2</v>
      </c>
      <c r="D2033" s="33">
        <f t="shared" si="34"/>
        <v>6.3343166173067969E-2</v>
      </c>
    </row>
    <row r="2034" spans="2:4" x14ac:dyDescent="0.2">
      <c r="B2034" t="s">
        <v>2064</v>
      </c>
      <c r="C2034" s="33">
        <v>3.3057110959346596E-2</v>
      </c>
      <c r="D2034" s="33">
        <f t="shared" si="34"/>
        <v>6.3057110959346602E-2</v>
      </c>
    </row>
    <row r="2035" spans="2:4" x14ac:dyDescent="0.2">
      <c r="B2035" t="s">
        <v>2065</v>
      </c>
      <c r="C2035" s="33">
        <v>3.0328933835812215E-3</v>
      </c>
      <c r="D2035" s="33">
        <f t="shared" si="34"/>
        <v>3.3032893383581223E-2</v>
      </c>
    </row>
    <row r="2036" spans="2:4" x14ac:dyDescent="0.2">
      <c r="B2036" t="s">
        <v>2066</v>
      </c>
      <c r="C2036" s="33">
        <v>2.7099975473390998E-2</v>
      </c>
      <c r="D2036" s="33">
        <f t="shared" si="34"/>
        <v>5.7099975473390997E-2</v>
      </c>
    </row>
    <row r="2037" spans="2:4" x14ac:dyDescent="0.2">
      <c r="B2037" t="s">
        <v>2067</v>
      </c>
      <c r="C2037" s="33">
        <v>3.7410342050211286E-2</v>
      </c>
      <c r="D2037" s="33">
        <f t="shared" si="34"/>
        <v>6.7410342050211292E-2</v>
      </c>
    </row>
    <row r="2038" spans="2:4" x14ac:dyDescent="0.2">
      <c r="B2038" t="s">
        <v>2068</v>
      </c>
      <c r="C2038" s="33">
        <v>1.6990607683274213E-3</v>
      </c>
      <c r="D2038" s="33">
        <f t="shared" si="34"/>
        <v>3.1699060768327417E-2</v>
      </c>
    </row>
    <row r="2039" spans="2:4" x14ac:dyDescent="0.2">
      <c r="B2039" t="s">
        <v>2069</v>
      </c>
      <c r="C2039" s="33">
        <v>3.1233506231997943E-2</v>
      </c>
      <c r="D2039" s="33">
        <f t="shared" si="34"/>
        <v>6.1233506231997942E-2</v>
      </c>
    </row>
    <row r="2040" spans="2:4" x14ac:dyDescent="0.2">
      <c r="B2040" t="s">
        <v>2070</v>
      </c>
      <c r="C2040" s="33">
        <v>-7.8700035847454348E-3</v>
      </c>
      <c r="D2040" s="33">
        <f t="shared" si="34"/>
        <v>2.2129996415254566E-2</v>
      </c>
    </row>
    <row r="2041" spans="2:4" x14ac:dyDescent="0.2">
      <c r="B2041" t="s">
        <v>2071</v>
      </c>
      <c r="C2041" s="33">
        <v>6.6284728364294672E-3</v>
      </c>
      <c r="D2041" s="33">
        <f t="shared" si="34"/>
        <v>3.6628472836429463E-2</v>
      </c>
    </row>
    <row r="2042" spans="2:4" x14ac:dyDescent="0.2">
      <c r="B2042" t="s">
        <v>2072</v>
      </c>
      <c r="C2042" s="33">
        <v>1.8634649714531569E-2</v>
      </c>
      <c r="D2042" s="33">
        <f t="shared" si="34"/>
        <v>4.8634649714531568E-2</v>
      </c>
    </row>
    <row r="2043" spans="2:4" x14ac:dyDescent="0.2">
      <c r="B2043" t="s">
        <v>2073</v>
      </c>
      <c r="C2043" s="33">
        <v>2.4051572884667416E-5</v>
      </c>
      <c r="D2043" s="33">
        <f t="shared" si="34"/>
        <v>3.0024051572884666E-2</v>
      </c>
    </row>
    <row r="2044" spans="2:4" x14ac:dyDescent="0.2">
      <c r="B2044" t="s">
        <v>2074</v>
      </c>
      <c r="C2044" s="33">
        <v>-4.1761874773700629E-2</v>
      </c>
      <c r="D2044" s="33">
        <f t="shared" si="34"/>
        <v>-1.176187477370063E-2</v>
      </c>
    </row>
    <row r="2045" spans="2:4" x14ac:dyDescent="0.2">
      <c r="B2045" t="s">
        <v>2075</v>
      </c>
      <c r="C2045" s="33">
        <v>3.9425974128810505E-3</v>
      </c>
      <c r="D2045" s="33">
        <f t="shared" si="34"/>
        <v>3.3942597412881047E-2</v>
      </c>
    </row>
    <row r="2046" spans="2:4" x14ac:dyDescent="0.2">
      <c r="B2046" t="s">
        <v>2076</v>
      </c>
      <c r="C2046" s="33">
        <v>1.5755971017996254E-2</v>
      </c>
      <c r="D2046" s="33">
        <f t="shared" si="34"/>
        <v>4.575597101799625E-2</v>
      </c>
    </row>
    <row r="2047" spans="2:4" x14ac:dyDescent="0.2">
      <c r="B2047" t="s">
        <v>2077</v>
      </c>
      <c r="C2047" s="33">
        <v>-2.5181161280616402E-3</v>
      </c>
      <c r="D2047" s="33">
        <f t="shared" si="34"/>
        <v>2.748188387193836E-2</v>
      </c>
    </row>
    <row r="2048" spans="2:4" x14ac:dyDescent="0.2">
      <c r="B2048" t="s">
        <v>2078</v>
      </c>
      <c r="C2048" s="33">
        <v>-9.3008028594434664E-3</v>
      </c>
      <c r="D2048" s="33">
        <f t="shared" si="34"/>
        <v>2.0699197140556534E-2</v>
      </c>
    </row>
    <row r="2049" spans="2:4" x14ac:dyDescent="0.2">
      <c r="B2049" t="s">
        <v>2079</v>
      </c>
      <c r="C2049" s="33">
        <v>-2.3747756697293516E-2</v>
      </c>
      <c r="D2049" s="33">
        <f t="shared" si="34"/>
        <v>6.2522433027064825E-3</v>
      </c>
    </row>
    <row r="2050" spans="2:4" x14ac:dyDescent="0.2">
      <c r="B2050" t="s">
        <v>2080</v>
      </c>
      <c r="C2050" s="33">
        <v>5.8121628168446002E-2</v>
      </c>
      <c r="D2050" s="33">
        <f t="shared" si="34"/>
        <v>8.8121628168446001E-2</v>
      </c>
    </row>
    <row r="2051" spans="2:4" x14ac:dyDescent="0.2">
      <c r="B2051" t="s">
        <v>2081</v>
      </c>
      <c r="C2051" s="33">
        <v>4.3470424715098899E-3</v>
      </c>
      <c r="D2051" s="33">
        <f t="shared" si="34"/>
        <v>3.4347042471509888E-2</v>
      </c>
    </row>
    <row r="2052" spans="2:4" x14ac:dyDescent="0.2">
      <c r="B2052" t="s">
        <v>2082</v>
      </c>
      <c r="C2052" s="33">
        <v>2.5914301176148138E-2</v>
      </c>
      <c r="D2052" s="33">
        <f t="shared" si="34"/>
        <v>5.5914301176148137E-2</v>
      </c>
    </row>
    <row r="2053" spans="2:4" x14ac:dyDescent="0.2">
      <c r="B2053" t="s">
        <v>2083</v>
      </c>
      <c r="C2053" s="33">
        <v>-1.2830008961899134E-3</v>
      </c>
      <c r="D2053" s="33">
        <f t="shared" ref="D2053:D2116" si="35">C2053+3%</f>
        <v>2.8716999103810086E-2</v>
      </c>
    </row>
    <row r="2054" spans="2:4" x14ac:dyDescent="0.2">
      <c r="B2054" t="s">
        <v>2084</v>
      </c>
      <c r="C2054" s="33">
        <v>-1.7031513755494301E-3</v>
      </c>
      <c r="D2054" s="33">
        <f t="shared" si="35"/>
        <v>2.8296848624450567E-2</v>
      </c>
    </row>
    <row r="2055" spans="2:4" x14ac:dyDescent="0.2">
      <c r="B2055" t="s">
        <v>2085</v>
      </c>
      <c r="C2055" s="33">
        <v>1.5066148478183205E-2</v>
      </c>
      <c r="D2055" s="33">
        <f t="shared" si="35"/>
        <v>4.5066148478183202E-2</v>
      </c>
    </row>
    <row r="2056" spans="2:4" x14ac:dyDescent="0.2">
      <c r="B2056" t="s">
        <v>2086</v>
      </c>
      <c r="C2056" s="33">
        <v>1.2222159709346115E-2</v>
      </c>
      <c r="D2056" s="33">
        <f t="shared" si="35"/>
        <v>4.2222159709346112E-2</v>
      </c>
    </row>
    <row r="2057" spans="2:4" x14ac:dyDescent="0.2">
      <c r="B2057" t="s">
        <v>2087</v>
      </c>
      <c r="C2057" s="33">
        <v>3.7418052383671629E-2</v>
      </c>
      <c r="D2057" s="33">
        <f t="shared" si="35"/>
        <v>6.7418052383671628E-2</v>
      </c>
    </row>
    <row r="2058" spans="2:4" x14ac:dyDescent="0.2">
      <c r="B2058" t="s">
        <v>2088</v>
      </c>
      <c r="C2058" s="33">
        <v>-1.9718261201547911E-2</v>
      </c>
      <c r="D2058" s="33">
        <f t="shared" si="35"/>
        <v>1.0281738798452088E-2</v>
      </c>
    </row>
    <row r="2059" spans="2:4" x14ac:dyDescent="0.2">
      <c r="B2059" t="s">
        <v>2089</v>
      </c>
      <c r="C2059" s="33">
        <v>-1.6571971015140866E-2</v>
      </c>
      <c r="D2059" s="33">
        <f t="shared" si="35"/>
        <v>1.3428028984859133E-2</v>
      </c>
    </row>
    <row r="2060" spans="2:4" x14ac:dyDescent="0.2">
      <c r="B2060" t="s">
        <v>2090</v>
      </c>
      <c r="C2060" s="33">
        <v>2.3297497534544853E-2</v>
      </c>
      <c r="D2060" s="33">
        <f t="shared" si="35"/>
        <v>5.3297497534544852E-2</v>
      </c>
    </row>
    <row r="2061" spans="2:4" x14ac:dyDescent="0.2">
      <c r="B2061" t="s">
        <v>2091</v>
      </c>
      <c r="C2061" s="33">
        <v>-2.4203460708310282E-2</v>
      </c>
      <c r="D2061" s="33">
        <f t="shared" si="35"/>
        <v>5.7965392916897174E-3</v>
      </c>
    </row>
    <row r="2062" spans="2:4" x14ac:dyDescent="0.2">
      <c r="B2062" t="s">
        <v>2092</v>
      </c>
      <c r="C2062" s="33">
        <v>-7.1856089222046681E-3</v>
      </c>
      <c r="D2062" s="33">
        <f t="shared" si="35"/>
        <v>2.2814391077795329E-2</v>
      </c>
    </row>
    <row r="2063" spans="2:4" x14ac:dyDescent="0.2">
      <c r="B2063" t="s">
        <v>2093</v>
      </c>
      <c r="C2063" s="33">
        <v>-9.759371370368532E-3</v>
      </c>
      <c r="D2063" s="33">
        <f t="shared" si="35"/>
        <v>2.0240628629631469E-2</v>
      </c>
    </row>
    <row r="2064" spans="2:4" x14ac:dyDescent="0.2">
      <c r="B2064" t="s">
        <v>2094</v>
      </c>
      <c r="C2064" s="33">
        <v>-5.6621375732934815E-3</v>
      </c>
      <c r="D2064" s="33">
        <f t="shared" si="35"/>
        <v>2.4337862426706519E-2</v>
      </c>
    </row>
    <row r="2065" spans="2:4" x14ac:dyDescent="0.2">
      <c r="B2065" t="s">
        <v>2095</v>
      </c>
      <c r="C2065" s="33">
        <v>-5.8769407630124958E-3</v>
      </c>
      <c r="D2065" s="33">
        <f t="shared" si="35"/>
        <v>2.4123059236987501E-2</v>
      </c>
    </row>
    <row r="2066" spans="2:4" x14ac:dyDescent="0.2">
      <c r="B2066" t="s">
        <v>2096</v>
      </c>
      <c r="C2066" s="33">
        <v>-1.5742954165292328E-3</v>
      </c>
      <c r="D2066" s="33">
        <f t="shared" si="35"/>
        <v>2.8425704583470768E-2</v>
      </c>
    </row>
    <row r="2067" spans="2:4" x14ac:dyDescent="0.2">
      <c r="B2067" t="s">
        <v>2097</v>
      </c>
      <c r="C2067" s="33">
        <v>-2.4858481102798646E-2</v>
      </c>
      <c r="D2067" s="33">
        <f t="shared" si="35"/>
        <v>5.1415188972013526E-3</v>
      </c>
    </row>
    <row r="2068" spans="2:4" x14ac:dyDescent="0.2">
      <c r="B2068" t="s">
        <v>2098</v>
      </c>
      <c r="C2068" s="33">
        <v>6.4977209580863639E-3</v>
      </c>
      <c r="D2068" s="33">
        <f t="shared" si="35"/>
        <v>3.6497720958086365E-2</v>
      </c>
    </row>
    <row r="2069" spans="2:4" x14ac:dyDescent="0.2">
      <c r="B2069" t="s">
        <v>2099</v>
      </c>
      <c r="C2069" s="33">
        <v>-1.0913395542523201E-2</v>
      </c>
      <c r="D2069" s="33">
        <f t="shared" si="35"/>
        <v>1.90866044574768E-2</v>
      </c>
    </row>
    <row r="2070" spans="2:4" x14ac:dyDescent="0.2">
      <c r="B2070" t="s">
        <v>2100</v>
      </c>
      <c r="C2070" s="33">
        <v>1.1375581707995824E-2</v>
      </c>
      <c r="D2070" s="33">
        <f t="shared" si="35"/>
        <v>4.1375581707995823E-2</v>
      </c>
    </row>
    <row r="2071" spans="2:4" x14ac:dyDescent="0.2">
      <c r="B2071" t="s">
        <v>2101</v>
      </c>
      <c r="C2071" s="33">
        <v>2.0022765578254897E-3</v>
      </c>
      <c r="D2071" s="33">
        <f t="shared" si="35"/>
        <v>3.200227655782549E-2</v>
      </c>
    </row>
    <row r="2072" spans="2:4" x14ac:dyDescent="0.2">
      <c r="B2072" t="s">
        <v>2102</v>
      </c>
      <c r="C2072" s="33">
        <v>2.8246938280264131E-2</v>
      </c>
      <c r="D2072" s="33">
        <f t="shared" si="35"/>
        <v>5.8246938280264129E-2</v>
      </c>
    </row>
    <row r="2073" spans="2:4" x14ac:dyDescent="0.2">
      <c r="B2073" t="s">
        <v>2103</v>
      </c>
      <c r="C2073" s="33">
        <v>7.1472474217955488E-3</v>
      </c>
      <c r="D2073" s="33">
        <f t="shared" si="35"/>
        <v>3.7147247421795551E-2</v>
      </c>
    </row>
    <row r="2074" spans="2:4" x14ac:dyDescent="0.2">
      <c r="B2074" t="s">
        <v>2104</v>
      </c>
      <c r="C2074" s="33">
        <v>1.9104703567434846E-3</v>
      </c>
      <c r="D2074" s="33">
        <f t="shared" si="35"/>
        <v>3.1910470356743485E-2</v>
      </c>
    </row>
    <row r="2075" spans="2:4" x14ac:dyDescent="0.2">
      <c r="B2075" t="s">
        <v>2105</v>
      </c>
      <c r="C2075" s="33">
        <v>1.4458564574762467E-2</v>
      </c>
      <c r="D2075" s="33">
        <f t="shared" si="35"/>
        <v>4.4458564574762466E-2</v>
      </c>
    </row>
    <row r="2076" spans="2:4" x14ac:dyDescent="0.2">
      <c r="B2076" t="s">
        <v>2106</v>
      </c>
      <c r="C2076" s="33">
        <v>-1.2886062783838253E-2</v>
      </c>
      <c r="D2076" s="33">
        <f t="shared" si="35"/>
        <v>1.7113937216161744E-2</v>
      </c>
    </row>
    <row r="2077" spans="2:4" x14ac:dyDescent="0.2">
      <c r="B2077" t="s">
        <v>2107</v>
      </c>
      <c r="C2077" s="33">
        <v>3.0332943321364401E-2</v>
      </c>
      <c r="D2077" s="33">
        <f t="shared" si="35"/>
        <v>6.03329433213644E-2</v>
      </c>
    </row>
    <row r="2078" spans="2:4" x14ac:dyDescent="0.2">
      <c r="B2078" t="s">
        <v>2108</v>
      </c>
      <c r="C2078" s="33">
        <v>2.8784584616968319E-2</v>
      </c>
      <c r="D2078" s="33">
        <f t="shared" si="35"/>
        <v>5.8784584616968318E-2</v>
      </c>
    </row>
    <row r="2079" spans="2:4" x14ac:dyDescent="0.2">
      <c r="B2079" t="s">
        <v>2109</v>
      </c>
      <c r="C2079" s="33">
        <v>4.3325586267334106E-2</v>
      </c>
      <c r="D2079" s="33">
        <f t="shared" si="35"/>
        <v>7.3325586267334097E-2</v>
      </c>
    </row>
    <row r="2080" spans="2:4" x14ac:dyDescent="0.2">
      <c r="B2080" t="s">
        <v>2110</v>
      </c>
      <c r="C2080" s="33">
        <v>3.3616396272887726E-2</v>
      </c>
      <c r="D2080" s="33">
        <f t="shared" si="35"/>
        <v>6.3616396272887732E-2</v>
      </c>
    </row>
    <row r="2081" spans="2:4" x14ac:dyDescent="0.2">
      <c r="B2081" t="s">
        <v>2111</v>
      </c>
      <c r="C2081" s="33">
        <v>2.9404426260413244E-3</v>
      </c>
      <c r="D2081" s="33">
        <f t="shared" si="35"/>
        <v>3.2940442626041323E-2</v>
      </c>
    </row>
    <row r="2082" spans="2:4" x14ac:dyDescent="0.2">
      <c r="B2082" t="s">
        <v>2112</v>
      </c>
      <c r="C2082" s="33">
        <v>1.1298041139036284E-2</v>
      </c>
      <c r="D2082" s="33">
        <f t="shared" si="35"/>
        <v>4.1298041139036283E-2</v>
      </c>
    </row>
    <row r="2083" spans="2:4" x14ac:dyDescent="0.2">
      <c r="B2083" t="s">
        <v>2113</v>
      </c>
      <c r="C2083" s="33">
        <v>-5.9731243361741369E-4</v>
      </c>
      <c r="D2083" s="33">
        <f t="shared" si="35"/>
        <v>2.9402687566382583E-2</v>
      </c>
    </row>
    <row r="2084" spans="2:4" x14ac:dyDescent="0.2">
      <c r="B2084" t="s">
        <v>2114</v>
      </c>
      <c r="C2084" s="33">
        <v>5.8669083968423468E-3</v>
      </c>
      <c r="D2084" s="33">
        <f t="shared" si="35"/>
        <v>3.5866908396842347E-2</v>
      </c>
    </row>
    <row r="2085" spans="2:4" x14ac:dyDescent="0.2">
      <c r="B2085" t="s">
        <v>2115</v>
      </c>
      <c r="C2085" s="33">
        <v>-6.4614390321960837E-3</v>
      </c>
      <c r="D2085" s="33">
        <f t="shared" si="35"/>
        <v>2.3538560967803913E-2</v>
      </c>
    </row>
    <row r="2086" spans="2:4" x14ac:dyDescent="0.2">
      <c r="B2086" t="s">
        <v>2116</v>
      </c>
      <c r="C2086" s="33">
        <v>4.2353129862771014E-3</v>
      </c>
      <c r="D2086" s="33">
        <f t="shared" si="35"/>
        <v>3.4235312986277099E-2</v>
      </c>
    </row>
    <row r="2087" spans="2:4" x14ac:dyDescent="0.2">
      <c r="B2087" t="s">
        <v>2117</v>
      </c>
      <c r="C2087" s="33">
        <v>1.026423341823836E-2</v>
      </c>
      <c r="D2087" s="33">
        <f t="shared" si="35"/>
        <v>4.0264233418238357E-2</v>
      </c>
    </row>
    <row r="2088" spans="2:4" x14ac:dyDescent="0.2">
      <c r="B2088" t="s">
        <v>2118</v>
      </c>
      <c r="C2088" s="33">
        <v>5.7665948905942571E-3</v>
      </c>
      <c r="D2088" s="33">
        <f t="shared" si="35"/>
        <v>3.5766594890594257E-2</v>
      </c>
    </row>
    <row r="2089" spans="2:4" x14ac:dyDescent="0.2">
      <c r="B2089" t="s">
        <v>2119</v>
      </c>
      <c r="C2089" s="33">
        <v>1.9469490656483963E-2</v>
      </c>
      <c r="D2089" s="33">
        <f t="shared" si="35"/>
        <v>4.9469490656483962E-2</v>
      </c>
    </row>
    <row r="2090" spans="2:4" x14ac:dyDescent="0.2">
      <c r="B2090" t="s">
        <v>2120</v>
      </c>
      <c r="C2090" s="33">
        <v>5.1139430378028964E-3</v>
      </c>
      <c r="D2090" s="33">
        <f t="shared" si="35"/>
        <v>3.5113943037802894E-2</v>
      </c>
    </row>
    <row r="2091" spans="2:4" x14ac:dyDescent="0.2">
      <c r="B2091" t="s">
        <v>2121</v>
      </c>
      <c r="C2091" s="33">
        <v>2.8408638890982246E-2</v>
      </c>
      <c r="D2091" s="33">
        <f t="shared" si="35"/>
        <v>5.8408638890982245E-2</v>
      </c>
    </row>
    <row r="2092" spans="2:4" x14ac:dyDescent="0.2">
      <c r="B2092" t="s">
        <v>2122</v>
      </c>
      <c r="C2092" s="33">
        <v>3.0424203612229583E-2</v>
      </c>
      <c r="D2092" s="33">
        <f t="shared" si="35"/>
        <v>6.0424203612229582E-2</v>
      </c>
    </row>
    <row r="2093" spans="2:4" x14ac:dyDescent="0.2">
      <c r="B2093" t="s">
        <v>2123</v>
      </c>
      <c r="C2093" s="33">
        <v>2.8603962147104582E-2</v>
      </c>
      <c r="D2093" s="33">
        <f t="shared" si="35"/>
        <v>5.8603962147104581E-2</v>
      </c>
    </row>
    <row r="2094" spans="2:4" x14ac:dyDescent="0.2">
      <c r="B2094" t="s">
        <v>2124</v>
      </c>
      <c r="C2094" s="33">
        <v>3.7057197953667773E-3</v>
      </c>
      <c r="D2094" s="33">
        <f t="shared" si="35"/>
        <v>3.3705719795366774E-2</v>
      </c>
    </row>
    <row r="2095" spans="2:4" x14ac:dyDescent="0.2">
      <c r="B2095" t="s">
        <v>2125</v>
      </c>
      <c r="C2095" s="33">
        <v>6.178776342951069E-3</v>
      </c>
      <c r="D2095" s="33">
        <f t="shared" si="35"/>
        <v>3.6178776342951066E-2</v>
      </c>
    </row>
    <row r="2096" spans="2:4" x14ac:dyDescent="0.2">
      <c r="B2096" t="s">
        <v>2126</v>
      </c>
      <c r="C2096" s="33">
        <v>1.6346494673411351E-2</v>
      </c>
      <c r="D2096" s="33">
        <f t="shared" si="35"/>
        <v>4.6346494673411349E-2</v>
      </c>
    </row>
    <row r="2097" spans="2:4" x14ac:dyDescent="0.2">
      <c r="B2097" t="s">
        <v>2127</v>
      </c>
      <c r="C2097" s="33">
        <v>2.7922648052797268E-2</v>
      </c>
      <c r="D2097" s="33">
        <f t="shared" si="35"/>
        <v>5.7922648052797267E-2</v>
      </c>
    </row>
    <row r="2098" spans="2:4" x14ac:dyDescent="0.2">
      <c r="B2098" t="s">
        <v>2128</v>
      </c>
      <c r="C2098" s="33">
        <v>1.6013301713725597E-2</v>
      </c>
      <c r="D2098" s="33">
        <f t="shared" si="35"/>
        <v>4.6013301713725599E-2</v>
      </c>
    </row>
    <row r="2099" spans="2:4" x14ac:dyDescent="0.2">
      <c r="B2099" t="s">
        <v>2129</v>
      </c>
      <c r="C2099" s="33">
        <v>1.3556603648335558E-2</v>
      </c>
      <c r="D2099" s="33">
        <f t="shared" si="35"/>
        <v>4.3556603648335558E-2</v>
      </c>
    </row>
    <row r="2100" spans="2:4" x14ac:dyDescent="0.2">
      <c r="B2100" t="s">
        <v>2130</v>
      </c>
      <c r="C2100" s="33">
        <v>3.5205092110540397E-2</v>
      </c>
      <c r="D2100" s="33">
        <f t="shared" si="35"/>
        <v>6.5205092110540402E-2</v>
      </c>
    </row>
    <row r="2101" spans="2:4" x14ac:dyDescent="0.2">
      <c r="B2101" t="s">
        <v>2131</v>
      </c>
      <c r="C2101" s="33">
        <v>2.3124970148481073E-2</v>
      </c>
      <c r="D2101" s="33">
        <f t="shared" si="35"/>
        <v>5.3124970148481068E-2</v>
      </c>
    </row>
    <row r="2102" spans="2:4" x14ac:dyDescent="0.2">
      <c r="B2102" t="s">
        <v>2132</v>
      </c>
      <c r="C2102" s="33">
        <v>-1.0601199998181944E-2</v>
      </c>
      <c r="D2102" s="33">
        <f t="shared" si="35"/>
        <v>1.9398800001818053E-2</v>
      </c>
    </row>
    <row r="2103" spans="2:4" x14ac:dyDescent="0.2">
      <c r="B2103" t="s">
        <v>2133</v>
      </c>
      <c r="C2103" s="33">
        <v>1.576006723434592E-2</v>
      </c>
      <c r="D2103" s="33">
        <f t="shared" si="35"/>
        <v>4.5760067234345919E-2</v>
      </c>
    </row>
    <row r="2104" spans="2:4" x14ac:dyDescent="0.2">
      <c r="B2104" t="s">
        <v>2134</v>
      </c>
      <c r="C2104" s="33">
        <v>-8.8592216004077708E-3</v>
      </c>
      <c r="D2104" s="33">
        <f t="shared" si="35"/>
        <v>2.1140778399592226E-2</v>
      </c>
    </row>
    <row r="2105" spans="2:4" x14ac:dyDescent="0.2">
      <c r="B2105" t="s">
        <v>2135</v>
      </c>
      <c r="C2105" s="33">
        <v>1.1806854818196598E-2</v>
      </c>
      <c r="D2105" s="33">
        <f t="shared" si="35"/>
        <v>4.1806854818196598E-2</v>
      </c>
    </row>
    <row r="2106" spans="2:4" x14ac:dyDescent="0.2">
      <c r="B2106" t="s">
        <v>2136</v>
      </c>
      <c r="C2106" s="33">
        <v>1.1084961521924327E-2</v>
      </c>
      <c r="D2106" s="33">
        <f t="shared" si="35"/>
        <v>4.1084961521924326E-2</v>
      </c>
    </row>
    <row r="2107" spans="2:4" x14ac:dyDescent="0.2">
      <c r="B2107" t="s">
        <v>2137</v>
      </c>
      <c r="C2107" s="33">
        <v>6.0521269574076546E-3</v>
      </c>
      <c r="D2107" s="33">
        <f t="shared" si="35"/>
        <v>3.6052126957407657E-2</v>
      </c>
    </row>
    <row r="2108" spans="2:4" x14ac:dyDescent="0.2">
      <c r="B2108" t="s">
        <v>2138</v>
      </c>
      <c r="C2108" s="33">
        <v>2.2063750771762501E-2</v>
      </c>
      <c r="D2108" s="33">
        <f t="shared" si="35"/>
        <v>5.20637507717625E-2</v>
      </c>
    </row>
    <row r="2109" spans="2:4" x14ac:dyDescent="0.2">
      <c r="B2109" t="s">
        <v>2139</v>
      </c>
      <c r="C2109" s="33">
        <v>-1.7002880272428612E-2</v>
      </c>
      <c r="D2109" s="33">
        <f t="shared" si="35"/>
        <v>1.2997119727571387E-2</v>
      </c>
    </row>
    <row r="2110" spans="2:4" x14ac:dyDescent="0.2">
      <c r="B2110" t="s">
        <v>2140</v>
      </c>
      <c r="C2110" s="33">
        <v>1.0642251414365591E-2</v>
      </c>
      <c r="D2110" s="33">
        <f t="shared" si="35"/>
        <v>4.0642251414365588E-2</v>
      </c>
    </row>
    <row r="2111" spans="2:4" x14ac:dyDescent="0.2">
      <c r="B2111" t="s">
        <v>2141</v>
      </c>
      <c r="C2111" s="33">
        <v>-8.5923055961778516E-5</v>
      </c>
      <c r="D2111" s="33">
        <f t="shared" si="35"/>
        <v>2.991407694403822E-2</v>
      </c>
    </row>
    <row r="2112" spans="2:4" x14ac:dyDescent="0.2">
      <c r="B2112" t="s">
        <v>2142</v>
      </c>
      <c r="C2112" s="33">
        <v>2.339379551417288E-2</v>
      </c>
      <c r="D2112" s="33">
        <f t="shared" si="35"/>
        <v>5.3393795514172879E-2</v>
      </c>
    </row>
    <row r="2113" spans="2:4" x14ac:dyDescent="0.2">
      <c r="B2113" t="s">
        <v>2143</v>
      </c>
      <c r="C2113" s="33">
        <v>3.3075098733545694E-3</v>
      </c>
      <c r="D2113" s="33">
        <f t="shared" si="35"/>
        <v>3.3307509873354568E-2</v>
      </c>
    </row>
    <row r="2114" spans="2:4" x14ac:dyDescent="0.2">
      <c r="B2114" t="s">
        <v>2144</v>
      </c>
      <c r="C2114" s="33">
        <v>1.4505624331282271E-2</v>
      </c>
      <c r="D2114" s="33">
        <f t="shared" si="35"/>
        <v>4.4505624331282273E-2</v>
      </c>
    </row>
    <row r="2115" spans="2:4" x14ac:dyDescent="0.2">
      <c r="B2115" t="s">
        <v>2145</v>
      </c>
      <c r="C2115" s="33">
        <v>3.8693392768077206E-2</v>
      </c>
      <c r="D2115" s="33">
        <f t="shared" si="35"/>
        <v>6.8693392768077205E-2</v>
      </c>
    </row>
    <row r="2116" spans="2:4" x14ac:dyDescent="0.2">
      <c r="B2116" t="s">
        <v>2146</v>
      </c>
      <c r="C2116" s="33">
        <v>1.8086427190611796E-3</v>
      </c>
      <c r="D2116" s="33">
        <f t="shared" si="35"/>
        <v>3.1808642719061177E-2</v>
      </c>
    </row>
    <row r="2117" spans="2:4" x14ac:dyDescent="0.2">
      <c r="B2117" t="s">
        <v>2147</v>
      </c>
      <c r="C2117" s="33">
        <v>-8.5198222484632723E-3</v>
      </c>
      <c r="D2117" s="33">
        <f t="shared" ref="D2117:D2180" si="36">C2117+3%</f>
        <v>2.1480177751536725E-2</v>
      </c>
    </row>
    <row r="2118" spans="2:4" x14ac:dyDescent="0.2">
      <c r="B2118" t="s">
        <v>2148</v>
      </c>
      <c r="C2118" s="33">
        <v>3.6844703639868706E-4</v>
      </c>
      <c r="D2118" s="33">
        <f t="shared" si="36"/>
        <v>3.0368447036398686E-2</v>
      </c>
    </row>
    <row r="2119" spans="2:4" x14ac:dyDescent="0.2">
      <c r="B2119" t="s">
        <v>2149</v>
      </c>
      <c r="C2119" s="33">
        <v>-1.182094008855529E-3</v>
      </c>
      <c r="D2119" s="33">
        <f t="shared" si="36"/>
        <v>2.881790599114447E-2</v>
      </c>
    </row>
    <row r="2120" spans="2:4" x14ac:dyDescent="0.2">
      <c r="B2120" t="s">
        <v>2150</v>
      </c>
      <c r="C2120" s="33">
        <v>3.1751884217125402E-2</v>
      </c>
      <c r="D2120" s="33">
        <f t="shared" si="36"/>
        <v>6.1751884217125401E-2</v>
      </c>
    </row>
    <row r="2121" spans="2:4" x14ac:dyDescent="0.2">
      <c r="B2121" t="s">
        <v>2151</v>
      </c>
      <c r="C2121" s="33">
        <v>1.5097397003085419E-2</v>
      </c>
      <c r="D2121" s="33">
        <f t="shared" si="36"/>
        <v>4.5097397003085418E-2</v>
      </c>
    </row>
    <row r="2122" spans="2:4" x14ac:dyDescent="0.2">
      <c r="B2122" t="s">
        <v>2152</v>
      </c>
      <c r="C2122" s="33">
        <v>-5.7276381549965557E-3</v>
      </c>
      <c r="D2122" s="33">
        <f t="shared" si="36"/>
        <v>2.4272361845003441E-2</v>
      </c>
    </row>
    <row r="2123" spans="2:4" x14ac:dyDescent="0.2">
      <c r="B2123" t="s">
        <v>2153</v>
      </c>
      <c r="C2123" s="33">
        <v>8.4532222023260949E-3</v>
      </c>
      <c r="D2123" s="33">
        <f t="shared" si="36"/>
        <v>3.8453222202326096E-2</v>
      </c>
    </row>
    <row r="2124" spans="2:4" x14ac:dyDescent="0.2">
      <c r="B2124" t="s">
        <v>2154</v>
      </c>
      <c r="C2124" s="33">
        <v>9.4661425196867523E-3</v>
      </c>
      <c r="D2124" s="33">
        <f t="shared" si="36"/>
        <v>3.9466142519686748E-2</v>
      </c>
    </row>
    <row r="2125" spans="2:4" x14ac:dyDescent="0.2">
      <c r="B2125" t="s">
        <v>2155</v>
      </c>
      <c r="C2125" s="33">
        <v>3.3226436350026707E-2</v>
      </c>
      <c r="D2125" s="33">
        <f t="shared" si="36"/>
        <v>6.3226436350026699E-2</v>
      </c>
    </row>
    <row r="2126" spans="2:4" x14ac:dyDescent="0.2">
      <c r="B2126" t="s">
        <v>2156</v>
      </c>
      <c r="C2126" s="33">
        <v>2.9023375555218084E-2</v>
      </c>
      <c r="D2126" s="33">
        <f t="shared" si="36"/>
        <v>5.9023375555218083E-2</v>
      </c>
    </row>
    <row r="2127" spans="2:4" x14ac:dyDescent="0.2">
      <c r="B2127" t="s">
        <v>2157</v>
      </c>
      <c r="C2127" s="33">
        <v>-4.1692168378617139E-3</v>
      </c>
      <c r="D2127" s="33">
        <f t="shared" si="36"/>
        <v>2.5830783162138285E-2</v>
      </c>
    </row>
    <row r="2128" spans="2:4" x14ac:dyDescent="0.2">
      <c r="B2128" t="s">
        <v>2158</v>
      </c>
      <c r="C2128" s="33">
        <v>3.983529235812977E-2</v>
      </c>
      <c r="D2128" s="33">
        <f t="shared" si="36"/>
        <v>6.9835292358129769E-2</v>
      </c>
    </row>
    <row r="2129" spans="2:4" x14ac:dyDescent="0.2">
      <c r="B2129" t="s">
        <v>2159</v>
      </c>
      <c r="C2129" s="33">
        <v>3.4573028228611545E-2</v>
      </c>
      <c r="D2129" s="33">
        <f t="shared" si="36"/>
        <v>6.4573028228611551E-2</v>
      </c>
    </row>
    <row r="2130" spans="2:4" x14ac:dyDescent="0.2">
      <c r="B2130" t="s">
        <v>2160</v>
      </c>
      <c r="C2130" s="33">
        <v>2.0111290605703703E-2</v>
      </c>
      <c r="D2130" s="33">
        <f t="shared" si="36"/>
        <v>5.0111290605703698E-2</v>
      </c>
    </row>
    <row r="2131" spans="2:4" x14ac:dyDescent="0.2">
      <c r="B2131" t="s">
        <v>2161</v>
      </c>
      <c r="C2131" s="33">
        <v>1.8773979974248921E-2</v>
      </c>
      <c r="D2131" s="33">
        <f t="shared" si="36"/>
        <v>4.877397997424892E-2</v>
      </c>
    </row>
    <row r="2132" spans="2:4" x14ac:dyDescent="0.2">
      <c r="B2132" t="s">
        <v>2162</v>
      </c>
      <c r="C2132" s="33">
        <v>5.4126520618220219E-3</v>
      </c>
      <c r="D2132" s="33">
        <f t="shared" si="36"/>
        <v>3.5412652061822023E-2</v>
      </c>
    </row>
    <row r="2133" spans="2:4" x14ac:dyDescent="0.2">
      <c r="B2133" t="s">
        <v>2163</v>
      </c>
      <c r="C2133" s="33">
        <v>1.0103748347009184E-2</v>
      </c>
      <c r="D2133" s="33">
        <f t="shared" si="36"/>
        <v>4.010374834700918E-2</v>
      </c>
    </row>
    <row r="2134" spans="2:4" x14ac:dyDescent="0.2">
      <c r="B2134" t="s">
        <v>2164</v>
      </c>
      <c r="C2134" s="33">
        <v>2.1578460399874426E-2</v>
      </c>
      <c r="D2134" s="33">
        <f t="shared" si="36"/>
        <v>5.1578460399874425E-2</v>
      </c>
    </row>
    <row r="2135" spans="2:4" x14ac:dyDescent="0.2">
      <c r="B2135" t="s">
        <v>2165</v>
      </c>
      <c r="C2135" s="33">
        <v>1.0273794179007003E-2</v>
      </c>
      <c r="D2135" s="33">
        <f t="shared" si="36"/>
        <v>4.0273794179007005E-2</v>
      </c>
    </row>
    <row r="2136" spans="2:4" x14ac:dyDescent="0.2">
      <c r="B2136" t="s">
        <v>2166</v>
      </c>
      <c r="C2136" s="33">
        <v>-2.7318323971337363E-2</v>
      </c>
      <c r="D2136" s="33">
        <f t="shared" si="36"/>
        <v>2.6816760286626357E-3</v>
      </c>
    </row>
    <row r="2137" spans="2:4" x14ac:dyDescent="0.2">
      <c r="B2137" t="s">
        <v>2167</v>
      </c>
      <c r="C2137" s="33">
        <v>-5.951230638088726E-4</v>
      </c>
      <c r="D2137" s="33">
        <f t="shared" si="36"/>
        <v>2.9404876936191128E-2</v>
      </c>
    </row>
    <row r="2138" spans="2:4" x14ac:dyDescent="0.2">
      <c r="B2138" t="s">
        <v>2168</v>
      </c>
      <c r="C2138" s="33">
        <v>1.4791328358089013E-2</v>
      </c>
      <c r="D2138" s="33">
        <f t="shared" si="36"/>
        <v>4.4791328358089008E-2</v>
      </c>
    </row>
    <row r="2139" spans="2:4" x14ac:dyDescent="0.2">
      <c r="B2139" t="s">
        <v>2169</v>
      </c>
      <c r="C2139" s="33">
        <v>3.2382374505837509E-2</v>
      </c>
      <c r="D2139" s="33">
        <f t="shared" si="36"/>
        <v>6.2382374505837508E-2</v>
      </c>
    </row>
    <row r="2140" spans="2:4" x14ac:dyDescent="0.2">
      <c r="B2140" t="s">
        <v>2170</v>
      </c>
      <c r="C2140" s="33">
        <v>1.8813138579478819E-3</v>
      </c>
      <c r="D2140" s="33">
        <f t="shared" si="36"/>
        <v>3.1881313857947881E-2</v>
      </c>
    </row>
    <row r="2141" spans="2:4" x14ac:dyDescent="0.2">
      <c r="B2141" t="s">
        <v>2171</v>
      </c>
      <c r="C2141" s="33">
        <v>3.5253785438504298E-2</v>
      </c>
      <c r="D2141" s="33">
        <f t="shared" si="36"/>
        <v>6.5253785438504297E-2</v>
      </c>
    </row>
    <row r="2142" spans="2:4" x14ac:dyDescent="0.2">
      <c r="B2142" t="s">
        <v>2172</v>
      </c>
      <c r="C2142" s="33">
        <v>7.5619885446822788E-3</v>
      </c>
      <c r="D2142" s="33">
        <f t="shared" si="36"/>
        <v>3.7561988544682276E-2</v>
      </c>
    </row>
    <row r="2143" spans="2:4" x14ac:dyDescent="0.2">
      <c r="B2143" t="s">
        <v>2173</v>
      </c>
      <c r="C2143" s="33">
        <v>3.131720628996891E-2</v>
      </c>
      <c r="D2143" s="33">
        <f t="shared" si="36"/>
        <v>6.1317206289968909E-2</v>
      </c>
    </row>
    <row r="2144" spans="2:4" x14ac:dyDescent="0.2">
      <c r="B2144" t="s">
        <v>2174</v>
      </c>
      <c r="C2144" s="33">
        <v>-6.8440729454040238E-3</v>
      </c>
      <c r="D2144" s="33">
        <f t="shared" si="36"/>
        <v>2.3155927054595973E-2</v>
      </c>
    </row>
    <row r="2145" spans="2:4" x14ac:dyDescent="0.2">
      <c r="B2145" t="s">
        <v>2175</v>
      </c>
      <c r="C2145" s="33">
        <v>-2.7533988534060964E-2</v>
      </c>
      <c r="D2145" s="33">
        <f t="shared" si="36"/>
        <v>2.4660114659390345E-3</v>
      </c>
    </row>
    <row r="2146" spans="2:4" x14ac:dyDescent="0.2">
      <c r="B2146" t="s">
        <v>2176</v>
      </c>
      <c r="C2146" s="33">
        <v>-1.7796754997405705E-2</v>
      </c>
      <c r="D2146" s="33">
        <f t="shared" si="36"/>
        <v>1.2203245002594294E-2</v>
      </c>
    </row>
    <row r="2147" spans="2:4" x14ac:dyDescent="0.2">
      <c r="B2147" t="s">
        <v>2177</v>
      </c>
      <c r="C2147" s="33">
        <v>-8.6569332980511223E-3</v>
      </c>
      <c r="D2147" s="33">
        <f t="shared" si="36"/>
        <v>2.1343066701948875E-2</v>
      </c>
    </row>
    <row r="2148" spans="2:4" x14ac:dyDescent="0.2">
      <c r="B2148" t="s">
        <v>2178</v>
      </c>
      <c r="C2148" s="33">
        <v>-1.8480408668517641E-2</v>
      </c>
      <c r="D2148" s="33">
        <f t="shared" si="36"/>
        <v>1.1519591331482358E-2</v>
      </c>
    </row>
    <row r="2149" spans="2:4" x14ac:dyDescent="0.2">
      <c r="B2149" t="s">
        <v>2179</v>
      </c>
      <c r="C2149" s="33">
        <v>1.2166751457554238E-3</v>
      </c>
      <c r="D2149" s="33">
        <f t="shared" si="36"/>
        <v>3.1216675145755421E-2</v>
      </c>
    </row>
    <row r="2150" spans="2:4" x14ac:dyDescent="0.2">
      <c r="B2150" t="s">
        <v>2180</v>
      </c>
      <c r="C2150" s="33">
        <v>-1.4199246984756672E-2</v>
      </c>
      <c r="D2150" s="33">
        <f t="shared" si="36"/>
        <v>1.5800753015243328E-2</v>
      </c>
    </row>
    <row r="2151" spans="2:4" x14ac:dyDescent="0.2">
      <c r="B2151" t="s">
        <v>2181</v>
      </c>
      <c r="C2151" s="33">
        <v>-2.1472575450954462E-2</v>
      </c>
      <c r="D2151" s="33">
        <f t="shared" si="36"/>
        <v>8.5274245490455369E-3</v>
      </c>
    </row>
    <row r="2152" spans="2:4" x14ac:dyDescent="0.2">
      <c r="B2152" t="s">
        <v>2182</v>
      </c>
      <c r="C2152" s="33">
        <v>1.5616001690402177E-2</v>
      </c>
      <c r="D2152" s="33">
        <f t="shared" si="36"/>
        <v>4.5616001690402176E-2</v>
      </c>
    </row>
    <row r="2153" spans="2:4" x14ac:dyDescent="0.2">
      <c r="B2153" t="s">
        <v>2183</v>
      </c>
      <c r="C2153" s="33">
        <v>1.5764747135670099E-2</v>
      </c>
      <c r="D2153" s="33">
        <f t="shared" si="36"/>
        <v>4.5764747135670095E-2</v>
      </c>
    </row>
    <row r="2154" spans="2:4" x14ac:dyDescent="0.2">
      <c r="B2154" t="s">
        <v>2184</v>
      </c>
      <c r="C2154" s="33">
        <v>-2.9452546121092656E-3</v>
      </c>
      <c r="D2154" s="33">
        <f t="shared" si="36"/>
        <v>2.7054745387890732E-2</v>
      </c>
    </row>
    <row r="2155" spans="2:4" x14ac:dyDescent="0.2">
      <c r="B2155" t="s">
        <v>2185</v>
      </c>
      <c r="C2155" s="33">
        <v>2.0892511227668921E-2</v>
      </c>
      <c r="D2155" s="33">
        <f t="shared" si="36"/>
        <v>5.089251122766892E-2</v>
      </c>
    </row>
    <row r="2156" spans="2:4" x14ac:dyDescent="0.2">
      <c r="B2156" t="s">
        <v>2186</v>
      </c>
      <c r="C2156" s="33">
        <v>1.9889954065714886E-2</v>
      </c>
      <c r="D2156" s="33">
        <f t="shared" si="36"/>
        <v>4.9889954065714885E-2</v>
      </c>
    </row>
    <row r="2157" spans="2:4" x14ac:dyDescent="0.2">
      <c r="B2157" t="s">
        <v>2187</v>
      </c>
      <c r="C2157" s="33">
        <v>1.8308123037169558E-2</v>
      </c>
      <c r="D2157" s="33">
        <f t="shared" si="36"/>
        <v>4.8308123037169554E-2</v>
      </c>
    </row>
    <row r="2158" spans="2:4" x14ac:dyDescent="0.2">
      <c r="B2158" t="s">
        <v>2188</v>
      </c>
      <c r="C2158" s="33">
        <v>3.417382040255508E-2</v>
      </c>
      <c r="D2158" s="33">
        <f t="shared" si="36"/>
        <v>6.4173820402555079E-2</v>
      </c>
    </row>
    <row r="2159" spans="2:4" x14ac:dyDescent="0.2">
      <c r="B2159" t="s">
        <v>2189</v>
      </c>
      <c r="C2159" s="33">
        <v>5.3857413375643327E-3</v>
      </c>
      <c r="D2159" s="33">
        <f t="shared" si="36"/>
        <v>3.5385741337564329E-2</v>
      </c>
    </row>
    <row r="2160" spans="2:4" x14ac:dyDescent="0.2">
      <c r="B2160" t="s">
        <v>2190</v>
      </c>
      <c r="C2160" s="33">
        <v>5.9195140444804319E-2</v>
      </c>
      <c r="D2160" s="33">
        <f t="shared" si="36"/>
        <v>8.9195140444804311E-2</v>
      </c>
    </row>
    <row r="2161" spans="2:4" x14ac:dyDescent="0.2">
      <c r="B2161" t="s">
        <v>2191</v>
      </c>
      <c r="C2161" s="33">
        <v>4.6938493041293168E-2</v>
      </c>
      <c r="D2161" s="33">
        <f t="shared" si="36"/>
        <v>7.693849304129316E-2</v>
      </c>
    </row>
    <row r="2162" spans="2:4" x14ac:dyDescent="0.2">
      <c r="B2162" t="s">
        <v>2192</v>
      </c>
      <c r="C2162" s="33">
        <v>1.3031085584294853E-2</v>
      </c>
      <c r="D2162" s="33">
        <f t="shared" si="36"/>
        <v>4.3031085584294852E-2</v>
      </c>
    </row>
    <row r="2163" spans="2:4" x14ac:dyDescent="0.2">
      <c r="B2163" t="s">
        <v>2193</v>
      </c>
      <c r="C2163" s="33">
        <v>5.1660985702595454E-3</v>
      </c>
      <c r="D2163" s="33">
        <f t="shared" si="36"/>
        <v>3.5166098570259541E-2</v>
      </c>
    </row>
    <row r="2164" spans="2:4" x14ac:dyDescent="0.2">
      <c r="B2164" t="s">
        <v>2194</v>
      </c>
      <c r="C2164" s="33">
        <v>3.6598804789068559E-4</v>
      </c>
      <c r="D2164" s="33">
        <f t="shared" si="36"/>
        <v>3.0365988047890684E-2</v>
      </c>
    </row>
    <row r="2165" spans="2:4" x14ac:dyDescent="0.2">
      <c r="B2165" t="s">
        <v>2195</v>
      </c>
      <c r="C2165" s="33">
        <v>9.1038928807170068E-3</v>
      </c>
      <c r="D2165" s="33">
        <f t="shared" si="36"/>
        <v>3.9103892880717007E-2</v>
      </c>
    </row>
    <row r="2166" spans="2:4" x14ac:dyDescent="0.2">
      <c r="B2166" t="s">
        <v>2196</v>
      </c>
      <c r="C2166" s="33">
        <v>4.1280929240643856E-3</v>
      </c>
      <c r="D2166" s="33">
        <f t="shared" si="36"/>
        <v>3.4128092924064386E-2</v>
      </c>
    </row>
    <row r="2167" spans="2:4" x14ac:dyDescent="0.2">
      <c r="B2167" t="s">
        <v>2197</v>
      </c>
      <c r="C2167" s="33">
        <v>4.7573391925890322E-2</v>
      </c>
      <c r="D2167" s="33">
        <f t="shared" si="36"/>
        <v>7.7573391925890328E-2</v>
      </c>
    </row>
    <row r="2168" spans="2:4" x14ac:dyDescent="0.2">
      <c r="B2168" t="s">
        <v>2198</v>
      </c>
      <c r="C2168" s="33">
        <v>7.7631846638960729E-3</v>
      </c>
      <c r="D2168" s="33">
        <f t="shared" si="36"/>
        <v>3.7763184663896068E-2</v>
      </c>
    </row>
    <row r="2169" spans="2:4" x14ac:dyDescent="0.2">
      <c r="B2169" t="s">
        <v>2199</v>
      </c>
      <c r="C2169" s="33">
        <v>-2.5569536141987932E-2</v>
      </c>
      <c r="D2169" s="33">
        <f t="shared" si="36"/>
        <v>4.4304638580120667E-3</v>
      </c>
    </row>
    <row r="2170" spans="2:4" x14ac:dyDescent="0.2">
      <c r="B2170" t="s">
        <v>2200</v>
      </c>
      <c r="C2170" s="33">
        <v>-8.6740978559196862E-3</v>
      </c>
      <c r="D2170" s="33">
        <f t="shared" si="36"/>
        <v>2.1325902144080311E-2</v>
      </c>
    </row>
    <row r="2171" spans="2:4" x14ac:dyDescent="0.2">
      <c r="B2171" t="s">
        <v>2201</v>
      </c>
      <c r="C2171" s="33">
        <v>-1.4373618209508757E-2</v>
      </c>
      <c r="D2171" s="33">
        <f t="shared" si="36"/>
        <v>1.5626381790491244E-2</v>
      </c>
    </row>
    <row r="2172" spans="2:4" x14ac:dyDescent="0.2">
      <c r="B2172" t="s">
        <v>2202</v>
      </c>
      <c r="C2172" s="33">
        <v>5.645413385688647E-3</v>
      </c>
      <c r="D2172" s="33">
        <f t="shared" si="36"/>
        <v>3.5645413385688648E-2</v>
      </c>
    </row>
    <row r="2173" spans="2:4" x14ac:dyDescent="0.2">
      <c r="B2173" t="s">
        <v>2203</v>
      </c>
      <c r="C2173" s="33">
        <v>2.7959492642372845E-2</v>
      </c>
      <c r="D2173" s="33">
        <f t="shared" si="36"/>
        <v>5.7959492642372844E-2</v>
      </c>
    </row>
    <row r="2174" spans="2:4" x14ac:dyDescent="0.2">
      <c r="B2174" t="s">
        <v>2204</v>
      </c>
      <c r="C2174" s="33">
        <v>1.9163155017518585E-2</v>
      </c>
      <c r="D2174" s="33">
        <f t="shared" si="36"/>
        <v>4.9163155017518584E-2</v>
      </c>
    </row>
    <row r="2175" spans="2:4" x14ac:dyDescent="0.2">
      <c r="B2175" t="s">
        <v>2205</v>
      </c>
      <c r="C2175" s="33">
        <v>1.287101043749291E-2</v>
      </c>
      <c r="D2175" s="33">
        <f t="shared" si="36"/>
        <v>4.2871010437492911E-2</v>
      </c>
    </row>
    <row r="2176" spans="2:4" x14ac:dyDescent="0.2">
      <c r="B2176" t="s">
        <v>2206</v>
      </c>
      <c r="C2176" s="33">
        <v>4.8573127903158514E-2</v>
      </c>
      <c r="D2176" s="33">
        <f t="shared" si="36"/>
        <v>7.8573127903158513E-2</v>
      </c>
    </row>
    <row r="2177" spans="2:4" x14ac:dyDescent="0.2">
      <c r="B2177" t="s">
        <v>2207</v>
      </c>
      <c r="C2177" s="33">
        <v>-1.3257725376731259E-3</v>
      </c>
      <c r="D2177" s="33">
        <f t="shared" si="36"/>
        <v>2.8674227462326875E-2</v>
      </c>
    </row>
    <row r="2178" spans="2:4" x14ac:dyDescent="0.2">
      <c r="B2178" t="s">
        <v>2208</v>
      </c>
      <c r="C2178" s="33">
        <v>3.4226405313931167E-2</v>
      </c>
      <c r="D2178" s="33">
        <f t="shared" si="36"/>
        <v>6.4226405313931173E-2</v>
      </c>
    </row>
    <row r="2179" spans="2:4" x14ac:dyDescent="0.2">
      <c r="B2179" t="s">
        <v>2209</v>
      </c>
      <c r="C2179" s="33">
        <v>1.4195626198876377E-2</v>
      </c>
      <c r="D2179" s="33">
        <f t="shared" si="36"/>
        <v>4.4195626198876375E-2</v>
      </c>
    </row>
    <row r="2180" spans="2:4" x14ac:dyDescent="0.2">
      <c r="B2180" t="s">
        <v>2210</v>
      </c>
      <c r="C2180" s="33">
        <v>8.2003604547263419E-3</v>
      </c>
      <c r="D2180" s="33">
        <f t="shared" si="36"/>
        <v>3.8200360454726343E-2</v>
      </c>
    </row>
    <row r="2181" spans="2:4" x14ac:dyDescent="0.2">
      <c r="B2181" t="s">
        <v>2211</v>
      </c>
      <c r="C2181" s="33">
        <v>-1.8165195540028913E-3</v>
      </c>
      <c r="D2181" s="33">
        <f t="shared" ref="D2181:D2244" si="37">C2181+3%</f>
        <v>2.8183480445997108E-2</v>
      </c>
    </row>
    <row r="2182" spans="2:4" x14ac:dyDescent="0.2">
      <c r="B2182" t="s">
        <v>2212</v>
      </c>
      <c r="C2182" s="33">
        <v>5.2510762962798094E-2</v>
      </c>
      <c r="D2182" s="33">
        <f t="shared" si="37"/>
        <v>8.2510762962798093E-2</v>
      </c>
    </row>
    <row r="2183" spans="2:4" x14ac:dyDescent="0.2">
      <c r="B2183" t="s">
        <v>2213</v>
      </c>
      <c r="C2183" s="33">
        <v>1.7188570038111552E-2</v>
      </c>
      <c r="D2183" s="33">
        <f t="shared" si="37"/>
        <v>4.7188570038111555E-2</v>
      </c>
    </row>
    <row r="2184" spans="2:4" x14ac:dyDescent="0.2">
      <c r="B2184" t="s">
        <v>2214</v>
      </c>
      <c r="C2184" s="33">
        <v>-2.4950708976228461E-3</v>
      </c>
      <c r="D2184" s="33">
        <f t="shared" si="37"/>
        <v>2.7504929102377153E-2</v>
      </c>
    </row>
    <row r="2185" spans="2:4" x14ac:dyDescent="0.2">
      <c r="B2185" t="s">
        <v>2215</v>
      </c>
      <c r="C2185" s="33">
        <v>-2.5328734945844512E-2</v>
      </c>
      <c r="D2185" s="33">
        <f t="shared" si="37"/>
        <v>4.6712650541554865E-3</v>
      </c>
    </row>
    <row r="2186" spans="2:4" x14ac:dyDescent="0.2">
      <c r="B2186" t="s">
        <v>2216</v>
      </c>
      <c r="C2186" s="33">
        <v>-2.03978305567293E-2</v>
      </c>
      <c r="D2186" s="33">
        <f t="shared" si="37"/>
        <v>9.6021694432706986E-3</v>
      </c>
    </row>
    <row r="2187" spans="2:4" x14ac:dyDescent="0.2">
      <c r="B2187" t="s">
        <v>2217</v>
      </c>
      <c r="C2187" s="33">
        <v>2.5711568572297457E-2</v>
      </c>
      <c r="D2187" s="33">
        <f t="shared" si="37"/>
        <v>5.5711568572297455E-2</v>
      </c>
    </row>
    <row r="2188" spans="2:4" x14ac:dyDescent="0.2">
      <c r="B2188" t="s">
        <v>2218</v>
      </c>
      <c r="C2188" s="33">
        <v>2.2657640504573251E-2</v>
      </c>
      <c r="D2188" s="33">
        <f t="shared" si="37"/>
        <v>5.265764050457325E-2</v>
      </c>
    </row>
    <row r="2189" spans="2:4" x14ac:dyDescent="0.2">
      <c r="B2189" t="s">
        <v>2219</v>
      </c>
      <c r="C2189" s="33">
        <v>-3.1081278473785254E-3</v>
      </c>
      <c r="D2189" s="33">
        <f t="shared" si="37"/>
        <v>2.6891872152621475E-2</v>
      </c>
    </row>
    <row r="2190" spans="2:4" x14ac:dyDescent="0.2">
      <c r="B2190" t="s">
        <v>2220</v>
      </c>
      <c r="C2190" s="33">
        <v>-1.456560266991115E-2</v>
      </c>
      <c r="D2190" s="33">
        <f t="shared" si="37"/>
        <v>1.5434397330088849E-2</v>
      </c>
    </row>
    <row r="2191" spans="2:4" x14ac:dyDescent="0.2">
      <c r="B2191" t="s">
        <v>2221</v>
      </c>
      <c r="C2191" s="33">
        <v>-2.8614486092489802E-2</v>
      </c>
      <c r="D2191" s="33">
        <f t="shared" si="37"/>
        <v>1.3855139075101969E-3</v>
      </c>
    </row>
    <row r="2192" spans="2:4" x14ac:dyDescent="0.2">
      <c r="B2192" t="s">
        <v>2222</v>
      </c>
      <c r="C2192" s="33">
        <v>1.7042214485763971E-2</v>
      </c>
      <c r="D2192" s="33">
        <f t="shared" si="37"/>
        <v>4.704221448576397E-2</v>
      </c>
    </row>
    <row r="2193" spans="2:4" x14ac:dyDescent="0.2">
      <c r="B2193" t="s">
        <v>2223</v>
      </c>
      <c r="C2193" s="33">
        <v>3.9533887681486107E-2</v>
      </c>
      <c r="D2193" s="33">
        <f t="shared" si="37"/>
        <v>6.9533887681486106E-2</v>
      </c>
    </row>
    <row r="2194" spans="2:4" x14ac:dyDescent="0.2">
      <c r="B2194" t="s">
        <v>2224</v>
      </c>
      <c r="C2194" s="33">
        <v>-1.0067493958812129E-2</v>
      </c>
      <c r="D2194" s="33">
        <f t="shared" si="37"/>
        <v>1.9932506041187868E-2</v>
      </c>
    </row>
    <row r="2195" spans="2:4" x14ac:dyDescent="0.2">
      <c r="B2195" t="s">
        <v>2225</v>
      </c>
      <c r="C2195" s="33">
        <v>3.0040721193755594E-2</v>
      </c>
      <c r="D2195" s="33">
        <f t="shared" si="37"/>
        <v>6.0040721193755593E-2</v>
      </c>
    </row>
    <row r="2196" spans="2:4" x14ac:dyDescent="0.2">
      <c r="B2196" t="s">
        <v>2226</v>
      </c>
      <c r="C2196" s="33">
        <v>4.2146525359635943E-2</v>
      </c>
      <c r="D2196" s="33">
        <f t="shared" si="37"/>
        <v>7.2146525359635949E-2</v>
      </c>
    </row>
    <row r="2197" spans="2:4" x14ac:dyDescent="0.2">
      <c r="B2197" t="s">
        <v>2227</v>
      </c>
      <c r="C2197" s="33">
        <v>-3.903429171716457E-3</v>
      </c>
      <c r="D2197" s="33">
        <f t="shared" si="37"/>
        <v>2.6096570828283542E-2</v>
      </c>
    </row>
    <row r="2198" spans="2:4" x14ac:dyDescent="0.2">
      <c r="B2198" t="s">
        <v>2228</v>
      </c>
      <c r="C2198" s="33">
        <v>1.9302542520904506E-2</v>
      </c>
      <c r="D2198" s="33">
        <f t="shared" si="37"/>
        <v>4.9302542520904505E-2</v>
      </c>
    </row>
    <row r="2199" spans="2:4" x14ac:dyDescent="0.2">
      <c r="B2199" t="s">
        <v>2229</v>
      </c>
      <c r="C2199" s="33">
        <v>7.8633856791208781E-3</v>
      </c>
      <c r="D2199" s="33">
        <f t="shared" si="37"/>
        <v>3.7863385679120877E-2</v>
      </c>
    </row>
    <row r="2200" spans="2:4" x14ac:dyDescent="0.2">
      <c r="B2200" t="s">
        <v>2230</v>
      </c>
      <c r="C2200" s="33">
        <v>6.7144494468073497E-3</v>
      </c>
      <c r="D2200" s="33">
        <f t="shared" si="37"/>
        <v>3.6714449446807351E-2</v>
      </c>
    </row>
    <row r="2201" spans="2:4" x14ac:dyDescent="0.2">
      <c r="B2201" t="s">
        <v>2231</v>
      </c>
      <c r="C2201" s="33">
        <v>-1.1148872674736016E-2</v>
      </c>
      <c r="D2201" s="33">
        <f t="shared" si="37"/>
        <v>1.8851127325263985E-2</v>
      </c>
    </row>
    <row r="2202" spans="2:4" x14ac:dyDescent="0.2">
      <c r="B2202" t="s">
        <v>2232</v>
      </c>
      <c r="C2202" s="33">
        <v>-3.1851970621938133E-5</v>
      </c>
      <c r="D2202" s="33">
        <f t="shared" si="37"/>
        <v>2.9968148029378062E-2</v>
      </c>
    </row>
    <row r="2203" spans="2:4" x14ac:dyDescent="0.2">
      <c r="B2203" t="s">
        <v>2233</v>
      </c>
      <c r="C2203" s="33">
        <v>3.3827287601739503E-2</v>
      </c>
      <c r="D2203" s="33">
        <f t="shared" si="37"/>
        <v>6.3827287601739502E-2</v>
      </c>
    </row>
    <row r="2204" spans="2:4" x14ac:dyDescent="0.2">
      <c r="B2204" t="s">
        <v>2234</v>
      </c>
      <c r="C2204" s="33">
        <v>1.5815103577147827E-2</v>
      </c>
      <c r="D2204" s="33">
        <f t="shared" si="37"/>
        <v>4.5815103577147825E-2</v>
      </c>
    </row>
    <row r="2205" spans="2:4" x14ac:dyDescent="0.2">
      <c r="B2205" t="s">
        <v>2235</v>
      </c>
      <c r="C2205" s="33">
        <v>2.7590307968282466E-3</v>
      </c>
      <c r="D2205" s="33">
        <f t="shared" si="37"/>
        <v>3.2759030796828244E-2</v>
      </c>
    </row>
    <row r="2206" spans="2:4" x14ac:dyDescent="0.2">
      <c r="B2206" t="s">
        <v>2236</v>
      </c>
      <c r="C2206" s="33">
        <v>2.9770474080664253E-3</v>
      </c>
      <c r="D2206" s="33">
        <f t="shared" si="37"/>
        <v>3.2977047408066423E-2</v>
      </c>
    </row>
    <row r="2207" spans="2:4" x14ac:dyDescent="0.2">
      <c r="B2207" t="s">
        <v>2237</v>
      </c>
      <c r="C2207" s="33">
        <v>-1.6799703237363024E-2</v>
      </c>
      <c r="D2207" s="33">
        <f t="shared" si="37"/>
        <v>1.3200296762636975E-2</v>
      </c>
    </row>
    <row r="2208" spans="2:4" x14ac:dyDescent="0.2">
      <c r="B2208" t="s">
        <v>2238</v>
      </c>
      <c r="C2208" s="33">
        <v>2.5359849255599809E-2</v>
      </c>
      <c r="D2208" s="33">
        <f t="shared" si="37"/>
        <v>5.5359849255599808E-2</v>
      </c>
    </row>
    <row r="2209" spans="2:4" x14ac:dyDescent="0.2">
      <c r="B2209" t="s">
        <v>2239</v>
      </c>
      <c r="C2209" s="33">
        <v>7.4144028406232659E-3</v>
      </c>
      <c r="D2209" s="33">
        <f t="shared" si="37"/>
        <v>3.7414402840623265E-2</v>
      </c>
    </row>
    <row r="2210" spans="2:4" x14ac:dyDescent="0.2">
      <c r="B2210" t="s">
        <v>2240</v>
      </c>
      <c r="C2210" s="33">
        <v>4.7527771375685694E-2</v>
      </c>
      <c r="D2210" s="33">
        <f t="shared" si="37"/>
        <v>7.75277713756857E-2</v>
      </c>
    </row>
    <row r="2211" spans="2:4" x14ac:dyDescent="0.2">
      <c r="B2211" t="s">
        <v>2241</v>
      </c>
      <c r="C2211" s="33">
        <v>8.6267754498582042E-3</v>
      </c>
      <c r="D2211" s="33">
        <f t="shared" si="37"/>
        <v>3.8626775449858201E-2</v>
      </c>
    </row>
    <row r="2212" spans="2:4" x14ac:dyDescent="0.2">
      <c r="B2212" t="s">
        <v>2242</v>
      </c>
      <c r="C2212" s="33">
        <v>-6.2440352054582444E-3</v>
      </c>
      <c r="D2212" s="33">
        <f t="shared" si="37"/>
        <v>2.3755964794541756E-2</v>
      </c>
    </row>
    <row r="2213" spans="2:4" x14ac:dyDescent="0.2">
      <c r="B2213" t="s">
        <v>2243</v>
      </c>
      <c r="C2213" s="33">
        <v>1.4009963729099746E-2</v>
      </c>
      <c r="D2213" s="33">
        <f t="shared" si="37"/>
        <v>4.4009963729099745E-2</v>
      </c>
    </row>
    <row r="2214" spans="2:4" x14ac:dyDescent="0.2">
      <c r="B2214" t="s">
        <v>2244</v>
      </c>
      <c r="C2214" s="33">
        <v>1.1292686401720695E-2</v>
      </c>
      <c r="D2214" s="33">
        <f t="shared" si="37"/>
        <v>4.1292686401720693E-2</v>
      </c>
    </row>
    <row r="2215" spans="2:4" x14ac:dyDescent="0.2">
      <c r="B2215" t="s">
        <v>2245</v>
      </c>
      <c r="C2215" s="33">
        <v>3.0277592580719395E-2</v>
      </c>
      <c r="D2215" s="33">
        <f t="shared" si="37"/>
        <v>6.0277592580719394E-2</v>
      </c>
    </row>
    <row r="2216" spans="2:4" x14ac:dyDescent="0.2">
      <c r="B2216" t="s">
        <v>2246</v>
      </c>
      <c r="C2216" s="33">
        <v>-4.8899888384214916E-3</v>
      </c>
      <c r="D2216" s="33">
        <f t="shared" si="37"/>
        <v>2.5110011161578509E-2</v>
      </c>
    </row>
    <row r="2217" spans="2:4" x14ac:dyDescent="0.2">
      <c r="B2217" t="s">
        <v>2247</v>
      </c>
      <c r="C2217" s="33">
        <v>6.0492097435521697E-2</v>
      </c>
      <c r="D2217" s="33">
        <f t="shared" si="37"/>
        <v>9.0492097435521696E-2</v>
      </c>
    </row>
    <row r="2218" spans="2:4" x14ac:dyDescent="0.2">
      <c r="B2218" t="s">
        <v>2248</v>
      </c>
      <c r="C2218" s="33">
        <v>2.5230985585664917E-2</v>
      </c>
      <c r="D2218" s="33">
        <f t="shared" si="37"/>
        <v>5.5230985585664916E-2</v>
      </c>
    </row>
    <row r="2219" spans="2:4" x14ac:dyDescent="0.2">
      <c r="B2219" t="s">
        <v>2249</v>
      </c>
      <c r="C2219" s="33">
        <v>-1.2606899135628917E-2</v>
      </c>
      <c r="D2219" s="33">
        <f t="shared" si="37"/>
        <v>1.7393100864371083E-2</v>
      </c>
    </row>
    <row r="2220" spans="2:4" x14ac:dyDescent="0.2">
      <c r="B2220" t="s">
        <v>2250</v>
      </c>
      <c r="C2220" s="33">
        <v>-7.2626564320226687E-3</v>
      </c>
      <c r="D2220" s="33">
        <f t="shared" si="37"/>
        <v>2.2737343567977332E-2</v>
      </c>
    </row>
    <row r="2221" spans="2:4" x14ac:dyDescent="0.2">
      <c r="B2221" t="s">
        <v>2251</v>
      </c>
      <c r="C2221" s="33">
        <v>1.7676818041991411E-2</v>
      </c>
      <c r="D2221" s="33">
        <f t="shared" si="37"/>
        <v>4.7676818041991406E-2</v>
      </c>
    </row>
    <row r="2222" spans="2:4" x14ac:dyDescent="0.2">
      <c r="B2222" t="s">
        <v>2252</v>
      </c>
      <c r="C2222" s="33">
        <v>2.1950314372467764E-2</v>
      </c>
      <c r="D2222" s="33">
        <f t="shared" si="37"/>
        <v>5.1950314372467762E-2</v>
      </c>
    </row>
    <row r="2223" spans="2:4" x14ac:dyDescent="0.2">
      <c r="B2223" t="s">
        <v>2253</v>
      </c>
      <c r="C2223" s="33">
        <v>-1.9967957097686499E-2</v>
      </c>
      <c r="D2223" s="33">
        <f t="shared" si="37"/>
        <v>1.00320429023135E-2</v>
      </c>
    </row>
    <row r="2224" spans="2:4" x14ac:dyDescent="0.2">
      <c r="B2224" t="s">
        <v>2254</v>
      </c>
      <c r="C2224" s="33">
        <v>2.0416378862341988E-2</v>
      </c>
      <c r="D2224" s="33">
        <f t="shared" si="37"/>
        <v>5.0416378862341987E-2</v>
      </c>
    </row>
    <row r="2225" spans="2:4" x14ac:dyDescent="0.2">
      <c r="B2225" t="s">
        <v>2255</v>
      </c>
      <c r="C2225" s="33">
        <v>3.8415777476639115E-2</v>
      </c>
      <c r="D2225" s="33">
        <f t="shared" si="37"/>
        <v>6.8415777476639114E-2</v>
      </c>
    </row>
    <row r="2226" spans="2:4" x14ac:dyDescent="0.2">
      <c r="B2226" t="s">
        <v>2256</v>
      </c>
      <c r="C2226" s="33">
        <v>2.5877865163489236E-2</v>
      </c>
      <c r="D2226" s="33">
        <f t="shared" si="37"/>
        <v>5.5877865163489235E-2</v>
      </c>
    </row>
    <row r="2227" spans="2:4" x14ac:dyDescent="0.2">
      <c r="B2227" t="s">
        <v>2257</v>
      </c>
      <c r="C2227" s="33">
        <v>-1.491874041703615E-2</v>
      </c>
      <c r="D2227" s="33">
        <f t="shared" si="37"/>
        <v>1.5081259582963849E-2</v>
      </c>
    </row>
    <row r="2228" spans="2:4" x14ac:dyDescent="0.2">
      <c r="B2228" t="s">
        <v>2258</v>
      </c>
      <c r="C2228" s="33">
        <v>3.3441095895926309E-2</v>
      </c>
      <c r="D2228" s="33">
        <f t="shared" si="37"/>
        <v>6.3441095895926308E-2</v>
      </c>
    </row>
    <row r="2229" spans="2:4" x14ac:dyDescent="0.2">
      <c r="B2229" t="s">
        <v>2259</v>
      </c>
      <c r="C2229" s="33">
        <v>-1.0401467080970029E-2</v>
      </c>
      <c r="D2229" s="33">
        <f t="shared" si="37"/>
        <v>1.9598532919029972E-2</v>
      </c>
    </row>
    <row r="2230" spans="2:4" x14ac:dyDescent="0.2">
      <c r="B2230" t="s">
        <v>2260</v>
      </c>
      <c r="C2230" s="33">
        <v>4.4244112203557333E-2</v>
      </c>
      <c r="D2230" s="33">
        <f t="shared" si="37"/>
        <v>7.4244112203557339E-2</v>
      </c>
    </row>
    <row r="2231" spans="2:4" x14ac:dyDescent="0.2">
      <c r="B2231" t="s">
        <v>2261</v>
      </c>
      <c r="C2231" s="33">
        <v>1.9845746231409462E-2</v>
      </c>
      <c r="D2231" s="33">
        <f t="shared" si="37"/>
        <v>4.9845746231409457E-2</v>
      </c>
    </row>
    <row r="2232" spans="2:4" x14ac:dyDescent="0.2">
      <c r="B2232" t="s">
        <v>2262</v>
      </c>
      <c r="C2232" s="33">
        <v>2.1897020106269446E-3</v>
      </c>
      <c r="D2232" s="33">
        <f t="shared" si="37"/>
        <v>3.2189702010626944E-2</v>
      </c>
    </row>
    <row r="2233" spans="2:4" x14ac:dyDescent="0.2">
      <c r="B2233" t="s">
        <v>2263</v>
      </c>
      <c r="C2233" s="33">
        <v>3.9799027321527833E-2</v>
      </c>
      <c r="D2233" s="33">
        <f t="shared" si="37"/>
        <v>6.9799027321527832E-2</v>
      </c>
    </row>
    <row r="2234" spans="2:4" x14ac:dyDescent="0.2">
      <c r="B2234" t="s">
        <v>2264</v>
      </c>
      <c r="C2234" s="33">
        <v>3.6157612979314368E-3</v>
      </c>
      <c r="D2234" s="33">
        <f t="shared" si="37"/>
        <v>3.3615761297931437E-2</v>
      </c>
    </row>
    <row r="2235" spans="2:4" x14ac:dyDescent="0.2">
      <c r="B2235" t="s">
        <v>2265</v>
      </c>
      <c r="C2235" s="33">
        <v>5.0299332742067106E-3</v>
      </c>
      <c r="D2235" s="33">
        <f t="shared" si="37"/>
        <v>3.5029933274206712E-2</v>
      </c>
    </row>
    <row r="2236" spans="2:4" x14ac:dyDescent="0.2">
      <c r="B2236" t="s">
        <v>2266</v>
      </c>
      <c r="C2236" s="33">
        <v>1.0968916124173986E-2</v>
      </c>
      <c r="D2236" s="33">
        <f t="shared" si="37"/>
        <v>4.0968916124173985E-2</v>
      </c>
    </row>
    <row r="2237" spans="2:4" x14ac:dyDescent="0.2">
      <c r="B2237" t="s">
        <v>2267</v>
      </c>
      <c r="C2237" s="33">
        <v>1.7764840031759873E-2</v>
      </c>
      <c r="D2237" s="33">
        <f t="shared" si="37"/>
        <v>4.7764840031759875E-2</v>
      </c>
    </row>
    <row r="2238" spans="2:4" x14ac:dyDescent="0.2">
      <c r="B2238" t="s">
        <v>2268</v>
      </c>
      <c r="C2238" s="33">
        <v>1.3699396072872972E-2</v>
      </c>
      <c r="D2238" s="33">
        <f t="shared" si="37"/>
        <v>4.3699396072872973E-2</v>
      </c>
    </row>
    <row r="2239" spans="2:4" x14ac:dyDescent="0.2">
      <c r="B2239" t="s">
        <v>2269</v>
      </c>
      <c r="C2239" s="33">
        <v>2.1528727131322777E-2</v>
      </c>
      <c r="D2239" s="33">
        <f t="shared" si="37"/>
        <v>5.1528727131322775E-2</v>
      </c>
    </row>
    <row r="2240" spans="2:4" x14ac:dyDescent="0.2">
      <c r="B2240" t="s">
        <v>2270</v>
      </c>
      <c r="C2240" s="33">
        <v>1.0586783421728238E-2</v>
      </c>
      <c r="D2240" s="33">
        <f t="shared" si="37"/>
        <v>4.0586783421728237E-2</v>
      </c>
    </row>
    <row r="2241" spans="2:4" x14ac:dyDescent="0.2">
      <c r="B2241" t="s">
        <v>2271</v>
      </c>
      <c r="C2241" s="33">
        <v>-1.9257470023320705E-3</v>
      </c>
      <c r="D2241" s="33">
        <f t="shared" si="37"/>
        <v>2.8074252997667928E-2</v>
      </c>
    </row>
    <row r="2242" spans="2:4" x14ac:dyDescent="0.2">
      <c r="B2242" t="s">
        <v>2272</v>
      </c>
      <c r="C2242" s="33">
        <v>-7.0111169526136715E-3</v>
      </c>
      <c r="D2242" s="33">
        <f t="shared" si="37"/>
        <v>2.2988883047386326E-2</v>
      </c>
    </row>
    <row r="2243" spans="2:4" x14ac:dyDescent="0.2">
      <c r="B2243" t="s">
        <v>2273</v>
      </c>
      <c r="C2243" s="33">
        <v>1.2361478531732872E-2</v>
      </c>
      <c r="D2243" s="33">
        <f t="shared" si="37"/>
        <v>4.2361478531732874E-2</v>
      </c>
    </row>
    <row r="2244" spans="2:4" x14ac:dyDescent="0.2">
      <c r="B2244" t="s">
        <v>2274</v>
      </c>
      <c r="C2244" s="33">
        <v>3.9068082495521989E-2</v>
      </c>
      <c r="D2244" s="33">
        <f t="shared" si="37"/>
        <v>6.9068082495521987E-2</v>
      </c>
    </row>
    <row r="2245" spans="2:4" x14ac:dyDescent="0.2">
      <c r="B2245" t="s">
        <v>2275</v>
      </c>
      <c r="C2245" s="33">
        <v>4.7245368062257334E-2</v>
      </c>
      <c r="D2245" s="33">
        <f t="shared" ref="D2245:D2308" si="38">C2245+3%</f>
        <v>7.7245368062257333E-2</v>
      </c>
    </row>
    <row r="2246" spans="2:4" x14ac:dyDescent="0.2">
      <c r="B2246" t="s">
        <v>2276</v>
      </c>
      <c r="C2246" s="33">
        <v>-2.3052200417266258E-4</v>
      </c>
      <c r="D2246" s="33">
        <f t="shared" si="38"/>
        <v>2.9769477995827336E-2</v>
      </c>
    </row>
    <row r="2247" spans="2:4" x14ac:dyDescent="0.2">
      <c r="B2247" t="s">
        <v>2277</v>
      </c>
      <c r="C2247" s="33">
        <v>-4.2923760661803725E-3</v>
      </c>
      <c r="D2247" s="33">
        <f t="shared" si="38"/>
        <v>2.5707623933819625E-2</v>
      </c>
    </row>
    <row r="2248" spans="2:4" x14ac:dyDescent="0.2">
      <c r="B2248" t="s">
        <v>2278</v>
      </c>
      <c r="C2248" s="33">
        <v>2.9848749457911383E-3</v>
      </c>
      <c r="D2248" s="33">
        <f t="shared" si="38"/>
        <v>3.2984874945791137E-2</v>
      </c>
    </row>
    <row r="2249" spans="2:4" x14ac:dyDescent="0.2">
      <c r="B2249" t="s">
        <v>2279</v>
      </c>
      <c r="C2249" s="33">
        <v>4.82768298781526E-2</v>
      </c>
      <c r="D2249" s="33">
        <f t="shared" si="38"/>
        <v>7.8276829878152598E-2</v>
      </c>
    </row>
    <row r="2250" spans="2:4" x14ac:dyDescent="0.2">
      <c r="B2250" t="s">
        <v>2280</v>
      </c>
      <c r="C2250" s="33">
        <v>-1.572131595076335E-2</v>
      </c>
      <c r="D2250" s="33">
        <f t="shared" si="38"/>
        <v>1.4278684049236649E-2</v>
      </c>
    </row>
    <row r="2251" spans="2:4" x14ac:dyDescent="0.2">
      <c r="B2251" t="s">
        <v>2281</v>
      </c>
      <c r="C2251" s="33">
        <v>4.238900112122742E-3</v>
      </c>
      <c r="D2251" s="33">
        <f t="shared" si="38"/>
        <v>3.4238900112122744E-2</v>
      </c>
    </row>
    <row r="2252" spans="2:4" x14ac:dyDescent="0.2">
      <c r="B2252" t="s">
        <v>2282</v>
      </c>
      <c r="C2252" s="33">
        <v>-2.9591315859821297E-2</v>
      </c>
      <c r="D2252" s="33">
        <f t="shared" si="38"/>
        <v>4.0868414017870142E-4</v>
      </c>
    </row>
    <row r="2253" spans="2:4" x14ac:dyDescent="0.2">
      <c r="B2253" t="s">
        <v>2283</v>
      </c>
      <c r="C2253" s="33">
        <v>1.0010525514225741E-2</v>
      </c>
      <c r="D2253" s="33">
        <f t="shared" si="38"/>
        <v>4.0010525514225737E-2</v>
      </c>
    </row>
    <row r="2254" spans="2:4" x14ac:dyDescent="0.2">
      <c r="B2254" t="s">
        <v>2284</v>
      </c>
      <c r="C2254" s="33">
        <v>2.3617488542638518E-3</v>
      </c>
      <c r="D2254" s="33">
        <f t="shared" si="38"/>
        <v>3.236174885426385E-2</v>
      </c>
    </row>
    <row r="2255" spans="2:4" x14ac:dyDescent="0.2">
      <c r="B2255" t="s">
        <v>2285</v>
      </c>
      <c r="C2255" s="33">
        <v>6.6436694614387531E-3</v>
      </c>
      <c r="D2255" s="33">
        <f t="shared" si="38"/>
        <v>3.6643669461438752E-2</v>
      </c>
    </row>
    <row r="2256" spans="2:4" x14ac:dyDescent="0.2">
      <c r="B2256" t="s">
        <v>2286</v>
      </c>
      <c r="C2256" s="33">
        <v>1.0896711721121114E-2</v>
      </c>
      <c r="D2256" s="33">
        <f t="shared" si="38"/>
        <v>4.089671172112111E-2</v>
      </c>
    </row>
    <row r="2257" spans="2:4" x14ac:dyDescent="0.2">
      <c r="B2257" t="s">
        <v>2287</v>
      </c>
      <c r="C2257" s="33">
        <v>-1.5747354501683554E-2</v>
      </c>
      <c r="D2257" s="33">
        <f t="shared" si="38"/>
        <v>1.4252645498316445E-2</v>
      </c>
    </row>
    <row r="2258" spans="2:4" x14ac:dyDescent="0.2">
      <c r="B2258" t="s">
        <v>2288</v>
      </c>
      <c r="C2258" s="33">
        <v>-4.6648736289177251E-3</v>
      </c>
      <c r="D2258" s="33">
        <f t="shared" si="38"/>
        <v>2.5335126371082275E-2</v>
      </c>
    </row>
    <row r="2259" spans="2:4" x14ac:dyDescent="0.2">
      <c r="B2259" t="s">
        <v>2289</v>
      </c>
      <c r="C2259" s="33">
        <v>9.6490028800765223E-3</v>
      </c>
      <c r="D2259" s="33">
        <f t="shared" si="38"/>
        <v>3.9649002880076521E-2</v>
      </c>
    </row>
    <row r="2260" spans="2:4" x14ac:dyDescent="0.2">
      <c r="B2260" t="s">
        <v>2290</v>
      </c>
      <c r="C2260" s="33">
        <v>-2.3019713907296728E-2</v>
      </c>
      <c r="D2260" s="33">
        <f t="shared" si="38"/>
        <v>6.9802860927032709E-3</v>
      </c>
    </row>
    <row r="2261" spans="2:4" x14ac:dyDescent="0.2">
      <c r="B2261" t="s">
        <v>2291</v>
      </c>
      <c r="C2261" s="33">
        <v>-2.2950474709394875E-2</v>
      </c>
      <c r="D2261" s="33">
        <f t="shared" si="38"/>
        <v>7.0495252906051242E-3</v>
      </c>
    </row>
    <row r="2262" spans="2:4" x14ac:dyDescent="0.2">
      <c r="B2262" t="s">
        <v>2292</v>
      </c>
      <c r="C2262" s="33">
        <v>3.1896592580066108E-2</v>
      </c>
      <c r="D2262" s="33">
        <f t="shared" si="38"/>
        <v>6.1896592580066107E-2</v>
      </c>
    </row>
    <row r="2263" spans="2:4" x14ac:dyDescent="0.2">
      <c r="B2263" t="s">
        <v>2293</v>
      </c>
      <c r="C2263" s="33">
        <v>-1.1672864416679333E-2</v>
      </c>
      <c r="D2263" s="33">
        <f t="shared" si="38"/>
        <v>1.8327135583320664E-2</v>
      </c>
    </row>
    <row r="2264" spans="2:4" x14ac:dyDescent="0.2">
      <c r="B2264" t="s">
        <v>2294</v>
      </c>
      <c r="C2264" s="33">
        <v>2.3865095963095983E-3</v>
      </c>
      <c r="D2264" s="33">
        <f t="shared" si="38"/>
        <v>3.23865095963096E-2</v>
      </c>
    </row>
    <row r="2265" spans="2:4" x14ac:dyDescent="0.2">
      <c r="B2265" t="s">
        <v>2295</v>
      </c>
      <c r="C2265" s="33">
        <v>1.1658517873928617E-3</v>
      </c>
      <c r="D2265" s="33">
        <f t="shared" si="38"/>
        <v>3.1165851787392861E-2</v>
      </c>
    </row>
    <row r="2266" spans="2:4" x14ac:dyDescent="0.2">
      <c r="B2266" t="s">
        <v>2296</v>
      </c>
      <c r="C2266" s="33">
        <v>2.0839574392765767E-2</v>
      </c>
      <c r="D2266" s="33">
        <f t="shared" si="38"/>
        <v>5.0839574392765763E-2</v>
      </c>
    </row>
    <row r="2267" spans="2:4" x14ac:dyDescent="0.2">
      <c r="B2267" t="s">
        <v>2297</v>
      </c>
      <c r="C2267" s="33">
        <v>-2.6941634576792849E-2</v>
      </c>
      <c r="D2267" s="33">
        <f t="shared" si="38"/>
        <v>3.0583654232071503E-3</v>
      </c>
    </row>
    <row r="2268" spans="2:4" x14ac:dyDescent="0.2">
      <c r="B2268" t="s">
        <v>2298</v>
      </c>
      <c r="C2268" s="33">
        <v>-1.079181637521408E-2</v>
      </c>
      <c r="D2268" s="33">
        <f t="shared" si="38"/>
        <v>1.9208183624785921E-2</v>
      </c>
    </row>
    <row r="2269" spans="2:4" x14ac:dyDescent="0.2">
      <c r="B2269" t="s">
        <v>2299</v>
      </c>
      <c r="C2269" s="33">
        <v>5.3241622865231757E-2</v>
      </c>
      <c r="D2269" s="33">
        <f t="shared" si="38"/>
        <v>8.3241622865231762E-2</v>
      </c>
    </row>
    <row r="2270" spans="2:4" x14ac:dyDescent="0.2">
      <c r="B2270" t="s">
        <v>2300</v>
      </c>
      <c r="C2270" s="33">
        <v>-1.3639921085612775E-2</v>
      </c>
      <c r="D2270" s="33">
        <f t="shared" si="38"/>
        <v>1.6360078914387226E-2</v>
      </c>
    </row>
    <row r="2271" spans="2:4" x14ac:dyDescent="0.2">
      <c r="B2271" t="s">
        <v>2301</v>
      </c>
      <c r="C2271" s="33">
        <v>1.7114657460954169E-2</v>
      </c>
      <c r="D2271" s="33">
        <f t="shared" si="38"/>
        <v>4.7114657460954168E-2</v>
      </c>
    </row>
    <row r="2272" spans="2:4" x14ac:dyDescent="0.2">
      <c r="B2272" t="s">
        <v>2302</v>
      </c>
      <c r="C2272" s="33">
        <v>-1.9144073364845561E-2</v>
      </c>
      <c r="D2272" s="33">
        <f t="shared" si="38"/>
        <v>1.0855926635154438E-2</v>
      </c>
    </row>
    <row r="2273" spans="2:4" x14ac:dyDescent="0.2">
      <c r="B2273" t="s">
        <v>2303</v>
      </c>
      <c r="C2273" s="33">
        <v>2.9457521115268025E-2</v>
      </c>
      <c r="D2273" s="33">
        <f t="shared" si="38"/>
        <v>5.9457521115268024E-2</v>
      </c>
    </row>
    <row r="2274" spans="2:4" x14ac:dyDescent="0.2">
      <c r="B2274" t="s">
        <v>2304</v>
      </c>
      <c r="C2274" s="33">
        <v>3.0262677821418754E-2</v>
      </c>
      <c r="D2274" s="33">
        <f t="shared" si="38"/>
        <v>6.0262677821418753E-2</v>
      </c>
    </row>
    <row r="2275" spans="2:4" x14ac:dyDescent="0.2">
      <c r="B2275" t="s">
        <v>2305</v>
      </c>
      <c r="C2275" s="33">
        <v>1.244136995999225E-2</v>
      </c>
      <c r="D2275" s="33">
        <f t="shared" si="38"/>
        <v>4.2441369959992245E-2</v>
      </c>
    </row>
    <row r="2276" spans="2:4" x14ac:dyDescent="0.2">
      <c r="B2276" t="s">
        <v>2306</v>
      </c>
      <c r="C2276" s="33">
        <v>-5.406060969708984E-3</v>
      </c>
      <c r="D2276" s="33">
        <f t="shared" si="38"/>
        <v>2.4593939030291015E-2</v>
      </c>
    </row>
    <row r="2277" spans="2:4" x14ac:dyDescent="0.2">
      <c r="B2277" t="s">
        <v>2307</v>
      </c>
      <c r="C2277" s="33">
        <v>-1.5605096680197448E-2</v>
      </c>
      <c r="D2277" s="33">
        <f t="shared" si="38"/>
        <v>1.4394903319802551E-2</v>
      </c>
    </row>
    <row r="2278" spans="2:4" x14ac:dyDescent="0.2">
      <c r="B2278" t="s">
        <v>2308</v>
      </c>
      <c r="C2278" s="33">
        <v>-4.1136859039263979E-5</v>
      </c>
      <c r="D2278" s="33">
        <f t="shared" si="38"/>
        <v>2.9958863140960735E-2</v>
      </c>
    </row>
    <row r="2279" spans="2:4" x14ac:dyDescent="0.2">
      <c r="B2279" t="s">
        <v>2309</v>
      </c>
      <c r="C2279" s="33">
        <v>7.3391365216952421E-3</v>
      </c>
      <c r="D2279" s="33">
        <f t="shared" si="38"/>
        <v>3.7339136521695238E-2</v>
      </c>
    </row>
    <row r="2280" spans="2:4" x14ac:dyDescent="0.2">
      <c r="B2280" t="s">
        <v>2310</v>
      </c>
      <c r="C2280" s="33">
        <v>4.4060058812383548E-2</v>
      </c>
      <c r="D2280" s="33">
        <f t="shared" si="38"/>
        <v>7.4060058812383547E-2</v>
      </c>
    </row>
    <row r="2281" spans="2:4" x14ac:dyDescent="0.2">
      <c r="B2281" t="s">
        <v>2311</v>
      </c>
      <c r="C2281" s="33">
        <v>8.2800607396672655E-3</v>
      </c>
      <c r="D2281" s="33">
        <f t="shared" si="38"/>
        <v>3.8280060739667263E-2</v>
      </c>
    </row>
    <row r="2282" spans="2:4" x14ac:dyDescent="0.2">
      <c r="B2282" t="s">
        <v>2312</v>
      </c>
      <c r="C2282" s="33">
        <v>4.052973371140535E-2</v>
      </c>
      <c r="D2282" s="33">
        <f t="shared" si="38"/>
        <v>7.0529733711405349E-2</v>
      </c>
    </row>
    <row r="2283" spans="2:4" x14ac:dyDescent="0.2">
      <c r="B2283" t="s">
        <v>2313</v>
      </c>
      <c r="C2283" s="33">
        <v>1.858693753280358E-3</v>
      </c>
      <c r="D2283" s="33">
        <f t="shared" si="38"/>
        <v>3.1858693753280355E-2</v>
      </c>
    </row>
    <row r="2284" spans="2:4" x14ac:dyDescent="0.2">
      <c r="B2284" t="s">
        <v>2314</v>
      </c>
      <c r="C2284" s="33">
        <v>-1.9974173241364135E-2</v>
      </c>
      <c r="D2284" s="33">
        <f t="shared" si="38"/>
        <v>1.0025826758635864E-2</v>
      </c>
    </row>
    <row r="2285" spans="2:4" x14ac:dyDescent="0.2">
      <c r="B2285" t="s">
        <v>2315</v>
      </c>
      <c r="C2285" s="33">
        <v>-2.706950257287933E-2</v>
      </c>
      <c r="D2285" s="33">
        <f t="shared" si="38"/>
        <v>2.9304974271206694E-3</v>
      </c>
    </row>
    <row r="2286" spans="2:4" x14ac:dyDescent="0.2">
      <c r="B2286" t="s">
        <v>2316</v>
      </c>
      <c r="C2286" s="33">
        <v>2.2515009345380468E-3</v>
      </c>
      <c r="D2286" s="33">
        <f t="shared" si="38"/>
        <v>3.2251500934538047E-2</v>
      </c>
    </row>
    <row r="2287" spans="2:4" x14ac:dyDescent="0.2">
      <c r="B2287" t="s">
        <v>2317</v>
      </c>
      <c r="C2287" s="33">
        <v>-7.3511177132298943E-3</v>
      </c>
      <c r="D2287" s="33">
        <f t="shared" si="38"/>
        <v>2.2648882286770103E-2</v>
      </c>
    </row>
    <row r="2288" spans="2:4" x14ac:dyDescent="0.2">
      <c r="B2288" t="s">
        <v>2318</v>
      </c>
      <c r="C2288" s="33">
        <v>4.0741490121170613E-2</v>
      </c>
      <c r="D2288" s="33">
        <f t="shared" si="38"/>
        <v>7.0741490121170619E-2</v>
      </c>
    </row>
    <row r="2289" spans="2:4" x14ac:dyDescent="0.2">
      <c r="B2289" t="s">
        <v>2319</v>
      </c>
      <c r="C2289" s="33">
        <v>6.9242896328245715E-3</v>
      </c>
      <c r="D2289" s="33">
        <f t="shared" si="38"/>
        <v>3.692428963282457E-2</v>
      </c>
    </row>
    <row r="2290" spans="2:4" x14ac:dyDescent="0.2">
      <c r="B2290" t="s">
        <v>2320</v>
      </c>
      <c r="C2290" s="33">
        <v>2.7250782016284315E-2</v>
      </c>
      <c r="D2290" s="33">
        <f t="shared" si="38"/>
        <v>5.7250782016284314E-2</v>
      </c>
    </row>
    <row r="2291" spans="2:4" x14ac:dyDescent="0.2">
      <c r="B2291" t="s">
        <v>2321</v>
      </c>
      <c r="C2291" s="33">
        <v>2.4400870043090588E-2</v>
      </c>
      <c r="D2291" s="33">
        <f t="shared" si="38"/>
        <v>5.4400870043090591E-2</v>
      </c>
    </row>
    <row r="2292" spans="2:4" x14ac:dyDescent="0.2">
      <c r="B2292" t="s">
        <v>2322</v>
      </c>
      <c r="C2292" s="33">
        <v>2.3363772580403903E-2</v>
      </c>
      <c r="D2292" s="33">
        <f t="shared" si="38"/>
        <v>5.3363772580403902E-2</v>
      </c>
    </row>
    <row r="2293" spans="2:4" x14ac:dyDescent="0.2">
      <c r="B2293" t="s">
        <v>2323</v>
      </c>
      <c r="C2293" s="33">
        <v>1.1754011810872468E-2</v>
      </c>
      <c r="D2293" s="33">
        <f t="shared" si="38"/>
        <v>4.1754011810872467E-2</v>
      </c>
    </row>
    <row r="2294" spans="2:4" x14ac:dyDescent="0.2">
      <c r="B2294" t="s">
        <v>2324</v>
      </c>
      <c r="C2294" s="33">
        <v>2.0713224172241647E-2</v>
      </c>
      <c r="D2294" s="33">
        <f t="shared" si="38"/>
        <v>5.0713224172241646E-2</v>
      </c>
    </row>
    <row r="2295" spans="2:4" x14ac:dyDescent="0.2">
      <c r="B2295" t="s">
        <v>2325</v>
      </c>
      <c r="C2295" s="33">
        <v>1.07747491533388E-3</v>
      </c>
      <c r="D2295" s="33">
        <f t="shared" si="38"/>
        <v>3.1077474915333879E-2</v>
      </c>
    </row>
    <row r="2296" spans="2:4" x14ac:dyDescent="0.2">
      <c r="B2296" t="s">
        <v>2326</v>
      </c>
      <c r="C2296" s="33">
        <v>1.2748647824645064E-2</v>
      </c>
      <c r="D2296" s="33">
        <f t="shared" si="38"/>
        <v>4.2748647824645061E-2</v>
      </c>
    </row>
    <row r="2297" spans="2:4" x14ac:dyDescent="0.2">
      <c r="B2297" t="s">
        <v>2327</v>
      </c>
      <c r="C2297" s="33">
        <v>2.2922213270203811E-2</v>
      </c>
      <c r="D2297" s="33">
        <f t="shared" si="38"/>
        <v>5.2922213270203813E-2</v>
      </c>
    </row>
    <row r="2298" spans="2:4" x14ac:dyDescent="0.2">
      <c r="B2298" t="s">
        <v>2328</v>
      </c>
      <c r="C2298" s="33">
        <v>1.1289630513564859E-2</v>
      </c>
      <c r="D2298" s="33">
        <f t="shared" si="38"/>
        <v>4.1289630513564858E-2</v>
      </c>
    </row>
    <row r="2299" spans="2:4" x14ac:dyDescent="0.2">
      <c r="B2299" t="s">
        <v>2329</v>
      </c>
      <c r="C2299" s="33">
        <v>9.882419007737302E-3</v>
      </c>
      <c r="D2299" s="33">
        <f t="shared" si="38"/>
        <v>3.9882419007737299E-2</v>
      </c>
    </row>
    <row r="2300" spans="2:4" x14ac:dyDescent="0.2">
      <c r="B2300" t="s">
        <v>2330</v>
      </c>
      <c r="C2300" s="33">
        <v>1.8211989647640398E-2</v>
      </c>
      <c r="D2300" s="33">
        <f t="shared" si="38"/>
        <v>4.8211989647640396E-2</v>
      </c>
    </row>
    <row r="2301" spans="2:4" x14ac:dyDescent="0.2">
      <c r="B2301" t="s">
        <v>2331</v>
      </c>
      <c r="C2301" s="33">
        <v>3.7231122841031861E-2</v>
      </c>
      <c r="D2301" s="33">
        <f t="shared" si="38"/>
        <v>6.723112284103186E-2</v>
      </c>
    </row>
    <row r="2302" spans="2:4" x14ac:dyDescent="0.2">
      <c r="B2302" t="s">
        <v>2332</v>
      </c>
      <c r="C2302" s="33">
        <v>3.6060161557159291E-2</v>
      </c>
      <c r="D2302" s="33">
        <f t="shared" si="38"/>
        <v>6.6060161557159297E-2</v>
      </c>
    </row>
    <row r="2303" spans="2:4" x14ac:dyDescent="0.2">
      <c r="B2303" t="s">
        <v>2333</v>
      </c>
      <c r="C2303" s="33">
        <v>3.7450326041380709E-3</v>
      </c>
      <c r="D2303" s="33">
        <f t="shared" si="38"/>
        <v>3.3745032604138067E-2</v>
      </c>
    </row>
    <row r="2304" spans="2:4" x14ac:dyDescent="0.2">
      <c r="B2304" t="s">
        <v>2334</v>
      </c>
      <c r="C2304" s="33">
        <v>4.4825942162008706E-2</v>
      </c>
      <c r="D2304" s="33">
        <f t="shared" si="38"/>
        <v>7.4825942162008705E-2</v>
      </c>
    </row>
    <row r="2305" spans="2:4" x14ac:dyDescent="0.2">
      <c r="B2305" t="s">
        <v>2335</v>
      </c>
      <c r="C2305" s="33">
        <v>1.4166578421467315E-2</v>
      </c>
      <c r="D2305" s="33">
        <f t="shared" si="38"/>
        <v>4.4166578421467317E-2</v>
      </c>
    </row>
    <row r="2306" spans="2:4" x14ac:dyDescent="0.2">
      <c r="B2306" t="s">
        <v>2336</v>
      </c>
      <c r="C2306" s="33">
        <v>2.5516763712437295E-3</v>
      </c>
      <c r="D2306" s="33">
        <f t="shared" si="38"/>
        <v>3.2551676371243732E-2</v>
      </c>
    </row>
    <row r="2307" spans="2:4" x14ac:dyDescent="0.2">
      <c r="B2307" t="s">
        <v>2337</v>
      </c>
      <c r="C2307" s="33">
        <v>-4.0542724293182904E-4</v>
      </c>
      <c r="D2307" s="33">
        <f t="shared" si="38"/>
        <v>2.9594572757068172E-2</v>
      </c>
    </row>
    <row r="2308" spans="2:4" x14ac:dyDescent="0.2">
      <c r="B2308" t="s">
        <v>2338</v>
      </c>
      <c r="C2308" s="33">
        <v>3.2762902204238394E-2</v>
      </c>
      <c r="D2308" s="33">
        <f t="shared" si="38"/>
        <v>6.2762902204238386E-2</v>
      </c>
    </row>
    <row r="2309" spans="2:4" x14ac:dyDescent="0.2">
      <c r="B2309" t="s">
        <v>2339</v>
      </c>
      <c r="C2309" s="33">
        <v>1.2427093396552485E-2</v>
      </c>
      <c r="D2309" s="33">
        <f t="shared" ref="D2309:D2372" si="39">C2309+3%</f>
        <v>4.2427093396552484E-2</v>
      </c>
    </row>
    <row r="2310" spans="2:4" x14ac:dyDescent="0.2">
      <c r="B2310" t="s">
        <v>2340</v>
      </c>
      <c r="C2310" s="33">
        <v>-4.2329878787903848E-3</v>
      </c>
      <c r="D2310" s="33">
        <f t="shared" si="39"/>
        <v>2.5767012121209614E-2</v>
      </c>
    </row>
    <row r="2311" spans="2:4" x14ac:dyDescent="0.2">
      <c r="B2311" t="s">
        <v>2341</v>
      </c>
      <c r="C2311" s="33">
        <v>2.3198488788370546E-2</v>
      </c>
      <c r="D2311" s="33">
        <f t="shared" si="39"/>
        <v>5.3198488788370545E-2</v>
      </c>
    </row>
    <row r="2312" spans="2:4" x14ac:dyDescent="0.2">
      <c r="B2312" t="s">
        <v>2342</v>
      </c>
      <c r="C2312" s="33">
        <v>3.3563233638590755E-2</v>
      </c>
      <c r="D2312" s="33">
        <f t="shared" si="39"/>
        <v>6.356323363859076E-2</v>
      </c>
    </row>
    <row r="2313" spans="2:4" x14ac:dyDescent="0.2">
      <c r="B2313" t="s">
        <v>2343</v>
      </c>
      <c r="C2313" s="33">
        <v>-1.2617978611845909E-4</v>
      </c>
      <c r="D2313" s="33">
        <f t="shared" si="39"/>
        <v>2.987382021388154E-2</v>
      </c>
    </row>
    <row r="2314" spans="2:4" x14ac:dyDescent="0.2">
      <c r="B2314" t="s">
        <v>2344</v>
      </c>
      <c r="C2314" s="33">
        <v>-2.789249662033845E-5</v>
      </c>
      <c r="D2314" s="33">
        <f t="shared" si="39"/>
        <v>2.9972107503379662E-2</v>
      </c>
    </row>
    <row r="2315" spans="2:4" x14ac:dyDescent="0.2">
      <c r="B2315" t="s">
        <v>2345</v>
      </c>
      <c r="C2315" s="33">
        <v>2.5467762496714497E-2</v>
      </c>
      <c r="D2315" s="33">
        <f t="shared" si="39"/>
        <v>5.5467762496714493E-2</v>
      </c>
    </row>
    <row r="2316" spans="2:4" x14ac:dyDescent="0.2">
      <c r="B2316" t="s">
        <v>2346</v>
      </c>
      <c r="C2316" s="33">
        <v>1.3179083490973895E-3</v>
      </c>
      <c r="D2316" s="33">
        <f t="shared" si="39"/>
        <v>3.1317908349097388E-2</v>
      </c>
    </row>
    <row r="2317" spans="2:4" x14ac:dyDescent="0.2">
      <c r="B2317" t="s">
        <v>2347</v>
      </c>
      <c r="C2317" s="33">
        <v>-3.97784522855665E-4</v>
      </c>
      <c r="D2317" s="33">
        <f t="shared" si="39"/>
        <v>2.9602215477144332E-2</v>
      </c>
    </row>
    <row r="2318" spans="2:4" x14ac:dyDescent="0.2">
      <c r="B2318" t="s">
        <v>2348</v>
      </c>
      <c r="C2318" s="33">
        <v>2.3817563632074705E-2</v>
      </c>
      <c r="D2318" s="33">
        <f t="shared" si="39"/>
        <v>5.3817563632074704E-2</v>
      </c>
    </row>
    <row r="2319" spans="2:4" x14ac:dyDescent="0.2">
      <c r="B2319" t="s">
        <v>2349</v>
      </c>
      <c r="C2319" s="33">
        <v>-3.8192778432443591E-4</v>
      </c>
      <c r="D2319" s="33">
        <f t="shared" si="39"/>
        <v>2.9618072215675563E-2</v>
      </c>
    </row>
    <row r="2320" spans="2:4" x14ac:dyDescent="0.2">
      <c r="B2320" t="s">
        <v>2350</v>
      </c>
      <c r="C2320" s="33">
        <v>3.0431042787994272E-2</v>
      </c>
      <c r="D2320" s="33">
        <f t="shared" si="39"/>
        <v>6.0431042787994271E-2</v>
      </c>
    </row>
    <row r="2321" spans="2:4" x14ac:dyDescent="0.2">
      <c r="B2321" t="s">
        <v>2351</v>
      </c>
      <c r="C2321" s="33">
        <v>1.6203501508959085E-2</v>
      </c>
      <c r="D2321" s="33">
        <f t="shared" si="39"/>
        <v>4.6203501508959084E-2</v>
      </c>
    </row>
    <row r="2322" spans="2:4" x14ac:dyDescent="0.2">
      <c r="B2322" t="s">
        <v>2352</v>
      </c>
      <c r="C2322" s="33">
        <v>-1.8337541334840043E-2</v>
      </c>
      <c r="D2322" s="33">
        <f t="shared" si="39"/>
        <v>1.1662458665159955E-2</v>
      </c>
    </row>
    <row r="2323" spans="2:4" x14ac:dyDescent="0.2">
      <c r="B2323" t="s">
        <v>2353</v>
      </c>
      <c r="C2323" s="33">
        <v>3.5757410138270218E-2</v>
      </c>
      <c r="D2323" s="33">
        <f t="shared" si="39"/>
        <v>6.5757410138270217E-2</v>
      </c>
    </row>
    <row r="2324" spans="2:4" x14ac:dyDescent="0.2">
      <c r="B2324" t="s">
        <v>2354</v>
      </c>
      <c r="C2324" s="33">
        <v>-2.7632735350656863E-3</v>
      </c>
      <c r="D2324" s="33">
        <f t="shared" si="39"/>
        <v>2.7236726464934313E-2</v>
      </c>
    </row>
    <row r="2325" spans="2:4" x14ac:dyDescent="0.2">
      <c r="B2325" t="s">
        <v>2355</v>
      </c>
      <c r="C2325" s="33">
        <v>-2.4060748321859567E-2</v>
      </c>
      <c r="D2325" s="33">
        <f t="shared" si="39"/>
        <v>5.9392516781404323E-3</v>
      </c>
    </row>
    <row r="2326" spans="2:4" x14ac:dyDescent="0.2">
      <c r="B2326" t="s">
        <v>2356</v>
      </c>
      <c r="C2326" s="33">
        <v>7.5817148234700888E-3</v>
      </c>
      <c r="D2326" s="33">
        <f t="shared" si="39"/>
        <v>3.7581714823470086E-2</v>
      </c>
    </row>
    <row r="2327" spans="2:4" x14ac:dyDescent="0.2">
      <c r="B2327" t="s">
        <v>2357</v>
      </c>
      <c r="C2327" s="33">
        <v>1.328993761812898E-4</v>
      </c>
      <c r="D2327" s="33">
        <f t="shared" si="39"/>
        <v>3.0132899376181289E-2</v>
      </c>
    </row>
    <row r="2328" spans="2:4" x14ac:dyDescent="0.2">
      <c r="B2328" t="s">
        <v>2358</v>
      </c>
      <c r="C2328" s="33">
        <v>4.2007762003621808E-2</v>
      </c>
      <c r="D2328" s="33">
        <f t="shared" si="39"/>
        <v>7.20077620036218E-2</v>
      </c>
    </row>
    <row r="2329" spans="2:4" x14ac:dyDescent="0.2">
      <c r="B2329" t="s">
        <v>2359</v>
      </c>
      <c r="C2329" s="33">
        <v>3.2304896498125254E-3</v>
      </c>
      <c r="D2329" s="33">
        <f t="shared" si="39"/>
        <v>3.3230489649812525E-2</v>
      </c>
    </row>
    <row r="2330" spans="2:4" x14ac:dyDescent="0.2">
      <c r="B2330" t="s">
        <v>2360</v>
      </c>
      <c r="C2330" s="33">
        <v>1.1274171715987203E-2</v>
      </c>
      <c r="D2330" s="33">
        <f t="shared" si="39"/>
        <v>4.1274171715987198E-2</v>
      </c>
    </row>
    <row r="2331" spans="2:4" x14ac:dyDescent="0.2">
      <c r="B2331" t="s">
        <v>2361</v>
      </c>
      <c r="C2331" s="33">
        <v>-6.3974947761045297E-3</v>
      </c>
      <c r="D2331" s="33">
        <f t="shared" si="39"/>
        <v>2.3602505223895467E-2</v>
      </c>
    </row>
    <row r="2332" spans="2:4" x14ac:dyDescent="0.2">
      <c r="B2332" t="s">
        <v>2362</v>
      </c>
      <c r="C2332" s="33">
        <v>-3.3643347361727478E-3</v>
      </c>
      <c r="D2332" s="33">
        <f t="shared" si="39"/>
        <v>2.6635665263827251E-2</v>
      </c>
    </row>
    <row r="2333" spans="2:4" x14ac:dyDescent="0.2">
      <c r="B2333" t="s">
        <v>2363</v>
      </c>
      <c r="C2333" s="33">
        <v>7.9719021291429978E-3</v>
      </c>
      <c r="D2333" s="33">
        <f t="shared" si="39"/>
        <v>3.7971902129142997E-2</v>
      </c>
    </row>
    <row r="2334" spans="2:4" x14ac:dyDescent="0.2">
      <c r="B2334" t="s">
        <v>2364</v>
      </c>
      <c r="C2334" s="33">
        <v>-2.93308097916627E-2</v>
      </c>
      <c r="D2334" s="33">
        <f t="shared" si="39"/>
        <v>6.6919020833729886E-4</v>
      </c>
    </row>
    <row r="2335" spans="2:4" x14ac:dyDescent="0.2">
      <c r="B2335" t="s">
        <v>2365</v>
      </c>
      <c r="C2335" s="33">
        <v>7.4038029310433233E-3</v>
      </c>
      <c r="D2335" s="33">
        <f t="shared" si="39"/>
        <v>3.7403802931043326E-2</v>
      </c>
    </row>
    <row r="2336" spans="2:4" x14ac:dyDescent="0.2">
      <c r="B2336" t="s">
        <v>2366</v>
      </c>
      <c r="C2336" s="33">
        <v>1.6543261204863165E-2</v>
      </c>
      <c r="D2336" s="33">
        <f t="shared" si="39"/>
        <v>4.6543261204863164E-2</v>
      </c>
    </row>
    <row r="2337" spans="2:4" x14ac:dyDescent="0.2">
      <c r="B2337" t="s">
        <v>2367</v>
      </c>
      <c r="C2337" s="33">
        <v>3.9542230318142392E-2</v>
      </c>
      <c r="D2337" s="33">
        <f t="shared" si="39"/>
        <v>6.9542230318142384E-2</v>
      </c>
    </row>
    <row r="2338" spans="2:4" x14ac:dyDescent="0.2">
      <c r="B2338" t="s">
        <v>2368</v>
      </c>
      <c r="C2338" s="33">
        <v>-1.4829936255098071E-2</v>
      </c>
      <c r="D2338" s="33">
        <f t="shared" si="39"/>
        <v>1.5170063744901928E-2</v>
      </c>
    </row>
    <row r="2339" spans="2:4" x14ac:dyDescent="0.2">
      <c r="B2339" t="s">
        <v>2369</v>
      </c>
      <c r="C2339" s="33">
        <v>-2.8474306477570793E-2</v>
      </c>
      <c r="D2339" s="33">
        <f t="shared" si="39"/>
        <v>1.5256935224292056E-3</v>
      </c>
    </row>
    <row r="2340" spans="2:4" x14ac:dyDescent="0.2">
      <c r="B2340" t="s">
        <v>2370</v>
      </c>
      <c r="C2340" s="33">
        <v>-1.3262664230269063E-2</v>
      </c>
      <c r="D2340" s="33">
        <f t="shared" si="39"/>
        <v>1.6737335769730938E-2</v>
      </c>
    </row>
    <row r="2341" spans="2:4" x14ac:dyDescent="0.2">
      <c r="B2341" t="s">
        <v>2371</v>
      </c>
      <c r="C2341" s="33">
        <v>-5.8775965603083315E-3</v>
      </c>
      <c r="D2341" s="33">
        <f t="shared" si="39"/>
        <v>2.4122403439691666E-2</v>
      </c>
    </row>
    <row r="2342" spans="2:4" x14ac:dyDescent="0.2">
      <c r="B2342" t="s">
        <v>2372</v>
      </c>
      <c r="C2342" s="33">
        <v>-2.0104101910872973E-2</v>
      </c>
      <c r="D2342" s="33">
        <f t="shared" si="39"/>
        <v>9.8958980891270254E-3</v>
      </c>
    </row>
    <row r="2343" spans="2:4" x14ac:dyDescent="0.2">
      <c r="B2343" t="s">
        <v>2373</v>
      </c>
      <c r="C2343" s="33">
        <v>8.3976805327014969E-3</v>
      </c>
      <c r="D2343" s="33">
        <f t="shared" si="39"/>
        <v>3.8397680532701498E-2</v>
      </c>
    </row>
    <row r="2344" spans="2:4" x14ac:dyDescent="0.2">
      <c r="B2344" t="s">
        <v>2374</v>
      </c>
      <c r="C2344" s="33">
        <v>1.6974598239173425E-2</v>
      </c>
      <c r="D2344" s="33">
        <f t="shared" si="39"/>
        <v>4.6974598239173423E-2</v>
      </c>
    </row>
    <row r="2345" spans="2:4" x14ac:dyDescent="0.2">
      <c r="B2345" t="s">
        <v>2375</v>
      </c>
      <c r="C2345" s="33">
        <v>2.8798875970924469E-3</v>
      </c>
      <c r="D2345" s="33">
        <f t="shared" si="39"/>
        <v>3.2879887597092448E-2</v>
      </c>
    </row>
    <row r="2346" spans="2:4" x14ac:dyDescent="0.2">
      <c r="B2346" t="s">
        <v>2376</v>
      </c>
      <c r="C2346" s="33">
        <v>-1.1727336441773538E-2</v>
      </c>
      <c r="D2346" s="33">
        <f t="shared" si="39"/>
        <v>1.827266355822646E-2</v>
      </c>
    </row>
    <row r="2347" spans="2:4" x14ac:dyDescent="0.2">
      <c r="B2347" t="s">
        <v>2377</v>
      </c>
      <c r="C2347" s="33">
        <v>3.2903410425392998E-3</v>
      </c>
      <c r="D2347" s="33">
        <f t="shared" si="39"/>
        <v>3.32903410425393E-2</v>
      </c>
    </row>
    <row r="2348" spans="2:4" x14ac:dyDescent="0.2">
      <c r="B2348" t="s">
        <v>2378</v>
      </c>
      <c r="C2348" s="33">
        <v>3.9954416129220925E-2</v>
      </c>
      <c r="D2348" s="33">
        <f t="shared" si="39"/>
        <v>6.9954416129220931E-2</v>
      </c>
    </row>
    <row r="2349" spans="2:4" x14ac:dyDescent="0.2">
      <c r="B2349" t="s">
        <v>2379</v>
      </c>
      <c r="C2349" s="33">
        <v>-5.7562379373871531E-3</v>
      </c>
      <c r="D2349" s="33">
        <f t="shared" si="39"/>
        <v>2.4243762062612847E-2</v>
      </c>
    </row>
    <row r="2350" spans="2:4" x14ac:dyDescent="0.2">
      <c r="B2350" t="s">
        <v>2380</v>
      </c>
      <c r="C2350" s="33">
        <v>1.4282067604737173E-2</v>
      </c>
      <c r="D2350" s="33">
        <f t="shared" si="39"/>
        <v>4.4282067604737171E-2</v>
      </c>
    </row>
    <row r="2351" spans="2:4" x14ac:dyDescent="0.2">
      <c r="B2351" t="s">
        <v>2381</v>
      </c>
      <c r="C2351" s="33">
        <v>1.643529517010027E-2</v>
      </c>
      <c r="D2351" s="33">
        <f t="shared" si="39"/>
        <v>4.6435295170100269E-2</v>
      </c>
    </row>
    <row r="2352" spans="2:4" x14ac:dyDescent="0.2">
      <c r="B2352" t="s">
        <v>2382</v>
      </c>
      <c r="C2352" s="33">
        <v>3.4147140163511239E-2</v>
      </c>
      <c r="D2352" s="33">
        <f t="shared" si="39"/>
        <v>6.4147140163511238E-2</v>
      </c>
    </row>
    <row r="2353" spans="2:4" x14ac:dyDescent="0.2">
      <c r="B2353" t="s">
        <v>2383</v>
      </c>
      <c r="C2353" s="33">
        <v>7.3376081077982311E-3</v>
      </c>
      <c r="D2353" s="33">
        <f t="shared" si="39"/>
        <v>3.733760810779823E-2</v>
      </c>
    </row>
    <row r="2354" spans="2:4" x14ac:dyDescent="0.2">
      <c r="B2354" t="s">
        <v>2384</v>
      </c>
      <c r="C2354" s="33">
        <v>1.1946592871261656E-3</v>
      </c>
      <c r="D2354" s="33">
        <f t="shared" si="39"/>
        <v>3.1194659287126163E-2</v>
      </c>
    </row>
    <row r="2355" spans="2:4" x14ac:dyDescent="0.2">
      <c r="B2355" t="s">
        <v>2385</v>
      </c>
      <c r="C2355" s="33">
        <v>3.7759300744562505E-2</v>
      </c>
      <c r="D2355" s="33">
        <f t="shared" si="39"/>
        <v>6.7759300744562503E-2</v>
      </c>
    </row>
    <row r="2356" spans="2:4" x14ac:dyDescent="0.2">
      <c r="B2356" t="s">
        <v>2386</v>
      </c>
      <c r="C2356" s="33">
        <v>-1.5838184675107975E-2</v>
      </c>
      <c r="D2356" s="33">
        <f t="shared" si="39"/>
        <v>1.4161815324892024E-2</v>
      </c>
    </row>
    <row r="2357" spans="2:4" x14ac:dyDescent="0.2">
      <c r="B2357" t="s">
        <v>2387</v>
      </c>
      <c r="C2357" s="33">
        <v>3.1812389971922907E-2</v>
      </c>
      <c r="D2357" s="33">
        <f t="shared" si="39"/>
        <v>6.1812389971922906E-2</v>
      </c>
    </row>
    <row r="2358" spans="2:4" x14ac:dyDescent="0.2">
      <c r="B2358" t="s">
        <v>2388</v>
      </c>
      <c r="C2358" s="33">
        <v>3.5662350027035931E-2</v>
      </c>
      <c r="D2358" s="33">
        <f t="shared" si="39"/>
        <v>6.5662350027035937E-2</v>
      </c>
    </row>
    <row r="2359" spans="2:4" x14ac:dyDescent="0.2">
      <c r="B2359" t="s">
        <v>2389</v>
      </c>
      <c r="C2359" s="33">
        <v>1.037145036826333E-2</v>
      </c>
      <c r="D2359" s="33">
        <f t="shared" si="39"/>
        <v>4.0371450368263326E-2</v>
      </c>
    </row>
    <row r="2360" spans="2:4" x14ac:dyDescent="0.2">
      <c r="B2360" t="s">
        <v>2390</v>
      </c>
      <c r="C2360" s="33">
        <v>-4.5374807484287443E-3</v>
      </c>
      <c r="D2360" s="33">
        <f t="shared" si="39"/>
        <v>2.5462519251571253E-2</v>
      </c>
    </row>
    <row r="2361" spans="2:4" x14ac:dyDescent="0.2">
      <c r="B2361" t="s">
        <v>2391</v>
      </c>
      <c r="C2361" s="33">
        <v>3.1109959337494109E-2</v>
      </c>
      <c r="D2361" s="33">
        <f t="shared" si="39"/>
        <v>6.1109959337494107E-2</v>
      </c>
    </row>
    <row r="2362" spans="2:4" x14ac:dyDescent="0.2">
      <c r="B2362" t="s">
        <v>2392</v>
      </c>
      <c r="C2362" s="33">
        <v>5.4700253252632107E-2</v>
      </c>
      <c r="D2362" s="33">
        <f t="shared" si="39"/>
        <v>8.4700253252632113E-2</v>
      </c>
    </row>
    <row r="2363" spans="2:4" x14ac:dyDescent="0.2">
      <c r="B2363" t="s">
        <v>2393</v>
      </c>
      <c r="C2363" s="33">
        <v>1.6019322485917462E-2</v>
      </c>
      <c r="D2363" s="33">
        <f t="shared" si="39"/>
        <v>4.601932248591746E-2</v>
      </c>
    </row>
    <row r="2364" spans="2:4" x14ac:dyDescent="0.2">
      <c r="B2364" t="s">
        <v>2394</v>
      </c>
      <c r="C2364" s="33">
        <v>1.1548330782409008E-3</v>
      </c>
      <c r="D2364" s="33">
        <f t="shared" si="39"/>
        <v>3.11548330782409E-2</v>
      </c>
    </row>
    <row r="2365" spans="2:4" x14ac:dyDescent="0.2">
      <c r="B2365" t="s">
        <v>2395</v>
      </c>
      <c r="C2365" s="33">
        <v>3.398213087526053E-2</v>
      </c>
      <c r="D2365" s="33">
        <f t="shared" si="39"/>
        <v>6.3982130875260529E-2</v>
      </c>
    </row>
    <row r="2366" spans="2:4" x14ac:dyDescent="0.2">
      <c r="B2366" t="s">
        <v>2396</v>
      </c>
      <c r="C2366" s="33">
        <v>3.7875841210855667E-2</v>
      </c>
      <c r="D2366" s="33">
        <f t="shared" si="39"/>
        <v>6.7875841210855659E-2</v>
      </c>
    </row>
    <row r="2367" spans="2:4" x14ac:dyDescent="0.2">
      <c r="B2367" t="s">
        <v>2397</v>
      </c>
      <c r="C2367" s="33">
        <v>4.5972575502377371E-2</v>
      </c>
      <c r="D2367" s="33">
        <f t="shared" si="39"/>
        <v>7.5972575502377376E-2</v>
      </c>
    </row>
    <row r="2368" spans="2:4" x14ac:dyDescent="0.2">
      <c r="B2368" t="s">
        <v>2398</v>
      </c>
      <c r="C2368" s="33">
        <v>3.258118648361634E-2</v>
      </c>
      <c r="D2368" s="33">
        <f t="shared" si="39"/>
        <v>6.2581186483616338E-2</v>
      </c>
    </row>
    <row r="2369" spans="2:4" x14ac:dyDescent="0.2">
      <c r="B2369" t="s">
        <v>2399</v>
      </c>
      <c r="C2369" s="33">
        <v>3.4116041710022402E-2</v>
      </c>
      <c r="D2369" s="33">
        <f t="shared" si="39"/>
        <v>6.4116041710022401E-2</v>
      </c>
    </row>
    <row r="2370" spans="2:4" x14ac:dyDescent="0.2">
      <c r="B2370" t="s">
        <v>2400</v>
      </c>
      <c r="C2370" s="33">
        <v>-1.7245403371008869E-2</v>
      </c>
      <c r="D2370" s="33">
        <f t="shared" si="39"/>
        <v>1.275459662899113E-2</v>
      </c>
    </row>
    <row r="2371" spans="2:4" x14ac:dyDescent="0.2">
      <c r="B2371" t="s">
        <v>2401</v>
      </c>
      <c r="C2371" s="33">
        <v>2.2861988796712668E-2</v>
      </c>
      <c r="D2371" s="33">
        <f t="shared" si="39"/>
        <v>5.2861988796712667E-2</v>
      </c>
    </row>
    <row r="2372" spans="2:4" x14ac:dyDescent="0.2">
      <c r="B2372" t="s">
        <v>2402</v>
      </c>
      <c r="C2372" s="33">
        <v>-3.0381483453043839E-2</v>
      </c>
      <c r="D2372" s="33">
        <f t="shared" si="39"/>
        <v>-3.8148345304384046E-4</v>
      </c>
    </row>
    <row r="2373" spans="2:4" x14ac:dyDescent="0.2">
      <c r="B2373" t="s">
        <v>2403</v>
      </c>
      <c r="C2373" s="33">
        <v>1.8955006161937245E-2</v>
      </c>
      <c r="D2373" s="33">
        <f t="shared" ref="D2373:D2436" si="40">C2373+3%</f>
        <v>4.8955006161937244E-2</v>
      </c>
    </row>
    <row r="2374" spans="2:4" x14ac:dyDescent="0.2">
      <c r="B2374" t="s">
        <v>2404</v>
      </c>
      <c r="C2374" s="33">
        <v>2.7122388950175096E-2</v>
      </c>
      <c r="D2374" s="33">
        <f t="shared" si="40"/>
        <v>5.7122388950175094E-2</v>
      </c>
    </row>
    <row r="2375" spans="2:4" x14ac:dyDescent="0.2">
      <c r="B2375" t="s">
        <v>2405</v>
      </c>
      <c r="C2375" s="33">
        <v>1.2154582695583151E-2</v>
      </c>
      <c r="D2375" s="33">
        <f t="shared" si="40"/>
        <v>4.215458269558315E-2</v>
      </c>
    </row>
    <row r="2376" spans="2:4" x14ac:dyDescent="0.2">
      <c r="B2376" t="s">
        <v>2406</v>
      </c>
      <c r="C2376" s="33">
        <v>4.6221764170552319E-3</v>
      </c>
      <c r="D2376" s="33">
        <f t="shared" si="40"/>
        <v>3.4622176417055228E-2</v>
      </c>
    </row>
    <row r="2377" spans="2:4" x14ac:dyDescent="0.2">
      <c r="B2377" t="s">
        <v>2407</v>
      </c>
      <c r="C2377" s="33">
        <v>3.8361156005700954E-2</v>
      </c>
      <c r="D2377" s="33">
        <f t="shared" si="40"/>
        <v>6.8361156005700946E-2</v>
      </c>
    </row>
    <row r="2378" spans="2:4" x14ac:dyDescent="0.2">
      <c r="B2378" t="s">
        <v>2408</v>
      </c>
      <c r="C2378" s="33">
        <v>6.7441455077447482E-3</v>
      </c>
      <c r="D2378" s="33">
        <f t="shared" si="40"/>
        <v>3.6744145507744748E-2</v>
      </c>
    </row>
    <row r="2379" spans="2:4" x14ac:dyDescent="0.2">
      <c r="B2379" t="s">
        <v>2409</v>
      </c>
      <c r="C2379" s="33">
        <v>2.8615118980040511E-3</v>
      </c>
      <c r="D2379" s="33">
        <f t="shared" si="40"/>
        <v>3.2861511898004049E-2</v>
      </c>
    </row>
    <row r="2380" spans="2:4" x14ac:dyDescent="0.2">
      <c r="B2380" t="s">
        <v>2410</v>
      </c>
      <c r="C2380" s="33">
        <v>-3.0276425543594943E-2</v>
      </c>
      <c r="D2380" s="33">
        <f t="shared" si="40"/>
        <v>-2.7642554359494365E-4</v>
      </c>
    </row>
    <row r="2381" spans="2:4" x14ac:dyDescent="0.2">
      <c r="B2381" t="s">
        <v>2411</v>
      </c>
      <c r="C2381" s="33">
        <v>-1.2686686038627883E-2</v>
      </c>
      <c r="D2381" s="33">
        <f t="shared" si="40"/>
        <v>1.7313313961372118E-2</v>
      </c>
    </row>
    <row r="2382" spans="2:4" x14ac:dyDescent="0.2">
      <c r="B2382" t="s">
        <v>2412</v>
      </c>
      <c r="C2382" s="33">
        <v>2.8400534028993417E-2</v>
      </c>
      <c r="D2382" s="33">
        <f t="shared" si="40"/>
        <v>5.8400534028993416E-2</v>
      </c>
    </row>
    <row r="2383" spans="2:4" x14ac:dyDescent="0.2">
      <c r="B2383" t="s">
        <v>2413</v>
      </c>
      <c r="C2383" s="33">
        <v>2.1495825762149486E-2</v>
      </c>
      <c r="D2383" s="33">
        <f t="shared" si="40"/>
        <v>5.1495825762149484E-2</v>
      </c>
    </row>
    <row r="2384" spans="2:4" x14ac:dyDescent="0.2">
      <c r="B2384" t="s">
        <v>2414</v>
      </c>
      <c r="C2384" s="33">
        <v>1.1402562816672134E-2</v>
      </c>
      <c r="D2384" s="33">
        <f t="shared" si="40"/>
        <v>4.1402562816672137E-2</v>
      </c>
    </row>
    <row r="2385" spans="2:4" x14ac:dyDescent="0.2">
      <c r="B2385" t="s">
        <v>2415</v>
      </c>
      <c r="C2385" s="33">
        <v>-1.3463995386810606E-2</v>
      </c>
      <c r="D2385" s="33">
        <f t="shared" si="40"/>
        <v>1.6536004613189395E-2</v>
      </c>
    </row>
    <row r="2386" spans="2:4" x14ac:dyDescent="0.2">
      <c r="B2386" t="s">
        <v>2416</v>
      </c>
      <c r="C2386" s="33">
        <v>-2.2827073327034084E-2</v>
      </c>
      <c r="D2386" s="33">
        <f t="shared" si="40"/>
        <v>7.1729266729659152E-3</v>
      </c>
    </row>
    <row r="2387" spans="2:4" x14ac:dyDescent="0.2">
      <c r="B2387" t="s">
        <v>2417</v>
      </c>
      <c r="C2387" s="33">
        <v>3.1564840295748339E-2</v>
      </c>
      <c r="D2387" s="33">
        <f t="shared" si="40"/>
        <v>6.1564840295748338E-2</v>
      </c>
    </row>
    <row r="2388" spans="2:4" x14ac:dyDescent="0.2">
      <c r="B2388" t="s">
        <v>2418</v>
      </c>
      <c r="C2388" s="33">
        <v>2.2111150072617911E-2</v>
      </c>
      <c r="D2388" s="33">
        <f t="shared" si="40"/>
        <v>5.2111150072617907E-2</v>
      </c>
    </row>
    <row r="2389" spans="2:4" x14ac:dyDescent="0.2">
      <c r="B2389" t="s">
        <v>2419</v>
      </c>
      <c r="C2389" s="33">
        <v>2.8557788114799573E-2</v>
      </c>
      <c r="D2389" s="33">
        <f t="shared" si="40"/>
        <v>5.8557788114799572E-2</v>
      </c>
    </row>
    <row r="2390" spans="2:4" x14ac:dyDescent="0.2">
      <c r="B2390" t="s">
        <v>2420</v>
      </c>
      <c r="C2390" s="33">
        <v>-2.7290967133616416E-2</v>
      </c>
      <c r="D2390" s="33">
        <f t="shared" si="40"/>
        <v>2.709032866383583E-3</v>
      </c>
    </row>
    <row r="2391" spans="2:4" x14ac:dyDescent="0.2">
      <c r="B2391" t="s">
        <v>2421</v>
      </c>
      <c r="C2391" s="33">
        <v>1.3148922366259669E-3</v>
      </c>
      <c r="D2391" s="33">
        <f t="shared" si="40"/>
        <v>3.1314892236625966E-2</v>
      </c>
    </row>
    <row r="2392" spans="2:4" x14ac:dyDescent="0.2">
      <c r="B2392" t="s">
        <v>2422</v>
      </c>
      <c r="C2392" s="33">
        <v>-1.6400068920590517E-2</v>
      </c>
      <c r="D2392" s="33">
        <f t="shared" si="40"/>
        <v>1.3599931079409482E-2</v>
      </c>
    </row>
    <row r="2393" spans="2:4" x14ac:dyDescent="0.2">
      <c r="B2393" t="s">
        <v>2423</v>
      </c>
      <c r="C2393" s="33">
        <v>2.8608847780430546E-2</v>
      </c>
      <c r="D2393" s="33">
        <f t="shared" si="40"/>
        <v>5.8608847780430545E-2</v>
      </c>
    </row>
    <row r="2394" spans="2:4" x14ac:dyDescent="0.2">
      <c r="B2394" t="s">
        <v>2424</v>
      </c>
      <c r="C2394" s="33">
        <v>1.8563821363469499E-2</v>
      </c>
      <c r="D2394" s="33">
        <f t="shared" si="40"/>
        <v>4.8563821363469498E-2</v>
      </c>
    </row>
    <row r="2395" spans="2:4" x14ac:dyDescent="0.2">
      <c r="B2395" t="s">
        <v>2425</v>
      </c>
      <c r="C2395" s="33">
        <v>4.4118987397570156E-2</v>
      </c>
      <c r="D2395" s="33">
        <f t="shared" si="40"/>
        <v>7.4118987397570155E-2</v>
      </c>
    </row>
    <row r="2396" spans="2:4" x14ac:dyDescent="0.2">
      <c r="B2396" t="s">
        <v>2426</v>
      </c>
      <c r="C2396" s="33">
        <v>-8.6567334575961673E-3</v>
      </c>
      <c r="D2396" s="33">
        <f t="shared" si="40"/>
        <v>2.134326654240383E-2</v>
      </c>
    </row>
    <row r="2397" spans="2:4" x14ac:dyDescent="0.2">
      <c r="B2397" t="s">
        <v>2427</v>
      </c>
      <c r="C2397" s="33">
        <v>1.7836797887714924E-3</v>
      </c>
      <c r="D2397" s="33">
        <f t="shared" si="40"/>
        <v>3.1783679788771488E-2</v>
      </c>
    </row>
    <row r="2398" spans="2:4" x14ac:dyDescent="0.2">
      <c r="B2398" t="s">
        <v>2428</v>
      </c>
      <c r="C2398" s="33">
        <v>-2.3201028623502599E-3</v>
      </c>
      <c r="D2398" s="33">
        <f t="shared" si="40"/>
        <v>2.7679897137649741E-2</v>
      </c>
    </row>
    <row r="2399" spans="2:4" x14ac:dyDescent="0.2">
      <c r="B2399" t="s">
        <v>2429</v>
      </c>
      <c r="C2399" s="33">
        <v>3.1416518936670454E-2</v>
      </c>
      <c r="D2399" s="33">
        <f t="shared" si="40"/>
        <v>6.1416518936670453E-2</v>
      </c>
    </row>
    <row r="2400" spans="2:4" x14ac:dyDescent="0.2">
      <c r="B2400" t="s">
        <v>2430</v>
      </c>
      <c r="C2400" s="33">
        <v>-8.3548662323349159E-3</v>
      </c>
      <c r="D2400" s="33">
        <f t="shared" si="40"/>
        <v>2.1645133767665081E-2</v>
      </c>
    </row>
    <row r="2401" spans="2:4" x14ac:dyDescent="0.2">
      <c r="B2401" t="s">
        <v>2431</v>
      </c>
      <c r="C2401" s="33">
        <v>1.2178197142817891E-2</v>
      </c>
      <c r="D2401" s="33">
        <f t="shared" si="40"/>
        <v>4.217819714281789E-2</v>
      </c>
    </row>
    <row r="2402" spans="2:4" x14ac:dyDescent="0.2">
      <c r="B2402" t="s">
        <v>2432</v>
      </c>
      <c r="C2402" s="33">
        <v>-1.1106563821637239E-2</v>
      </c>
      <c r="D2402" s="33">
        <f t="shared" si="40"/>
        <v>1.8893436178362762E-2</v>
      </c>
    </row>
    <row r="2403" spans="2:4" x14ac:dyDescent="0.2">
      <c r="B2403" t="s">
        <v>2433</v>
      </c>
      <c r="C2403" s="33">
        <v>1.3449187582389704E-3</v>
      </c>
      <c r="D2403" s="33">
        <f t="shared" si="40"/>
        <v>3.1344918758238971E-2</v>
      </c>
    </row>
    <row r="2404" spans="2:4" x14ac:dyDescent="0.2">
      <c r="B2404" t="s">
        <v>2434</v>
      </c>
      <c r="C2404" s="33">
        <v>1.8477062253735403E-2</v>
      </c>
      <c r="D2404" s="33">
        <f t="shared" si="40"/>
        <v>4.8477062253735402E-2</v>
      </c>
    </row>
    <row r="2405" spans="2:4" x14ac:dyDescent="0.2">
      <c r="B2405" t="s">
        <v>2435</v>
      </c>
      <c r="C2405" s="33">
        <v>-1.2361720820845667E-2</v>
      </c>
      <c r="D2405" s="33">
        <f t="shared" si="40"/>
        <v>1.763827917915433E-2</v>
      </c>
    </row>
    <row r="2406" spans="2:4" x14ac:dyDescent="0.2">
      <c r="B2406" t="s">
        <v>2436</v>
      </c>
      <c r="C2406" s="33">
        <v>-1.2420061374190678E-3</v>
      </c>
      <c r="D2406" s="33">
        <f t="shared" si="40"/>
        <v>2.8757993862580933E-2</v>
      </c>
    </row>
    <row r="2407" spans="2:4" x14ac:dyDescent="0.2">
      <c r="B2407" t="s">
        <v>2437</v>
      </c>
      <c r="C2407" s="33">
        <v>-6.3371645673469968E-3</v>
      </c>
      <c r="D2407" s="33">
        <f t="shared" si="40"/>
        <v>2.3662835432653004E-2</v>
      </c>
    </row>
    <row r="2408" spans="2:4" x14ac:dyDescent="0.2">
      <c r="B2408" t="s">
        <v>2438</v>
      </c>
      <c r="C2408" s="33">
        <v>1.8365280581862604E-2</v>
      </c>
      <c r="D2408" s="33">
        <f t="shared" si="40"/>
        <v>4.8365280581862603E-2</v>
      </c>
    </row>
    <row r="2409" spans="2:4" x14ac:dyDescent="0.2">
      <c r="B2409" t="s">
        <v>2439</v>
      </c>
      <c r="C2409" s="33">
        <v>-4.7303265113225294E-3</v>
      </c>
      <c r="D2409" s="33">
        <f t="shared" si="40"/>
        <v>2.5269673488677469E-2</v>
      </c>
    </row>
    <row r="2410" spans="2:4" x14ac:dyDescent="0.2">
      <c r="B2410" t="s">
        <v>2440</v>
      </c>
      <c r="C2410" s="33">
        <v>-9.5434170290700348E-3</v>
      </c>
      <c r="D2410" s="33">
        <f t="shared" si="40"/>
        <v>2.0456582970929962E-2</v>
      </c>
    </row>
    <row r="2411" spans="2:4" x14ac:dyDescent="0.2">
      <c r="B2411" t="s">
        <v>2441</v>
      </c>
      <c r="C2411" s="33">
        <v>2.8566020206292404E-2</v>
      </c>
      <c r="D2411" s="33">
        <f t="shared" si="40"/>
        <v>5.8566020206292403E-2</v>
      </c>
    </row>
    <row r="2412" spans="2:4" x14ac:dyDescent="0.2">
      <c r="B2412" t="s">
        <v>2442</v>
      </c>
      <c r="C2412" s="33">
        <v>5.6116296283316172E-2</v>
      </c>
      <c r="D2412" s="33">
        <f t="shared" si="40"/>
        <v>8.6116296283316171E-2</v>
      </c>
    </row>
    <row r="2413" spans="2:4" x14ac:dyDescent="0.2">
      <c r="B2413" t="s">
        <v>2443</v>
      </c>
      <c r="C2413" s="33">
        <v>7.0711049310370061E-4</v>
      </c>
      <c r="D2413" s="33">
        <f t="shared" si="40"/>
        <v>3.07071104931037E-2</v>
      </c>
    </row>
    <row r="2414" spans="2:4" x14ac:dyDescent="0.2">
      <c r="B2414" t="s">
        <v>2444</v>
      </c>
      <c r="C2414" s="33">
        <v>2.2084259368754598E-2</v>
      </c>
      <c r="D2414" s="33">
        <f t="shared" si="40"/>
        <v>5.2084259368754597E-2</v>
      </c>
    </row>
    <row r="2415" spans="2:4" x14ac:dyDescent="0.2">
      <c r="B2415" t="s">
        <v>2445</v>
      </c>
      <c r="C2415" s="33">
        <v>3.4729799689400383E-2</v>
      </c>
      <c r="D2415" s="33">
        <f t="shared" si="40"/>
        <v>6.4729799689400375E-2</v>
      </c>
    </row>
    <row r="2416" spans="2:4" x14ac:dyDescent="0.2">
      <c r="B2416" t="s">
        <v>2446</v>
      </c>
      <c r="C2416" s="33">
        <v>3.2152908722956439E-2</v>
      </c>
      <c r="D2416" s="33">
        <f t="shared" si="40"/>
        <v>6.2152908722956438E-2</v>
      </c>
    </row>
    <row r="2417" spans="2:4" x14ac:dyDescent="0.2">
      <c r="B2417" t="s">
        <v>2447</v>
      </c>
      <c r="C2417" s="33">
        <v>-5.9518075255709547E-4</v>
      </c>
      <c r="D2417" s="33">
        <f t="shared" si="40"/>
        <v>2.9404819247442905E-2</v>
      </c>
    </row>
    <row r="2418" spans="2:4" x14ac:dyDescent="0.2">
      <c r="B2418" t="s">
        <v>2448</v>
      </c>
      <c r="C2418" s="33">
        <v>2.2553161938079998E-2</v>
      </c>
      <c r="D2418" s="33">
        <f t="shared" si="40"/>
        <v>5.2553161938079997E-2</v>
      </c>
    </row>
    <row r="2419" spans="2:4" x14ac:dyDescent="0.2">
      <c r="B2419" t="s">
        <v>2449</v>
      </c>
      <c r="C2419" s="33">
        <v>2.9315414918235264E-2</v>
      </c>
      <c r="D2419" s="33">
        <f t="shared" si="40"/>
        <v>5.9315414918235262E-2</v>
      </c>
    </row>
    <row r="2420" spans="2:4" x14ac:dyDescent="0.2">
      <c r="B2420" t="s">
        <v>2450</v>
      </c>
      <c r="C2420" s="33">
        <v>1.0213734801488643E-2</v>
      </c>
      <c r="D2420" s="33">
        <f t="shared" si="40"/>
        <v>4.021373480148864E-2</v>
      </c>
    </row>
    <row r="2421" spans="2:4" x14ac:dyDescent="0.2">
      <c r="B2421" t="s">
        <v>2451</v>
      </c>
      <c r="C2421" s="33">
        <v>2.720832064411826E-2</v>
      </c>
      <c r="D2421" s="33">
        <f t="shared" si="40"/>
        <v>5.7208320644118259E-2</v>
      </c>
    </row>
    <row r="2422" spans="2:4" x14ac:dyDescent="0.2">
      <c r="B2422" t="s">
        <v>2452</v>
      </c>
      <c r="C2422" s="33">
        <v>3.5301027460611194E-3</v>
      </c>
      <c r="D2422" s="33">
        <f t="shared" si="40"/>
        <v>3.3530102746061122E-2</v>
      </c>
    </row>
    <row r="2423" spans="2:4" x14ac:dyDescent="0.2">
      <c r="B2423" t="s">
        <v>2453</v>
      </c>
      <c r="C2423" s="33">
        <v>1.8979871227572213E-3</v>
      </c>
      <c r="D2423" s="33">
        <f t="shared" si="40"/>
        <v>3.1897987122757224E-2</v>
      </c>
    </row>
    <row r="2424" spans="2:4" x14ac:dyDescent="0.2">
      <c r="B2424" t="s">
        <v>2454</v>
      </c>
      <c r="C2424" s="33">
        <v>2.5474203351501881E-2</v>
      </c>
      <c r="D2424" s="33">
        <f t="shared" si="40"/>
        <v>5.5474203351501883E-2</v>
      </c>
    </row>
    <row r="2425" spans="2:4" x14ac:dyDescent="0.2">
      <c r="B2425" t="s">
        <v>2455</v>
      </c>
      <c r="C2425" s="33">
        <v>3.7384111351531343E-2</v>
      </c>
      <c r="D2425" s="33">
        <f t="shared" si="40"/>
        <v>6.7384111351531342E-2</v>
      </c>
    </row>
    <row r="2426" spans="2:4" x14ac:dyDescent="0.2">
      <c r="B2426" t="s">
        <v>2456</v>
      </c>
      <c r="C2426" s="33">
        <v>-1.6338642644750913E-2</v>
      </c>
      <c r="D2426" s="33">
        <f t="shared" si="40"/>
        <v>1.3661357355249086E-2</v>
      </c>
    </row>
    <row r="2427" spans="2:4" x14ac:dyDescent="0.2">
      <c r="B2427" t="s">
        <v>2457</v>
      </c>
      <c r="C2427" s="33">
        <v>-6.8607929289990436E-3</v>
      </c>
      <c r="D2427" s="33">
        <f t="shared" si="40"/>
        <v>2.3139207071000957E-2</v>
      </c>
    </row>
    <row r="2428" spans="2:4" x14ac:dyDescent="0.2">
      <c r="B2428" t="s">
        <v>2458</v>
      </c>
      <c r="C2428" s="33">
        <v>1.5288843099084596E-2</v>
      </c>
      <c r="D2428" s="33">
        <f t="shared" si="40"/>
        <v>4.5288843099084597E-2</v>
      </c>
    </row>
    <row r="2429" spans="2:4" x14ac:dyDescent="0.2">
      <c r="B2429" t="s">
        <v>2459</v>
      </c>
      <c r="C2429" s="33">
        <v>2.7063498174739617E-2</v>
      </c>
      <c r="D2429" s="33">
        <f t="shared" si="40"/>
        <v>5.7063498174739616E-2</v>
      </c>
    </row>
    <row r="2430" spans="2:4" x14ac:dyDescent="0.2">
      <c r="B2430" t="s">
        <v>2460</v>
      </c>
      <c r="C2430" s="33">
        <v>1.6473296418540739E-2</v>
      </c>
      <c r="D2430" s="33">
        <f t="shared" si="40"/>
        <v>4.6473296418540741E-2</v>
      </c>
    </row>
    <row r="2431" spans="2:4" x14ac:dyDescent="0.2">
      <c r="B2431" t="s">
        <v>2461</v>
      </c>
      <c r="C2431" s="33">
        <v>-2.5153450890660893E-2</v>
      </c>
      <c r="D2431" s="33">
        <f t="shared" si="40"/>
        <v>4.8465491093391058E-3</v>
      </c>
    </row>
    <row r="2432" spans="2:4" x14ac:dyDescent="0.2">
      <c r="B2432" t="s">
        <v>2462</v>
      </c>
      <c r="C2432" s="33">
        <v>-9.748923553389249E-3</v>
      </c>
      <c r="D2432" s="33">
        <f t="shared" si="40"/>
        <v>2.0251076446610748E-2</v>
      </c>
    </row>
    <row r="2433" spans="2:4" x14ac:dyDescent="0.2">
      <c r="B2433" t="s">
        <v>2463</v>
      </c>
      <c r="C2433" s="33">
        <v>2.0847853235381034E-2</v>
      </c>
      <c r="D2433" s="33">
        <f t="shared" si="40"/>
        <v>5.0847853235381033E-2</v>
      </c>
    </row>
    <row r="2434" spans="2:4" x14ac:dyDescent="0.2">
      <c r="B2434" t="s">
        <v>2464</v>
      </c>
      <c r="C2434" s="33">
        <v>-3.874604159687621E-5</v>
      </c>
      <c r="D2434" s="33">
        <f t="shared" si="40"/>
        <v>2.9961253958403121E-2</v>
      </c>
    </row>
    <row r="2435" spans="2:4" x14ac:dyDescent="0.2">
      <c r="B2435" t="s">
        <v>2465</v>
      </c>
      <c r="C2435" s="33">
        <v>-4.0138436960342177E-3</v>
      </c>
      <c r="D2435" s="33">
        <f t="shared" si="40"/>
        <v>2.5986156303965779E-2</v>
      </c>
    </row>
    <row r="2436" spans="2:4" x14ac:dyDescent="0.2">
      <c r="B2436" t="s">
        <v>2466</v>
      </c>
      <c r="C2436" s="33">
        <v>7.5697949580395777E-3</v>
      </c>
      <c r="D2436" s="33">
        <f t="shared" si="40"/>
        <v>3.7569794958039575E-2</v>
      </c>
    </row>
    <row r="2437" spans="2:4" x14ac:dyDescent="0.2">
      <c r="B2437" t="s">
        <v>2467</v>
      </c>
      <c r="C2437" s="33">
        <v>1.6595075468321265E-2</v>
      </c>
      <c r="D2437" s="33">
        <f t="shared" ref="D2437:D2500" si="41">C2437+3%</f>
        <v>4.6595075468321263E-2</v>
      </c>
    </row>
    <row r="2438" spans="2:4" x14ac:dyDescent="0.2">
      <c r="B2438" t="s">
        <v>2468</v>
      </c>
      <c r="C2438" s="33">
        <v>-8.6936910006473727E-3</v>
      </c>
      <c r="D2438" s="33">
        <f t="shared" si="41"/>
        <v>2.1306308999352624E-2</v>
      </c>
    </row>
    <row r="2439" spans="2:4" x14ac:dyDescent="0.2">
      <c r="B2439" t="s">
        <v>2469</v>
      </c>
      <c r="C2439" s="33">
        <v>1.7762736973723544E-2</v>
      </c>
      <c r="D2439" s="33">
        <f t="shared" si="41"/>
        <v>4.7762736973723546E-2</v>
      </c>
    </row>
    <row r="2440" spans="2:4" x14ac:dyDescent="0.2">
      <c r="B2440" t="s">
        <v>2470</v>
      </c>
      <c r="C2440" s="33">
        <v>1.8458814534708622E-3</v>
      </c>
      <c r="D2440" s="33">
        <f t="shared" si="41"/>
        <v>3.1845881453470865E-2</v>
      </c>
    </row>
    <row r="2441" spans="2:4" x14ac:dyDescent="0.2">
      <c r="B2441" t="s">
        <v>2471</v>
      </c>
      <c r="C2441" s="33">
        <v>2.3431812244282431E-2</v>
      </c>
      <c r="D2441" s="33">
        <f t="shared" si="41"/>
        <v>5.343181224428243E-2</v>
      </c>
    </row>
    <row r="2442" spans="2:4" x14ac:dyDescent="0.2">
      <c r="B2442" t="s">
        <v>2472</v>
      </c>
      <c r="C2442" s="33">
        <v>2.6398954786714786E-2</v>
      </c>
      <c r="D2442" s="33">
        <f t="shared" si="41"/>
        <v>5.6398954786714785E-2</v>
      </c>
    </row>
    <row r="2443" spans="2:4" x14ac:dyDescent="0.2">
      <c r="B2443" t="s">
        <v>2473</v>
      </c>
      <c r="C2443" s="33">
        <v>4.6190143984971337E-2</v>
      </c>
      <c r="D2443" s="33">
        <f t="shared" si="41"/>
        <v>7.6190143984971342E-2</v>
      </c>
    </row>
    <row r="2444" spans="2:4" x14ac:dyDescent="0.2">
      <c r="B2444" t="s">
        <v>2474</v>
      </c>
      <c r="C2444" s="33">
        <v>-3.1510867270024702E-2</v>
      </c>
      <c r="D2444" s="33">
        <f t="shared" si="41"/>
        <v>-1.5108672700247031E-3</v>
      </c>
    </row>
    <row r="2445" spans="2:4" x14ac:dyDescent="0.2">
      <c r="B2445" t="s">
        <v>2475</v>
      </c>
      <c r="C2445" s="33">
        <v>-1.9122542289200933E-3</v>
      </c>
      <c r="D2445" s="33">
        <f t="shared" si="41"/>
        <v>2.8087745771079906E-2</v>
      </c>
    </row>
    <row r="2446" spans="2:4" x14ac:dyDescent="0.2">
      <c r="B2446" t="s">
        <v>2476</v>
      </c>
      <c r="C2446" s="33">
        <v>-1.87314955010634E-4</v>
      </c>
      <c r="D2446" s="33">
        <f t="shared" si="41"/>
        <v>2.9812685044989365E-2</v>
      </c>
    </row>
    <row r="2447" spans="2:4" x14ac:dyDescent="0.2">
      <c r="B2447" t="s">
        <v>2477</v>
      </c>
      <c r="C2447" s="33">
        <v>2.3086457848348001E-2</v>
      </c>
      <c r="D2447" s="33">
        <f t="shared" si="41"/>
        <v>5.3086457848348E-2</v>
      </c>
    </row>
    <row r="2448" spans="2:4" x14ac:dyDescent="0.2">
      <c r="B2448" t="s">
        <v>2478</v>
      </c>
      <c r="C2448" s="33">
        <v>3.4322069044994089E-2</v>
      </c>
      <c r="D2448" s="33">
        <f t="shared" si="41"/>
        <v>6.4322069044994087E-2</v>
      </c>
    </row>
    <row r="2449" spans="2:4" x14ac:dyDescent="0.2">
      <c r="B2449" t="s">
        <v>2479</v>
      </c>
      <c r="C2449" s="33">
        <v>-8.718298696598745E-3</v>
      </c>
      <c r="D2449" s="33">
        <f t="shared" si="41"/>
        <v>2.1281701303401256E-2</v>
      </c>
    </row>
    <row r="2450" spans="2:4" x14ac:dyDescent="0.2">
      <c r="B2450" t="s">
        <v>2480</v>
      </c>
      <c r="C2450" s="33">
        <v>1.8412447746245793E-2</v>
      </c>
      <c r="D2450" s="33">
        <f t="shared" si="41"/>
        <v>4.8412447746245792E-2</v>
      </c>
    </row>
    <row r="2451" spans="2:4" x14ac:dyDescent="0.2">
      <c r="B2451" t="s">
        <v>2481</v>
      </c>
      <c r="C2451" s="33">
        <v>3.2896815533562787E-2</v>
      </c>
      <c r="D2451" s="33">
        <f t="shared" si="41"/>
        <v>6.2896815533562786E-2</v>
      </c>
    </row>
    <row r="2452" spans="2:4" x14ac:dyDescent="0.2">
      <c r="B2452" t="s">
        <v>2482</v>
      </c>
      <c r="C2452" s="33">
        <v>-1.7323989014484432E-2</v>
      </c>
      <c r="D2452" s="33">
        <f t="shared" si="41"/>
        <v>1.2676010985515566E-2</v>
      </c>
    </row>
    <row r="2453" spans="2:4" x14ac:dyDescent="0.2">
      <c r="B2453" t="s">
        <v>2483</v>
      </c>
      <c r="C2453" s="33">
        <v>1.8860875204675095E-2</v>
      </c>
      <c r="D2453" s="33">
        <f t="shared" si="41"/>
        <v>4.8860875204675094E-2</v>
      </c>
    </row>
    <row r="2454" spans="2:4" x14ac:dyDescent="0.2">
      <c r="B2454" t="s">
        <v>2484</v>
      </c>
      <c r="C2454" s="33">
        <v>4.3353156701171625E-4</v>
      </c>
      <c r="D2454" s="33">
        <f t="shared" si="41"/>
        <v>3.0433531567011715E-2</v>
      </c>
    </row>
    <row r="2455" spans="2:4" x14ac:dyDescent="0.2">
      <c r="B2455" t="s">
        <v>2485</v>
      </c>
      <c r="C2455" s="33">
        <v>-2.0546996720289028E-2</v>
      </c>
      <c r="D2455" s="33">
        <f t="shared" si="41"/>
        <v>9.4530032797109712E-3</v>
      </c>
    </row>
    <row r="2456" spans="2:4" x14ac:dyDescent="0.2">
      <c r="B2456" t="s">
        <v>2486</v>
      </c>
      <c r="C2456" s="33">
        <v>3.9590420671002477E-2</v>
      </c>
      <c r="D2456" s="33">
        <f t="shared" si="41"/>
        <v>6.9590420671002476E-2</v>
      </c>
    </row>
    <row r="2457" spans="2:4" x14ac:dyDescent="0.2">
      <c r="B2457" t="s">
        <v>2487</v>
      </c>
      <c r="C2457" s="33">
        <v>5.1803709553681333E-2</v>
      </c>
      <c r="D2457" s="33">
        <f t="shared" si="41"/>
        <v>8.1803709553681325E-2</v>
      </c>
    </row>
    <row r="2458" spans="2:4" x14ac:dyDescent="0.2">
      <c r="B2458" t="s">
        <v>2488</v>
      </c>
      <c r="C2458" s="33">
        <v>4.3738207007721491E-5</v>
      </c>
      <c r="D2458" s="33">
        <f t="shared" si="41"/>
        <v>3.004373820700772E-2</v>
      </c>
    </row>
    <row r="2459" spans="2:4" x14ac:dyDescent="0.2">
      <c r="B2459" t="s">
        <v>2489</v>
      </c>
      <c r="C2459" s="33">
        <v>2.1437685615742663E-2</v>
      </c>
      <c r="D2459" s="33">
        <f t="shared" si="41"/>
        <v>5.1437685615742662E-2</v>
      </c>
    </row>
    <row r="2460" spans="2:4" x14ac:dyDescent="0.2">
      <c r="B2460" t="s">
        <v>2490</v>
      </c>
      <c r="C2460" s="33">
        <v>3.0370796249946867E-2</v>
      </c>
      <c r="D2460" s="33">
        <f t="shared" si="41"/>
        <v>6.0370796249946866E-2</v>
      </c>
    </row>
    <row r="2461" spans="2:4" x14ac:dyDescent="0.2">
      <c r="B2461" t="s">
        <v>2491</v>
      </c>
      <c r="C2461" s="33">
        <v>-4.1975187402034653E-3</v>
      </c>
      <c r="D2461" s="33">
        <f t="shared" si="41"/>
        <v>2.5802481259796534E-2</v>
      </c>
    </row>
    <row r="2462" spans="2:4" x14ac:dyDescent="0.2">
      <c r="B2462" t="s">
        <v>2492</v>
      </c>
      <c r="C2462" s="33">
        <v>1.2637730963776756E-2</v>
      </c>
      <c r="D2462" s="33">
        <f t="shared" si="41"/>
        <v>4.2637730963776752E-2</v>
      </c>
    </row>
    <row r="2463" spans="2:4" x14ac:dyDescent="0.2">
      <c r="B2463" t="s">
        <v>2493</v>
      </c>
      <c r="C2463" s="33">
        <v>5.7238702153013139E-2</v>
      </c>
      <c r="D2463" s="33">
        <f t="shared" si="41"/>
        <v>8.7238702153013131E-2</v>
      </c>
    </row>
    <row r="2464" spans="2:4" x14ac:dyDescent="0.2">
      <c r="B2464" t="s">
        <v>2494</v>
      </c>
      <c r="C2464" s="33">
        <v>-6.8307368663439814E-3</v>
      </c>
      <c r="D2464" s="33">
        <f t="shared" si="41"/>
        <v>2.3169263133656019E-2</v>
      </c>
    </row>
    <row r="2465" spans="2:4" x14ac:dyDescent="0.2">
      <c r="B2465" t="s">
        <v>2495</v>
      </c>
      <c r="C2465" s="33">
        <v>6.6801917255564919E-3</v>
      </c>
      <c r="D2465" s="33">
        <f t="shared" si="41"/>
        <v>3.6680191725556491E-2</v>
      </c>
    </row>
    <row r="2466" spans="2:4" x14ac:dyDescent="0.2">
      <c r="B2466" t="s">
        <v>2496</v>
      </c>
      <c r="C2466" s="33">
        <v>8.800425920048904E-3</v>
      </c>
      <c r="D2466" s="33">
        <f t="shared" si="41"/>
        <v>3.8800425920048905E-2</v>
      </c>
    </row>
    <row r="2467" spans="2:4" x14ac:dyDescent="0.2">
      <c r="B2467" t="s">
        <v>2497</v>
      </c>
      <c r="C2467" s="33">
        <v>1.7491686411998567E-2</v>
      </c>
      <c r="D2467" s="33">
        <f t="shared" si="41"/>
        <v>4.7491686411998565E-2</v>
      </c>
    </row>
    <row r="2468" spans="2:4" x14ac:dyDescent="0.2">
      <c r="B2468" t="s">
        <v>2498</v>
      </c>
      <c r="C2468" s="33">
        <v>1.2237112478014841E-2</v>
      </c>
      <c r="D2468" s="33">
        <f t="shared" si="41"/>
        <v>4.2237112478014843E-2</v>
      </c>
    </row>
    <row r="2469" spans="2:4" x14ac:dyDescent="0.2">
      <c r="B2469" t="s">
        <v>2499</v>
      </c>
      <c r="C2469" s="33">
        <v>6.7454202629666678E-3</v>
      </c>
      <c r="D2469" s="33">
        <f t="shared" si="41"/>
        <v>3.6745420262966663E-2</v>
      </c>
    </row>
    <row r="2470" spans="2:4" x14ac:dyDescent="0.2">
      <c r="B2470" t="s">
        <v>2500</v>
      </c>
      <c r="C2470" s="33">
        <v>1.2684845040449901E-4</v>
      </c>
      <c r="D2470" s="33">
        <f t="shared" si="41"/>
        <v>3.0126848450404496E-2</v>
      </c>
    </row>
    <row r="2471" spans="2:4" x14ac:dyDescent="0.2">
      <c r="B2471" t="s">
        <v>2501</v>
      </c>
      <c r="C2471" s="33">
        <v>-7.571874158587925E-3</v>
      </c>
      <c r="D2471" s="33">
        <f t="shared" si="41"/>
        <v>2.2428125841412072E-2</v>
      </c>
    </row>
    <row r="2472" spans="2:4" x14ac:dyDescent="0.2">
      <c r="B2472" t="s">
        <v>2502</v>
      </c>
      <c r="C2472" s="33">
        <v>-2.2175878475828876E-3</v>
      </c>
      <c r="D2472" s="33">
        <f t="shared" si="41"/>
        <v>2.7782412152417113E-2</v>
      </c>
    </row>
    <row r="2473" spans="2:4" x14ac:dyDescent="0.2">
      <c r="B2473" t="s">
        <v>2503</v>
      </c>
      <c r="C2473" s="33">
        <v>2.1210535520201738E-3</v>
      </c>
      <c r="D2473" s="33">
        <f t="shared" si="41"/>
        <v>3.2121053552020176E-2</v>
      </c>
    </row>
    <row r="2474" spans="2:4" x14ac:dyDescent="0.2">
      <c r="B2474" t="s">
        <v>2504</v>
      </c>
      <c r="C2474" s="33">
        <v>5.6001692703533029E-2</v>
      </c>
      <c r="D2474" s="33">
        <f t="shared" si="41"/>
        <v>8.6001692703533028E-2</v>
      </c>
    </row>
    <row r="2475" spans="2:4" x14ac:dyDescent="0.2">
      <c r="B2475" t="s">
        <v>2505</v>
      </c>
      <c r="C2475" s="33">
        <v>1.0435878424669325E-2</v>
      </c>
      <c r="D2475" s="33">
        <f t="shared" si="41"/>
        <v>4.0435878424669322E-2</v>
      </c>
    </row>
    <row r="2476" spans="2:4" x14ac:dyDescent="0.2">
      <c r="B2476" t="s">
        <v>2506</v>
      </c>
      <c r="C2476" s="33">
        <v>8.3589609690943277E-4</v>
      </c>
      <c r="D2476" s="33">
        <f t="shared" si="41"/>
        <v>3.0835896096909433E-2</v>
      </c>
    </row>
    <row r="2477" spans="2:4" x14ac:dyDescent="0.2">
      <c r="B2477" t="s">
        <v>2507</v>
      </c>
      <c r="C2477" s="33">
        <v>3.3563568162562576E-2</v>
      </c>
      <c r="D2477" s="33">
        <f t="shared" si="41"/>
        <v>6.3563568162562575E-2</v>
      </c>
    </row>
    <row r="2478" spans="2:4" x14ac:dyDescent="0.2">
      <c r="B2478" t="s">
        <v>2508</v>
      </c>
      <c r="C2478" s="33">
        <v>6.0367876096689872E-4</v>
      </c>
      <c r="D2478" s="33">
        <f t="shared" si="41"/>
        <v>3.0603678760966896E-2</v>
      </c>
    </row>
    <row r="2479" spans="2:4" x14ac:dyDescent="0.2">
      <c r="B2479" t="s">
        <v>2509</v>
      </c>
      <c r="C2479" s="33">
        <v>2.0045094282414393E-2</v>
      </c>
      <c r="D2479" s="33">
        <f t="shared" si="41"/>
        <v>5.0045094282414396E-2</v>
      </c>
    </row>
    <row r="2480" spans="2:4" x14ac:dyDescent="0.2">
      <c r="B2480" t="s">
        <v>2510</v>
      </c>
      <c r="C2480" s="33">
        <v>1.4983363140187351E-2</v>
      </c>
      <c r="D2480" s="33">
        <f t="shared" si="41"/>
        <v>4.4983363140187346E-2</v>
      </c>
    </row>
    <row r="2481" spans="2:4" x14ac:dyDescent="0.2">
      <c r="B2481" t="s">
        <v>2511</v>
      </c>
      <c r="C2481" s="33">
        <v>-8.5713963232369825E-3</v>
      </c>
      <c r="D2481" s="33">
        <f t="shared" si="41"/>
        <v>2.1428603676763018E-2</v>
      </c>
    </row>
    <row r="2482" spans="2:4" x14ac:dyDescent="0.2">
      <c r="B2482" t="s">
        <v>2512</v>
      </c>
      <c r="C2482" s="33">
        <v>2.0375240006189788E-2</v>
      </c>
      <c r="D2482" s="33">
        <f t="shared" si="41"/>
        <v>5.0375240006189786E-2</v>
      </c>
    </row>
    <row r="2483" spans="2:4" x14ac:dyDescent="0.2">
      <c r="B2483" t="s">
        <v>2513</v>
      </c>
      <c r="C2483" s="33">
        <v>5.549256308185771E-2</v>
      </c>
      <c r="D2483" s="33">
        <f t="shared" si="41"/>
        <v>8.5492563081857709E-2</v>
      </c>
    </row>
    <row r="2484" spans="2:4" x14ac:dyDescent="0.2">
      <c r="B2484" t="s">
        <v>2514</v>
      </c>
      <c r="C2484" s="33">
        <v>-2.4172274630040312E-2</v>
      </c>
      <c r="D2484" s="33">
        <f t="shared" si="41"/>
        <v>5.8277253699596868E-3</v>
      </c>
    </row>
    <row r="2485" spans="2:4" x14ac:dyDescent="0.2">
      <c r="B2485" t="s">
        <v>2515</v>
      </c>
      <c r="C2485" s="33">
        <v>3.0355880550176559E-2</v>
      </c>
      <c r="D2485" s="33">
        <f t="shared" si="41"/>
        <v>6.0355880550176558E-2</v>
      </c>
    </row>
    <row r="2486" spans="2:4" x14ac:dyDescent="0.2">
      <c r="B2486" t="s">
        <v>2516</v>
      </c>
      <c r="C2486" s="33">
        <v>-2.642912392794336E-3</v>
      </c>
      <c r="D2486" s="33">
        <f t="shared" si="41"/>
        <v>2.7357087607205663E-2</v>
      </c>
    </row>
    <row r="2487" spans="2:4" x14ac:dyDescent="0.2">
      <c r="B2487" t="s">
        <v>2517</v>
      </c>
      <c r="C2487" s="33">
        <v>3.9320784672601791E-2</v>
      </c>
      <c r="D2487" s="33">
        <f t="shared" si="41"/>
        <v>6.932078467260179E-2</v>
      </c>
    </row>
    <row r="2488" spans="2:4" x14ac:dyDescent="0.2">
      <c r="B2488" t="s">
        <v>2518</v>
      </c>
      <c r="C2488" s="33">
        <v>3.1742502013740313E-2</v>
      </c>
      <c r="D2488" s="33">
        <f t="shared" si="41"/>
        <v>6.1742502013740312E-2</v>
      </c>
    </row>
    <row r="2489" spans="2:4" x14ac:dyDescent="0.2">
      <c r="B2489" t="s">
        <v>2519</v>
      </c>
      <c r="C2489" s="33">
        <v>-6.5619128165277565E-3</v>
      </c>
      <c r="D2489" s="33">
        <f t="shared" si="41"/>
        <v>2.3438087183472241E-2</v>
      </c>
    </row>
    <row r="2490" spans="2:4" x14ac:dyDescent="0.2">
      <c r="B2490" t="s">
        <v>2520</v>
      </c>
      <c r="C2490" s="33">
        <v>-5.7705039677843194E-3</v>
      </c>
      <c r="D2490" s="33">
        <f t="shared" si="41"/>
        <v>2.4229496032215678E-2</v>
      </c>
    </row>
    <row r="2491" spans="2:4" x14ac:dyDescent="0.2">
      <c r="B2491" t="s">
        <v>2521</v>
      </c>
      <c r="C2491" s="33">
        <v>1.1325830395343423E-3</v>
      </c>
      <c r="D2491" s="33">
        <f t="shared" si="41"/>
        <v>3.1132583039534339E-2</v>
      </c>
    </row>
    <row r="2492" spans="2:4" x14ac:dyDescent="0.2">
      <c r="B2492" t="s">
        <v>2522</v>
      </c>
      <c r="C2492" s="33">
        <v>2.8335420236076866E-2</v>
      </c>
      <c r="D2492" s="33">
        <f t="shared" si="41"/>
        <v>5.8335420236076865E-2</v>
      </c>
    </row>
    <row r="2493" spans="2:4" x14ac:dyDescent="0.2">
      <c r="B2493" t="s">
        <v>2523</v>
      </c>
      <c r="C2493" s="33">
        <v>1.6221639569273087E-2</v>
      </c>
      <c r="D2493" s="33">
        <f t="shared" si="41"/>
        <v>4.6221639569273082E-2</v>
      </c>
    </row>
    <row r="2494" spans="2:4" x14ac:dyDescent="0.2">
      <c r="B2494" t="s">
        <v>2524</v>
      </c>
      <c r="C2494" s="33">
        <v>-8.8299023647678537E-3</v>
      </c>
      <c r="D2494" s="33">
        <f t="shared" si="41"/>
        <v>2.1170097635232143E-2</v>
      </c>
    </row>
    <row r="2495" spans="2:4" x14ac:dyDescent="0.2">
      <c r="B2495" t="s">
        <v>2525</v>
      </c>
      <c r="C2495" s="33">
        <v>3.9236071283439089E-2</v>
      </c>
      <c r="D2495" s="33">
        <f t="shared" si="41"/>
        <v>6.9236071283439088E-2</v>
      </c>
    </row>
    <row r="2496" spans="2:4" x14ac:dyDescent="0.2">
      <c r="B2496" t="s">
        <v>2526</v>
      </c>
      <c r="C2496" s="33">
        <v>2.2899843696905918E-2</v>
      </c>
      <c r="D2496" s="33">
        <f t="shared" si="41"/>
        <v>5.2899843696905917E-2</v>
      </c>
    </row>
    <row r="2497" spans="2:4" x14ac:dyDescent="0.2">
      <c r="B2497" t="s">
        <v>2527</v>
      </c>
      <c r="C2497" s="33">
        <v>4.4452566643598965E-2</v>
      </c>
      <c r="D2497" s="33">
        <f t="shared" si="41"/>
        <v>7.4452566643598964E-2</v>
      </c>
    </row>
    <row r="2498" spans="2:4" x14ac:dyDescent="0.2">
      <c r="B2498" t="s">
        <v>2528</v>
      </c>
      <c r="C2498" s="33">
        <v>3.3316106787185586E-2</v>
      </c>
      <c r="D2498" s="33">
        <f t="shared" si="41"/>
        <v>6.3316106787185578E-2</v>
      </c>
    </row>
    <row r="2499" spans="2:4" x14ac:dyDescent="0.2">
      <c r="B2499" t="s">
        <v>2529</v>
      </c>
      <c r="C2499" s="33">
        <v>1.9259696470648156E-2</v>
      </c>
      <c r="D2499" s="33">
        <f t="shared" si="41"/>
        <v>4.9259696470648151E-2</v>
      </c>
    </row>
    <row r="2500" spans="2:4" x14ac:dyDescent="0.2">
      <c r="B2500" t="s">
        <v>2530</v>
      </c>
      <c r="C2500" s="33">
        <v>1.8984880318181956E-2</v>
      </c>
      <c r="D2500" s="33">
        <f t="shared" si="41"/>
        <v>4.8984880318181954E-2</v>
      </c>
    </row>
    <row r="2501" spans="2:4" x14ac:dyDescent="0.2">
      <c r="B2501" t="s">
        <v>2531</v>
      </c>
      <c r="C2501" s="33">
        <v>-1.4526025773702895E-3</v>
      </c>
      <c r="D2501" s="33">
        <f t="shared" ref="D2501:D2564" si="42">C2501+3%</f>
        <v>2.8547397422629711E-2</v>
      </c>
    </row>
    <row r="2502" spans="2:4" x14ac:dyDescent="0.2">
      <c r="B2502" t="s">
        <v>2532</v>
      </c>
      <c r="C2502" s="33">
        <v>3.0038160375513157E-4</v>
      </c>
      <c r="D2502" s="33">
        <f t="shared" si="42"/>
        <v>3.030038160375513E-2</v>
      </c>
    </row>
    <row r="2503" spans="2:4" x14ac:dyDescent="0.2">
      <c r="B2503" t="s">
        <v>2533</v>
      </c>
      <c r="C2503" s="33">
        <v>2.1807028304453378E-2</v>
      </c>
      <c r="D2503" s="33">
        <f t="shared" si="42"/>
        <v>5.1807028304453377E-2</v>
      </c>
    </row>
    <row r="2504" spans="2:4" x14ac:dyDescent="0.2">
      <c r="B2504" t="s">
        <v>2534</v>
      </c>
      <c r="C2504" s="33">
        <v>1.7282328833698388E-3</v>
      </c>
      <c r="D2504" s="33">
        <f t="shared" si="42"/>
        <v>3.1728232883369838E-2</v>
      </c>
    </row>
    <row r="2505" spans="2:4" x14ac:dyDescent="0.2">
      <c r="B2505" t="s">
        <v>2535</v>
      </c>
      <c r="C2505" s="33">
        <v>-1.8417221630575291E-2</v>
      </c>
      <c r="D2505" s="33">
        <f t="shared" si="42"/>
        <v>1.1582778369424708E-2</v>
      </c>
    </row>
    <row r="2506" spans="2:4" x14ac:dyDescent="0.2">
      <c r="B2506" t="s">
        <v>2536</v>
      </c>
      <c r="C2506" s="33">
        <v>1.2633242634494626E-2</v>
      </c>
      <c r="D2506" s="33">
        <f t="shared" si="42"/>
        <v>4.2633242634494625E-2</v>
      </c>
    </row>
    <row r="2507" spans="2:4" x14ac:dyDescent="0.2">
      <c r="B2507" t="s">
        <v>2537</v>
      </c>
      <c r="C2507" s="33">
        <v>-2.561259831289027E-2</v>
      </c>
      <c r="D2507" s="33">
        <f t="shared" si="42"/>
        <v>4.3874016871097293E-3</v>
      </c>
    </row>
    <row r="2508" spans="2:4" x14ac:dyDescent="0.2">
      <c r="B2508" t="s">
        <v>2538</v>
      </c>
      <c r="C2508" s="33">
        <v>3.0904464157921988E-2</v>
      </c>
      <c r="D2508" s="33">
        <f t="shared" si="42"/>
        <v>6.0904464157921986E-2</v>
      </c>
    </row>
    <row r="2509" spans="2:4" x14ac:dyDescent="0.2">
      <c r="B2509" t="s">
        <v>2539</v>
      </c>
      <c r="C2509" s="33">
        <v>-2.367377561636793E-4</v>
      </c>
      <c r="D2509" s="33">
        <f t="shared" si="42"/>
        <v>2.9763262243836318E-2</v>
      </c>
    </row>
    <row r="2510" spans="2:4" x14ac:dyDescent="0.2">
      <c r="B2510" t="s">
        <v>2540</v>
      </c>
      <c r="C2510" s="33">
        <v>4.2280181528165893E-2</v>
      </c>
      <c r="D2510" s="33">
        <f t="shared" si="42"/>
        <v>7.2280181528165899E-2</v>
      </c>
    </row>
    <row r="2511" spans="2:4" x14ac:dyDescent="0.2">
      <c r="B2511" t="s">
        <v>2541</v>
      </c>
      <c r="C2511" s="33">
        <v>-2.1210855442914366E-3</v>
      </c>
      <c r="D2511" s="33">
        <f t="shared" si="42"/>
        <v>2.7878914455708562E-2</v>
      </c>
    </row>
    <row r="2512" spans="2:4" x14ac:dyDescent="0.2">
      <c r="B2512" t="s">
        <v>2542</v>
      </c>
      <c r="C2512" s="33">
        <v>-2.2448946013063693E-2</v>
      </c>
      <c r="D2512" s="33">
        <f t="shared" si="42"/>
        <v>7.5510539869363055E-3</v>
      </c>
    </row>
    <row r="2513" spans="2:4" x14ac:dyDescent="0.2">
      <c r="B2513" t="s">
        <v>2543</v>
      </c>
      <c r="C2513" s="33">
        <v>-3.7724823923494539E-3</v>
      </c>
      <c r="D2513" s="33">
        <f t="shared" si="42"/>
        <v>2.6227517607650547E-2</v>
      </c>
    </row>
    <row r="2514" spans="2:4" x14ac:dyDescent="0.2">
      <c r="B2514" t="s">
        <v>2544</v>
      </c>
      <c r="C2514" s="33">
        <v>1.4152938466975349E-2</v>
      </c>
      <c r="D2514" s="33">
        <f t="shared" si="42"/>
        <v>4.415293846697535E-2</v>
      </c>
    </row>
    <row r="2515" spans="2:4" x14ac:dyDescent="0.2">
      <c r="B2515" t="s">
        <v>2545</v>
      </c>
      <c r="C2515" s="33">
        <v>1.3072564880075585E-2</v>
      </c>
      <c r="D2515" s="33">
        <f t="shared" si="42"/>
        <v>4.3072564880075583E-2</v>
      </c>
    </row>
    <row r="2516" spans="2:4" x14ac:dyDescent="0.2">
      <c r="B2516" t="s">
        <v>2546</v>
      </c>
      <c r="C2516" s="33">
        <v>-2.5255435658140257E-3</v>
      </c>
      <c r="D2516" s="33">
        <f t="shared" si="42"/>
        <v>2.7474456434185973E-2</v>
      </c>
    </row>
    <row r="2517" spans="2:4" x14ac:dyDescent="0.2">
      <c r="B2517" t="s">
        <v>2547</v>
      </c>
      <c r="C2517" s="33">
        <v>-1.022224712465517E-2</v>
      </c>
      <c r="D2517" s="33">
        <f t="shared" si="42"/>
        <v>1.9777752875344827E-2</v>
      </c>
    </row>
    <row r="2518" spans="2:4" x14ac:dyDescent="0.2">
      <c r="B2518" t="s">
        <v>2548</v>
      </c>
      <c r="C2518" s="33">
        <v>1.5777205391156495E-2</v>
      </c>
      <c r="D2518" s="33">
        <f t="shared" si="42"/>
        <v>4.5777205391156497E-2</v>
      </c>
    </row>
    <row r="2519" spans="2:4" x14ac:dyDescent="0.2">
      <c r="B2519" t="s">
        <v>2549</v>
      </c>
      <c r="C2519" s="33">
        <v>2.3940158017083078E-2</v>
      </c>
      <c r="D2519" s="33">
        <f t="shared" si="42"/>
        <v>5.3940158017083073E-2</v>
      </c>
    </row>
    <row r="2520" spans="2:4" x14ac:dyDescent="0.2">
      <c r="B2520" t="s">
        <v>2550</v>
      </c>
      <c r="C2520" s="33">
        <v>-7.9288401856390887E-3</v>
      </c>
      <c r="D2520" s="33">
        <f t="shared" si="42"/>
        <v>2.2071159814360912E-2</v>
      </c>
    </row>
    <row r="2521" spans="2:4" x14ac:dyDescent="0.2">
      <c r="B2521" t="s">
        <v>2551</v>
      </c>
      <c r="C2521" s="33">
        <v>2.4082072065751879E-2</v>
      </c>
      <c r="D2521" s="33">
        <f t="shared" si="42"/>
        <v>5.4082072065751878E-2</v>
      </c>
    </row>
    <row r="2522" spans="2:4" x14ac:dyDescent="0.2">
      <c r="B2522" t="s">
        <v>2552</v>
      </c>
      <c r="C2522" s="33">
        <v>3.2203542233539925E-2</v>
      </c>
      <c r="D2522" s="33">
        <f t="shared" si="42"/>
        <v>6.2203542233539924E-2</v>
      </c>
    </row>
    <row r="2523" spans="2:4" x14ac:dyDescent="0.2">
      <c r="B2523" t="s">
        <v>2553</v>
      </c>
      <c r="C2523" s="33">
        <v>-8.6732998456715438E-3</v>
      </c>
      <c r="D2523" s="33">
        <f t="shared" si="42"/>
        <v>2.1326700154328457E-2</v>
      </c>
    </row>
    <row r="2524" spans="2:4" x14ac:dyDescent="0.2">
      <c r="B2524" t="s">
        <v>2554</v>
      </c>
      <c r="C2524" s="33">
        <v>4.1430667299914875E-2</v>
      </c>
      <c r="D2524" s="33">
        <f t="shared" si="42"/>
        <v>7.1430667299914874E-2</v>
      </c>
    </row>
    <row r="2525" spans="2:4" x14ac:dyDescent="0.2">
      <c r="B2525" t="s">
        <v>2555</v>
      </c>
      <c r="C2525" s="33">
        <v>-7.4691444210744935E-3</v>
      </c>
      <c r="D2525" s="33">
        <f t="shared" si="42"/>
        <v>2.2530855578925507E-2</v>
      </c>
    </row>
    <row r="2526" spans="2:4" x14ac:dyDescent="0.2">
      <c r="B2526" t="s">
        <v>2556</v>
      </c>
      <c r="C2526" s="33">
        <v>-1.056892872389101E-2</v>
      </c>
      <c r="D2526" s="33">
        <f t="shared" si="42"/>
        <v>1.9431071276108991E-2</v>
      </c>
    </row>
    <row r="2527" spans="2:4" x14ac:dyDescent="0.2">
      <c r="B2527" t="s">
        <v>2557</v>
      </c>
      <c r="C2527" s="33">
        <v>-8.8612135139184752E-3</v>
      </c>
      <c r="D2527" s="33">
        <f t="shared" si="42"/>
        <v>2.1138786486081522E-2</v>
      </c>
    </row>
    <row r="2528" spans="2:4" x14ac:dyDescent="0.2">
      <c r="B2528" t="s">
        <v>2558</v>
      </c>
      <c r="C2528" s="33">
        <v>4.9833606365849385E-3</v>
      </c>
      <c r="D2528" s="33">
        <f t="shared" si="42"/>
        <v>3.4983360636584936E-2</v>
      </c>
    </row>
    <row r="2529" spans="2:4" x14ac:dyDescent="0.2">
      <c r="B2529" t="s">
        <v>2559</v>
      </c>
      <c r="C2529" s="33">
        <v>-1.1943730916042455E-2</v>
      </c>
      <c r="D2529" s="33">
        <f t="shared" si="42"/>
        <v>1.8056269083957542E-2</v>
      </c>
    </row>
    <row r="2530" spans="2:4" x14ac:dyDescent="0.2">
      <c r="B2530" t="s">
        <v>2560</v>
      </c>
      <c r="C2530" s="33">
        <v>1.9575427512311373E-2</v>
      </c>
      <c r="D2530" s="33">
        <f t="shared" si="42"/>
        <v>4.9575427512311372E-2</v>
      </c>
    </row>
    <row r="2531" spans="2:4" x14ac:dyDescent="0.2">
      <c r="B2531" t="s">
        <v>2561</v>
      </c>
      <c r="C2531" s="33">
        <v>4.6329435175899616E-2</v>
      </c>
      <c r="D2531" s="33">
        <f t="shared" si="42"/>
        <v>7.6329435175899615E-2</v>
      </c>
    </row>
    <row r="2532" spans="2:4" x14ac:dyDescent="0.2">
      <c r="B2532" t="s">
        <v>2562</v>
      </c>
      <c r="C2532" s="33">
        <v>-5.6443343863662749E-3</v>
      </c>
      <c r="D2532" s="33">
        <f t="shared" si="42"/>
        <v>2.4355665613633726E-2</v>
      </c>
    </row>
    <row r="2533" spans="2:4" x14ac:dyDescent="0.2">
      <c r="B2533" t="s">
        <v>2563</v>
      </c>
      <c r="C2533" s="33">
        <v>1.1453016853392589E-3</v>
      </c>
      <c r="D2533" s="33">
        <f t="shared" si="42"/>
        <v>3.1145301685339258E-2</v>
      </c>
    </row>
    <row r="2534" spans="2:4" x14ac:dyDescent="0.2">
      <c r="B2534" t="s">
        <v>2564</v>
      </c>
      <c r="C2534" s="33">
        <v>2.387531587817289E-2</v>
      </c>
      <c r="D2534" s="33">
        <f t="shared" si="42"/>
        <v>5.3875315878172889E-2</v>
      </c>
    </row>
    <row r="2535" spans="2:4" x14ac:dyDescent="0.2">
      <c r="B2535" t="s">
        <v>2565</v>
      </c>
      <c r="C2535" s="33">
        <v>9.5597510136254255E-3</v>
      </c>
      <c r="D2535" s="33">
        <f t="shared" si="42"/>
        <v>3.9559751013625424E-2</v>
      </c>
    </row>
    <row r="2536" spans="2:4" x14ac:dyDescent="0.2">
      <c r="B2536" t="s">
        <v>2566</v>
      </c>
      <c r="C2536" s="33">
        <v>2.9533458117255246E-2</v>
      </c>
      <c r="D2536" s="33">
        <f t="shared" si="42"/>
        <v>5.9533458117255245E-2</v>
      </c>
    </row>
    <row r="2537" spans="2:4" x14ac:dyDescent="0.2">
      <c r="B2537" t="s">
        <v>2567</v>
      </c>
      <c r="C2537" s="33">
        <v>1.8574721498918659E-2</v>
      </c>
      <c r="D2537" s="33">
        <f t="shared" si="42"/>
        <v>4.8574721498918658E-2</v>
      </c>
    </row>
    <row r="2538" spans="2:4" x14ac:dyDescent="0.2">
      <c r="B2538" t="s">
        <v>2568</v>
      </c>
      <c r="C2538" s="33">
        <v>2.8676972454283328E-2</v>
      </c>
      <c r="D2538" s="33">
        <f t="shared" si="42"/>
        <v>5.8676972454283327E-2</v>
      </c>
    </row>
    <row r="2539" spans="2:4" x14ac:dyDescent="0.2">
      <c r="B2539" t="s">
        <v>2569</v>
      </c>
      <c r="C2539" s="33">
        <v>5.3902286382913733E-3</v>
      </c>
      <c r="D2539" s="33">
        <f t="shared" si="42"/>
        <v>3.5390228638291374E-2</v>
      </c>
    </row>
    <row r="2540" spans="2:4" x14ac:dyDescent="0.2">
      <c r="B2540" t="s">
        <v>2570</v>
      </c>
      <c r="C2540" s="33">
        <v>1.7292224226132163E-2</v>
      </c>
      <c r="D2540" s="33">
        <f t="shared" si="42"/>
        <v>4.7292224226132162E-2</v>
      </c>
    </row>
    <row r="2541" spans="2:4" x14ac:dyDescent="0.2">
      <c r="B2541" t="s">
        <v>2571</v>
      </c>
      <c r="C2541" s="33">
        <v>-2.0018957425694366E-2</v>
      </c>
      <c r="D2541" s="33">
        <f t="shared" si="42"/>
        <v>9.9810425743056333E-3</v>
      </c>
    </row>
    <row r="2542" spans="2:4" x14ac:dyDescent="0.2">
      <c r="B2542" t="s">
        <v>2572</v>
      </c>
      <c r="C2542" s="33">
        <v>2.5566441176782598E-2</v>
      </c>
      <c r="D2542" s="33">
        <f t="shared" si="42"/>
        <v>5.5566441176782597E-2</v>
      </c>
    </row>
    <row r="2543" spans="2:4" x14ac:dyDescent="0.2">
      <c r="B2543" t="s">
        <v>2573</v>
      </c>
      <c r="C2543" s="33">
        <v>-1.3048639971889217E-2</v>
      </c>
      <c r="D2543" s="33">
        <f t="shared" si="42"/>
        <v>1.6951360028110783E-2</v>
      </c>
    </row>
    <row r="2544" spans="2:4" x14ac:dyDescent="0.2">
      <c r="B2544" t="s">
        <v>2574</v>
      </c>
      <c r="C2544" s="33">
        <v>3.217097099195998E-2</v>
      </c>
      <c r="D2544" s="33">
        <f t="shared" si="42"/>
        <v>6.2170970991959978E-2</v>
      </c>
    </row>
    <row r="2545" spans="2:4" x14ac:dyDescent="0.2">
      <c r="B2545" t="s">
        <v>2575</v>
      </c>
      <c r="C2545" s="33">
        <v>2.8591087946150721E-2</v>
      </c>
      <c r="D2545" s="33">
        <f t="shared" si="42"/>
        <v>5.859108794615072E-2</v>
      </c>
    </row>
    <row r="2546" spans="2:4" x14ac:dyDescent="0.2">
      <c r="B2546" t="s">
        <v>2576</v>
      </c>
      <c r="C2546" s="33">
        <v>4.0696029882679331E-3</v>
      </c>
      <c r="D2546" s="33">
        <f t="shared" si="42"/>
        <v>3.406960298826793E-2</v>
      </c>
    </row>
    <row r="2547" spans="2:4" x14ac:dyDescent="0.2">
      <c r="B2547" t="s">
        <v>2577</v>
      </c>
      <c r="C2547" s="33">
        <v>-1.3407465603498371E-2</v>
      </c>
      <c r="D2547" s="33">
        <f t="shared" si="42"/>
        <v>1.6592534396501629E-2</v>
      </c>
    </row>
    <row r="2548" spans="2:4" x14ac:dyDescent="0.2">
      <c r="B2548" t="s">
        <v>2578</v>
      </c>
      <c r="C2548" s="33">
        <v>1.6914257386981525E-2</v>
      </c>
      <c r="D2548" s="33">
        <f t="shared" si="42"/>
        <v>4.6914257386981524E-2</v>
      </c>
    </row>
    <row r="2549" spans="2:4" x14ac:dyDescent="0.2">
      <c r="B2549" t="s">
        <v>2579</v>
      </c>
      <c r="C2549" s="33">
        <v>-3.1534543265949448E-2</v>
      </c>
      <c r="D2549" s="33">
        <f t="shared" si="42"/>
        <v>-1.5345432659494493E-3</v>
      </c>
    </row>
    <row r="2550" spans="2:4" x14ac:dyDescent="0.2">
      <c r="B2550" t="s">
        <v>2580</v>
      </c>
      <c r="C2550" s="33">
        <v>-2.0678427020106548E-2</v>
      </c>
      <c r="D2550" s="33">
        <f t="shared" si="42"/>
        <v>9.3215729798934513E-3</v>
      </c>
    </row>
    <row r="2551" spans="2:4" x14ac:dyDescent="0.2">
      <c r="B2551" t="s">
        <v>2581</v>
      </c>
      <c r="C2551" s="33">
        <v>-4.7307768394941104E-3</v>
      </c>
      <c r="D2551" s="33">
        <f t="shared" si="42"/>
        <v>2.5269223160505887E-2</v>
      </c>
    </row>
    <row r="2552" spans="2:4" x14ac:dyDescent="0.2">
      <c r="B2552" t="s">
        <v>2582</v>
      </c>
      <c r="C2552" s="33">
        <v>3.4057575558097887E-2</v>
      </c>
      <c r="D2552" s="33">
        <f t="shared" si="42"/>
        <v>6.4057575558097879E-2</v>
      </c>
    </row>
    <row r="2553" spans="2:4" x14ac:dyDescent="0.2">
      <c r="B2553" t="s">
        <v>2583</v>
      </c>
      <c r="C2553" s="33">
        <v>-3.1033576678205409E-2</v>
      </c>
      <c r="D2553" s="33">
        <f t="shared" si="42"/>
        <v>-1.0335766782054098E-3</v>
      </c>
    </row>
    <row r="2554" spans="2:4" x14ac:dyDescent="0.2">
      <c r="B2554" t="s">
        <v>2584</v>
      </c>
      <c r="C2554" s="33">
        <v>2.8161598408985362E-2</v>
      </c>
      <c r="D2554" s="33">
        <f t="shared" si="42"/>
        <v>5.8161598408985361E-2</v>
      </c>
    </row>
    <row r="2555" spans="2:4" x14ac:dyDescent="0.2">
      <c r="B2555" t="s">
        <v>2585</v>
      </c>
      <c r="C2555" s="33">
        <v>9.9475000453021906E-4</v>
      </c>
      <c r="D2555" s="33">
        <f t="shared" si="42"/>
        <v>3.0994750004530218E-2</v>
      </c>
    </row>
    <row r="2556" spans="2:4" x14ac:dyDescent="0.2">
      <c r="B2556" t="s">
        <v>2586</v>
      </c>
      <c r="C2556" s="33">
        <v>-8.0392289227542834E-3</v>
      </c>
      <c r="D2556" s="33">
        <f t="shared" si="42"/>
        <v>2.1960771077245714E-2</v>
      </c>
    </row>
    <row r="2557" spans="2:4" x14ac:dyDescent="0.2">
      <c r="B2557" t="s">
        <v>2587</v>
      </c>
      <c r="C2557" s="33">
        <v>-2.4695684517040621E-2</v>
      </c>
      <c r="D2557" s="33">
        <f t="shared" si="42"/>
        <v>5.3043154829593778E-3</v>
      </c>
    </row>
    <row r="2558" spans="2:4" x14ac:dyDescent="0.2">
      <c r="B2558" t="s">
        <v>2588</v>
      </c>
      <c r="C2558" s="33">
        <v>3.9595220133455547E-3</v>
      </c>
      <c r="D2558" s="33">
        <f t="shared" si="42"/>
        <v>3.3959522013345553E-2</v>
      </c>
    </row>
    <row r="2559" spans="2:4" x14ac:dyDescent="0.2">
      <c r="B2559" t="s">
        <v>2589</v>
      </c>
      <c r="C2559" s="33">
        <v>2.8876555470197532E-2</v>
      </c>
      <c r="D2559" s="33">
        <f t="shared" si="42"/>
        <v>5.8876555470197531E-2</v>
      </c>
    </row>
    <row r="2560" spans="2:4" x14ac:dyDescent="0.2">
      <c r="B2560" t="s">
        <v>2590</v>
      </c>
      <c r="C2560" s="33">
        <v>-3.9344536511751998E-3</v>
      </c>
      <c r="D2560" s="33">
        <f t="shared" si="42"/>
        <v>2.6065546348824797E-2</v>
      </c>
    </row>
    <row r="2561" spans="2:4" x14ac:dyDescent="0.2">
      <c r="B2561" t="s">
        <v>2591</v>
      </c>
      <c r="C2561" s="33">
        <v>-1.9819062665982733E-2</v>
      </c>
      <c r="D2561" s="33">
        <f t="shared" si="42"/>
        <v>1.0180937334017266E-2</v>
      </c>
    </row>
    <row r="2562" spans="2:4" x14ac:dyDescent="0.2">
      <c r="B2562" t="s">
        <v>2592</v>
      </c>
      <c r="C2562" s="33">
        <v>-1.1752674088044949E-2</v>
      </c>
      <c r="D2562" s="33">
        <f t="shared" si="42"/>
        <v>1.8247325911955048E-2</v>
      </c>
    </row>
    <row r="2563" spans="2:4" x14ac:dyDescent="0.2">
      <c r="B2563" t="s">
        <v>2593</v>
      </c>
      <c r="C2563" s="33">
        <v>-1.4524505391214108E-2</v>
      </c>
      <c r="D2563" s="33">
        <f t="shared" si="42"/>
        <v>1.5475494608785891E-2</v>
      </c>
    </row>
    <row r="2564" spans="2:4" x14ac:dyDescent="0.2">
      <c r="B2564" t="s">
        <v>2594</v>
      </c>
      <c r="C2564" s="33">
        <v>-2.1548584020449089E-2</v>
      </c>
      <c r="D2564" s="33">
        <f t="shared" si="42"/>
        <v>8.4514159795509095E-3</v>
      </c>
    </row>
    <row r="2565" spans="2:4" x14ac:dyDescent="0.2">
      <c r="B2565" t="s">
        <v>2595</v>
      </c>
      <c r="C2565" s="33">
        <v>-2.4719753352568947E-3</v>
      </c>
      <c r="D2565" s="33">
        <f t="shared" ref="D2565:D2628" si="43">C2565+3%</f>
        <v>2.7528024664743106E-2</v>
      </c>
    </row>
    <row r="2566" spans="2:4" x14ac:dyDescent="0.2">
      <c r="B2566" t="s">
        <v>2596</v>
      </c>
      <c r="C2566" s="33">
        <v>1.4274966204100216E-2</v>
      </c>
      <c r="D2566" s="33">
        <f t="shared" si="43"/>
        <v>4.4274966204100215E-2</v>
      </c>
    </row>
    <row r="2567" spans="2:4" x14ac:dyDescent="0.2">
      <c r="B2567" t="s">
        <v>2597</v>
      </c>
      <c r="C2567" s="33">
        <v>4.4300540571968527E-2</v>
      </c>
      <c r="D2567" s="33">
        <f t="shared" si="43"/>
        <v>7.4300540571968526E-2</v>
      </c>
    </row>
    <row r="2568" spans="2:4" x14ac:dyDescent="0.2">
      <c r="B2568" t="s">
        <v>2598</v>
      </c>
      <c r="C2568" s="33">
        <v>2.4907450231196462E-2</v>
      </c>
      <c r="D2568" s="33">
        <f t="shared" si="43"/>
        <v>5.4907450231196461E-2</v>
      </c>
    </row>
    <row r="2569" spans="2:4" x14ac:dyDescent="0.2">
      <c r="B2569" t="s">
        <v>2599</v>
      </c>
      <c r="C2569" s="33">
        <v>7.2427726713340914E-3</v>
      </c>
      <c r="D2569" s="33">
        <f t="shared" si="43"/>
        <v>3.7242772671334093E-2</v>
      </c>
    </row>
    <row r="2570" spans="2:4" x14ac:dyDescent="0.2">
      <c r="B2570" t="s">
        <v>2600</v>
      </c>
      <c r="C2570" s="33">
        <v>4.2252434383641194E-3</v>
      </c>
      <c r="D2570" s="33">
        <f t="shared" si="43"/>
        <v>3.4225243438364118E-2</v>
      </c>
    </row>
    <row r="2571" spans="2:4" x14ac:dyDescent="0.2">
      <c r="B2571" t="s">
        <v>2601</v>
      </c>
      <c r="C2571" s="33">
        <v>2.5377680093081841E-2</v>
      </c>
      <c r="D2571" s="33">
        <f t="shared" si="43"/>
        <v>5.5377680093081839E-2</v>
      </c>
    </row>
    <row r="2572" spans="2:4" x14ac:dyDescent="0.2">
      <c r="B2572" t="s">
        <v>2602</v>
      </c>
      <c r="C2572" s="33">
        <v>1.096014576202676E-2</v>
      </c>
      <c r="D2572" s="33">
        <f t="shared" si="43"/>
        <v>4.0960145762026758E-2</v>
      </c>
    </row>
    <row r="2573" spans="2:4" x14ac:dyDescent="0.2">
      <c r="B2573" t="s">
        <v>2603</v>
      </c>
      <c r="C2573" s="33">
        <v>1.5957245274871062E-2</v>
      </c>
      <c r="D2573" s="33">
        <f t="shared" si="43"/>
        <v>4.5957245274871064E-2</v>
      </c>
    </row>
    <row r="2574" spans="2:4" x14ac:dyDescent="0.2">
      <c r="B2574" t="s">
        <v>2604</v>
      </c>
      <c r="C2574" s="33">
        <v>3.0655419209999479E-2</v>
      </c>
      <c r="D2574" s="33">
        <f t="shared" si="43"/>
        <v>6.0655419209999478E-2</v>
      </c>
    </row>
    <row r="2575" spans="2:4" x14ac:dyDescent="0.2">
      <c r="B2575" t="s">
        <v>2605</v>
      </c>
      <c r="C2575" s="33">
        <v>2.2712302584913104E-2</v>
      </c>
      <c r="D2575" s="33">
        <f t="shared" si="43"/>
        <v>5.2712302584913107E-2</v>
      </c>
    </row>
    <row r="2576" spans="2:4" x14ac:dyDescent="0.2">
      <c r="B2576" t="s">
        <v>2606</v>
      </c>
      <c r="C2576" s="33">
        <v>-2.5948611807879735E-3</v>
      </c>
      <c r="D2576" s="33">
        <f t="shared" si="43"/>
        <v>2.7405138819212027E-2</v>
      </c>
    </row>
    <row r="2577" spans="2:4" x14ac:dyDescent="0.2">
      <c r="B2577" t="s">
        <v>2607</v>
      </c>
      <c r="C2577" s="33">
        <v>-9.7348927960034023E-3</v>
      </c>
      <c r="D2577" s="33">
        <f t="shared" si="43"/>
        <v>2.0265107203996595E-2</v>
      </c>
    </row>
    <row r="2578" spans="2:4" x14ac:dyDescent="0.2">
      <c r="B2578" t="s">
        <v>2608</v>
      </c>
      <c r="C2578" s="33">
        <v>8.3231656405687634E-3</v>
      </c>
      <c r="D2578" s="33">
        <f t="shared" si="43"/>
        <v>3.8323165640568764E-2</v>
      </c>
    </row>
    <row r="2579" spans="2:4" x14ac:dyDescent="0.2">
      <c r="B2579" t="s">
        <v>2609</v>
      </c>
      <c r="C2579" s="33">
        <v>3.1791141074742721E-2</v>
      </c>
      <c r="D2579" s="33">
        <f t="shared" si="43"/>
        <v>6.179114107474272E-2</v>
      </c>
    </row>
    <row r="2580" spans="2:4" x14ac:dyDescent="0.2">
      <c r="B2580" t="s">
        <v>2610</v>
      </c>
      <c r="C2580" s="33">
        <v>2.3939896950051748E-2</v>
      </c>
      <c r="D2580" s="33">
        <f t="shared" si="43"/>
        <v>5.3939896950051747E-2</v>
      </c>
    </row>
    <row r="2581" spans="2:4" x14ac:dyDescent="0.2">
      <c r="B2581" t="s">
        <v>2611</v>
      </c>
      <c r="C2581" s="33">
        <v>3.3011834386647235E-3</v>
      </c>
      <c r="D2581" s="33">
        <f t="shared" si="43"/>
        <v>3.3301183438664721E-2</v>
      </c>
    </row>
    <row r="2582" spans="2:4" x14ac:dyDescent="0.2">
      <c r="B2582" t="s">
        <v>2612</v>
      </c>
      <c r="C2582" s="33">
        <v>-2.2022476738633487E-2</v>
      </c>
      <c r="D2582" s="33">
        <f t="shared" si="43"/>
        <v>7.977523261366512E-3</v>
      </c>
    </row>
    <row r="2583" spans="2:4" x14ac:dyDescent="0.2">
      <c r="B2583" t="s">
        <v>2613</v>
      </c>
      <c r="C2583" s="33">
        <v>2.658640781085065E-2</v>
      </c>
      <c r="D2583" s="33">
        <f t="shared" si="43"/>
        <v>5.6586407810850649E-2</v>
      </c>
    </row>
    <row r="2584" spans="2:4" x14ac:dyDescent="0.2">
      <c r="B2584" t="s">
        <v>2614</v>
      </c>
      <c r="C2584" s="33">
        <v>2.0814475495112981E-2</v>
      </c>
      <c r="D2584" s="33">
        <f t="shared" si="43"/>
        <v>5.0814475495112976E-2</v>
      </c>
    </row>
    <row r="2585" spans="2:4" x14ac:dyDescent="0.2">
      <c r="B2585" t="s">
        <v>2615</v>
      </c>
      <c r="C2585" s="33">
        <v>8.6891837169057913E-4</v>
      </c>
      <c r="D2585" s="33">
        <f t="shared" si="43"/>
        <v>3.0868918371690576E-2</v>
      </c>
    </row>
    <row r="2586" spans="2:4" x14ac:dyDescent="0.2">
      <c r="B2586" t="s">
        <v>2616</v>
      </c>
      <c r="C2586" s="33">
        <v>1.3610115701374853E-2</v>
      </c>
      <c r="D2586" s="33">
        <f t="shared" si="43"/>
        <v>4.3610115701374852E-2</v>
      </c>
    </row>
    <row r="2587" spans="2:4" x14ac:dyDescent="0.2">
      <c r="B2587" t="s">
        <v>2617</v>
      </c>
      <c r="C2587" s="33">
        <v>4.0535092142002419E-2</v>
      </c>
      <c r="D2587" s="33">
        <f t="shared" si="43"/>
        <v>7.0535092142002417E-2</v>
      </c>
    </row>
    <row r="2588" spans="2:4" x14ac:dyDescent="0.2">
      <c r="B2588" t="s">
        <v>2618</v>
      </c>
      <c r="C2588" s="33">
        <v>4.7914327931757178E-2</v>
      </c>
      <c r="D2588" s="33">
        <f t="shared" si="43"/>
        <v>7.7914327931757177E-2</v>
      </c>
    </row>
    <row r="2589" spans="2:4" x14ac:dyDescent="0.2">
      <c r="B2589" t="s">
        <v>2619</v>
      </c>
      <c r="C2589" s="33">
        <v>2.460079525357544E-2</v>
      </c>
      <c r="D2589" s="33">
        <f t="shared" si="43"/>
        <v>5.4600795253575439E-2</v>
      </c>
    </row>
    <row r="2590" spans="2:4" x14ac:dyDescent="0.2">
      <c r="B2590" t="s">
        <v>2620</v>
      </c>
      <c r="C2590" s="33">
        <v>5.9671284123281557E-2</v>
      </c>
      <c r="D2590" s="33">
        <f t="shared" si="43"/>
        <v>8.9671284123281556E-2</v>
      </c>
    </row>
    <row r="2591" spans="2:4" x14ac:dyDescent="0.2">
      <c r="B2591" t="s">
        <v>2621</v>
      </c>
      <c r="C2591" s="33">
        <v>4.9894156000228878E-3</v>
      </c>
      <c r="D2591" s="33">
        <f t="shared" si="43"/>
        <v>3.4989415600022888E-2</v>
      </c>
    </row>
    <row r="2592" spans="2:4" x14ac:dyDescent="0.2">
      <c r="B2592" t="s">
        <v>2622</v>
      </c>
      <c r="C2592" s="33">
        <v>2.1238022662987098E-3</v>
      </c>
      <c r="D2592" s="33">
        <f t="shared" si="43"/>
        <v>3.2123802266298712E-2</v>
      </c>
    </row>
    <row r="2593" spans="2:4" x14ac:dyDescent="0.2">
      <c r="B2593" t="s">
        <v>2623</v>
      </c>
      <c r="C2593" s="33">
        <v>1.6043705116219359E-2</v>
      </c>
      <c r="D2593" s="33">
        <f t="shared" si="43"/>
        <v>4.6043705116219358E-2</v>
      </c>
    </row>
    <row r="2594" spans="2:4" x14ac:dyDescent="0.2">
      <c r="B2594" t="s">
        <v>2624</v>
      </c>
      <c r="C2594" s="33">
        <v>2.2658180991617913E-2</v>
      </c>
      <c r="D2594" s="33">
        <f t="shared" si="43"/>
        <v>5.2658180991617912E-2</v>
      </c>
    </row>
    <row r="2595" spans="2:4" x14ac:dyDescent="0.2">
      <c r="B2595" t="s">
        <v>2625</v>
      </c>
      <c r="C2595" s="33">
        <v>1.4267132114049594E-2</v>
      </c>
      <c r="D2595" s="33">
        <f t="shared" si="43"/>
        <v>4.426713211404959E-2</v>
      </c>
    </row>
    <row r="2596" spans="2:4" x14ac:dyDescent="0.2">
      <c r="B2596" t="s">
        <v>2626</v>
      </c>
      <c r="C2596" s="33">
        <v>1.3288001742194999E-2</v>
      </c>
      <c r="D2596" s="33">
        <f t="shared" si="43"/>
        <v>4.3288001742194999E-2</v>
      </c>
    </row>
    <row r="2597" spans="2:4" x14ac:dyDescent="0.2">
      <c r="B2597" t="s">
        <v>2627</v>
      </c>
      <c r="C2597" s="33">
        <v>1.5983574948521644E-2</v>
      </c>
      <c r="D2597" s="33">
        <f t="shared" si="43"/>
        <v>4.5983574948521642E-2</v>
      </c>
    </row>
    <row r="2598" spans="2:4" x14ac:dyDescent="0.2">
      <c r="B2598" t="s">
        <v>2628</v>
      </c>
      <c r="C2598" s="33">
        <v>-3.6344762616298317E-3</v>
      </c>
      <c r="D2598" s="33">
        <f t="shared" si="43"/>
        <v>2.6365523738370165E-2</v>
      </c>
    </row>
    <row r="2599" spans="2:4" x14ac:dyDescent="0.2">
      <c r="B2599" t="s">
        <v>2629</v>
      </c>
      <c r="C2599" s="33">
        <v>1.6525348542915402E-2</v>
      </c>
      <c r="D2599" s="33">
        <f t="shared" si="43"/>
        <v>4.6525348542915401E-2</v>
      </c>
    </row>
    <row r="2600" spans="2:4" x14ac:dyDescent="0.2">
      <c r="B2600" t="s">
        <v>2630</v>
      </c>
      <c r="C2600" s="33">
        <v>-1.0538470983456767E-2</v>
      </c>
      <c r="D2600" s="33">
        <f t="shared" si="43"/>
        <v>1.946152901654323E-2</v>
      </c>
    </row>
    <row r="2601" spans="2:4" x14ac:dyDescent="0.2">
      <c r="B2601" t="s">
        <v>2631</v>
      </c>
      <c r="C2601" s="33">
        <v>-1.2772401234127777E-2</v>
      </c>
      <c r="D2601" s="33">
        <f t="shared" si="43"/>
        <v>1.7227598765872223E-2</v>
      </c>
    </row>
    <row r="2602" spans="2:4" x14ac:dyDescent="0.2">
      <c r="B2602" t="s">
        <v>2632</v>
      </c>
      <c r="C2602" s="33">
        <v>8.4765657701890863E-3</v>
      </c>
      <c r="D2602" s="33">
        <f t="shared" si="43"/>
        <v>3.8476565770189083E-2</v>
      </c>
    </row>
    <row r="2603" spans="2:4" x14ac:dyDescent="0.2">
      <c r="B2603" t="s">
        <v>2633</v>
      </c>
      <c r="C2603" s="33">
        <v>1.9905387859841417E-2</v>
      </c>
      <c r="D2603" s="33">
        <f t="shared" si="43"/>
        <v>4.9905387859841416E-2</v>
      </c>
    </row>
    <row r="2604" spans="2:4" x14ac:dyDescent="0.2">
      <c r="B2604" t="s">
        <v>2634</v>
      </c>
      <c r="C2604" s="33">
        <v>-1.3013908819747422E-2</v>
      </c>
      <c r="D2604" s="33">
        <f t="shared" si="43"/>
        <v>1.6986091180252579E-2</v>
      </c>
    </row>
    <row r="2605" spans="2:4" x14ac:dyDescent="0.2">
      <c r="B2605" t="s">
        <v>2635</v>
      </c>
      <c r="C2605" s="33">
        <v>2.8734274414213258E-2</v>
      </c>
      <c r="D2605" s="33">
        <f t="shared" si="43"/>
        <v>5.8734274414213257E-2</v>
      </c>
    </row>
    <row r="2606" spans="2:4" x14ac:dyDescent="0.2">
      <c r="B2606" t="s">
        <v>2636</v>
      </c>
      <c r="C2606" s="33">
        <v>-8.4198759982754574E-3</v>
      </c>
      <c r="D2606" s="33">
        <f t="shared" si="43"/>
        <v>2.1580124001724543E-2</v>
      </c>
    </row>
    <row r="2607" spans="2:4" x14ac:dyDescent="0.2">
      <c r="B2607" t="s">
        <v>2637</v>
      </c>
      <c r="C2607" s="33">
        <v>-1.446543531634382E-2</v>
      </c>
      <c r="D2607" s="33">
        <f t="shared" si="43"/>
        <v>1.5534564683656179E-2</v>
      </c>
    </row>
    <row r="2608" spans="2:4" x14ac:dyDescent="0.2">
      <c r="B2608" t="s">
        <v>2638</v>
      </c>
      <c r="C2608" s="33">
        <v>1.3491230907002112E-2</v>
      </c>
      <c r="D2608" s="33">
        <f t="shared" si="43"/>
        <v>4.3491230907002111E-2</v>
      </c>
    </row>
    <row r="2609" spans="2:4" x14ac:dyDescent="0.2">
      <c r="B2609" t="s">
        <v>2639</v>
      </c>
      <c r="C2609" s="33">
        <v>7.0363665183742468E-3</v>
      </c>
      <c r="D2609" s="33">
        <f t="shared" si="43"/>
        <v>3.7036366518374247E-2</v>
      </c>
    </row>
    <row r="2610" spans="2:4" x14ac:dyDescent="0.2">
      <c r="B2610" t="s">
        <v>2640</v>
      </c>
      <c r="C2610" s="33">
        <v>1.2502132605515106E-2</v>
      </c>
      <c r="D2610" s="33">
        <f t="shared" si="43"/>
        <v>4.2502132605515108E-2</v>
      </c>
    </row>
    <row r="2611" spans="2:4" x14ac:dyDescent="0.2">
      <c r="B2611" t="s">
        <v>2641</v>
      </c>
      <c r="C2611" s="33">
        <v>2.2637570685810054E-2</v>
      </c>
      <c r="D2611" s="33">
        <f t="shared" si="43"/>
        <v>5.2637570685810056E-2</v>
      </c>
    </row>
    <row r="2612" spans="2:4" x14ac:dyDescent="0.2">
      <c r="B2612" t="s">
        <v>2642</v>
      </c>
      <c r="C2612" s="33">
        <v>1.4570829207376044E-2</v>
      </c>
      <c r="D2612" s="33">
        <f t="shared" si="43"/>
        <v>4.4570829207376039E-2</v>
      </c>
    </row>
    <row r="2613" spans="2:4" x14ac:dyDescent="0.2">
      <c r="B2613" t="s">
        <v>2643</v>
      </c>
      <c r="C2613" s="33">
        <v>4.5409383959652654E-2</v>
      </c>
      <c r="D2613" s="33">
        <f t="shared" si="43"/>
        <v>7.5409383959652659E-2</v>
      </c>
    </row>
    <row r="2614" spans="2:4" x14ac:dyDescent="0.2">
      <c r="B2614" t="s">
        <v>2644</v>
      </c>
      <c r="C2614" s="33">
        <v>4.5032565766764142E-2</v>
      </c>
      <c r="D2614" s="33">
        <f t="shared" si="43"/>
        <v>7.5032565766764148E-2</v>
      </c>
    </row>
    <row r="2615" spans="2:4" x14ac:dyDescent="0.2">
      <c r="B2615" t="s">
        <v>2645</v>
      </c>
      <c r="C2615" s="33">
        <v>2.3208047502794114E-2</v>
      </c>
      <c r="D2615" s="33">
        <f t="shared" si="43"/>
        <v>5.3208047502794113E-2</v>
      </c>
    </row>
    <row r="2616" spans="2:4" x14ac:dyDescent="0.2">
      <c r="B2616" t="s">
        <v>2646</v>
      </c>
      <c r="C2616" s="33">
        <v>5.3340746528700925E-3</v>
      </c>
      <c r="D2616" s="33">
        <f t="shared" si="43"/>
        <v>3.5334074652870091E-2</v>
      </c>
    </row>
    <row r="2617" spans="2:4" x14ac:dyDescent="0.2">
      <c r="B2617" t="s">
        <v>2647</v>
      </c>
      <c r="C2617" s="33">
        <v>4.436534360099529E-2</v>
      </c>
      <c r="D2617" s="33">
        <f t="shared" si="43"/>
        <v>7.4365343600995282E-2</v>
      </c>
    </row>
    <row r="2618" spans="2:4" x14ac:dyDescent="0.2">
      <c r="B2618" t="s">
        <v>2648</v>
      </c>
      <c r="C2618" s="33">
        <v>1.419110088853151E-2</v>
      </c>
      <c r="D2618" s="33">
        <f t="shared" si="43"/>
        <v>4.4191100888531509E-2</v>
      </c>
    </row>
    <row r="2619" spans="2:4" x14ac:dyDescent="0.2">
      <c r="B2619" t="s">
        <v>2649</v>
      </c>
      <c r="C2619" s="33">
        <v>-1.7853888453158405E-2</v>
      </c>
      <c r="D2619" s="33">
        <f t="shared" si="43"/>
        <v>1.2146111546841594E-2</v>
      </c>
    </row>
    <row r="2620" spans="2:4" x14ac:dyDescent="0.2">
      <c r="B2620" t="s">
        <v>2650</v>
      </c>
      <c r="C2620" s="33">
        <v>4.9444413342776073E-3</v>
      </c>
      <c r="D2620" s="33">
        <f t="shared" si="43"/>
        <v>3.4944441334277605E-2</v>
      </c>
    </row>
    <row r="2621" spans="2:4" x14ac:dyDescent="0.2">
      <c r="B2621" t="s">
        <v>2651</v>
      </c>
      <c r="C2621" s="33">
        <v>2.2483258777879489E-2</v>
      </c>
      <c r="D2621" s="33">
        <f t="shared" si="43"/>
        <v>5.2483258777879488E-2</v>
      </c>
    </row>
    <row r="2622" spans="2:4" x14ac:dyDescent="0.2">
      <c r="B2622" t="s">
        <v>2652</v>
      </c>
      <c r="C2622" s="33">
        <v>4.1203690491927727E-3</v>
      </c>
      <c r="D2622" s="33">
        <f t="shared" si="43"/>
        <v>3.4120369049192772E-2</v>
      </c>
    </row>
    <row r="2623" spans="2:4" x14ac:dyDescent="0.2">
      <c r="B2623" t="s">
        <v>2653</v>
      </c>
      <c r="C2623" s="33">
        <v>4.2011001539619189E-2</v>
      </c>
      <c r="D2623" s="33">
        <f t="shared" si="43"/>
        <v>7.2011001539619188E-2</v>
      </c>
    </row>
    <row r="2624" spans="2:4" x14ac:dyDescent="0.2">
      <c r="B2624" t="s">
        <v>2654</v>
      </c>
      <c r="C2624" s="33">
        <v>2.7382098544544278E-2</v>
      </c>
      <c r="D2624" s="33">
        <f t="shared" si="43"/>
        <v>5.7382098544544277E-2</v>
      </c>
    </row>
    <row r="2625" spans="2:4" x14ac:dyDescent="0.2">
      <c r="B2625" t="s">
        <v>2655</v>
      </c>
      <c r="C2625" s="33">
        <v>2.3227240094801097E-2</v>
      </c>
      <c r="D2625" s="33">
        <f t="shared" si="43"/>
        <v>5.3227240094801093E-2</v>
      </c>
    </row>
    <row r="2626" spans="2:4" x14ac:dyDescent="0.2">
      <c r="B2626" t="s">
        <v>2656</v>
      </c>
      <c r="C2626" s="33">
        <v>-9.2003560718627152E-3</v>
      </c>
      <c r="D2626" s="33">
        <f t="shared" si="43"/>
        <v>2.0799643928137282E-2</v>
      </c>
    </row>
    <row r="2627" spans="2:4" x14ac:dyDescent="0.2">
      <c r="B2627" t="s">
        <v>2657</v>
      </c>
      <c r="C2627" s="33">
        <v>3.7770416796101186E-2</v>
      </c>
      <c r="D2627" s="33">
        <f t="shared" si="43"/>
        <v>6.7770416796101185E-2</v>
      </c>
    </row>
    <row r="2628" spans="2:4" x14ac:dyDescent="0.2">
      <c r="B2628" t="s">
        <v>2658</v>
      </c>
      <c r="C2628" s="33">
        <v>-2.204978033173019E-2</v>
      </c>
      <c r="D2628" s="33">
        <f t="shared" si="43"/>
        <v>7.950219668269809E-3</v>
      </c>
    </row>
    <row r="2629" spans="2:4" x14ac:dyDescent="0.2">
      <c r="B2629" t="s">
        <v>2659</v>
      </c>
      <c r="C2629" s="33">
        <v>2.7856743724823704E-2</v>
      </c>
      <c r="D2629" s="33">
        <f t="shared" ref="D2629:D2692" si="44">C2629+3%</f>
        <v>5.7856743724823703E-2</v>
      </c>
    </row>
    <row r="2630" spans="2:4" x14ac:dyDescent="0.2">
      <c r="B2630" t="s">
        <v>2660</v>
      </c>
      <c r="C2630" s="33">
        <v>9.9948515185728348E-3</v>
      </c>
      <c r="D2630" s="33">
        <f t="shared" si="44"/>
        <v>3.9994851518572835E-2</v>
      </c>
    </row>
    <row r="2631" spans="2:4" x14ac:dyDescent="0.2">
      <c r="B2631" t="s">
        <v>2661</v>
      </c>
      <c r="C2631" s="33">
        <v>-1.7406918057626591E-2</v>
      </c>
      <c r="D2631" s="33">
        <f t="shared" si="44"/>
        <v>1.2593081942373408E-2</v>
      </c>
    </row>
    <row r="2632" spans="2:4" x14ac:dyDescent="0.2">
      <c r="B2632" t="s">
        <v>2662</v>
      </c>
      <c r="C2632" s="33">
        <v>1.0672096720393934E-2</v>
      </c>
      <c r="D2632" s="33">
        <f t="shared" si="44"/>
        <v>4.067209672039393E-2</v>
      </c>
    </row>
    <row r="2633" spans="2:4" x14ac:dyDescent="0.2">
      <c r="B2633" t="s">
        <v>2663</v>
      </c>
      <c r="C2633" s="33">
        <v>3.5522932701172787E-2</v>
      </c>
      <c r="D2633" s="33">
        <f t="shared" si="44"/>
        <v>6.5522932701172792E-2</v>
      </c>
    </row>
    <row r="2634" spans="2:4" x14ac:dyDescent="0.2">
      <c r="B2634" t="s">
        <v>2664</v>
      </c>
      <c r="C2634" s="33">
        <v>-6.7491892258702418E-4</v>
      </c>
      <c r="D2634" s="33">
        <f t="shared" si="44"/>
        <v>2.9325081077412975E-2</v>
      </c>
    </row>
    <row r="2635" spans="2:4" x14ac:dyDescent="0.2">
      <c r="B2635" t="s">
        <v>2665</v>
      </c>
      <c r="C2635" s="33">
        <v>-2.3593731394990783E-2</v>
      </c>
      <c r="D2635" s="33">
        <f t="shared" si="44"/>
        <v>6.406268605009216E-3</v>
      </c>
    </row>
    <row r="2636" spans="2:4" x14ac:dyDescent="0.2">
      <c r="B2636" t="s">
        <v>2666</v>
      </c>
      <c r="C2636" s="33">
        <v>3.6674573642992384E-2</v>
      </c>
      <c r="D2636" s="33">
        <f t="shared" si="44"/>
        <v>6.6674573642992382E-2</v>
      </c>
    </row>
    <row r="2637" spans="2:4" x14ac:dyDescent="0.2">
      <c r="B2637" t="s">
        <v>2667</v>
      </c>
      <c r="C2637" s="33">
        <v>2.2135622948091594E-3</v>
      </c>
      <c r="D2637" s="33">
        <f t="shared" si="44"/>
        <v>3.2213562294809157E-2</v>
      </c>
    </row>
    <row r="2638" spans="2:4" x14ac:dyDescent="0.2">
      <c r="B2638" t="s">
        <v>2668</v>
      </c>
      <c r="C2638" s="33">
        <v>-4.5755121305976823E-4</v>
      </c>
      <c r="D2638" s="33">
        <f t="shared" si="44"/>
        <v>2.9542448786940231E-2</v>
      </c>
    </row>
    <row r="2639" spans="2:4" x14ac:dyDescent="0.2">
      <c r="B2639" t="s">
        <v>2669</v>
      </c>
      <c r="C2639" s="33">
        <v>-2.328749638100102E-4</v>
      </c>
      <c r="D2639" s="33">
        <f t="shared" si="44"/>
        <v>2.9767125036189987E-2</v>
      </c>
    </row>
    <row r="2640" spans="2:4" x14ac:dyDescent="0.2">
      <c r="B2640" t="s">
        <v>2670</v>
      </c>
      <c r="C2640" s="33">
        <v>1.5430484783995398E-2</v>
      </c>
      <c r="D2640" s="33">
        <f t="shared" si="44"/>
        <v>4.5430484783995397E-2</v>
      </c>
    </row>
    <row r="2641" spans="2:4" x14ac:dyDescent="0.2">
      <c r="B2641" t="s">
        <v>2671</v>
      </c>
      <c r="C2641" s="33">
        <v>2.0138233789249491E-2</v>
      </c>
      <c r="D2641" s="33">
        <f t="shared" si="44"/>
        <v>5.0138233789249489E-2</v>
      </c>
    </row>
    <row r="2642" spans="2:4" x14ac:dyDescent="0.2">
      <c r="B2642" t="s">
        <v>2672</v>
      </c>
      <c r="C2642" s="33">
        <v>2.2524575704888382E-2</v>
      </c>
      <c r="D2642" s="33">
        <f t="shared" si="44"/>
        <v>5.2524575704888381E-2</v>
      </c>
    </row>
    <row r="2643" spans="2:4" x14ac:dyDescent="0.2">
      <c r="B2643" t="s">
        <v>2673</v>
      </c>
      <c r="C2643" s="33">
        <v>2.2959924098721191E-2</v>
      </c>
      <c r="D2643" s="33">
        <f t="shared" si="44"/>
        <v>5.2959924098721189E-2</v>
      </c>
    </row>
    <row r="2644" spans="2:4" x14ac:dyDescent="0.2">
      <c r="B2644" t="s">
        <v>2674</v>
      </c>
      <c r="C2644" s="33">
        <v>1.2026247402981085E-2</v>
      </c>
      <c r="D2644" s="33">
        <f t="shared" si="44"/>
        <v>4.2026247402981082E-2</v>
      </c>
    </row>
    <row r="2645" spans="2:4" x14ac:dyDescent="0.2">
      <c r="B2645" t="s">
        <v>2675</v>
      </c>
      <c r="C2645" s="33">
        <v>1.1021370229150281E-2</v>
      </c>
      <c r="D2645" s="33">
        <f t="shared" si="44"/>
        <v>4.1021370229150284E-2</v>
      </c>
    </row>
    <row r="2646" spans="2:4" x14ac:dyDescent="0.2">
      <c r="B2646" t="s">
        <v>2676</v>
      </c>
      <c r="C2646" s="33">
        <v>6.2330121366029265E-3</v>
      </c>
      <c r="D2646" s="33">
        <f t="shared" si="44"/>
        <v>3.6233012136602925E-2</v>
      </c>
    </row>
    <row r="2647" spans="2:4" x14ac:dyDescent="0.2">
      <c r="B2647" t="s">
        <v>2677</v>
      </c>
      <c r="C2647" s="33">
        <v>-8.07649663913175E-4</v>
      </c>
      <c r="D2647" s="33">
        <f t="shared" si="44"/>
        <v>2.9192350336086824E-2</v>
      </c>
    </row>
    <row r="2648" spans="2:4" x14ac:dyDescent="0.2">
      <c r="B2648" t="s">
        <v>2678</v>
      </c>
      <c r="C2648" s="33">
        <v>5.4234186285893014E-4</v>
      </c>
      <c r="D2648" s="33">
        <f t="shared" si="44"/>
        <v>3.0542341862858931E-2</v>
      </c>
    </row>
    <row r="2649" spans="2:4" x14ac:dyDescent="0.2">
      <c r="B2649" t="s">
        <v>2679</v>
      </c>
      <c r="C2649" s="33">
        <v>2.003315574548736E-2</v>
      </c>
      <c r="D2649" s="33">
        <f t="shared" si="44"/>
        <v>5.0033155745487362E-2</v>
      </c>
    </row>
    <row r="2650" spans="2:4" x14ac:dyDescent="0.2">
      <c r="B2650" t="s">
        <v>2680</v>
      </c>
      <c r="C2650" s="33">
        <v>2.5081690017065152E-2</v>
      </c>
      <c r="D2650" s="33">
        <f t="shared" si="44"/>
        <v>5.508169001706515E-2</v>
      </c>
    </row>
    <row r="2651" spans="2:4" x14ac:dyDescent="0.2">
      <c r="B2651" t="s">
        <v>2681</v>
      </c>
      <c r="C2651" s="33">
        <v>-2.0147077494688734E-2</v>
      </c>
      <c r="D2651" s="33">
        <f t="shared" si="44"/>
        <v>9.8529225053112651E-3</v>
      </c>
    </row>
    <row r="2652" spans="2:4" x14ac:dyDescent="0.2">
      <c r="B2652" t="s">
        <v>2682</v>
      </c>
      <c r="C2652" s="33">
        <v>-1.7030884821848016E-2</v>
      </c>
      <c r="D2652" s="33">
        <f t="shared" si="44"/>
        <v>1.2969115178151983E-2</v>
      </c>
    </row>
    <row r="2653" spans="2:4" x14ac:dyDescent="0.2">
      <c r="B2653" t="s">
        <v>2683</v>
      </c>
      <c r="C2653" s="33">
        <v>1.0440307844368443E-2</v>
      </c>
      <c r="D2653" s="33">
        <f t="shared" si="44"/>
        <v>4.0440307844368445E-2</v>
      </c>
    </row>
    <row r="2654" spans="2:4" x14ac:dyDescent="0.2">
      <c r="B2654" t="s">
        <v>2684</v>
      </c>
      <c r="C2654" s="33">
        <v>7.7481229731466969E-2</v>
      </c>
      <c r="D2654" s="33">
        <f t="shared" si="44"/>
        <v>0.10748122973146697</v>
      </c>
    </row>
    <row r="2655" spans="2:4" x14ac:dyDescent="0.2">
      <c r="B2655" t="s">
        <v>2685</v>
      </c>
      <c r="C2655" s="33">
        <v>5.1318995542226235E-2</v>
      </c>
      <c r="D2655" s="33">
        <f t="shared" si="44"/>
        <v>8.1318995542226241E-2</v>
      </c>
    </row>
    <row r="2656" spans="2:4" x14ac:dyDescent="0.2">
      <c r="B2656" t="s">
        <v>2686</v>
      </c>
      <c r="C2656" s="33">
        <v>6.5119636418920698E-3</v>
      </c>
      <c r="D2656" s="33">
        <f t="shared" si="44"/>
        <v>3.6511963641892069E-2</v>
      </c>
    </row>
    <row r="2657" spans="2:4" x14ac:dyDescent="0.2">
      <c r="B2657" t="s">
        <v>2687</v>
      </c>
      <c r="C2657" s="33">
        <v>2.0734702281425411E-2</v>
      </c>
      <c r="D2657" s="33">
        <f t="shared" si="44"/>
        <v>5.073470228142541E-2</v>
      </c>
    </row>
    <row r="2658" spans="2:4" x14ac:dyDescent="0.2">
      <c r="B2658" t="s">
        <v>2688</v>
      </c>
      <c r="C2658" s="33">
        <v>-7.9962228091667639E-3</v>
      </c>
      <c r="D2658" s="33">
        <f t="shared" si="44"/>
        <v>2.2003777190833233E-2</v>
      </c>
    </row>
    <row r="2659" spans="2:4" x14ac:dyDescent="0.2">
      <c r="B2659" t="s">
        <v>2689</v>
      </c>
      <c r="C2659" s="33">
        <v>-1.8875159757862491E-2</v>
      </c>
      <c r="D2659" s="33">
        <f t="shared" si="44"/>
        <v>1.1124840242137508E-2</v>
      </c>
    </row>
    <row r="2660" spans="2:4" x14ac:dyDescent="0.2">
      <c r="B2660" t="s">
        <v>2690</v>
      </c>
      <c r="C2660" s="33">
        <v>-2.8325597098165269E-2</v>
      </c>
      <c r="D2660" s="33">
        <f t="shared" si="44"/>
        <v>1.6744029018347303E-3</v>
      </c>
    </row>
    <row r="2661" spans="2:4" x14ac:dyDescent="0.2">
      <c r="B2661" t="s">
        <v>2691</v>
      </c>
      <c r="C2661" s="33">
        <v>3.2773437719602803E-2</v>
      </c>
      <c r="D2661" s="33">
        <f t="shared" si="44"/>
        <v>6.2773437719602809E-2</v>
      </c>
    </row>
    <row r="2662" spans="2:4" x14ac:dyDescent="0.2">
      <c r="B2662" t="s">
        <v>2692</v>
      </c>
      <c r="C2662" s="33">
        <v>1.4203384254834191E-2</v>
      </c>
      <c r="D2662" s="33">
        <f t="shared" si="44"/>
        <v>4.4203384254834194E-2</v>
      </c>
    </row>
    <row r="2663" spans="2:4" x14ac:dyDescent="0.2">
      <c r="B2663" t="s">
        <v>2693</v>
      </c>
      <c r="C2663" s="33">
        <v>-1.33519709266518E-2</v>
      </c>
      <c r="D2663" s="33">
        <f t="shared" si="44"/>
        <v>1.6648029073348197E-2</v>
      </c>
    </row>
    <row r="2664" spans="2:4" x14ac:dyDescent="0.2">
      <c r="B2664" t="s">
        <v>2694</v>
      </c>
      <c r="C2664" s="33">
        <v>-1.7611001718473358E-2</v>
      </c>
      <c r="D2664" s="33">
        <f t="shared" si="44"/>
        <v>1.2388998281526641E-2</v>
      </c>
    </row>
    <row r="2665" spans="2:4" x14ac:dyDescent="0.2">
      <c r="B2665" t="s">
        <v>2695</v>
      </c>
      <c r="C2665" s="33">
        <v>2.4128106007109157E-2</v>
      </c>
      <c r="D2665" s="33">
        <f t="shared" si="44"/>
        <v>5.4128106007109156E-2</v>
      </c>
    </row>
    <row r="2666" spans="2:4" x14ac:dyDescent="0.2">
      <c r="B2666" t="s">
        <v>2696</v>
      </c>
      <c r="C2666" s="33">
        <v>1.4269560976599479E-2</v>
      </c>
      <c r="D2666" s="33">
        <f t="shared" si="44"/>
        <v>4.4269560976599481E-2</v>
      </c>
    </row>
    <row r="2667" spans="2:4" x14ac:dyDescent="0.2">
      <c r="B2667" t="s">
        <v>2697</v>
      </c>
      <c r="C2667" s="33">
        <v>-1.8546429447568562E-2</v>
      </c>
      <c r="D2667" s="33">
        <f t="shared" si="44"/>
        <v>1.1453570552431437E-2</v>
      </c>
    </row>
    <row r="2668" spans="2:4" x14ac:dyDescent="0.2">
      <c r="B2668" t="s">
        <v>2698</v>
      </c>
      <c r="C2668" s="33">
        <v>-1.4654011460984382E-2</v>
      </c>
      <c r="D2668" s="33">
        <f t="shared" si="44"/>
        <v>1.5345988539015617E-2</v>
      </c>
    </row>
    <row r="2669" spans="2:4" x14ac:dyDescent="0.2">
      <c r="B2669" t="s">
        <v>2699</v>
      </c>
      <c r="C2669" s="33">
        <v>3.2214384902262673E-2</v>
      </c>
      <c r="D2669" s="33">
        <f t="shared" si="44"/>
        <v>6.2214384902262672E-2</v>
      </c>
    </row>
    <row r="2670" spans="2:4" x14ac:dyDescent="0.2">
      <c r="B2670" t="s">
        <v>2700</v>
      </c>
      <c r="C2670" s="33">
        <v>-8.3340900998946279E-3</v>
      </c>
      <c r="D2670" s="33">
        <f t="shared" si="44"/>
        <v>2.1665909900105369E-2</v>
      </c>
    </row>
    <row r="2671" spans="2:4" x14ac:dyDescent="0.2">
      <c r="B2671" t="s">
        <v>2701</v>
      </c>
      <c r="C2671" s="33">
        <v>6.8690120719257708E-3</v>
      </c>
      <c r="D2671" s="33">
        <f t="shared" si="44"/>
        <v>3.6869012071925771E-2</v>
      </c>
    </row>
    <row r="2672" spans="2:4" x14ac:dyDescent="0.2">
      <c r="B2672" t="s">
        <v>2702</v>
      </c>
      <c r="C2672" s="33">
        <v>-7.6130519651906037E-2</v>
      </c>
      <c r="D2672" s="33">
        <f t="shared" si="44"/>
        <v>-4.6130519651906038E-2</v>
      </c>
    </row>
    <row r="2673" spans="2:4" x14ac:dyDescent="0.2">
      <c r="B2673" t="s">
        <v>2703</v>
      </c>
      <c r="C2673" s="33">
        <v>1.3936601252381893E-3</v>
      </c>
      <c r="D2673" s="33">
        <f t="shared" si="44"/>
        <v>3.1393660125238185E-2</v>
      </c>
    </row>
    <row r="2674" spans="2:4" x14ac:dyDescent="0.2">
      <c r="B2674" t="s">
        <v>2704</v>
      </c>
      <c r="C2674" s="33">
        <v>4.9118514844650966E-3</v>
      </c>
      <c r="D2674" s="33">
        <f t="shared" si="44"/>
        <v>3.4911851484465094E-2</v>
      </c>
    </row>
    <row r="2675" spans="2:4" x14ac:dyDescent="0.2">
      <c r="B2675" t="s">
        <v>2705</v>
      </c>
      <c r="C2675" s="33">
        <v>3.7424172218128042E-2</v>
      </c>
      <c r="D2675" s="33">
        <f t="shared" si="44"/>
        <v>6.7424172218128048E-2</v>
      </c>
    </row>
    <row r="2676" spans="2:4" x14ac:dyDescent="0.2">
      <c r="B2676" t="s">
        <v>2706</v>
      </c>
      <c r="C2676" s="33">
        <v>9.4340555762404237E-3</v>
      </c>
      <c r="D2676" s="33">
        <f t="shared" si="44"/>
        <v>3.9434055576240426E-2</v>
      </c>
    </row>
    <row r="2677" spans="2:4" x14ac:dyDescent="0.2">
      <c r="B2677" t="s">
        <v>2707</v>
      </c>
      <c r="C2677" s="33">
        <v>-1.7966065657370169E-2</v>
      </c>
      <c r="D2677" s="33">
        <f t="shared" si="44"/>
        <v>1.203393434262983E-2</v>
      </c>
    </row>
    <row r="2678" spans="2:4" x14ac:dyDescent="0.2">
      <c r="B2678" t="s">
        <v>2708</v>
      </c>
      <c r="C2678" s="33">
        <v>8.0224940057914695E-3</v>
      </c>
      <c r="D2678" s="33">
        <f t="shared" si="44"/>
        <v>3.8022494005791468E-2</v>
      </c>
    </row>
    <row r="2679" spans="2:4" x14ac:dyDescent="0.2">
      <c r="B2679" t="s">
        <v>2709</v>
      </c>
      <c r="C2679" s="33">
        <v>1.7327605477633134E-2</v>
      </c>
      <c r="D2679" s="33">
        <f t="shared" si="44"/>
        <v>4.7327605477633136E-2</v>
      </c>
    </row>
    <row r="2680" spans="2:4" x14ac:dyDescent="0.2">
      <c r="B2680" t="s">
        <v>2710</v>
      </c>
      <c r="C2680" s="33">
        <v>-2.6136118007778781E-3</v>
      </c>
      <c r="D2680" s="33">
        <f t="shared" si="44"/>
        <v>2.7386388199222123E-2</v>
      </c>
    </row>
    <row r="2681" spans="2:4" x14ac:dyDescent="0.2">
      <c r="B2681" t="s">
        <v>2711</v>
      </c>
      <c r="C2681" s="33">
        <v>-1.0221457825429553E-2</v>
      </c>
      <c r="D2681" s="33">
        <f t="shared" si="44"/>
        <v>1.9778542174570445E-2</v>
      </c>
    </row>
    <row r="2682" spans="2:4" x14ac:dyDescent="0.2">
      <c r="B2682" t="s">
        <v>2712</v>
      </c>
      <c r="C2682" s="33">
        <v>5.7396548293322082E-3</v>
      </c>
      <c r="D2682" s="33">
        <f t="shared" si="44"/>
        <v>3.573965482933221E-2</v>
      </c>
    </row>
    <row r="2683" spans="2:4" x14ac:dyDescent="0.2">
      <c r="B2683" t="s">
        <v>2713</v>
      </c>
      <c r="C2683" s="33">
        <v>1.929287514550659E-2</v>
      </c>
      <c r="D2683" s="33">
        <f t="shared" si="44"/>
        <v>4.9292875145506593E-2</v>
      </c>
    </row>
    <row r="2684" spans="2:4" x14ac:dyDescent="0.2">
      <c r="B2684" t="s">
        <v>2714</v>
      </c>
      <c r="C2684" s="33">
        <v>1.3389010540062746E-2</v>
      </c>
      <c r="D2684" s="33">
        <f t="shared" si="44"/>
        <v>4.3389010540062743E-2</v>
      </c>
    </row>
    <row r="2685" spans="2:4" x14ac:dyDescent="0.2">
      <c r="B2685" t="s">
        <v>2715</v>
      </c>
      <c r="C2685" s="33">
        <v>-1.7801265499775634E-2</v>
      </c>
      <c r="D2685" s="33">
        <f t="shared" si="44"/>
        <v>1.2198734500224365E-2</v>
      </c>
    </row>
    <row r="2686" spans="2:4" x14ac:dyDescent="0.2">
      <c r="B2686" t="s">
        <v>2716</v>
      </c>
      <c r="C2686" s="33">
        <v>2.7632477772556965E-2</v>
      </c>
      <c r="D2686" s="33">
        <f t="shared" si="44"/>
        <v>5.7632477772556964E-2</v>
      </c>
    </row>
    <row r="2687" spans="2:4" x14ac:dyDescent="0.2">
      <c r="B2687" t="s">
        <v>2717</v>
      </c>
      <c r="C2687" s="33">
        <v>1.6092690622483211E-2</v>
      </c>
      <c r="D2687" s="33">
        <f t="shared" si="44"/>
        <v>4.6092690622483209E-2</v>
      </c>
    </row>
    <row r="2688" spans="2:4" x14ac:dyDescent="0.2">
      <c r="B2688" t="s">
        <v>2718</v>
      </c>
      <c r="C2688" s="33">
        <v>1.0001122009262E-2</v>
      </c>
      <c r="D2688" s="33">
        <f t="shared" si="44"/>
        <v>4.0001122009262001E-2</v>
      </c>
    </row>
    <row r="2689" spans="2:4" x14ac:dyDescent="0.2">
      <c r="B2689" t="s">
        <v>2719</v>
      </c>
      <c r="C2689" s="33">
        <v>-1.5817819372611751E-2</v>
      </c>
      <c r="D2689" s="33">
        <f t="shared" si="44"/>
        <v>1.4182180627388248E-2</v>
      </c>
    </row>
    <row r="2690" spans="2:4" x14ac:dyDescent="0.2">
      <c r="B2690" t="s">
        <v>2720</v>
      </c>
      <c r="C2690" s="33">
        <v>5.0025918325889577E-3</v>
      </c>
      <c r="D2690" s="33">
        <f t="shared" si="44"/>
        <v>3.5002591832588956E-2</v>
      </c>
    </row>
    <row r="2691" spans="2:4" x14ac:dyDescent="0.2">
      <c r="B2691" t="s">
        <v>2721</v>
      </c>
      <c r="C2691" s="33">
        <v>1.4731717053713428E-2</v>
      </c>
      <c r="D2691" s="33">
        <f t="shared" si="44"/>
        <v>4.4731717053713427E-2</v>
      </c>
    </row>
    <row r="2692" spans="2:4" x14ac:dyDescent="0.2">
      <c r="B2692" t="s">
        <v>2722</v>
      </c>
      <c r="C2692" s="33">
        <v>-8.180807520140462E-3</v>
      </c>
      <c r="D2692" s="33">
        <f t="shared" si="44"/>
        <v>2.1819192479859535E-2</v>
      </c>
    </row>
    <row r="2693" spans="2:4" x14ac:dyDescent="0.2">
      <c r="B2693" t="s">
        <v>2723</v>
      </c>
      <c r="C2693" s="33">
        <v>-1.4287926567370121E-2</v>
      </c>
      <c r="D2693" s="33">
        <f t="shared" ref="D2693:D2756" si="45">C2693+3%</f>
        <v>1.5712073432629876E-2</v>
      </c>
    </row>
    <row r="2694" spans="2:4" x14ac:dyDescent="0.2">
      <c r="B2694" t="s">
        <v>2724</v>
      </c>
      <c r="C2694" s="33">
        <v>2.8705468067687423E-2</v>
      </c>
      <c r="D2694" s="33">
        <f t="shared" si="45"/>
        <v>5.8705468067687422E-2</v>
      </c>
    </row>
    <row r="2695" spans="2:4" x14ac:dyDescent="0.2">
      <c r="B2695" t="s">
        <v>2725</v>
      </c>
      <c r="C2695" s="33">
        <v>-1.8208566777487695E-2</v>
      </c>
      <c r="D2695" s="33">
        <f t="shared" si="45"/>
        <v>1.1791433222512304E-2</v>
      </c>
    </row>
    <row r="2696" spans="2:4" x14ac:dyDescent="0.2">
      <c r="B2696" t="s">
        <v>2726</v>
      </c>
      <c r="C2696" s="33">
        <v>2.8166508405814868E-2</v>
      </c>
      <c r="D2696" s="33">
        <f t="shared" si="45"/>
        <v>5.8166508405814867E-2</v>
      </c>
    </row>
    <row r="2697" spans="2:4" x14ac:dyDescent="0.2">
      <c r="B2697" t="s">
        <v>2727</v>
      </c>
      <c r="C2697" s="33">
        <v>-1.5951857132775069E-2</v>
      </c>
      <c r="D2697" s="33">
        <f t="shared" si="45"/>
        <v>1.404814286722493E-2</v>
      </c>
    </row>
    <row r="2698" spans="2:4" x14ac:dyDescent="0.2">
      <c r="B2698" t="s">
        <v>2728</v>
      </c>
      <c r="C2698" s="33">
        <v>3.3421623800218105E-2</v>
      </c>
      <c r="D2698" s="33">
        <f t="shared" si="45"/>
        <v>6.3421623800218097E-2</v>
      </c>
    </row>
    <row r="2699" spans="2:4" x14ac:dyDescent="0.2">
      <c r="B2699" t="s">
        <v>2729</v>
      </c>
      <c r="C2699" s="33">
        <v>-3.597491681539661E-3</v>
      </c>
      <c r="D2699" s="33">
        <f t="shared" si="45"/>
        <v>2.640250831846034E-2</v>
      </c>
    </row>
    <row r="2700" spans="2:4" x14ac:dyDescent="0.2">
      <c r="B2700" t="s">
        <v>2730</v>
      </c>
      <c r="C2700" s="33">
        <v>-8.7821826143830665E-3</v>
      </c>
      <c r="D2700" s="33">
        <f t="shared" si="45"/>
        <v>2.1217817385616934E-2</v>
      </c>
    </row>
    <row r="2701" spans="2:4" x14ac:dyDescent="0.2">
      <c r="B2701" t="s">
        <v>2731</v>
      </c>
      <c r="C2701" s="33">
        <v>4.2628078572185028E-2</v>
      </c>
      <c r="D2701" s="33">
        <f t="shared" si="45"/>
        <v>7.2628078572185034E-2</v>
      </c>
    </row>
    <row r="2702" spans="2:4" x14ac:dyDescent="0.2">
      <c r="B2702" t="s">
        <v>2732</v>
      </c>
      <c r="C2702" s="33">
        <v>-1.100035576458939E-2</v>
      </c>
      <c r="D2702" s="33">
        <f t="shared" si="45"/>
        <v>1.8999644235410611E-2</v>
      </c>
    </row>
    <row r="2703" spans="2:4" x14ac:dyDescent="0.2">
      <c r="B2703" t="s">
        <v>2733</v>
      </c>
      <c r="C2703" s="33">
        <v>1.1570426211619741E-2</v>
      </c>
      <c r="D2703" s="33">
        <f t="shared" si="45"/>
        <v>4.1570426211619743E-2</v>
      </c>
    </row>
    <row r="2704" spans="2:4" x14ac:dyDescent="0.2">
      <c r="B2704" t="s">
        <v>2734</v>
      </c>
      <c r="C2704" s="33">
        <v>1.0424334064146008E-2</v>
      </c>
      <c r="D2704" s="33">
        <f t="shared" si="45"/>
        <v>4.0424334064146007E-2</v>
      </c>
    </row>
    <row r="2705" spans="2:4" x14ac:dyDescent="0.2">
      <c r="B2705" t="s">
        <v>2735</v>
      </c>
      <c r="C2705" s="33">
        <v>3.3958003254495266E-2</v>
      </c>
      <c r="D2705" s="33">
        <f t="shared" si="45"/>
        <v>6.3958003254495271E-2</v>
      </c>
    </row>
    <row r="2706" spans="2:4" x14ac:dyDescent="0.2">
      <c r="B2706" t="s">
        <v>2736</v>
      </c>
      <c r="C2706" s="33">
        <v>3.23987456085695E-2</v>
      </c>
      <c r="D2706" s="33">
        <f t="shared" si="45"/>
        <v>6.2398745608569499E-2</v>
      </c>
    </row>
    <row r="2707" spans="2:4" x14ac:dyDescent="0.2">
      <c r="B2707" t="s">
        <v>2737</v>
      </c>
      <c r="C2707" s="33">
        <v>5.5773562989528255E-3</v>
      </c>
      <c r="D2707" s="33">
        <f t="shared" si="45"/>
        <v>3.5577356298952825E-2</v>
      </c>
    </row>
    <row r="2708" spans="2:4" x14ac:dyDescent="0.2">
      <c r="B2708" t="s">
        <v>2738</v>
      </c>
      <c r="C2708" s="33">
        <v>2.3227093061814155E-2</v>
      </c>
      <c r="D2708" s="33">
        <f t="shared" si="45"/>
        <v>5.3227093061814154E-2</v>
      </c>
    </row>
    <row r="2709" spans="2:4" x14ac:dyDescent="0.2">
      <c r="B2709" t="s">
        <v>2739</v>
      </c>
      <c r="C2709" s="33">
        <v>1.9464673701219716E-2</v>
      </c>
      <c r="D2709" s="33">
        <f t="shared" si="45"/>
        <v>4.9464673701219715E-2</v>
      </c>
    </row>
    <row r="2710" spans="2:4" x14ac:dyDescent="0.2">
      <c r="B2710" t="s">
        <v>2740</v>
      </c>
      <c r="C2710" s="33">
        <v>1.8987598233133941E-2</v>
      </c>
      <c r="D2710" s="33">
        <f t="shared" si="45"/>
        <v>4.8987598233133936E-2</v>
      </c>
    </row>
    <row r="2711" spans="2:4" x14ac:dyDescent="0.2">
      <c r="B2711" t="s">
        <v>2741</v>
      </c>
      <c r="C2711" s="33">
        <v>1.0018810308379811E-2</v>
      </c>
      <c r="D2711" s="33">
        <f t="shared" si="45"/>
        <v>4.001881030837981E-2</v>
      </c>
    </row>
    <row r="2712" spans="2:4" x14ac:dyDescent="0.2">
      <c r="B2712" t="s">
        <v>2742</v>
      </c>
      <c r="C2712" s="33">
        <v>6.5184141510975652E-3</v>
      </c>
      <c r="D2712" s="33">
        <f t="shared" si="45"/>
        <v>3.6518414151097564E-2</v>
      </c>
    </row>
    <row r="2713" spans="2:4" x14ac:dyDescent="0.2">
      <c r="B2713" t="s">
        <v>2743</v>
      </c>
      <c r="C2713" s="33">
        <v>5.4423295987593096E-3</v>
      </c>
      <c r="D2713" s="33">
        <f t="shared" si="45"/>
        <v>3.5442329598759308E-2</v>
      </c>
    </row>
    <row r="2714" spans="2:4" x14ac:dyDescent="0.2">
      <c r="B2714" t="s">
        <v>2744</v>
      </c>
      <c r="C2714" s="33">
        <v>5.0314709215024012E-2</v>
      </c>
      <c r="D2714" s="33">
        <f t="shared" si="45"/>
        <v>8.0314709215024011E-2</v>
      </c>
    </row>
    <row r="2715" spans="2:4" x14ac:dyDescent="0.2">
      <c r="B2715" t="s">
        <v>2745</v>
      </c>
      <c r="C2715" s="33">
        <v>-1.1148001404588716E-2</v>
      </c>
      <c r="D2715" s="33">
        <f t="shared" si="45"/>
        <v>1.8851998595411285E-2</v>
      </c>
    </row>
    <row r="2716" spans="2:4" x14ac:dyDescent="0.2">
      <c r="B2716" t="s">
        <v>2746</v>
      </c>
      <c r="C2716" s="33">
        <v>2.1518320541102899E-2</v>
      </c>
      <c r="D2716" s="33">
        <f t="shared" si="45"/>
        <v>5.1518320541102898E-2</v>
      </c>
    </row>
    <row r="2717" spans="2:4" x14ac:dyDescent="0.2">
      <c r="B2717" t="s">
        <v>2747</v>
      </c>
      <c r="C2717" s="33">
        <v>4.2558119216318184E-2</v>
      </c>
      <c r="D2717" s="33">
        <f t="shared" si="45"/>
        <v>7.255811921631819E-2</v>
      </c>
    </row>
    <row r="2718" spans="2:4" x14ac:dyDescent="0.2">
      <c r="B2718" t="s">
        <v>2748</v>
      </c>
      <c r="C2718" s="33">
        <v>1.1979060964946685E-3</v>
      </c>
      <c r="D2718" s="33">
        <f t="shared" si="45"/>
        <v>3.1197906096494667E-2</v>
      </c>
    </row>
    <row r="2719" spans="2:4" x14ac:dyDescent="0.2">
      <c r="B2719" t="s">
        <v>2749</v>
      </c>
      <c r="C2719" s="33">
        <v>2.45535431937196E-2</v>
      </c>
      <c r="D2719" s="33">
        <f t="shared" si="45"/>
        <v>5.4553543193719599E-2</v>
      </c>
    </row>
    <row r="2720" spans="2:4" x14ac:dyDescent="0.2">
      <c r="B2720" t="s">
        <v>2750</v>
      </c>
      <c r="C2720" s="33">
        <v>-5.5602082296057724E-3</v>
      </c>
      <c r="D2720" s="33">
        <f t="shared" si="45"/>
        <v>2.4439791770394226E-2</v>
      </c>
    </row>
    <row r="2721" spans="2:4" x14ac:dyDescent="0.2">
      <c r="B2721" t="s">
        <v>2751</v>
      </c>
      <c r="C2721" s="33">
        <v>-1.3750767488184372E-3</v>
      </c>
      <c r="D2721" s="33">
        <f t="shared" si="45"/>
        <v>2.8624923251181562E-2</v>
      </c>
    </row>
    <row r="2722" spans="2:4" x14ac:dyDescent="0.2">
      <c r="B2722" t="s">
        <v>2752</v>
      </c>
      <c r="C2722" s="33">
        <v>4.9455340776942427E-2</v>
      </c>
      <c r="D2722" s="33">
        <f t="shared" si="45"/>
        <v>7.9455340776942426E-2</v>
      </c>
    </row>
    <row r="2723" spans="2:4" x14ac:dyDescent="0.2">
      <c r="B2723" t="s">
        <v>2753</v>
      </c>
      <c r="C2723" s="33">
        <v>1.301871725981755E-2</v>
      </c>
      <c r="D2723" s="33">
        <f t="shared" si="45"/>
        <v>4.3018717259817547E-2</v>
      </c>
    </row>
    <row r="2724" spans="2:4" x14ac:dyDescent="0.2">
      <c r="B2724" t="s">
        <v>2754</v>
      </c>
      <c r="C2724" s="33">
        <v>1.129322816337321E-2</v>
      </c>
      <c r="D2724" s="33">
        <f t="shared" si="45"/>
        <v>4.1293228163373205E-2</v>
      </c>
    </row>
    <row r="2725" spans="2:4" x14ac:dyDescent="0.2">
      <c r="B2725" t="s">
        <v>2755</v>
      </c>
      <c r="C2725" s="33">
        <v>-2.1131865992621089E-2</v>
      </c>
      <c r="D2725" s="33">
        <f t="shared" si="45"/>
        <v>8.8681340073789097E-3</v>
      </c>
    </row>
    <row r="2726" spans="2:4" x14ac:dyDescent="0.2">
      <c r="B2726" t="s">
        <v>2756</v>
      </c>
      <c r="C2726" s="33">
        <v>4.1843317612142314E-2</v>
      </c>
      <c r="D2726" s="33">
        <f t="shared" si="45"/>
        <v>7.1843317612142313E-2</v>
      </c>
    </row>
    <row r="2727" spans="2:4" x14ac:dyDescent="0.2">
      <c r="B2727" t="s">
        <v>2757</v>
      </c>
      <c r="C2727" s="33">
        <v>5.9477940670072098E-3</v>
      </c>
      <c r="D2727" s="33">
        <f t="shared" si="45"/>
        <v>3.594779406700721E-2</v>
      </c>
    </row>
    <row r="2728" spans="2:4" x14ac:dyDescent="0.2">
      <c r="B2728" t="s">
        <v>2758</v>
      </c>
      <c r="C2728" s="33">
        <v>2.9606653527944962E-2</v>
      </c>
      <c r="D2728" s="33">
        <f t="shared" si="45"/>
        <v>5.9606653527944961E-2</v>
      </c>
    </row>
    <row r="2729" spans="2:4" x14ac:dyDescent="0.2">
      <c r="B2729" t="s">
        <v>2759</v>
      </c>
      <c r="C2729" s="33">
        <v>-1.7690075639444643E-2</v>
      </c>
      <c r="D2729" s="33">
        <f t="shared" si="45"/>
        <v>1.2309924360555356E-2</v>
      </c>
    </row>
    <row r="2730" spans="2:4" x14ac:dyDescent="0.2">
      <c r="B2730" t="s">
        <v>2760</v>
      </c>
      <c r="C2730" s="33">
        <v>9.6409881836855022E-3</v>
      </c>
      <c r="D2730" s="33">
        <f t="shared" si="45"/>
        <v>3.9640988183685499E-2</v>
      </c>
    </row>
    <row r="2731" spans="2:4" x14ac:dyDescent="0.2">
      <c r="B2731" t="s">
        <v>2761</v>
      </c>
      <c r="C2731" s="33">
        <v>-2.0142202395871563E-2</v>
      </c>
      <c r="D2731" s="33">
        <f t="shared" si="45"/>
        <v>9.8577976041284363E-3</v>
      </c>
    </row>
    <row r="2732" spans="2:4" x14ac:dyDescent="0.2">
      <c r="B2732" t="s">
        <v>2762</v>
      </c>
      <c r="C2732" s="33">
        <v>2.6109310079085735E-2</v>
      </c>
      <c r="D2732" s="33">
        <f t="shared" si="45"/>
        <v>5.6109310079085734E-2</v>
      </c>
    </row>
    <row r="2733" spans="2:4" x14ac:dyDescent="0.2">
      <c r="B2733" t="s">
        <v>2763</v>
      </c>
      <c r="C2733" s="33">
        <v>1.8703378040220986E-2</v>
      </c>
      <c r="D2733" s="33">
        <f t="shared" si="45"/>
        <v>4.8703378040220985E-2</v>
      </c>
    </row>
    <row r="2734" spans="2:4" x14ac:dyDescent="0.2">
      <c r="B2734" t="s">
        <v>2764</v>
      </c>
      <c r="C2734" s="33">
        <v>4.6370535938912077E-2</v>
      </c>
      <c r="D2734" s="33">
        <f t="shared" si="45"/>
        <v>7.6370535938912076E-2</v>
      </c>
    </row>
    <row r="2735" spans="2:4" x14ac:dyDescent="0.2">
      <c r="B2735" t="s">
        <v>2765</v>
      </c>
      <c r="C2735" s="33">
        <v>1.8869975436660726E-2</v>
      </c>
      <c r="D2735" s="33">
        <f t="shared" si="45"/>
        <v>4.8869975436660724E-2</v>
      </c>
    </row>
    <row r="2736" spans="2:4" x14ac:dyDescent="0.2">
      <c r="B2736" t="s">
        <v>2766</v>
      </c>
      <c r="C2736" s="33">
        <v>-1.7799789023008737E-2</v>
      </c>
      <c r="D2736" s="33">
        <f t="shared" si="45"/>
        <v>1.2200210976991262E-2</v>
      </c>
    </row>
    <row r="2737" spans="2:4" x14ac:dyDescent="0.2">
      <c r="B2737" t="s">
        <v>2767</v>
      </c>
      <c r="C2737" s="33">
        <v>1.441939704610494E-2</v>
      </c>
      <c r="D2737" s="33">
        <f t="shared" si="45"/>
        <v>4.4419397046104939E-2</v>
      </c>
    </row>
    <row r="2738" spans="2:4" x14ac:dyDescent="0.2">
      <c r="B2738" t="s">
        <v>2768</v>
      </c>
      <c r="C2738" s="33">
        <v>3.7846991225392063E-2</v>
      </c>
      <c r="D2738" s="33">
        <f t="shared" si="45"/>
        <v>6.7846991225392062E-2</v>
      </c>
    </row>
    <row r="2739" spans="2:4" x14ac:dyDescent="0.2">
      <c r="B2739" t="s">
        <v>2769</v>
      </c>
      <c r="C2739" s="33">
        <v>2.2591211776733185E-2</v>
      </c>
      <c r="D2739" s="33">
        <f t="shared" si="45"/>
        <v>5.2591211776733184E-2</v>
      </c>
    </row>
    <row r="2740" spans="2:4" x14ac:dyDescent="0.2">
      <c r="B2740" t="s">
        <v>2770</v>
      </c>
      <c r="C2740" s="33">
        <v>7.8143042855191181E-3</v>
      </c>
      <c r="D2740" s="33">
        <f t="shared" si="45"/>
        <v>3.7814304285519115E-2</v>
      </c>
    </row>
    <row r="2741" spans="2:4" x14ac:dyDescent="0.2">
      <c r="B2741" t="s">
        <v>2771</v>
      </c>
      <c r="C2741" s="33">
        <v>-9.2496234460398789E-3</v>
      </c>
      <c r="D2741" s="33">
        <f t="shared" si="45"/>
        <v>2.0750376553960122E-2</v>
      </c>
    </row>
    <row r="2742" spans="2:4" x14ac:dyDescent="0.2">
      <c r="B2742" t="s">
        <v>2772</v>
      </c>
      <c r="C2742" s="33">
        <v>2.1330107535539392E-2</v>
      </c>
      <c r="D2742" s="33">
        <f t="shared" si="45"/>
        <v>5.133010753553939E-2</v>
      </c>
    </row>
    <row r="2743" spans="2:4" x14ac:dyDescent="0.2">
      <c r="B2743" t="s">
        <v>2773</v>
      </c>
      <c r="C2743" s="33">
        <v>-3.1625502398322358E-3</v>
      </c>
      <c r="D2743" s="33">
        <f t="shared" si="45"/>
        <v>2.6837449760167761E-2</v>
      </c>
    </row>
    <row r="2744" spans="2:4" x14ac:dyDescent="0.2">
      <c r="B2744" t="s">
        <v>2774</v>
      </c>
      <c r="C2744" s="33">
        <v>8.6754299057443529E-3</v>
      </c>
      <c r="D2744" s="33">
        <f t="shared" si="45"/>
        <v>3.8675429905744352E-2</v>
      </c>
    </row>
    <row r="2745" spans="2:4" x14ac:dyDescent="0.2">
      <c r="B2745" t="s">
        <v>2775</v>
      </c>
      <c r="C2745" s="33">
        <v>1.0172313572560047E-3</v>
      </c>
      <c r="D2745" s="33">
        <f t="shared" si="45"/>
        <v>3.1017231357256002E-2</v>
      </c>
    </row>
    <row r="2746" spans="2:4" x14ac:dyDescent="0.2">
      <c r="B2746" t="s">
        <v>2776</v>
      </c>
      <c r="C2746" s="33">
        <v>1.3225920866101016E-2</v>
      </c>
      <c r="D2746" s="33">
        <f t="shared" si="45"/>
        <v>4.3225920866101011E-2</v>
      </c>
    </row>
    <row r="2747" spans="2:4" x14ac:dyDescent="0.2">
      <c r="B2747" t="s">
        <v>2777</v>
      </c>
      <c r="C2747" s="33">
        <v>1.0104531811316235E-2</v>
      </c>
      <c r="D2747" s="33">
        <f t="shared" si="45"/>
        <v>4.0104531811316235E-2</v>
      </c>
    </row>
    <row r="2748" spans="2:4" x14ac:dyDescent="0.2">
      <c r="B2748" t="s">
        <v>2778</v>
      </c>
      <c r="C2748" s="33">
        <v>1.1960481111023977E-2</v>
      </c>
      <c r="D2748" s="33">
        <f t="shared" si="45"/>
        <v>4.1960481111023976E-2</v>
      </c>
    </row>
    <row r="2749" spans="2:4" x14ac:dyDescent="0.2">
      <c r="B2749" t="s">
        <v>2779</v>
      </c>
      <c r="C2749" s="33">
        <v>3.199537884238185E-2</v>
      </c>
      <c r="D2749" s="33">
        <f t="shared" si="45"/>
        <v>6.1995378842381849E-2</v>
      </c>
    </row>
    <row r="2750" spans="2:4" x14ac:dyDescent="0.2">
      <c r="B2750" t="s">
        <v>2780</v>
      </c>
      <c r="C2750" s="33">
        <v>2.6763851907796475E-2</v>
      </c>
      <c r="D2750" s="33">
        <f t="shared" si="45"/>
        <v>5.6763851907796474E-2</v>
      </c>
    </row>
    <row r="2751" spans="2:4" x14ac:dyDescent="0.2">
      <c r="B2751" t="s">
        <v>2781</v>
      </c>
      <c r="C2751" s="33">
        <v>-9.6897635064176601E-3</v>
      </c>
      <c r="D2751" s="33">
        <f t="shared" si="45"/>
        <v>2.0310236493582337E-2</v>
      </c>
    </row>
    <row r="2752" spans="2:4" x14ac:dyDescent="0.2">
      <c r="B2752" t="s">
        <v>2782</v>
      </c>
      <c r="C2752" s="33">
        <v>-6.2027252626420861E-3</v>
      </c>
      <c r="D2752" s="33">
        <f t="shared" si="45"/>
        <v>2.3797274737357911E-2</v>
      </c>
    </row>
    <row r="2753" spans="2:4" x14ac:dyDescent="0.2">
      <c r="B2753" t="s">
        <v>2783</v>
      </c>
      <c r="C2753" s="33">
        <v>3.6875869749749528E-3</v>
      </c>
      <c r="D2753" s="33">
        <f t="shared" si="45"/>
        <v>3.3687586974974953E-2</v>
      </c>
    </row>
    <row r="2754" spans="2:4" x14ac:dyDescent="0.2">
      <c r="B2754" t="s">
        <v>2784</v>
      </c>
      <c r="C2754" s="33">
        <v>2.9542605799075319E-2</v>
      </c>
      <c r="D2754" s="33">
        <f t="shared" si="45"/>
        <v>5.9542605799075318E-2</v>
      </c>
    </row>
    <row r="2755" spans="2:4" x14ac:dyDescent="0.2">
      <c r="B2755" t="s">
        <v>2785</v>
      </c>
      <c r="C2755" s="33">
        <v>6.3859629656384601E-3</v>
      </c>
      <c r="D2755" s="33">
        <f t="shared" si="45"/>
        <v>3.6385962965638459E-2</v>
      </c>
    </row>
    <row r="2756" spans="2:4" x14ac:dyDescent="0.2">
      <c r="B2756" t="s">
        <v>2786</v>
      </c>
      <c r="C2756" s="33">
        <v>3.6444857872216289E-2</v>
      </c>
      <c r="D2756" s="33">
        <f t="shared" si="45"/>
        <v>6.6444857872216295E-2</v>
      </c>
    </row>
    <row r="2757" spans="2:4" x14ac:dyDescent="0.2">
      <c r="B2757" t="s">
        <v>2787</v>
      </c>
      <c r="C2757" s="33">
        <v>5.1383228910648171E-2</v>
      </c>
      <c r="D2757" s="33">
        <f t="shared" ref="D2757:D2820" si="46">C2757+3%</f>
        <v>8.138322891064817E-2</v>
      </c>
    </row>
    <row r="2758" spans="2:4" x14ac:dyDescent="0.2">
      <c r="B2758" t="s">
        <v>2788</v>
      </c>
      <c r="C2758" s="33">
        <v>1.8505331517008786E-2</v>
      </c>
      <c r="D2758" s="33">
        <f t="shared" si="46"/>
        <v>4.8505331517008782E-2</v>
      </c>
    </row>
    <row r="2759" spans="2:4" x14ac:dyDescent="0.2">
      <c r="B2759" t="s">
        <v>2789</v>
      </c>
      <c r="C2759" s="33">
        <v>2.0830538373988169E-2</v>
      </c>
      <c r="D2759" s="33">
        <f t="shared" si="46"/>
        <v>5.0830538373988168E-2</v>
      </c>
    </row>
    <row r="2760" spans="2:4" x14ac:dyDescent="0.2">
      <c r="B2760" t="s">
        <v>2790</v>
      </c>
      <c r="C2760" s="33">
        <v>-1.3874633019637898E-2</v>
      </c>
      <c r="D2760" s="33">
        <f t="shared" si="46"/>
        <v>1.6125366980362099E-2</v>
      </c>
    </row>
    <row r="2761" spans="2:4" x14ac:dyDescent="0.2">
      <c r="B2761" t="s">
        <v>2791</v>
      </c>
      <c r="C2761" s="33">
        <v>4.2839878262210106E-2</v>
      </c>
      <c r="D2761" s="33">
        <f t="shared" si="46"/>
        <v>7.2839878262210112E-2</v>
      </c>
    </row>
    <row r="2762" spans="2:4" x14ac:dyDescent="0.2">
      <c r="B2762" t="s">
        <v>2792</v>
      </c>
      <c r="C2762" s="33">
        <v>-5.3243538417106235E-3</v>
      </c>
      <c r="D2762" s="33">
        <f t="shared" si="46"/>
        <v>2.4675646158289377E-2</v>
      </c>
    </row>
    <row r="2763" spans="2:4" x14ac:dyDescent="0.2">
      <c r="B2763" t="s">
        <v>2793</v>
      </c>
      <c r="C2763" s="33">
        <v>2.5138210507206521E-2</v>
      </c>
      <c r="D2763" s="33">
        <f t="shared" si="46"/>
        <v>5.513821050720652E-2</v>
      </c>
    </row>
    <row r="2764" spans="2:4" x14ac:dyDescent="0.2">
      <c r="B2764" t="s">
        <v>2794</v>
      </c>
      <c r="C2764" s="33">
        <v>1.4107243250832041E-2</v>
      </c>
      <c r="D2764" s="33">
        <f t="shared" si="46"/>
        <v>4.410724325083204E-2</v>
      </c>
    </row>
    <row r="2765" spans="2:4" x14ac:dyDescent="0.2">
      <c r="B2765" t="s">
        <v>2795</v>
      </c>
      <c r="C2765" s="33">
        <v>1.5551164603421682E-2</v>
      </c>
      <c r="D2765" s="33">
        <f t="shared" si="46"/>
        <v>4.5551164603421679E-2</v>
      </c>
    </row>
    <row r="2766" spans="2:4" x14ac:dyDescent="0.2">
      <c r="B2766" t="s">
        <v>2796</v>
      </c>
      <c r="C2766" s="33">
        <v>3.0534284054039511E-2</v>
      </c>
      <c r="D2766" s="33">
        <f t="shared" si="46"/>
        <v>6.053428405403951E-2</v>
      </c>
    </row>
    <row r="2767" spans="2:4" x14ac:dyDescent="0.2">
      <c r="B2767" t="s">
        <v>2797</v>
      </c>
      <c r="C2767" s="33">
        <v>-3.218522319501059E-4</v>
      </c>
      <c r="D2767" s="33">
        <f t="shared" si="46"/>
        <v>2.9678147768049893E-2</v>
      </c>
    </row>
    <row r="2768" spans="2:4" x14ac:dyDescent="0.2">
      <c r="B2768" t="s">
        <v>2798</v>
      </c>
      <c r="C2768" s="33">
        <v>1.9615466479049652E-2</v>
      </c>
      <c r="D2768" s="33">
        <f t="shared" si="46"/>
        <v>4.9615466479049651E-2</v>
      </c>
    </row>
    <row r="2769" spans="2:4" x14ac:dyDescent="0.2">
      <c r="B2769" t="s">
        <v>2799</v>
      </c>
      <c r="C2769" s="33">
        <v>1.877132742514645E-2</v>
      </c>
      <c r="D2769" s="33">
        <f t="shared" si="46"/>
        <v>4.8771327425146449E-2</v>
      </c>
    </row>
    <row r="2770" spans="2:4" x14ac:dyDescent="0.2">
      <c r="B2770" t="s">
        <v>2800</v>
      </c>
      <c r="C2770" s="33">
        <v>4.5684675613011372E-3</v>
      </c>
      <c r="D2770" s="33">
        <f t="shared" si="46"/>
        <v>3.4568467561301136E-2</v>
      </c>
    </row>
    <row r="2771" spans="2:4" x14ac:dyDescent="0.2">
      <c r="B2771" t="s">
        <v>2801</v>
      </c>
      <c r="C2771" s="33">
        <v>4.418833430428009E-2</v>
      </c>
      <c r="D2771" s="33">
        <f t="shared" si="46"/>
        <v>7.4188334304280096E-2</v>
      </c>
    </row>
    <row r="2772" spans="2:4" x14ac:dyDescent="0.2">
      <c r="B2772" t="s">
        <v>2802</v>
      </c>
      <c r="C2772" s="33">
        <v>6.8075854185296915E-3</v>
      </c>
      <c r="D2772" s="33">
        <f t="shared" si="46"/>
        <v>3.6807585418529687E-2</v>
      </c>
    </row>
    <row r="2773" spans="2:4" x14ac:dyDescent="0.2">
      <c r="B2773" t="s">
        <v>2803</v>
      </c>
      <c r="C2773" s="33">
        <v>-2.7548306839230791E-2</v>
      </c>
      <c r="D2773" s="33">
        <f t="shared" si="46"/>
        <v>2.4516931607692083E-3</v>
      </c>
    </row>
    <row r="2774" spans="2:4" x14ac:dyDescent="0.2">
      <c r="B2774" t="s">
        <v>2804</v>
      </c>
      <c r="C2774" s="33">
        <v>-1.7033743331628121E-3</v>
      </c>
      <c r="D2774" s="33">
        <f t="shared" si="46"/>
        <v>2.8296625666837188E-2</v>
      </c>
    </row>
    <row r="2775" spans="2:4" x14ac:dyDescent="0.2">
      <c r="B2775" t="s">
        <v>2805</v>
      </c>
      <c r="C2775" s="33">
        <v>-1.9948712119085062E-2</v>
      </c>
      <c r="D2775" s="33">
        <f t="shared" si="46"/>
        <v>1.0051287880914937E-2</v>
      </c>
    </row>
    <row r="2776" spans="2:4" x14ac:dyDescent="0.2">
      <c r="B2776" t="s">
        <v>2806</v>
      </c>
      <c r="C2776" s="33">
        <v>2.6385768521076831E-2</v>
      </c>
      <c r="D2776" s="33">
        <f t="shared" si="46"/>
        <v>5.638576852107683E-2</v>
      </c>
    </row>
    <row r="2777" spans="2:4" x14ac:dyDescent="0.2">
      <c r="B2777" t="s">
        <v>2807</v>
      </c>
      <c r="C2777" s="33">
        <v>2.0219500645576267E-2</v>
      </c>
      <c r="D2777" s="33">
        <f t="shared" si="46"/>
        <v>5.0219500645576266E-2</v>
      </c>
    </row>
    <row r="2778" spans="2:4" x14ac:dyDescent="0.2">
      <c r="B2778" t="s">
        <v>2808</v>
      </c>
      <c r="C2778" s="33">
        <v>2.8015381407887029E-4</v>
      </c>
      <c r="D2778" s="33">
        <f t="shared" si="46"/>
        <v>3.0280153814078871E-2</v>
      </c>
    </row>
    <row r="2779" spans="2:4" x14ac:dyDescent="0.2">
      <c r="B2779" t="s">
        <v>2809</v>
      </c>
      <c r="C2779" s="33">
        <v>8.7881443540544762E-3</v>
      </c>
      <c r="D2779" s="33">
        <f t="shared" si="46"/>
        <v>3.8788144354054477E-2</v>
      </c>
    </row>
    <row r="2780" spans="2:4" x14ac:dyDescent="0.2">
      <c r="B2780" t="s">
        <v>2810</v>
      </c>
      <c r="C2780" s="33">
        <v>-2.0563735367222689E-2</v>
      </c>
      <c r="D2780" s="33">
        <f t="shared" si="46"/>
        <v>9.4362646327773095E-3</v>
      </c>
    </row>
    <row r="2781" spans="2:4" x14ac:dyDescent="0.2">
      <c r="B2781" t="s">
        <v>2811</v>
      </c>
      <c r="C2781" s="33">
        <v>-1.5417883225485296E-2</v>
      </c>
      <c r="D2781" s="33">
        <f t="shared" si="46"/>
        <v>1.4582116774514703E-2</v>
      </c>
    </row>
    <row r="2782" spans="2:4" x14ac:dyDescent="0.2">
      <c r="B2782" t="s">
        <v>2812</v>
      </c>
      <c r="C2782" s="33">
        <v>-4.5742259974530936E-3</v>
      </c>
      <c r="D2782" s="33">
        <f t="shared" si="46"/>
        <v>2.5425774002546905E-2</v>
      </c>
    </row>
    <row r="2783" spans="2:4" x14ac:dyDescent="0.2">
      <c r="B2783" t="s">
        <v>2813</v>
      </c>
      <c r="C2783" s="33">
        <v>2.211037092083222E-2</v>
      </c>
      <c r="D2783" s="33">
        <f t="shared" si="46"/>
        <v>5.2110370920832219E-2</v>
      </c>
    </row>
    <row r="2784" spans="2:4" x14ac:dyDescent="0.2">
      <c r="B2784" t="s">
        <v>2814</v>
      </c>
      <c r="C2784" s="33">
        <v>-3.0030719711011213E-2</v>
      </c>
      <c r="D2784" s="33">
        <f t="shared" si="46"/>
        <v>-3.071971101121368E-5</v>
      </c>
    </row>
    <row r="2785" spans="2:4" x14ac:dyDescent="0.2">
      <c r="B2785" t="s">
        <v>2815</v>
      </c>
      <c r="C2785" s="33">
        <v>2.212562154288877E-2</v>
      </c>
      <c r="D2785" s="33">
        <f t="shared" si="46"/>
        <v>5.2125621542888773E-2</v>
      </c>
    </row>
    <row r="2786" spans="2:4" x14ac:dyDescent="0.2">
      <c r="B2786" t="s">
        <v>2816</v>
      </c>
      <c r="C2786" s="33">
        <v>-1.628365143491408E-2</v>
      </c>
      <c r="D2786" s="33">
        <f t="shared" si="46"/>
        <v>1.3716348565085919E-2</v>
      </c>
    </row>
    <row r="2787" spans="2:4" x14ac:dyDescent="0.2">
      <c r="B2787" t="s">
        <v>2817</v>
      </c>
      <c r="C2787" s="33">
        <v>4.6329416971199223E-4</v>
      </c>
      <c r="D2787" s="33">
        <f t="shared" si="46"/>
        <v>3.0463294169711989E-2</v>
      </c>
    </row>
    <row r="2788" spans="2:4" x14ac:dyDescent="0.2">
      <c r="B2788" t="s">
        <v>2818</v>
      </c>
      <c r="C2788" s="33">
        <v>1.2846693296880677E-2</v>
      </c>
      <c r="D2788" s="33">
        <f t="shared" si="46"/>
        <v>4.2846693296880678E-2</v>
      </c>
    </row>
    <row r="2789" spans="2:4" x14ac:dyDescent="0.2">
      <c r="B2789" t="s">
        <v>2819</v>
      </c>
      <c r="C2789" s="33">
        <v>1.8437877074437004E-3</v>
      </c>
      <c r="D2789" s="33">
        <f t="shared" si="46"/>
        <v>3.1843787707443699E-2</v>
      </c>
    </row>
    <row r="2790" spans="2:4" x14ac:dyDescent="0.2">
      <c r="B2790" t="s">
        <v>2820</v>
      </c>
      <c r="C2790" s="33">
        <v>2.0377520336173453E-2</v>
      </c>
      <c r="D2790" s="33">
        <f t="shared" si="46"/>
        <v>5.0377520336173452E-2</v>
      </c>
    </row>
    <row r="2791" spans="2:4" x14ac:dyDescent="0.2">
      <c r="B2791" t="s">
        <v>2821</v>
      </c>
      <c r="C2791" s="33">
        <v>-2.5852683543123339E-2</v>
      </c>
      <c r="D2791" s="33">
        <f t="shared" si="46"/>
        <v>4.1473164568766596E-3</v>
      </c>
    </row>
    <row r="2792" spans="2:4" x14ac:dyDescent="0.2">
      <c r="B2792" t="s">
        <v>2822</v>
      </c>
      <c r="C2792" s="33">
        <v>1.5030000276998804E-2</v>
      </c>
      <c r="D2792" s="33">
        <f t="shared" si="46"/>
        <v>4.5030000276998799E-2</v>
      </c>
    </row>
    <row r="2793" spans="2:4" x14ac:dyDescent="0.2">
      <c r="B2793" t="s">
        <v>2823</v>
      </c>
      <c r="C2793" s="33">
        <v>4.1736220689711417E-2</v>
      </c>
      <c r="D2793" s="33">
        <f t="shared" si="46"/>
        <v>7.1736220689711416E-2</v>
      </c>
    </row>
    <row r="2794" spans="2:4" x14ac:dyDescent="0.2">
      <c r="B2794" t="s">
        <v>2824</v>
      </c>
      <c r="C2794" s="33">
        <v>2.8372620693157789E-2</v>
      </c>
      <c r="D2794" s="33">
        <f t="shared" si="46"/>
        <v>5.8372620693157788E-2</v>
      </c>
    </row>
    <row r="2795" spans="2:4" x14ac:dyDescent="0.2">
      <c r="B2795" t="s">
        <v>2825</v>
      </c>
      <c r="C2795" s="33">
        <v>-7.2663532332541483E-4</v>
      </c>
      <c r="D2795" s="33">
        <f t="shared" si="46"/>
        <v>2.9273364676674584E-2</v>
      </c>
    </row>
    <row r="2796" spans="2:4" x14ac:dyDescent="0.2">
      <c r="B2796" t="s">
        <v>2826</v>
      </c>
      <c r="C2796" s="33">
        <v>1.828101845109132E-2</v>
      </c>
      <c r="D2796" s="33">
        <f t="shared" si="46"/>
        <v>4.8281018451091319E-2</v>
      </c>
    </row>
    <row r="2797" spans="2:4" x14ac:dyDescent="0.2">
      <c r="B2797" t="s">
        <v>2827</v>
      </c>
      <c r="C2797" s="33">
        <v>-7.7084858348091829E-3</v>
      </c>
      <c r="D2797" s="33">
        <f t="shared" si="46"/>
        <v>2.2291514165190818E-2</v>
      </c>
    </row>
    <row r="2798" spans="2:4" x14ac:dyDescent="0.2">
      <c r="B2798" t="s">
        <v>2828</v>
      </c>
      <c r="C2798" s="33">
        <v>8.6819886306315781E-3</v>
      </c>
      <c r="D2798" s="33">
        <f t="shared" si="46"/>
        <v>3.8681988630631575E-2</v>
      </c>
    </row>
    <row r="2799" spans="2:4" x14ac:dyDescent="0.2">
      <c r="B2799" t="s">
        <v>2829</v>
      </c>
      <c r="C2799" s="33">
        <v>2.4005062044492199E-2</v>
      </c>
      <c r="D2799" s="33">
        <f t="shared" si="46"/>
        <v>5.4005062044492194E-2</v>
      </c>
    </row>
    <row r="2800" spans="2:4" x14ac:dyDescent="0.2">
      <c r="B2800" t="s">
        <v>2830</v>
      </c>
      <c r="C2800" s="33">
        <v>2.5771403388528714E-2</v>
      </c>
      <c r="D2800" s="33">
        <f t="shared" si="46"/>
        <v>5.5771403388528713E-2</v>
      </c>
    </row>
    <row r="2801" spans="2:4" x14ac:dyDescent="0.2">
      <c r="B2801" t="s">
        <v>2831</v>
      </c>
      <c r="C2801" s="33">
        <v>1.6137775957068591E-2</v>
      </c>
      <c r="D2801" s="33">
        <f t="shared" si="46"/>
        <v>4.613777595706859E-2</v>
      </c>
    </row>
    <row r="2802" spans="2:4" x14ac:dyDescent="0.2">
      <c r="B2802" t="s">
        <v>2832</v>
      </c>
      <c r="C2802" s="33">
        <v>-4.4092069669319309E-3</v>
      </c>
      <c r="D2802" s="33">
        <f t="shared" si="46"/>
        <v>2.559079303306807E-2</v>
      </c>
    </row>
    <row r="2803" spans="2:4" x14ac:dyDescent="0.2">
      <c r="B2803" t="s">
        <v>2833</v>
      </c>
      <c r="C2803" s="33">
        <v>-1.5671253700766663E-2</v>
      </c>
      <c r="D2803" s="33">
        <f t="shared" si="46"/>
        <v>1.4328746299233336E-2</v>
      </c>
    </row>
    <row r="2804" spans="2:4" x14ac:dyDescent="0.2">
      <c r="B2804" t="s">
        <v>2834</v>
      </c>
      <c r="C2804" s="33">
        <v>-3.7539983688821353E-2</v>
      </c>
      <c r="D2804" s="33">
        <f t="shared" si="46"/>
        <v>-7.5399836888213542E-3</v>
      </c>
    </row>
    <row r="2805" spans="2:4" x14ac:dyDescent="0.2">
      <c r="B2805" t="s">
        <v>2835</v>
      </c>
      <c r="C2805" s="33">
        <v>1.0055740124663341E-2</v>
      </c>
      <c r="D2805" s="33">
        <f t="shared" si="46"/>
        <v>4.0055740124663342E-2</v>
      </c>
    </row>
    <row r="2806" spans="2:4" x14ac:dyDescent="0.2">
      <c r="B2806" t="s">
        <v>2836</v>
      </c>
      <c r="C2806" s="33">
        <v>-1.0729361986484753E-2</v>
      </c>
      <c r="D2806" s="33">
        <f t="shared" si="46"/>
        <v>1.9270638013515244E-2</v>
      </c>
    </row>
    <row r="2807" spans="2:4" x14ac:dyDescent="0.2">
      <c r="B2807" t="s">
        <v>2837</v>
      </c>
      <c r="C2807" s="33">
        <v>3.400356434769073E-2</v>
      </c>
      <c r="D2807" s="33">
        <f t="shared" si="46"/>
        <v>6.4003564347690722E-2</v>
      </c>
    </row>
    <row r="2808" spans="2:4" x14ac:dyDescent="0.2">
      <c r="B2808" t="s">
        <v>2838</v>
      </c>
      <c r="C2808" s="33">
        <v>2.905248106352281E-2</v>
      </c>
      <c r="D2808" s="33">
        <f t="shared" si="46"/>
        <v>5.9052481063522809E-2</v>
      </c>
    </row>
    <row r="2809" spans="2:4" x14ac:dyDescent="0.2">
      <c r="B2809" t="s">
        <v>2839</v>
      </c>
      <c r="C2809" s="33">
        <v>3.4142569073796987E-2</v>
      </c>
      <c r="D2809" s="33">
        <f t="shared" si="46"/>
        <v>6.4142569073796979E-2</v>
      </c>
    </row>
    <row r="2810" spans="2:4" x14ac:dyDescent="0.2">
      <c r="B2810" t="s">
        <v>2840</v>
      </c>
      <c r="C2810" s="33">
        <v>1.0783331912558293E-2</v>
      </c>
      <c r="D2810" s="33">
        <f t="shared" si="46"/>
        <v>4.0783331912558292E-2</v>
      </c>
    </row>
    <row r="2811" spans="2:4" x14ac:dyDescent="0.2">
      <c r="B2811" t="s">
        <v>2841</v>
      </c>
      <c r="C2811" s="33">
        <v>3.1870416765779702E-2</v>
      </c>
      <c r="D2811" s="33">
        <f t="shared" si="46"/>
        <v>6.1870416765779701E-2</v>
      </c>
    </row>
    <row r="2812" spans="2:4" x14ac:dyDescent="0.2">
      <c r="B2812" t="s">
        <v>2842</v>
      </c>
      <c r="C2812" s="33">
        <v>-4.7564882519581398E-3</v>
      </c>
      <c r="D2812" s="33">
        <f t="shared" si="46"/>
        <v>2.5243511748041861E-2</v>
      </c>
    </row>
    <row r="2813" spans="2:4" x14ac:dyDescent="0.2">
      <c r="B2813" t="s">
        <v>2843</v>
      </c>
      <c r="C2813" s="33">
        <v>-1.2227517672683852E-2</v>
      </c>
      <c r="D2813" s="33">
        <f t="shared" si="46"/>
        <v>1.7772482327316146E-2</v>
      </c>
    </row>
    <row r="2814" spans="2:4" x14ac:dyDescent="0.2">
      <c r="B2814" t="s">
        <v>2844</v>
      </c>
      <c r="C2814" s="33">
        <v>4.779989672501371E-2</v>
      </c>
      <c r="D2814" s="33">
        <f t="shared" si="46"/>
        <v>7.7799896725013709E-2</v>
      </c>
    </row>
    <row r="2815" spans="2:4" x14ac:dyDescent="0.2">
      <c r="B2815" t="s">
        <v>2845</v>
      </c>
      <c r="C2815" s="33">
        <v>-1.2271041826995505E-2</v>
      </c>
      <c r="D2815" s="33">
        <f t="shared" si="46"/>
        <v>1.7728958173004496E-2</v>
      </c>
    </row>
    <row r="2816" spans="2:4" x14ac:dyDescent="0.2">
      <c r="B2816" t="s">
        <v>2846</v>
      </c>
      <c r="C2816" s="33">
        <v>2.1388149264997817E-2</v>
      </c>
      <c r="D2816" s="33">
        <f t="shared" si="46"/>
        <v>5.1388149264997816E-2</v>
      </c>
    </row>
    <row r="2817" spans="2:4" x14ac:dyDescent="0.2">
      <c r="B2817" t="s">
        <v>2847</v>
      </c>
      <c r="C2817" s="33">
        <v>-2.0702447154898069E-3</v>
      </c>
      <c r="D2817" s="33">
        <f t="shared" si="46"/>
        <v>2.7929755284510194E-2</v>
      </c>
    </row>
    <row r="2818" spans="2:4" x14ac:dyDescent="0.2">
      <c r="B2818" t="s">
        <v>2848</v>
      </c>
      <c r="C2818" s="33">
        <v>-3.1521902144681896E-2</v>
      </c>
      <c r="D2818" s="33">
        <f t="shared" si="46"/>
        <v>-1.521902144681897E-3</v>
      </c>
    </row>
    <row r="2819" spans="2:4" x14ac:dyDescent="0.2">
      <c r="B2819" t="s">
        <v>2849</v>
      </c>
      <c r="C2819" s="33">
        <v>5.9448169637428758E-2</v>
      </c>
      <c r="D2819" s="33">
        <f t="shared" si="46"/>
        <v>8.9448169637428757E-2</v>
      </c>
    </row>
    <row r="2820" spans="2:4" x14ac:dyDescent="0.2">
      <c r="B2820" t="s">
        <v>2850</v>
      </c>
      <c r="C2820" s="33">
        <v>-2.56813586299234E-3</v>
      </c>
      <c r="D2820" s="33">
        <f t="shared" si="46"/>
        <v>2.7431864137007659E-2</v>
      </c>
    </row>
    <row r="2821" spans="2:4" x14ac:dyDescent="0.2">
      <c r="B2821" t="s">
        <v>2851</v>
      </c>
      <c r="C2821" s="33">
        <v>-1.026699721030854E-2</v>
      </c>
      <c r="D2821" s="33">
        <f t="shared" ref="D2821:D2884" si="47">C2821+3%</f>
        <v>1.9733002789691458E-2</v>
      </c>
    </row>
    <row r="2822" spans="2:4" x14ac:dyDescent="0.2">
      <c r="B2822" t="s">
        <v>2852</v>
      </c>
      <c r="C2822" s="33">
        <v>2.3540488614343765E-2</v>
      </c>
      <c r="D2822" s="33">
        <f t="shared" si="47"/>
        <v>5.3540488614343767E-2</v>
      </c>
    </row>
    <row r="2823" spans="2:4" x14ac:dyDescent="0.2">
      <c r="B2823" t="s">
        <v>2853</v>
      </c>
      <c r="C2823" s="33">
        <v>1.2094834208733137E-2</v>
      </c>
      <c r="D2823" s="33">
        <f t="shared" si="47"/>
        <v>4.209483420873314E-2</v>
      </c>
    </row>
    <row r="2824" spans="2:4" x14ac:dyDescent="0.2">
      <c r="B2824" t="s">
        <v>2854</v>
      </c>
      <c r="C2824" s="33">
        <v>1.1529645846235699E-2</v>
      </c>
      <c r="D2824" s="33">
        <f t="shared" si="47"/>
        <v>4.1529645846235697E-2</v>
      </c>
    </row>
    <row r="2825" spans="2:4" x14ac:dyDescent="0.2">
      <c r="B2825" t="s">
        <v>2855</v>
      </c>
      <c r="C2825" s="33">
        <v>4.6450543726094487E-2</v>
      </c>
      <c r="D2825" s="33">
        <f t="shared" si="47"/>
        <v>7.6450543726094486E-2</v>
      </c>
    </row>
    <row r="2826" spans="2:4" x14ac:dyDescent="0.2">
      <c r="B2826" t="s">
        <v>2856</v>
      </c>
      <c r="C2826" s="33">
        <v>2.505534612726348E-2</v>
      </c>
      <c r="D2826" s="33">
        <f t="shared" si="47"/>
        <v>5.5055346127263483E-2</v>
      </c>
    </row>
    <row r="2827" spans="2:4" x14ac:dyDescent="0.2">
      <c r="B2827" t="s">
        <v>2857</v>
      </c>
      <c r="C2827" s="33">
        <v>1.7052218443199214E-2</v>
      </c>
      <c r="D2827" s="33">
        <f t="shared" si="47"/>
        <v>4.7052218443199213E-2</v>
      </c>
    </row>
    <row r="2828" spans="2:4" x14ac:dyDescent="0.2">
      <c r="B2828" t="s">
        <v>2858</v>
      </c>
      <c r="C2828" s="33">
        <v>-3.0526964623233694E-3</v>
      </c>
      <c r="D2828" s="33">
        <f t="shared" si="47"/>
        <v>2.6947303537676631E-2</v>
      </c>
    </row>
    <row r="2829" spans="2:4" x14ac:dyDescent="0.2">
      <c r="B2829" t="s">
        <v>2859</v>
      </c>
      <c r="C2829" s="33">
        <v>-2.589314065043527E-2</v>
      </c>
      <c r="D2829" s="33">
        <f t="shared" si="47"/>
        <v>4.1068593495647288E-3</v>
      </c>
    </row>
    <row r="2830" spans="2:4" x14ac:dyDescent="0.2">
      <c r="B2830" t="s">
        <v>2860</v>
      </c>
      <c r="C2830" s="33">
        <v>2.5083010934737415E-2</v>
      </c>
      <c r="D2830" s="33">
        <f t="shared" si="47"/>
        <v>5.5083010934737414E-2</v>
      </c>
    </row>
    <row r="2831" spans="2:4" x14ac:dyDescent="0.2">
      <c r="B2831" t="s">
        <v>2861</v>
      </c>
      <c r="C2831" s="33">
        <v>2.7837230378052816E-3</v>
      </c>
      <c r="D2831" s="33">
        <f t="shared" si="47"/>
        <v>3.278372303780528E-2</v>
      </c>
    </row>
    <row r="2832" spans="2:4" x14ac:dyDescent="0.2">
      <c r="B2832" t="s">
        <v>2862</v>
      </c>
      <c r="C2832" s="33">
        <v>1.1304390489340259E-2</v>
      </c>
      <c r="D2832" s="33">
        <f t="shared" si="47"/>
        <v>4.1304390489340259E-2</v>
      </c>
    </row>
    <row r="2833" spans="2:4" x14ac:dyDescent="0.2">
      <c r="B2833" t="s">
        <v>2863</v>
      </c>
      <c r="C2833" s="33">
        <v>1.7786737549219681E-2</v>
      </c>
      <c r="D2833" s="33">
        <f t="shared" si="47"/>
        <v>4.7786737549219679E-2</v>
      </c>
    </row>
    <row r="2834" spans="2:4" x14ac:dyDescent="0.2">
      <c r="B2834" t="s">
        <v>2864</v>
      </c>
      <c r="C2834" s="33">
        <v>-1.7963570982170919E-2</v>
      </c>
      <c r="D2834" s="33">
        <f t="shared" si="47"/>
        <v>1.203642901782908E-2</v>
      </c>
    </row>
    <row r="2835" spans="2:4" x14ac:dyDescent="0.2">
      <c r="B2835" t="s">
        <v>2865</v>
      </c>
      <c r="C2835" s="33">
        <v>3.9815732157133001E-3</v>
      </c>
      <c r="D2835" s="33">
        <f t="shared" si="47"/>
        <v>3.3981573215713295E-2</v>
      </c>
    </row>
    <row r="2836" spans="2:4" x14ac:dyDescent="0.2">
      <c r="B2836" t="s">
        <v>2866</v>
      </c>
      <c r="C2836" s="33">
        <v>-4.6910843311425629E-3</v>
      </c>
      <c r="D2836" s="33">
        <f t="shared" si="47"/>
        <v>2.5308915668857436E-2</v>
      </c>
    </row>
    <row r="2837" spans="2:4" x14ac:dyDescent="0.2">
      <c r="B2837" t="s">
        <v>2867</v>
      </c>
      <c r="C2837" s="33">
        <v>3.5931491493037558E-2</v>
      </c>
      <c r="D2837" s="33">
        <f t="shared" si="47"/>
        <v>6.5931491493037564E-2</v>
      </c>
    </row>
    <row r="2838" spans="2:4" x14ac:dyDescent="0.2">
      <c r="B2838" t="s">
        <v>2868</v>
      </c>
      <c r="C2838" s="33">
        <v>-1.6500482321651799E-2</v>
      </c>
      <c r="D2838" s="33">
        <f t="shared" si="47"/>
        <v>1.34995176783482E-2</v>
      </c>
    </row>
    <row r="2839" spans="2:4" x14ac:dyDescent="0.2">
      <c r="B2839" t="s">
        <v>2869</v>
      </c>
      <c r="C2839" s="33">
        <v>1.8277406788968401E-2</v>
      </c>
      <c r="D2839" s="33">
        <f t="shared" si="47"/>
        <v>4.8277406788968399E-2</v>
      </c>
    </row>
    <row r="2840" spans="2:4" x14ac:dyDescent="0.2">
      <c r="B2840" t="s">
        <v>2870</v>
      </c>
      <c r="C2840" s="33">
        <v>-4.707526209645381E-3</v>
      </c>
      <c r="D2840" s="33">
        <f t="shared" si="47"/>
        <v>2.5292473790354618E-2</v>
      </c>
    </row>
    <row r="2841" spans="2:4" x14ac:dyDescent="0.2">
      <c r="B2841" t="s">
        <v>2871</v>
      </c>
      <c r="C2841" s="33">
        <v>-2.0916694585566137E-3</v>
      </c>
      <c r="D2841" s="33">
        <f t="shared" si="47"/>
        <v>2.7908330541443385E-2</v>
      </c>
    </row>
    <row r="2842" spans="2:4" x14ac:dyDescent="0.2">
      <c r="B2842" t="s">
        <v>2872</v>
      </c>
      <c r="C2842" s="33">
        <v>4.2673046896347988E-2</v>
      </c>
      <c r="D2842" s="33">
        <f t="shared" si="47"/>
        <v>7.2673046896347987E-2</v>
      </c>
    </row>
    <row r="2843" spans="2:4" x14ac:dyDescent="0.2">
      <c r="B2843" t="s">
        <v>2873</v>
      </c>
      <c r="C2843" s="33">
        <v>-3.4497497407517681E-2</v>
      </c>
      <c r="D2843" s="33">
        <f t="shared" si="47"/>
        <v>-4.4974974075176824E-3</v>
      </c>
    </row>
    <row r="2844" spans="2:4" x14ac:dyDescent="0.2">
      <c r="B2844" t="s">
        <v>2874</v>
      </c>
      <c r="C2844" s="33">
        <v>-2.0721076392993826E-3</v>
      </c>
      <c r="D2844" s="33">
        <f t="shared" si="47"/>
        <v>2.7927892360700618E-2</v>
      </c>
    </row>
    <row r="2845" spans="2:4" x14ac:dyDescent="0.2">
      <c r="B2845" t="s">
        <v>2875</v>
      </c>
      <c r="C2845" s="33">
        <v>-1.7476444424345886E-2</v>
      </c>
      <c r="D2845" s="33">
        <f t="shared" si="47"/>
        <v>1.2523555575654113E-2</v>
      </c>
    </row>
    <row r="2846" spans="2:4" x14ac:dyDescent="0.2">
      <c r="B2846" t="s">
        <v>2876</v>
      </c>
      <c r="C2846" s="33">
        <v>1.9332453895657992E-2</v>
      </c>
      <c r="D2846" s="33">
        <f t="shared" si="47"/>
        <v>4.9332453895657991E-2</v>
      </c>
    </row>
    <row r="2847" spans="2:4" x14ac:dyDescent="0.2">
      <c r="B2847" t="s">
        <v>2877</v>
      </c>
      <c r="C2847" s="33">
        <v>3.5900023118564384E-2</v>
      </c>
      <c r="D2847" s="33">
        <f t="shared" si="47"/>
        <v>6.5900023118564383E-2</v>
      </c>
    </row>
    <row r="2848" spans="2:4" x14ac:dyDescent="0.2">
      <c r="B2848" t="s">
        <v>2878</v>
      </c>
      <c r="C2848" s="33">
        <v>7.8816344387509611E-4</v>
      </c>
      <c r="D2848" s="33">
        <f t="shared" si="47"/>
        <v>3.0788163443875097E-2</v>
      </c>
    </row>
    <row r="2849" spans="2:4" x14ac:dyDescent="0.2">
      <c r="B2849" t="s">
        <v>2879</v>
      </c>
      <c r="C2849" s="33">
        <v>-3.7139955940225511E-4</v>
      </c>
      <c r="D2849" s="33">
        <f t="shared" si="47"/>
        <v>2.9628600440597744E-2</v>
      </c>
    </row>
    <row r="2850" spans="2:4" x14ac:dyDescent="0.2">
      <c r="B2850" t="s">
        <v>2880</v>
      </c>
      <c r="C2850" s="33">
        <v>2.1344476263007745E-3</v>
      </c>
      <c r="D2850" s="33">
        <f t="shared" si="47"/>
        <v>3.2134447626300772E-2</v>
      </c>
    </row>
    <row r="2851" spans="2:4" x14ac:dyDescent="0.2">
      <c r="B2851" t="s">
        <v>2881</v>
      </c>
      <c r="C2851" s="33">
        <v>2.7958431502647541E-2</v>
      </c>
      <c r="D2851" s="33">
        <f t="shared" si="47"/>
        <v>5.7958431502647539E-2</v>
      </c>
    </row>
    <row r="2852" spans="2:4" x14ac:dyDescent="0.2">
      <c r="B2852" t="s">
        <v>2882</v>
      </c>
      <c r="C2852" s="33">
        <v>2.1233785841368362E-2</v>
      </c>
      <c r="D2852" s="33">
        <f t="shared" si="47"/>
        <v>5.1233785841368361E-2</v>
      </c>
    </row>
    <row r="2853" spans="2:4" x14ac:dyDescent="0.2">
      <c r="B2853" t="s">
        <v>2883</v>
      </c>
      <c r="C2853" s="33">
        <v>-1.1168037558501494E-3</v>
      </c>
      <c r="D2853" s="33">
        <f t="shared" si="47"/>
        <v>2.888319624414985E-2</v>
      </c>
    </row>
    <row r="2854" spans="2:4" x14ac:dyDescent="0.2">
      <c r="B2854" t="s">
        <v>2884</v>
      </c>
      <c r="C2854" s="33">
        <v>9.1668957102133321E-3</v>
      </c>
      <c r="D2854" s="33">
        <f t="shared" si="47"/>
        <v>3.9166895710213333E-2</v>
      </c>
    </row>
    <row r="2855" spans="2:4" x14ac:dyDescent="0.2">
      <c r="B2855" t="s">
        <v>2885</v>
      </c>
      <c r="C2855" s="33">
        <v>-9.6761954235576233E-3</v>
      </c>
      <c r="D2855" s="33">
        <f t="shared" si="47"/>
        <v>2.0323804576442374E-2</v>
      </c>
    </row>
    <row r="2856" spans="2:4" x14ac:dyDescent="0.2">
      <c r="B2856" t="s">
        <v>2886</v>
      </c>
      <c r="C2856" s="33">
        <v>2.4193816005874329E-2</v>
      </c>
      <c r="D2856" s="33">
        <f t="shared" si="47"/>
        <v>5.4193816005874328E-2</v>
      </c>
    </row>
    <row r="2857" spans="2:4" x14ac:dyDescent="0.2">
      <c r="B2857" t="s">
        <v>2887</v>
      </c>
      <c r="C2857" s="33">
        <v>-3.5009523130492756E-3</v>
      </c>
      <c r="D2857" s="33">
        <f t="shared" si="47"/>
        <v>2.6499047686950723E-2</v>
      </c>
    </row>
    <row r="2858" spans="2:4" x14ac:dyDescent="0.2">
      <c r="B2858" t="s">
        <v>2888</v>
      </c>
      <c r="C2858" s="33">
        <v>1.6743783491509866E-2</v>
      </c>
      <c r="D2858" s="33">
        <f t="shared" si="47"/>
        <v>4.6743783491509865E-2</v>
      </c>
    </row>
    <row r="2859" spans="2:4" x14ac:dyDescent="0.2">
      <c r="B2859" t="s">
        <v>2889</v>
      </c>
      <c r="C2859" s="33">
        <v>1.5489403830073252E-2</v>
      </c>
      <c r="D2859" s="33">
        <f t="shared" si="47"/>
        <v>4.5489403830073251E-2</v>
      </c>
    </row>
    <row r="2860" spans="2:4" x14ac:dyDescent="0.2">
      <c r="B2860" t="s">
        <v>2890</v>
      </c>
      <c r="C2860" s="33">
        <v>1.1965884974950887E-3</v>
      </c>
      <c r="D2860" s="33">
        <f t="shared" si="47"/>
        <v>3.1196588497495088E-2</v>
      </c>
    </row>
    <row r="2861" spans="2:4" x14ac:dyDescent="0.2">
      <c r="B2861" t="s">
        <v>2891</v>
      </c>
      <c r="C2861" s="33">
        <v>2.0611105828965311E-2</v>
      </c>
      <c r="D2861" s="33">
        <f t="shared" si="47"/>
        <v>5.061110582896531E-2</v>
      </c>
    </row>
    <row r="2862" spans="2:4" x14ac:dyDescent="0.2">
      <c r="B2862" t="s">
        <v>2892</v>
      </c>
      <c r="C2862" s="33">
        <v>2.7524515808684522E-2</v>
      </c>
      <c r="D2862" s="33">
        <f t="shared" si="47"/>
        <v>5.752451580868452E-2</v>
      </c>
    </row>
    <row r="2863" spans="2:4" x14ac:dyDescent="0.2">
      <c r="B2863" t="s">
        <v>2893</v>
      </c>
      <c r="C2863" s="33">
        <v>2.552611206777221E-3</v>
      </c>
      <c r="D2863" s="33">
        <f t="shared" si="47"/>
        <v>3.2552611206777222E-2</v>
      </c>
    </row>
    <row r="2864" spans="2:4" x14ac:dyDescent="0.2">
      <c r="B2864" t="s">
        <v>2894</v>
      </c>
      <c r="C2864" s="33">
        <v>1.2034321779131588E-2</v>
      </c>
      <c r="D2864" s="33">
        <f t="shared" si="47"/>
        <v>4.2034321779131585E-2</v>
      </c>
    </row>
    <row r="2865" spans="2:4" x14ac:dyDescent="0.2">
      <c r="B2865" t="s">
        <v>2895</v>
      </c>
      <c r="C2865" s="33">
        <v>2.6252155092672683E-3</v>
      </c>
      <c r="D2865" s="33">
        <f t="shared" si="47"/>
        <v>3.2625215509267266E-2</v>
      </c>
    </row>
    <row r="2866" spans="2:4" x14ac:dyDescent="0.2">
      <c r="B2866" t="s">
        <v>2896</v>
      </c>
      <c r="C2866" s="33">
        <v>-2.0985305017288854E-2</v>
      </c>
      <c r="D2866" s="33">
        <f t="shared" si="47"/>
        <v>9.0146949827111453E-3</v>
      </c>
    </row>
    <row r="2867" spans="2:4" x14ac:dyDescent="0.2">
      <c r="B2867" t="s">
        <v>2897</v>
      </c>
      <c r="C2867" s="33">
        <v>2.4899156451962477E-2</v>
      </c>
      <c r="D2867" s="33">
        <f t="shared" si="47"/>
        <v>5.4899156451962472E-2</v>
      </c>
    </row>
    <row r="2868" spans="2:4" x14ac:dyDescent="0.2">
      <c r="B2868" t="s">
        <v>2898</v>
      </c>
      <c r="C2868" s="33">
        <v>-1.2238818150445054E-3</v>
      </c>
      <c r="D2868" s="33">
        <f t="shared" si="47"/>
        <v>2.8776118184955492E-2</v>
      </c>
    </row>
    <row r="2869" spans="2:4" x14ac:dyDescent="0.2">
      <c r="B2869" t="s">
        <v>2899</v>
      </c>
      <c r="C2869" s="33">
        <v>2.7783076500200475E-2</v>
      </c>
      <c r="D2869" s="33">
        <f t="shared" si="47"/>
        <v>5.7783076500200474E-2</v>
      </c>
    </row>
    <row r="2870" spans="2:4" x14ac:dyDescent="0.2">
      <c r="B2870" t="s">
        <v>2900</v>
      </c>
      <c r="C2870" s="33">
        <v>1.1969362754733122E-2</v>
      </c>
      <c r="D2870" s="33">
        <f t="shared" si="47"/>
        <v>4.1969362754733119E-2</v>
      </c>
    </row>
    <row r="2871" spans="2:4" x14ac:dyDescent="0.2">
      <c r="B2871" t="s">
        <v>2901</v>
      </c>
      <c r="C2871" s="33">
        <v>3.4838284427696278E-2</v>
      </c>
      <c r="D2871" s="33">
        <f t="shared" si="47"/>
        <v>6.4838284427696277E-2</v>
      </c>
    </row>
    <row r="2872" spans="2:4" x14ac:dyDescent="0.2">
      <c r="B2872" t="s">
        <v>2902</v>
      </c>
      <c r="C2872" s="33">
        <v>2.0104829000205098E-2</v>
      </c>
      <c r="D2872" s="33">
        <f t="shared" si="47"/>
        <v>5.0104829000205096E-2</v>
      </c>
    </row>
    <row r="2873" spans="2:4" x14ac:dyDescent="0.2">
      <c r="B2873" t="s">
        <v>2903</v>
      </c>
      <c r="C2873" s="33">
        <v>2.6652710905801034E-2</v>
      </c>
      <c r="D2873" s="33">
        <f t="shared" si="47"/>
        <v>5.6652710905801033E-2</v>
      </c>
    </row>
    <row r="2874" spans="2:4" x14ac:dyDescent="0.2">
      <c r="B2874" t="s">
        <v>2904</v>
      </c>
      <c r="C2874" s="33">
        <v>3.81999924008594E-3</v>
      </c>
      <c r="D2874" s="33">
        <f t="shared" si="47"/>
        <v>3.3819999240085941E-2</v>
      </c>
    </row>
    <row r="2875" spans="2:4" x14ac:dyDescent="0.2">
      <c r="B2875" t="s">
        <v>2905</v>
      </c>
      <c r="C2875" s="33">
        <v>-2.3225273481987517E-2</v>
      </c>
      <c r="D2875" s="33">
        <f t="shared" si="47"/>
        <v>6.7747265180124819E-3</v>
      </c>
    </row>
    <row r="2876" spans="2:4" x14ac:dyDescent="0.2">
      <c r="B2876" t="s">
        <v>2906</v>
      </c>
      <c r="C2876" s="33">
        <v>2.4204453916509997E-2</v>
      </c>
      <c r="D2876" s="33">
        <f t="shared" si="47"/>
        <v>5.4204453916509993E-2</v>
      </c>
    </row>
    <row r="2877" spans="2:4" x14ac:dyDescent="0.2">
      <c r="B2877" t="s">
        <v>2907</v>
      </c>
      <c r="C2877" s="33">
        <v>1.5632472399333863E-2</v>
      </c>
      <c r="D2877" s="33">
        <f t="shared" si="47"/>
        <v>4.5632472399333865E-2</v>
      </c>
    </row>
    <row r="2878" spans="2:4" x14ac:dyDescent="0.2">
      <c r="B2878" t="s">
        <v>2908</v>
      </c>
      <c r="C2878" s="33">
        <v>8.6259141376709512E-3</v>
      </c>
      <c r="D2878" s="33">
        <f t="shared" si="47"/>
        <v>3.8625914137670948E-2</v>
      </c>
    </row>
    <row r="2879" spans="2:4" x14ac:dyDescent="0.2">
      <c r="B2879" t="s">
        <v>2909</v>
      </c>
      <c r="C2879" s="33">
        <v>2.8103204244730368E-2</v>
      </c>
      <c r="D2879" s="33">
        <f t="shared" si="47"/>
        <v>5.8103204244730366E-2</v>
      </c>
    </row>
    <row r="2880" spans="2:4" x14ac:dyDescent="0.2">
      <c r="B2880" t="s">
        <v>2910</v>
      </c>
      <c r="C2880" s="33">
        <v>-1.4796919829072679E-2</v>
      </c>
      <c r="D2880" s="33">
        <f t="shared" si="47"/>
        <v>1.520308017092732E-2</v>
      </c>
    </row>
    <row r="2881" spans="2:4" x14ac:dyDescent="0.2">
      <c r="B2881" t="s">
        <v>2911</v>
      </c>
      <c r="C2881" s="33">
        <v>2.9287471398031804E-2</v>
      </c>
      <c r="D2881" s="33">
        <f t="shared" si="47"/>
        <v>5.9287471398031803E-2</v>
      </c>
    </row>
    <row r="2882" spans="2:4" x14ac:dyDescent="0.2">
      <c r="B2882" t="s">
        <v>2912</v>
      </c>
      <c r="C2882" s="33">
        <v>-1.0452095722897839E-2</v>
      </c>
      <c r="D2882" s="33">
        <f t="shared" si="47"/>
        <v>1.9547904277102159E-2</v>
      </c>
    </row>
    <row r="2883" spans="2:4" x14ac:dyDescent="0.2">
      <c r="B2883" t="s">
        <v>2913</v>
      </c>
      <c r="C2883" s="33">
        <v>3.6185233769034653E-2</v>
      </c>
      <c r="D2883" s="33">
        <f t="shared" si="47"/>
        <v>6.6185233769034651E-2</v>
      </c>
    </row>
    <row r="2884" spans="2:4" x14ac:dyDescent="0.2">
      <c r="B2884" t="s">
        <v>2914</v>
      </c>
      <c r="C2884" s="33">
        <v>4.0510353819511822E-3</v>
      </c>
      <c r="D2884" s="33">
        <f t="shared" si="47"/>
        <v>3.4051035381951179E-2</v>
      </c>
    </row>
    <row r="2885" spans="2:4" x14ac:dyDescent="0.2">
      <c r="B2885" t="s">
        <v>2915</v>
      </c>
      <c r="C2885" s="33">
        <v>1.8111543784943715E-2</v>
      </c>
      <c r="D2885" s="33">
        <f t="shared" ref="D2885:D2948" si="48">C2885+3%</f>
        <v>4.8111543784943714E-2</v>
      </c>
    </row>
    <row r="2886" spans="2:4" x14ac:dyDescent="0.2">
      <c r="B2886" t="s">
        <v>2916</v>
      </c>
      <c r="C2886" s="33">
        <v>-9.5699167308883563E-3</v>
      </c>
      <c r="D2886" s="33">
        <f t="shared" si="48"/>
        <v>2.0430083269111644E-2</v>
      </c>
    </row>
    <row r="2887" spans="2:4" x14ac:dyDescent="0.2">
      <c r="B2887" t="s">
        <v>2917</v>
      </c>
      <c r="C2887" s="33">
        <v>1.1933633583529706E-2</v>
      </c>
      <c r="D2887" s="33">
        <f t="shared" si="48"/>
        <v>4.1933633583529709E-2</v>
      </c>
    </row>
    <row r="2888" spans="2:4" x14ac:dyDescent="0.2">
      <c r="B2888" t="s">
        <v>2918</v>
      </c>
      <c r="C2888" s="33">
        <v>-1.9384384051634534E-2</v>
      </c>
      <c r="D2888" s="33">
        <f t="shared" si="48"/>
        <v>1.0615615948365464E-2</v>
      </c>
    </row>
    <row r="2889" spans="2:4" x14ac:dyDescent="0.2">
      <c r="B2889" t="s">
        <v>2919</v>
      </c>
      <c r="C2889" s="33">
        <v>-2.1253630572914635E-2</v>
      </c>
      <c r="D2889" s="33">
        <f t="shared" si="48"/>
        <v>8.746369427085364E-3</v>
      </c>
    </row>
    <row r="2890" spans="2:4" x14ac:dyDescent="0.2">
      <c r="B2890" t="s">
        <v>2920</v>
      </c>
      <c r="C2890" s="33">
        <v>9.3595218848536513E-3</v>
      </c>
      <c r="D2890" s="33">
        <f t="shared" si="48"/>
        <v>3.935952188485365E-2</v>
      </c>
    </row>
    <row r="2891" spans="2:4" x14ac:dyDescent="0.2">
      <c r="B2891" t="s">
        <v>2921</v>
      </c>
      <c r="C2891" s="33">
        <v>4.0432151940925495E-3</v>
      </c>
      <c r="D2891" s="33">
        <f t="shared" si="48"/>
        <v>3.4043215194092549E-2</v>
      </c>
    </row>
    <row r="2892" spans="2:4" x14ac:dyDescent="0.2">
      <c r="B2892" t="s">
        <v>2922</v>
      </c>
      <c r="C2892" s="33">
        <v>-1.4683140130801256E-3</v>
      </c>
      <c r="D2892" s="33">
        <f t="shared" si="48"/>
        <v>2.8531685986919873E-2</v>
      </c>
    </row>
    <row r="2893" spans="2:4" x14ac:dyDescent="0.2">
      <c r="B2893" t="s">
        <v>2923</v>
      </c>
      <c r="C2893" s="33">
        <v>4.4522724385921827E-3</v>
      </c>
      <c r="D2893" s="33">
        <f t="shared" si="48"/>
        <v>3.4452272438592182E-2</v>
      </c>
    </row>
    <row r="2894" spans="2:4" x14ac:dyDescent="0.2">
      <c r="B2894" t="s">
        <v>2924</v>
      </c>
      <c r="C2894" s="33">
        <v>-3.9594427852493227E-3</v>
      </c>
      <c r="D2894" s="33">
        <f t="shared" si="48"/>
        <v>2.6040557214750674E-2</v>
      </c>
    </row>
    <row r="2895" spans="2:4" x14ac:dyDescent="0.2">
      <c r="B2895" t="s">
        <v>2925</v>
      </c>
      <c r="C2895" s="33">
        <v>3.2455487109286481E-2</v>
      </c>
      <c r="D2895" s="33">
        <f t="shared" si="48"/>
        <v>6.245548710928648E-2</v>
      </c>
    </row>
    <row r="2896" spans="2:4" x14ac:dyDescent="0.2">
      <c r="B2896" t="s">
        <v>2926</v>
      </c>
      <c r="C2896" s="33">
        <v>1.8713373384878041E-2</v>
      </c>
      <c r="D2896" s="33">
        <f t="shared" si="48"/>
        <v>4.8713373384878036E-2</v>
      </c>
    </row>
    <row r="2897" spans="2:4" x14ac:dyDescent="0.2">
      <c r="B2897" t="s">
        <v>2927</v>
      </c>
      <c r="C2897" s="33">
        <v>6.7864291821323561E-3</v>
      </c>
      <c r="D2897" s="33">
        <f t="shared" si="48"/>
        <v>3.6786429182132353E-2</v>
      </c>
    </row>
    <row r="2898" spans="2:4" x14ac:dyDescent="0.2">
      <c r="B2898" t="s">
        <v>2928</v>
      </c>
      <c r="C2898" s="33">
        <v>2.4155320692767605E-2</v>
      </c>
      <c r="D2898" s="33">
        <f t="shared" si="48"/>
        <v>5.41553206927676E-2</v>
      </c>
    </row>
    <row r="2899" spans="2:4" x14ac:dyDescent="0.2">
      <c r="B2899" t="s">
        <v>2929</v>
      </c>
      <c r="C2899" s="33">
        <v>6.1428699307332331E-3</v>
      </c>
      <c r="D2899" s="33">
        <f t="shared" si="48"/>
        <v>3.6142869930733235E-2</v>
      </c>
    </row>
    <row r="2900" spans="2:4" x14ac:dyDescent="0.2">
      <c r="B2900" t="s">
        <v>2930</v>
      </c>
      <c r="C2900" s="33">
        <v>6.1659523538945566E-3</v>
      </c>
      <c r="D2900" s="33">
        <f t="shared" si="48"/>
        <v>3.6165952353894554E-2</v>
      </c>
    </row>
    <row r="2901" spans="2:4" x14ac:dyDescent="0.2">
      <c r="B2901" t="s">
        <v>2931</v>
      </c>
      <c r="C2901" s="33">
        <v>8.9179864625633255E-3</v>
      </c>
      <c r="D2901" s="33">
        <f t="shared" si="48"/>
        <v>3.8917986462563323E-2</v>
      </c>
    </row>
    <row r="2902" spans="2:4" x14ac:dyDescent="0.2">
      <c r="B2902" t="s">
        <v>2932</v>
      </c>
      <c r="C2902" s="33">
        <v>1.033195057750225E-2</v>
      </c>
      <c r="D2902" s="33">
        <f t="shared" si="48"/>
        <v>4.0331950577502246E-2</v>
      </c>
    </row>
    <row r="2903" spans="2:4" x14ac:dyDescent="0.2">
      <c r="B2903" t="s">
        <v>2933</v>
      </c>
      <c r="C2903" s="33">
        <v>-4.8647186975472906E-2</v>
      </c>
      <c r="D2903" s="33">
        <f t="shared" si="48"/>
        <v>-1.8647186975472907E-2</v>
      </c>
    </row>
    <row r="2904" spans="2:4" x14ac:dyDescent="0.2">
      <c r="B2904" t="s">
        <v>2934</v>
      </c>
      <c r="C2904" s="33">
        <v>5.2020880993300369E-3</v>
      </c>
      <c r="D2904" s="33">
        <f t="shared" si="48"/>
        <v>3.5202088099330037E-2</v>
      </c>
    </row>
    <row r="2905" spans="2:4" x14ac:dyDescent="0.2">
      <c r="B2905" t="s">
        <v>2935</v>
      </c>
      <c r="C2905" s="33">
        <v>1.4946073994321312E-2</v>
      </c>
      <c r="D2905" s="33">
        <f t="shared" si="48"/>
        <v>4.4946073994321309E-2</v>
      </c>
    </row>
    <row r="2906" spans="2:4" x14ac:dyDescent="0.2">
      <c r="B2906" t="s">
        <v>2936</v>
      </c>
      <c r="C2906" s="33">
        <v>1.2711140124139236E-2</v>
      </c>
      <c r="D2906" s="33">
        <f t="shared" si="48"/>
        <v>4.2711140124139235E-2</v>
      </c>
    </row>
    <row r="2907" spans="2:4" x14ac:dyDescent="0.2">
      <c r="B2907" t="s">
        <v>2937</v>
      </c>
      <c r="C2907" s="33">
        <v>1.368425182266382E-2</v>
      </c>
      <c r="D2907" s="33">
        <f t="shared" si="48"/>
        <v>4.3684251822663819E-2</v>
      </c>
    </row>
    <row r="2908" spans="2:4" x14ac:dyDescent="0.2">
      <c r="B2908" t="s">
        <v>2938</v>
      </c>
      <c r="C2908" s="33">
        <v>-6.064203752826269E-3</v>
      </c>
      <c r="D2908" s="33">
        <f t="shared" si="48"/>
        <v>2.3935796247173728E-2</v>
      </c>
    </row>
    <row r="2909" spans="2:4" x14ac:dyDescent="0.2">
      <c r="B2909" t="s">
        <v>2939</v>
      </c>
      <c r="C2909" s="33">
        <v>-3.24651197269815E-3</v>
      </c>
      <c r="D2909" s="33">
        <f t="shared" si="48"/>
        <v>2.6753488027301847E-2</v>
      </c>
    </row>
    <row r="2910" spans="2:4" x14ac:dyDescent="0.2">
      <c r="B2910" t="s">
        <v>2940</v>
      </c>
      <c r="C2910" s="33">
        <v>2.5198211184534582E-3</v>
      </c>
      <c r="D2910" s="33">
        <f t="shared" si="48"/>
        <v>3.251982111845346E-2</v>
      </c>
    </row>
    <row r="2911" spans="2:4" x14ac:dyDescent="0.2">
      <c r="B2911" t="s">
        <v>2941</v>
      </c>
      <c r="C2911" s="33">
        <v>2.0635682907629085E-2</v>
      </c>
      <c r="D2911" s="33">
        <f t="shared" si="48"/>
        <v>5.0635682907629084E-2</v>
      </c>
    </row>
    <row r="2912" spans="2:4" x14ac:dyDescent="0.2">
      <c r="B2912" t="s">
        <v>2942</v>
      </c>
      <c r="C2912" s="33">
        <v>2.1168481956403314E-2</v>
      </c>
      <c r="D2912" s="33">
        <f t="shared" si="48"/>
        <v>5.1168481956403312E-2</v>
      </c>
    </row>
    <row r="2913" spans="2:4" x14ac:dyDescent="0.2">
      <c r="B2913" t="s">
        <v>2943</v>
      </c>
      <c r="C2913" s="33">
        <v>9.7824905206218751E-3</v>
      </c>
      <c r="D2913" s="33">
        <f t="shared" si="48"/>
        <v>3.9782490520621876E-2</v>
      </c>
    </row>
    <row r="2914" spans="2:4" x14ac:dyDescent="0.2">
      <c r="B2914" t="s">
        <v>2944</v>
      </c>
      <c r="C2914" s="33">
        <v>1.4654674890540349E-3</v>
      </c>
      <c r="D2914" s="33">
        <f t="shared" si="48"/>
        <v>3.146546748905403E-2</v>
      </c>
    </row>
    <row r="2915" spans="2:4" x14ac:dyDescent="0.2">
      <c r="B2915" t="s">
        <v>2945</v>
      </c>
      <c r="C2915" s="33">
        <v>9.1972677652193552E-3</v>
      </c>
      <c r="D2915" s="33">
        <f t="shared" si="48"/>
        <v>3.9197267765219354E-2</v>
      </c>
    </row>
    <row r="2916" spans="2:4" x14ac:dyDescent="0.2">
      <c r="B2916" t="s">
        <v>2946</v>
      </c>
      <c r="C2916" s="33">
        <v>2.5867082802430448E-2</v>
      </c>
      <c r="D2916" s="33">
        <f t="shared" si="48"/>
        <v>5.5867082802430447E-2</v>
      </c>
    </row>
    <row r="2917" spans="2:4" x14ac:dyDescent="0.2">
      <c r="B2917" t="s">
        <v>2947</v>
      </c>
      <c r="C2917" s="33">
        <v>-2.0793941017140209E-2</v>
      </c>
      <c r="D2917" s="33">
        <f t="shared" si="48"/>
        <v>9.2060589828597897E-3</v>
      </c>
    </row>
    <row r="2918" spans="2:4" x14ac:dyDescent="0.2">
      <c r="B2918" t="s">
        <v>2948</v>
      </c>
      <c r="C2918" s="33">
        <v>-5.0805169317167855E-3</v>
      </c>
      <c r="D2918" s="33">
        <f t="shared" si="48"/>
        <v>2.4919483068283212E-2</v>
      </c>
    </row>
    <row r="2919" spans="2:4" x14ac:dyDescent="0.2">
      <c r="B2919" t="s">
        <v>2949</v>
      </c>
      <c r="C2919" s="33">
        <v>-7.9273566295836335E-3</v>
      </c>
      <c r="D2919" s="33">
        <f t="shared" si="48"/>
        <v>2.2072643370416367E-2</v>
      </c>
    </row>
    <row r="2920" spans="2:4" x14ac:dyDescent="0.2">
      <c r="B2920" t="s">
        <v>2950</v>
      </c>
      <c r="C2920" s="33">
        <v>1.7490468563114529E-3</v>
      </c>
      <c r="D2920" s="33">
        <f t="shared" si="48"/>
        <v>3.1749046856311455E-2</v>
      </c>
    </row>
    <row r="2921" spans="2:4" x14ac:dyDescent="0.2">
      <c r="B2921" t="s">
        <v>2951</v>
      </c>
      <c r="C2921" s="33">
        <v>-6.7454219329269455E-4</v>
      </c>
      <c r="D2921" s="33">
        <f t="shared" si="48"/>
        <v>2.9325457806707304E-2</v>
      </c>
    </row>
    <row r="2922" spans="2:4" x14ac:dyDescent="0.2">
      <c r="B2922" t="s">
        <v>2952</v>
      </c>
      <c r="C2922" s="33">
        <v>7.3964465516343243E-3</v>
      </c>
      <c r="D2922" s="33">
        <f t="shared" si="48"/>
        <v>3.7396446551634321E-2</v>
      </c>
    </row>
    <row r="2923" spans="2:4" x14ac:dyDescent="0.2">
      <c r="B2923" t="s">
        <v>2953</v>
      </c>
      <c r="C2923" s="33">
        <v>2.3155667610968871E-2</v>
      </c>
      <c r="D2923" s="33">
        <f t="shared" si="48"/>
        <v>5.3155667610968869E-2</v>
      </c>
    </row>
    <row r="2924" spans="2:4" x14ac:dyDescent="0.2">
      <c r="B2924" t="s">
        <v>2954</v>
      </c>
      <c r="C2924" s="33">
        <v>-4.24446833870641E-2</v>
      </c>
      <c r="D2924" s="33">
        <f t="shared" si="48"/>
        <v>-1.2444683387064101E-2</v>
      </c>
    </row>
    <row r="2925" spans="2:4" x14ac:dyDescent="0.2">
      <c r="B2925" t="s">
        <v>2955</v>
      </c>
      <c r="C2925" s="33">
        <v>-2.8221266299141221E-4</v>
      </c>
      <c r="D2925" s="33">
        <f t="shared" si="48"/>
        <v>2.9717787337008587E-2</v>
      </c>
    </row>
    <row r="2926" spans="2:4" x14ac:dyDescent="0.2">
      <c r="B2926" t="s">
        <v>2956</v>
      </c>
      <c r="C2926" s="33">
        <v>5.7414141653954094E-2</v>
      </c>
      <c r="D2926" s="33">
        <f t="shared" si="48"/>
        <v>8.7414141653954086E-2</v>
      </c>
    </row>
    <row r="2927" spans="2:4" x14ac:dyDescent="0.2">
      <c r="B2927" t="s">
        <v>2957</v>
      </c>
      <c r="C2927" s="33">
        <v>3.608768489153689E-3</v>
      </c>
      <c r="D2927" s="33">
        <f t="shared" si="48"/>
        <v>3.3608768489153687E-2</v>
      </c>
    </row>
    <row r="2928" spans="2:4" x14ac:dyDescent="0.2">
      <c r="B2928" t="s">
        <v>2958</v>
      </c>
      <c r="C2928" s="33">
        <v>3.9625892390660396E-2</v>
      </c>
      <c r="D2928" s="33">
        <f t="shared" si="48"/>
        <v>6.9625892390660388E-2</v>
      </c>
    </row>
    <row r="2929" spans="2:4" x14ac:dyDescent="0.2">
      <c r="B2929" t="s">
        <v>2959</v>
      </c>
      <c r="C2929" s="33">
        <v>1.6915028919869075E-2</v>
      </c>
      <c r="D2929" s="33">
        <f t="shared" si="48"/>
        <v>4.6915028919869074E-2</v>
      </c>
    </row>
    <row r="2930" spans="2:4" x14ac:dyDescent="0.2">
      <c r="B2930" t="s">
        <v>2960</v>
      </c>
      <c r="C2930" s="33">
        <v>-6.3350772680535895E-3</v>
      </c>
      <c r="D2930" s="33">
        <f t="shared" si="48"/>
        <v>2.3664922731946411E-2</v>
      </c>
    </row>
    <row r="2931" spans="2:4" x14ac:dyDescent="0.2">
      <c r="B2931" t="s">
        <v>2961</v>
      </c>
      <c r="C2931" s="33">
        <v>-1.794519571372067E-2</v>
      </c>
      <c r="D2931" s="33">
        <f t="shared" si="48"/>
        <v>1.2054804286279329E-2</v>
      </c>
    </row>
    <row r="2932" spans="2:4" x14ac:dyDescent="0.2">
      <c r="B2932" t="s">
        <v>2962</v>
      </c>
      <c r="C2932" s="33">
        <v>-1.1064106840292362E-2</v>
      </c>
      <c r="D2932" s="33">
        <f t="shared" si="48"/>
        <v>1.8935893159707638E-2</v>
      </c>
    </row>
    <row r="2933" spans="2:4" x14ac:dyDescent="0.2">
      <c r="B2933" t="s">
        <v>2963</v>
      </c>
      <c r="C2933" s="33">
        <v>-8.6233402076291172E-3</v>
      </c>
      <c r="D2933" s="33">
        <f t="shared" si="48"/>
        <v>2.1376659792370883E-2</v>
      </c>
    </row>
    <row r="2934" spans="2:4" x14ac:dyDescent="0.2">
      <c r="B2934" t="s">
        <v>2964</v>
      </c>
      <c r="C2934" s="33">
        <v>1.6779137625794017E-2</v>
      </c>
      <c r="D2934" s="33">
        <f t="shared" si="48"/>
        <v>4.6779137625794012E-2</v>
      </c>
    </row>
    <row r="2935" spans="2:4" x14ac:dyDescent="0.2">
      <c r="B2935" t="s">
        <v>2965</v>
      </c>
      <c r="C2935" s="33">
        <v>1.6338119576810931E-3</v>
      </c>
      <c r="D2935" s="33">
        <f t="shared" si="48"/>
        <v>3.1633811957681092E-2</v>
      </c>
    </row>
    <row r="2936" spans="2:4" x14ac:dyDescent="0.2">
      <c r="B2936" t="s">
        <v>2966</v>
      </c>
      <c r="C2936" s="33">
        <v>-1.2742347858933528E-2</v>
      </c>
      <c r="D2936" s="33">
        <f t="shared" si="48"/>
        <v>1.7257652141066469E-2</v>
      </c>
    </row>
    <row r="2937" spans="2:4" x14ac:dyDescent="0.2">
      <c r="B2937" t="s">
        <v>2967</v>
      </c>
      <c r="C2937" s="33">
        <v>-1.3458808162128881E-2</v>
      </c>
      <c r="D2937" s="33">
        <f t="shared" si="48"/>
        <v>1.6541191837871116E-2</v>
      </c>
    </row>
    <row r="2938" spans="2:4" x14ac:dyDescent="0.2">
      <c r="B2938" t="s">
        <v>2968</v>
      </c>
      <c r="C2938" s="33">
        <v>5.1942533131796698E-2</v>
      </c>
      <c r="D2938" s="33">
        <f t="shared" si="48"/>
        <v>8.1942533131796697E-2</v>
      </c>
    </row>
    <row r="2939" spans="2:4" x14ac:dyDescent="0.2">
      <c r="B2939" t="s">
        <v>2969</v>
      </c>
      <c r="C2939" s="33">
        <v>-1.4273138777533799E-3</v>
      </c>
      <c r="D2939" s="33">
        <f t="shared" si="48"/>
        <v>2.8572686122246619E-2</v>
      </c>
    </row>
    <row r="2940" spans="2:4" x14ac:dyDescent="0.2">
      <c r="B2940" t="s">
        <v>2970</v>
      </c>
      <c r="C2940" s="33">
        <v>2.1856249616594096E-2</v>
      </c>
      <c r="D2940" s="33">
        <f t="shared" si="48"/>
        <v>5.1856249616594095E-2</v>
      </c>
    </row>
    <row r="2941" spans="2:4" x14ac:dyDescent="0.2">
      <c r="B2941" t="s">
        <v>2971</v>
      </c>
      <c r="C2941" s="33">
        <v>3.6433567307656761E-2</v>
      </c>
      <c r="D2941" s="33">
        <f t="shared" si="48"/>
        <v>6.643356730765676E-2</v>
      </c>
    </row>
    <row r="2942" spans="2:4" x14ac:dyDescent="0.2">
      <c r="B2942" t="s">
        <v>2972</v>
      </c>
      <c r="C2942" s="33">
        <v>2.1619584773027976E-2</v>
      </c>
      <c r="D2942" s="33">
        <f t="shared" si="48"/>
        <v>5.1619584773027971E-2</v>
      </c>
    </row>
    <row r="2943" spans="2:4" x14ac:dyDescent="0.2">
      <c r="B2943" t="s">
        <v>2973</v>
      </c>
      <c r="C2943" s="33">
        <v>2.2040226809944573E-2</v>
      </c>
      <c r="D2943" s="33">
        <f t="shared" si="48"/>
        <v>5.2040226809944572E-2</v>
      </c>
    </row>
    <row r="2944" spans="2:4" x14ac:dyDescent="0.2">
      <c r="B2944" t="s">
        <v>2974</v>
      </c>
      <c r="C2944" s="33">
        <v>2.8236902824528391E-3</v>
      </c>
      <c r="D2944" s="33">
        <f t="shared" si="48"/>
        <v>3.2823690282452841E-2</v>
      </c>
    </row>
    <row r="2945" spans="2:4" x14ac:dyDescent="0.2">
      <c r="B2945" t="s">
        <v>2975</v>
      </c>
      <c r="C2945" s="33">
        <v>2.8312152945746183E-2</v>
      </c>
      <c r="D2945" s="33">
        <f t="shared" si="48"/>
        <v>5.8312152945746182E-2</v>
      </c>
    </row>
    <row r="2946" spans="2:4" x14ac:dyDescent="0.2">
      <c r="B2946" t="s">
        <v>2976</v>
      </c>
      <c r="C2946" s="33">
        <v>-8.980767233716172E-4</v>
      </c>
      <c r="D2946" s="33">
        <f t="shared" si="48"/>
        <v>2.9101923276628382E-2</v>
      </c>
    </row>
    <row r="2947" spans="2:4" x14ac:dyDescent="0.2">
      <c r="B2947" t="s">
        <v>2977</v>
      </c>
      <c r="C2947" s="33">
        <v>5.3346263618230276E-3</v>
      </c>
      <c r="D2947" s="33">
        <f t="shared" si="48"/>
        <v>3.5334626361823024E-2</v>
      </c>
    </row>
    <row r="2948" spans="2:4" x14ac:dyDescent="0.2">
      <c r="B2948" t="s">
        <v>2978</v>
      </c>
      <c r="C2948" s="33">
        <v>2.8063446284580726E-2</v>
      </c>
      <c r="D2948" s="33">
        <f t="shared" si="48"/>
        <v>5.8063446284580725E-2</v>
      </c>
    </row>
    <row r="2949" spans="2:4" x14ac:dyDescent="0.2">
      <c r="B2949" t="s">
        <v>2979</v>
      </c>
      <c r="C2949" s="33">
        <v>3.4873432703388801E-2</v>
      </c>
      <c r="D2949" s="33">
        <f t="shared" ref="D2949:D3012" si="49">C2949+3%</f>
        <v>6.48734327033888E-2</v>
      </c>
    </row>
    <row r="2950" spans="2:4" x14ac:dyDescent="0.2">
      <c r="B2950" t="s">
        <v>2980</v>
      </c>
      <c r="C2950" s="33">
        <v>1.1617674080955386E-2</v>
      </c>
      <c r="D2950" s="33">
        <f t="shared" si="49"/>
        <v>4.1617674080955389E-2</v>
      </c>
    </row>
    <row r="2951" spans="2:4" x14ac:dyDescent="0.2">
      <c r="B2951" t="s">
        <v>2981</v>
      </c>
      <c r="C2951" s="33">
        <v>1.6911261255319641E-2</v>
      </c>
      <c r="D2951" s="33">
        <f t="shared" si="49"/>
        <v>4.6911261255319636E-2</v>
      </c>
    </row>
    <row r="2952" spans="2:4" x14ac:dyDescent="0.2">
      <c r="B2952" t="s">
        <v>2982</v>
      </c>
      <c r="C2952" s="33">
        <v>2.6979291919286934E-2</v>
      </c>
      <c r="D2952" s="33">
        <f t="shared" si="49"/>
        <v>5.6979291919286933E-2</v>
      </c>
    </row>
    <row r="2953" spans="2:4" x14ac:dyDescent="0.2">
      <c r="B2953" t="s">
        <v>2983</v>
      </c>
      <c r="C2953" s="33">
        <v>-1.0377747636820788E-2</v>
      </c>
      <c r="D2953" s="33">
        <f t="shared" si="49"/>
        <v>1.9622252363179209E-2</v>
      </c>
    </row>
    <row r="2954" spans="2:4" x14ac:dyDescent="0.2">
      <c r="B2954" t="s">
        <v>2984</v>
      </c>
      <c r="C2954" s="33">
        <v>2.5671637524257995E-2</v>
      </c>
      <c r="D2954" s="33">
        <f t="shared" si="49"/>
        <v>5.5671637524257994E-2</v>
      </c>
    </row>
    <row r="2955" spans="2:4" x14ac:dyDescent="0.2">
      <c r="B2955" t="s">
        <v>2985</v>
      </c>
      <c r="C2955" s="33">
        <v>1.2668075685995277E-2</v>
      </c>
      <c r="D2955" s="33">
        <f t="shared" si="49"/>
        <v>4.2668075685995274E-2</v>
      </c>
    </row>
    <row r="2956" spans="2:4" x14ac:dyDescent="0.2">
      <c r="B2956" t="s">
        <v>2986</v>
      </c>
      <c r="C2956" s="33">
        <v>-8.1919264778563313E-3</v>
      </c>
      <c r="D2956" s="33">
        <f t="shared" si="49"/>
        <v>2.1808073522143666E-2</v>
      </c>
    </row>
    <row r="2957" spans="2:4" x14ac:dyDescent="0.2">
      <c r="B2957" t="s">
        <v>2987</v>
      </c>
      <c r="C2957" s="33">
        <v>-3.9163993106552442E-2</v>
      </c>
      <c r="D2957" s="33">
        <f t="shared" si="49"/>
        <v>-9.1639931065524427E-3</v>
      </c>
    </row>
    <row r="2958" spans="2:4" x14ac:dyDescent="0.2">
      <c r="B2958" t="s">
        <v>2988</v>
      </c>
      <c r="C2958" s="33">
        <v>1.6838803871935405E-2</v>
      </c>
      <c r="D2958" s="33">
        <f t="shared" si="49"/>
        <v>4.6838803871935404E-2</v>
      </c>
    </row>
    <row r="2959" spans="2:4" x14ac:dyDescent="0.2">
      <c r="B2959" t="s">
        <v>2989</v>
      </c>
      <c r="C2959" s="33">
        <v>4.2991079791157752E-2</v>
      </c>
      <c r="D2959" s="33">
        <f t="shared" si="49"/>
        <v>7.2991079791157751E-2</v>
      </c>
    </row>
    <row r="2960" spans="2:4" x14ac:dyDescent="0.2">
      <c r="B2960" t="s">
        <v>2990</v>
      </c>
      <c r="C2960" s="33">
        <v>7.9792626331770585E-3</v>
      </c>
      <c r="D2960" s="33">
        <f t="shared" si="49"/>
        <v>3.7979262633177059E-2</v>
      </c>
    </row>
    <row r="2961" spans="2:4" x14ac:dyDescent="0.2">
      <c r="B2961" t="s">
        <v>2991</v>
      </c>
      <c r="C2961" s="33">
        <v>-1.4385439700919293E-2</v>
      </c>
      <c r="D2961" s="33">
        <f t="shared" si="49"/>
        <v>1.5614560299080706E-2</v>
      </c>
    </row>
    <row r="2962" spans="2:4" x14ac:dyDescent="0.2">
      <c r="B2962" t="s">
        <v>2992</v>
      </c>
      <c r="C2962" s="33">
        <v>2.5347440316214422E-2</v>
      </c>
      <c r="D2962" s="33">
        <f t="shared" si="49"/>
        <v>5.534744031621442E-2</v>
      </c>
    </row>
    <row r="2963" spans="2:4" x14ac:dyDescent="0.2">
      <c r="B2963" t="s">
        <v>2993</v>
      </c>
      <c r="C2963" s="33">
        <v>-3.1769375689565602E-3</v>
      </c>
      <c r="D2963" s="33">
        <f t="shared" si="49"/>
        <v>2.6823062431043439E-2</v>
      </c>
    </row>
    <row r="2964" spans="2:4" x14ac:dyDescent="0.2">
      <c r="B2964" t="s">
        <v>2994</v>
      </c>
      <c r="C2964" s="33">
        <v>1.8430899933559501E-2</v>
      </c>
      <c r="D2964" s="33">
        <f t="shared" si="49"/>
        <v>4.84308999335595E-2</v>
      </c>
    </row>
    <row r="2965" spans="2:4" x14ac:dyDescent="0.2">
      <c r="B2965" t="s">
        <v>2995</v>
      </c>
      <c r="C2965" s="33">
        <v>3.1643631265024195E-2</v>
      </c>
      <c r="D2965" s="33">
        <f t="shared" si="49"/>
        <v>6.1643631265024194E-2</v>
      </c>
    </row>
    <row r="2966" spans="2:4" x14ac:dyDescent="0.2">
      <c r="B2966" t="s">
        <v>2996</v>
      </c>
      <c r="C2966" s="33">
        <v>2.3928089137713351E-2</v>
      </c>
      <c r="D2966" s="33">
        <f t="shared" si="49"/>
        <v>5.3928089137713353E-2</v>
      </c>
    </row>
    <row r="2967" spans="2:4" x14ac:dyDescent="0.2">
      <c r="B2967" t="s">
        <v>2997</v>
      </c>
      <c r="C2967" s="33">
        <v>4.4401358892013403E-2</v>
      </c>
      <c r="D2967" s="33">
        <f t="shared" si="49"/>
        <v>7.4401358892013408E-2</v>
      </c>
    </row>
    <row r="2968" spans="2:4" x14ac:dyDescent="0.2">
      <c r="B2968" t="s">
        <v>2998</v>
      </c>
      <c r="C2968" s="33">
        <v>2.4682598629977771E-2</v>
      </c>
      <c r="D2968" s="33">
        <f t="shared" si="49"/>
        <v>5.468259862997777E-2</v>
      </c>
    </row>
    <row r="2969" spans="2:4" x14ac:dyDescent="0.2">
      <c r="B2969" t="s">
        <v>2999</v>
      </c>
      <c r="C2969" s="33">
        <v>-1.0697084782988874E-3</v>
      </c>
      <c r="D2969" s="33">
        <f t="shared" si="49"/>
        <v>2.893029152170111E-2</v>
      </c>
    </row>
    <row r="2970" spans="2:4" x14ac:dyDescent="0.2">
      <c r="B2970" t="s">
        <v>3000</v>
      </c>
      <c r="C2970" s="33">
        <v>1.6483813144640296E-2</v>
      </c>
      <c r="D2970" s="33">
        <f t="shared" si="49"/>
        <v>4.6483813144640299E-2</v>
      </c>
    </row>
    <row r="2971" spans="2:4" x14ac:dyDescent="0.2">
      <c r="B2971" t="s">
        <v>3001</v>
      </c>
      <c r="C2971" s="33">
        <v>1.0243302978112831E-2</v>
      </c>
      <c r="D2971" s="33">
        <f t="shared" si="49"/>
        <v>4.0243302978112828E-2</v>
      </c>
    </row>
    <row r="2972" spans="2:4" x14ac:dyDescent="0.2">
      <c r="B2972" t="s">
        <v>3002</v>
      </c>
      <c r="C2972" s="33">
        <v>1.9032281568034104E-3</v>
      </c>
      <c r="D2972" s="33">
        <f t="shared" si="49"/>
        <v>3.1903228156803409E-2</v>
      </c>
    </row>
    <row r="2973" spans="2:4" x14ac:dyDescent="0.2">
      <c r="B2973" t="s">
        <v>3003</v>
      </c>
      <c r="C2973" s="33">
        <v>8.6182416775138666E-3</v>
      </c>
      <c r="D2973" s="33">
        <f t="shared" si="49"/>
        <v>3.8618241677513862E-2</v>
      </c>
    </row>
    <row r="2974" spans="2:4" x14ac:dyDescent="0.2">
      <c r="B2974" t="s">
        <v>3004</v>
      </c>
      <c r="C2974" s="33">
        <v>1.5002049618491787E-2</v>
      </c>
      <c r="D2974" s="33">
        <f t="shared" si="49"/>
        <v>4.5002049618491788E-2</v>
      </c>
    </row>
    <row r="2975" spans="2:4" x14ac:dyDescent="0.2">
      <c r="B2975" t="s">
        <v>3005</v>
      </c>
      <c r="C2975" s="33">
        <v>1.9900087356527481E-2</v>
      </c>
      <c r="D2975" s="33">
        <f t="shared" si="49"/>
        <v>4.9900087356527484E-2</v>
      </c>
    </row>
    <row r="2976" spans="2:4" x14ac:dyDescent="0.2">
      <c r="B2976" t="s">
        <v>3006</v>
      </c>
      <c r="C2976" s="33">
        <v>-1.4966949995894029E-2</v>
      </c>
      <c r="D2976" s="33">
        <f t="shared" si="49"/>
        <v>1.503305000410597E-2</v>
      </c>
    </row>
    <row r="2977" spans="2:4" x14ac:dyDescent="0.2">
      <c r="B2977" t="s">
        <v>3007</v>
      </c>
      <c r="C2977" s="33">
        <v>-2.7959729561638259E-3</v>
      </c>
      <c r="D2977" s="33">
        <f t="shared" si="49"/>
        <v>2.7204027043836173E-2</v>
      </c>
    </row>
    <row r="2978" spans="2:4" x14ac:dyDescent="0.2">
      <c r="B2978" t="s">
        <v>3008</v>
      </c>
      <c r="C2978" s="33">
        <v>2.316754830601167E-2</v>
      </c>
      <c r="D2978" s="33">
        <f t="shared" si="49"/>
        <v>5.3167548306011669E-2</v>
      </c>
    </row>
    <row r="2979" spans="2:4" x14ac:dyDescent="0.2">
      <c r="B2979" t="s">
        <v>3009</v>
      </c>
      <c r="C2979" s="33">
        <v>1.5326294523282642E-2</v>
      </c>
      <c r="D2979" s="33">
        <f t="shared" si="49"/>
        <v>4.5326294523282643E-2</v>
      </c>
    </row>
    <row r="2980" spans="2:4" x14ac:dyDescent="0.2">
      <c r="B2980" t="s">
        <v>3010</v>
      </c>
      <c r="C2980" s="33">
        <v>5.0899736176004615E-3</v>
      </c>
      <c r="D2980" s="33">
        <f t="shared" si="49"/>
        <v>3.508997361760046E-2</v>
      </c>
    </row>
    <row r="2981" spans="2:4" x14ac:dyDescent="0.2">
      <c r="B2981" t="s">
        <v>3011</v>
      </c>
      <c r="C2981" s="33">
        <v>1.8114476827175076E-2</v>
      </c>
      <c r="D2981" s="33">
        <f t="shared" si="49"/>
        <v>4.8114476827175075E-2</v>
      </c>
    </row>
    <row r="2982" spans="2:4" x14ac:dyDescent="0.2">
      <c r="B2982" t="s">
        <v>3012</v>
      </c>
      <c r="C2982" s="33">
        <v>3.6627791892857031E-2</v>
      </c>
      <c r="D2982" s="33">
        <f t="shared" si="49"/>
        <v>6.662779189285703E-2</v>
      </c>
    </row>
    <row r="2983" spans="2:4" x14ac:dyDescent="0.2">
      <c r="B2983" t="s">
        <v>3013</v>
      </c>
      <c r="C2983" s="33">
        <v>9.4620871637691589E-3</v>
      </c>
      <c r="D2983" s="33">
        <f t="shared" si="49"/>
        <v>3.9462087163769158E-2</v>
      </c>
    </row>
    <row r="2984" spans="2:4" x14ac:dyDescent="0.2">
      <c r="B2984" t="s">
        <v>3014</v>
      </c>
      <c r="C2984" s="33">
        <v>1.7867441033721107E-2</v>
      </c>
      <c r="D2984" s="33">
        <f t="shared" si="49"/>
        <v>4.7867441033721106E-2</v>
      </c>
    </row>
    <row r="2985" spans="2:4" x14ac:dyDescent="0.2">
      <c r="B2985" t="s">
        <v>3015</v>
      </c>
      <c r="C2985" s="33">
        <v>-1.8207545078726281E-2</v>
      </c>
      <c r="D2985" s="33">
        <f t="shared" si="49"/>
        <v>1.1792454921273718E-2</v>
      </c>
    </row>
    <row r="2986" spans="2:4" x14ac:dyDescent="0.2">
      <c r="B2986" t="s">
        <v>3016</v>
      </c>
      <c r="C2986" s="33">
        <v>5.1935103457619744E-2</v>
      </c>
      <c r="D2986" s="33">
        <f t="shared" si="49"/>
        <v>8.1935103457619743E-2</v>
      </c>
    </row>
    <row r="2987" spans="2:4" x14ac:dyDescent="0.2">
      <c r="B2987" t="s">
        <v>3017</v>
      </c>
      <c r="C2987" s="33">
        <v>1.961754477576725E-2</v>
      </c>
      <c r="D2987" s="33">
        <f t="shared" si="49"/>
        <v>4.9617544775767249E-2</v>
      </c>
    </row>
    <row r="2988" spans="2:4" x14ac:dyDescent="0.2">
      <c r="B2988" t="s">
        <v>3018</v>
      </c>
      <c r="C2988" s="33">
        <v>3.9136448454935704E-2</v>
      </c>
      <c r="D2988" s="33">
        <f t="shared" si="49"/>
        <v>6.9136448454935703E-2</v>
      </c>
    </row>
    <row r="2989" spans="2:4" x14ac:dyDescent="0.2">
      <c r="B2989" t="s">
        <v>3019</v>
      </c>
      <c r="C2989" s="33">
        <v>5.5433369683210382E-3</v>
      </c>
      <c r="D2989" s="33">
        <f t="shared" si="49"/>
        <v>3.5543336968321036E-2</v>
      </c>
    </row>
    <row r="2990" spans="2:4" x14ac:dyDescent="0.2">
      <c r="B2990" t="s">
        <v>3020</v>
      </c>
      <c r="C2990" s="33">
        <v>1.696722014326299E-2</v>
      </c>
      <c r="D2990" s="33">
        <f t="shared" si="49"/>
        <v>4.6967220143262989E-2</v>
      </c>
    </row>
    <row r="2991" spans="2:4" x14ac:dyDescent="0.2">
      <c r="B2991" t="s">
        <v>3021</v>
      </c>
      <c r="C2991" s="33">
        <v>5.3043338557592939E-2</v>
      </c>
      <c r="D2991" s="33">
        <f t="shared" si="49"/>
        <v>8.3043338557592938E-2</v>
      </c>
    </row>
    <row r="2992" spans="2:4" x14ac:dyDescent="0.2">
      <c r="B2992" t="s">
        <v>3022</v>
      </c>
      <c r="C2992" s="33">
        <v>-3.4860097164109236E-3</v>
      </c>
      <c r="D2992" s="33">
        <f t="shared" si="49"/>
        <v>2.6513990283589077E-2</v>
      </c>
    </row>
    <row r="2993" spans="2:4" x14ac:dyDescent="0.2">
      <c r="B2993" t="s">
        <v>3023</v>
      </c>
      <c r="C2993" s="33">
        <v>4.5982197261556564E-2</v>
      </c>
      <c r="D2993" s="33">
        <f t="shared" si="49"/>
        <v>7.5982197261556556E-2</v>
      </c>
    </row>
    <row r="2994" spans="2:4" x14ac:dyDescent="0.2">
      <c r="B2994" t="s">
        <v>3024</v>
      </c>
      <c r="C2994" s="33">
        <v>-2.9245084591013493E-2</v>
      </c>
      <c r="D2994" s="33">
        <f t="shared" si="49"/>
        <v>7.5491540898650622E-4</v>
      </c>
    </row>
    <row r="2995" spans="2:4" x14ac:dyDescent="0.2">
      <c r="B2995" t="s">
        <v>3025</v>
      </c>
      <c r="C2995" s="33">
        <v>2.4477366090062437E-2</v>
      </c>
      <c r="D2995" s="33">
        <f t="shared" si="49"/>
        <v>5.4477366090062436E-2</v>
      </c>
    </row>
    <row r="2996" spans="2:4" x14ac:dyDescent="0.2">
      <c r="B2996" t="s">
        <v>3026</v>
      </c>
      <c r="C2996" s="33">
        <v>4.1148679670327086E-3</v>
      </c>
      <c r="D2996" s="33">
        <f t="shared" si="49"/>
        <v>3.4114867967032711E-2</v>
      </c>
    </row>
    <row r="2997" spans="2:4" x14ac:dyDescent="0.2">
      <c r="B2997" t="s">
        <v>3027</v>
      </c>
      <c r="C2997" s="33">
        <v>1.5433616010747938E-2</v>
      </c>
      <c r="D2997" s="33">
        <f t="shared" si="49"/>
        <v>4.543361601074794E-2</v>
      </c>
    </row>
    <row r="2998" spans="2:4" x14ac:dyDescent="0.2">
      <c r="B2998" t="s">
        <v>3028</v>
      </c>
      <c r="C2998" s="33">
        <v>1.7511661635139477E-2</v>
      </c>
      <c r="D2998" s="33">
        <f t="shared" si="49"/>
        <v>4.7511661635139479E-2</v>
      </c>
    </row>
    <row r="2999" spans="2:4" x14ac:dyDescent="0.2">
      <c r="B2999" t="s">
        <v>3029</v>
      </c>
      <c r="C2999" s="33">
        <v>2.7982911284049321E-3</v>
      </c>
      <c r="D2999" s="33">
        <f t="shared" si="49"/>
        <v>3.2798291128404933E-2</v>
      </c>
    </row>
    <row r="3000" spans="2:4" x14ac:dyDescent="0.2">
      <c r="B3000" t="s">
        <v>3030</v>
      </c>
      <c r="C3000" s="33">
        <v>6.8307441146031461E-3</v>
      </c>
      <c r="D3000" s="33">
        <f t="shared" si="49"/>
        <v>3.6830744114603145E-2</v>
      </c>
    </row>
    <row r="3001" spans="2:4" x14ac:dyDescent="0.2">
      <c r="B3001" t="s">
        <v>3031</v>
      </c>
      <c r="C3001" s="33">
        <v>-1.4836438360756946E-3</v>
      </c>
      <c r="D3001" s="33">
        <f t="shared" si="49"/>
        <v>2.8516356163924304E-2</v>
      </c>
    </row>
    <row r="3002" spans="2:4" x14ac:dyDescent="0.2">
      <c r="B3002" t="s">
        <v>3032</v>
      </c>
      <c r="C3002" s="33">
        <v>1.1166785825905025E-2</v>
      </c>
      <c r="D3002" s="33">
        <f t="shared" si="49"/>
        <v>4.1166785825905022E-2</v>
      </c>
    </row>
    <row r="3003" spans="2:4" x14ac:dyDescent="0.2">
      <c r="B3003" t="s">
        <v>3033</v>
      </c>
      <c r="C3003" s="33">
        <v>6.0627346948690678E-3</v>
      </c>
      <c r="D3003" s="33">
        <f t="shared" si="49"/>
        <v>3.6062734694869064E-2</v>
      </c>
    </row>
    <row r="3004" spans="2:4" x14ac:dyDescent="0.2">
      <c r="B3004" t="s">
        <v>3034</v>
      </c>
      <c r="C3004" s="33">
        <v>-3.5872575834420599E-2</v>
      </c>
      <c r="D3004" s="33">
        <f t="shared" si="49"/>
        <v>-5.8725758344206E-3</v>
      </c>
    </row>
    <row r="3005" spans="2:4" x14ac:dyDescent="0.2">
      <c r="B3005" t="s">
        <v>3035</v>
      </c>
      <c r="C3005" s="33">
        <v>4.2508915238899977E-2</v>
      </c>
      <c r="D3005" s="33">
        <f t="shared" si="49"/>
        <v>7.2508915238899976E-2</v>
      </c>
    </row>
    <row r="3006" spans="2:4" x14ac:dyDescent="0.2">
      <c r="B3006" t="s">
        <v>3036</v>
      </c>
      <c r="C3006" s="33">
        <v>1.1718545035823626E-2</v>
      </c>
      <c r="D3006" s="33">
        <f t="shared" si="49"/>
        <v>4.1718545035823625E-2</v>
      </c>
    </row>
    <row r="3007" spans="2:4" x14ac:dyDescent="0.2">
      <c r="B3007" t="s">
        <v>3037</v>
      </c>
      <c r="C3007" s="33">
        <v>2.3039126519181524E-2</v>
      </c>
      <c r="D3007" s="33">
        <f t="shared" si="49"/>
        <v>5.3039126519181523E-2</v>
      </c>
    </row>
    <row r="3008" spans="2:4" x14ac:dyDescent="0.2">
      <c r="B3008" t="s">
        <v>3038</v>
      </c>
      <c r="C3008" s="33">
        <v>2.1712965860771656E-2</v>
      </c>
      <c r="D3008" s="33">
        <f t="shared" si="49"/>
        <v>5.1712965860771655E-2</v>
      </c>
    </row>
    <row r="3009" spans="2:4" x14ac:dyDescent="0.2">
      <c r="B3009" t="s">
        <v>3039</v>
      </c>
      <c r="C3009" s="33">
        <v>-1.1038355351519931E-3</v>
      </c>
      <c r="D3009" s="33">
        <f t="shared" si="49"/>
        <v>2.8896164464848006E-2</v>
      </c>
    </row>
    <row r="3010" spans="2:4" x14ac:dyDescent="0.2">
      <c r="B3010" t="s">
        <v>3040</v>
      </c>
      <c r="C3010" s="33">
        <v>9.989542633518228E-4</v>
      </c>
      <c r="D3010" s="33">
        <f t="shared" si="49"/>
        <v>3.0998954263351822E-2</v>
      </c>
    </row>
    <row r="3011" spans="2:4" x14ac:dyDescent="0.2">
      <c r="B3011" t="s">
        <v>3041</v>
      </c>
      <c r="C3011" s="33">
        <v>-3.6031841760098254E-3</v>
      </c>
      <c r="D3011" s="33">
        <f t="shared" si="49"/>
        <v>2.6396815823990172E-2</v>
      </c>
    </row>
    <row r="3012" spans="2:4" x14ac:dyDescent="0.2">
      <c r="B3012" t="s">
        <v>3042</v>
      </c>
      <c r="C3012" s="33">
        <v>2.1958818193109911E-2</v>
      </c>
      <c r="D3012" s="33">
        <f t="shared" si="49"/>
        <v>5.1958818193109907E-2</v>
      </c>
    </row>
    <row r="3013" spans="2:4" x14ac:dyDescent="0.2">
      <c r="B3013" t="s">
        <v>3043</v>
      </c>
      <c r="C3013" s="33">
        <v>1.9896951575472579E-3</v>
      </c>
      <c r="D3013" s="33">
        <f t="shared" ref="D3013:D3076" si="50">C3013+3%</f>
        <v>3.1989695157547259E-2</v>
      </c>
    </row>
    <row r="3014" spans="2:4" x14ac:dyDescent="0.2">
      <c r="B3014" t="s">
        <v>3044</v>
      </c>
      <c r="C3014" s="33">
        <v>-1.3435699765232642E-2</v>
      </c>
      <c r="D3014" s="33">
        <f t="shared" si="50"/>
        <v>1.6564300234767355E-2</v>
      </c>
    </row>
    <row r="3015" spans="2:4" x14ac:dyDescent="0.2">
      <c r="B3015" t="s">
        <v>3045</v>
      </c>
      <c r="C3015" s="33">
        <v>9.0945106326401071E-5</v>
      </c>
      <c r="D3015" s="33">
        <f t="shared" si="50"/>
        <v>3.00909451063264E-2</v>
      </c>
    </row>
    <row r="3016" spans="2:4" x14ac:dyDescent="0.2">
      <c r="B3016" t="s">
        <v>3046</v>
      </c>
      <c r="C3016" s="33">
        <v>8.1357284908916278E-3</v>
      </c>
      <c r="D3016" s="33">
        <f t="shared" si="50"/>
        <v>3.8135728490891627E-2</v>
      </c>
    </row>
    <row r="3017" spans="2:4" x14ac:dyDescent="0.2">
      <c r="B3017" t="s">
        <v>3047</v>
      </c>
      <c r="C3017" s="33">
        <v>1.7239888900177025E-2</v>
      </c>
      <c r="D3017" s="33">
        <f t="shared" si="50"/>
        <v>4.7239888900177024E-2</v>
      </c>
    </row>
    <row r="3018" spans="2:4" x14ac:dyDescent="0.2">
      <c r="B3018" t="s">
        <v>3048</v>
      </c>
      <c r="C3018" s="33">
        <v>1.7429995986879131E-2</v>
      </c>
      <c r="D3018" s="33">
        <f t="shared" si="50"/>
        <v>4.742999598687913E-2</v>
      </c>
    </row>
    <row r="3019" spans="2:4" x14ac:dyDescent="0.2">
      <c r="B3019" t="s">
        <v>3049</v>
      </c>
      <c r="C3019" s="33">
        <v>4.3952650904311642E-2</v>
      </c>
      <c r="D3019" s="33">
        <f t="shared" si="50"/>
        <v>7.3952650904311634E-2</v>
      </c>
    </row>
    <row r="3020" spans="2:4" x14ac:dyDescent="0.2">
      <c r="B3020" t="s">
        <v>3050</v>
      </c>
      <c r="C3020" s="33">
        <v>1.3005808317481344E-2</v>
      </c>
      <c r="D3020" s="33">
        <f t="shared" si="50"/>
        <v>4.3005808317481339E-2</v>
      </c>
    </row>
    <row r="3021" spans="2:4" x14ac:dyDescent="0.2">
      <c r="B3021" t="s">
        <v>3051</v>
      </c>
      <c r="C3021" s="33">
        <v>-1.632025018471777E-2</v>
      </c>
      <c r="D3021" s="33">
        <f t="shared" si="50"/>
        <v>1.3679749815282229E-2</v>
      </c>
    </row>
    <row r="3022" spans="2:4" x14ac:dyDescent="0.2">
      <c r="B3022" t="s">
        <v>3052</v>
      </c>
      <c r="C3022" s="33">
        <v>-3.9516903940715054E-3</v>
      </c>
      <c r="D3022" s="33">
        <f t="shared" si="50"/>
        <v>2.6048309605928494E-2</v>
      </c>
    </row>
    <row r="3023" spans="2:4" x14ac:dyDescent="0.2">
      <c r="B3023" t="s">
        <v>3053</v>
      </c>
      <c r="C3023" s="33">
        <v>2.8381692371630671E-2</v>
      </c>
      <c r="D3023" s="33">
        <f t="shared" si="50"/>
        <v>5.838169237163067E-2</v>
      </c>
    </row>
    <row r="3024" spans="2:4" x14ac:dyDescent="0.2">
      <c r="B3024" t="s">
        <v>3054</v>
      </c>
      <c r="C3024" s="33">
        <v>2.9152805337253736E-2</v>
      </c>
      <c r="D3024" s="33">
        <f t="shared" si="50"/>
        <v>5.9152805337253735E-2</v>
      </c>
    </row>
    <row r="3025" spans="2:4" x14ac:dyDescent="0.2">
      <c r="B3025" t="s">
        <v>3055</v>
      </c>
      <c r="C3025" s="33">
        <v>-1.338166276372244E-2</v>
      </c>
      <c r="D3025" s="33">
        <f t="shared" si="50"/>
        <v>1.6618337236277557E-2</v>
      </c>
    </row>
    <row r="3026" spans="2:4" x14ac:dyDescent="0.2">
      <c r="B3026" t="s">
        <v>3056</v>
      </c>
      <c r="C3026" s="33">
        <v>3.9366352476240388E-2</v>
      </c>
      <c r="D3026" s="33">
        <f t="shared" si="50"/>
        <v>6.9366352476240387E-2</v>
      </c>
    </row>
    <row r="3027" spans="2:4" x14ac:dyDescent="0.2">
      <c r="B3027" t="s">
        <v>3057</v>
      </c>
      <c r="C3027" s="33">
        <v>3.0141096648761238E-2</v>
      </c>
      <c r="D3027" s="33">
        <f t="shared" si="50"/>
        <v>6.0141096648761237E-2</v>
      </c>
    </row>
    <row r="3028" spans="2:4" x14ac:dyDescent="0.2">
      <c r="B3028" t="s">
        <v>3058</v>
      </c>
      <c r="C3028" s="33">
        <v>3.5210843713017317E-2</v>
      </c>
      <c r="D3028" s="33">
        <f t="shared" si="50"/>
        <v>6.5210843713017316E-2</v>
      </c>
    </row>
    <row r="3029" spans="2:4" x14ac:dyDescent="0.2">
      <c r="B3029" t="s">
        <v>3059</v>
      </c>
      <c r="C3029" s="33">
        <v>1.7549297411585413E-3</v>
      </c>
      <c r="D3029" s="33">
        <f t="shared" si="50"/>
        <v>3.1754929741158539E-2</v>
      </c>
    </row>
    <row r="3030" spans="2:4" x14ac:dyDescent="0.2">
      <c r="B3030" t="s">
        <v>3060</v>
      </c>
      <c r="C3030" s="33">
        <v>3.4054874438340994E-2</v>
      </c>
      <c r="D3030" s="33">
        <f t="shared" si="50"/>
        <v>6.4054874438340986E-2</v>
      </c>
    </row>
    <row r="3031" spans="2:4" x14ac:dyDescent="0.2">
      <c r="B3031" t="s">
        <v>3061</v>
      </c>
      <c r="C3031" s="33">
        <v>-1.4659756550674452E-2</v>
      </c>
      <c r="D3031" s="33">
        <f t="shared" si="50"/>
        <v>1.5340243449325547E-2</v>
      </c>
    </row>
    <row r="3032" spans="2:4" x14ac:dyDescent="0.2">
      <c r="B3032" t="s">
        <v>3062</v>
      </c>
      <c r="C3032" s="33">
        <v>2.1489253172828661E-2</v>
      </c>
      <c r="D3032" s="33">
        <f t="shared" si="50"/>
        <v>5.148925317282866E-2</v>
      </c>
    </row>
    <row r="3033" spans="2:4" x14ac:dyDescent="0.2">
      <c r="B3033" t="s">
        <v>3063</v>
      </c>
      <c r="C3033" s="33">
        <v>2.9962177105117109E-2</v>
      </c>
      <c r="D3033" s="33">
        <f t="shared" si="50"/>
        <v>5.9962177105117108E-2</v>
      </c>
    </row>
    <row r="3034" spans="2:4" x14ac:dyDescent="0.2">
      <c r="B3034" t="s">
        <v>3064</v>
      </c>
      <c r="C3034" s="33">
        <v>2.1196058128642174E-2</v>
      </c>
      <c r="D3034" s="33">
        <f t="shared" si="50"/>
        <v>5.1196058128642169E-2</v>
      </c>
    </row>
    <row r="3035" spans="2:4" x14ac:dyDescent="0.2">
      <c r="B3035" t="s">
        <v>3065</v>
      </c>
      <c r="C3035" s="33">
        <v>-1.086509866549743E-2</v>
      </c>
      <c r="D3035" s="33">
        <f t="shared" si="50"/>
        <v>1.9134901334502567E-2</v>
      </c>
    </row>
    <row r="3036" spans="2:4" x14ac:dyDescent="0.2">
      <c r="B3036" t="s">
        <v>3066</v>
      </c>
      <c r="C3036" s="33">
        <v>-3.2828830120617235E-4</v>
      </c>
      <c r="D3036" s="33">
        <f t="shared" si="50"/>
        <v>2.9671711698793825E-2</v>
      </c>
    </row>
    <row r="3037" spans="2:4" x14ac:dyDescent="0.2">
      <c r="B3037" t="s">
        <v>3067</v>
      </c>
      <c r="C3037" s="33">
        <v>-7.7473089633061255E-3</v>
      </c>
      <c r="D3037" s="33">
        <f t="shared" si="50"/>
        <v>2.2252691036693875E-2</v>
      </c>
    </row>
    <row r="3038" spans="2:4" x14ac:dyDescent="0.2">
      <c r="B3038" t="s">
        <v>3068</v>
      </c>
      <c r="C3038" s="33">
        <v>2.1152626556293797E-2</v>
      </c>
      <c r="D3038" s="33">
        <f t="shared" si="50"/>
        <v>5.1152626556293795E-2</v>
      </c>
    </row>
    <row r="3039" spans="2:4" x14ac:dyDescent="0.2">
      <c r="B3039" t="s">
        <v>3069</v>
      </c>
      <c r="C3039" s="33">
        <v>3.1825876187488611E-2</v>
      </c>
      <c r="D3039" s="33">
        <f t="shared" si="50"/>
        <v>6.182587618748861E-2</v>
      </c>
    </row>
    <row r="3040" spans="2:4" x14ac:dyDescent="0.2">
      <c r="B3040" t="s">
        <v>3070</v>
      </c>
      <c r="C3040" s="33">
        <v>2.4560190315182868E-2</v>
      </c>
      <c r="D3040" s="33">
        <f t="shared" si="50"/>
        <v>5.4560190315182867E-2</v>
      </c>
    </row>
    <row r="3041" spans="2:4" x14ac:dyDescent="0.2">
      <c r="B3041" t="s">
        <v>3071</v>
      </c>
      <c r="C3041" s="33">
        <v>1.4893971773332376E-2</v>
      </c>
      <c r="D3041" s="33">
        <f t="shared" si="50"/>
        <v>4.4893971773332375E-2</v>
      </c>
    </row>
    <row r="3042" spans="2:4" x14ac:dyDescent="0.2">
      <c r="B3042" t="s">
        <v>3072</v>
      </c>
      <c r="C3042" s="33">
        <v>2.0648261479439649E-2</v>
      </c>
      <c r="D3042" s="33">
        <f t="shared" si="50"/>
        <v>5.0648261479439648E-2</v>
      </c>
    </row>
    <row r="3043" spans="2:4" x14ac:dyDescent="0.2">
      <c r="B3043" t="s">
        <v>3073</v>
      </c>
      <c r="C3043" s="33">
        <v>7.4158630539536271E-3</v>
      </c>
      <c r="D3043" s="33">
        <f t="shared" si="50"/>
        <v>3.7415863053953627E-2</v>
      </c>
    </row>
    <row r="3044" spans="2:4" x14ac:dyDescent="0.2">
      <c r="B3044" t="s">
        <v>3074</v>
      </c>
      <c r="C3044" s="33">
        <v>1.6387579056122373E-2</v>
      </c>
      <c r="D3044" s="33">
        <f t="shared" si="50"/>
        <v>4.6387579056122369E-2</v>
      </c>
    </row>
    <row r="3045" spans="2:4" x14ac:dyDescent="0.2">
      <c r="B3045" t="s">
        <v>3075</v>
      </c>
      <c r="C3045" s="33">
        <v>9.6900984828295362E-3</v>
      </c>
      <c r="D3045" s="33">
        <f t="shared" si="50"/>
        <v>3.9690098482829533E-2</v>
      </c>
    </row>
    <row r="3046" spans="2:4" x14ac:dyDescent="0.2">
      <c r="B3046" t="s">
        <v>3076</v>
      </c>
      <c r="C3046" s="33">
        <v>2.7693017354106821E-2</v>
      </c>
      <c r="D3046" s="33">
        <f t="shared" si="50"/>
        <v>5.7693017354106819E-2</v>
      </c>
    </row>
    <row r="3047" spans="2:4" x14ac:dyDescent="0.2">
      <c r="B3047" t="s">
        <v>3077</v>
      </c>
      <c r="C3047" s="33">
        <v>1.6576307334652835E-2</v>
      </c>
      <c r="D3047" s="33">
        <f t="shared" si="50"/>
        <v>4.6576307334652831E-2</v>
      </c>
    </row>
    <row r="3048" spans="2:4" x14ac:dyDescent="0.2">
      <c r="B3048" t="s">
        <v>3078</v>
      </c>
      <c r="C3048" s="33">
        <v>-5.9079759149271004E-3</v>
      </c>
      <c r="D3048" s="33">
        <f t="shared" si="50"/>
        <v>2.4092024085072897E-2</v>
      </c>
    </row>
    <row r="3049" spans="2:4" x14ac:dyDescent="0.2">
      <c r="B3049" t="s">
        <v>3079</v>
      </c>
      <c r="C3049" s="33">
        <v>6.5821279612614282E-3</v>
      </c>
      <c r="D3049" s="33">
        <f t="shared" si="50"/>
        <v>3.6582127961261424E-2</v>
      </c>
    </row>
    <row r="3050" spans="2:4" x14ac:dyDescent="0.2">
      <c r="B3050" t="s">
        <v>3080</v>
      </c>
      <c r="C3050" s="33">
        <v>2.0534986170084271E-2</v>
      </c>
      <c r="D3050" s="33">
        <f t="shared" si="50"/>
        <v>5.053498617008427E-2</v>
      </c>
    </row>
    <row r="3051" spans="2:4" x14ac:dyDescent="0.2">
      <c r="B3051" t="s">
        <v>3081</v>
      </c>
      <c r="C3051" s="33">
        <v>2.8682030616984454E-2</v>
      </c>
      <c r="D3051" s="33">
        <f t="shared" si="50"/>
        <v>5.8682030616984453E-2</v>
      </c>
    </row>
    <row r="3052" spans="2:4" x14ac:dyDescent="0.2">
      <c r="B3052" t="s">
        <v>3082</v>
      </c>
      <c r="C3052" s="33">
        <v>9.471569715185162E-3</v>
      </c>
      <c r="D3052" s="33">
        <f t="shared" si="50"/>
        <v>3.9471569715185159E-2</v>
      </c>
    </row>
    <row r="3053" spans="2:4" x14ac:dyDescent="0.2">
      <c r="B3053" t="s">
        <v>3083</v>
      </c>
      <c r="C3053" s="33">
        <v>-1.6985449010019249E-2</v>
      </c>
      <c r="D3053" s="33">
        <f t="shared" si="50"/>
        <v>1.301455098998075E-2</v>
      </c>
    </row>
    <row r="3054" spans="2:4" x14ac:dyDescent="0.2">
      <c r="B3054" t="s">
        <v>3084</v>
      </c>
      <c r="C3054" s="33">
        <v>-2.0686916384194676E-2</v>
      </c>
      <c r="D3054" s="33">
        <f t="shared" si="50"/>
        <v>9.3130836158053232E-3</v>
      </c>
    </row>
    <row r="3055" spans="2:4" x14ac:dyDescent="0.2">
      <c r="B3055" t="s">
        <v>3085</v>
      </c>
      <c r="C3055" s="33">
        <v>7.1985261197347501E-3</v>
      </c>
      <c r="D3055" s="33">
        <f t="shared" si="50"/>
        <v>3.7198526119734746E-2</v>
      </c>
    </row>
    <row r="3056" spans="2:4" x14ac:dyDescent="0.2">
      <c r="B3056" t="s">
        <v>3086</v>
      </c>
      <c r="C3056" s="33">
        <v>3.8968438014481835E-3</v>
      </c>
      <c r="D3056" s="33">
        <f t="shared" si="50"/>
        <v>3.3896843801448182E-2</v>
      </c>
    </row>
    <row r="3057" spans="2:4" x14ac:dyDescent="0.2">
      <c r="B3057" t="s">
        <v>3087</v>
      </c>
      <c r="C3057" s="33">
        <v>1.3349654340840296E-2</v>
      </c>
      <c r="D3057" s="33">
        <f t="shared" si="50"/>
        <v>4.3349654340840295E-2</v>
      </c>
    </row>
    <row r="3058" spans="2:4" x14ac:dyDescent="0.2">
      <c r="B3058" t="s">
        <v>3088</v>
      </c>
      <c r="C3058" s="33">
        <v>-1.4362044827720589E-2</v>
      </c>
      <c r="D3058" s="33">
        <f t="shared" si="50"/>
        <v>1.5637955172279408E-2</v>
      </c>
    </row>
    <row r="3059" spans="2:4" x14ac:dyDescent="0.2">
      <c r="B3059" t="s">
        <v>3089</v>
      </c>
      <c r="C3059" s="33">
        <v>3.7627269558836544E-2</v>
      </c>
      <c r="D3059" s="33">
        <f t="shared" si="50"/>
        <v>6.762726955883655E-2</v>
      </c>
    </row>
    <row r="3060" spans="2:4" x14ac:dyDescent="0.2">
      <c r="B3060" t="s">
        <v>3090</v>
      </c>
      <c r="C3060" s="33">
        <v>4.66035639299786E-3</v>
      </c>
      <c r="D3060" s="33">
        <f t="shared" si="50"/>
        <v>3.466035639299786E-2</v>
      </c>
    </row>
    <row r="3061" spans="2:4" x14ac:dyDescent="0.2">
      <c r="B3061" t="s">
        <v>3091</v>
      </c>
      <c r="C3061" s="33">
        <v>4.1999905940820446E-3</v>
      </c>
      <c r="D3061" s="33">
        <f t="shared" si="50"/>
        <v>3.4199990594082047E-2</v>
      </c>
    </row>
    <row r="3062" spans="2:4" x14ac:dyDescent="0.2">
      <c r="B3062" t="s">
        <v>3092</v>
      </c>
      <c r="C3062" s="33">
        <v>2.0667028297017893E-2</v>
      </c>
      <c r="D3062" s="33">
        <f t="shared" si="50"/>
        <v>5.0667028297017892E-2</v>
      </c>
    </row>
    <row r="3063" spans="2:4" x14ac:dyDescent="0.2">
      <c r="B3063" t="s">
        <v>3093</v>
      </c>
      <c r="C3063" s="33">
        <v>1.135004236316609E-2</v>
      </c>
      <c r="D3063" s="33">
        <f t="shared" si="50"/>
        <v>4.1350042363166091E-2</v>
      </c>
    </row>
    <row r="3064" spans="2:4" x14ac:dyDescent="0.2">
      <c r="B3064" t="s">
        <v>3094</v>
      </c>
      <c r="C3064" s="33">
        <v>-3.4805934747091954E-2</v>
      </c>
      <c r="D3064" s="33">
        <f t="shared" si="50"/>
        <v>-4.8059347470919556E-3</v>
      </c>
    </row>
    <row r="3065" spans="2:4" x14ac:dyDescent="0.2">
      <c r="B3065" t="s">
        <v>3095</v>
      </c>
      <c r="C3065" s="33">
        <v>-2.527299663896157E-3</v>
      </c>
      <c r="D3065" s="33">
        <f t="shared" si="50"/>
        <v>2.7472700336103842E-2</v>
      </c>
    </row>
    <row r="3066" spans="2:4" x14ac:dyDescent="0.2">
      <c r="B3066" t="s">
        <v>3096</v>
      </c>
      <c r="C3066" s="33">
        <v>-1.5723882786535179E-2</v>
      </c>
      <c r="D3066" s="33">
        <f t="shared" si="50"/>
        <v>1.427611721346482E-2</v>
      </c>
    </row>
    <row r="3067" spans="2:4" x14ac:dyDescent="0.2">
      <c r="B3067" t="s">
        <v>3097</v>
      </c>
      <c r="C3067" s="33">
        <v>6.0232712574603026E-2</v>
      </c>
      <c r="D3067" s="33">
        <f t="shared" si="50"/>
        <v>9.0232712574603025E-2</v>
      </c>
    </row>
    <row r="3068" spans="2:4" x14ac:dyDescent="0.2">
      <c r="B3068" t="s">
        <v>3098</v>
      </c>
      <c r="C3068" s="33">
        <v>1.8240611210018891E-3</v>
      </c>
      <c r="D3068" s="33">
        <f t="shared" si="50"/>
        <v>3.182406112100189E-2</v>
      </c>
    </row>
    <row r="3069" spans="2:4" x14ac:dyDescent="0.2">
      <c r="B3069" t="s">
        <v>3099</v>
      </c>
      <c r="C3069" s="33">
        <v>1.8584010476092767E-3</v>
      </c>
      <c r="D3069" s="33">
        <f t="shared" si="50"/>
        <v>3.1858401047609272E-2</v>
      </c>
    </row>
    <row r="3070" spans="2:4" x14ac:dyDescent="0.2">
      <c r="B3070" t="s">
        <v>3100</v>
      </c>
      <c r="C3070" s="33">
        <v>1.6557755085370586E-2</v>
      </c>
      <c r="D3070" s="33">
        <f t="shared" si="50"/>
        <v>4.6557755085370585E-2</v>
      </c>
    </row>
    <row r="3071" spans="2:4" x14ac:dyDescent="0.2">
      <c r="B3071" t="s">
        <v>3101</v>
      </c>
      <c r="C3071" s="33">
        <v>2.0910944993491346E-2</v>
      </c>
      <c r="D3071" s="33">
        <f t="shared" si="50"/>
        <v>5.0910944993491344E-2</v>
      </c>
    </row>
    <row r="3072" spans="2:4" x14ac:dyDescent="0.2">
      <c r="B3072" t="s">
        <v>3102</v>
      </c>
      <c r="C3072" s="33">
        <v>2.9963227557151507E-2</v>
      </c>
      <c r="D3072" s="33">
        <f t="shared" si="50"/>
        <v>5.9963227557151506E-2</v>
      </c>
    </row>
    <row r="3073" spans="2:4" x14ac:dyDescent="0.2">
      <c r="B3073" t="s">
        <v>3103</v>
      </c>
      <c r="C3073" s="33">
        <v>1.7576888182818814E-2</v>
      </c>
      <c r="D3073" s="33">
        <f t="shared" si="50"/>
        <v>4.7576888182818813E-2</v>
      </c>
    </row>
    <row r="3074" spans="2:4" x14ac:dyDescent="0.2">
      <c r="B3074" t="s">
        <v>3104</v>
      </c>
      <c r="C3074" s="33">
        <v>3.9553245524802529E-2</v>
      </c>
      <c r="D3074" s="33">
        <f t="shared" si="50"/>
        <v>6.9553245524802521E-2</v>
      </c>
    </row>
    <row r="3075" spans="2:4" x14ac:dyDescent="0.2">
      <c r="B3075" t="s">
        <v>3105</v>
      </c>
      <c r="C3075" s="33">
        <v>-3.0559467102885488E-3</v>
      </c>
      <c r="D3075" s="33">
        <f t="shared" si="50"/>
        <v>2.6944053289711452E-2</v>
      </c>
    </row>
    <row r="3076" spans="2:4" x14ac:dyDescent="0.2">
      <c r="B3076" t="s">
        <v>3106</v>
      </c>
      <c r="C3076" s="33">
        <v>-3.2557983671723297E-3</v>
      </c>
      <c r="D3076" s="33">
        <f t="shared" si="50"/>
        <v>2.6744201632827667E-2</v>
      </c>
    </row>
    <row r="3077" spans="2:4" x14ac:dyDescent="0.2">
      <c r="B3077" t="s">
        <v>3107</v>
      </c>
      <c r="C3077" s="33">
        <v>1.0261952622345163E-2</v>
      </c>
      <c r="D3077" s="33">
        <f t="shared" ref="D3077:D3140" si="51">C3077+3%</f>
        <v>4.0261952622345165E-2</v>
      </c>
    </row>
    <row r="3078" spans="2:4" x14ac:dyDescent="0.2">
      <c r="B3078" t="s">
        <v>3108</v>
      </c>
      <c r="C3078" s="33">
        <v>-5.0435993801414863E-2</v>
      </c>
      <c r="D3078" s="33">
        <f t="shared" si="51"/>
        <v>-2.0435993801414865E-2</v>
      </c>
    </row>
    <row r="3079" spans="2:4" x14ac:dyDescent="0.2">
      <c r="B3079" t="s">
        <v>3109</v>
      </c>
      <c r="C3079" s="33">
        <v>9.8088673196057002E-3</v>
      </c>
      <c r="D3079" s="33">
        <f t="shared" si="51"/>
        <v>3.9808867319605701E-2</v>
      </c>
    </row>
    <row r="3080" spans="2:4" x14ac:dyDescent="0.2">
      <c r="B3080" t="s">
        <v>3110</v>
      </c>
      <c r="C3080" s="33">
        <v>-5.9535998086117734E-3</v>
      </c>
      <c r="D3080" s="33">
        <f t="shared" si="51"/>
        <v>2.4046400191388227E-2</v>
      </c>
    </row>
    <row r="3081" spans="2:4" x14ac:dyDescent="0.2">
      <c r="B3081" t="s">
        <v>3111</v>
      </c>
      <c r="C3081" s="33">
        <v>5.6741246658336174E-3</v>
      </c>
      <c r="D3081" s="33">
        <f t="shared" si="51"/>
        <v>3.5674124665833619E-2</v>
      </c>
    </row>
    <row r="3082" spans="2:4" x14ac:dyDescent="0.2">
      <c r="B3082" t="s">
        <v>3112</v>
      </c>
      <c r="C3082" s="33">
        <v>2.2221060489352164E-2</v>
      </c>
      <c r="D3082" s="33">
        <f t="shared" si="51"/>
        <v>5.2221060489352163E-2</v>
      </c>
    </row>
    <row r="3083" spans="2:4" x14ac:dyDescent="0.2">
      <c r="B3083" t="s">
        <v>3113</v>
      </c>
      <c r="C3083" s="33">
        <v>1.5300141992718064E-2</v>
      </c>
      <c r="D3083" s="33">
        <f t="shared" si="51"/>
        <v>4.5300141992718063E-2</v>
      </c>
    </row>
    <row r="3084" spans="2:4" x14ac:dyDescent="0.2">
      <c r="B3084" t="s">
        <v>3114</v>
      </c>
      <c r="C3084" s="33">
        <v>-1.0415704103726912E-2</v>
      </c>
      <c r="D3084" s="33">
        <f t="shared" si="51"/>
        <v>1.9584295896273085E-2</v>
      </c>
    </row>
    <row r="3085" spans="2:4" x14ac:dyDescent="0.2">
      <c r="B3085" t="s">
        <v>3115</v>
      </c>
      <c r="C3085" s="33">
        <v>-2.8393355575413302E-2</v>
      </c>
      <c r="D3085" s="33">
        <f t="shared" si="51"/>
        <v>1.6066444245866965E-3</v>
      </c>
    </row>
    <row r="3086" spans="2:4" x14ac:dyDescent="0.2">
      <c r="B3086" t="s">
        <v>3116</v>
      </c>
      <c r="C3086" s="33">
        <v>1.8852256118183208E-3</v>
      </c>
      <c r="D3086" s="33">
        <f t="shared" si="51"/>
        <v>3.1885225611818321E-2</v>
      </c>
    </row>
    <row r="3087" spans="2:4" x14ac:dyDescent="0.2">
      <c r="B3087" t="s">
        <v>3117</v>
      </c>
      <c r="C3087" s="33">
        <v>4.3986045935811395E-2</v>
      </c>
      <c r="D3087" s="33">
        <f t="shared" si="51"/>
        <v>7.3986045935811401E-2</v>
      </c>
    </row>
    <row r="3088" spans="2:4" x14ac:dyDescent="0.2">
      <c r="B3088" t="s">
        <v>3118</v>
      </c>
      <c r="C3088" s="33">
        <v>-3.8660913237102915E-3</v>
      </c>
      <c r="D3088" s="33">
        <f t="shared" si="51"/>
        <v>2.6133908676289709E-2</v>
      </c>
    </row>
    <row r="3089" spans="2:4" x14ac:dyDescent="0.2">
      <c r="B3089" t="s">
        <v>3119</v>
      </c>
      <c r="C3089" s="33">
        <v>-1.3566168091074927E-2</v>
      </c>
      <c r="D3089" s="33">
        <f t="shared" si="51"/>
        <v>1.643383190892507E-2</v>
      </c>
    </row>
    <row r="3090" spans="2:4" x14ac:dyDescent="0.2">
      <c r="B3090" t="s">
        <v>3120</v>
      </c>
      <c r="C3090" s="33">
        <v>6.2492520757672088E-3</v>
      </c>
      <c r="D3090" s="33">
        <f t="shared" si="51"/>
        <v>3.6249252075767208E-2</v>
      </c>
    </row>
    <row r="3091" spans="2:4" x14ac:dyDescent="0.2">
      <c r="B3091" t="s">
        <v>3121</v>
      </c>
      <c r="C3091" s="33">
        <v>1.8625803433547587E-3</v>
      </c>
      <c r="D3091" s="33">
        <f t="shared" si="51"/>
        <v>3.1862580343354756E-2</v>
      </c>
    </row>
    <row r="3092" spans="2:4" x14ac:dyDescent="0.2">
      <c r="B3092" t="s">
        <v>3122</v>
      </c>
      <c r="C3092" s="33">
        <v>6.9179901739501639E-3</v>
      </c>
      <c r="D3092" s="33">
        <f t="shared" si="51"/>
        <v>3.6917990173950165E-2</v>
      </c>
    </row>
    <row r="3093" spans="2:4" x14ac:dyDescent="0.2">
      <c r="B3093" t="s">
        <v>3123</v>
      </c>
      <c r="C3093" s="33">
        <v>-4.218071664752852E-3</v>
      </c>
      <c r="D3093" s="33">
        <f t="shared" si="51"/>
        <v>2.5781928335247145E-2</v>
      </c>
    </row>
    <row r="3094" spans="2:4" x14ac:dyDescent="0.2">
      <c r="B3094" t="s">
        <v>3124</v>
      </c>
      <c r="C3094" s="33">
        <v>4.9349996954291479E-2</v>
      </c>
      <c r="D3094" s="33">
        <f t="shared" si="51"/>
        <v>7.9349996954291485E-2</v>
      </c>
    </row>
    <row r="3095" spans="2:4" x14ac:dyDescent="0.2">
      <c r="B3095" t="s">
        <v>3125</v>
      </c>
      <c r="C3095" s="33">
        <v>6.0621622483812004E-3</v>
      </c>
      <c r="D3095" s="33">
        <f t="shared" si="51"/>
        <v>3.6062162248381199E-2</v>
      </c>
    </row>
    <row r="3096" spans="2:4" x14ac:dyDescent="0.2">
      <c r="B3096" t="s">
        <v>3126</v>
      </c>
      <c r="C3096" s="33">
        <v>-3.6872048932978223E-3</v>
      </c>
      <c r="D3096" s="33">
        <f t="shared" si="51"/>
        <v>2.6312795106702175E-2</v>
      </c>
    </row>
    <row r="3097" spans="2:4" x14ac:dyDescent="0.2">
      <c r="B3097" t="s">
        <v>3127</v>
      </c>
      <c r="C3097" s="33">
        <v>-3.7251762915068206E-3</v>
      </c>
      <c r="D3097" s="33">
        <f t="shared" si="51"/>
        <v>2.6274823708493177E-2</v>
      </c>
    </row>
    <row r="3098" spans="2:4" x14ac:dyDescent="0.2">
      <c r="B3098" t="s">
        <v>3128</v>
      </c>
      <c r="C3098" s="33">
        <v>2.8646634108031928E-2</v>
      </c>
      <c r="D3098" s="33">
        <f t="shared" si="51"/>
        <v>5.8646634108031927E-2</v>
      </c>
    </row>
    <row r="3099" spans="2:4" x14ac:dyDescent="0.2">
      <c r="B3099" t="s">
        <v>3129</v>
      </c>
      <c r="C3099" s="33">
        <v>2.3189136782949663E-2</v>
      </c>
      <c r="D3099" s="33">
        <f t="shared" si="51"/>
        <v>5.3189136782949661E-2</v>
      </c>
    </row>
    <row r="3100" spans="2:4" x14ac:dyDescent="0.2">
      <c r="B3100" t="s">
        <v>3130</v>
      </c>
      <c r="C3100" s="33">
        <v>3.1920026219599777E-3</v>
      </c>
      <c r="D3100" s="33">
        <f t="shared" si="51"/>
        <v>3.3192002621959975E-2</v>
      </c>
    </row>
    <row r="3101" spans="2:4" x14ac:dyDescent="0.2">
      <c r="B3101" t="s">
        <v>3131</v>
      </c>
      <c r="C3101" s="33">
        <v>-5.0902428713931452E-3</v>
      </c>
      <c r="D3101" s="33">
        <f t="shared" si="51"/>
        <v>2.4909757128606852E-2</v>
      </c>
    </row>
    <row r="3102" spans="2:4" x14ac:dyDescent="0.2">
      <c r="B3102" t="s">
        <v>3132</v>
      </c>
      <c r="C3102" s="33">
        <v>-2.8813421604330793E-2</v>
      </c>
      <c r="D3102" s="33">
        <f t="shared" si="51"/>
        <v>1.1865783956692064E-3</v>
      </c>
    </row>
    <row r="3103" spans="2:4" x14ac:dyDescent="0.2">
      <c r="B3103" t="s">
        <v>3133</v>
      </c>
      <c r="C3103" s="33">
        <v>1.4930580261212377E-2</v>
      </c>
      <c r="D3103" s="33">
        <f t="shared" si="51"/>
        <v>4.4930580261212376E-2</v>
      </c>
    </row>
    <row r="3104" spans="2:4" x14ac:dyDescent="0.2">
      <c r="B3104" t="s">
        <v>3134</v>
      </c>
      <c r="C3104" s="33">
        <v>5.4827050181921154E-3</v>
      </c>
      <c r="D3104" s="33">
        <f t="shared" si="51"/>
        <v>3.5482705018192118E-2</v>
      </c>
    </row>
    <row r="3105" spans="2:4" x14ac:dyDescent="0.2">
      <c r="B3105" t="s">
        <v>3135</v>
      </c>
      <c r="C3105" s="33">
        <v>1.0870068264599438E-2</v>
      </c>
      <c r="D3105" s="33">
        <f t="shared" si="51"/>
        <v>4.0870068264599435E-2</v>
      </c>
    </row>
    <row r="3106" spans="2:4" x14ac:dyDescent="0.2">
      <c r="B3106" t="s">
        <v>3136</v>
      </c>
      <c r="C3106" s="33">
        <v>3.9253174770847209E-3</v>
      </c>
      <c r="D3106" s="33">
        <f t="shared" si="51"/>
        <v>3.3925317477084722E-2</v>
      </c>
    </row>
    <row r="3107" spans="2:4" x14ac:dyDescent="0.2">
      <c r="B3107" t="s">
        <v>3137</v>
      </c>
      <c r="C3107" s="33">
        <v>-3.5745282071002124E-2</v>
      </c>
      <c r="D3107" s="33">
        <f t="shared" si="51"/>
        <v>-5.7452820710021252E-3</v>
      </c>
    </row>
    <row r="3108" spans="2:4" x14ac:dyDescent="0.2">
      <c r="B3108" t="s">
        <v>3138</v>
      </c>
      <c r="C3108" s="33">
        <v>-2.4608166988307374E-3</v>
      </c>
      <c r="D3108" s="33">
        <f t="shared" si="51"/>
        <v>2.7539183301169261E-2</v>
      </c>
    </row>
    <row r="3109" spans="2:4" x14ac:dyDescent="0.2">
      <c r="B3109" t="s">
        <v>3139</v>
      </c>
      <c r="C3109" s="33">
        <v>3.2580550364462446E-4</v>
      </c>
      <c r="D3109" s="33">
        <f t="shared" si="51"/>
        <v>3.0325805503644623E-2</v>
      </c>
    </row>
    <row r="3110" spans="2:4" x14ac:dyDescent="0.2">
      <c r="B3110" t="s">
        <v>3140</v>
      </c>
      <c r="C3110" s="33">
        <v>-1.3551925993832507E-2</v>
      </c>
      <c r="D3110" s="33">
        <f t="shared" si="51"/>
        <v>1.644807400616749E-2</v>
      </c>
    </row>
    <row r="3111" spans="2:4" x14ac:dyDescent="0.2">
      <c r="B3111" t="s">
        <v>3141</v>
      </c>
      <c r="C3111" s="33">
        <v>7.1768853104384342E-2</v>
      </c>
      <c r="D3111" s="33">
        <f t="shared" si="51"/>
        <v>0.10176885310438434</v>
      </c>
    </row>
    <row r="3112" spans="2:4" x14ac:dyDescent="0.2">
      <c r="B3112" t="s">
        <v>3142</v>
      </c>
      <c r="C3112" s="33">
        <v>3.8666436266053686E-3</v>
      </c>
      <c r="D3112" s="33">
        <f t="shared" si="51"/>
        <v>3.3866643626605367E-2</v>
      </c>
    </row>
    <row r="3113" spans="2:4" x14ac:dyDescent="0.2">
      <c r="B3113" t="s">
        <v>3143</v>
      </c>
      <c r="C3113" s="33">
        <v>-5.7703387186400206E-3</v>
      </c>
      <c r="D3113" s="33">
        <f t="shared" si="51"/>
        <v>2.4229661281359977E-2</v>
      </c>
    </row>
    <row r="3114" spans="2:4" x14ac:dyDescent="0.2">
      <c r="B3114" t="s">
        <v>3144</v>
      </c>
      <c r="C3114" s="33">
        <v>1.4894793904831345E-2</v>
      </c>
      <c r="D3114" s="33">
        <f t="shared" si="51"/>
        <v>4.4894793904831344E-2</v>
      </c>
    </row>
    <row r="3115" spans="2:4" x14ac:dyDescent="0.2">
      <c r="B3115" t="s">
        <v>3145</v>
      </c>
      <c r="C3115" s="33">
        <v>1.4368486158161557E-2</v>
      </c>
      <c r="D3115" s="33">
        <f t="shared" si="51"/>
        <v>4.4368486158161552E-2</v>
      </c>
    </row>
    <row r="3116" spans="2:4" x14ac:dyDescent="0.2">
      <c r="B3116" t="s">
        <v>3146</v>
      </c>
      <c r="C3116" s="33">
        <v>-2.2746123333312704E-2</v>
      </c>
      <c r="D3116" s="33">
        <f t="shared" si="51"/>
        <v>7.253876666687295E-3</v>
      </c>
    </row>
    <row r="3117" spans="2:4" x14ac:dyDescent="0.2">
      <c r="B3117" t="s">
        <v>3147</v>
      </c>
      <c r="C3117" s="33">
        <v>1.8912625368195081E-2</v>
      </c>
      <c r="D3117" s="33">
        <f t="shared" si="51"/>
        <v>4.891262536819508E-2</v>
      </c>
    </row>
    <row r="3118" spans="2:4" x14ac:dyDescent="0.2">
      <c r="B3118" t="s">
        <v>3148</v>
      </c>
      <c r="C3118" s="33">
        <v>1.8306517502712696E-2</v>
      </c>
      <c r="D3118" s="33">
        <f t="shared" si="51"/>
        <v>4.8306517502712698E-2</v>
      </c>
    </row>
    <row r="3119" spans="2:4" x14ac:dyDescent="0.2">
      <c r="B3119" t="s">
        <v>3149</v>
      </c>
      <c r="C3119" s="33">
        <v>2.8489063772116525E-2</v>
      </c>
      <c r="D3119" s="33">
        <f t="shared" si="51"/>
        <v>5.8489063772116524E-2</v>
      </c>
    </row>
    <row r="3120" spans="2:4" x14ac:dyDescent="0.2">
      <c r="B3120" t="s">
        <v>3150</v>
      </c>
      <c r="C3120" s="33">
        <v>1.7601178869742974E-2</v>
      </c>
      <c r="D3120" s="33">
        <f t="shared" si="51"/>
        <v>4.7601178869742973E-2</v>
      </c>
    </row>
    <row r="3121" spans="2:4" x14ac:dyDescent="0.2">
      <c r="B3121" t="s">
        <v>3151</v>
      </c>
      <c r="C3121" s="33">
        <v>1.0856862004982877E-2</v>
      </c>
      <c r="D3121" s="33">
        <f t="shared" si="51"/>
        <v>4.0856862004982876E-2</v>
      </c>
    </row>
    <row r="3122" spans="2:4" x14ac:dyDescent="0.2">
      <c r="B3122" t="s">
        <v>3152</v>
      </c>
      <c r="C3122" s="33">
        <v>4.2429343401035505E-2</v>
      </c>
      <c r="D3122" s="33">
        <f t="shared" si="51"/>
        <v>7.2429343401035504E-2</v>
      </c>
    </row>
    <row r="3123" spans="2:4" x14ac:dyDescent="0.2">
      <c r="B3123" t="s">
        <v>3153</v>
      </c>
      <c r="C3123" s="33">
        <v>1.5274398888402454E-2</v>
      </c>
      <c r="D3123" s="33">
        <f t="shared" si="51"/>
        <v>4.5274398888402456E-2</v>
      </c>
    </row>
    <row r="3124" spans="2:4" x14ac:dyDescent="0.2">
      <c r="B3124" t="s">
        <v>3154</v>
      </c>
      <c r="C3124" s="33">
        <v>2.9947278153636542E-2</v>
      </c>
      <c r="D3124" s="33">
        <f t="shared" si="51"/>
        <v>5.9947278153636541E-2</v>
      </c>
    </row>
    <row r="3125" spans="2:4" x14ac:dyDescent="0.2">
      <c r="B3125" t="s">
        <v>3155</v>
      </c>
      <c r="C3125" s="33">
        <v>-1.6490398789348333E-2</v>
      </c>
      <c r="D3125" s="33">
        <f t="shared" si="51"/>
        <v>1.3509601210651666E-2</v>
      </c>
    </row>
    <row r="3126" spans="2:4" x14ac:dyDescent="0.2">
      <c r="B3126" t="s">
        <v>3156</v>
      </c>
      <c r="C3126" s="33">
        <v>-3.0518555345945539E-2</v>
      </c>
      <c r="D3126" s="33">
        <f t="shared" si="51"/>
        <v>-5.1855534594553998E-4</v>
      </c>
    </row>
    <row r="3127" spans="2:4" x14ac:dyDescent="0.2">
      <c r="B3127" t="s">
        <v>3157</v>
      </c>
      <c r="C3127" s="33">
        <v>4.3830413051147939E-2</v>
      </c>
      <c r="D3127" s="33">
        <f t="shared" si="51"/>
        <v>7.3830413051147931E-2</v>
      </c>
    </row>
    <row r="3128" spans="2:4" x14ac:dyDescent="0.2">
      <c r="B3128" t="s">
        <v>3158</v>
      </c>
      <c r="C3128" s="33">
        <v>1.8634935420852372E-2</v>
      </c>
      <c r="D3128" s="33">
        <f t="shared" si="51"/>
        <v>4.8634935420852371E-2</v>
      </c>
    </row>
    <row r="3129" spans="2:4" x14ac:dyDescent="0.2">
      <c r="B3129" t="s">
        <v>3159</v>
      </c>
      <c r="C3129" s="33">
        <v>-1.5445108863840868E-2</v>
      </c>
      <c r="D3129" s="33">
        <f t="shared" si="51"/>
        <v>1.4554891136159131E-2</v>
      </c>
    </row>
    <row r="3130" spans="2:4" x14ac:dyDescent="0.2">
      <c r="B3130" t="s">
        <v>3160</v>
      </c>
      <c r="C3130" s="33">
        <v>3.6790519693651082E-2</v>
      </c>
      <c r="D3130" s="33">
        <f t="shared" si="51"/>
        <v>6.6790519693651074E-2</v>
      </c>
    </row>
    <row r="3131" spans="2:4" x14ac:dyDescent="0.2">
      <c r="B3131" t="s">
        <v>3161</v>
      </c>
      <c r="C3131" s="33">
        <v>4.317164408566939E-3</v>
      </c>
      <c r="D3131" s="33">
        <f t="shared" si="51"/>
        <v>3.4317164408566941E-2</v>
      </c>
    </row>
    <row r="3132" spans="2:4" x14ac:dyDescent="0.2">
      <c r="B3132" t="s">
        <v>3162</v>
      </c>
      <c r="C3132" s="33">
        <v>3.0010745631195331E-2</v>
      </c>
      <c r="D3132" s="33">
        <f t="shared" si="51"/>
        <v>6.0010745631195329E-2</v>
      </c>
    </row>
    <row r="3133" spans="2:4" x14ac:dyDescent="0.2">
      <c r="B3133" t="s">
        <v>3163</v>
      </c>
      <c r="C3133" s="33">
        <v>2.1146472970408739E-2</v>
      </c>
      <c r="D3133" s="33">
        <f t="shared" si="51"/>
        <v>5.1146472970408738E-2</v>
      </c>
    </row>
    <row r="3134" spans="2:4" x14ac:dyDescent="0.2">
      <c r="B3134" t="s">
        <v>3164</v>
      </c>
      <c r="C3134" s="33">
        <v>3.710648559313566E-2</v>
      </c>
      <c r="D3134" s="33">
        <f t="shared" si="51"/>
        <v>6.7106485593135659E-2</v>
      </c>
    </row>
    <row r="3135" spans="2:4" x14ac:dyDescent="0.2">
      <c r="B3135" t="s">
        <v>3165</v>
      </c>
      <c r="C3135" s="33">
        <v>2.1372014507228629E-2</v>
      </c>
      <c r="D3135" s="33">
        <f t="shared" si="51"/>
        <v>5.1372014507228628E-2</v>
      </c>
    </row>
    <row r="3136" spans="2:4" x14ac:dyDescent="0.2">
      <c r="B3136" t="s">
        <v>3166</v>
      </c>
      <c r="C3136" s="33">
        <v>-1.7768529944870014E-2</v>
      </c>
      <c r="D3136" s="33">
        <f t="shared" si="51"/>
        <v>1.2231470055129985E-2</v>
      </c>
    </row>
    <row r="3137" spans="2:4" x14ac:dyDescent="0.2">
      <c r="B3137" t="s">
        <v>3167</v>
      </c>
      <c r="C3137" s="33">
        <v>2.5763629424351127E-2</v>
      </c>
      <c r="D3137" s="33">
        <f t="shared" si="51"/>
        <v>5.5763629424351126E-2</v>
      </c>
    </row>
    <row r="3138" spans="2:4" x14ac:dyDescent="0.2">
      <c r="B3138" t="s">
        <v>3168</v>
      </c>
      <c r="C3138" s="33">
        <v>2.8874855780084988E-2</v>
      </c>
      <c r="D3138" s="33">
        <f t="shared" si="51"/>
        <v>5.8874855780084986E-2</v>
      </c>
    </row>
    <row r="3139" spans="2:4" x14ac:dyDescent="0.2">
      <c r="B3139" t="s">
        <v>3169</v>
      </c>
      <c r="C3139" s="33">
        <v>2.1028231022589852E-2</v>
      </c>
      <c r="D3139" s="33">
        <f t="shared" si="51"/>
        <v>5.1028231022589854E-2</v>
      </c>
    </row>
    <row r="3140" spans="2:4" x14ac:dyDescent="0.2">
      <c r="B3140" t="s">
        <v>3170</v>
      </c>
      <c r="C3140" s="33">
        <v>2.3266917693448097E-3</v>
      </c>
      <c r="D3140" s="33">
        <f t="shared" si="51"/>
        <v>3.2326691769344808E-2</v>
      </c>
    </row>
    <row r="3141" spans="2:4" x14ac:dyDescent="0.2">
      <c r="B3141" t="s">
        <v>3171</v>
      </c>
      <c r="C3141" s="33">
        <v>6.5750820326032806E-4</v>
      </c>
      <c r="D3141" s="33">
        <f t="shared" ref="D3141:D3204" si="52">C3141+3%</f>
        <v>3.0657508203260325E-2</v>
      </c>
    </row>
    <row r="3142" spans="2:4" x14ac:dyDescent="0.2">
      <c r="B3142" t="s">
        <v>3172</v>
      </c>
      <c r="C3142" s="33">
        <v>-1.3536080103575491E-3</v>
      </c>
      <c r="D3142" s="33">
        <f t="shared" si="52"/>
        <v>2.8646391989642452E-2</v>
      </c>
    </row>
    <row r="3143" spans="2:4" x14ac:dyDescent="0.2">
      <c r="B3143" t="s">
        <v>3173</v>
      </c>
      <c r="C3143" s="33">
        <v>9.2641464213653567E-3</v>
      </c>
      <c r="D3143" s="33">
        <f t="shared" si="52"/>
        <v>3.9264146421365359E-2</v>
      </c>
    </row>
    <row r="3144" spans="2:4" x14ac:dyDescent="0.2">
      <c r="B3144" t="s">
        <v>3174</v>
      </c>
      <c r="C3144" s="33">
        <v>1.8794817133311513E-2</v>
      </c>
      <c r="D3144" s="33">
        <f t="shared" si="52"/>
        <v>4.8794817133311512E-2</v>
      </c>
    </row>
    <row r="3145" spans="2:4" x14ac:dyDescent="0.2">
      <c r="B3145" t="s">
        <v>3175</v>
      </c>
      <c r="C3145" s="33">
        <v>8.1144965287521052E-3</v>
      </c>
      <c r="D3145" s="33">
        <f t="shared" si="52"/>
        <v>3.8114496528752102E-2</v>
      </c>
    </row>
    <row r="3146" spans="2:4" x14ac:dyDescent="0.2">
      <c r="B3146" t="s">
        <v>3176</v>
      </c>
      <c r="C3146" s="33">
        <v>2.2110734059756575E-2</v>
      </c>
      <c r="D3146" s="33">
        <f t="shared" si="52"/>
        <v>5.2110734059756574E-2</v>
      </c>
    </row>
    <row r="3147" spans="2:4" x14ac:dyDescent="0.2">
      <c r="B3147" t="s">
        <v>3177</v>
      </c>
      <c r="C3147" s="33">
        <v>2.8277915196588288E-2</v>
      </c>
      <c r="D3147" s="33">
        <f t="shared" si="52"/>
        <v>5.8277915196588287E-2</v>
      </c>
    </row>
    <row r="3148" spans="2:4" x14ac:dyDescent="0.2">
      <c r="B3148" t="s">
        <v>3178</v>
      </c>
      <c r="C3148" s="33">
        <v>1.1674525450332434E-2</v>
      </c>
      <c r="D3148" s="33">
        <f t="shared" si="52"/>
        <v>4.1674525450332435E-2</v>
      </c>
    </row>
    <row r="3149" spans="2:4" x14ac:dyDescent="0.2">
      <c r="B3149" t="s">
        <v>3179</v>
      </c>
      <c r="C3149" s="33">
        <v>-3.5075637420228945E-3</v>
      </c>
      <c r="D3149" s="33">
        <f t="shared" si="52"/>
        <v>2.6492436257977106E-2</v>
      </c>
    </row>
    <row r="3150" spans="2:4" x14ac:dyDescent="0.2">
      <c r="B3150" t="s">
        <v>3180</v>
      </c>
      <c r="C3150" s="33">
        <v>4.913869195453946E-5</v>
      </c>
      <c r="D3150" s="33">
        <f t="shared" si="52"/>
        <v>3.0049138691954538E-2</v>
      </c>
    </row>
    <row r="3151" spans="2:4" x14ac:dyDescent="0.2">
      <c r="B3151" t="s">
        <v>3181</v>
      </c>
      <c r="C3151" s="33">
        <v>-9.4560620708533747E-3</v>
      </c>
      <c r="D3151" s="33">
        <f t="shared" si="52"/>
        <v>2.0543937929146626E-2</v>
      </c>
    </row>
    <row r="3152" spans="2:4" x14ac:dyDescent="0.2">
      <c r="B3152" t="s">
        <v>3182</v>
      </c>
      <c r="C3152" s="33">
        <v>2.1684550143358523E-2</v>
      </c>
      <c r="D3152" s="33">
        <f t="shared" si="52"/>
        <v>5.1684550143358522E-2</v>
      </c>
    </row>
    <row r="3153" spans="2:4" x14ac:dyDescent="0.2">
      <c r="B3153" t="s">
        <v>3183</v>
      </c>
      <c r="C3153" s="33">
        <v>-2.210423320402434E-2</v>
      </c>
      <c r="D3153" s="33">
        <f t="shared" si="52"/>
        <v>7.8957667959756589E-3</v>
      </c>
    </row>
    <row r="3154" spans="2:4" x14ac:dyDescent="0.2">
      <c r="B3154" t="s">
        <v>3184</v>
      </c>
      <c r="C3154" s="33">
        <v>4.9461895534957438E-2</v>
      </c>
      <c r="D3154" s="33">
        <f t="shared" si="52"/>
        <v>7.9461895534957444E-2</v>
      </c>
    </row>
    <row r="3155" spans="2:4" x14ac:dyDescent="0.2">
      <c r="B3155" t="s">
        <v>3185</v>
      </c>
      <c r="C3155" s="33">
        <v>4.65746430367453E-4</v>
      </c>
      <c r="D3155" s="33">
        <f t="shared" si="52"/>
        <v>3.0465746430367452E-2</v>
      </c>
    </row>
    <row r="3156" spans="2:4" x14ac:dyDescent="0.2">
      <c r="B3156" t="s">
        <v>3186</v>
      </c>
      <c r="C3156" s="33">
        <v>1.7266442543724864E-2</v>
      </c>
      <c r="D3156" s="33">
        <f t="shared" si="52"/>
        <v>4.7266442543724863E-2</v>
      </c>
    </row>
    <row r="3157" spans="2:4" x14ac:dyDescent="0.2">
      <c r="B3157" t="s">
        <v>3187</v>
      </c>
      <c r="C3157" s="33">
        <v>1.5112690727809443E-2</v>
      </c>
      <c r="D3157" s="33">
        <f t="shared" si="52"/>
        <v>4.5112690727809442E-2</v>
      </c>
    </row>
    <row r="3158" spans="2:4" x14ac:dyDescent="0.2">
      <c r="B3158" t="s">
        <v>3188</v>
      </c>
      <c r="C3158" s="33">
        <v>2.0915594259023125E-2</v>
      </c>
      <c r="D3158" s="33">
        <f t="shared" si="52"/>
        <v>5.0915594259023124E-2</v>
      </c>
    </row>
    <row r="3159" spans="2:4" x14ac:dyDescent="0.2">
      <c r="B3159" t="s">
        <v>3189</v>
      </c>
      <c r="C3159" s="33">
        <v>2.4798002515691912E-2</v>
      </c>
      <c r="D3159" s="33">
        <f t="shared" si="52"/>
        <v>5.4798002515691911E-2</v>
      </c>
    </row>
    <row r="3160" spans="2:4" x14ac:dyDescent="0.2">
      <c r="B3160" t="s">
        <v>3190</v>
      </c>
      <c r="C3160" s="33">
        <v>2.0223396956305151E-2</v>
      </c>
      <c r="D3160" s="33">
        <f t="shared" si="52"/>
        <v>5.022339695630515E-2</v>
      </c>
    </row>
    <row r="3161" spans="2:4" x14ac:dyDescent="0.2">
      <c r="B3161" t="s">
        <v>3191</v>
      </c>
      <c r="C3161" s="33">
        <v>-1.3395001233183523E-2</v>
      </c>
      <c r="D3161" s="33">
        <f t="shared" si="52"/>
        <v>1.6604998766816474E-2</v>
      </c>
    </row>
    <row r="3162" spans="2:4" x14ac:dyDescent="0.2">
      <c r="B3162" t="s">
        <v>3192</v>
      </c>
      <c r="C3162" s="33">
        <v>3.0353271233295884E-2</v>
      </c>
      <c r="D3162" s="33">
        <f t="shared" si="52"/>
        <v>6.0353271233295883E-2</v>
      </c>
    </row>
    <row r="3163" spans="2:4" x14ac:dyDescent="0.2">
      <c r="B3163" t="s">
        <v>3193</v>
      </c>
      <c r="C3163" s="33">
        <v>2.1968497114871373E-2</v>
      </c>
      <c r="D3163" s="33">
        <f t="shared" si="52"/>
        <v>5.1968497114871372E-2</v>
      </c>
    </row>
    <row r="3164" spans="2:4" x14ac:dyDescent="0.2">
      <c r="B3164" t="s">
        <v>3194</v>
      </c>
      <c r="C3164" s="33">
        <v>8.8376755240148278E-4</v>
      </c>
      <c r="D3164" s="33">
        <f t="shared" si="52"/>
        <v>3.0883767552401482E-2</v>
      </c>
    </row>
    <row r="3165" spans="2:4" x14ac:dyDescent="0.2">
      <c r="B3165" t="s">
        <v>3195</v>
      </c>
      <c r="C3165" s="33">
        <v>3.9272492837836279E-2</v>
      </c>
      <c r="D3165" s="33">
        <f t="shared" si="52"/>
        <v>6.9272492837836278E-2</v>
      </c>
    </row>
    <row r="3166" spans="2:4" x14ac:dyDescent="0.2">
      <c r="B3166" t="s">
        <v>3196</v>
      </c>
      <c r="C3166" s="33">
        <v>3.418206507214671E-2</v>
      </c>
      <c r="D3166" s="33">
        <f t="shared" si="52"/>
        <v>6.4182065072146716E-2</v>
      </c>
    </row>
    <row r="3167" spans="2:4" x14ac:dyDescent="0.2">
      <c r="B3167" t="s">
        <v>3197</v>
      </c>
      <c r="C3167" s="33">
        <v>-1.279684507826174E-2</v>
      </c>
      <c r="D3167" s="33">
        <f t="shared" si="52"/>
        <v>1.720315492173826E-2</v>
      </c>
    </row>
    <row r="3168" spans="2:4" x14ac:dyDescent="0.2">
      <c r="B3168" t="s">
        <v>3198</v>
      </c>
      <c r="C3168" s="33">
        <v>1.4752244155150158E-2</v>
      </c>
      <c r="D3168" s="33">
        <f t="shared" si="52"/>
        <v>4.4752244155150153E-2</v>
      </c>
    </row>
    <row r="3169" spans="2:4" x14ac:dyDescent="0.2">
      <c r="B3169" t="s">
        <v>3199</v>
      </c>
      <c r="C3169" s="33">
        <v>8.9776793529823384E-3</v>
      </c>
      <c r="D3169" s="33">
        <f t="shared" si="52"/>
        <v>3.8977679352982339E-2</v>
      </c>
    </row>
    <row r="3170" spans="2:4" x14ac:dyDescent="0.2">
      <c r="B3170" t="s">
        <v>3200</v>
      </c>
      <c r="C3170" s="33">
        <v>1.7726104132039643E-2</v>
      </c>
      <c r="D3170" s="33">
        <f t="shared" si="52"/>
        <v>4.7726104132039641E-2</v>
      </c>
    </row>
    <row r="3171" spans="2:4" x14ac:dyDescent="0.2">
      <c r="B3171" t="s">
        <v>3201</v>
      </c>
      <c r="C3171" s="33">
        <v>-2.8449408356820527E-2</v>
      </c>
      <c r="D3171" s="33">
        <f t="shared" si="52"/>
        <v>1.550591643179472E-3</v>
      </c>
    </row>
    <row r="3172" spans="2:4" x14ac:dyDescent="0.2">
      <c r="B3172" t="s">
        <v>3202</v>
      </c>
      <c r="C3172" s="33">
        <v>3.608820617068147E-3</v>
      </c>
      <c r="D3172" s="33">
        <f t="shared" si="52"/>
        <v>3.3608820617068144E-2</v>
      </c>
    </row>
    <row r="3173" spans="2:4" x14ac:dyDescent="0.2">
      <c r="B3173" t="s">
        <v>3203</v>
      </c>
      <c r="C3173" s="33">
        <v>7.4005356820405037E-3</v>
      </c>
      <c r="D3173" s="33">
        <f t="shared" si="52"/>
        <v>3.7400535682040506E-2</v>
      </c>
    </row>
    <row r="3174" spans="2:4" x14ac:dyDescent="0.2">
      <c r="B3174" t="s">
        <v>3204</v>
      </c>
      <c r="C3174" s="33">
        <v>1.3429774172780035E-2</v>
      </c>
      <c r="D3174" s="33">
        <f t="shared" si="52"/>
        <v>4.3429774172780031E-2</v>
      </c>
    </row>
    <row r="3175" spans="2:4" x14ac:dyDescent="0.2">
      <c r="B3175" t="s">
        <v>3205</v>
      </c>
      <c r="C3175" s="33">
        <v>7.7638438464362747E-4</v>
      </c>
      <c r="D3175" s="33">
        <f t="shared" si="52"/>
        <v>3.0776384384643626E-2</v>
      </c>
    </row>
    <row r="3176" spans="2:4" x14ac:dyDescent="0.2">
      <c r="B3176" t="s">
        <v>3206</v>
      </c>
      <c r="C3176" s="33">
        <v>-2.2018135467682366E-2</v>
      </c>
      <c r="D3176" s="33">
        <f t="shared" si="52"/>
        <v>7.9818645323176327E-3</v>
      </c>
    </row>
    <row r="3177" spans="2:4" x14ac:dyDescent="0.2">
      <c r="B3177" t="s">
        <v>3207</v>
      </c>
      <c r="C3177" s="33">
        <v>1.1655458310815539E-2</v>
      </c>
      <c r="D3177" s="33">
        <f t="shared" si="52"/>
        <v>4.1655458310815539E-2</v>
      </c>
    </row>
    <row r="3178" spans="2:4" x14ac:dyDescent="0.2">
      <c r="B3178" t="s">
        <v>3208</v>
      </c>
      <c r="C3178" s="33">
        <v>-8.6007135286563976E-3</v>
      </c>
      <c r="D3178" s="33">
        <f t="shared" si="52"/>
        <v>2.13992864713436E-2</v>
      </c>
    </row>
    <row r="3179" spans="2:4" x14ac:dyDescent="0.2">
      <c r="B3179" t="s">
        <v>3209</v>
      </c>
      <c r="C3179" s="33">
        <v>-4.1867935782757201E-3</v>
      </c>
      <c r="D3179" s="33">
        <f t="shared" si="52"/>
        <v>2.5813206421724279E-2</v>
      </c>
    </row>
    <row r="3180" spans="2:4" x14ac:dyDescent="0.2">
      <c r="B3180" t="s">
        <v>3210</v>
      </c>
      <c r="C3180" s="33">
        <v>9.1443722474791982E-3</v>
      </c>
      <c r="D3180" s="33">
        <f t="shared" si="52"/>
        <v>3.9144372247479201E-2</v>
      </c>
    </row>
    <row r="3181" spans="2:4" x14ac:dyDescent="0.2">
      <c r="B3181" t="s">
        <v>3211</v>
      </c>
      <c r="C3181" s="33">
        <v>4.004520557627049E-2</v>
      </c>
      <c r="D3181" s="33">
        <f t="shared" si="52"/>
        <v>7.0045205576270489E-2</v>
      </c>
    </row>
    <row r="3182" spans="2:4" x14ac:dyDescent="0.2">
      <c r="B3182" t="s">
        <v>3212</v>
      </c>
      <c r="C3182" s="33">
        <v>1.2267805541140146E-2</v>
      </c>
      <c r="D3182" s="33">
        <f t="shared" si="52"/>
        <v>4.2267805541140145E-2</v>
      </c>
    </row>
    <row r="3183" spans="2:4" x14ac:dyDescent="0.2">
      <c r="B3183" t="s">
        <v>3213</v>
      </c>
      <c r="C3183" s="33">
        <v>1.5006528706693483E-2</v>
      </c>
      <c r="D3183" s="33">
        <f t="shared" si="52"/>
        <v>4.5006528706693485E-2</v>
      </c>
    </row>
    <row r="3184" spans="2:4" x14ac:dyDescent="0.2">
      <c r="B3184" t="s">
        <v>3214</v>
      </c>
      <c r="C3184" s="33">
        <v>-1.0943725521659448E-2</v>
      </c>
      <c r="D3184" s="33">
        <f t="shared" si="52"/>
        <v>1.9056274478340553E-2</v>
      </c>
    </row>
    <row r="3185" spans="2:4" x14ac:dyDescent="0.2">
      <c r="B3185" t="s">
        <v>3215</v>
      </c>
      <c r="C3185" s="33">
        <v>-2.2559131272358361E-2</v>
      </c>
      <c r="D3185" s="33">
        <f t="shared" si="52"/>
        <v>7.4408687276416377E-3</v>
      </c>
    </row>
    <row r="3186" spans="2:4" x14ac:dyDescent="0.2">
      <c r="B3186" t="s">
        <v>3216</v>
      </c>
      <c r="C3186" s="33">
        <v>-6.3217894467955723E-3</v>
      </c>
      <c r="D3186" s="33">
        <f t="shared" si="52"/>
        <v>2.3678210553204425E-2</v>
      </c>
    </row>
    <row r="3187" spans="2:4" x14ac:dyDescent="0.2">
      <c r="B3187" t="s">
        <v>3217</v>
      </c>
      <c r="C3187" s="33">
        <v>-2.2227417532818435E-3</v>
      </c>
      <c r="D3187" s="33">
        <f t="shared" si="52"/>
        <v>2.7777258246718155E-2</v>
      </c>
    </row>
    <row r="3188" spans="2:4" x14ac:dyDescent="0.2">
      <c r="B3188" t="s">
        <v>3218</v>
      </c>
      <c r="C3188" s="33">
        <v>-2.6984529116388292E-3</v>
      </c>
      <c r="D3188" s="33">
        <f t="shared" si="52"/>
        <v>2.7301547088361168E-2</v>
      </c>
    </row>
    <row r="3189" spans="2:4" x14ac:dyDescent="0.2">
      <c r="B3189" t="s">
        <v>3219</v>
      </c>
      <c r="C3189" s="33">
        <v>5.1443834157483687E-4</v>
      </c>
      <c r="D3189" s="33">
        <f t="shared" si="52"/>
        <v>3.0514438341574836E-2</v>
      </c>
    </row>
    <row r="3190" spans="2:4" x14ac:dyDescent="0.2">
      <c r="B3190" t="s">
        <v>3220</v>
      </c>
      <c r="C3190" s="33">
        <v>1.3448307329511924E-2</v>
      </c>
      <c r="D3190" s="33">
        <f t="shared" si="52"/>
        <v>4.3448307329511923E-2</v>
      </c>
    </row>
    <row r="3191" spans="2:4" x14ac:dyDescent="0.2">
      <c r="B3191" t="s">
        <v>3221</v>
      </c>
      <c r="C3191" s="33">
        <v>-8.2619544308703535E-3</v>
      </c>
      <c r="D3191" s="33">
        <f t="shared" si="52"/>
        <v>2.1738045569129644E-2</v>
      </c>
    </row>
    <row r="3192" spans="2:4" x14ac:dyDescent="0.2">
      <c r="B3192" t="s">
        <v>3222</v>
      </c>
      <c r="C3192" s="33">
        <v>5.4564285958872069E-2</v>
      </c>
      <c r="D3192" s="33">
        <f t="shared" si="52"/>
        <v>8.4564285958872068E-2</v>
      </c>
    </row>
    <row r="3193" spans="2:4" x14ac:dyDescent="0.2">
      <c r="B3193" t="s">
        <v>3223</v>
      </c>
      <c r="C3193" s="33">
        <v>1.8207080090970273E-2</v>
      </c>
      <c r="D3193" s="33">
        <f t="shared" si="52"/>
        <v>4.8207080090970272E-2</v>
      </c>
    </row>
    <row r="3194" spans="2:4" x14ac:dyDescent="0.2">
      <c r="B3194" t="s">
        <v>3224</v>
      </c>
      <c r="C3194" s="33">
        <v>-2.0737309469066895E-3</v>
      </c>
      <c r="D3194" s="33">
        <f t="shared" si="52"/>
        <v>2.7926269053093311E-2</v>
      </c>
    </row>
    <row r="3195" spans="2:4" x14ac:dyDescent="0.2">
      <c r="B3195" t="s">
        <v>3225</v>
      </c>
      <c r="C3195" s="33">
        <v>-1.1774129023700791E-2</v>
      </c>
      <c r="D3195" s="33">
        <f t="shared" si="52"/>
        <v>1.8225870976299206E-2</v>
      </c>
    </row>
    <row r="3196" spans="2:4" x14ac:dyDescent="0.2">
      <c r="B3196" t="s">
        <v>3226</v>
      </c>
      <c r="C3196" s="33">
        <v>7.1351520422035953E-3</v>
      </c>
      <c r="D3196" s="33">
        <f t="shared" si="52"/>
        <v>3.7135152042203592E-2</v>
      </c>
    </row>
    <row r="3197" spans="2:4" x14ac:dyDescent="0.2">
      <c r="B3197" t="s">
        <v>3227</v>
      </c>
      <c r="C3197" s="33">
        <v>2.2572571633560884E-2</v>
      </c>
      <c r="D3197" s="33">
        <f t="shared" si="52"/>
        <v>5.2572571633560883E-2</v>
      </c>
    </row>
    <row r="3198" spans="2:4" x14ac:dyDescent="0.2">
      <c r="B3198" t="s">
        <v>3228</v>
      </c>
      <c r="C3198" s="33">
        <v>1.0031340903479177E-3</v>
      </c>
      <c r="D3198" s="33">
        <f t="shared" si="52"/>
        <v>3.1003134090347918E-2</v>
      </c>
    </row>
    <row r="3199" spans="2:4" x14ac:dyDescent="0.2">
      <c r="B3199" t="s">
        <v>3229</v>
      </c>
      <c r="C3199" s="33">
        <v>1.2264868985796019E-2</v>
      </c>
      <c r="D3199" s="33">
        <f t="shared" si="52"/>
        <v>4.2264868985796018E-2</v>
      </c>
    </row>
    <row r="3200" spans="2:4" x14ac:dyDescent="0.2">
      <c r="B3200" t="s">
        <v>3230</v>
      </c>
      <c r="C3200" s="33">
        <v>5.8028741974439434E-2</v>
      </c>
      <c r="D3200" s="33">
        <f t="shared" si="52"/>
        <v>8.8028741974439439E-2</v>
      </c>
    </row>
    <row r="3201" spans="2:4" x14ac:dyDescent="0.2">
      <c r="B3201" t="s">
        <v>3231</v>
      </c>
      <c r="C3201" s="33">
        <v>2.5292232590845374E-3</v>
      </c>
      <c r="D3201" s="33">
        <f t="shared" si="52"/>
        <v>3.2529223259084535E-2</v>
      </c>
    </row>
    <row r="3202" spans="2:4" x14ac:dyDescent="0.2">
      <c r="B3202" t="s">
        <v>3232</v>
      </c>
      <c r="C3202" s="33">
        <v>-1.7946644726833487E-2</v>
      </c>
      <c r="D3202" s="33">
        <f t="shared" si="52"/>
        <v>1.2053355273166512E-2</v>
      </c>
    </row>
    <row r="3203" spans="2:4" x14ac:dyDescent="0.2">
      <c r="B3203" t="s">
        <v>3233</v>
      </c>
      <c r="C3203" s="33">
        <v>-9.3395668884890311E-3</v>
      </c>
      <c r="D3203" s="33">
        <f t="shared" si="52"/>
        <v>2.0660433111510966E-2</v>
      </c>
    </row>
    <row r="3204" spans="2:4" x14ac:dyDescent="0.2">
      <c r="B3204" t="s">
        <v>3234</v>
      </c>
      <c r="C3204" s="33">
        <v>2.0353222483336798E-2</v>
      </c>
      <c r="D3204" s="33">
        <f t="shared" si="52"/>
        <v>5.0353222483336797E-2</v>
      </c>
    </row>
    <row r="3205" spans="2:4" x14ac:dyDescent="0.2">
      <c r="B3205" t="s">
        <v>3235</v>
      </c>
      <c r="C3205" s="33">
        <v>1.8696748829144877E-2</v>
      </c>
      <c r="D3205" s="33">
        <f t="shared" ref="D3205:D3268" si="53">C3205+3%</f>
        <v>4.8696748829144876E-2</v>
      </c>
    </row>
    <row r="3206" spans="2:4" x14ac:dyDescent="0.2">
      <c r="B3206" t="s">
        <v>3236</v>
      </c>
      <c r="C3206" s="33">
        <v>1.781783464217964E-2</v>
      </c>
      <c r="D3206" s="33">
        <f t="shared" si="53"/>
        <v>4.7817834642179639E-2</v>
      </c>
    </row>
    <row r="3207" spans="2:4" x14ac:dyDescent="0.2">
      <c r="B3207" t="s">
        <v>3237</v>
      </c>
      <c r="C3207" s="33">
        <v>-4.2917947174287326E-3</v>
      </c>
      <c r="D3207" s="33">
        <f t="shared" si="53"/>
        <v>2.5708205282571266E-2</v>
      </c>
    </row>
    <row r="3208" spans="2:4" x14ac:dyDescent="0.2">
      <c r="B3208" t="s">
        <v>3238</v>
      </c>
      <c r="C3208" s="33">
        <v>1.8044684768906916E-2</v>
      </c>
      <c r="D3208" s="33">
        <f t="shared" si="53"/>
        <v>4.8044684768906915E-2</v>
      </c>
    </row>
    <row r="3209" spans="2:4" x14ac:dyDescent="0.2">
      <c r="B3209" t="s">
        <v>3239</v>
      </c>
      <c r="C3209" s="33">
        <v>4.1589889300112457E-3</v>
      </c>
      <c r="D3209" s="33">
        <f t="shared" si="53"/>
        <v>3.4158988930011243E-2</v>
      </c>
    </row>
    <row r="3210" spans="2:4" x14ac:dyDescent="0.2">
      <c r="B3210" t="s">
        <v>3240</v>
      </c>
      <c r="C3210" s="33">
        <v>1.1155534760046333E-3</v>
      </c>
      <c r="D3210" s="33">
        <f t="shared" si="53"/>
        <v>3.1115553476004632E-2</v>
      </c>
    </row>
    <row r="3211" spans="2:4" x14ac:dyDescent="0.2">
      <c r="B3211" t="s">
        <v>3241</v>
      </c>
      <c r="C3211" s="33">
        <v>5.8135444393617237E-2</v>
      </c>
      <c r="D3211" s="33">
        <f t="shared" si="53"/>
        <v>8.8135444393617229E-2</v>
      </c>
    </row>
    <row r="3212" spans="2:4" x14ac:dyDescent="0.2">
      <c r="B3212" t="s">
        <v>3242</v>
      </c>
      <c r="C3212" s="33">
        <v>-1.8325534851057215E-2</v>
      </c>
      <c r="D3212" s="33">
        <f t="shared" si="53"/>
        <v>1.1674465148942784E-2</v>
      </c>
    </row>
    <row r="3213" spans="2:4" x14ac:dyDescent="0.2">
      <c r="B3213" t="s">
        <v>3243</v>
      </c>
      <c r="C3213" s="33">
        <v>3.2849579017925755E-2</v>
      </c>
      <c r="D3213" s="33">
        <f t="shared" si="53"/>
        <v>6.2849579017925761E-2</v>
      </c>
    </row>
    <row r="3214" spans="2:4" x14ac:dyDescent="0.2">
      <c r="B3214" t="s">
        <v>3244</v>
      </c>
      <c r="C3214" s="33">
        <v>2.8138265080206041E-3</v>
      </c>
      <c r="D3214" s="33">
        <f t="shared" si="53"/>
        <v>3.2813826508020602E-2</v>
      </c>
    </row>
    <row r="3215" spans="2:4" x14ac:dyDescent="0.2">
      <c r="B3215" t="s">
        <v>3245</v>
      </c>
      <c r="C3215" s="33">
        <v>9.8517956204337426E-3</v>
      </c>
      <c r="D3215" s="33">
        <f t="shared" si="53"/>
        <v>3.9851795620433741E-2</v>
      </c>
    </row>
    <row r="3216" spans="2:4" x14ac:dyDescent="0.2">
      <c r="B3216" t="s">
        <v>3246</v>
      </c>
      <c r="C3216" s="33">
        <v>3.2092059996828917E-2</v>
      </c>
      <c r="D3216" s="33">
        <f t="shared" si="53"/>
        <v>6.2092059996828916E-2</v>
      </c>
    </row>
    <row r="3217" spans="2:4" x14ac:dyDescent="0.2">
      <c r="B3217" t="s">
        <v>3247</v>
      </c>
      <c r="C3217" s="33">
        <v>4.2660716572800024E-2</v>
      </c>
      <c r="D3217" s="33">
        <f t="shared" si="53"/>
        <v>7.2660716572800016E-2</v>
      </c>
    </row>
    <row r="3218" spans="2:4" x14ac:dyDescent="0.2">
      <c r="B3218" t="s">
        <v>3248</v>
      </c>
      <c r="C3218" s="33">
        <v>3.2122601402164386E-2</v>
      </c>
      <c r="D3218" s="33">
        <f t="shared" si="53"/>
        <v>6.2122601402164385E-2</v>
      </c>
    </row>
    <row r="3219" spans="2:4" x14ac:dyDescent="0.2">
      <c r="B3219" t="s">
        <v>3249</v>
      </c>
      <c r="C3219" s="33">
        <v>4.09870653891104E-2</v>
      </c>
      <c r="D3219" s="33">
        <f t="shared" si="53"/>
        <v>7.0987065389110399E-2</v>
      </c>
    </row>
    <row r="3220" spans="2:4" x14ac:dyDescent="0.2">
      <c r="B3220" t="s">
        <v>3250</v>
      </c>
      <c r="C3220" s="33">
        <v>-9.7629485691785155E-3</v>
      </c>
      <c r="D3220" s="33">
        <f t="shared" si="53"/>
        <v>2.0237051430821482E-2</v>
      </c>
    </row>
    <row r="3221" spans="2:4" x14ac:dyDescent="0.2">
      <c r="B3221" t="s">
        <v>3251</v>
      </c>
      <c r="C3221" s="33">
        <v>9.6483119281468993E-3</v>
      </c>
      <c r="D3221" s="33">
        <f t="shared" si="53"/>
        <v>3.9648311928146898E-2</v>
      </c>
    </row>
    <row r="3222" spans="2:4" x14ac:dyDescent="0.2">
      <c r="B3222" t="s">
        <v>3252</v>
      </c>
      <c r="C3222" s="33">
        <v>2.5311506454808973E-2</v>
      </c>
      <c r="D3222" s="33">
        <f t="shared" si="53"/>
        <v>5.5311506454808972E-2</v>
      </c>
    </row>
    <row r="3223" spans="2:4" x14ac:dyDescent="0.2">
      <c r="B3223" t="s">
        <v>3253</v>
      </c>
      <c r="C3223" s="33">
        <v>4.4403776909515639E-3</v>
      </c>
      <c r="D3223" s="33">
        <f t="shared" si="53"/>
        <v>3.4440377690951561E-2</v>
      </c>
    </row>
    <row r="3224" spans="2:4" x14ac:dyDescent="0.2">
      <c r="B3224" t="s">
        <v>3254</v>
      </c>
      <c r="C3224" s="33">
        <v>4.0251050022405491E-3</v>
      </c>
      <c r="D3224" s="33">
        <f t="shared" si="53"/>
        <v>3.4025105002240548E-2</v>
      </c>
    </row>
    <row r="3225" spans="2:4" x14ac:dyDescent="0.2">
      <c r="B3225" t="s">
        <v>3255</v>
      </c>
      <c r="C3225" s="33">
        <v>2.7852920133519796E-2</v>
      </c>
      <c r="D3225" s="33">
        <f t="shared" si="53"/>
        <v>5.7852920133519795E-2</v>
      </c>
    </row>
    <row r="3226" spans="2:4" x14ac:dyDescent="0.2">
      <c r="B3226" t="s">
        <v>3256</v>
      </c>
      <c r="C3226" s="33">
        <v>-8.3506466262554466E-4</v>
      </c>
      <c r="D3226" s="33">
        <f t="shared" si="53"/>
        <v>2.9164935337374454E-2</v>
      </c>
    </row>
    <row r="3227" spans="2:4" x14ac:dyDescent="0.2">
      <c r="B3227" t="s">
        <v>3257</v>
      </c>
      <c r="C3227" s="33">
        <v>3.5352969438403735E-2</v>
      </c>
      <c r="D3227" s="33">
        <f t="shared" si="53"/>
        <v>6.5352969438403741E-2</v>
      </c>
    </row>
    <row r="3228" spans="2:4" x14ac:dyDescent="0.2">
      <c r="B3228" t="s">
        <v>3258</v>
      </c>
      <c r="C3228" s="33">
        <v>3.6453182243203423E-2</v>
      </c>
      <c r="D3228" s="33">
        <f t="shared" si="53"/>
        <v>6.6453182243203429E-2</v>
      </c>
    </row>
    <row r="3229" spans="2:4" x14ac:dyDescent="0.2">
      <c r="B3229" t="s">
        <v>3259</v>
      </c>
      <c r="C3229" s="33">
        <v>-1.7557599453436261E-2</v>
      </c>
      <c r="D3229" s="33">
        <f t="shared" si="53"/>
        <v>1.2442400546563738E-2</v>
      </c>
    </row>
    <row r="3230" spans="2:4" x14ac:dyDescent="0.2">
      <c r="B3230" t="s">
        <v>3260</v>
      </c>
      <c r="C3230" s="33">
        <v>3.4228681160364885E-2</v>
      </c>
      <c r="D3230" s="33">
        <f t="shared" si="53"/>
        <v>6.4228681160364884E-2</v>
      </c>
    </row>
    <row r="3231" spans="2:4" x14ac:dyDescent="0.2">
      <c r="B3231" t="s">
        <v>3261</v>
      </c>
      <c r="C3231" s="33">
        <v>1.6191241768905042E-2</v>
      </c>
      <c r="D3231" s="33">
        <f t="shared" si="53"/>
        <v>4.6191241768905045E-2</v>
      </c>
    </row>
    <row r="3232" spans="2:4" x14ac:dyDescent="0.2">
      <c r="B3232" t="s">
        <v>3262</v>
      </c>
      <c r="C3232" s="33">
        <v>5.4059905069025041E-2</v>
      </c>
      <c r="D3232" s="33">
        <f t="shared" si="53"/>
        <v>8.405990506902504E-2</v>
      </c>
    </row>
    <row r="3233" spans="2:4" x14ac:dyDescent="0.2">
      <c r="B3233" t="s">
        <v>3263</v>
      </c>
      <c r="C3233" s="33">
        <v>3.5679207840353111E-2</v>
      </c>
      <c r="D3233" s="33">
        <f t="shared" si="53"/>
        <v>6.567920784035311E-2</v>
      </c>
    </row>
    <row r="3234" spans="2:4" x14ac:dyDescent="0.2">
      <c r="B3234" t="s">
        <v>3264</v>
      </c>
      <c r="C3234" s="33">
        <v>-4.0233846795361169E-2</v>
      </c>
      <c r="D3234" s="33">
        <f t="shared" si="53"/>
        <v>-1.0233846795361171E-2</v>
      </c>
    </row>
    <row r="3235" spans="2:4" x14ac:dyDescent="0.2">
      <c r="B3235" t="s">
        <v>3265</v>
      </c>
      <c r="C3235" s="33">
        <v>8.1111138344537644E-3</v>
      </c>
      <c r="D3235" s="33">
        <f t="shared" si="53"/>
        <v>3.8111113834453765E-2</v>
      </c>
    </row>
    <row r="3236" spans="2:4" x14ac:dyDescent="0.2">
      <c r="B3236" t="s">
        <v>3266</v>
      </c>
      <c r="C3236" s="33">
        <v>2.1054647047906376E-2</v>
      </c>
      <c r="D3236" s="33">
        <f t="shared" si="53"/>
        <v>5.1054647047906375E-2</v>
      </c>
    </row>
    <row r="3237" spans="2:4" x14ac:dyDescent="0.2">
      <c r="B3237" t="s">
        <v>3267</v>
      </c>
      <c r="C3237" s="33">
        <v>3.0983086583622962E-4</v>
      </c>
      <c r="D3237" s="33">
        <f t="shared" si="53"/>
        <v>3.0309830865836229E-2</v>
      </c>
    </row>
    <row r="3238" spans="2:4" x14ac:dyDescent="0.2">
      <c r="B3238" t="s">
        <v>3268</v>
      </c>
      <c r="C3238" s="33">
        <v>-1.4342354467855329E-3</v>
      </c>
      <c r="D3238" s="33">
        <f t="shared" si="53"/>
        <v>2.8565764553214468E-2</v>
      </c>
    </row>
    <row r="3239" spans="2:4" x14ac:dyDescent="0.2">
      <c r="B3239" t="s">
        <v>3269</v>
      </c>
      <c r="C3239" s="33">
        <v>-3.0752773870027172E-2</v>
      </c>
      <c r="D3239" s="33">
        <f t="shared" si="53"/>
        <v>-7.5277387002717355E-4</v>
      </c>
    </row>
    <row r="3240" spans="2:4" x14ac:dyDescent="0.2">
      <c r="B3240" t="s">
        <v>3270</v>
      </c>
      <c r="C3240" s="33">
        <v>4.2617375428764717E-2</v>
      </c>
      <c r="D3240" s="33">
        <f t="shared" si="53"/>
        <v>7.2617375428764716E-2</v>
      </c>
    </row>
    <row r="3241" spans="2:4" x14ac:dyDescent="0.2">
      <c r="B3241" t="s">
        <v>3271</v>
      </c>
      <c r="C3241" s="33">
        <v>4.0094745493924298E-4</v>
      </c>
      <c r="D3241" s="33">
        <f t="shared" si="53"/>
        <v>3.0400947454939244E-2</v>
      </c>
    </row>
    <row r="3242" spans="2:4" x14ac:dyDescent="0.2">
      <c r="B3242" t="s">
        <v>3272</v>
      </c>
      <c r="C3242" s="33">
        <v>-4.8471872270238019E-3</v>
      </c>
      <c r="D3242" s="33">
        <f t="shared" si="53"/>
        <v>2.5152812772976197E-2</v>
      </c>
    </row>
    <row r="3243" spans="2:4" x14ac:dyDescent="0.2">
      <c r="B3243" t="s">
        <v>3273</v>
      </c>
      <c r="C3243" s="33">
        <v>3.9855055741080505E-3</v>
      </c>
      <c r="D3243" s="33">
        <f t="shared" si="53"/>
        <v>3.3985505574108052E-2</v>
      </c>
    </row>
    <row r="3244" spans="2:4" x14ac:dyDescent="0.2">
      <c r="B3244" t="s">
        <v>3274</v>
      </c>
      <c r="C3244" s="33">
        <v>1.7847328085549154E-2</v>
      </c>
      <c r="D3244" s="33">
        <f t="shared" si="53"/>
        <v>4.7847328085549153E-2</v>
      </c>
    </row>
    <row r="3245" spans="2:4" x14ac:dyDescent="0.2">
      <c r="B3245" t="s">
        <v>3275</v>
      </c>
      <c r="C3245" s="33">
        <v>5.0427969325424149E-2</v>
      </c>
      <c r="D3245" s="33">
        <f t="shared" si="53"/>
        <v>8.0427969325424148E-2</v>
      </c>
    </row>
    <row r="3246" spans="2:4" x14ac:dyDescent="0.2">
      <c r="B3246" t="s">
        <v>3276</v>
      </c>
      <c r="C3246" s="33">
        <v>5.3521600010659406E-3</v>
      </c>
      <c r="D3246" s="33">
        <f t="shared" si="53"/>
        <v>3.535216000106594E-2</v>
      </c>
    </row>
    <row r="3247" spans="2:4" x14ac:dyDescent="0.2">
      <c r="B3247" t="s">
        <v>3277</v>
      </c>
      <c r="C3247" s="33">
        <v>1.3703054805710813E-2</v>
      </c>
      <c r="D3247" s="33">
        <f t="shared" si="53"/>
        <v>4.3703054805710809E-2</v>
      </c>
    </row>
    <row r="3248" spans="2:4" x14ac:dyDescent="0.2">
      <c r="B3248" t="s">
        <v>3278</v>
      </c>
      <c r="C3248" s="33">
        <v>7.8428586068341466E-3</v>
      </c>
      <c r="D3248" s="33">
        <f t="shared" si="53"/>
        <v>3.7842858606834145E-2</v>
      </c>
    </row>
    <row r="3249" spans="2:4" x14ac:dyDescent="0.2">
      <c r="B3249" t="s">
        <v>3279</v>
      </c>
      <c r="C3249" s="33">
        <v>-1.7060895006900806E-3</v>
      </c>
      <c r="D3249" s="33">
        <f t="shared" si="53"/>
        <v>2.8293910499309918E-2</v>
      </c>
    </row>
    <row r="3250" spans="2:4" x14ac:dyDescent="0.2">
      <c r="B3250" t="s">
        <v>3280</v>
      </c>
      <c r="C3250" s="33">
        <v>1.935578107632771E-2</v>
      </c>
      <c r="D3250" s="33">
        <f t="shared" si="53"/>
        <v>4.9355781076327709E-2</v>
      </c>
    </row>
    <row r="3251" spans="2:4" x14ac:dyDescent="0.2">
      <c r="B3251" t="s">
        <v>3281</v>
      </c>
      <c r="C3251" s="33">
        <v>6.2248322167895009E-3</v>
      </c>
      <c r="D3251" s="33">
        <f t="shared" si="53"/>
        <v>3.6224832216789501E-2</v>
      </c>
    </row>
    <row r="3252" spans="2:4" x14ac:dyDescent="0.2">
      <c r="B3252" t="s">
        <v>3282</v>
      </c>
      <c r="C3252" s="33">
        <v>-2.5449828919540691E-3</v>
      </c>
      <c r="D3252" s="33">
        <f t="shared" si="53"/>
        <v>2.7455017108045932E-2</v>
      </c>
    </row>
    <row r="3253" spans="2:4" x14ac:dyDescent="0.2">
      <c r="B3253" t="s">
        <v>3283</v>
      </c>
      <c r="C3253" s="33">
        <v>-1.0349961143632427E-3</v>
      </c>
      <c r="D3253" s="33">
        <f t="shared" si="53"/>
        <v>2.8965003885636754E-2</v>
      </c>
    </row>
    <row r="3254" spans="2:4" x14ac:dyDescent="0.2">
      <c r="B3254" t="s">
        <v>3284</v>
      </c>
      <c r="C3254" s="33">
        <v>1.7744340473001302E-2</v>
      </c>
      <c r="D3254" s="33">
        <f t="shared" si="53"/>
        <v>4.7744340473001301E-2</v>
      </c>
    </row>
    <row r="3255" spans="2:4" x14ac:dyDescent="0.2">
      <c r="B3255" t="s">
        <v>3285</v>
      </c>
      <c r="C3255" s="33">
        <v>-9.4702672557367678E-3</v>
      </c>
      <c r="D3255" s="33">
        <f t="shared" si="53"/>
        <v>2.0529732744263229E-2</v>
      </c>
    </row>
    <row r="3256" spans="2:4" x14ac:dyDescent="0.2">
      <c r="B3256" t="s">
        <v>3286</v>
      </c>
      <c r="C3256" s="33">
        <v>2.5236244685081753E-4</v>
      </c>
      <c r="D3256" s="33">
        <f t="shared" si="53"/>
        <v>3.0252362446850818E-2</v>
      </c>
    </row>
    <row r="3257" spans="2:4" x14ac:dyDescent="0.2">
      <c r="B3257" t="s">
        <v>3287</v>
      </c>
      <c r="C3257" s="33">
        <v>4.0634061624866815E-3</v>
      </c>
      <c r="D3257" s="33">
        <f t="shared" si="53"/>
        <v>3.4063406162486681E-2</v>
      </c>
    </row>
    <row r="3258" spans="2:4" x14ac:dyDescent="0.2">
      <c r="B3258" t="s">
        <v>3288</v>
      </c>
      <c r="C3258" s="33">
        <v>-1.022011019762903E-2</v>
      </c>
      <c r="D3258" s="33">
        <f t="shared" si="53"/>
        <v>1.977988980237097E-2</v>
      </c>
    </row>
    <row r="3259" spans="2:4" x14ac:dyDescent="0.2">
      <c r="B3259" t="s">
        <v>3289</v>
      </c>
      <c r="C3259" s="33">
        <v>-7.1954571317051474E-3</v>
      </c>
      <c r="D3259" s="33">
        <f t="shared" si="53"/>
        <v>2.280454286829485E-2</v>
      </c>
    </row>
    <row r="3260" spans="2:4" x14ac:dyDescent="0.2">
      <c r="B3260" t="s">
        <v>3290</v>
      </c>
      <c r="C3260" s="33">
        <v>1.4896282852655967E-2</v>
      </c>
      <c r="D3260" s="33">
        <f t="shared" si="53"/>
        <v>4.4896282852655969E-2</v>
      </c>
    </row>
    <row r="3261" spans="2:4" x14ac:dyDescent="0.2">
      <c r="B3261" t="s">
        <v>3291</v>
      </c>
      <c r="C3261" s="33">
        <v>4.6006948477724706E-2</v>
      </c>
      <c r="D3261" s="33">
        <f t="shared" si="53"/>
        <v>7.6006948477724712E-2</v>
      </c>
    </row>
    <row r="3262" spans="2:4" x14ac:dyDescent="0.2">
      <c r="B3262" t="s">
        <v>3292</v>
      </c>
      <c r="C3262" s="33">
        <v>4.5610091611298365E-3</v>
      </c>
      <c r="D3262" s="33">
        <f t="shared" si="53"/>
        <v>3.4561009161129835E-2</v>
      </c>
    </row>
    <row r="3263" spans="2:4" x14ac:dyDescent="0.2">
      <c r="B3263" t="s">
        <v>3293</v>
      </c>
      <c r="C3263" s="33">
        <v>-2.1552563103214815E-2</v>
      </c>
      <c r="D3263" s="33">
        <f t="shared" si="53"/>
        <v>8.4474368967851834E-3</v>
      </c>
    </row>
    <row r="3264" spans="2:4" x14ac:dyDescent="0.2">
      <c r="B3264" t="s">
        <v>3294</v>
      </c>
      <c r="C3264" s="33">
        <v>2.1902317866452234E-2</v>
      </c>
      <c r="D3264" s="33">
        <f t="shared" si="53"/>
        <v>5.1902317866452233E-2</v>
      </c>
    </row>
    <row r="3265" spans="2:4" x14ac:dyDescent="0.2">
      <c r="B3265" t="s">
        <v>3295</v>
      </c>
      <c r="C3265" s="33">
        <v>-6.292083445137998E-3</v>
      </c>
      <c r="D3265" s="33">
        <f t="shared" si="53"/>
        <v>2.3707916554861999E-2</v>
      </c>
    </row>
    <row r="3266" spans="2:4" x14ac:dyDescent="0.2">
      <c r="B3266" t="s">
        <v>3296</v>
      </c>
      <c r="C3266" s="33">
        <v>-2.2848448005231274E-2</v>
      </c>
      <c r="D3266" s="33">
        <f t="shared" si="53"/>
        <v>7.1515519947687248E-3</v>
      </c>
    </row>
    <row r="3267" spans="2:4" x14ac:dyDescent="0.2">
      <c r="B3267" t="s">
        <v>3297</v>
      </c>
      <c r="C3267" s="33">
        <v>1.594769113544172E-2</v>
      </c>
      <c r="D3267" s="33">
        <f t="shared" si="53"/>
        <v>4.5947691135441719E-2</v>
      </c>
    </row>
    <row r="3268" spans="2:4" x14ac:dyDescent="0.2">
      <c r="B3268" t="s">
        <v>3298</v>
      </c>
      <c r="C3268" s="33">
        <v>-4.4312332313445647E-3</v>
      </c>
      <c r="D3268" s="33">
        <f t="shared" si="53"/>
        <v>2.5568766768655434E-2</v>
      </c>
    </row>
    <row r="3269" spans="2:4" x14ac:dyDescent="0.2">
      <c r="B3269" t="s">
        <v>3299</v>
      </c>
      <c r="C3269" s="33">
        <v>-4.7267371942685682E-3</v>
      </c>
      <c r="D3269" s="33">
        <f t="shared" ref="D3269:D3332" si="54">C3269+3%</f>
        <v>2.5273262805731431E-2</v>
      </c>
    </row>
    <row r="3270" spans="2:4" x14ac:dyDescent="0.2">
      <c r="B3270" t="s">
        <v>3300</v>
      </c>
      <c r="C3270" s="33">
        <v>2.6464715807891538E-2</v>
      </c>
      <c r="D3270" s="33">
        <f t="shared" si="54"/>
        <v>5.6464715807891537E-2</v>
      </c>
    </row>
    <row r="3271" spans="2:4" x14ac:dyDescent="0.2">
      <c r="B3271" t="s">
        <v>3301</v>
      </c>
      <c r="C3271" s="33">
        <v>1.5573456202771577E-2</v>
      </c>
      <c r="D3271" s="33">
        <f t="shared" si="54"/>
        <v>4.5573456202771576E-2</v>
      </c>
    </row>
    <row r="3272" spans="2:4" x14ac:dyDescent="0.2">
      <c r="B3272" t="s">
        <v>3302</v>
      </c>
      <c r="C3272" s="33">
        <v>3.6377242334079511E-2</v>
      </c>
      <c r="D3272" s="33">
        <f t="shared" si="54"/>
        <v>6.6377242334079517E-2</v>
      </c>
    </row>
    <row r="3273" spans="2:4" x14ac:dyDescent="0.2">
      <c r="B3273" t="s">
        <v>3303</v>
      </c>
      <c r="C3273" s="33">
        <v>2.8959649892358642E-2</v>
      </c>
      <c r="D3273" s="33">
        <f t="shared" si="54"/>
        <v>5.8959649892358641E-2</v>
      </c>
    </row>
    <row r="3274" spans="2:4" x14ac:dyDescent="0.2">
      <c r="B3274" t="s">
        <v>3304</v>
      </c>
      <c r="C3274" s="33">
        <v>2.2381264325079919E-2</v>
      </c>
      <c r="D3274" s="33">
        <f t="shared" si="54"/>
        <v>5.2381264325079918E-2</v>
      </c>
    </row>
    <row r="3275" spans="2:4" x14ac:dyDescent="0.2">
      <c r="B3275" t="s">
        <v>3305</v>
      </c>
      <c r="C3275" s="33">
        <v>1.0018424341098139E-2</v>
      </c>
      <c r="D3275" s="33">
        <f t="shared" si="54"/>
        <v>4.001842434109814E-2</v>
      </c>
    </row>
    <row r="3276" spans="2:4" x14ac:dyDescent="0.2">
      <c r="B3276" t="s">
        <v>3306</v>
      </c>
      <c r="C3276" s="33">
        <v>-3.086059660132183E-2</v>
      </c>
      <c r="D3276" s="33">
        <f t="shared" si="54"/>
        <v>-8.605966013218308E-4</v>
      </c>
    </row>
    <row r="3277" spans="2:4" x14ac:dyDescent="0.2">
      <c r="B3277" t="s">
        <v>3307</v>
      </c>
      <c r="C3277" s="33">
        <v>3.2824007130993057E-3</v>
      </c>
      <c r="D3277" s="33">
        <f t="shared" si="54"/>
        <v>3.3282400713099305E-2</v>
      </c>
    </row>
    <row r="3278" spans="2:4" x14ac:dyDescent="0.2">
      <c r="B3278" t="s">
        <v>3308</v>
      </c>
      <c r="C3278" s="33">
        <v>-1.9952511241508857E-3</v>
      </c>
      <c r="D3278" s="33">
        <f t="shared" si="54"/>
        <v>2.8004748875849111E-2</v>
      </c>
    </row>
    <row r="3279" spans="2:4" x14ac:dyDescent="0.2">
      <c r="B3279" t="s">
        <v>3309</v>
      </c>
      <c r="C3279" s="33">
        <v>1.4753098756462852E-2</v>
      </c>
      <c r="D3279" s="33">
        <f t="shared" si="54"/>
        <v>4.4753098756462849E-2</v>
      </c>
    </row>
    <row r="3280" spans="2:4" x14ac:dyDescent="0.2">
      <c r="B3280" t="s">
        <v>3310</v>
      </c>
      <c r="C3280" s="33">
        <v>-7.3167395865920571E-3</v>
      </c>
      <c r="D3280" s="33">
        <f t="shared" si="54"/>
        <v>2.2683260413407944E-2</v>
      </c>
    </row>
    <row r="3281" spans="2:4" x14ac:dyDescent="0.2">
      <c r="B3281" t="s">
        <v>3311</v>
      </c>
      <c r="C3281" s="33">
        <v>7.0764732920016284E-3</v>
      </c>
      <c r="D3281" s="33">
        <f t="shared" si="54"/>
        <v>3.707647329200163E-2</v>
      </c>
    </row>
    <row r="3282" spans="2:4" x14ac:dyDescent="0.2">
      <c r="B3282" t="s">
        <v>3312</v>
      </c>
      <c r="C3282" s="33">
        <v>-8.861512287358481E-3</v>
      </c>
      <c r="D3282" s="33">
        <f t="shared" si="54"/>
        <v>2.113848771264152E-2</v>
      </c>
    </row>
    <row r="3283" spans="2:4" x14ac:dyDescent="0.2">
      <c r="B3283" t="s">
        <v>3313</v>
      </c>
      <c r="C3283" s="33">
        <v>1.6904479548795454E-2</v>
      </c>
      <c r="D3283" s="33">
        <f t="shared" si="54"/>
        <v>4.6904479548795452E-2</v>
      </c>
    </row>
    <row r="3284" spans="2:4" x14ac:dyDescent="0.2">
      <c r="B3284" t="s">
        <v>3314</v>
      </c>
      <c r="C3284" s="33">
        <v>2.1896030359608954E-2</v>
      </c>
      <c r="D3284" s="33">
        <f t="shared" si="54"/>
        <v>5.189603035960895E-2</v>
      </c>
    </row>
    <row r="3285" spans="2:4" x14ac:dyDescent="0.2">
      <c r="B3285" t="s">
        <v>3315</v>
      </c>
      <c r="C3285" s="33">
        <v>1.3408151669316476E-2</v>
      </c>
      <c r="D3285" s="33">
        <f t="shared" si="54"/>
        <v>4.3408151669316476E-2</v>
      </c>
    </row>
    <row r="3286" spans="2:4" x14ac:dyDescent="0.2">
      <c r="B3286" t="s">
        <v>3316</v>
      </c>
      <c r="C3286" s="33">
        <v>1.4036430783011949E-6</v>
      </c>
      <c r="D3286" s="33">
        <f t="shared" si="54"/>
        <v>3.0001403643078302E-2</v>
      </c>
    </row>
    <row r="3287" spans="2:4" x14ac:dyDescent="0.2">
      <c r="B3287" t="s">
        <v>3317</v>
      </c>
      <c r="C3287" s="33">
        <v>1.4180549658401254E-2</v>
      </c>
      <c r="D3287" s="33">
        <f t="shared" si="54"/>
        <v>4.418054965840125E-2</v>
      </c>
    </row>
    <row r="3288" spans="2:4" x14ac:dyDescent="0.2">
      <c r="B3288" t="s">
        <v>3318</v>
      </c>
      <c r="C3288" s="33">
        <v>1.5952158443278554E-2</v>
      </c>
      <c r="D3288" s="33">
        <f t="shared" si="54"/>
        <v>4.5952158443278553E-2</v>
      </c>
    </row>
    <row r="3289" spans="2:4" x14ac:dyDescent="0.2">
      <c r="B3289" t="s">
        <v>3319</v>
      </c>
      <c r="C3289" s="33">
        <v>-7.7933835740706444E-3</v>
      </c>
      <c r="D3289" s="33">
        <f t="shared" si="54"/>
        <v>2.2206616425929353E-2</v>
      </c>
    </row>
    <row r="3290" spans="2:4" x14ac:dyDescent="0.2">
      <c r="B3290" t="s">
        <v>3320</v>
      </c>
      <c r="C3290" s="33">
        <v>1.4581793861400422E-3</v>
      </c>
      <c r="D3290" s="33">
        <f t="shared" si="54"/>
        <v>3.1458179386140039E-2</v>
      </c>
    </row>
    <row r="3291" spans="2:4" x14ac:dyDescent="0.2">
      <c r="B3291" t="s">
        <v>3321</v>
      </c>
      <c r="C3291" s="33">
        <v>1.3754839515880982E-2</v>
      </c>
      <c r="D3291" s="33">
        <f t="shared" si="54"/>
        <v>4.3754839515880981E-2</v>
      </c>
    </row>
    <row r="3292" spans="2:4" x14ac:dyDescent="0.2">
      <c r="B3292" t="s">
        <v>3322</v>
      </c>
      <c r="C3292" s="33">
        <v>-2.5798488773144966E-2</v>
      </c>
      <c r="D3292" s="33">
        <f t="shared" si="54"/>
        <v>4.2015112268550328E-3</v>
      </c>
    </row>
    <row r="3293" spans="2:4" x14ac:dyDescent="0.2">
      <c r="B3293" t="s">
        <v>3323</v>
      </c>
      <c r="C3293" s="33">
        <v>3.8755126990181937E-2</v>
      </c>
      <c r="D3293" s="33">
        <f t="shared" si="54"/>
        <v>6.8755126990181936E-2</v>
      </c>
    </row>
    <row r="3294" spans="2:4" x14ac:dyDescent="0.2">
      <c r="B3294" t="s">
        <v>3324</v>
      </c>
      <c r="C3294" s="33">
        <v>3.1233973072943885E-2</v>
      </c>
      <c r="D3294" s="33">
        <f t="shared" si="54"/>
        <v>6.1233973072943884E-2</v>
      </c>
    </row>
    <row r="3295" spans="2:4" x14ac:dyDescent="0.2">
      <c r="B3295" t="s">
        <v>3325</v>
      </c>
      <c r="C3295" s="33">
        <v>4.9126151184500998E-2</v>
      </c>
      <c r="D3295" s="33">
        <f t="shared" si="54"/>
        <v>7.9126151184501003E-2</v>
      </c>
    </row>
    <row r="3296" spans="2:4" x14ac:dyDescent="0.2">
      <c r="B3296" t="s">
        <v>3326</v>
      </c>
      <c r="C3296" s="33">
        <v>3.2237238861207038E-2</v>
      </c>
      <c r="D3296" s="33">
        <f t="shared" si="54"/>
        <v>6.2237238861207037E-2</v>
      </c>
    </row>
    <row r="3297" spans="2:4" x14ac:dyDescent="0.2">
      <c r="B3297" t="s">
        <v>3327</v>
      </c>
      <c r="C3297" s="33">
        <v>1.2376256136533889E-2</v>
      </c>
      <c r="D3297" s="33">
        <f t="shared" si="54"/>
        <v>4.2376256136533889E-2</v>
      </c>
    </row>
    <row r="3298" spans="2:4" x14ac:dyDescent="0.2">
      <c r="B3298" t="s">
        <v>3328</v>
      </c>
      <c r="C3298" s="33">
        <v>1.4107199435447738E-2</v>
      </c>
      <c r="D3298" s="33">
        <f t="shared" si="54"/>
        <v>4.4107199435447733E-2</v>
      </c>
    </row>
    <row r="3299" spans="2:4" x14ac:dyDescent="0.2">
      <c r="B3299" t="s">
        <v>3329</v>
      </c>
      <c r="C3299" s="33">
        <v>2.0945119273232615E-2</v>
      </c>
      <c r="D3299" s="33">
        <f t="shared" si="54"/>
        <v>5.0945119273232614E-2</v>
      </c>
    </row>
    <row r="3300" spans="2:4" x14ac:dyDescent="0.2">
      <c r="B3300" t="s">
        <v>3330</v>
      </c>
      <c r="C3300" s="33">
        <v>-1.5121905095450248E-2</v>
      </c>
      <c r="D3300" s="33">
        <f t="shared" si="54"/>
        <v>1.4878094904549751E-2</v>
      </c>
    </row>
    <row r="3301" spans="2:4" x14ac:dyDescent="0.2">
      <c r="B3301" t="s">
        <v>3331</v>
      </c>
      <c r="C3301" s="33">
        <v>9.5892622230467559E-3</v>
      </c>
      <c r="D3301" s="33">
        <f t="shared" si="54"/>
        <v>3.9589262223046755E-2</v>
      </c>
    </row>
    <row r="3302" spans="2:4" x14ac:dyDescent="0.2">
      <c r="B3302" t="s">
        <v>3332</v>
      </c>
      <c r="C3302" s="33">
        <v>4.7039011131802991E-2</v>
      </c>
      <c r="D3302" s="33">
        <f t="shared" si="54"/>
        <v>7.703901113180299E-2</v>
      </c>
    </row>
    <row r="3303" spans="2:4" x14ac:dyDescent="0.2">
      <c r="B3303" t="s">
        <v>3333</v>
      </c>
      <c r="C3303" s="33">
        <v>-9.3894329416143955E-3</v>
      </c>
      <c r="D3303" s="33">
        <f t="shared" si="54"/>
        <v>2.0610567058385605E-2</v>
      </c>
    </row>
    <row r="3304" spans="2:4" x14ac:dyDescent="0.2">
      <c r="B3304" t="s">
        <v>3334</v>
      </c>
      <c r="C3304" s="33">
        <v>7.8348186850883909E-3</v>
      </c>
      <c r="D3304" s="33">
        <f t="shared" si="54"/>
        <v>3.7834818685088388E-2</v>
      </c>
    </row>
    <row r="3305" spans="2:4" x14ac:dyDescent="0.2">
      <c r="B3305" t="s">
        <v>3335</v>
      </c>
      <c r="C3305" s="33">
        <v>-6.6145359135762419E-3</v>
      </c>
      <c r="D3305" s="33">
        <f t="shared" si="54"/>
        <v>2.3385464086423759E-2</v>
      </c>
    </row>
    <row r="3306" spans="2:4" x14ac:dyDescent="0.2">
      <c r="B3306" t="s">
        <v>3336</v>
      </c>
      <c r="C3306" s="33">
        <v>-4.3987603174681002E-3</v>
      </c>
      <c r="D3306" s="33">
        <f t="shared" si="54"/>
        <v>2.5601239682531897E-2</v>
      </c>
    </row>
    <row r="3307" spans="2:4" x14ac:dyDescent="0.2">
      <c r="B3307" t="s">
        <v>3337</v>
      </c>
      <c r="C3307" s="33">
        <v>3.3923048233596806E-2</v>
      </c>
      <c r="D3307" s="33">
        <f t="shared" si="54"/>
        <v>6.3923048233596805E-2</v>
      </c>
    </row>
    <row r="3308" spans="2:4" x14ac:dyDescent="0.2">
      <c r="B3308" t="s">
        <v>3338</v>
      </c>
      <c r="C3308" s="33">
        <v>3.1852618681264211E-2</v>
      </c>
      <c r="D3308" s="33">
        <f t="shared" si="54"/>
        <v>6.185261868126421E-2</v>
      </c>
    </row>
    <row r="3309" spans="2:4" x14ac:dyDescent="0.2">
      <c r="B3309" t="s">
        <v>3339</v>
      </c>
      <c r="C3309" s="33">
        <v>2.1211632817346161E-2</v>
      </c>
      <c r="D3309" s="33">
        <f t="shared" si="54"/>
        <v>5.1211632817346156E-2</v>
      </c>
    </row>
    <row r="3310" spans="2:4" x14ac:dyDescent="0.2">
      <c r="B3310" t="s">
        <v>3340</v>
      </c>
      <c r="C3310" s="33">
        <v>2.5175227421099063E-2</v>
      </c>
      <c r="D3310" s="33">
        <f t="shared" si="54"/>
        <v>5.5175227421099066E-2</v>
      </c>
    </row>
    <row r="3311" spans="2:4" x14ac:dyDescent="0.2">
      <c r="B3311" t="s">
        <v>3341</v>
      </c>
      <c r="C3311" s="33">
        <v>2.5262499811048111E-2</v>
      </c>
      <c r="D3311" s="33">
        <f t="shared" si="54"/>
        <v>5.526249981104811E-2</v>
      </c>
    </row>
    <row r="3312" spans="2:4" x14ac:dyDescent="0.2">
      <c r="B3312" t="s">
        <v>3342</v>
      </c>
      <c r="C3312" s="33">
        <v>3.5991675492186542E-2</v>
      </c>
      <c r="D3312" s="33">
        <f t="shared" si="54"/>
        <v>6.5991675492186541E-2</v>
      </c>
    </row>
    <row r="3313" spans="2:4" x14ac:dyDescent="0.2">
      <c r="B3313" t="s">
        <v>3343</v>
      </c>
      <c r="C3313" s="33">
        <v>1.7150158137589428E-2</v>
      </c>
      <c r="D3313" s="33">
        <f t="shared" si="54"/>
        <v>4.7150158137589424E-2</v>
      </c>
    </row>
    <row r="3314" spans="2:4" x14ac:dyDescent="0.2">
      <c r="B3314" t="s">
        <v>3344</v>
      </c>
      <c r="C3314" s="33">
        <v>-2.1859485073011796E-2</v>
      </c>
      <c r="D3314" s="33">
        <f t="shared" si="54"/>
        <v>8.1405149269882029E-3</v>
      </c>
    </row>
    <row r="3315" spans="2:4" x14ac:dyDescent="0.2">
      <c r="B3315" t="s">
        <v>3345</v>
      </c>
      <c r="C3315" s="33">
        <v>-1.8815109343031385E-2</v>
      </c>
      <c r="D3315" s="33">
        <f t="shared" si="54"/>
        <v>1.1184890656968614E-2</v>
      </c>
    </row>
    <row r="3316" spans="2:4" x14ac:dyDescent="0.2">
      <c r="B3316" t="s">
        <v>3346</v>
      </c>
      <c r="C3316" s="33">
        <v>2.6569885859978104E-2</v>
      </c>
      <c r="D3316" s="33">
        <f t="shared" si="54"/>
        <v>5.6569885859978103E-2</v>
      </c>
    </row>
    <row r="3317" spans="2:4" x14ac:dyDescent="0.2">
      <c r="B3317" t="s">
        <v>3347</v>
      </c>
      <c r="C3317" s="33">
        <v>-7.2791757460082245E-3</v>
      </c>
      <c r="D3317" s="33">
        <f t="shared" si="54"/>
        <v>2.2720824253991773E-2</v>
      </c>
    </row>
    <row r="3318" spans="2:4" x14ac:dyDescent="0.2">
      <c r="B3318" t="s">
        <v>3348</v>
      </c>
      <c r="C3318" s="33">
        <v>4.7499218912682786E-2</v>
      </c>
      <c r="D3318" s="33">
        <f t="shared" si="54"/>
        <v>7.7499218912682785E-2</v>
      </c>
    </row>
    <row r="3319" spans="2:4" x14ac:dyDescent="0.2">
      <c r="B3319" t="s">
        <v>3349</v>
      </c>
      <c r="C3319" s="33">
        <v>2.1152282010111607E-2</v>
      </c>
      <c r="D3319" s="33">
        <f t="shared" si="54"/>
        <v>5.1152282010111606E-2</v>
      </c>
    </row>
    <row r="3320" spans="2:4" x14ac:dyDescent="0.2">
      <c r="B3320" t="s">
        <v>3350</v>
      </c>
      <c r="C3320" s="33">
        <v>1.4912543734682628E-2</v>
      </c>
      <c r="D3320" s="33">
        <f t="shared" si="54"/>
        <v>4.4912543734682626E-2</v>
      </c>
    </row>
    <row r="3321" spans="2:4" x14ac:dyDescent="0.2">
      <c r="B3321" t="s">
        <v>3351</v>
      </c>
      <c r="C3321" s="33">
        <v>-4.4341723132776938E-3</v>
      </c>
      <c r="D3321" s="33">
        <f t="shared" si="54"/>
        <v>2.5565827686722303E-2</v>
      </c>
    </row>
    <row r="3322" spans="2:4" x14ac:dyDescent="0.2">
      <c r="B3322" t="s">
        <v>3352</v>
      </c>
      <c r="C3322" s="33">
        <v>-6.2420886628529806E-5</v>
      </c>
      <c r="D3322" s="33">
        <f t="shared" si="54"/>
        <v>2.9937579113371471E-2</v>
      </c>
    </row>
    <row r="3323" spans="2:4" x14ac:dyDescent="0.2">
      <c r="B3323" t="s">
        <v>3353</v>
      </c>
      <c r="C3323" s="33">
        <v>4.8219424359451984E-3</v>
      </c>
      <c r="D3323" s="33">
        <f t="shared" si="54"/>
        <v>3.4821942435945198E-2</v>
      </c>
    </row>
    <row r="3324" spans="2:4" x14ac:dyDescent="0.2">
      <c r="B3324" t="s">
        <v>3354</v>
      </c>
      <c r="C3324" s="33">
        <v>-9.0121165845769863E-3</v>
      </c>
      <c r="D3324" s="33">
        <f t="shared" si="54"/>
        <v>2.0987883415423014E-2</v>
      </c>
    </row>
    <row r="3325" spans="2:4" x14ac:dyDescent="0.2">
      <c r="B3325" t="s">
        <v>3355</v>
      </c>
      <c r="C3325" s="33">
        <v>-1.3918674181704472E-2</v>
      </c>
      <c r="D3325" s="33">
        <f t="shared" si="54"/>
        <v>1.6081325818295529E-2</v>
      </c>
    </row>
    <row r="3326" spans="2:4" x14ac:dyDescent="0.2">
      <c r="B3326" t="s">
        <v>3356</v>
      </c>
      <c r="C3326" s="33">
        <v>-1.0326447596713523E-2</v>
      </c>
      <c r="D3326" s="33">
        <f t="shared" si="54"/>
        <v>1.9673552403286478E-2</v>
      </c>
    </row>
    <row r="3327" spans="2:4" x14ac:dyDescent="0.2">
      <c r="B3327" t="s">
        <v>3357</v>
      </c>
      <c r="C3327" s="33">
        <v>1.4006231639349205E-2</v>
      </c>
      <c r="D3327" s="33">
        <f t="shared" si="54"/>
        <v>4.4006231639349205E-2</v>
      </c>
    </row>
    <row r="3328" spans="2:4" x14ac:dyDescent="0.2">
      <c r="B3328" t="s">
        <v>3358</v>
      </c>
      <c r="C3328" s="33">
        <v>1.8221991606372605E-3</v>
      </c>
      <c r="D3328" s="33">
        <f t="shared" si="54"/>
        <v>3.1822199160637263E-2</v>
      </c>
    </row>
    <row r="3329" spans="2:4" x14ac:dyDescent="0.2">
      <c r="B3329" t="s">
        <v>3359</v>
      </c>
      <c r="C3329" s="33">
        <v>-5.465392048682521E-3</v>
      </c>
      <c r="D3329" s="33">
        <f t="shared" si="54"/>
        <v>2.4534607951317476E-2</v>
      </c>
    </row>
    <row r="3330" spans="2:4" x14ac:dyDescent="0.2">
      <c r="B3330" t="s">
        <v>3360</v>
      </c>
      <c r="C3330" s="33">
        <v>1.1467355271568178E-2</v>
      </c>
      <c r="D3330" s="33">
        <f t="shared" si="54"/>
        <v>4.1467355271568175E-2</v>
      </c>
    </row>
    <row r="3331" spans="2:4" x14ac:dyDescent="0.2">
      <c r="B3331" t="s">
        <v>3361</v>
      </c>
      <c r="C3331" s="33">
        <v>1.04317225721562E-2</v>
      </c>
      <c r="D3331" s="33">
        <f t="shared" si="54"/>
        <v>4.0431722572156201E-2</v>
      </c>
    </row>
    <row r="3332" spans="2:4" x14ac:dyDescent="0.2">
      <c r="B3332" t="s">
        <v>3362</v>
      </c>
      <c r="C3332" s="33">
        <v>-1.9599619242944757E-3</v>
      </c>
      <c r="D3332" s="33">
        <f t="shared" si="54"/>
        <v>2.8040038075705521E-2</v>
      </c>
    </row>
    <row r="3333" spans="2:4" x14ac:dyDescent="0.2">
      <c r="B3333" t="s">
        <v>3363</v>
      </c>
      <c r="C3333" s="33">
        <v>-6.018338346846586E-3</v>
      </c>
      <c r="D3333" s="33">
        <f t="shared" ref="D3333:D3396" si="55">C3333+3%</f>
        <v>2.3981661653153415E-2</v>
      </c>
    </row>
    <row r="3334" spans="2:4" x14ac:dyDescent="0.2">
      <c r="B3334" t="s">
        <v>3364</v>
      </c>
      <c r="C3334" s="33">
        <v>1.0439007036737676E-2</v>
      </c>
      <c r="D3334" s="33">
        <f t="shared" si="55"/>
        <v>4.0439007036737674E-2</v>
      </c>
    </row>
    <row r="3335" spans="2:4" x14ac:dyDescent="0.2">
      <c r="B3335" t="s">
        <v>3365</v>
      </c>
      <c r="C3335" s="33">
        <v>1.9527662070765485E-2</v>
      </c>
      <c r="D3335" s="33">
        <f t="shared" si="55"/>
        <v>4.9527662070765484E-2</v>
      </c>
    </row>
    <row r="3336" spans="2:4" x14ac:dyDescent="0.2">
      <c r="B3336" t="s">
        <v>3366</v>
      </c>
      <c r="C3336" s="33">
        <v>1.1203376971943662E-2</v>
      </c>
      <c r="D3336" s="33">
        <f t="shared" si="55"/>
        <v>4.1203376971943664E-2</v>
      </c>
    </row>
    <row r="3337" spans="2:4" x14ac:dyDescent="0.2">
      <c r="B3337" t="s">
        <v>3367</v>
      </c>
      <c r="C3337" s="33">
        <v>2.5831866563590836E-2</v>
      </c>
      <c r="D3337" s="33">
        <f t="shared" si="55"/>
        <v>5.5831866563590835E-2</v>
      </c>
    </row>
    <row r="3338" spans="2:4" x14ac:dyDescent="0.2">
      <c r="B3338" t="s">
        <v>3368</v>
      </c>
      <c r="C3338" s="33">
        <v>-2.1843910308684121E-2</v>
      </c>
      <c r="D3338" s="33">
        <f t="shared" si="55"/>
        <v>8.1560896913158779E-3</v>
      </c>
    </row>
    <row r="3339" spans="2:4" x14ac:dyDescent="0.2">
      <c r="B3339" t="s">
        <v>3369</v>
      </c>
      <c r="C3339" s="33">
        <v>1.3083482260791854E-2</v>
      </c>
      <c r="D3339" s="33">
        <f t="shared" si="55"/>
        <v>4.3083482260791853E-2</v>
      </c>
    </row>
    <row r="3340" spans="2:4" x14ac:dyDescent="0.2">
      <c r="B3340" t="s">
        <v>3370</v>
      </c>
      <c r="C3340" s="33">
        <v>3.7384102835300312E-3</v>
      </c>
      <c r="D3340" s="33">
        <f t="shared" si="55"/>
        <v>3.3738410283530029E-2</v>
      </c>
    </row>
    <row r="3341" spans="2:4" x14ac:dyDescent="0.2">
      <c r="B3341" t="s">
        <v>3371</v>
      </c>
      <c r="C3341" s="33">
        <v>-3.7752524893146979E-3</v>
      </c>
      <c r="D3341" s="33">
        <f t="shared" si="55"/>
        <v>2.6224747510685299E-2</v>
      </c>
    </row>
    <row r="3342" spans="2:4" x14ac:dyDescent="0.2">
      <c r="B3342" t="s">
        <v>3372</v>
      </c>
      <c r="C3342" s="33">
        <v>1.2836404987735099E-2</v>
      </c>
      <c r="D3342" s="33">
        <f t="shared" si="55"/>
        <v>4.2836404987735097E-2</v>
      </c>
    </row>
    <row r="3343" spans="2:4" x14ac:dyDescent="0.2">
      <c r="B3343" t="s">
        <v>3373</v>
      </c>
      <c r="C3343" s="33">
        <v>2.7185527265550895E-2</v>
      </c>
      <c r="D3343" s="33">
        <f t="shared" si="55"/>
        <v>5.7185527265550894E-2</v>
      </c>
    </row>
    <row r="3344" spans="2:4" x14ac:dyDescent="0.2">
      <c r="B3344" t="s">
        <v>3374</v>
      </c>
      <c r="C3344" s="33">
        <v>6.4039367743782064E-3</v>
      </c>
      <c r="D3344" s="33">
        <f t="shared" si="55"/>
        <v>3.6403936774378205E-2</v>
      </c>
    </row>
    <row r="3345" spans="2:4" x14ac:dyDescent="0.2">
      <c r="B3345" t="s">
        <v>3375</v>
      </c>
      <c r="C3345" s="33">
        <v>-2.0575217240384393E-2</v>
      </c>
      <c r="D3345" s="33">
        <f t="shared" si="55"/>
        <v>9.4247827596156061E-3</v>
      </c>
    </row>
    <row r="3346" spans="2:4" x14ac:dyDescent="0.2">
      <c r="B3346" t="s">
        <v>3376</v>
      </c>
      <c r="C3346" s="33">
        <v>1.4176385635189477E-2</v>
      </c>
      <c r="D3346" s="33">
        <f t="shared" si="55"/>
        <v>4.4176385635189476E-2</v>
      </c>
    </row>
    <row r="3347" spans="2:4" x14ac:dyDescent="0.2">
      <c r="B3347" t="s">
        <v>3377</v>
      </c>
      <c r="C3347" s="33">
        <v>5.8114096443549652E-3</v>
      </c>
      <c r="D3347" s="33">
        <f t="shared" si="55"/>
        <v>3.5811409644354961E-2</v>
      </c>
    </row>
    <row r="3348" spans="2:4" x14ac:dyDescent="0.2">
      <c r="B3348" t="s">
        <v>3378</v>
      </c>
      <c r="C3348" s="33">
        <v>7.8070382785931664E-3</v>
      </c>
      <c r="D3348" s="33">
        <f t="shared" si="55"/>
        <v>3.7807038278593164E-2</v>
      </c>
    </row>
    <row r="3349" spans="2:4" x14ac:dyDescent="0.2">
      <c r="B3349" t="s">
        <v>3379</v>
      </c>
      <c r="C3349" s="33">
        <v>1.2554851553320725E-2</v>
      </c>
      <c r="D3349" s="33">
        <f t="shared" si="55"/>
        <v>4.2554851553320727E-2</v>
      </c>
    </row>
    <row r="3350" spans="2:4" x14ac:dyDescent="0.2">
      <c r="B3350" t="s">
        <v>3380</v>
      </c>
      <c r="C3350" s="33">
        <v>1.381081681751576E-2</v>
      </c>
      <c r="D3350" s="33">
        <f t="shared" si="55"/>
        <v>4.3810816817515759E-2</v>
      </c>
    </row>
    <row r="3351" spans="2:4" x14ac:dyDescent="0.2">
      <c r="B3351" t="s">
        <v>3381</v>
      </c>
      <c r="C3351" s="33">
        <v>3.0689730540461339E-3</v>
      </c>
      <c r="D3351" s="33">
        <f t="shared" si="55"/>
        <v>3.306897305404613E-2</v>
      </c>
    </row>
    <row r="3352" spans="2:4" x14ac:dyDescent="0.2">
      <c r="B3352" t="s">
        <v>3382</v>
      </c>
      <c r="C3352" s="33">
        <v>2.5791808941429524E-2</v>
      </c>
      <c r="D3352" s="33">
        <f t="shared" si="55"/>
        <v>5.5791808941429523E-2</v>
      </c>
    </row>
    <row r="3353" spans="2:4" x14ac:dyDescent="0.2">
      <c r="B3353" t="s">
        <v>3383</v>
      </c>
      <c r="C3353" s="33">
        <v>6.5133107354858596E-2</v>
      </c>
      <c r="D3353" s="33">
        <f t="shared" si="55"/>
        <v>9.5133107354858595E-2</v>
      </c>
    </row>
    <row r="3354" spans="2:4" x14ac:dyDescent="0.2">
      <c r="B3354" t="s">
        <v>3384</v>
      </c>
      <c r="C3354" s="33">
        <v>-3.6352867336237708E-3</v>
      </c>
      <c r="D3354" s="33">
        <f t="shared" si="55"/>
        <v>2.6364713266376228E-2</v>
      </c>
    </row>
    <row r="3355" spans="2:4" x14ac:dyDescent="0.2">
      <c r="B3355" t="s">
        <v>3385</v>
      </c>
      <c r="C3355" s="33">
        <v>1.6506827982808971E-2</v>
      </c>
      <c r="D3355" s="33">
        <f t="shared" si="55"/>
        <v>4.6506827982808974E-2</v>
      </c>
    </row>
    <row r="3356" spans="2:4" x14ac:dyDescent="0.2">
      <c r="B3356" t="s">
        <v>3386</v>
      </c>
      <c r="C3356" s="33">
        <v>1.3244600906160142E-2</v>
      </c>
      <c r="D3356" s="33">
        <f t="shared" si="55"/>
        <v>4.3244600906160141E-2</v>
      </c>
    </row>
    <row r="3357" spans="2:4" x14ac:dyDescent="0.2">
      <c r="B3357" t="s">
        <v>3387</v>
      </c>
      <c r="C3357" s="33">
        <v>-5.7457819831615038E-3</v>
      </c>
      <c r="D3357" s="33">
        <f t="shared" si="55"/>
        <v>2.4254218016838497E-2</v>
      </c>
    </row>
    <row r="3358" spans="2:4" x14ac:dyDescent="0.2">
      <c r="B3358" t="s">
        <v>3388</v>
      </c>
      <c r="C3358" s="33">
        <v>-8.0297413737365434E-3</v>
      </c>
      <c r="D3358" s="33">
        <f t="shared" si="55"/>
        <v>2.1970258626263457E-2</v>
      </c>
    </row>
    <row r="3359" spans="2:4" x14ac:dyDescent="0.2">
      <c r="B3359" t="s">
        <v>3389</v>
      </c>
      <c r="C3359" s="33">
        <v>-8.632881313834365E-3</v>
      </c>
      <c r="D3359" s="33">
        <f t="shared" si="55"/>
        <v>2.1367118686165636E-2</v>
      </c>
    </row>
    <row r="3360" spans="2:4" x14ac:dyDescent="0.2">
      <c r="B3360" t="s">
        <v>3390</v>
      </c>
      <c r="C3360" s="33">
        <v>-1.44552587218107E-3</v>
      </c>
      <c r="D3360" s="33">
        <f t="shared" si="55"/>
        <v>2.8554474127818929E-2</v>
      </c>
    </row>
    <row r="3361" spans="2:4" x14ac:dyDescent="0.2">
      <c r="B3361" t="s">
        <v>3391</v>
      </c>
      <c r="C3361" s="33">
        <v>8.5841533731764539E-3</v>
      </c>
      <c r="D3361" s="33">
        <f t="shared" si="55"/>
        <v>3.8584153373176451E-2</v>
      </c>
    </row>
    <row r="3362" spans="2:4" x14ac:dyDescent="0.2">
      <c r="B3362" t="s">
        <v>3392</v>
      </c>
      <c r="C3362" s="33">
        <v>-7.918082256640235E-3</v>
      </c>
      <c r="D3362" s="33">
        <f t="shared" si="55"/>
        <v>2.2081917743359762E-2</v>
      </c>
    </row>
    <row r="3363" spans="2:4" x14ac:dyDescent="0.2">
      <c r="B3363" t="s">
        <v>3393</v>
      </c>
      <c r="C3363" s="33">
        <v>-7.2020605852803985E-3</v>
      </c>
      <c r="D3363" s="33">
        <f t="shared" si="55"/>
        <v>2.2797939414719602E-2</v>
      </c>
    </row>
    <row r="3364" spans="2:4" x14ac:dyDescent="0.2">
      <c r="B3364" t="s">
        <v>3394</v>
      </c>
      <c r="C3364" s="33">
        <v>-2.5354646778468194E-2</v>
      </c>
      <c r="D3364" s="33">
        <f t="shared" si="55"/>
        <v>4.6453532215318047E-3</v>
      </c>
    </row>
    <row r="3365" spans="2:4" x14ac:dyDescent="0.2">
      <c r="B3365" t="s">
        <v>3395</v>
      </c>
      <c r="C3365" s="33">
        <v>3.2913450982289705E-2</v>
      </c>
      <c r="D3365" s="33">
        <f t="shared" si="55"/>
        <v>6.2913450982289704E-2</v>
      </c>
    </row>
    <row r="3366" spans="2:4" x14ac:dyDescent="0.2">
      <c r="B3366" t="s">
        <v>3396</v>
      </c>
      <c r="C3366" s="33">
        <v>1.3369840186240725E-2</v>
      </c>
      <c r="D3366" s="33">
        <f t="shared" si="55"/>
        <v>4.3369840186240724E-2</v>
      </c>
    </row>
    <row r="3367" spans="2:4" x14ac:dyDescent="0.2">
      <c r="B3367" t="s">
        <v>3397</v>
      </c>
      <c r="C3367" s="33">
        <v>1.6273799004358304E-2</v>
      </c>
      <c r="D3367" s="33">
        <f t="shared" si="55"/>
        <v>4.6273799004358303E-2</v>
      </c>
    </row>
    <row r="3368" spans="2:4" x14ac:dyDescent="0.2">
      <c r="B3368" t="s">
        <v>3398</v>
      </c>
      <c r="C3368" s="33">
        <v>3.7536799131518681E-2</v>
      </c>
      <c r="D3368" s="33">
        <f t="shared" si="55"/>
        <v>6.7536799131518679E-2</v>
      </c>
    </row>
    <row r="3369" spans="2:4" x14ac:dyDescent="0.2">
      <c r="B3369" t="s">
        <v>3399</v>
      </c>
      <c r="C3369" s="33">
        <v>9.4094451716470774E-4</v>
      </c>
      <c r="D3369" s="33">
        <f t="shared" si="55"/>
        <v>3.0940944517164705E-2</v>
      </c>
    </row>
    <row r="3370" spans="2:4" x14ac:dyDescent="0.2">
      <c r="B3370" t="s">
        <v>3400</v>
      </c>
      <c r="C3370" s="33">
        <v>1.2320092164321433E-2</v>
      </c>
      <c r="D3370" s="33">
        <f t="shared" si="55"/>
        <v>4.2320092164321435E-2</v>
      </c>
    </row>
    <row r="3371" spans="2:4" x14ac:dyDescent="0.2">
      <c r="B3371" t="s">
        <v>3401</v>
      </c>
      <c r="C3371" s="33">
        <v>8.3910936885493587E-3</v>
      </c>
      <c r="D3371" s="33">
        <f t="shared" si="55"/>
        <v>3.8391093688549358E-2</v>
      </c>
    </row>
    <row r="3372" spans="2:4" x14ac:dyDescent="0.2">
      <c r="B3372" t="s">
        <v>3402</v>
      </c>
      <c r="C3372" s="33">
        <v>2.544823750503758E-2</v>
      </c>
      <c r="D3372" s="33">
        <f t="shared" si="55"/>
        <v>5.5448237505037579E-2</v>
      </c>
    </row>
    <row r="3373" spans="2:4" x14ac:dyDescent="0.2">
      <c r="B3373" t="s">
        <v>3403</v>
      </c>
      <c r="C3373" s="33">
        <v>-1.5877293993524375E-2</v>
      </c>
      <c r="D3373" s="33">
        <f t="shared" si="55"/>
        <v>1.4122706006475624E-2</v>
      </c>
    </row>
    <row r="3374" spans="2:4" x14ac:dyDescent="0.2">
      <c r="B3374" t="s">
        <v>3404</v>
      </c>
      <c r="C3374" s="33">
        <v>-1.9797207933926829E-2</v>
      </c>
      <c r="D3374" s="33">
        <f t="shared" si="55"/>
        <v>1.020279206607317E-2</v>
      </c>
    </row>
    <row r="3375" spans="2:4" x14ac:dyDescent="0.2">
      <c r="B3375" t="s">
        <v>3405</v>
      </c>
      <c r="C3375" s="33">
        <v>3.0480282435237163E-2</v>
      </c>
      <c r="D3375" s="33">
        <f t="shared" si="55"/>
        <v>6.0480282435237162E-2</v>
      </c>
    </row>
    <row r="3376" spans="2:4" x14ac:dyDescent="0.2">
      <c r="B3376" t="s">
        <v>3406</v>
      </c>
      <c r="C3376" s="33">
        <v>3.9751832823088449E-3</v>
      </c>
      <c r="D3376" s="33">
        <f t="shared" si="55"/>
        <v>3.3975183282308842E-2</v>
      </c>
    </row>
    <row r="3377" spans="2:4" x14ac:dyDescent="0.2">
      <c r="B3377" t="s">
        <v>3407</v>
      </c>
      <c r="C3377" s="33">
        <v>-1.1166871289177314E-2</v>
      </c>
      <c r="D3377" s="33">
        <f t="shared" si="55"/>
        <v>1.8833128710822683E-2</v>
      </c>
    </row>
    <row r="3378" spans="2:4" x14ac:dyDescent="0.2">
      <c r="B3378" t="s">
        <v>3408</v>
      </c>
      <c r="C3378" s="33">
        <v>4.0966803487930539E-2</v>
      </c>
      <c r="D3378" s="33">
        <f t="shared" si="55"/>
        <v>7.0966803487930538E-2</v>
      </c>
    </row>
    <row r="3379" spans="2:4" x14ac:dyDescent="0.2">
      <c r="B3379" t="s">
        <v>3409</v>
      </c>
      <c r="C3379" s="33">
        <v>-2.4164541549389407E-2</v>
      </c>
      <c r="D3379" s="33">
        <f t="shared" si="55"/>
        <v>5.8354584506105922E-3</v>
      </c>
    </row>
    <row r="3380" spans="2:4" x14ac:dyDescent="0.2">
      <c r="B3380" t="s">
        <v>3410</v>
      </c>
      <c r="C3380" s="33">
        <v>-1.6807662099573434E-3</v>
      </c>
      <c r="D3380" s="33">
        <f t="shared" si="55"/>
        <v>2.8319233790042656E-2</v>
      </c>
    </row>
    <row r="3381" spans="2:4" x14ac:dyDescent="0.2">
      <c r="B3381" t="s">
        <v>3411</v>
      </c>
      <c r="C3381" s="33">
        <v>2.0476787740646527E-2</v>
      </c>
      <c r="D3381" s="33">
        <f t="shared" si="55"/>
        <v>5.0476787740646525E-2</v>
      </c>
    </row>
    <row r="3382" spans="2:4" x14ac:dyDescent="0.2">
      <c r="B3382" t="s">
        <v>3412</v>
      </c>
      <c r="C3382" s="33">
        <v>-5.0059899290207776E-3</v>
      </c>
      <c r="D3382" s="33">
        <f t="shared" si="55"/>
        <v>2.499401007097922E-2</v>
      </c>
    </row>
    <row r="3383" spans="2:4" x14ac:dyDescent="0.2">
      <c r="B3383" t="s">
        <v>3413</v>
      </c>
      <c r="C3383" s="33">
        <v>1.0247469017455213E-2</v>
      </c>
      <c r="D3383" s="33">
        <f t="shared" si="55"/>
        <v>4.0247469017455212E-2</v>
      </c>
    </row>
    <row r="3384" spans="2:4" x14ac:dyDescent="0.2">
      <c r="B3384" t="s">
        <v>3414</v>
      </c>
      <c r="C3384" s="33">
        <v>3.5053791340849745E-2</v>
      </c>
      <c r="D3384" s="33">
        <f t="shared" si="55"/>
        <v>6.5053791340849737E-2</v>
      </c>
    </row>
    <row r="3385" spans="2:4" x14ac:dyDescent="0.2">
      <c r="B3385" t="s">
        <v>3415</v>
      </c>
      <c r="C3385" s="33">
        <v>1.1006910517823171E-2</v>
      </c>
      <c r="D3385" s="33">
        <f t="shared" si="55"/>
        <v>4.1006910517823167E-2</v>
      </c>
    </row>
    <row r="3386" spans="2:4" x14ac:dyDescent="0.2">
      <c r="B3386" t="s">
        <v>3416</v>
      </c>
      <c r="C3386" s="33">
        <v>1.5887332464407274E-2</v>
      </c>
      <c r="D3386" s="33">
        <f t="shared" si="55"/>
        <v>4.5887332464407272E-2</v>
      </c>
    </row>
    <row r="3387" spans="2:4" x14ac:dyDescent="0.2">
      <c r="B3387" t="s">
        <v>3417</v>
      </c>
      <c r="C3387" s="33">
        <v>2.3460341350023403E-3</v>
      </c>
      <c r="D3387" s="33">
        <f t="shared" si="55"/>
        <v>3.2346034135002338E-2</v>
      </c>
    </row>
    <row r="3388" spans="2:4" x14ac:dyDescent="0.2">
      <c r="B3388" t="s">
        <v>3418</v>
      </c>
      <c r="C3388" s="33">
        <v>8.8753832323755708E-3</v>
      </c>
      <c r="D3388" s="33">
        <f t="shared" si="55"/>
        <v>3.887538323237557E-2</v>
      </c>
    </row>
    <row r="3389" spans="2:4" x14ac:dyDescent="0.2">
      <c r="B3389" t="s">
        <v>3419</v>
      </c>
      <c r="C3389" s="33">
        <v>5.5813058393153906E-3</v>
      </c>
      <c r="D3389" s="33">
        <f t="shared" si="55"/>
        <v>3.5581305839315389E-2</v>
      </c>
    </row>
    <row r="3390" spans="2:4" x14ac:dyDescent="0.2">
      <c r="B3390" t="s">
        <v>3420</v>
      </c>
      <c r="C3390" s="33">
        <v>-4.036739077509852E-3</v>
      </c>
      <c r="D3390" s="33">
        <f t="shared" si="55"/>
        <v>2.5963260922490149E-2</v>
      </c>
    </row>
    <row r="3391" spans="2:4" x14ac:dyDescent="0.2">
      <c r="B3391" t="s">
        <v>3421</v>
      </c>
      <c r="C3391" s="33">
        <v>1.80340175591635E-2</v>
      </c>
      <c r="D3391" s="33">
        <f t="shared" si="55"/>
        <v>4.8034017559163499E-2</v>
      </c>
    </row>
    <row r="3392" spans="2:4" x14ac:dyDescent="0.2">
      <c r="B3392" t="s">
        <v>3422</v>
      </c>
      <c r="C3392" s="33">
        <v>3.8860930849845925E-2</v>
      </c>
      <c r="D3392" s="33">
        <f t="shared" si="55"/>
        <v>6.886093084984593E-2</v>
      </c>
    </row>
    <row r="3393" spans="2:4" x14ac:dyDescent="0.2">
      <c r="B3393" t="s">
        <v>3423</v>
      </c>
      <c r="C3393" s="33">
        <v>1.9689924641485952E-2</v>
      </c>
      <c r="D3393" s="33">
        <f t="shared" si="55"/>
        <v>4.9689924641485951E-2</v>
      </c>
    </row>
    <row r="3394" spans="2:4" x14ac:dyDescent="0.2">
      <c r="B3394" t="s">
        <v>3424</v>
      </c>
      <c r="C3394" s="33">
        <v>-1.6457832133992968E-2</v>
      </c>
      <c r="D3394" s="33">
        <f t="shared" si="55"/>
        <v>1.3542167866007031E-2</v>
      </c>
    </row>
    <row r="3395" spans="2:4" x14ac:dyDescent="0.2">
      <c r="B3395" t="s">
        <v>3425</v>
      </c>
      <c r="C3395" s="33">
        <v>-1.0027962643224692E-2</v>
      </c>
      <c r="D3395" s="33">
        <f t="shared" si="55"/>
        <v>1.9972037356775309E-2</v>
      </c>
    </row>
    <row r="3396" spans="2:4" x14ac:dyDescent="0.2">
      <c r="B3396" t="s">
        <v>3426</v>
      </c>
      <c r="C3396" s="33">
        <v>1.3860314209787807E-3</v>
      </c>
      <c r="D3396" s="33">
        <f t="shared" si="55"/>
        <v>3.1386031420978781E-2</v>
      </c>
    </row>
    <row r="3397" spans="2:4" x14ac:dyDescent="0.2">
      <c r="B3397" t="s">
        <v>3427</v>
      </c>
      <c r="C3397" s="33">
        <v>6.6427254608825972E-3</v>
      </c>
      <c r="D3397" s="33">
        <f t="shared" ref="D3397:D3460" si="56">C3397+3%</f>
        <v>3.6642725460882597E-2</v>
      </c>
    </row>
    <row r="3398" spans="2:4" x14ac:dyDescent="0.2">
      <c r="B3398" t="s">
        <v>3428</v>
      </c>
      <c r="C3398" s="33">
        <v>2.5994512467153244E-2</v>
      </c>
      <c r="D3398" s="33">
        <f t="shared" si="56"/>
        <v>5.5994512467153243E-2</v>
      </c>
    </row>
    <row r="3399" spans="2:4" x14ac:dyDescent="0.2">
      <c r="B3399" t="s">
        <v>3429</v>
      </c>
      <c r="C3399" s="33">
        <v>-1.517409150930708E-3</v>
      </c>
      <c r="D3399" s="33">
        <f t="shared" si="56"/>
        <v>2.8482590849069289E-2</v>
      </c>
    </row>
    <row r="3400" spans="2:4" x14ac:dyDescent="0.2">
      <c r="B3400" t="s">
        <v>3430</v>
      </c>
      <c r="C3400" s="33">
        <v>3.8634993281725302E-2</v>
      </c>
      <c r="D3400" s="33">
        <f t="shared" si="56"/>
        <v>6.8634993281725301E-2</v>
      </c>
    </row>
    <row r="3401" spans="2:4" x14ac:dyDescent="0.2">
      <c r="B3401" t="s">
        <v>3431</v>
      </c>
      <c r="C3401" s="33">
        <v>-2.7149110209560515E-3</v>
      </c>
      <c r="D3401" s="33">
        <f t="shared" si="56"/>
        <v>2.7285088979043949E-2</v>
      </c>
    </row>
    <row r="3402" spans="2:4" x14ac:dyDescent="0.2">
      <c r="B3402" t="s">
        <v>3432</v>
      </c>
      <c r="C3402" s="33">
        <v>4.7571630008671942E-2</v>
      </c>
      <c r="D3402" s="33">
        <f t="shared" si="56"/>
        <v>7.7571630008671941E-2</v>
      </c>
    </row>
    <row r="3403" spans="2:4" x14ac:dyDescent="0.2">
      <c r="B3403" t="s">
        <v>3433</v>
      </c>
      <c r="C3403" s="33">
        <v>9.0191933026294129E-3</v>
      </c>
      <c r="D3403" s="33">
        <f t="shared" si="56"/>
        <v>3.9019193302629415E-2</v>
      </c>
    </row>
    <row r="3404" spans="2:4" x14ac:dyDescent="0.2">
      <c r="B3404" t="s">
        <v>3434</v>
      </c>
      <c r="C3404" s="33">
        <v>1.0343536573134323E-2</v>
      </c>
      <c r="D3404" s="33">
        <f t="shared" si="56"/>
        <v>4.0343536573134324E-2</v>
      </c>
    </row>
    <row r="3405" spans="2:4" x14ac:dyDescent="0.2">
      <c r="B3405" t="s">
        <v>3435</v>
      </c>
      <c r="C3405" s="33">
        <v>-3.2957285716711915E-2</v>
      </c>
      <c r="D3405" s="33">
        <f t="shared" si="56"/>
        <v>-2.957285716711916E-3</v>
      </c>
    </row>
    <row r="3406" spans="2:4" x14ac:dyDescent="0.2">
      <c r="B3406" t="s">
        <v>3436</v>
      </c>
      <c r="C3406" s="33">
        <v>-9.447855949623921E-3</v>
      </c>
      <c r="D3406" s="33">
        <f t="shared" si="56"/>
        <v>2.055214405037608E-2</v>
      </c>
    </row>
    <row r="3407" spans="2:4" x14ac:dyDescent="0.2">
      <c r="B3407" t="s">
        <v>3437</v>
      </c>
      <c r="C3407" s="33">
        <v>1.9058866336068962E-2</v>
      </c>
      <c r="D3407" s="33">
        <f t="shared" si="56"/>
        <v>4.9058866336068957E-2</v>
      </c>
    </row>
    <row r="3408" spans="2:4" x14ac:dyDescent="0.2">
      <c r="B3408" t="s">
        <v>3438</v>
      </c>
      <c r="C3408" s="33">
        <v>2.3684053570873883E-2</v>
      </c>
      <c r="D3408" s="33">
        <f t="shared" si="56"/>
        <v>5.3684053570873885E-2</v>
      </c>
    </row>
    <row r="3409" spans="2:4" x14ac:dyDescent="0.2">
      <c r="B3409" t="s">
        <v>3439</v>
      </c>
      <c r="C3409" s="33">
        <v>-4.827966690563297E-3</v>
      </c>
      <c r="D3409" s="33">
        <f t="shared" si="56"/>
        <v>2.5172033309436702E-2</v>
      </c>
    </row>
    <row r="3410" spans="2:4" x14ac:dyDescent="0.2">
      <c r="B3410" t="s">
        <v>3440</v>
      </c>
      <c r="C3410" s="33">
        <v>1.5995610403421887E-2</v>
      </c>
      <c r="D3410" s="33">
        <f t="shared" si="56"/>
        <v>4.5995610403421885E-2</v>
      </c>
    </row>
    <row r="3411" spans="2:4" x14ac:dyDescent="0.2">
      <c r="B3411" t="s">
        <v>3441</v>
      </c>
      <c r="C3411" s="33">
        <v>8.1724350878689435E-3</v>
      </c>
      <c r="D3411" s="33">
        <f t="shared" si="56"/>
        <v>3.8172435087868939E-2</v>
      </c>
    </row>
    <row r="3412" spans="2:4" x14ac:dyDescent="0.2">
      <c r="B3412" t="s">
        <v>3442</v>
      </c>
      <c r="C3412" s="33">
        <v>3.0275012892867652E-2</v>
      </c>
      <c r="D3412" s="33">
        <f t="shared" si="56"/>
        <v>6.0275012892867651E-2</v>
      </c>
    </row>
    <row r="3413" spans="2:4" x14ac:dyDescent="0.2">
      <c r="B3413" t="s">
        <v>3443</v>
      </c>
      <c r="C3413" s="33">
        <v>7.8886641192584903E-3</v>
      </c>
      <c r="D3413" s="33">
        <f t="shared" si="56"/>
        <v>3.7888664119258487E-2</v>
      </c>
    </row>
    <row r="3414" spans="2:4" x14ac:dyDescent="0.2">
      <c r="B3414" t="s">
        <v>3444</v>
      </c>
      <c r="C3414" s="33">
        <v>-2.4582494884777498E-2</v>
      </c>
      <c r="D3414" s="33">
        <f t="shared" si="56"/>
        <v>5.4175051152225012E-3</v>
      </c>
    </row>
    <row r="3415" spans="2:4" x14ac:dyDescent="0.2">
      <c r="B3415" t="s">
        <v>3445</v>
      </c>
      <c r="C3415" s="33">
        <v>2.6463734520501318E-2</v>
      </c>
      <c r="D3415" s="33">
        <f t="shared" si="56"/>
        <v>5.6463734520501317E-2</v>
      </c>
    </row>
    <row r="3416" spans="2:4" x14ac:dyDescent="0.2">
      <c r="B3416" t="s">
        <v>3446</v>
      </c>
      <c r="C3416" s="33">
        <v>2.7933827739471846E-2</v>
      </c>
      <c r="D3416" s="33">
        <f t="shared" si="56"/>
        <v>5.7933827739471845E-2</v>
      </c>
    </row>
    <row r="3417" spans="2:4" x14ac:dyDescent="0.2">
      <c r="B3417" t="s">
        <v>3447</v>
      </c>
      <c r="C3417" s="33">
        <v>3.444762271752181E-2</v>
      </c>
      <c r="D3417" s="33">
        <f t="shared" si="56"/>
        <v>6.4447622717521802E-2</v>
      </c>
    </row>
    <row r="3418" spans="2:4" x14ac:dyDescent="0.2">
      <c r="B3418" t="s">
        <v>3448</v>
      </c>
      <c r="C3418" s="33">
        <v>1.3644990617363347E-2</v>
      </c>
      <c r="D3418" s="33">
        <f t="shared" si="56"/>
        <v>4.364499061736335E-2</v>
      </c>
    </row>
    <row r="3419" spans="2:4" x14ac:dyDescent="0.2">
      <c r="B3419" t="s">
        <v>3449</v>
      </c>
      <c r="C3419" s="33">
        <v>4.2121519873807882E-3</v>
      </c>
      <c r="D3419" s="33">
        <f t="shared" si="56"/>
        <v>3.4212151987380784E-2</v>
      </c>
    </row>
    <row r="3420" spans="2:4" x14ac:dyDescent="0.2">
      <c r="B3420" t="s">
        <v>3450</v>
      </c>
      <c r="C3420" s="33">
        <v>3.8497906768143998E-2</v>
      </c>
      <c r="D3420" s="33">
        <f t="shared" si="56"/>
        <v>6.849790676814399E-2</v>
      </c>
    </row>
    <row r="3421" spans="2:4" x14ac:dyDescent="0.2">
      <c r="B3421" t="s">
        <v>3451</v>
      </c>
      <c r="C3421" s="33">
        <v>1.5100849385727469E-2</v>
      </c>
      <c r="D3421" s="33">
        <f t="shared" si="56"/>
        <v>4.5100849385727469E-2</v>
      </c>
    </row>
    <row r="3422" spans="2:4" x14ac:dyDescent="0.2">
      <c r="B3422" t="s">
        <v>3452</v>
      </c>
      <c r="C3422" s="33">
        <v>-3.4653183480487466E-2</v>
      </c>
      <c r="D3422" s="33">
        <f t="shared" si="56"/>
        <v>-4.6531834804874675E-3</v>
      </c>
    </row>
    <row r="3423" spans="2:4" x14ac:dyDescent="0.2">
      <c r="B3423" t="s">
        <v>3453</v>
      </c>
      <c r="C3423" s="33">
        <v>4.1950240382170205E-2</v>
      </c>
      <c r="D3423" s="33">
        <f t="shared" si="56"/>
        <v>7.1950240382170211E-2</v>
      </c>
    </row>
    <row r="3424" spans="2:4" x14ac:dyDescent="0.2">
      <c r="B3424" t="s">
        <v>3454</v>
      </c>
      <c r="C3424" s="33">
        <v>4.1409155423310917E-2</v>
      </c>
      <c r="D3424" s="33">
        <f t="shared" si="56"/>
        <v>7.1409155423310916E-2</v>
      </c>
    </row>
    <row r="3425" spans="2:4" x14ac:dyDescent="0.2">
      <c r="B3425" t="s">
        <v>3455</v>
      </c>
      <c r="C3425" s="33">
        <v>-3.9001311945146503E-3</v>
      </c>
      <c r="D3425" s="33">
        <f t="shared" si="56"/>
        <v>2.609986880548535E-2</v>
      </c>
    </row>
    <row r="3426" spans="2:4" x14ac:dyDescent="0.2">
      <c r="B3426" t="s">
        <v>3456</v>
      </c>
      <c r="C3426" s="33">
        <v>1.5748384627339677E-2</v>
      </c>
      <c r="D3426" s="33">
        <f t="shared" si="56"/>
        <v>4.5748384627339676E-2</v>
      </c>
    </row>
    <row r="3427" spans="2:4" x14ac:dyDescent="0.2">
      <c r="B3427" t="s">
        <v>3457</v>
      </c>
      <c r="C3427" s="33">
        <v>1.7750918769298057E-2</v>
      </c>
      <c r="D3427" s="33">
        <f t="shared" si="56"/>
        <v>4.7750918769298059E-2</v>
      </c>
    </row>
    <row r="3428" spans="2:4" x14ac:dyDescent="0.2">
      <c r="B3428" t="s">
        <v>3458</v>
      </c>
      <c r="C3428" s="33">
        <v>-2.190276452265618E-2</v>
      </c>
      <c r="D3428" s="33">
        <f t="shared" si="56"/>
        <v>8.0972354773438185E-3</v>
      </c>
    </row>
    <row r="3429" spans="2:4" x14ac:dyDescent="0.2">
      <c r="B3429" t="s">
        <v>3459</v>
      </c>
      <c r="C3429" s="33">
        <v>4.1516832491683246E-2</v>
      </c>
      <c r="D3429" s="33">
        <f t="shared" si="56"/>
        <v>7.1516832491683252E-2</v>
      </c>
    </row>
    <row r="3430" spans="2:4" x14ac:dyDescent="0.2">
      <c r="B3430" t="s">
        <v>3460</v>
      </c>
      <c r="C3430" s="33">
        <v>4.45862924689975E-2</v>
      </c>
      <c r="D3430" s="33">
        <f t="shared" si="56"/>
        <v>7.4586292468997506E-2</v>
      </c>
    </row>
    <row r="3431" spans="2:4" x14ac:dyDescent="0.2">
      <c r="B3431" t="s">
        <v>3461</v>
      </c>
      <c r="C3431" s="33">
        <v>4.1293385851714118E-2</v>
      </c>
      <c r="D3431" s="33">
        <f t="shared" si="56"/>
        <v>7.1293385851714117E-2</v>
      </c>
    </row>
    <row r="3432" spans="2:4" x14ac:dyDescent="0.2">
      <c r="B3432" t="s">
        <v>3462</v>
      </c>
      <c r="C3432" s="33">
        <v>7.4938639900237946E-3</v>
      </c>
      <c r="D3432" s="33">
        <f t="shared" si="56"/>
        <v>3.7493863990023794E-2</v>
      </c>
    </row>
    <row r="3433" spans="2:4" x14ac:dyDescent="0.2">
      <c r="B3433" t="s">
        <v>3463</v>
      </c>
      <c r="C3433" s="33">
        <v>2.0607118232100471E-2</v>
      </c>
      <c r="D3433" s="33">
        <f t="shared" si="56"/>
        <v>5.060711823210047E-2</v>
      </c>
    </row>
    <row r="3434" spans="2:4" x14ac:dyDescent="0.2">
      <c r="B3434" t="s">
        <v>3464</v>
      </c>
      <c r="C3434" s="33">
        <v>-1.4789885249550551E-2</v>
      </c>
      <c r="D3434" s="33">
        <f t="shared" si="56"/>
        <v>1.5210114750449448E-2</v>
      </c>
    </row>
    <row r="3435" spans="2:4" x14ac:dyDescent="0.2">
      <c r="B3435" t="s">
        <v>3465</v>
      </c>
      <c r="C3435" s="33">
        <v>5.9737189762401159E-3</v>
      </c>
      <c r="D3435" s="33">
        <f t="shared" si="56"/>
        <v>3.5973718976240118E-2</v>
      </c>
    </row>
    <row r="3436" spans="2:4" x14ac:dyDescent="0.2">
      <c r="B3436" t="s">
        <v>3466</v>
      </c>
      <c r="C3436" s="33">
        <v>1.5502956012493891E-2</v>
      </c>
      <c r="D3436" s="33">
        <f t="shared" si="56"/>
        <v>4.5502956012493892E-2</v>
      </c>
    </row>
    <row r="3437" spans="2:4" x14ac:dyDescent="0.2">
      <c r="B3437" t="s">
        <v>3467</v>
      </c>
      <c r="C3437" s="33">
        <v>1.4438420527831551E-2</v>
      </c>
      <c r="D3437" s="33">
        <f t="shared" si="56"/>
        <v>4.4438420527831549E-2</v>
      </c>
    </row>
    <row r="3438" spans="2:4" x14ac:dyDescent="0.2">
      <c r="B3438" t="s">
        <v>3468</v>
      </c>
      <c r="C3438" s="33">
        <v>2.8094892388300118E-2</v>
      </c>
      <c r="D3438" s="33">
        <f t="shared" si="56"/>
        <v>5.8094892388300116E-2</v>
      </c>
    </row>
    <row r="3439" spans="2:4" x14ac:dyDescent="0.2">
      <c r="B3439" t="s">
        <v>3469</v>
      </c>
      <c r="C3439" s="33">
        <v>-2.1341765576957487E-3</v>
      </c>
      <c r="D3439" s="33">
        <f t="shared" si="56"/>
        <v>2.786582344230425E-2</v>
      </c>
    </row>
    <row r="3440" spans="2:4" x14ac:dyDescent="0.2">
      <c r="B3440" t="s">
        <v>3470</v>
      </c>
      <c r="C3440" s="33">
        <v>-5.1424032674629392E-3</v>
      </c>
      <c r="D3440" s="33">
        <f t="shared" si="56"/>
        <v>2.4857596732537061E-2</v>
      </c>
    </row>
    <row r="3441" spans="2:4" x14ac:dyDescent="0.2">
      <c r="B3441" t="s">
        <v>3471</v>
      </c>
      <c r="C3441" s="33">
        <v>1.6359206274531867E-2</v>
      </c>
      <c r="D3441" s="33">
        <f t="shared" si="56"/>
        <v>4.6359206274531869E-2</v>
      </c>
    </row>
    <row r="3442" spans="2:4" x14ac:dyDescent="0.2">
      <c r="B3442" t="s">
        <v>3472</v>
      </c>
      <c r="C3442" s="33">
        <v>1.6050673457481061E-2</v>
      </c>
      <c r="D3442" s="33">
        <f t="shared" si="56"/>
        <v>4.605067345748106E-2</v>
      </c>
    </row>
    <row r="3443" spans="2:4" x14ac:dyDescent="0.2">
      <c r="B3443" t="s">
        <v>3473</v>
      </c>
      <c r="C3443" s="33">
        <v>1.7279612767319652E-2</v>
      </c>
      <c r="D3443" s="33">
        <f t="shared" si="56"/>
        <v>4.7279612767319651E-2</v>
      </c>
    </row>
    <row r="3444" spans="2:4" x14ac:dyDescent="0.2">
      <c r="B3444" t="s">
        <v>3474</v>
      </c>
      <c r="C3444" s="33">
        <v>-1.03317404613737E-2</v>
      </c>
      <c r="D3444" s="33">
        <f t="shared" si="56"/>
        <v>1.9668259538626297E-2</v>
      </c>
    </row>
    <row r="3445" spans="2:4" x14ac:dyDescent="0.2">
      <c r="B3445" t="s">
        <v>3475</v>
      </c>
      <c r="C3445" s="33">
        <v>-8.3778080085027667E-3</v>
      </c>
      <c r="D3445" s="33">
        <f t="shared" si="56"/>
        <v>2.162219199149723E-2</v>
      </c>
    </row>
    <row r="3446" spans="2:4" x14ac:dyDescent="0.2">
      <c r="B3446" t="s">
        <v>3476</v>
      </c>
      <c r="C3446" s="33">
        <v>2.4822732673031631E-2</v>
      </c>
      <c r="D3446" s="33">
        <f t="shared" si="56"/>
        <v>5.4822732673031629E-2</v>
      </c>
    </row>
    <row r="3447" spans="2:4" x14ac:dyDescent="0.2">
      <c r="B3447" t="s">
        <v>3477</v>
      </c>
      <c r="C3447" s="33">
        <v>7.9877859965042687E-3</v>
      </c>
      <c r="D3447" s="33">
        <f t="shared" si="56"/>
        <v>3.7987785996504264E-2</v>
      </c>
    </row>
    <row r="3448" spans="2:4" x14ac:dyDescent="0.2">
      <c r="B3448" t="s">
        <v>3478</v>
      </c>
      <c r="C3448" s="33">
        <v>7.7777709435126359E-3</v>
      </c>
      <c r="D3448" s="33">
        <f t="shared" si="56"/>
        <v>3.7777770943512631E-2</v>
      </c>
    </row>
    <row r="3449" spans="2:4" x14ac:dyDescent="0.2">
      <c r="B3449" t="s">
        <v>3479</v>
      </c>
      <c r="C3449" s="33">
        <v>2.5452946613936704E-2</v>
      </c>
      <c r="D3449" s="33">
        <f t="shared" si="56"/>
        <v>5.5452946613936703E-2</v>
      </c>
    </row>
    <row r="3450" spans="2:4" x14ac:dyDescent="0.2">
      <c r="B3450" t="s">
        <v>3480</v>
      </c>
      <c r="C3450" s="33">
        <v>-2.2691955450635862E-2</v>
      </c>
      <c r="D3450" s="33">
        <f t="shared" si="56"/>
        <v>7.3080445493641372E-3</v>
      </c>
    </row>
    <row r="3451" spans="2:4" x14ac:dyDescent="0.2">
      <c r="B3451" t="s">
        <v>3481</v>
      </c>
      <c r="C3451" s="33">
        <v>5.188530314537463E-2</v>
      </c>
      <c r="D3451" s="33">
        <f t="shared" si="56"/>
        <v>8.1885303145374622E-2</v>
      </c>
    </row>
    <row r="3452" spans="2:4" x14ac:dyDescent="0.2">
      <c r="B3452" t="s">
        <v>3482</v>
      </c>
      <c r="C3452" s="33">
        <v>1.4769036713940486E-2</v>
      </c>
      <c r="D3452" s="33">
        <f t="shared" si="56"/>
        <v>4.4769036713940488E-2</v>
      </c>
    </row>
    <row r="3453" spans="2:4" x14ac:dyDescent="0.2">
      <c r="B3453" t="s">
        <v>3483</v>
      </c>
      <c r="C3453" s="33">
        <v>3.506180795091135E-2</v>
      </c>
      <c r="D3453" s="33">
        <f t="shared" si="56"/>
        <v>6.5061807950911349E-2</v>
      </c>
    </row>
    <row r="3454" spans="2:4" x14ac:dyDescent="0.2">
      <c r="B3454" t="s">
        <v>3484</v>
      </c>
      <c r="C3454" s="33">
        <v>1.7043971139966578E-2</v>
      </c>
      <c r="D3454" s="33">
        <f t="shared" si="56"/>
        <v>4.7043971139966577E-2</v>
      </c>
    </row>
    <row r="3455" spans="2:4" x14ac:dyDescent="0.2">
      <c r="B3455" t="s">
        <v>3485</v>
      </c>
      <c r="C3455" s="33">
        <v>9.5186289654894986E-3</v>
      </c>
      <c r="D3455" s="33">
        <f t="shared" si="56"/>
        <v>3.9518628965489494E-2</v>
      </c>
    </row>
    <row r="3456" spans="2:4" x14ac:dyDescent="0.2">
      <c r="B3456" t="s">
        <v>3486</v>
      </c>
      <c r="C3456" s="33">
        <v>1.6831142354794746E-2</v>
      </c>
      <c r="D3456" s="33">
        <f t="shared" si="56"/>
        <v>4.6831142354794741E-2</v>
      </c>
    </row>
    <row r="3457" spans="2:4" x14ac:dyDescent="0.2">
      <c r="B3457" t="s">
        <v>3487</v>
      </c>
      <c r="C3457" s="33">
        <v>2.7785708521378009E-2</v>
      </c>
      <c r="D3457" s="33">
        <f t="shared" si="56"/>
        <v>5.7785708521378008E-2</v>
      </c>
    </row>
    <row r="3458" spans="2:4" x14ac:dyDescent="0.2">
      <c r="B3458" t="s">
        <v>3488</v>
      </c>
      <c r="C3458" s="33">
        <v>1.7017253491023464E-2</v>
      </c>
      <c r="D3458" s="33">
        <f t="shared" si="56"/>
        <v>4.7017253491023467E-2</v>
      </c>
    </row>
    <row r="3459" spans="2:4" x14ac:dyDescent="0.2">
      <c r="B3459" t="s">
        <v>3489</v>
      </c>
      <c r="C3459" s="33">
        <v>3.6972157389398963E-2</v>
      </c>
      <c r="D3459" s="33">
        <f t="shared" si="56"/>
        <v>6.6972157389398962E-2</v>
      </c>
    </row>
    <row r="3460" spans="2:4" x14ac:dyDescent="0.2">
      <c r="B3460" t="s">
        <v>3490</v>
      </c>
      <c r="C3460" s="33">
        <v>2.260348929571239E-2</v>
      </c>
      <c r="D3460" s="33">
        <f t="shared" si="56"/>
        <v>5.2603489295712388E-2</v>
      </c>
    </row>
    <row r="3461" spans="2:4" x14ac:dyDescent="0.2">
      <c r="B3461" t="s">
        <v>3491</v>
      </c>
      <c r="C3461" s="33">
        <v>6.3939283789569978E-2</v>
      </c>
      <c r="D3461" s="33">
        <f t="shared" ref="D3461:D3524" si="57">C3461+3%</f>
        <v>9.3939283789569977E-2</v>
      </c>
    </row>
    <row r="3462" spans="2:4" x14ac:dyDescent="0.2">
      <c r="B3462" t="s">
        <v>3492</v>
      </c>
      <c r="C3462" s="33">
        <v>1.5566432723115094E-2</v>
      </c>
      <c r="D3462" s="33">
        <f t="shared" si="57"/>
        <v>4.5566432723115093E-2</v>
      </c>
    </row>
    <row r="3463" spans="2:4" x14ac:dyDescent="0.2">
      <c r="B3463" t="s">
        <v>3493</v>
      </c>
      <c r="C3463" s="33">
        <v>1.2057057954111012E-2</v>
      </c>
      <c r="D3463" s="33">
        <f t="shared" si="57"/>
        <v>4.2057057954111007E-2</v>
      </c>
    </row>
    <row r="3464" spans="2:4" x14ac:dyDescent="0.2">
      <c r="B3464" t="s">
        <v>3494</v>
      </c>
      <c r="C3464" s="33">
        <v>3.2068322533832835E-2</v>
      </c>
      <c r="D3464" s="33">
        <f t="shared" si="57"/>
        <v>6.2068322533832834E-2</v>
      </c>
    </row>
    <row r="3465" spans="2:4" x14ac:dyDescent="0.2">
      <c r="B3465" t="s">
        <v>3495</v>
      </c>
      <c r="C3465" s="33">
        <v>2.4837644909390041E-3</v>
      </c>
      <c r="D3465" s="33">
        <f t="shared" si="57"/>
        <v>3.2483764490939003E-2</v>
      </c>
    </row>
    <row r="3466" spans="2:4" x14ac:dyDescent="0.2">
      <c r="B3466" t="s">
        <v>3496</v>
      </c>
      <c r="C3466" s="33">
        <v>5.359984807080951E-2</v>
      </c>
      <c r="D3466" s="33">
        <f t="shared" si="57"/>
        <v>8.3599848070809502E-2</v>
      </c>
    </row>
    <row r="3467" spans="2:4" x14ac:dyDescent="0.2">
      <c r="B3467" t="s">
        <v>3497</v>
      </c>
      <c r="C3467" s="33">
        <v>2.4988252715762129E-2</v>
      </c>
      <c r="D3467" s="33">
        <f t="shared" si="57"/>
        <v>5.4988252715762131E-2</v>
      </c>
    </row>
    <row r="3468" spans="2:4" x14ac:dyDescent="0.2">
      <c r="B3468" t="s">
        <v>3498</v>
      </c>
      <c r="C3468" s="33">
        <v>-3.8648817371842177E-2</v>
      </c>
      <c r="D3468" s="33">
        <f t="shared" si="57"/>
        <v>-8.6488173718421782E-3</v>
      </c>
    </row>
    <row r="3469" spans="2:4" x14ac:dyDescent="0.2">
      <c r="B3469" t="s">
        <v>3499</v>
      </c>
      <c r="C3469" s="33">
        <v>-4.5866496301246468E-3</v>
      </c>
      <c r="D3469" s="33">
        <f t="shared" si="57"/>
        <v>2.5413350369875354E-2</v>
      </c>
    </row>
    <row r="3470" spans="2:4" x14ac:dyDescent="0.2">
      <c r="B3470" t="s">
        <v>3500</v>
      </c>
      <c r="C3470" s="33">
        <v>-6.1347184001227222E-3</v>
      </c>
      <c r="D3470" s="33">
        <f t="shared" si="57"/>
        <v>2.3865281599877275E-2</v>
      </c>
    </row>
    <row r="3471" spans="2:4" x14ac:dyDescent="0.2">
      <c r="B3471" t="s">
        <v>3501</v>
      </c>
      <c r="C3471" s="33">
        <v>3.4613717349545305E-2</v>
      </c>
      <c r="D3471" s="33">
        <f t="shared" si="57"/>
        <v>6.4613717349545297E-2</v>
      </c>
    </row>
    <row r="3472" spans="2:4" x14ac:dyDescent="0.2">
      <c r="B3472" t="s">
        <v>3502</v>
      </c>
      <c r="C3472" s="33">
        <v>3.9127995615365688E-2</v>
      </c>
      <c r="D3472" s="33">
        <f t="shared" si="57"/>
        <v>6.9127995615365687E-2</v>
      </c>
    </row>
    <row r="3473" spans="2:4" x14ac:dyDescent="0.2">
      <c r="B3473" t="s">
        <v>3503</v>
      </c>
      <c r="C3473" s="33">
        <v>1.3720207606261551E-2</v>
      </c>
      <c r="D3473" s="33">
        <f t="shared" si="57"/>
        <v>4.3720207606261552E-2</v>
      </c>
    </row>
    <row r="3474" spans="2:4" x14ac:dyDescent="0.2">
      <c r="B3474" t="s">
        <v>3504</v>
      </c>
      <c r="C3474" s="33">
        <v>1.7044721742041614E-2</v>
      </c>
      <c r="D3474" s="33">
        <f t="shared" si="57"/>
        <v>4.7044721742041613E-2</v>
      </c>
    </row>
    <row r="3475" spans="2:4" x14ac:dyDescent="0.2">
      <c r="B3475" t="s">
        <v>3505</v>
      </c>
      <c r="C3475" s="33">
        <v>2.3388018043115827E-2</v>
      </c>
      <c r="D3475" s="33">
        <f t="shared" si="57"/>
        <v>5.3388018043115826E-2</v>
      </c>
    </row>
    <row r="3476" spans="2:4" x14ac:dyDescent="0.2">
      <c r="B3476" t="s">
        <v>3506</v>
      </c>
      <c r="C3476" s="33">
        <v>2.8702367387416737E-2</v>
      </c>
      <c r="D3476" s="33">
        <f t="shared" si="57"/>
        <v>5.8702367387416736E-2</v>
      </c>
    </row>
    <row r="3477" spans="2:4" x14ac:dyDescent="0.2">
      <c r="B3477" t="s">
        <v>3507</v>
      </c>
      <c r="C3477" s="33">
        <v>1.3988734146898472E-2</v>
      </c>
      <c r="D3477" s="33">
        <f t="shared" si="57"/>
        <v>4.3988734146898467E-2</v>
      </c>
    </row>
    <row r="3478" spans="2:4" x14ac:dyDescent="0.2">
      <c r="B3478" t="s">
        <v>3508</v>
      </c>
      <c r="C3478" s="33">
        <v>-5.4797507295380882E-3</v>
      </c>
      <c r="D3478" s="33">
        <f t="shared" si="57"/>
        <v>2.4520249270461911E-2</v>
      </c>
    </row>
    <row r="3479" spans="2:4" x14ac:dyDescent="0.2">
      <c r="B3479" t="s">
        <v>3509</v>
      </c>
      <c r="C3479" s="33">
        <v>7.127800133430312E-3</v>
      </c>
      <c r="D3479" s="33">
        <f t="shared" si="57"/>
        <v>3.7127800133430311E-2</v>
      </c>
    </row>
    <row r="3480" spans="2:4" x14ac:dyDescent="0.2">
      <c r="B3480" t="s">
        <v>3510</v>
      </c>
      <c r="C3480" s="33">
        <v>6.0174041096873665E-3</v>
      </c>
      <c r="D3480" s="33">
        <f t="shared" si="57"/>
        <v>3.6017404109687366E-2</v>
      </c>
    </row>
    <row r="3481" spans="2:4" x14ac:dyDescent="0.2">
      <c r="B3481" t="s">
        <v>3511</v>
      </c>
      <c r="C3481" s="33">
        <v>-2.7362550498797815E-2</v>
      </c>
      <c r="D3481" s="33">
        <f t="shared" si="57"/>
        <v>2.637449501202184E-3</v>
      </c>
    </row>
    <row r="3482" spans="2:4" x14ac:dyDescent="0.2">
      <c r="B3482" t="s">
        <v>3512</v>
      </c>
      <c r="C3482" s="33">
        <v>2.1535851409867506E-2</v>
      </c>
      <c r="D3482" s="33">
        <f t="shared" si="57"/>
        <v>5.1535851409867509E-2</v>
      </c>
    </row>
    <row r="3483" spans="2:4" x14ac:dyDescent="0.2">
      <c r="B3483" t="s">
        <v>3513</v>
      </c>
      <c r="C3483" s="33">
        <v>2.7376325163485704E-2</v>
      </c>
      <c r="D3483" s="33">
        <f t="shared" si="57"/>
        <v>5.7376325163485703E-2</v>
      </c>
    </row>
    <row r="3484" spans="2:4" x14ac:dyDescent="0.2">
      <c r="B3484" t="s">
        <v>3514</v>
      </c>
      <c r="C3484" s="33">
        <v>5.8823199971503183E-2</v>
      </c>
      <c r="D3484" s="33">
        <f t="shared" si="57"/>
        <v>8.8823199971503175E-2</v>
      </c>
    </row>
    <row r="3485" spans="2:4" x14ac:dyDescent="0.2">
      <c r="B3485" t="s">
        <v>3515</v>
      </c>
      <c r="C3485" s="33">
        <v>3.8287031360790882E-2</v>
      </c>
      <c r="D3485" s="33">
        <f t="shared" si="57"/>
        <v>6.8287031360790881E-2</v>
      </c>
    </row>
    <row r="3486" spans="2:4" x14ac:dyDescent="0.2">
      <c r="B3486" t="s">
        <v>3516</v>
      </c>
      <c r="C3486" s="33">
        <v>-1.6023848751795432E-2</v>
      </c>
      <c r="D3486" s="33">
        <f t="shared" si="57"/>
        <v>1.3976151248204567E-2</v>
      </c>
    </row>
    <row r="3487" spans="2:4" x14ac:dyDescent="0.2">
      <c r="B3487" t="s">
        <v>3517</v>
      </c>
      <c r="C3487" s="33">
        <v>-2.0541942441368699E-2</v>
      </c>
      <c r="D3487" s="33">
        <f t="shared" si="57"/>
        <v>9.4580575586312998E-3</v>
      </c>
    </row>
    <row r="3488" spans="2:4" x14ac:dyDescent="0.2">
      <c r="B3488" t="s">
        <v>3518</v>
      </c>
      <c r="C3488" s="33">
        <v>2.8564386174718487E-2</v>
      </c>
      <c r="D3488" s="33">
        <f t="shared" si="57"/>
        <v>5.8564386174718486E-2</v>
      </c>
    </row>
    <row r="3489" spans="2:4" x14ac:dyDescent="0.2">
      <c r="B3489" t="s">
        <v>3519</v>
      </c>
      <c r="C3489" s="33">
        <v>2.9756895505303083E-2</v>
      </c>
      <c r="D3489" s="33">
        <f t="shared" si="57"/>
        <v>5.9756895505303081E-2</v>
      </c>
    </row>
    <row r="3490" spans="2:4" x14ac:dyDescent="0.2">
      <c r="B3490" t="s">
        <v>3520</v>
      </c>
      <c r="C3490" s="33">
        <v>5.1069496724485139E-3</v>
      </c>
      <c r="D3490" s="33">
        <f t="shared" si="57"/>
        <v>3.5106949672448512E-2</v>
      </c>
    </row>
    <row r="3491" spans="2:4" x14ac:dyDescent="0.2">
      <c r="B3491" t="s">
        <v>3521</v>
      </c>
      <c r="C3491" s="33">
        <v>-1.9709019992102637E-2</v>
      </c>
      <c r="D3491" s="33">
        <f t="shared" si="57"/>
        <v>1.0290980007897362E-2</v>
      </c>
    </row>
    <row r="3492" spans="2:4" x14ac:dyDescent="0.2">
      <c r="B3492" t="s">
        <v>3522</v>
      </c>
      <c r="C3492" s="33">
        <v>1.4863321681924984E-2</v>
      </c>
      <c r="D3492" s="33">
        <f t="shared" si="57"/>
        <v>4.4863321681924986E-2</v>
      </c>
    </row>
    <row r="3493" spans="2:4" x14ac:dyDescent="0.2">
      <c r="B3493" t="s">
        <v>3523</v>
      </c>
      <c r="C3493" s="33">
        <v>-2.4614767823503587E-2</v>
      </c>
      <c r="D3493" s="33">
        <f t="shared" si="57"/>
        <v>5.3852321764964114E-3</v>
      </c>
    </row>
    <row r="3494" spans="2:4" x14ac:dyDescent="0.2">
      <c r="B3494" t="s">
        <v>3524</v>
      </c>
      <c r="C3494" s="33">
        <v>2.2540966491540446E-2</v>
      </c>
      <c r="D3494" s="33">
        <f t="shared" si="57"/>
        <v>5.2540966491540442E-2</v>
      </c>
    </row>
    <row r="3495" spans="2:4" x14ac:dyDescent="0.2">
      <c r="B3495" t="s">
        <v>3525</v>
      </c>
      <c r="C3495" s="33">
        <v>1.9085007959754065E-2</v>
      </c>
      <c r="D3495" s="33">
        <f t="shared" si="57"/>
        <v>4.9085007959754068E-2</v>
      </c>
    </row>
    <row r="3496" spans="2:4" x14ac:dyDescent="0.2">
      <c r="B3496" t="s">
        <v>3526</v>
      </c>
      <c r="C3496" s="33">
        <v>1.8125648586938409E-2</v>
      </c>
      <c r="D3496" s="33">
        <f t="shared" si="57"/>
        <v>4.8125648586938408E-2</v>
      </c>
    </row>
    <row r="3497" spans="2:4" x14ac:dyDescent="0.2">
      <c r="B3497" t="s">
        <v>3527</v>
      </c>
      <c r="C3497" s="33">
        <v>2.1705037557262497E-4</v>
      </c>
      <c r="D3497" s="33">
        <f t="shared" si="57"/>
        <v>3.0217050375572624E-2</v>
      </c>
    </row>
    <row r="3498" spans="2:4" x14ac:dyDescent="0.2">
      <c r="B3498" t="s">
        <v>3528</v>
      </c>
      <c r="C3498" s="33">
        <v>2.2870492016045796E-3</v>
      </c>
      <c r="D3498" s="33">
        <f t="shared" si="57"/>
        <v>3.2287049201604578E-2</v>
      </c>
    </row>
    <row r="3499" spans="2:4" x14ac:dyDescent="0.2">
      <c r="B3499" t="s">
        <v>3529</v>
      </c>
      <c r="C3499" s="33">
        <v>1.4224069980094314E-3</v>
      </c>
      <c r="D3499" s="33">
        <f t="shared" si="57"/>
        <v>3.1422406998009432E-2</v>
      </c>
    </row>
    <row r="3500" spans="2:4" x14ac:dyDescent="0.2">
      <c r="B3500" t="s">
        <v>3530</v>
      </c>
      <c r="C3500" s="33">
        <v>3.716869656357627E-2</v>
      </c>
      <c r="D3500" s="33">
        <f t="shared" si="57"/>
        <v>6.7168696563576269E-2</v>
      </c>
    </row>
    <row r="3501" spans="2:4" x14ac:dyDescent="0.2">
      <c r="B3501" t="s">
        <v>3531</v>
      </c>
      <c r="C3501" s="33">
        <v>1.4138196977123811E-3</v>
      </c>
      <c r="D3501" s="33">
        <f t="shared" si="57"/>
        <v>3.1413819697712383E-2</v>
      </c>
    </row>
    <row r="3502" spans="2:4" x14ac:dyDescent="0.2">
      <c r="B3502" t="s">
        <v>3532</v>
      </c>
      <c r="C3502" s="33">
        <v>4.2803782954603534E-2</v>
      </c>
      <c r="D3502" s="33">
        <f t="shared" si="57"/>
        <v>7.2803782954603533E-2</v>
      </c>
    </row>
    <row r="3503" spans="2:4" x14ac:dyDescent="0.2">
      <c r="B3503" t="s">
        <v>3533</v>
      </c>
      <c r="C3503" s="33">
        <v>1.3615357716172248E-2</v>
      </c>
      <c r="D3503" s="33">
        <f t="shared" si="57"/>
        <v>4.3615357716172247E-2</v>
      </c>
    </row>
    <row r="3504" spans="2:4" x14ac:dyDescent="0.2">
      <c r="B3504" t="s">
        <v>3534</v>
      </c>
      <c r="C3504" s="33">
        <v>-6.1762473921603799E-4</v>
      </c>
      <c r="D3504" s="33">
        <f t="shared" si="57"/>
        <v>2.9382375260783959E-2</v>
      </c>
    </row>
    <row r="3505" spans="2:4" x14ac:dyDescent="0.2">
      <c r="B3505" t="s">
        <v>3535</v>
      </c>
      <c r="C3505" s="33">
        <v>2.1545398766965752E-2</v>
      </c>
      <c r="D3505" s="33">
        <f t="shared" si="57"/>
        <v>5.1545398766965747E-2</v>
      </c>
    </row>
    <row r="3506" spans="2:4" x14ac:dyDescent="0.2">
      <c r="B3506" t="s">
        <v>3536</v>
      </c>
      <c r="C3506" s="33">
        <v>2.6119977508871272E-3</v>
      </c>
      <c r="D3506" s="33">
        <f t="shared" si="57"/>
        <v>3.2611997750887127E-2</v>
      </c>
    </row>
    <row r="3507" spans="2:4" x14ac:dyDescent="0.2">
      <c r="B3507" t="s">
        <v>3537</v>
      </c>
      <c r="C3507" s="33">
        <v>-4.2407024007315268E-4</v>
      </c>
      <c r="D3507" s="33">
        <f t="shared" si="57"/>
        <v>2.9575929759926844E-2</v>
      </c>
    </row>
    <row r="3508" spans="2:4" x14ac:dyDescent="0.2">
      <c r="B3508" t="s">
        <v>3538</v>
      </c>
      <c r="C3508" s="33">
        <v>8.2751796976436431E-3</v>
      </c>
      <c r="D3508" s="33">
        <f t="shared" si="57"/>
        <v>3.8275179697643644E-2</v>
      </c>
    </row>
    <row r="3509" spans="2:4" x14ac:dyDescent="0.2">
      <c r="B3509" t="s">
        <v>3539</v>
      </c>
      <c r="C3509" s="33">
        <v>3.9486526648418702E-2</v>
      </c>
      <c r="D3509" s="33">
        <f t="shared" si="57"/>
        <v>6.9486526648418701E-2</v>
      </c>
    </row>
    <row r="3510" spans="2:4" x14ac:dyDescent="0.2">
      <c r="B3510" t="s">
        <v>3540</v>
      </c>
      <c r="C3510" s="33">
        <v>-2.5321289226105277E-2</v>
      </c>
      <c r="D3510" s="33">
        <f t="shared" si="57"/>
        <v>4.6787107738947217E-3</v>
      </c>
    </row>
    <row r="3511" spans="2:4" x14ac:dyDescent="0.2">
      <c r="B3511" t="s">
        <v>3541</v>
      </c>
      <c r="C3511" s="33">
        <v>1.8603232864675169E-2</v>
      </c>
      <c r="D3511" s="33">
        <f t="shared" si="57"/>
        <v>4.8603232864675168E-2</v>
      </c>
    </row>
    <row r="3512" spans="2:4" x14ac:dyDescent="0.2">
      <c r="B3512" t="s">
        <v>3542</v>
      </c>
      <c r="C3512" s="33">
        <v>-1.0608809846775652E-2</v>
      </c>
      <c r="D3512" s="33">
        <f t="shared" si="57"/>
        <v>1.9391190153224346E-2</v>
      </c>
    </row>
    <row r="3513" spans="2:4" x14ac:dyDescent="0.2">
      <c r="B3513" t="s">
        <v>3543</v>
      </c>
      <c r="C3513" s="33">
        <v>2.2984207085253075E-2</v>
      </c>
      <c r="D3513" s="33">
        <f t="shared" si="57"/>
        <v>5.2984207085253074E-2</v>
      </c>
    </row>
    <row r="3514" spans="2:4" x14ac:dyDescent="0.2">
      <c r="B3514" t="s">
        <v>3544</v>
      </c>
      <c r="C3514" s="33">
        <v>1.3027306398902243E-2</v>
      </c>
      <c r="D3514" s="33">
        <f t="shared" si="57"/>
        <v>4.3027306398902246E-2</v>
      </c>
    </row>
    <row r="3515" spans="2:4" x14ac:dyDescent="0.2">
      <c r="B3515" t="s">
        <v>3545</v>
      </c>
      <c r="C3515" s="33">
        <v>6.01202887224912E-2</v>
      </c>
      <c r="D3515" s="33">
        <f t="shared" si="57"/>
        <v>9.0120288722491199E-2</v>
      </c>
    </row>
    <row r="3516" spans="2:4" x14ac:dyDescent="0.2">
      <c r="B3516" t="s">
        <v>3546</v>
      </c>
      <c r="C3516" s="33">
        <v>1.4696919342214457E-2</v>
      </c>
      <c r="D3516" s="33">
        <f t="shared" si="57"/>
        <v>4.4696919342214453E-2</v>
      </c>
    </row>
    <row r="3517" spans="2:4" x14ac:dyDescent="0.2">
      <c r="B3517" t="s">
        <v>3547</v>
      </c>
      <c r="C3517" s="33">
        <v>3.8780665387052257E-2</v>
      </c>
      <c r="D3517" s="33">
        <f t="shared" si="57"/>
        <v>6.8780665387052256E-2</v>
      </c>
    </row>
    <row r="3518" spans="2:4" x14ac:dyDescent="0.2">
      <c r="B3518" t="s">
        <v>3548</v>
      </c>
      <c r="C3518" s="33">
        <v>9.5472952404548027E-3</v>
      </c>
      <c r="D3518" s="33">
        <f t="shared" si="57"/>
        <v>3.9547295240454805E-2</v>
      </c>
    </row>
    <row r="3519" spans="2:4" x14ac:dyDescent="0.2">
      <c r="B3519" t="s">
        <v>3549</v>
      </c>
      <c r="C3519" s="33">
        <v>2.5838306936111576E-2</v>
      </c>
      <c r="D3519" s="33">
        <f t="shared" si="57"/>
        <v>5.5838306936111574E-2</v>
      </c>
    </row>
    <row r="3520" spans="2:4" x14ac:dyDescent="0.2">
      <c r="B3520" t="s">
        <v>3550</v>
      </c>
      <c r="C3520" s="33">
        <v>1.1745884889128394E-2</v>
      </c>
      <c r="D3520" s="33">
        <f t="shared" si="57"/>
        <v>4.1745884889128393E-2</v>
      </c>
    </row>
    <row r="3521" spans="2:4" x14ac:dyDescent="0.2">
      <c r="B3521" t="s">
        <v>3551</v>
      </c>
      <c r="C3521" s="33">
        <v>1.0813321547344455E-2</v>
      </c>
      <c r="D3521" s="33">
        <f t="shared" si="57"/>
        <v>4.0813321547344454E-2</v>
      </c>
    </row>
    <row r="3522" spans="2:4" x14ac:dyDescent="0.2">
      <c r="B3522" t="s">
        <v>3552</v>
      </c>
      <c r="C3522" s="33">
        <v>3.143172225191746E-3</v>
      </c>
      <c r="D3522" s="33">
        <f t="shared" si="57"/>
        <v>3.3143172225191746E-2</v>
      </c>
    </row>
    <row r="3523" spans="2:4" x14ac:dyDescent="0.2">
      <c r="B3523" t="s">
        <v>3553</v>
      </c>
      <c r="C3523" s="33">
        <v>-5.1385076650993511E-4</v>
      </c>
      <c r="D3523" s="33">
        <f t="shared" si="57"/>
        <v>2.9486149233490064E-2</v>
      </c>
    </row>
    <row r="3524" spans="2:4" x14ac:dyDescent="0.2">
      <c r="B3524" t="s">
        <v>3554</v>
      </c>
      <c r="C3524" s="33">
        <v>3.1917635338444321E-2</v>
      </c>
      <c r="D3524" s="33">
        <f t="shared" si="57"/>
        <v>6.191763533844432E-2</v>
      </c>
    </row>
    <row r="3525" spans="2:4" x14ac:dyDescent="0.2">
      <c r="B3525" t="s">
        <v>3555</v>
      </c>
      <c r="C3525" s="33">
        <v>7.7777318297715687E-3</v>
      </c>
      <c r="D3525" s="33">
        <f t="shared" ref="D3525:D3588" si="58">C3525+3%</f>
        <v>3.7777731829771566E-2</v>
      </c>
    </row>
    <row r="3526" spans="2:4" x14ac:dyDescent="0.2">
      <c r="B3526" t="s">
        <v>3556</v>
      </c>
      <c r="C3526" s="33">
        <v>3.2106913823490646E-3</v>
      </c>
      <c r="D3526" s="33">
        <f t="shared" si="58"/>
        <v>3.3210691382349063E-2</v>
      </c>
    </row>
    <row r="3527" spans="2:4" x14ac:dyDescent="0.2">
      <c r="B3527" t="s">
        <v>3557</v>
      </c>
      <c r="C3527" s="33">
        <v>5.8879716584436413E-3</v>
      </c>
      <c r="D3527" s="33">
        <f t="shared" si="58"/>
        <v>3.5887971658443638E-2</v>
      </c>
    </row>
    <row r="3528" spans="2:4" x14ac:dyDescent="0.2">
      <c r="B3528" t="s">
        <v>3558</v>
      </c>
      <c r="C3528" s="33">
        <v>9.0337523590770796E-4</v>
      </c>
      <c r="D3528" s="33">
        <f t="shared" si="58"/>
        <v>3.0903375235907707E-2</v>
      </c>
    </row>
    <row r="3529" spans="2:4" x14ac:dyDescent="0.2">
      <c r="B3529" t="s">
        <v>3559</v>
      </c>
      <c r="C3529" s="33">
        <v>5.3144661340084803E-2</v>
      </c>
      <c r="D3529" s="33">
        <f t="shared" si="58"/>
        <v>8.3144661340084802E-2</v>
      </c>
    </row>
    <row r="3530" spans="2:4" x14ac:dyDescent="0.2">
      <c r="B3530" t="s">
        <v>3560</v>
      </c>
      <c r="C3530" s="33">
        <v>1.1461313548399429E-2</v>
      </c>
      <c r="D3530" s="33">
        <f t="shared" si="58"/>
        <v>4.146131354839943E-2</v>
      </c>
    </row>
    <row r="3531" spans="2:4" x14ac:dyDescent="0.2">
      <c r="B3531" t="s">
        <v>3561</v>
      </c>
      <c r="C3531" s="33">
        <v>2.5582752144137123E-2</v>
      </c>
      <c r="D3531" s="33">
        <f t="shared" si="58"/>
        <v>5.5582752144137118E-2</v>
      </c>
    </row>
    <row r="3532" spans="2:4" x14ac:dyDescent="0.2">
      <c r="B3532" t="s">
        <v>3562</v>
      </c>
      <c r="C3532" s="33">
        <v>4.3755997719459906E-3</v>
      </c>
      <c r="D3532" s="33">
        <f t="shared" si="58"/>
        <v>3.4375599771945986E-2</v>
      </c>
    </row>
    <row r="3533" spans="2:4" x14ac:dyDescent="0.2">
      <c r="B3533" t="s">
        <v>3563</v>
      </c>
      <c r="C3533" s="33">
        <v>9.9078680803697805E-4</v>
      </c>
      <c r="D3533" s="33">
        <f t="shared" si="58"/>
        <v>3.0990786808036977E-2</v>
      </c>
    </row>
    <row r="3534" spans="2:4" x14ac:dyDescent="0.2">
      <c r="B3534" t="s">
        <v>3564</v>
      </c>
      <c r="C3534" s="33">
        <v>2.0532392709571586E-2</v>
      </c>
      <c r="D3534" s="33">
        <f t="shared" si="58"/>
        <v>5.0532392709571584E-2</v>
      </c>
    </row>
    <row r="3535" spans="2:4" x14ac:dyDescent="0.2">
      <c r="B3535" t="s">
        <v>3565</v>
      </c>
      <c r="C3535" s="33">
        <v>1.0548304485015538E-2</v>
      </c>
      <c r="D3535" s="33">
        <f t="shared" si="58"/>
        <v>4.0548304485015535E-2</v>
      </c>
    </row>
    <row r="3536" spans="2:4" x14ac:dyDescent="0.2">
      <c r="B3536" t="s">
        <v>3566</v>
      </c>
      <c r="C3536" s="33">
        <v>1.2287079045470696E-2</v>
      </c>
      <c r="D3536" s="33">
        <f t="shared" si="58"/>
        <v>4.2287079045470695E-2</v>
      </c>
    </row>
    <row r="3537" spans="2:4" x14ac:dyDescent="0.2">
      <c r="B3537" t="s">
        <v>3567</v>
      </c>
      <c r="C3537" s="33">
        <v>1.6413022013315674E-2</v>
      </c>
      <c r="D3537" s="33">
        <f t="shared" si="58"/>
        <v>4.6413022013315673E-2</v>
      </c>
    </row>
    <row r="3538" spans="2:4" x14ac:dyDescent="0.2">
      <c r="B3538" t="s">
        <v>3568</v>
      </c>
      <c r="C3538" s="33">
        <v>1.8304686877293253E-2</v>
      </c>
      <c r="D3538" s="33">
        <f t="shared" si="58"/>
        <v>4.8304686877293251E-2</v>
      </c>
    </row>
    <row r="3539" spans="2:4" x14ac:dyDescent="0.2">
      <c r="B3539" t="s">
        <v>3569</v>
      </c>
      <c r="C3539" s="33">
        <v>-1.3913094286909003E-2</v>
      </c>
      <c r="D3539" s="33">
        <f t="shared" si="58"/>
        <v>1.6086905713090995E-2</v>
      </c>
    </row>
    <row r="3540" spans="2:4" x14ac:dyDescent="0.2">
      <c r="B3540" t="s">
        <v>3570</v>
      </c>
      <c r="C3540" s="33">
        <v>6.1827732679508217E-2</v>
      </c>
      <c r="D3540" s="33">
        <f t="shared" si="58"/>
        <v>9.1827732679508223E-2</v>
      </c>
    </row>
    <row r="3541" spans="2:4" x14ac:dyDescent="0.2">
      <c r="B3541" t="s">
        <v>3571</v>
      </c>
      <c r="C3541" s="33">
        <v>7.8292515773145267E-3</v>
      </c>
      <c r="D3541" s="33">
        <f t="shared" si="58"/>
        <v>3.7829251577314524E-2</v>
      </c>
    </row>
    <row r="3542" spans="2:4" x14ac:dyDescent="0.2">
      <c r="B3542" t="s">
        <v>3572</v>
      </c>
      <c r="C3542" s="33">
        <v>2.6115765405915425E-2</v>
      </c>
      <c r="D3542" s="33">
        <f t="shared" si="58"/>
        <v>5.6115765405915424E-2</v>
      </c>
    </row>
    <row r="3543" spans="2:4" x14ac:dyDescent="0.2">
      <c r="B3543" t="s">
        <v>3573</v>
      </c>
      <c r="C3543" s="33">
        <v>8.88464609545489E-3</v>
      </c>
      <c r="D3543" s="33">
        <f t="shared" si="58"/>
        <v>3.8884646095454889E-2</v>
      </c>
    </row>
    <row r="3544" spans="2:4" x14ac:dyDescent="0.2">
      <c r="B3544" t="s">
        <v>3574</v>
      </c>
      <c r="C3544" s="33">
        <v>-4.1227786959712569E-3</v>
      </c>
      <c r="D3544" s="33">
        <f t="shared" si="58"/>
        <v>2.5877221304028742E-2</v>
      </c>
    </row>
    <row r="3545" spans="2:4" x14ac:dyDescent="0.2">
      <c r="B3545" t="s">
        <v>3575</v>
      </c>
      <c r="C3545" s="33">
        <v>2.7700656324943868E-2</v>
      </c>
      <c r="D3545" s="33">
        <f t="shared" si="58"/>
        <v>5.7700656324943866E-2</v>
      </c>
    </row>
    <row r="3546" spans="2:4" x14ac:dyDescent="0.2">
      <c r="B3546" t="s">
        <v>3576</v>
      </c>
      <c r="C3546" s="33">
        <v>-5.2530682038580655E-3</v>
      </c>
      <c r="D3546" s="33">
        <f t="shared" si="58"/>
        <v>2.4746931796141933E-2</v>
      </c>
    </row>
    <row r="3547" spans="2:4" x14ac:dyDescent="0.2">
      <c r="B3547" t="s">
        <v>3577</v>
      </c>
      <c r="C3547" s="33">
        <v>8.6677390150394929E-3</v>
      </c>
      <c r="D3547" s="33">
        <f t="shared" si="58"/>
        <v>3.866773901503949E-2</v>
      </c>
    </row>
    <row r="3548" spans="2:4" x14ac:dyDescent="0.2">
      <c r="B3548" t="s">
        <v>3578</v>
      </c>
      <c r="C3548" s="33">
        <v>1.6387118899873661E-2</v>
      </c>
      <c r="D3548" s="33">
        <f t="shared" si="58"/>
        <v>4.638711889987366E-2</v>
      </c>
    </row>
    <row r="3549" spans="2:4" x14ac:dyDescent="0.2">
      <c r="B3549" t="s">
        <v>3579</v>
      </c>
      <c r="C3549" s="33">
        <v>3.2082782101450123E-2</v>
      </c>
      <c r="D3549" s="33">
        <f t="shared" si="58"/>
        <v>6.2082782101450122E-2</v>
      </c>
    </row>
    <row r="3550" spans="2:4" x14ac:dyDescent="0.2">
      <c r="B3550" t="s">
        <v>3580</v>
      </c>
      <c r="C3550" s="33">
        <v>-9.8974329067655926E-3</v>
      </c>
      <c r="D3550" s="33">
        <f t="shared" si="58"/>
        <v>2.0102567093234408E-2</v>
      </c>
    </row>
    <row r="3551" spans="2:4" x14ac:dyDescent="0.2">
      <c r="B3551" t="s">
        <v>3581</v>
      </c>
      <c r="C3551" s="33">
        <v>-1.1862091837895159E-2</v>
      </c>
      <c r="D3551" s="33">
        <f t="shared" si="58"/>
        <v>1.8137908162104838E-2</v>
      </c>
    </row>
    <row r="3552" spans="2:4" x14ac:dyDescent="0.2">
      <c r="B3552" t="s">
        <v>3582</v>
      </c>
      <c r="C3552" s="33">
        <v>3.7527606183545281E-3</v>
      </c>
      <c r="D3552" s="33">
        <f t="shared" si="58"/>
        <v>3.3752760618354527E-2</v>
      </c>
    </row>
    <row r="3553" spans="2:4" x14ac:dyDescent="0.2">
      <c r="B3553" t="s">
        <v>3583</v>
      </c>
      <c r="C3553" s="33">
        <v>1.9819539537721146E-2</v>
      </c>
      <c r="D3553" s="33">
        <f t="shared" si="58"/>
        <v>4.9819539537721141E-2</v>
      </c>
    </row>
    <row r="3554" spans="2:4" x14ac:dyDescent="0.2">
      <c r="B3554" t="s">
        <v>3584</v>
      </c>
      <c r="C3554" s="33">
        <v>2.351250065052133E-2</v>
      </c>
      <c r="D3554" s="33">
        <f t="shared" si="58"/>
        <v>5.3512500650521329E-2</v>
      </c>
    </row>
    <row r="3555" spans="2:4" x14ac:dyDescent="0.2">
      <c r="B3555" t="s">
        <v>3585</v>
      </c>
      <c r="C3555" s="33">
        <v>-1.0214207410455331E-2</v>
      </c>
      <c r="D3555" s="33">
        <f t="shared" si="58"/>
        <v>1.9785792589544667E-2</v>
      </c>
    </row>
    <row r="3556" spans="2:4" x14ac:dyDescent="0.2">
      <c r="B3556" t="s">
        <v>3586</v>
      </c>
      <c r="C3556" s="33">
        <v>3.0021093121461104E-2</v>
      </c>
      <c r="D3556" s="33">
        <f t="shared" si="58"/>
        <v>6.0021093121461103E-2</v>
      </c>
    </row>
    <row r="3557" spans="2:4" x14ac:dyDescent="0.2">
      <c r="B3557" t="s">
        <v>3587</v>
      </c>
      <c r="C3557" s="33">
        <v>1.5990687830594905E-2</v>
      </c>
      <c r="D3557" s="33">
        <f t="shared" si="58"/>
        <v>4.5990687830594901E-2</v>
      </c>
    </row>
    <row r="3558" spans="2:4" x14ac:dyDescent="0.2">
      <c r="B3558" t="s">
        <v>3588</v>
      </c>
      <c r="C3558" s="33">
        <v>-2.1635916096775981E-2</v>
      </c>
      <c r="D3558" s="33">
        <f t="shared" si="58"/>
        <v>8.3640839032240177E-3</v>
      </c>
    </row>
    <row r="3559" spans="2:4" x14ac:dyDescent="0.2">
      <c r="B3559" t="s">
        <v>3589</v>
      </c>
      <c r="C3559" s="33">
        <v>-1.6882172557568166E-2</v>
      </c>
      <c r="D3559" s="33">
        <f t="shared" si="58"/>
        <v>1.3117827442431833E-2</v>
      </c>
    </row>
    <row r="3560" spans="2:4" x14ac:dyDescent="0.2">
      <c r="B3560" t="s">
        <v>3590</v>
      </c>
      <c r="C3560" s="33">
        <v>3.4815349530971242E-2</v>
      </c>
      <c r="D3560" s="33">
        <f t="shared" si="58"/>
        <v>6.4815349530971234E-2</v>
      </c>
    </row>
    <row r="3561" spans="2:4" x14ac:dyDescent="0.2">
      <c r="B3561" t="s">
        <v>3591</v>
      </c>
      <c r="C3561" s="33">
        <v>5.3082122701667185E-2</v>
      </c>
      <c r="D3561" s="33">
        <f t="shared" si="58"/>
        <v>8.3082122701667177E-2</v>
      </c>
    </row>
    <row r="3562" spans="2:4" x14ac:dyDescent="0.2">
      <c r="B3562" t="s">
        <v>3592</v>
      </c>
      <c r="C3562" s="33">
        <v>-7.017000984808142E-3</v>
      </c>
      <c r="D3562" s="33">
        <f t="shared" si="58"/>
        <v>2.2982999015191859E-2</v>
      </c>
    </row>
    <row r="3563" spans="2:4" x14ac:dyDescent="0.2">
      <c r="B3563" t="s">
        <v>3593</v>
      </c>
      <c r="C3563" s="33">
        <v>-2.63365639716516E-3</v>
      </c>
      <c r="D3563" s="33">
        <f t="shared" si="58"/>
        <v>2.7366343602834839E-2</v>
      </c>
    </row>
    <row r="3564" spans="2:4" x14ac:dyDescent="0.2">
      <c r="B3564" t="s">
        <v>3594</v>
      </c>
      <c r="C3564" s="33">
        <v>1.9832758527138158E-2</v>
      </c>
      <c r="D3564" s="33">
        <f t="shared" si="58"/>
        <v>4.9832758527138157E-2</v>
      </c>
    </row>
    <row r="3565" spans="2:4" x14ac:dyDescent="0.2">
      <c r="B3565" t="s">
        <v>3595</v>
      </c>
      <c r="C3565" s="33">
        <v>-4.5884295284274283E-3</v>
      </c>
      <c r="D3565" s="33">
        <f t="shared" si="58"/>
        <v>2.5411570471572571E-2</v>
      </c>
    </row>
    <row r="3566" spans="2:4" x14ac:dyDescent="0.2">
      <c r="B3566" t="s">
        <v>3596</v>
      </c>
      <c r="C3566" s="33">
        <v>2.2055406908838997E-2</v>
      </c>
      <c r="D3566" s="33">
        <f t="shared" si="58"/>
        <v>5.2055406908838996E-2</v>
      </c>
    </row>
    <row r="3567" spans="2:4" x14ac:dyDescent="0.2">
      <c r="B3567" t="s">
        <v>3597</v>
      </c>
      <c r="C3567" s="33">
        <v>1.5681551350809293E-2</v>
      </c>
      <c r="D3567" s="33">
        <f t="shared" si="58"/>
        <v>4.5681551350809292E-2</v>
      </c>
    </row>
    <row r="3568" spans="2:4" x14ac:dyDescent="0.2">
      <c r="B3568" t="s">
        <v>3598</v>
      </c>
      <c r="C3568" s="33">
        <v>9.0989499752443855E-3</v>
      </c>
      <c r="D3568" s="33">
        <f t="shared" si="58"/>
        <v>3.9098949975244386E-2</v>
      </c>
    </row>
    <row r="3569" spans="2:4" x14ac:dyDescent="0.2">
      <c r="B3569" t="s">
        <v>3599</v>
      </c>
      <c r="C3569" s="33">
        <v>1.2158736444663851E-2</v>
      </c>
      <c r="D3569" s="33">
        <f t="shared" si="58"/>
        <v>4.215873644466385E-2</v>
      </c>
    </row>
    <row r="3570" spans="2:4" x14ac:dyDescent="0.2">
      <c r="B3570" t="s">
        <v>3600</v>
      </c>
      <c r="C3570" s="33">
        <v>3.4599346713559694E-2</v>
      </c>
      <c r="D3570" s="33">
        <f t="shared" si="58"/>
        <v>6.4599346713559685E-2</v>
      </c>
    </row>
    <row r="3571" spans="2:4" x14ac:dyDescent="0.2">
      <c r="B3571" t="s">
        <v>3601</v>
      </c>
      <c r="C3571" s="33">
        <v>-2.0427581616214552E-2</v>
      </c>
      <c r="D3571" s="33">
        <f t="shared" si="58"/>
        <v>9.5724183837854471E-3</v>
      </c>
    </row>
    <row r="3572" spans="2:4" x14ac:dyDescent="0.2">
      <c r="B3572" t="s">
        <v>3602</v>
      </c>
      <c r="C3572" s="33">
        <v>1.6445271789135015E-2</v>
      </c>
      <c r="D3572" s="33">
        <f t="shared" si="58"/>
        <v>4.6445271789135018E-2</v>
      </c>
    </row>
    <row r="3573" spans="2:4" x14ac:dyDescent="0.2">
      <c r="B3573" t="s">
        <v>3603</v>
      </c>
      <c r="C3573" s="33">
        <v>-1.9588004682869458E-3</v>
      </c>
      <c r="D3573" s="33">
        <f t="shared" si="58"/>
        <v>2.8041199531713051E-2</v>
      </c>
    </row>
    <row r="3574" spans="2:4" x14ac:dyDescent="0.2">
      <c r="B3574" t="s">
        <v>3604</v>
      </c>
      <c r="C3574" s="33">
        <v>1.8024621853343182E-2</v>
      </c>
      <c r="D3574" s="33">
        <f t="shared" si="58"/>
        <v>4.8024621853343177E-2</v>
      </c>
    </row>
    <row r="3575" spans="2:4" x14ac:dyDescent="0.2">
      <c r="B3575" t="s">
        <v>3605</v>
      </c>
      <c r="C3575" s="33">
        <v>2.1470048455356328E-2</v>
      </c>
      <c r="D3575" s="33">
        <f t="shared" si="58"/>
        <v>5.1470048455356326E-2</v>
      </c>
    </row>
    <row r="3576" spans="2:4" x14ac:dyDescent="0.2">
      <c r="B3576" t="s">
        <v>3606</v>
      </c>
      <c r="C3576" s="33">
        <v>-5.3117316135706666E-3</v>
      </c>
      <c r="D3576" s="33">
        <f t="shared" si="58"/>
        <v>2.4688268386429332E-2</v>
      </c>
    </row>
    <row r="3577" spans="2:4" x14ac:dyDescent="0.2">
      <c r="B3577" t="s">
        <v>3607</v>
      </c>
      <c r="C3577" s="33">
        <v>-1.4607520608978658E-3</v>
      </c>
      <c r="D3577" s="33">
        <f t="shared" si="58"/>
        <v>2.8539247939102133E-2</v>
      </c>
    </row>
    <row r="3578" spans="2:4" x14ac:dyDescent="0.2">
      <c r="B3578" t="s">
        <v>3608</v>
      </c>
      <c r="C3578" s="33">
        <v>-3.930356688977947E-4</v>
      </c>
      <c r="D3578" s="33">
        <f t="shared" si="58"/>
        <v>2.9606964331102204E-2</v>
      </c>
    </row>
    <row r="3579" spans="2:4" x14ac:dyDescent="0.2">
      <c r="B3579" t="s">
        <v>3609</v>
      </c>
      <c r="C3579" s="33">
        <v>1.4326941873519683E-2</v>
      </c>
      <c r="D3579" s="33">
        <f t="shared" si="58"/>
        <v>4.4326941873519682E-2</v>
      </c>
    </row>
    <row r="3580" spans="2:4" x14ac:dyDescent="0.2">
      <c r="B3580" t="s">
        <v>3610</v>
      </c>
      <c r="C3580" s="33">
        <v>2.7052200141725533E-2</v>
      </c>
      <c r="D3580" s="33">
        <f t="shared" si="58"/>
        <v>5.7052200141725531E-2</v>
      </c>
    </row>
    <row r="3581" spans="2:4" x14ac:dyDescent="0.2">
      <c r="B3581" t="s">
        <v>3611</v>
      </c>
      <c r="C3581" s="33">
        <v>3.77250722552444E-2</v>
      </c>
      <c r="D3581" s="33">
        <f t="shared" si="58"/>
        <v>6.7725072255244406E-2</v>
      </c>
    </row>
    <row r="3582" spans="2:4" x14ac:dyDescent="0.2">
      <c r="B3582" t="s">
        <v>3612</v>
      </c>
      <c r="C3582" s="33">
        <v>2.2039507403663568E-2</v>
      </c>
      <c r="D3582" s="33">
        <f t="shared" si="58"/>
        <v>5.2039507403663567E-2</v>
      </c>
    </row>
    <row r="3583" spans="2:4" x14ac:dyDescent="0.2">
      <c r="B3583" t="s">
        <v>3613</v>
      </c>
      <c r="C3583" s="33">
        <v>2.0044998280864177E-2</v>
      </c>
      <c r="D3583" s="33">
        <f t="shared" si="58"/>
        <v>5.0044998280864172E-2</v>
      </c>
    </row>
    <row r="3584" spans="2:4" x14ac:dyDescent="0.2">
      <c r="B3584" t="s">
        <v>3614</v>
      </c>
      <c r="C3584" s="33">
        <v>-1.1117641398185172E-2</v>
      </c>
      <c r="D3584" s="33">
        <f t="shared" si="58"/>
        <v>1.8882358601814829E-2</v>
      </c>
    </row>
    <row r="3585" spans="2:4" x14ac:dyDescent="0.2">
      <c r="B3585" t="s">
        <v>3615</v>
      </c>
      <c r="C3585" s="33">
        <v>7.154464849781857E-3</v>
      </c>
      <c r="D3585" s="33">
        <f t="shared" si="58"/>
        <v>3.7154464849781854E-2</v>
      </c>
    </row>
    <row r="3586" spans="2:4" x14ac:dyDescent="0.2">
      <c r="B3586" t="s">
        <v>3616</v>
      </c>
      <c r="C3586" s="33">
        <v>-7.2446207220765776E-3</v>
      </c>
      <c r="D3586" s="33">
        <f t="shared" si="58"/>
        <v>2.275537927792342E-2</v>
      </c>
    </row>
    <row r="3587" spans="2:4" x14ac:dyDescent="0.2">
      <c r="B3587" t="s">
        <v>3617</v>
      </c>
      <c r="C3587" s="33">
        <v>1.9360012909495451E-2</v>
      </c>
      <c r="D3587" s="33">
        <f t="shared" si="58"/>
        <v>4.9360012909495446E-2</v>
      </c>
    </row>
    <row r="3588" spans="2:4" x14ac:dyDescent="0.2">
      <c r="B3588" t="s">
        <v>3618</v>
      </c>
      <c r="C3588" s="33">
        <v>1.9370288768189373E-2</v>
      </c>
      <c r="D3588" s="33">
        <f t="shared" si="58"/>
        <v>4.9370288768189372E-2</v>
      </c>
    </row>
    <row r="3589" spans="2:4" x14ac:dyDescent="0.2">
      <c r="B3589" t="s">
        <v>3619</v>
      </c>
      <c r="C3589" s="33">
        <v>4.6948525168012817E-2</v>
      </c>
      <c r="D3589" s="33">
        <f t="shared" ref="D3589:D3652" si="59">C3589+3%</f>
        <v>7.6948525168012816E-2</v>
      </c>
    </row>
    <row r="3590" spans="2:4" x14ac:dyDescent="0.2">
      <c r="B3590" t="s">
        <v>3620</v>
      </c>
      <c r="C3590" s="33">
        <v>3.9779425744109857E-2</v>
      </c>
      <c r="D3590" s="33">
        <f t="shared" si="59"/>
        <v>6.9779425744109863E-2</v>
      </c>
    </row>
    <row r="3591" spans="2:4" x14ac:dyDescent="0.2">
      <c r="B3591" t="s">
        <v>3621</v>
      </c>
      <c r="C3591" s="33">
        <v>1.1900626742928669E-2</v>
      </c>
      <c r="D3591" s="33">
        <f t="shared" si="59"/>
        <v>4.1900626742928666E-2</v>
      </c>
    </row>
    <row r="3592" spans="2:4" x14ac:dyDescent="0.2">
      <c r="B3592" t="s">
        <v>3622</v>
      </c>
      <c r="C3592" s="33">
        <v>-2.7582729586535404E-2</v>
      </c>
      <c r="D3592" s="33">
        <f t="shared" si="59"/>
        <v>2.417270413464595E-3</v>
      </c>
    </row>
    <row r="3593" spans="2:4" x14ac:dyDescent="0.2">
      <c r="B3593" t="s">
        <v>3623</v>
      </c>
      <c r="C3593" s="33">
        <v>-3.4710951051357061E-4</v>
      </c>
      <c r="D3593" s="33">
        <f t="shared" si="59"/>
        <v>2.9652890489486428E-2</v>
      </c>
    </row>
    <row r="3594" spans="2:4" x14ac:dyDescent="0.2">
      <c r="B3594" t="s">
        <v>3624</v>
      </c>
      <c r="C3594" s="33">
        <v>8.5350154429534326E-3</v>
      </c>
      <c r="D3594" s="33">
        <f t="shared" si="59"/>
        <v>3.853501544295343E-2</v>
      </c>
    </row>
    <row r="3595" spans="2:4" x14ac:dyDescent="0.2">
      <c r="B3595" t="s">
        <v>3625</v>
      </c>
      <c r="C3595" s="33">
        <v>2.2418858340778142E-2</v>
      </c>
      <c r="D3595" s="33">
        <f t="shared" si="59"/>
        <v>5.2418858340778141E-2</v>
      </c>
    </row>
    <row r="3596" spans="2:4" x14ac:dyDescent="0.2">
      <c r="B3596" t="s">
        <v>3626</v>
      </c>
      <c r="C3596" s="33">
        <v>1.1838726242200316E-2</v>
      </c>
      <c r="D3596" s="33">
        <f t="shared" si="59"/>
        <v>4.1838726242200315E-2</v>
      </c>
    </row>
    <row r="3597" spans="2:4" x14ac:dyDescent="0.2">
      <c r="B3597" t="s">
        <v>3627</v>
      </c>
      <c r="C3597" s="33">
        <v>2.3318058203518309E-2</v>
      </c>
      <c r="D3597" s="33">
        <f t="shared" si="59"/>
        <v>5.3318058203518308E-2</v>
      </c>
    </row>
    <row r="3598" spans="2:4" x14ac:dyDescent="0.2">
      <c r="B3598" t="s">
        <v>3628</v>
      </c>
      <c r="C3598" s="33">
        <v>4.2374194657106646E-3</v>
      </c>
      <c r="D3598" s="33">
        <f t="shared" si="59"/>
        <v>3.4237419465710663E-2</v>
      </c>
    </row>
    <row r="3599" spans="2:4" x14ac:dyDescent="0.2">
      <c r="B3599" t="s">
        <v>3629</v>
      </c>
      <c r="C3599" s="33">
        <v>2.3704408876354936E-2</v>
      </c>
      <c r="D3599" s="33">
        <f t="shared" si="59"/>
        <v>5.3704408876354935E-2</v>
      </c>
    </row>
    <row r="3600" spans="2:4" x14ac:dyDescent="0.2">
      <c r="B3600" t="s">
        <v>3630</v>
      </c>
      <c r="C3600" s="33">
        <v>4.1285540562112826E-3</v>
      </c>
      <c r="D3600" s="33">
        <f t="shared" si="59"/>
        <v>3.4128554056211284E-2</v>
      </c>
    </row>
    <row r="3601" spans="2:4" x14ac:dyDescent="0.2">
      <c r="B3601" t="s">
        <v>3631</v>
      </c>
      <c r="C3601" s="33">
        <v>1.427931919287689E-2</v>
      </c>
      <c r="D3601" s="33">
        <f t="shared" si="59"/>
        <v>4.4279319192876893E-2</v>
      </c>
    </row>
    <row r="3602" spans="2:4" x14ac:dyDescent="0.2">
      <c r="B3602" t="s">
        <v>3632</v>
      </c>
      <c r="C3602" s="33">
        <v>3.4605891246917111E-2</v>
      </c>
      <c r="D3602" s="33">
        <f t="shared" si="59"/>
        <v>6.460589124691711E-2</v>
      </c>
    </row>
    <row r="3603" spans="2:4" x14ac:dyDescent="0.2">
      <c r="B3603" t="s">
        <v>3633</v>
      </c>
      <c r="C3603" s="33">
        <v>5.0145702292301371E-2</v>
      </c>
      <c r="D3603" s="33">
        <f t="shared" si="59"/>
        <v>8.0145702292301363E-2</v>
      </c>
    </row>
    <row r="3604" spans="2:4" x14ac:dyDescent="0.2">
      <c r="B3604" t="s">
        <v>3634</v>
      </c>
      <c r="C3604" s="33">
        <v>-9.5558464691183117E-3</v>
      </c>
      <c r="D3604" s="33">
        <f t="shared" si="59"/>
        <v>2.0444153530881685E-2</v>
      </c>
    </row>
    <row r="3605" spans="2:4" x14ac:dyDescent="0.2">
      <c r="B3605" t="s">
        <v>3635</v>
      </c>
      <c r="C3605" s="33">
        <v>-3.7615995148809409E-3</v>
      </c>
      <c r="D3605" s="33">
        <f t="shared" si="59"/>
        <v>2.6238400485119058E-2</v>
      </c>
    </row>
    <row r="3606" spans="2:4" x14ac:dyDescent="0.2">
      <c r="B3606" t="s">
        <v>3636</v>
      </c>
      <c r="C3606" s="33">
        <v>4.7440725062946696E-3</v>
      </c>
      <c r="D3606" s="33">
        <f t="shared" si="59"/>
        <v>3.4744072506294667E-2</v>
      </c>
    </row>
    <row r="3607" spans="2:4" x14ac:dyDescent="0.2">
      <c r="B3607" t="s">
        <v>3637</v>
      </c>
      <c r="C3607" s="33">
        <v>-5.4136830012660765E-3</v>
      </c>
      <c r="D3607" s="33">
        <f t="shared" si="59"/>
        <v>2.4586316998733922E-2</v>
      </c>
    </row>
    <row r="3608" spans="2:4" x14ac:dyDescent="0.2">
      <c r="B3608" t="s">
        <v>3638</v>
      </c>
      <c r="C3608" s="33">
        <v>1.530962504644592E-3</v>
      </c>
      <c r="D3608" s="33">
        <f t="shared" si="59"/>
        <v>3.1530962504644593E-2</v>
      </c>
    </row>
    <row r="3609" spans="2:4" x14ac:dyDescent="0.2">
      <c r="B3609" t="s">
        <v>3639</v>
      </c>
      <c r="C3609" s="33">
        <v>2.168799107907745E-2</v>
      </c>
      <c r="D3609" s="33">
        <f t="shared" si="59"/>
        <v>5.1687991079077449E-2</v>
      </c>
    </row>
    <row r="3610" spans="2:4" x14ac:dyDescent="0.2">
      <c r="B3610" t="s">
        <v>3640</v>
      </c>
      <c r="C3610" s="33">
        <v>-1.5170754065111919E-2</v>
      </c>
      <c r="D3610" s="33">
        <f t="shared" si="59"/>
        <v>1.482924593488808E-2</v>
      </c>
    </row>
    <row r="3611" spans="2:4" x14ac:dyDescent="0.2">
      <c r="B3611" t="s">
        <v>3641</v>
      </c>
      <c r="C3611" s="33">
        <v>1.0310278745864774E-2</v>
      </c>
      <c r="D3611" s="33">
        <f t="shared" si="59"/>
        <v>4.0310278745864771E-2</v>
      </c>
    </row>
    <row r="3612" spans="2:4" x14ac:dyDescent="0.2">
      <c r="B3612" t="s">
        <v>3642</v>
      </c>
      <c r="C3612" s="33">
        <v>-2.6383195006972449E-2</v>
      </c>
      <c r="D3612" s="33">
        <f t="shared" si="59"/>
        <v>3.6168049930275503E-3</v>
      </c>
    </row>
    <row r="3613" spans="2:4" x14ac:dyDescent="0.2">
      <c r="B3613" t="s">
        <v>3643</v>
      </c>
      <c r="C3613" s="33">
        <v>-2.0478611270100845E-2</v>
      </c>
      <c r="D3613" s="33">
        <f t="shared" si="59"/>
        <v>9.5213887298991537E-3</v>
      </c>
    </row>
    <row r="3614" spans="2:4" x14ac:dyDescent="0.2">
      <c r="B3614" t="s">
        <v>3644</v>
      </c>
      <c r="C3614" s="33">
        <v>2.8247194425358148E-2</v>
      </c>
      <c r="D3614" s="33">
        <f t="shared" si="59"/>
        <v>5.8247194425358147E-2</v>
      </c>
    </row>
    <row r="3615" spans="2:4" x14ac:dyDescent="0.2">
      <c r="B3615" t="s">
        <v>3645</v>
      </c>
      <c r="C3615" s="33">
        <v>1.2335821455052045E-2</v>
      </c>
      <c r="D3615" s="33">
        <f t="shared" si="59"/>
        <v>4.2335821455052047E-2</v>
      </c>
    </row>
    <row r="3616" spans="2:4" x14ac:dyDescent="0.2">
      <c r="B3616" t="s">
        <v>3646</v>
      </c>
      <c r="C3616" s="33">
        <v>3.7519382653617685E-2</v>
      </c>
      <c r="D3616" s="33">
        <f t="shared" si="59"/>
        <v>6.7519382653617677E-2</v>
      </c>
    </row>
    <row r="3617" spans="2:4" x14ac:dyDescent="0.2">
      <c r="B3617" t="s">
        <v>3647</v>
      </c>
      <c r="C3617" s="33">
        <v>-2.1117535499378445E-3</v>
      </c>
      <c r="D3617" s="33">
        <f t="shared" si="59"/>
        <v>2.7888246450062153E-2</v>
      </c>
    </row>
    <row r="3618" spans="2:4" x14ac:dyDescent="0.2">
      <c r="B3618" t="s">
        <v>3648</v>
      </c>
      <c r="C3618" s="33">
        <v>1.7107597470232289E-3</v>
      </c>
      <c r="D3618" s="33">
        <f t="shared" si="59"/>
        <v>3.1710759747023226E-2</v>
      </c>
    </row>
    <row r="3619" spans="2:4" x14ac:dyDescent="0.2">
      <c r="B3619" t="s">
        <v>3649</v>
      </c>
      <c r="C3619" s="33">
        <v>5.4285038247536685E-3</v>
      </c>
      <c r="D3619" s="33">
        <f t="shared" si="59"/>
        <v>3.5428503824753668E-2</v>
      </c>
    </row>
    <row r="3620" spans="2:4" x14ac:dyDescent="0.2">
      <c r="B3620" t="s">
        <v>3650</v>
      </c>
      <c r="C3620" s="33">
        <v>-2.4586000022246153E-2</v>
      </c>
      <c r="D3620" s="33">
        <f t="shared" si="59"/>
        <v>5.4139999777538458E-3</v>
      </c>
    </row>
    <row r="3621" spans="2:4" x14ac:dyDescent="0.2">
      <c r="B3621" t="s">
        <v>3651</v>
      </c>
      <c r="C3621" s="33">
        <v>3.7838853352117077E-2</v>
      </c>
      <c r="D3621" s="33">
        <f t="shared" si="59"/>
        <v>6.7838853352117076E-2</v>
      </c>
    </row>
    <row r="3622" spans="2:4" x14ac:dyDescent="0.2">
      <c r="B3622" t="s">
        <v>3652</v>
      </c>
      <c r="C3622" s="33">
        <v>-1.5664626656177218E-2</v>
      </c>
      <c r="D3622" s="33">
        <f t="shared" si="59"/>
        <v>1.4335373343822781E-2</v>
      </c>
    </row>
    <row r="3623" spans="2:4" x14ac:dyDescent="0.2">
      <c r="B3623" t="s">
        <v>3653</v>
      </c>
      <c r="C3623" s="33">
        <v>5.469049185936159E-3</v>
      </c>
      <c r="D3623" s="33">
        <f t="shared" si="59"/>
        <v>3.5469049185936158E-2</v>
      </c>
    </row>
    <row r="3624" spans="2:4" x14ac:dyDescent="0.2">
      <c r="B3624" t="s">
        <v>3654</v>
      </c>
      <c r="C3624" s="33">
        <v>-2.6549697079561403E-2</v>
      </c>
      <c r="D3624" s="33">
        <f t="shared" si="59"/>
        <v>3.4503029204385957E-3</v>
      </c>
    </row>
    <row r="3625" spans="2:4" x14ac:dyDescent="0.2">
      <c r="B3625" t="s">
        <v>3655</v>
      </c>
      <c r="C3625" s="33">
        <v>-7.8809302864114774E-3</v>
      </c>
      <c r="D3625" s="33">
        <f t="shared" si="59"/>
        <v>2.211906971358852E-2</v>
      </c>
    </row>
    <row r="3626" spans="2:4" x14ac:dyDescent="0.2">
      <c r="B3626" t="s">
        <v>3656</v>
      </c>
      <c r="C3626" s="33">
        <v>1.7025870222543222E-2</v>
      </c>
      <c r="D3626" s="33">
        <f t="shared" si="59"/>
        <v>4.7025870222543217E-2</v>
      </c>
    </row>
    <row r="3627" spans="2:4" x14ac:dyDescent="0.2">
      <c r="B3627" t="s">
        <v>3657</v>
      </c>
      <c r="C3627" s="33">
        <v>1.7384995855098659E-2</v>
      </c>
      <c r="D3627" s="33">
        <f t="shared" si="59"/>
        <v>4.7384995855098658E-2</v>
      </c>
    </row>
    <row r="3628" spans="2:4" x14ac:dyDescent="0.2">
      <c r="B3628" t="s">
        <v>3658</v>
      </c>
      <c r="C3628" s="33">
        <v>-1.941885102368561E-2</v>
      </c>
      <c r="D3628" s="33">
        <f t="shared" si="59"/>
        <v>1.0581148976314389E-2</v>
      </c>
    </row>
    <row r="3629" spans="2:4" x14ac:dyDescent="0.2">
      <c r="B3629" t="s">
        <v>3659</v>
      </c>
      <c r="C3629" s="33">
        <v>-1.0658709466025448E-2</v>
      </c>
      <c r="D3629" s="33">
        <f t="shared" si="59"/>
        <v>1.9341290533974549E-2</v>
      </c>
    </row>
    <row r="3630" spans="2:4" x14ac:dyDescent="0.2">
      <c r="B3630" t="s">
        <v>3660</v>
      </c>
      <c r="C3630" s="33">
        <v>3.3499128041670954E-2</v>
      </c>
      <c r="D3630" s="33">
        <f t="shared" si="59"/>
        <v>6.349912804167096E-2</v>
      </c>
    </row>
    <row r="3631" spans="2:4" x14ac:dyDescent="0.2">
      <c r="B3631" t="s">
        <v>3661</v>
      </c>
      <c r="C3631" s="33">
        <v>1.4114095868383881E-2</v>
      </c>
      <c r="D3631" s="33">
        <f t="shared" si="59"/>
        <v>4.4114095868383878E-2</v>
      </c>
    </row>
    <row r="3632" spans="2:4" x14ac:dyDescent="0.2">
      <c r="B3632" t="s">
        <v>3662</v>
      </c>
      <c r="C3632" s="33">
        <v>9.1805392342936675E-3</v>
      </c>
      <c r="D3632" s="33">
        <f t="shared" si="59"/>
        <v>3.9180539234293668E-2</v>
      </c>
    </row>
    <row r="3633" spans="2:4" x14ac:dyDescent="0.2">
      <c r="B3633" t="s">
        <v>3663</v>
      </c>
      <c r="C3633" s="33">
        <v>-1.9532375437355635E-2</v>
      </c>
      <c r="D3633" s="33">
        <f t="shared" si="59"/>
        <v>1.0467624562644363E-2</v>
      </c>
    </row>
    <row r="3634" spans="2:4" x14ac:dyDescent="0.2">
      <c r="B3634" t="s">
        <v>3664</v>
      </c>
      <c r="C3634" s="33">
        <v>3.5805339234582727E-2</v>
      </c>
      <c r="D3634" s="33">
        <f t="shared" si="59"/>
        <v>6.5805339234582733E-2</v>
      </c>
    </row>
    <row r="3635" spans="2:4" x14ac:dyDescent="0.2">
      <c r="B3635" t="s">
        <v>3665</v>
      </c>
      <c r="C3635" s="33">
        <v>2.6324176434859093E-3</v>
      </c>
      <c r="D3635" s="33">
        <f t="shared" si="59"/>
        <v>3.2632417643485907E-2</v>
      </c>
    </row>
    <row r="3636" spans="2:4" x14ac:dyDescent="0.2">
      <c r="B3636" t="s">
        <v>3666</v>
      </c>
      <c r="C3636" s="33">
        <v>2.9659383002951706E-2</v>
      </c>
      <c r="D3636" s="33">
        <f t="shared" si="59"/>
        <v>5.9659383002951705E-2</v>
      </c>
    </row>
    <row r="3637" spans="2:4" x14ac:dyDescent="0.2">
      <c r="B3637" t="s">
        <v>3667</v>
      </c>
      <c r="C3637" s="33">
        <v>-1.8764525055232809E-2</v>
      </c>
      <c r="D3637" s="33">
        <f t="shared" si="59"/>
        <v>1.123547494476719E-2</v>
      </c>
    </row>
    <row r="3638" spans="2:4" x14ac:dyDescent="0.2">
      <c r="B3638" t="s">
        <v>3668</v>
      </c>
      <c r="C3638" s="33">
        <v>3.4774201985766799E-2</v>
      </c>
      <c r="D3638" s="33">
        <f t="shared" si="59"/>
        <v>6.4774201985766805E-2</v>
      </c>
    </row>
    <row r="3639" spans="2:4" x14ac:dyDescent="0.2">
      <c r="B3639" t="s">
        <v>3669</v>
      </c>
      <c r="C3639" s="33">
        <v>1.3682660616887717E-2</v>
      </c>
      <c r="D3639" s="33">
        <f t="shared" si="59"/>
        <v>4.368266061688772E-2</v>
      </c>
    </row>
    <row r="3640" spans="2:4" x14ac:dyDescent="0.2">
      <c r="B3640" t="s">
        <v>3670</v>
      </c>
      <c r="C3640" s="33">
        <v>1.412647667267415E-2</v>
      </c>
      <c r="D3640" s="33">
        <f t="shared" si="59"/>
        <v>4.412647667267415E-2</v>
      </c>
    </row>
    <row r="3641" spans="2:4" x14ac:dyDescent="0.2">
      <c r="B3641" t="s">
        <v>3671</v>
      </c>
      <c r="C3641" s="33">
        <v>2.9604599996557117E-2</v>
      </c>
      <c r="D3641" s="33">
        <f t="shared" si="59"/>
        <v>5.9604599996557116E-2</v>
      </c>
    </row>
    <row r="3642" spans="2:4" x14ac:dyDescent="0.2">
      <c r="B3642" t="s">
        <v>3672</v>
      </c>
      <c r="C3642" s="33">
        <v>-1.4147609105793265E-3</v>
      </c>
      <c r="D3642" s="33">
        <f t="shared" si="59"/>
        <v>2.8585239089420671E-2</v>
      </c>
    </row>
    <row r="3643" spans="2:4" x14ac:dyDescent="0.2">
      <c r="B3643" t="s">
        <v>3673</v>
      </c>
      <c r="C3643" s="33">
        <v>1.2497446854735465E-2</v>
      </c>
      <c r="D3643" s="33">
        <f t="shared" si="59"/>
        <v>4.2497446854735464E-2</v>
      </c>
    </row>
    <row r="3644" spans="2:4" x14ac:dyDescent="0.2">
      <c r="B3644" t="s">
        <v>3674</v>
      </c>
      <c r="C3644" s="33">
        <v>5.5012989148856065E-3</v>
      </c>
      <c r="D3644" s="33">
        <f t="shared" si="59"/>
        <v>3.5501298914885605E-2</v>
      </c>
    </row>
    <row r="3645" spans="2:4" x14ac:dyDescent="0.2">
      <c r="B3645" t="s">
        <v>3675</v>
      </c>
      <c r="C3645" s="33">
        <v>6.478129680226364E-3</v>
      </c>
      <c r="D3645" s="33">
        <f t="shared" si="59"/>
        <v>3.6478129680226359E-2</v>
      </c>
    </row>
    <row r="3646" spans="2:4" x14ac:dyDescent="0.2">
      <c r="B3646" t="s">
        <v>3676</v>
      </c>
      <c r="C3646" s="33">
        <v>-5.9867399164857758E-3</v>
      </c>
      <c r="D3646" s="33">
        <f t="shared" si="59"/>
        <v>2.4013260083514225E-2</v>
      </c>
    </row>
    <row r="3647" spans="2:4" x14ac:dyDescent="0.2">
      <c r="B3647" t="s">
        <v>3677</v>
      </c>
      <c r="C3647" s="33">
        <v>-1.9993178261951683E-3</v>
      </c>
      <c r="D3647" s="33">
        <f t="shared" si="59"/>
        <v>2.8000682173804831E-2</v>
      </c>
    </row>
    <row r="3648" spans="2:4" x14ac:dyDescent="0.2">
      <c r="B3648" t="s">
        <v>3678</v>
      </c>
      <c r="C3648" s="33">
        <v>-3.9017255100588288E-2</v>
      </c>
      <c r="D3648" s="33">
        <f t="shared" si="59"/>
        <v>-9.0172551005882895E-3</v>
      </c>
    </row>
    <row r="3649" spans="2:4" x14ac:dyDescent="0.2">
      <c r="B3649" t="s">
        <v>3679</v>
      </c>
      <c r="C3649" s="33">
        <v>1.0016257196923168E-2</v>
      </c>
      <c r="D3649" s="33">
        <f t="shared" si="59"/>
        <v>4.0016257196923165E-2</v>
      </c>
    </row>
    <row r="3650" spans="2:4" x14ac:dyDescent="0.2">
      <c r="B3650" t="s">
        <v>3680</v>
      </c>
      <c r="C3650" s="33">
        <v>4.2707507497717215E-3</v>
      </c>
      <c r="D3650" s="33">
        <f t="shared" si="59"/>
        <v>3.427075074977172E-2</v>
      </c>
    </row>
    <row r="3651" spans="2:4" x14ac:dyDescent="0.2">
      <c r="B3651" t="s">
        <v>3681</v>
      </c>
      <c r="C3651" s="33">
        <v>3.2104458830309358E-2</v>
      </c>
      <c r="D3651" s="33">
        <f t="shared" si="59"/>
        <v>6.2104458830309357E-2</v>
      </c>
    </row>
    <row r="3652" spans="2:4" x14ac:dyDescent="0.2">
      <c r="B3652" t="s">
        <v>3682</v>
      </c>
      <c r="C3652" s="33">
        <v>3.1036782213668609E-2</v>
      </c>
      <c r="D3652" s="33">
        <f t="shared" si="59"/>
        <v>6.1036782213668608E-2</v>
      </c>
    </row>
    <row r="3653" spans="2:4" x14ac:dyDescent="0.2">
      <c r="B3653" t="s">
        <v>3683</v>
      </c>
      <c r="C3653" s="33">
        <v>1.3126918634167484E-2</v>
      </c>
      <c r="D3653" s="33">
        <f t="shared" ref="D3653:D3716" si="60">C3653+3%</f>
        <v>4.3126918634167483E-2</v>
      </c>
    </row>
    <row r="3654" spans="2:4" x14ac:dyDescent="0.2">
      <c r="B3654" t="s">
        <v>3684</v>
      </c>
      <c r="C3654" s="33">
        <v>2.9519839016634138E-2</v>
      </c>
      <c r="D3654" s="33">
        <f t="shared" si="60"/>
        <v>5.9519839016634137E-2</v>
      </c>
    </row>
    <row r="3655" spans="2:4" x14ac:dyDescent="0.2">
      <c r="B3655" t="s">
        <v>3685</v>
      </c>
      <c r="C3655" s="33">
        <v>2.6184003928158804E-2</v>
      </c>
      <c r="D3655" s="33">
        <f t="shared" si="60"/>
        <v>5.6184003928158803E-2</v>
      </c>
    </row>
    <row r="3656" spans="2:4" x14ac:dyDescent="0.2">
      <c r="B3656" t="s">
        <v>3686</v>
      </c>
      <c r="C3656" s="33">
        <v>-3.8300984240931934E-3</v>
      </c>
      <c r="D3656" s="33">
        <f t="shared" si="60"/>
        <v>2.6169901575906804E-2</v>
      </c>
    </row>
    <row r="3657" spans="2:4" x14ac:dyDescent="0.2">
      <c r="B3657" t="s">
        <v>3687</v>
      </c>
      <c r="C3657" s="33">
        <v>-3.2760807190339143E-2</v>
      </c>
      <c r="D3657" s="33">
        <f t="shared" si="60"/>
        <v>-2.7608071903391443E-3</v>
      </c>
    </row>
    <row r="3658" spans="2:4" x14ac:dyDescent="0.2">
      <c r="B3658" t="s">
        <v>3688</v>
      </c>
      <c r="C3658" s="33">
        <v>4.2735828259718819E-2</v>
      </c>
      <c r="D3658" s="33">
        <f t="shared" si="60"/>
        <v>7.2735828259718818E-2</v>
      </c>
    </row>
    <row r="3659" spans="2:4" x14ac:dyDescent="0.2">
      <c r="B3659" t="s">
        <v>3689</v>
      </c>
      <c r="C3659" s="33">
        <v>-1.9443664039308667E-2</v>
      </c>
      <c r="D3659" s="33">
        <f t="shared" si="60"/>
        <v>1.0556335960691332E-2</v>
      </c>
    </row>
    <row r="3660" spans="2:4" x14ac:dyDescent="0.2">
      <c r="B3660" t="s">
        <v>3690</v>
      </c>
      <c r="C3660" s="33">
        <v>1.8334562236147357E-2</v>
      </c>
      <c r="D3660" s="33">
        <f t="shared" si="60"/>
        <v>4.8334562236147356E-2</v>
      </c>
    </row>
    <row r="3661" spans="2:4" x14ac:dyDescent="0.2">
      <c r="B3661" t="s">
        <v>3691</v>
      </c>
      <c r="C3661" s="33">
        <v>-3.8525196294298385E-3</v>
      </c>
      <c r="D3661" s="33">
        <f t="shared" si="60"/>
        <v>2.6147480370570159E-2</v>
      </c>
    </row>
    <row r="3662" spans="2:4" x14ac:dyDescent="0.2">
      <c r="B3662" t="s">
        <v>3692</v>
      </c>
      <c r="C3662" s="33">
        <v>2.5857050068716726E-2</v>
      </c>
      <c r="D3662" s="33">
        <f t="shared" si="60"/>
        <v>5.5857050068716725E-2</v>
      </c>
    </row>
    <row r="3663" spans="2:4" x14ac:dyDescent="0.2">
      <c r="B3663" t="s">
        <v>3693</v>
      </c>
      <c r="C3663" s="33">
        <v>-1.4858386399469783E-2</v>
      </c>
      <c r="D3663" s="33">
        <f t="shared" si="60"/>
        <v>1.5141613600530216E-2</v>
      </c>
    </row>
    <row r="3664" spans="2:4" x14ac:dyDescent="0.2">
      <c r="B3664" t="s">
        <v>3694</v>
      </c>
      <c r="C3664" s="33">
        <v>6.1462172287667857E-3</v>
      </c>
      <c r="D3664" s="33">
        <f t="shared" si="60"/>
        <v>3.6146217228766785E-2</v>
      </c>
    </row>
    <row r="3665" spans="2:4" x14ac:dyDescent="0.2">
      <c r="B3665" t="s">
        <v>3695</v>
      </c>
      <c r="C3665" s="33">
        <v>-6.0174012746668521E-3</v>
      </c>
      <c r="D3665" s="33">
        <f t="shared" si="60"/>
        <v>2.3982598725333149E-2</v>
      </c>
    </row>
    <row r="3666" spans="2:4" x14ac:dyDescent="0.2">
      <c r="B3666" t="s">
        <v>3696</v>
      </c>
      <c r="C3666" s="33">
        <v>1.1715972396470072E-2</v>
      </c>
      <c r="D3666" s="33">
        <f t="shared" si="60"/>
        <v>4.1715972396470069E-2</v>
      </c>
    </row>
    <row r="3667" spans="2:4" x14ac:dyDescent="0.2">
      <c r="B3667" t="s">
        <v>3697</v>
      </c>
      <c r="C3667" s="33">
        <v>-5.6909313870456679E-3</v>
      </c>
      <c r="D3667" s="33">
        <f t="shared" si="60"/>
        <v>2.4309068612954329E-2</v>
      </c>
    </row>
    <row r="3668" spans="2:4" x14ac:dyDescent="0.2">
      <c r="B3668" t="s">
        <v>3698</v>
      </c>
      <c r="C3668" s="33">
        <v>2.4912739877441269E-2</v>
      </c>
      <c r="D3668" s="33">
        <f t="shared" si="60"/>
        <v>5.4912739877441268E-2</v>
      </c>
    </row>
    <row r="3669" spans="2:4" x14ac:dyDescent="0.2">
      <c r="B3669" t="s">
        <v>3699</v>
      </c>
      <c r="C3669" s="33">
        <v>6.5579606268620833E-2</v>
      </c>
      <c r="D3669" s="33">
        <f t="shared" si="60"/>
        <v>9.5579606268620831E-2</v>
      </c>
    </row>
    <row r="3670" spans="2:4" x14ac:dyDescent="0.2">
      <c r="B3670" t="s">
        <v>3700</v>
      </c>
      <c r="C3670" s="33">
        <v>4.1794098500863765E-3</v>
      </c>
      <c r="D3670" s="33">
        <f t="shared" si="60"/>
        <v>3.4179409850086377E-2</v>
      </c>
    </row>
    <row r="3671" spans="2:4" x14ac:dyDescent="0.2">
      <c r="B3671" t="s">
        <v>3701</v>
      </c>
      <c r="C3671" s="33">
        <v>2.3181415707104094E-2</v>
      </c>
      <c r="D3671" s="33">
        <f t="shared" si="60"/>
        <v>5.3181415707104093E-2</v>
      </c>
    </row>
    <row r="3672" spans="2:4" x14ac:dyDescent="0.2">
      <c r="B3672" t="s">
        <v>3702</v>
      </c>
      <c r="C3672" s="33">
        <v>-3.4736521640031486E-3</v>
      </c>
      <c r="D3672" s="33">
        <f t="shared" si="60"/>
        <v>2.652634783599685E-2</v>
      </c>
    </row>
    <row r="3673" spans="2:4" x14ac:dyDescent="0.2">
      <c r="B3673" t="s">
        <v>3703</v>
      </c>
      <c r="C3673" s="33">
        <v>9.0262904363667146E-3</v>
      </c>
      <c r="D3673" s="33">
        <f t="shared" si="60"/>
        <v>3.9026290436366712E-2</v>
      </c>
    </row>
    <row r="3674" spans="2:4" x14ac:dyDescent="0.2">
      <c r="B3674" t="s">
        <v>3704</v>
      </c>
      <c r="C3674" s="33">
        <v>-1.2086979601664168E-3</v>
      </c>
      <c r="D3674" s="33">
        <f t="shared" si="60"/>
        <v>2.8791302039833582E-2</v>
      </c>
    </row>
    <row r="3675" spans="2:4" x14ac:dyDescent="0.2">
      <c r="B3675" t="s">
        <v>3705</v>
      </c>
      <c r="C3675" s="33">
        <v>1.4720221391261237E-3</v>
      </c>
      <c r="D3675" s="33">
        <f t="shared" si="60"/>
        <v>3.1472022139126123E-2</v>
      </c>
    </row>
    <row r="3676" spans="2:4" x14ac:dyDescent="0.2">
      <c r="B3676" t="s">
        <v>3706</v>
      </c>
      <c r="C3676" s="33">
        <v>1.5868608437324083E-2</v>
      </c>
      <c r="D3676" s="33">
        <f t="shared" si="60"/>
        <v>4.5868608437324085E-2</v>
      </c>
    </row>
    <row r="3677" spans="2:4" x14ac:dyDescent="0.2">
      <c r="B3677" t="s">
        <v>3707</v>
      </c>
      <c r="C3677" s="33">
        <v>7.8101997934000309E-3</v>
      </c>
      <c r="D3677" s="33">
        <f t="shared" si="60"/>
        <v>3.7810199793400029E-2</v>
      </c>
    </row>
    <row r="3678" spans="2:4" x14ac:dyDescent="0.2">
      <c r="B3678" t="s">
        <v>3708</v>
      </c>
      <c r="C3678" s="33">
        <v>3.751376211063974E-2</v>
      </c>
      <c r="D3678" s="33">
        <f t="shared" si="60"/>
        <v>6.7513762110639738E-2</v>
      </c>
    </row>
    <row r="3679" spans="2:4" x14ac:dyDescent="0.2">
      <c r="B3679" t="s">
        <v>3709</v>
      </c>
      <c r="C3679" s="33">
        <v>5.343767677650154E-2</v>
      </c>
      <c r="D3679" s="33">
        <f t="shared" si="60"/>
        <v>8.3437676776501546E-2</v>
      </c>
    </row>
    <row r="3680" spans="2:4" x14ac:dyDescent="0.2">
      <c r="B3680" t="s">
        <v>3710</v>
      </c>
      <c r="C3680" s="33">
        <v>1.404955955530492E-2</v>
      </c>
      <c r="D3680" s="33">
        <f t="shared" si="60"/>
        <v>4.4049559555304915E-2</v>
      </c>
    </row>
    <row r="3681" spans="2:4" x14ac:dyDescent="0.2">
      <c r="B3681" t="s">
        <v>3711</v>
      </c>
      <c r="C3681" s="33">
        <v>-1.0554606521073264E-2</v>
      </c>
      <c r="D3681" s="33">
        <f t="shared" si="60"/>
        <v>1.9445393478926737E-2</v>
      </c>
    </row>
    <row r="3682" spans="2:4" x14ac:dyDescent="0.2">
      <c r="B3682" t="s">
        <v>3712</v>
      </c>
      <c r="C3682" s="33">
        <v>4.7094606724444661E-2</v>
      </c>
      <c r="D3682" s="33">
        <f t="shared" si="60"/>
        <v>7.7094606724444653E-2</v>
      </c>
    </row>
    <row r="3683" spans="2:4" x14ac:dyDescent="0.2">
      <c r="B3683" t="s">
        <v>3713</v>
      </c>
      <c r="C3683" s="33">
        <v>4.5211408207639957E-3</v>
      </c>
      <c r="D3683" s="33">
        <f t="shared" si="60"/>
        <v>3.4521140820763997E-2</v>
      </c>
    </row>
    <row r="3684" spans="2:4" x14ac:dyDescent="0.2">
      <c r="B3684" t="s">
        <v>3714</v>
      </c>
      <c r="C3684" s="33">
        <v>1.4992219969740221E-2</v>
      </c>
      <c r="D3684" s="33">
        <f t="shared" si="60"/>
        <v>4.4992219969740219E-2</v>
      </c>
    </row>
    <row r="3685" spans="2:4" x14ac:dyDescent="0.2">
      <c r="B3685" t="s">
        <v>3715</v>
      </c>
      <c r="C3685" s="33">
        <v>1.9756142069329366E-2</v>
      </c>
      <c r="D3685" s="33">
        <f t="shared" si="60"/>
        <v>4.9756142069329365E-2</v>
      </c>
    </row>
    <row r="3686" spans="2:4" x14ac:dyDescent="0.2">
      <c r="B3686" t="s">
        <v>3716</v>
      </c>
      <c r="C3686" s="33">
        <v>1.4408726482421502E-2</v>
      </c>
      <c r="D3686" s="33">
        <f t="shared" si="60"/>
        <v>4.4408726482421501E-2</v>
      </c>
    </row>
    <row r="3687" spans="2:4" x14ac:dyDescent="0.2">
      <c r="B3687" t="s">
        <v>3717</v>
      </c>
      <c r="C3687" s="33">
        <v>7.8343050662747771E-3</v>
      </c>
      <c r="D3687" s="33">
        <f t="shared" si="60"/>
        <v>3.7834305066274776E-2</v>
      </c>
    </row>
    <row r="3688" spans="2:4" x14ac:dyDescent="0.2">
      <c r="B3688" t="s">
        <v>3718</v>
      </c>
      <c r="C3688" s="33">
        <v>1.9556457427989449E-2</v>
      </c>
      <c r="D3688" s="33">
        <f t="shared" si="60"/>
        <v>4.9556457427989448E-2</v>
      </c>
    </row>
    <row r="3689" spans="2:4" x14ac:dyDescent="0.2">
      <c r="B3689" t="s">
        <v>3719</v>
      </c>
      <c r="C3689" s="33">
        <v>5.2948803996991804E-2</v>
      </c>
      <c r="D3689" s="33">
        <f t="shared" si="60"/>
        <v>8.294880399699181E-2</v>
      </c>
    </row>
    <row r="3690" spans="2:4" x14ac:dyDescent="0.2">
      <c r="B3690" t="s">
        <v>3720</v>
      </c>
      <c r="C3690" s="33">
        <v>4.5426250631960895E-2</v>
      </c>
      <c r="D3690" s="33">
        <f t="shared" si="60"/>
        <v>7.5426250631960901E-2</v>
      </c>
    </row>
    <row r="3691" spans="2:4" x14ac:dyDescent="0.2">
      <c r="B3691" t="s">
        <v>3721</v>
      </c>
      <c r="C3691" s="33">
        <v>-2.6144439354976404E-3</v>
      </c>
      <c r="D3691" s="33">
        <f t="shared" si="60"/>
        <v>2.738555606450236E-2</v>
      </c>
    </row>
    <row r="3692" spans="2:4" x14ac:dyDescent="0.2">
      <c r="B3692" t="s">
        <v>3722</v>
      </c>
      <c r="C3692" s="33">
        <v>1.6039026824326761E-2</v>
      </c>
      <c r="D3692" s="33">
        <f t="shared" si="60"/>
        <v>4.6039026824326756E-2</v>
      </c>
    </row>
    <row r="3693" spans="2:4" x14ac:dyDescent="0.2">
      <c r="B3693" t="s">
        <v>3723</v>
      </c>
      <c r="C3693" s="33">
        <v>1.2959552987348046E-2</v>
      </c>
      <c r="D3693" s="33">
        <f t="shared" si="60"/>
        <v>4.2959552987348049E-2</v>
      </c>
    </row>
    <row r="3694" spans="2:4" x14ac:dyDescent="0.2">
      <c r="B3694" t="s">
        <v>3724</v>
      </c>
      <c r="C3694" s="33">
        <v>4.0882033901132306E-2</v>
      </c>
      <c r="D3694" s="33">
        <f t="shared" si="60"/>
        <v>7.0882033901132305E-2</v>
      </c>
    </row>
    <row r="3695" spans="2:4" x14ac:dyDescent="0.2">
      <c r="B3695" t="s">
        <v>3725</v>
      </c>
      <c r="C3695" s="33">
        <v>8.4520412437261022E-3</v>
      </c>
      <c r="D3695" s="33">
        <f t="shared" si="60"/>
        <v>3.8452041243726101E-2</v>
      </c>
    </row>
    <row r="3696" spans="2:4" x14ac:dyDescent="0.2">
      <c r="B3696" t="s">
        <v>3726</v>
      </c>
      <c r="C3696" s="33">
        <v>-5.3925754253334231E-3</v>
      </c>
      <c r="D3696" s="33">
        <f t="shared" si="60"/>
        <v>2.4607424574666574E-2</v>
      </c>
    </row>
    <row r="3697" spans="2:4" x14ac:dyDescent="0.2">
      <c r="B3697" t="s">
        <v>3727</v>
      </c>
      <c r="C3697" s="33">
        <v>1.8842419548607194E-2</v>
      </c>
      <c r="D3697" s="33">
        <f t="shared" si="60"/>
        <v>4.8842419548607192E-2</v>
      </c>
    </row>
    <row r="3698" spans="2:4" x14ac:dyDescent="0.2">
      <c r="B3698" t="s">
        <v>3728</v>
      </c>
      <c r="C3698" s="33">
        <v>-1.5093558834785479E-2</v>
      </c>
      <c r="D3698" s="33">
        <f t="shared" si="60"/>
        <v>1.490644116521452E-2</v>
      </c>
    </row>
    <row r="3699" spans="2:4" x14ac:dyDescent="0.2">
      <c r="B3699" t="s">
        <v>3729</v>
      </c>
      <c r="C3699" s="33">
        <v>5.3171690240861241E-2</v>
      </c>
      <c r="D3699" s="33">
        <f t="shared" si="60"/>
        <v>8.317169024086124E-2</v>
      </c>
    </row>
    <row r="3700" spans="2:4" x14ac:dyDescent="0.2">
      <c r="B3700" t="s">
        <v>3730</v>
      </c>
      <c r="C3700" s="33">
        <v>3.6509845274594359E-3</v>
      </c>
      <c r="D3700" s="33">
        <f t="shared" si="60"/>
        <v>3.3650984527459432E-2</v>
      </c>
    </row>
    <row r="3701" spans="2:4" x14ac:dyDescent="0.2">
      <c r="B3701" t="s">
        <v>3731</v>
      </c>
      <c r="C3701" s="33">
        <v>5.278637998166838E-2</v>
      </c>
      <c r="D3701" s="33">
        <f t="shared" si="60"/>
        <v>8.2786379981668379E-2</v>
      </c>
    </row>
    <row r="3702" spans="2:4" x14ac:dyDescent="0.2">
      <c r="B3702" t="s">
        <v>3732</v>
      </c>
      <c r="C3702" s="33">
        <v>3.8166172138841036E-3</v>
      </c>
      <c r="D3702" s="33">
        <f t="shared" si="60"/>
        <v>3.3816617213884105E-2</v>
      </c>
    </row>
    <row r="3703" spans="2:4" x14ac:dyDescent="0.2">
      <c r="B3703" t="s">
        <v>3733</v>
      </c>
      <c r="C3703" s="33">
        <v>-1.3157911541892831E-3</v>
      </c>
      <c r="D3703" s="33">
        <f t="shared" si="60"/>
        <v>2.8684208845810716E-2</v>
      </c>
    </row>
    <row r="3704" spans="2:4" x14ac:dyDescent="0.2">
      <c r="B3704" t="s">
        <v>3734</v>
      </c>
      <c r="C3704" s="33">
        <v>2.1039870715003336E-2</v>
      </c>
      <c r="D3704" s="33">
        <f t="shared" si="60"/>
        <v>5.1039870715003335E-2</v>
      </c>
    </row>
    <row r="3705" spans="2:4" x14ac:dyDescent="0.2">
      <c r="B3705" t="s">
        <v>3735</v>
      </c>
      <c r="C3705" s="33">
        <v>-2.1679723894828563E-2</v>
      </c>
      <c r="D3705" s="33">
        <f t="shared" si="60"/>
        <v>8.3202761051714355E-3</v>
      </c>
    </row>
    <row r="3706" spans="2:4" x14ac:dyDescent="0.2">
      <c r="B3706" t="s">
        <v>3736</v>
      </c>
      <c r="C3706" s="33">
        <v>2.7053794375390655E-2</v>
      </c>
      <c r="D3706" s="33">
        <f t="shared" si="60"/>
        <v>5.7053794375390654E-2</v>
      </c>
    </row>
    <row r="3707" spans="2:4" x14ac:dyDescent="0.2">
      <c r="B3707" t="s">
        <v>3737</v>
      </c>
      <c r="C3707" s="33">
        <v>1.3113176675425433E-2</v>
      </c>
      <c r="D3707" s="33">
        <f t="shared" si="60"/>
        <v>4.3113176675425434E-2</v>
      </c>
    </row>
    <row r="3708" spans="2:4" x14ac:dyDescent="0.2">
      <c r="B3708" t="s">
        <v>3738</v>
      </c>
      <c r="C3708" s="33">
        <v>1.914185418601607E-2</v>
      </c>
      <c r="D3708" s="33">
        <f t="shared" si="60"/>
        <v>4.9141854186016069E-2</v>
      </c>
    </row>
    <row r="3709" spans="2:4" x14ac:dyDescent="0.2">
      <c r="B3709" t="s">
        <v>3739</v>
      </c>
      <c r="C3709" s="33">
        <v>1.6743866839446023E-2</v>
      </c>
      <c r="D3709" s="33">
        <f t="shared" si="60"/>
        <v>4.6743866839446022E-2</v>
      </c>
    </row>
    <row r="3710" spans="2:4" x14ac:dyDescent="0.2">
      <c r="B3710" t="s">
        <v>3740</v>
      </c>
      <c r="C3710" s="33">
        <v>2.3086959815224538E-2</v>
      </c>
      <c r="D3710" s="33">
        <f t="shared" si="60"/>
        <v>5.3086959815224537E-2</v>
      </c>
    </row>
    <row r="3711" spans="2:4" x14ac:dyDescent="0.2">
      <c r="B3711" t="s">
        <v>3741</v>
      </c>
      <c r="C3711" s="33">
        <v>1.3342165682325017E-2</v>
      </c>
      <c r="D3711" s="33">
        <f t="shared" si="60"/>
        <v>4.3342165682325018E-2</v>
      </c>
    </row>
    <row r="3712" spans="2:4" x14ac:dyDescent="0.2">
      <c r="B3712" t="s">
        <v>3742</v>
      </c>
      <c r="C3712" s="33">
        <v>2.5863238184734391E-2</v>
      </c>
      <c r="D3712" s="33">
        <f t="shared" si="60"/>
        <v>5.586323818473439E-2</v>
      </c>
    </row>
    <row r="3713" spans="2:4" x14ac:dyDescent="0.2">
      <c r="B3713" t="s">
        <v>3743</v>
      </c>
      <c r="C3713" s="33">
        <v>6.6628864795246195E-3</v>
      </c>
      <c r="D3713" s="33">
        <f t="shared" si="60"/>
        <v>3.666288647952462E-2</v>
      </c>
    </row>
    <row r="3714" spans="2:4" x14ac:dyDescent="0.2">
      <c r="B3714" t="s">
        <v>3744</v>
      </c>
      <c r="C3714" s="33">
        <v>-1.0066158963903589E-2</v>
      </c>
      <c r="D3714" s="33">
        <f t="shared" si="60"/>
        <v>1.9933841036096411E-2</v>
      </c>
    </row>
    <row r="3715" spans="2:4" x14ac:dyDescent="0.2">
      <c r="B3715" t="s">
        <v>3745</v>
      </c>
      <c r="C3715" s="33">
        <v>2.4971559888824005E-2</v>
      </c>
      <c r="D3715" s="33">
        <f t="shared" si="60"/>
        <v>5.4971559888824004E-2</v>
      </c>
    </row>
    <row r="3716" spans="2:4" x14ac:dyDescent="0.2">
      <c r="B3716" t="s">
        <v>3746</v>
      </c>
      <c r="C3716" s="33">
        <v>2.0155461296842397E-2</v>
      </c>
      <c r="D3716" s="33">
        <f t="shared" si="60"/>
        <v>5.0155461296842396E-2</v>
      </c>
    </row>
    <row r="3717" spans="2:4" x14ac:dyDescent="0.2">
      <c r="B3717" t="s">
        <v>3747</v>
      </c>
      <c r="C3717" s="33">
        <v>-2.2113764168326701E-4</v>
      </c>
      <c r="D3717" s="33">
        <f t="shared" ref="D3717:D3780" si="61">C3717+3%</f>
        <v>2.9778862358316734E-2</v>
      </c>
    </row>
    <row r="3718" spans="2:4" x14ac:dyDescent="0.2">
      <c r="B3718" t="s">
        <v>3748</v>
      </c>
      <c r="C3718" s="33">
        <v>5.7709612258304158E-3</v>
      </c>
      <c r="D3718" s="33">
        <f t="shared" si="61"/>
        <v>3.5770961225830414E-2</v>
      </c>
    </row>
    <row r="3719" spans="2:4" x14ac:dyDescent="0.2">
      <c r="B3719" t="s">
        <v>3749</v>
      </c>
      <c r="C3719" s="33">
        <v>-2.3011343053344277E-3</v>
      </c>
      <c r="D3719" s="33">
        <f t="shared" si="61"/>
        <v>2.7698865694665571E-2</v>
      </c>
    </row>
    <row r="3720" spans="2:4" x14ac:dyDescent="0.2">
      <c r="B3720" t="s">
        <v>3750</v>
      </c>
      <c r="C3720" s="33">
        <v>3.54280038535761E-3</v>
      </c>
      <c r="D3720" s="33">
        <f t="shared" si="61"/>
        <v>3.3542800385357611E-2</v>
      </c>
    </row>
    <row r="3721" spans="2:4" x14ac:dyDescent="0.2">
      <c r="B3721" t="s">
        <v>3751</v>
      </c>
      <c r="C3721" s="33">
        <v>-9.0123876290758385E-3</v>
      </c>
      <c r="D3721" s="33">
        <f t="shared" si="61"/>
        <v>2.0987612370924162E-2</v>
      </c>
    </row>
    <row r="3722" spans="2:4" x14ac:dyDescent="0.2">
      <c r="B3722" t="s">
        <v>3752</v>
      </c>
      <c r="C3722" s="33">
        <v>-1.5865145529511456E-3</v>
      </c>
      <c r="D3722" s="33">
        <f t="shared" si="61"/>
        <v>2.8413485447048852E-2</v>
      </c>
    </row>
    <row r="3723" spans="2:4" x14ac:dyDescent="0.2">
      <c r="B3723" t="s">
        <v>3753</v>
      </c>
      <c r="C3723" s="33">
        <v>5.7032071084137034E-2</v>
      </c>
      <c r="D3723" s="33">
        <f t="shared" si="61"/>
        <v>8.7032071084137033E-2</v>
      </c>
    </row>
    <row r="3724" spans="2:4" x14ac:dyDescent="0.2">
      <c r="B3724" t="s">
        <v>3754</v>
      </c>
      <c r="C3724" s="33">
        <v>2.120376252229076E-2</v>
      </c>
      <c r="D3724" s="33">
        <f t="shared" si="61"/>
        <v>5.1203762522290759E-2</v>
      </c>
    </row>
    <row r="3725" spans="2:4" x14ac:dyDescent="0.2">
      <c r="B3725" t="s">
        <v>3755</v>
      </c>
      <c r="C3725" s="33">
        <v>2.1674751249086709E-2</v>
      </c>
      <c r="D3725" s="33">
        <f t="shared" si="61"/>
        <v>5.1674751249086708E-2</v>
      </c>
    </row>
    <row r="3726" spans="2:4" x14ac:dyDescent="0.2">
      <c r="B3726" t="s">
        <v>3756</v>
      </c>
      <c r="C3726" s="33">
        <v>-2.6131312559754469E-2</v>
      </c>
      <c r="D3726" s="33">
        <f t="shared" si="61"/>
        <v>3.8686874402455301E-3</v>
      </c>
    </row>
    <row r="3727" spans="2:4" x14ac:dyDescent="0.2">
      <c r="B3727" t="s">
        <v>3757</v>
      </c>
      <c r="C3727" s="33">
        <v>-1.0897142244153836E-2</v>
      </c>
      <c r="D3727" s="33">
        <f t="shared" si="61"/>
        <v>1.9102857755846164E-2</v>
      </c>
    </row>
    <row r="3728" spans="2:4" x14ac:dyDescent="0.2">
      <c r="B3728" t="s">
        <v>3758</v>
      </c>
      <c r="C3728" s="33">
        <v>-3.6975513951736459E-3</v>
      </c>
      <c r="D3728" s="33">
        <f t="shared" si="61"/>
        <v>2.6302448604826355E-2</v>
      </c>
    </row>
    <row r="3729" spans="2:4" x14ac:dyDescent="0.2">
      <c r="B3729" t="s">
        <v>3759</v>
      </c>
      <c r="C3729" s="33">
        <v>1.6220361106901306E-2</v>
      </c>
      <c r="D3729" s="33">
        <f t="shared" si="61"/>
        <v>4.6220361106901309E-2</v>
      </c>
    </row>
    <row r="3730" spans="2:4" x14ac:dyDescent="0.2">
      <c r="B3730" t="s">
        <v>3760</v>
      </c>
      <c r="C3730" s="33">
        <v>1.1506458626460308E-2</v>
      </c>
      <c r="D3730" s="33">
        <f t="shared" si="61"/>
        <v>4.150645862646031E-2</v>
      </c>
    </row>
    <row r="3731" spans="2:4" x14ac:dyDescent="0.2">
      <c r="B3731" t="s">
        <v>3761</v>
      </c>
      <c r="C3731" s="33">
        <v>3.9263256141216264E-2</v>
      </c>
      <c r="D3731" s="33">
        <f t="shared" si="61"/>
        <v>6.9263256141216256E-2</v>
      </c>
    </row>
    <row r="3732" spans="2:4" x14ac:dyDescent="0.2">
      <c r="B3732" t="s">
        <v>3762</v>
      </c>
      <c r="C3732" s="33">
        <v>2.7172250675908963E-2</v>
      </c>
      <c r="D3732" s="33">
        <f t="shared" si="61"/>
        <v>5.7172250675908962E-2</v>
      </c>
    </row>
    <row r="3733" spans="2:4" x14ac:dyDescent="0.2">
      <c r="B3733" t="s">
        <v>3763</v>
      </c>
      <c r="C3733" s="33">
        <v>-1.6107480763388297E-2</v>
      </c>
      <c r="D3733" s="33">
        <f t="shared" si="61"/>
        <v>1.3892519236611701E-2</v>
      </c>
    </row>
    <row r="3734" spans="2:4" x14ac:dyDescent="0.2">
      <c r="B3734" t="s">
        <v>3764</v>
      </c>
      <c r="C3734" s="33">
        <v>2.8986159405556287E-2</v>
      </c>
      <c r="D3734" s="33">
        <f t="shared" si="61"/>
        <v>5.8986159405556286E-2</v>
      </c>
    </row>
    <row r="3735" spans="2:4" x14ac:dyDescent="0.2">
      <c r="B3735" t="s">
        <v>3765</v>
      </c>
      <c r="C3735" s="33">
        <v>2.1474266785634823E-3</v>
      </c>
      <c r="D3735" s="33">
        <f t="shared" si="61"/>
        <v>3.2147426678563483E-2</v>
      </c>
    </row>
    <row r="3736" spans="2:4" x14ac:dyDescent="0.2">
      <c r="B3736" t="s">
        <v>3766</v>
      </c>
      <c r="C3736" s="33">
        <v>3.4729616068248544E-2</v>
      </c>
      <c r="D3736" s="33">
        <f t="shared" si="61"/>
        <v>6.4729616068248536E-2</v>
      </c>
    </row>
    <row r="3737" spans="2:4" x14ac:dyDescent="0.2">
      <c r="B3737" t="s">
        <v>3767</v>
      </c>
      <c r="C3737" s="33">
        <v>1.3051084501321256E-2</v>
      </c>
      <c r="D3737" s="33">
        <f t="shared" si="61"/>
        <v>4.3051084501321252E-2</v>
      </c>
    </row>
    <row r="3738" spans="2:4" x14ac:dyDescent="0.2">
      <c r="B3738" t="s">
        <v>3768</v>
      </c>
      <c r="C3738" s="33">
        <v>-1.8322497961828173E-2</v>
      </c>
      <c r="D3738" s="33">
        <f t="shared" si="61"/>
        <v>1.1677502038171826E-2</v>
      </c>
    </row>
    <row r="3739" spans="2:4" x14ac:dyDescent="0.2">
      <c r="B3739" t="s">
        <v>3769</v>
      </c>
      <c r="C3739" s="33">
        <v>1.9755717296455779E-2</v>
      </c>
      <c r="D3739" s="33">
        <f t="shared" si="61"/>
        <v>4.9755717296455781E-2</v>
      </c>
    </row>
    <row r="3740" spans="2:4" x14ac:dyDescent="0.2">
      <c r="B3740" t="s">
        <v>3770</v>
      </c>
      <c r="C3740" s="33">
        <v>2.4042933214691753E-2</v>
      </c>
      <c r="D3740" s="33">
        <f t="shared" si="61"/>
        <v>5.4042933214691752E-2</v>
      </c>
    </row>
    <row r="3741" spans="2:4" x14ac:dyDescent="0.2">
      <c r="B3741" t="s">
        <v>3771</v>
      </c>
      <c r="C3741" s="33">
        <v>4.9520238415226833E-2</v>
      </c>
      <c r="D3741" s="33">
        <f t="shared" si="61"/>
        <v>7.9520238415226832E-2</v>
      </c>
    </row>
    <row r="3742" spans="2:4" x14ac:dyDescent="0.2">
      <c r="B3742" t="s">
        <v>3772</v>
      </c>
      <c r="C3742" s="33">
        <v>4.7455134335804332E-2</v>
      </c>
      <c r="D3742" s="33">
        <f t="shared" si="61"/>
        <v>7.7455134335804338E-2</v>
      </c>
    </row>
    <row r="3743" spans="2:4" x14ac:dyDescent="0.2">
      <c r="B3743" t="s">
        <v>3773</v>
      </c>
      <c r="C3743" s="33">
        <v>3.1812505172489902E-2</v>
      </c>
      <c r="D3743" s="33">
        <f t="shared" si="61"/>
        <v>6.1812505172489901E-2</v>
      </c>
    </row>
    <row r="3744" spans="2:4" x14ac:dyDescent="0.2">
      <c r="B3744" t="s">
        <v>3774</v>
      </c>
      <c r="C3744" s="33">
        <v>-8.4075946860223162E-4</v>
      </c>
      <c r="D3744" s="33">
        <f t="shared" si="61"/>
        <v>2.9159240531397769E-2</v>
      </c>
    </row>
    <row r="3745" spans="2:4" x14ac:dyDescent="0.2">
      <c r="B3745" t="s">
        <v>3775</v>
      </c>
      <c r="C3745" s="33">
        <v>9.6017940954326413E-4</v>
      </c>
      <c r="D3745" s="33">
        <f t="shared" si="61"/>
        <v>3.0960179409543265E-2</v>
      </c>
    </row>
    <row r="3746" spans="2:4" x14ac:dyDescent="0.2">
      <c r="B3746" t="s">
        <v>3776</v>
      </c>
      <c r="C3746" s="33">
        <v>-2.1770458314124365E-2</v>
      </c>
      <c r="D3746" s="33">
        <f t="shared" si="61"/>
        <v>8.229541685875634E-3</v>
      </c>
    </row>
    <row r="3747" spans="2:4" x14ac:dyDescent="0.2">
      <c r="B3747" t="s">
        <v>3777</v>
      </c>
      <c r="C3747" s="33">
        <v>2.3723277697572369E-2</v>
      </c>
      <c r="D3747" s="33">
        <f t="shared" si="61"/>
        <v>5.3723277697572368E-2</v>
      </c>
    </row>
    <row r="3748" spans="2:4" x14ac:dyDescent="0.2">
      <c r="B3748" t="s">
        <v>3778</v>
      </c>
      <c r="C3748" s="33">
        <v>2.6326534930899592E-2</v>
      </c>
      <c r="D3748" s="33">
        <f t="shared" si="61"/>
        <v>5.6326534930899591E-2</v>
      </c>
    </row>
    <row r="3749" spans="2:4" x14ac:dyDescent="0.2">
      <c r="B3749" t="s">
        <v>3779</v>
      </c>
      <c r="C3749" s="33">
        <v>2.9383412860828829E-2</v>
      </c>
      <c r="D3749" s="33">
        <f t="shared" si="61"/>
        <v>5.9383412860828828E-2</v>
      </c>
    </row>
    <row r="3750" spans="2:4" x14ac:dyDescent="0.2">
      <c r="B3750" t="s">
        <v>3780</v>
      </c>
      <c r="C3750" s="33">
        <v>7.1973598342588308E-3</v>
      </c>
      <c r="D3750" s="33">
        <f t="shared" si="61"/>
        <v>3.7197359834258828E-2</v>
      </c>
    </row>
    <row r="3751" spans="2:4" x14ac:dyDescent="0.2">
      <c r="B3751" t="s">
        <v>3781</v>
      </c>
      <c r="C3751" s="33">
        <v>3.3018486878634221E-2</v>
      </c>
      <c r="D3751" s="33">
        <f t="shared" si="61"/>
        <v>6.3018486878634219E-2</v>
      </c>
    </row>
    <row r="3752" spans="2:4" x14ac:dyDescent="0.2">
      <c r="B3752" t="s">
        <v>3782</v>
      </c>
      <c r="C3752" s="33">
        <v>-5.3376828220269776E-3</v>
      </c>
      <c r="D3752" s="33">
        <f t="shared" si="61"/>
        <v>2.4662317177973021E-2</v>
      </c>
    </row>
    <row r="3753" spans="2:4" x14ac:dyDescent="0.2">
      <c r="B3753" t="s">
        <v>3783</v>
      </c>
      <c r="C3753" s="33">
        <v>-2.8086930961580832E-2</v>
      </c>
      <c r="D3753" s="33">
        <f t="shared" si="61"/>
        <v>1.913069038419167E-3</v>
      </c>
    </row>
    <row r="3754" spans="2:4" x14ac:dyDescent="0.2">
      <c r="B3754" t="s">
        <v>3784</v>
      </c>
      <c r="C3754" s="33">
        <v>4.2635647748114659E-2</v>
      </c>
      <c r="D3754" s="33">
        <f t="shared" si="61"/>
        <v>7.2635647748114651E-2</v>
      </c>
    </row>
    <row r="3755" spans="2:4" x14ac:dyDescent="0.2">
      <c r="B3755" t="s">
        <v>3785</v>
      </c>
      <c r="C3755" s="33">
        <v>-1.2739051352968591E-2</v>
      </c>
      <c r="D3755" s="33">
        <f t="shared" si="61"/>
        <v>1.7260948647031406E-2</v>
      </c>
    </row>
    <row r="3756" spans="2:4" x14ac:dyDescent="0.2">
      <c r="B3756" t="s">
        <v>3786</v>
      </c>
      <c r="C3756" s="33">
        <v>-7.071095157588447E-3</v>
      </c>
      <c r="D3756" s="33">
        <f t="shared" si="61"/>
        <v>2.292890484241155E-2</v>
      </c>
    </row>
    <row r="3757" spans="2:4" x14ac:dyDescent="0.2">
      <c r="B3757" t="s">
        <v>3787</v>
      </c>
      <c r="C3757" s="33">
        <v>4.5976537989928908E-2</v>
      </c>
      <c r="D3757" s="33">
        <f t="shared" si="61"/>
        <v>7.59765379899289E-2</v>
      </c>
    </row>
    <row r="3758" spans="2:4" x14ac:dyDescent="0.2">
      <c r="B3758" t="s">
        <v>3788</v>
      </c>
      <c r="C3758" s="33">
        <v>-8.5700562972730269E-3</v>
      </c>
      <c r="D3758" s="33">
        <f t="shared" si="61"/>
        <v>2.1429943702726974E-2</v>
      </c>
    </row>
    <row r="3759" spans="2:4" x14ac:dyDescent="0.2">
      <c r="B3759" t="s">
        <v>3789</v>
      </c>
      <c r="C3759" s="33">
        <v>5.3567460761530385E-2</v>
      </c>
      <c r="D3759" s="33">
        <f t="shared" si="61"/>
        <v>8.3567460761530377E-2</v>
      </c>
    </row>
    <row r="3760" spans="2:4" x14ac:dyDescent="0.2">
      <c r="B3760" t="s">
        <v>3790</v>
      </c>
      <c r="C3760" s="33">
        <v>2.1808543111522707E-2</v>
      </c>
      <c r="D3760" s="33">
        <f t="shared" si="61"/>
        <v>5.1808543111522706E-2</v>
      </c>
    </row>
    <row r="3761" spans="2:4" x14ac:dyDescent="0.2">
      <c r="B3761" t="s">
        <v>3791</v>
      </c>
      <c r="C3761" s="33">
        <v>1.9856945268775038E-2</v>
      </c>
      <c r="D3761" s="33">
        <f t="shared" si="61"/>
        <v>4.9856945268775037E-2</v>
      </c>
    </row>
    <row r="3762" spans="2:4" x14ac:dyDescent="0.2">
      <c r="B3762" t="s">
        <v>3792</v>
      </c>
      <c r="C3762" s="33">
        <v>1.3999034730793584E-2</v>
      </c>
      <c r="D3762" s="33">
        <f t="shared" si="61"/>
        <v>4.3999034730793585E-2</v>
      </c>
    </row>
    <row r="3763" spans="2:4" x14ac:dyDescent="0.2">
      <c r="B3763" t="s">
        <v>3793</v>
      </c>
      <c r="C3763" s="33">
        <v>9.2127914716248812E-3</v>
      </c>
      <c r="D3763" s="33">
        <f t="shared" si="61"/>
        <v>3.9212791471624882E-2</v>
      </c>
    </row>
    <row r="3764" spans="2:4" x14ac:dyDescent="0.2">
      <c r="B3764" t="s">
        <v>3794</v>
      </c>
      <c r="C3764" s="33">
        <v>1.1075166947625441E-2</v>
      </c>
      <c r="D3764" s="33">
        <f t="shared" si="61"/>
        <v>4.107516694762544E-2</v>
      </c>
    </row>
    <row r="3765" spans="2:4" x14ac:dyDescent="0.2">
      <c r="B3765" t="s">
        <v>3795</v>
      </c>
      <c r="C3765" s="33">
        <v>8.2961565889312153E-3</v>
      </c>
      <c r="D3765" s="33">
        <f t="shared" si="61"/>
        <v>3.8296156588931214E-2</v>
      </c>
    </row>
    <row r="3766" spans="2:4" x14ac:dyDescent="0.2">
      <c r="B3766" t="s">
        <v>3796</v>
      </c>
      <c r="C3766" s="33">
        <v>-6.0321035737634001E-3</v>
      </c>
      <c r="D3766" s="33">
        <f t="shared" si="61"/>
        <v>2.3967896426236597E-2</v>
      </c>
    </row>
    <row r="3767" spans="2:4" x14ac:dyDescent="0.2">
      <c r="B3767" t="s">
        <v>3797</v>
      </c>
      <c r="C3767" s="33">
        <v>3.8629910292462842E-2</v>
      </c>
      <c r="D3767" s="33">
        <f t="shared" si="61"/>
        <v>6.8629910292462848E-2</v>
      </c>
    </row>
    <row r="3768" spans="2:4" x14ac:dyDescent="0.2">
      <c r="B3768" t="s">
        <v>3798</v>
      </c>
      <c r="C3768" s="33">
        <v>5.2463881284952274E-2</v>
      </c>
      <c r="D3768" s="33">
        <f t="shared" si="61"/>
        <v>8.2463881284952273E-2</v>
      </c>
    </row>
    <row r="3769" spans="2:4" x14ac:dyDescent="0.2">
      <c r="B3769" t="s">
        <v>3799</v>
      </c>
      <c r="C3769" s="33">
        <v>4.1323376768381541E-2</v>
      </c>
      <c r="D3769" s="33">
        <f t="shared" si="61"/>
        <v>7.1323376768381547E-2</v>
      </c>
    </row>
    <row r="3770" spans="2:4" x14ac:dyDescent="0.2">
      <c r="B3770" t="s">
        <v>3800</v>
      </c>
      <c r="C3770" s="33">
        <v>1.1964541919155134E-2</v>
      </c>
      <c r="D3770" s="33">
        <f t="shared" si="61"/>
        <v>4.1964541919155135E-2</v>
      </c>
    </row>
    <row r="3771" spans="2:4" x14ac:dyDescent="0.2">
      <c r="B3771" t="s">
        <v>3801</v>
      </c>
      <c r="C3771" s="33">
        <v>8.1670620651173378E-3</v>
      </c>
      <c r="D3771" s="33">
        <f t="shared" si="61"/>
        <v>3.8167062065117337E-2</v>
      </c>
    </row>
    <row r="3772" spans="2:4" x14ac:dyDescent="0.2">
      <c r="B3772" t="s">
        <v>3802</v>
      </c>
      <c r="C3772" s="33">
        <v>8.302325771902699E-3</v>
      </c>
      <c r="D3772" s="33">
        <f t="shared" si="61"/>
        <v>3.83023257719027E-2</v>
      </c>
    </row>
    <row r="3773" spans="2:4" x14ac:dyDescent="0.2">
      <c r="B3773" t="s">
        <v>3803</v>
      </c>
      <c r="C3773" s="33">
        <v>1.1682490668375048E-2</v>
      </c>
      <c r="D3773" s="33">
        <f t="shared" si="61"/>
        <v>4.1682490668375045E-2</v>
      </c>
    </row>
    <row r="3774" spans="2:4" x14ac:dyDescent="0.2">
      <c r="B3774" t="s">
        <v>3804</v>
      </c>
      <c r="C3774" s="33">
        <v>3.3199083554478592E-2</v>
      </c>
      <c r="D3774" s="33">
        <f t="shared" si="61"/>
        <v>6.3199083554478591E-2</v>
      </c>
    </row>
    <row r="3775" spans="2:4" x14ac:dyDescent="0.2">
      <c r="B3775" t="s">
        <v>3805</v>
      </c>
      <c r="C3775" s="33">
        <v>2.4220650486774971E-2</v>
      </c>
      <c r="D3775" s="33">
        <f t="shared" si="61"/>
        <v>5.422065048677497E-2</v>
      </c>
    </row>
    <row r="3776" spans="2:4" x14ac:dyDescent="0.2">
      <c r="B3776" t="s">
        <v>3806</v>
      </c>
      <c r="C3776" s="33">
        <v>-3.2331660196260624E-2</v>
      </c>
      <c r="D3776" s="33">
        <f t="shared" si="61"/>
        <v>-2.3316601962606251E-3</v>
      </c>
    </row>
    <row r="3777" spans="2:4" x14ac:dyDescent="0.2">
      <c r="B3777" t="s">
        <v>3807</v>
      </c>
      <c r="C3777" s="33">
        <v>2.1091517902309034E-2</v>
      </c>
      <c r="D3777" s="33">
        <f t="shared" si="61"/>
        <v>5.1091517902309036E-2</v>
      </c>
    </row>
    <row r="3778" spans="2:4" x14ac:dyDescent="0.2">
      <c r="B3778" t="s">
        <v>3808</v>
      </c>
      <c r="C3778" s="33">
        <v>4.412314432249588E-2</v>
      </c>
      <c r="D3778" s="33">
        <f t="shared" si="61"/>
        <v>7.4123144322495879E-2</v>
      </c>
    </row>
    <row r="3779" spans="2:4" x14ac:dyDescent="0.2">
      <c r="B3779" t="s">
        <v>3809</v>
      </c>
      <c r="C3779" s="33">
        <v>4.0721158896813462E-3</v>
      </c>
      <c r="D3779" s="33">
        <f t="shared" si="61"/>
        <v>3.4072115889681343E-2</v>
      </c>
    </row>
    <row r="3780" spans="2:4" x14ac:dyDescent="0.2">
      <c r="B3780" t="s">
        <v>3810</v>
      </c>
      <c r="C3780" s="33">
        <v>-2.1514868220318221E-2</v>
      </c>
      <c r="D3780" s="33">
        <f t="shared" si="61"/>
        <v>8.4851317796817774E-3</v>
      </c>
    </row>
    <row r="3781" spans="2:4" x14ac:dyDescent="0.2">
      <c r="B3781" t="s">
        <v>3811</v>
      </c>
      <c r="C3781" s="33">
        <v>1.7499543237891373E-2</v>
      </c>
      <c r="D3781" s="33">
        <f t="shared" ref="D3781:D3844" si="62">C3781+3%</f>
        <v>4.7499543237891372E-2</v>
      </c>
    </row>
    <row r="3782" spans="2:4" x14ac:dyDescent="0.2">
      <c r="B3782" t="s">
        <v>3812</v>
      </c>
      <c r="C3782" s="33">
        <v>3.7234185208370248E-2</v>
      </c>
      <c r="D3782" s="33">
        <f t="shared" si="62"/>
        <v>6.723418520837024E-2</v>
      </c>
    </row>
    <row r="3783" spans="2:4" x14ac:dyDescent="0.2">
      <c r="B3783" t="s">
        <v>3813</v>
      </c>
      <c r="C3783" s="33">
        <v>2.9717607162377646E-2</v>
      </c>
      <c r="D3783" s="33">
        <f t="shared" si="62"/>
        <v>5.9717607162377645E-2</v>
      </c>
    </row>
    <row r="3784" spans="2:4" x14ac:dyDescent="0.2">
      <c r="B3784" t="s">
        <v>3814</v>
      </c>
      <c r="C3784" s="33">
        <v>1.6592714775542149E-2</v>
      </c>
      <c r="D3784" s="33">
        <f t="shared" si="62"/>
        <v>4.6592714775542152E-2</v>
      </c>
    </row>
    <row r="3785" spans="2:4" x14ac:dyDescent="0.2">
      <c r="B3785" t="s">
        <v>3815</v>
      </c>
      <c r="C3785" s="33">
        <v>-8.8858023730200106E-3</v>
      </c>
      <c r="D3785" s="33">
        <f t="shared" si="62"/>
        <v>2.111419762697999E-2</v>
      </c>
    </row>
    <row r="3786" spans="2:4" x14ac:dyDescent="0.2">
      <c r="B3786" t="s">
        <v>3816</v>
      </c>
      <c r="C3786" s="33">
        <v>9.5539658025823489E-3</v>
      </c>
      <c r="D3786" s="33">
        <f t="shared" si="62"/>
        <v>3.9553965802582344E-2</v>
      </c>
    </row>
    <row r="3787" spans="2:4" x14ac:dyDescent="0.2">
      <c r="B3787" t="s">
        <v>3817</v>
      </c>
      <c r="C3787" s="33">
        <v>-3.0491598483516985E-2</v>
      </c>
      <c r="D3787" s="33">
        <f t="shared" si="62"/>
        <v>-4.9159848351698621E-4</v>
      </c>
    </row>
    <row r="3788" spans="2:4" x14ac:dyDescent="0.2">
      <c r="B3788" t="s">
        <v>3818</v>
      </c>
      <c r="C3788" s="33">
        <v>2.1261673432427131E-2</v>
      </c>
      <c r="D3788" s="33">
        <f t="shared" si="62"/>
        <v>5.1261673432427129E-2</v>
      </c>
    </row>
    <row r="3789" spans="2:4" x14ac:dyDescent="0.2">
      <c r="B3789" t="s">
        <v>3819</v>
      </c>
      <c r="C3789" s="33">
        <v>7.029921711792125E-3</v>
      </c>
      <c r="D3789" s="33">
        <f t="shared" si="62"/>
        <v>3.7029921711792126E-2</v>
      </c>
    </row>
    <row r="3790" spans="2:4" x14ac:dyDescent="0.2">
      <c r="B3790" t="s">
        <v>3820</v>
      </c>
      <c r="C3790" s="33">
        <v>-1.0926278871785546E-2</v>
      </c>
      <c r="D3790" s="33">
        <f t="shared" si="62"/>
        <v>1.9073721128214455E-2</v>
      </c>
    </row>
    <row r="3791" spans="2:4" x14ac:dyDescent="0.2">
      <c r="B3791" t="s">
        <v>3821</v>
      </c>
      <c r="C3791" s="33">
        <v>1.6202549449696176E-2</v>
      </c>
      <c r="D3791" s="33">
        <f t="shared" si="62"/>
        <v>4.6202549449696179E-2</v>
      </c>
    </row>
    <row r="3792" spans="2:4" x14ac:dyDescent="0.2">
      <c r="B3792" t="s">
        <v>3822</v>
      </c>
      <c r="C3792" s="33">
        <v>-1.6590351880876743E-2</v>
      </c>
      <c r="D3792" s="33">
        <f t="shared" si="62"/>
        <v>1.3409648119123256E-2</v>
      </c>
    </row>
    <row r="3793" spans="2:4" x14ac:dyDescent="0.2">
      <c r="B3793" t="s">
        <v>3823</v>
      </c>
      <c r="C3793" s="33">
        <v>3.546462237479641E-2</v>
      </c>
      <c r="D3793" s="33">
        <f t="shared" si="62"/>
        <v>6.5464622374796416E-2</v>
      </c>
    </row>
    <row r="3794" spans="2:4" x14ac:dyDescent="0.2">
      <c r="B3794" t="s">
        <v>3824</v>
      </c>
      <c r="C3794" s="33">
        <v>2.2165743075861624E-2</v>
      </c>
      <c r="D3794" s="33">
        <f t="shared" si="62"/>
        <v>5.2165743075861623E-2</v>
      </c>
    </row>
    <row r="3795" spans="2:4" x14ac:dyDescent="0.2">
      <c r="B3795" t="s">
        <v>3825</v>
      </c>
      <c r="C3795" s="33">
        <v>1.5045665152375313E-2</v>
      </c>
      <c r="D3795" s="33">
        <f t="shared" si="62"/>
        <v>4.5045665152375312E-2</v>
      </c>
    </row>
    <row r="3796" spans="2:4" x14ac:dyDescent="0.2">
      <c r="B3796" t="s">
        <v>3826</v>
      </c>
      <c r="C3796" s="33">
        <v>1.7684909249267189E-2</v>
      </c>
      <c r="D3796" s="33">
        <f t="shared" si="62"/>
        <v>4.7684909249267188E-2</v>
      </c>
    </row>
    <row r="3797" spans="2:4" x14ac:dyDescent="0.2">
      <c r="B3797" t="s">
        <v>3827</v>
      </c>
      <c r="C3797" s="33">
        <v>3.5193630409922787E-2</v>
      </c>
      <c r="D3797" s="33">
        <f t="shared" si="62"/>
        <v>6.5193630409922793E-2</v>
      </c>
    </row>
    <row r="3798" spans="2:4" x14ac:dyDescent="0.2">
      <c r="B3798" t="s">
        <v>3828</v>
      </c>
      <c r="C3798" s="33">
        <v>2.3743236069375784E-2</v>
      </c>
      <c r="D3798" s="33">
        <f t="shared" si="62"/>
        <v>5.3743236069375783E-2</v>
      </c>
    </row>
    <row r="3799" spans="2:4" x14ac:dyDescent="0.2">
      <c r="B3799" t="s">
        <v>3829</v>
      </c>
      <c r="C3799" s="33">
        <v>-1.1576070594968828E-3</v>
      </c>
      <c r="D3799" s="33">
        <f t="shared" si="62"/>
        <v>2.8842392940503114E-2</v>
      </c>
    </row>
    <row r="3800" spans="2:4" x14ac:dyDescent="0.2">
      <c r="B3800" t="s">
        <v>3830</v>
      </c>
      <c r="C3800" s="33">
        <v>-6.4072961294728784E-3</v>
      </c>
      <c r="D3800" s="33">
        <f t="shared" si="62"/>
        <v>2.3592703870527122E-2</v>
      </c>
    </row>
    <row r="3801" spans="2:4" x14ac:dyDescent="0.2">
      <c r="B3801" t="s">
        <v>3831</v>
      </c>
      <c r="C3801" s="33">
        <v>3.1920837504381084E-3</v>
      </c>
      <c r="D3801" s="33">
        <f t="shared" si="62"/>
        <v>3.3192083750438105E-2</v>
      </c>
    </row>
    <row r="3802" spans="2:4" x14ac:dyDescent="0.2">
      <c r="B3802" t="s">
        <v>3832</v>
      </c>
      <c r="C3802" s="33">
        <v>1.3985703061153617E-2</v>
      </c>
      <c r="D3802" s="33">
        <f t="shared" si="62"/>
        <v>4.3985703061153618E-2</v>
      </c>
    </row>
    <row r="3803" spans="2:4" x14ac:dyDescent="0.2">
      <c r="B3803" t="s">
        <v>3833</v>
      </c>
      <c r="C3803" s="33">
        <v>8.674431008358725E-3</v>
      </c>
      <c r="D3803" s="33">
        <f t="shared" si="62"/>
        <v>3.8674431008358726E-2</v>
      </c>
    </row>
    <row r="3804" spans="2:4" x14ac:dyDescent="0.2">
      <c r="B3804" t="s">
        <v>3834</v>
      </c>
      <c r="C3804" s="33">
        <v>8.6450389944430842E-3</v>
      </c>
      <c r="D3804" s="33">
        <f t="shared" si="62"/>
        <v>3.8645038994443083E-2</v>
      </c>
    </row>
    <row r="3805" spans="2:4" x14ac:dyDescent="0.2">
      <c r="B3805" t="s">
        <v>3835</v>
      </c>
      <c r="C3805" s="33">
        <v>4.2357434789916527E-2</v>
      </c>
      <c r="D3805" s="33">
        <f t="shared" si="62"/>
        <v>7.2357434789916519E-2</v>
      </c>
    </row>
    <row r="3806" spans="2:4" x14ac:dyDescent="0.2">
      <c r="B3806" t="s">
        <v>3836</v>
      </c>
      <c r="C3806" s="33">
        <v>1.1128989962146951E-2</v>
      </c>
      <c r="D3806" s="33">
        <f t="shared" si="62"/>
        <v>4.112898996214695E-2</v>
      </c>
    </row>
    <row r="3807" spans="2:4" x14ac:dyDescent="0.2">
      <c r="B3807" t="s">
        <v>3837</v>
      </c>
      <c r="C3807" s="33">
        <v>-2.1900402114219623E-3</v>
      </c>
      <c r="D3807" s="33">
        <f t="shared" si="62"/>
        <v>2.7809959788578038E-2</v>
      </c>
    </row>
    <row r="3808" spans="2:4" x14ac:dyDescent="0.2">
      <c r="B3808" t="s">
        <v>3838</v>
      </c>
      <c r="C3808" s="33">
        <v>6.8681858256785119E-2</v>
      </c>
      <c r="D3808" s="33">
        <f t="shared" si="62"/>
        <v>9.8681858256785118E-2</v>
      </c>
    </row>
    <row r="3809" spans="2:4" x14ac:dyDescent="0.2">
      <c r="B3809" t="s">
        <v>3839</v>
      </c>
      <c r="C3809" s="33">
        <v>-7.6766016134966666E-3</v>
      </c>
      <c r="D3809" s="33">
        <f t="shared" si="62"/>
        <v>2.2323398386503331E-2</v>
      </c>
    </row>
    <row r="3810" spans="2:4" x14ac:dyDescent="0.2">
      <c r="B3810" t="s">
        <v>3840</v>
      </c>
      <c r="C3810" s="33">
        <v>5.0072283325174202E-2</v>
      </c>
      <c r="D3810" s="33">
        <f t="shared" si="62"/>
        <v>8.0072283325174201E-2</v>
      </c>
    </row>
    <row r="3811" spans="2:4" x14ac:dyDescent="0.2">
      <c r="B3811" t="s">
        <v>3841</v>
      </c>
      <c r="C3811" s="33">
        <v>5.3037521375785138E-3</v>
      </c>
      <c r="D3811" s="33">
        <f t="shared" si="62"/>
        <v>3.5303752137578512E-2</v>
      </c>
    </row>
    <row r="3812" spans="2:4" x14ac:dyDescent="0.2">
      <c r="B3812" t="s">
        <v>3842</v>
      </c>
      <c r="C3812" s="33">
        <v>-2.8771866109057888E-2</v>
      </c>
      <c r="D3812" s="33">
        <f t="shared" si="62"/>
        <v>1.2281338909421111E-3</v>
      </c>
    </row>
    <row r="3813" spans="2:4" x14ac:dyDescent="0.2">
      <c r="B3813" t="s">
        <v>3843</v>
      </c>
      <c r="C3813" s="33">
        <v>5.7525401457936415E-3</v>
      </c>
      <c r="D3813" s="33">
        <f t="shared" si="62"/>
        <v>3.575254014579364E-2</v>
      </c>
    </row>
    <row r="3814" spans="2:4" x14ac:dyDescent="0.2">
      <c r="B3814" t="s">
        <v>3844</v>
      </c>
      <c r="C3814" s="33">
        <v>4.8654653337269786E-3</v>
      </c>
      <c r="D3814" s="33">
        <f t="shared" si="62"/>
        <v>3.4865465333726975E-2</v>
      </c>
    </row>
    <row r="3815" spans="2:4" x14ac:dyDescent="0.2">
      <c r="B3815" t="s">
        <v>3845</v>
      </c>
      <c r="C3815" s="33">
        <v>5.8101571388279342E-3</v>
      </c>
      <c r="D3815" s="33">
        <f t="shared" si="62"/>
        <v>3.5810157138827931E-2</v>
      </c>
    </row>
    <row r="3816" spans="2:4" x14ac:dyDescent="0.2">
      <c r="B3816" t="s">
        <v>3846</v>
      </c>
      <c r="C3816" s="33">
        <v>7.4698780449435065E-4</v>
      </c>
      <c r="D3816" s="33">
        <f t="shared" si="62"/>
        <v>3.074698780449435E-2</v>
      </c>
    </row>
    <row r="3817" spans="2:4" x14ac:dyDescent="0.2">
      <c r="B3817" t="s">
        <v>3847</v>
      </c>
      <c r="C3817" s="33">
        <v>8.7905749249674453E-3</v>
      </c>
      <c r="D3817" s="33">
        <f t="shared" si="62"/>
        <v>3.8790574924967444E-2</v>
      </c>
    </row>
    <row r="3818" spans="2:4" x14ac:dyDescent="0.2">
      <c r="B3818" t="s">
        <v>3848</v>
      </c>
      <c r="C3818" s="33">
        <v>1.0479336816645601E-2</v>
      </c>
      <c r="D3818" s="33">
        <f t="shared" si="62"/>
        <v>4.0479336816645603E-2</v>
      </c>
    </row>
    <row r="3819" spans="2:4" x14ac:dyDescent="0.2">
      <c r="B3819" t="s">
        <v>3849</v>
      </c>
      <c r="C3819" s="33">
        <v>1.3014913569155663E-2</v>
      </c>
      <c r="D3819" s="33">
        <f t="shared" si="62"/>
        <v>4.3014913569155662E-2</v>
      </c>
    </row>
    <row r="3820" spans="2:4" x14ac:dyDescent="0.2">
      <c r="B3820" t="s">
        <v>3850</v>
      </c>
      <c r="C3820" s="33">
        <v>-2.3419404125614319E-3</v>
      </c>
      <c r="D3820" s="33">
        <f t="shared" si="62"/>
        <v>2.7658059587438569E-2</v>
      </c>
    </row>
    <row r="3821" spans="2:4" x14ac:dyDescent="0.2">
      <c r="B3821" t="s">
        <v>3851</v>
      </c>
      <c r="C3821" s="33">
        <v>6.206071946234416E-3</v>
      </c>
      <c r="D3821" s="33">
        <f t="shared" si="62"/>
        <v>3.6206071946234417E-2</v>
      </c>
    </row>
    <row r="3822" spans="2:4" x14ac:dyDescent="0.2">
      <c r="B3822" t="s">
        <v>3852</v>
      </c>
      <c r="C3822" s="33">
        <v>-2.4298084003116123E-2</v>
      </c>
      <c r="D3822" s="33">
        <f t="shared" si="62"/>
        <v>5.7019159968838759E-3</v>
      </c>
    </row>
    <row r="3823" spans="2:4" x14ac:dyDescent="0.2">
      <c r="B3823" t="s">
        <v>3853</v>
      </c>
      <c r="C3823" s="33">
        <v>1.0393634713379181E-2</v>
      </c>
      <c r="D3823" s="33">
        <f t="shared" si="62"/>
        <v>4.039363471337918E-2</v>
      </c>
    </row>
    <row r="3824" spans="2:4" x14ac:dyDescent="0.2">
      <c r="B3824" t="s">
        <v>3854</v>
      </c>
      <c r="C3824" s="33">
        <v>2.4381424242904553E-2</v>
      </c>
      <c r="D3824" s="33">
        <f t="shared" si="62"/>
        <v>5.4381424242904555E-2</v>
      </c>
    </row>
    <row r="3825" spans="2:4" x14ac:dyDescent="0.2">
      <c r="B3825" t="s">
        <v>3855</v>
      </c>
      <c r="C3825" s="33">
        <v>-2.1880683949177023E-3</v>
      </c>
      <c r="D3825" s="33">
        <f t="shared" si="62"/>
        <v>2.7811931605082295E-2</v>
      </c>
    </row>
    <row r="3826" spans="2:4" x14ac:dyDescent="0.2">
      <c r="B3826" t="s">
        <v>3856</v>
      </c>
      <c r="C3826" s="33">
        <v>1.6591481811042634E-2</v>
      </c>
      <c r="D3826" s="33">
        <f t="shared" si="62"/>
        <v>4.6591481811042633E-2</v>
      </c>
    </row>
    <row r="3827" spans="2:4" x14ac:dyDescent="0.2">
      <c r="B3827" t="s">
        <v>3857</v>
      </c>
      <c r="C3827" s="33">
        <v>-7.0048650244061792E-3</v>
      </c>
      <c r="D3827" s="33">
        <f t="shared" si="62"/>
        <v>2.2995134975593821E-2</v>
      </c>
    </row>
    <row r="3828" spans="2:4" x14ac:dyDescent="0.2">
      <c r="B3828" t="s">
        <v>3858</v>
      </c>
      <c r="C3828" s="33">
        <v>1.083919261503195E-2</v>
      </c>
      <c r="D3828" s="33">
        <f t="shared" si="62"/>
        <v>4.0839192615031952E-2</v>
      </c>
    </row>
    <row r="3829" spans="2:4" x14ac:dyDescent="0.2">
      <c r="B3829" t="s">
        <v>3859</v>
      </c>
      <c r="C3829" s="33">
        <v>1.0810926627481881E-2</v>
      </c>
      <c r="D3829" s="33">
        <f t="shared" si="62"/>
        <v>4.0810926627481883E-2</v>
      </c>
    </row>
    <row r="3830" spans="2:4" x14ac:dyDescent="0.2">
      <c r="B3830" t="s">
        <v>3860</v>
      </c>
      <c r="C3830" s="33">
        <v>3.3140527615213217E-2</v>
      </c>
      <c r="D3830" s="33">
        <f t="shared" si="62"/>
        <v>6.3140527615213216E-2</v>
      </c>
    </row>
    <row r="3831" spans="2:4" x14ac:dyDescent="0.2">
      <c r="B3831" t="s">
        <v>3861</v>
      </c>
      <c r="C3831" s="33">
        <v>3.937104351011151E-4</v>
      </c>
      <c r="D3831" s="33">
        <f t="shared" si="62"/>
        <v>3.0393710435101112E-2</v>
      </c>
    </row>
    <row r="3832" spans="2:4" x14ac:dyDescent="0.2">
      <c r="B3832" t="s">
        <v>3862</v>
      </c>
      <c r="C3832" s="33">
        <v>3.6194821924834045E-3</v>
      </c>
      <c r="D3832" s="33">
        <f t="shared" si="62"/>
        <v>3.3619482192483403E-2</v>
      </c>
    </row>
    <row r="3833" spans="2:4" x14ac:dyDescent="0.2">
      <c r="B3833" t="s">
        <v>3863</v>
      </c>
      <c r="C3833" s="33">
        <v>-1.6262478402253422E-2</v>
      </c>
      <c r="D3833" s="33">
        <f t="shared" si="62"/>
        <v>1.3737521597746577E-2</v>
      </c>
    </row>
    <row r="3834" spans="2:4" x14ac:dyDescent="0.2">
      <c r="B3834" t="s">
        <v>3864</v>
      </c>
      <c r="C3834" s="33">
        <v>4.1014837041126627E-3</v>
      </c>
      <c r="D3834" s="33">
        <f t="shared" si="62"/>
        <v>3.4101483704112659E-2</v>
      </c>
    </row>
    <row r="3835" spans="2:4" x14ac:dyDescent="0.2">
      <c r="B3835" t="s">
        <v>3865</v>
      </c>
      <c r="C3835" s="33">
        <v>1.2007501620410158E-2</v>
      </c>
      <c r="D3835" s="33">
        <f t="shared" si="62"/>
        <v>4.2007501620410156E-2</v>
      </c>
    </row>
    <row r="3836" spans="2:4" x14ac:dyDescent="0.2">
      <c r="B3836" t="s">
        <v>3866</v>
      </c>
      <c r="C3836" s="33">
        <v>3.0108211477432513E-2</v>
      </c>
      <c r="D3836" s="33">
        <f t="shared" si="62"/>
        <v>6.0108211477432512E-2</v>
      </c>
    </row>
    <row r="3837" spans="2:4" x14ac:dyDescent="0.2">
      <c r="B3837" t="s">
        <v>3867</v>
      </c>
      <c r="C3837" s="33">
        <v>3.3086956173147518E-2</v>
      </c>
      <c r="D3837" s="33">
        <f t="shared" si="62"/>
        <v>6.3086956173147524E-2</v>
      </c>
    </row>
    <row r="3838" spans="2:4" x14ac:dyDescent="0.2">
      <c r="B3838" t="s">
        <v>3868</v>
      </c>
      <c r="C3838" s="33">
        <v>4.3861411091415836E-2</v>
      </c>
      <c r="D3838" s="33">
        <f t="shared" si="62"/>
        <v>7.3861411091415835E-2</v>
      </c>
    </row>
    <row r="3839" spans="2:4" x14ac:dyDescent="0.2">
      <c r="B3839" t="s">
        <v>3869</v>
      </c>
      <c r="C3839" s="33">
        <v>2.273555827449416E-2</v>
      </c>
      <c r="D3839" s="33">
        <f t="shared" si="62"/>
        <v>5.2735558274494158E-2</v>
      </c>
    </row>
    <row r="3840" spans="2:4" x14ac:dyDescent="0.2">
      <c r="B3840" t="s">
        <v>3870</v>
      </c>
      <c r="C3840" s="33">
        <v>3.4175536560300722E-2</v>
      </c>
      <c r="D3840" s="33">
        <f t="shared" si="62"/>
        <v>6.4175536560300728E-2</v>
      </c>
    </row>
    <row r="3841" spans="2:4" x14ac:dyDescent="0.2">
      <c r="B3841" t="s">
        <v>3871</v>
      </c>
      <c r="C3841" s="33">
        <v>2.7546950036446312E-2</v>
      </c>
      <c r="D3841" s="33">
        <f t="shared" si="62"/>
        <v>5.7546950036446311E-2</v>
      </c>
    </row>
    <row r="3842" spans="2:4" x14ac:dyDescent="0.2">
      <c r="B3842" t="s">
        <v>3872</v>
      </c>
      <c r="C3842" s="33">
        <v>-1.4115994515361245E-2</v>
      </c>
      <c r="D3842" s="33">
        <f t="shared" si="62"/>
        <v>1.5884005484638752E-2</v>
      </c>
    </row>
    <row r="3843" spans="2:4" x14ac:dyDescent="0.2">
      <c r="B3843" t="s">
        <v>3873</v>
      </c>
      <c r="C3843" s="33">
        <v>4.2744014007468398E-2</v>
      </c>
      <c r="D3843" s="33">
        <f t="shared" si="62"/>
        <v>7.2744014007468397E-2</v>
      </c>
    </row>
    <row r="3844" spans="2:4" x14ac:dyDescent="0.2">
      <c r="B3844" t="s">
        <v>3874</v>
      </c>
      <c r="C3844" s="33">
        <v>3.35292545956684E-3</v>
      </c>
      <c r="D3844" s="33">
        <f t="shared" si="62"/>
        <v>3.3352925459566841E-2</v>
      </c>
    </row>
    <row r="3845" spans="2:4" x14ac:dyDescent="0.2">
      <c r="B3845" t="s">
        <v>3875</v>
      </c>
      <c r="C3845" s="33">
        <v>4.3254069794411163E-3</v>
      </c>
      <c r="D3845" s="33">
        <f t="shared" ref="D3845:D3908" si="63">C3845+3%</f>
        <v>3.4325406979441114E-2</v>
      </c>
    </row>
    <row r="3846" spans="2:4" x14ac:dyDescent="0.2">
      <c r="B3846" t="s">
        <v>3876</v>
      </c>
      <c r="C3846" s="33">
        <v>6.7319466283001748E-3</v>
      </c>
      <c r="D3846" s="33">
        <f t="shared" si="63"/>
        <v>3.6731946628300177E-2</v>
      </c>
    </row>
    <row r="3847" spans="2:4" x14ac:dyDescent="0.2">
      <c r="B3847" t="s">
        <v>3877</v>
      </c>
      <c r="C3847" s="33">
        <v>3.4857883905631305E-2</v>
      </c>
      <c r="D3847" s="33">
        <f t="shared" si="63"/>
        <v>6.4857883905631297E-2</v>
      </c>
    </row>
    <row r="3848" spans="2:4" x14ac:dyDescent="0.2">
      <c r="B3848" t="s">
        <v>3878</v>
      </c>
      <c r="C3848" s="33">
        <v>1.3529530942887641E-2</v>
      </c>
      <c r="D3848" s="33">
        <f t="shared" si="63"/>
        <v>4.352953094288764E-2</v>
      </c>
    </row>
    <row r="3849" spans="2:4" x14ac:dyDescent="0.2">
      <c r="B3849" t="s">
        <v>3879</v>
      </c>
      <c r="C3849" s="33">
        <v>8.636308634115894E-4</v>
      </c>
      <c r="D3849" s="33">
        <f t="shared" si="63"/>
        <v>3.0863630863411588E-2</v>
      </c>
    </row>
    <row r="3850" spans="2:4" x14ac:dyDescent="0.2">
      <c r="B3850" t="s">
        <v>3880</v>
      </c>
      <c r="C3850" s="33">
        <v>-1.3902200198015869E-2</v>
      </c>
      <c r="D3850" s="33">
        <f t="shared" si="63"/>
        <v>1.6097799801984128E-2</v>
      </c>
    </row>
    <row r="3851" spans="2:4" x14ac:dyDescent="0.2">
      <c r="B3851" t="s">
        <v>3881</v>
      </c>
      <c r="C3851" s="33">
        <v>1.3113229322852582E-2</v>
      </c>
      <c r="D3851" s="33">
        <f t="shared" si="63"/>
        <v>4.3113229322852581E-2</v>
      </c>
    </row>
    <row r="3852" spans="2:4" x14ac:dyDescent="0.2">
      <c r="B3852" t="s">
        <v>3882</v>
      </c>
      <c r="C3852" s="33">
        <v>-3.0335853651349519E-3</v>
      </c>
      <c r="D3852" s="33">
        <f t="shared" si="63"/>
        <v>2.6966414634865047E-2</v>
      </c>
    </row>
    <row r="3853" spans="2:4" x14ac:dyDescent="0.2">
      <c r="B3853" t="s">
        <v>3883</v>
      </c>
      <c r="C3853" s="33">
        <v>3.7223347204759803E-2</v>
      </c>
      <c r="D3853" s="33">
        <f t="shared" si="63"/>
        <v>6.7223347204759809E-2</v>
      </c>
    </row>
    <row r="3854" spans="2:4" x14ac:dyDescent="0.2">
      <c r="B3854" t="s">
        <v>3884</v>
      </c>
      <c r="C3854" s="33">
        <v>1.4540417310105356E-2</v>
      </c>
      <c r="D3854" s="33">
        <f t="shared" si="63"/>
        <v>4.4540417310105357E-2</v>
      </c>
    </row>
    <row r="3855" spans="2:4" x14ac:dyDescent="0.2">
      <c r="B3855" t="s">
        <v>3885</v>
      </c>
      <c r="C3855" s="33">
        <v>1.4077434323047351E-2</v>
      </c>
      <c r="D3855" s="33">
        <f t="shared" si="63"/>
        <v>4.4077434323047351E-2</v>
      </c>
    </row>
    <row r="3856" spans="2:4" x14ac:dyDescent="0.2">
      <c r="B3856" t="s">
        <v>3886</v>
      </c>
      <c r="C3856" s="33">
        <v>1.8670459675420421E-2</v>
      </c>
      <c r="D3856" s="33">
        <f t="shared" si="63"/>
        <v>4.867045967542042E-2</v>
      </c>
    </row>
    <row r="3857" spans="2:4" x14ac:dyDescent="0.2">
      <c r="B3857" t="s">
        <v>3887</v>
      </c>
      <c r="C3857" s="33">
        <v>-6.9042967613146839E-3</v>
      </c>
      <c r="D3857" s="33">
        <f t="shared" si="63"/>
        <v>2.3095703238685317E-2</v>
      </c>
    </row>
    <row r="3858" spans="2:4" x14ac:dyDescent="0.2">
      <c r="B3858" t="s">
        <v>3888</v>
      </c>
      <c r="C3858" s="33">
        <v>1.8401109529936073E-2</v>
      </c>
      <c r="D3858" s="33">
        <f t="shared" si="63"/>
        <v>4.8401109529936072E-2</v>
      </c>
    </row>
    <row r="3859" spans="2:4" x14ac:dyDescent="0.2">
      <c r="B3859" t="s">
        <v>3889</v>
      </c>
      <c r="C3859" s="33">
        <v>-2.7012629458059205E-2</v>
      </c>
      <c r="D3859" s="33">
        <f t="shared" si="63"/>
        <v>2.9873705419407939E-3</v>
      </c>
    </row>
    <row r="3860" spans="2:4" x14ac:dyDescent="0.2">
      <c r="B3860" t="s">
        <v>3890</v>
      </c>
      <c r="C3860" s="33">
        <v>-2.0534314740973815E-2</v>
      </c>
      <c r="D3860" s="33">
        <f t="shared" si="63"/>
        <v>9.4656852590261839E-3</v>
      </c>
    </row>
    <row r="3861" spans="2:4" x14ac:dyDescent="0.2">
      <c r="B3861" t="s">
        <v>3891</v>
      </c>
      <c r="C3861" s="33">
        <v>9.1827302043884437E-3</v>
      </c>
      <c r="D3861" s="33">
        <f t="shared" si="63"/>
        <v>3.9182730204388443E-2</v>
      </c>
    </row>
    <row r="3862" spans="2:4" x14ac:dyDescent="0.2">
      <c r="B3862" t="s">
        <v>3892</v>
      </c>
      <c r="C3862" s="33">
        <v>-3.0200598101757375E-3</v>
      </c>
      <c r="D3862" s="33">
        <f t="shared" si="63"/>
        <v>2.6979940189824261E-2</v>
      </c>
    </row>
    <row r="3863" spans="2:4" x14ac:dyDescent="0.2">
      <c r="B3863" t="s">
        <v>3893</v>
      </c>
      <c r="C3863" s="33">
        <v>7.3727519605051497E-3</v>
      </c>
      <c r="D3863" s="33">
        <f t="shared" si="63"/>
        <v>3.737275196050515E-2</v>
      </c>
    </row>
    <row r="3864" spans="2:4" x14ac:dyDescent="0.2">
      <c r="B3864" t="s">
        <v>3894</v>
      </c>
      <c r="C3864" s="33">
        <v>6.3327462649078944E-5</v>
      </c>
      <c r="D3864" s="33">
        <f t="shared" si="63"/>
        <v>3.006332746264908E-2</v>
      </c>
    </row>
    <row r="3865" spans="2:4" x14ac:dyDescent="0.2">
      <c r="B3865" t="s">
        <v>3895</v>
      </c>
      <c r="C3865" s="33">
        <v>2.7294328981025601E-2</v>
      </c>
      <c r="D3865" s="33">
        <f t="shared" si="63"/>
        <v>5.72943289810256E-2</v>
      </c>
    </row>
    <row r="3866" spans="2:4" x14ac:dyDescent="0.2">
      <c r="B3866" t="s">
        <v>3896</v>
      </c>
      <c r="C3866" s="33">
        <v>4.0741345222951801E-2</v>
      </c>
      <c r="D3866" s="33">
        <f t="shared" si="63"/>
        <v>7.0741345222951807E-2</v>
      </c>
    </row>
    <row r="3867" spans="2:4" x14ac:dyDescent="0.2">
      <c r="B3867" t="s">
        <v>3897</v>
      </c>
      <c r="C3867" s="33">
        <v>-1.4851532123392875E-2</v>
      </c>
      <c r="D3867" s="33">
        <f t="shared" si="63"/>
        <v>1.5148467876607124E-2</v>
      </c>
    </row>
    <row r="3868" spans="2:4" x14ac:dyDescent="0.2">
      <c r="B3868" t="s">
        <v>3898</v>
      </c>
      <c r="C3868" s="33">
        <v>2.4939753290821945E-2</v>
      </c>
      <c r="D3868" s="33">
        <f t="shared" si="63"/>
        <v>5.4939753290821944E-2</v>
      </c>
    </row>
    <row r="3869" spans="2:4" x14ac:dyDescent="0.2">
      <c r="B3869" t="s">
        <v>3899</v>
      </c>
      <c r="C3869" s="33">
        <v>3.172400245252692E-3</v>
      </c>
      <c r="D3869" s="33">
        <f t="shared" si="63"/>
        <v>3.3172400245252691E-2</v>
      </c>
    </row>
    <row r="3870" spans="2:4" x14ac:dyDescent="0.2">
      <c r="B3870" t="s">
        <v>3900</v>
      </c>
      <c r="C3870" s="33">
        <v>3.4955003997220707E-2</v>
      </c>
      <c r="D3870" s="33">
        <f t="shared" si="63"/>
        <v>6.4955003997220706E-2</v>
      </c>
    </row>
    <row r="3871" spans="2:4" x14ac:dyDescent="0.2">
      <c r="B3871" t="s">
        <v>3901</v>
      </c>
      <c r="C3871" s="33">
        <v>-2.1798042938821732E-2</v>
      </c>
      <c r="D3871" s="33">
        <f t="shared" si="63"/>
        <v>8.2019570611782666E-3</v>
      </c>
    </row>
    <row r="3872" spans="2:4" x14ac:dyDescent="0.2">
      <c r="B3872" t="s">
        <v>3902</v>
      </c>
      <c r="C3872" s="33">
        <v>-1.3348054017519867E-2</v>
      </c>
      <c r="D3872" s="33">
        <f t="shared" si="63"/>
        <v>1.6651945982480133E-2</v>
      </c>
    </row>
    <row r="3873" spans="2:4" x14ac:dyDescent="0.2">
      <c r="B3873" t="s">
        <v>3903</v>
      </c>
      <c r="C3873" s="33">
        <v>3.7418555793484319E-2</v>
      </c>
      <c r="D3873" s="33">
        <f t="shared" si="63"/>
        <v>6.7418555793484325E-2</v>
      </c>
    </row>
    <row r="3874" spans="2:4" x14ac:dyDescent="0.2">
      <c r="B3874" t="s">
        <v>3904</v>
      </c>
      <c r="C3874" s="33">
        <v>1.1891833746086745E-2</v>
      </c>
      <c r="D3874" s="33">
        <f t="shared" si="63"/>
        <v>4.1891833746086744E-2</v>
      </c>
    </row>
    <row r="3875" spans="2:4" x14ac:dyDescent="0.2">
      <c r="B3875" t="s">
        <v>3905</v>
      </c>
      <c r="C3875" s="33">
        <v>-1.9284217864513151E-3</v>
      </c>
      <c r="D3875" s="33">
        <f t="shared" si="63"/>
        <v>2.8071578213548685E-2</v>
      </c>
    </row>
    <row r="3876" spans="2:4" x14ac:dyDescent="0.2">
      <c r="B3876" t="s">
        <v>3906</v>
      </c>
      <c r="C3876" s="33">
        <v>2.3559997423889083E-2</v>
      </c>
      <c r="D3876" s="33">
        <f t="shared" si="63"/>
        <v>5.3559997423889082E-2</v>
      </c>
    </row>
    <row r="3877" spans="2:4" x14ac:dyDescent="0.2">
      <c r="B3877" t="s">
        <v>3907</v>
      </c>
      <c r="C3877" s="33">
        <v>1.4578590760396856E-2</v>
      </c>
      <c r="D3877" s="33">
        <f t="shared" si="63"/>
        <v>4.4578590760396858E-2</v>
      </c>
    </row>
    <row r="3878" spans="2:4" x14ac:dyDescent="0.2">
      <c r="B3878" t="s">
        <v>3908</v>
      </c>
      <c r="C3878" s="33">
        <v>9.2704894896632559E-3</v>
      </c>
      <c r="D3878" s="33">
        <f t="shared" si="63"/>
        <v>3.9270489489663253E-2</v>
      </c>
    </row>
    <row r="3879" spans="2:4" x14ac:dyDescent="0.2">
      <c r="B3879" t="s">
        <v>3909</v>
      </c>
      <c r="C3879" s="33">
        <v>1.5900309262142472E-2</v>
      </c>
      <c r="D3879" s="33">
        <f t="shared" si="63"/>
        <v>4.5900309262142475E-2</v>
      </c>
    </row>
    <row r="3880" spans="2:4" x14ac:dyDescent="0.2">
      <c r="B3880" t="s">
        <v>3910</v>
      </c>
      <c r="C3880" s="33">
        <v>2.6089245183892891E-2</v>
      </c>
      <c r="D3880" s="33">
        <f t="shared" si="63"/>
        <v>5.608924518389289E-2</v>
      </c>
    </row>
    <row r="3881" spans="2:4" x14ac:dyDescent="0.2">
      <c r="B3881" t="s">
        <v>3911</v>
      </c>
      <c r="C3881" s="33">
        <v>-2.4085035230113953E-2</v>
      </c>
      <c r="D3881" s="33">
        <f t="shared" si="63"/>
        <v>5.9149647698860455E-3</v>
      </c>
    </row>
    <row r="3882" spans="2:4" x14ac:dyDescent="0.2">
      <c r="B3882" t="s">
        <v>3912</v>
      </c>
      <c r="C3882" s="33">
        <v>4.6660144824328446E-2</v>
      </c>
      <c r="D3882" s="33">
        <f t="shared" si="63"/>
        <v>7.6660144824328452E-2</v>
      </c>
    </row>
    <row r="3883" spans="2:4" x14ac:dyDescent="0.2">
      <c r="B3883" t="s">
        <v>3913</v>
      </c>
      <c r="C3883" s="33">
        <v>-1.3456923685064745E-2</v>
      </c>
      <c r="D3883" s="33">
        <f t="shared" si="63"/>
        <v>1.6543076314935255E-2</v>
      </c>
    </row>
    <row r="3884" spans="2:4" x14ac:dyDescent="0.2">
      <c r="B3884" t="s">
        <v>3914</v>
      </c>
      <c r="C3884" s="33">
        <v>3.9465255783660148E-2</v>
      </c>
      <c r="D3884" s="33">
        <f t="shared" si="63"/>
        <v>6.946525578366014E-2</v>
      </c>
    </row>
    <row r="3885" spans="2:4" x14ac:dyDescent="0.2">
      <c r="B3885" t="s">
        <v>3915</v>
      </c>
      <c r="C3885" s="33">
        <v>-2.2295010454756653E-2</v>
      </c>
      <c r="D3885" s="33">
        <f t="shared" si="63"/>
        <v>7.7049895452433459E-3</v>
      </c>
    </row>
    <row r="3886" spans="2:4" x14ac:dyDescent="0.2">
      <c r="B3886" t="s">
        <v>3916</v>
      </c>
      <c r="C3886" s="33">
        <v>1.4295013541941043E-2</v>
      </c>
      <c r="D3886" s="33">
        <f t="shared" si="63"/>
        <v>4.4295013541941042E-2</v>
      </c>
    </row>
    <row r="3887" spans="2:4" x14ac:dyDescent="0.2">
      <c r="B3887" t="s">
        <v>3917</v>
      </c>
      <c r="C3887" s="33">
        <v>-4.8345387581316908E-2</v>
      </c>
      <c r="D3887" s="33">
        <f t="shared" si="63"/>
        <v>-1.8345387581316909E-2</v>
      </c>
    </row>
    <row r="3888" spans="2:4" x14ac:dyDescent="0.2">
      <c r="B3888" t="s">
        <v>3918</v>
      </c>
      <c r="C3888" s="33">
        <v>2.517193686430922E-2</v>
      </c>
      <c r="D3888" s="33">
        <f t="shared" si="63"/>
        <v>5.5171936864309219E-2</v>
      </c>
    </row>
    <row r="3889" spans="2:4" x14ac:dyDescent="0.2">
      <c r="B3889" t="s">
        <v>3919</v>
      </c>
      <c r="C3889" s="33">
        <v>1.0561442859769423E-2</v>
      </c>
      <c r="D3889" s="33">
        <f t="shared" si="63"/>
        <v>4.0561442859769425E-2</v>
      </c>
    </row>
    <row r="3890" spans="2:4" x14ac:dyDescent="0.2">
      <c r="B3890" t="s">
        <v>3920</v>
      </c>
      <c r="C3890" s="33">
        <v>2.0799237816654804E-2</v>
      </c>
      <c r="D3890" s="33">
        <f t="shared" si="63"/>
        <v>5.0799237816654803E-2</v>
      </c>
    </row>
    <row r="3891" spans="2:4" x14ac:dyDescent="0.2">
      <c r="B3891" t="s">
        <v>3921</v>
      </c>
      <c r="C3891" s="33">
        <v>-3.27438167111129E-2</v>
      </c>
      <c r="D3891" s="33">
        <f t="shared" si="63"/>
        <v>-2.7438167111129008E-3</v>
      </c>
    </row>
    <row r="3892" spans="2:4" x14ac:dyDescent="0.2">
      <c r="B3892" t="s">
        <v>3922</v>
      </c>
      <c r="C3892" s="33">
        <v>8.3094157833091195E-3</v>
      </c>
      <c r="D3892" s="33">
        <f t="shared" si="63"/>
        <v>3.8309415783309118E-2</v>
      </c>
    </row>
    <row r="3893" spans="2:4" x14ac:dyDescent="0.2">
      <c r="B3893" t="s">
        <v>3923</v>
      </c>
      <c r="C3893" s="33">
        <v>3.6657148414437048E-2</v>
      </c>
      <c r="D3893" s="33">
        <f t="shared" si="63"/>
        <v>6.665714841443704E-2</v>
      </c>
    </row>
    <row r="3894" spans="2:4" x14ac:dyDescent="0.2">
      <c r="B3894" t="s">
        <v>3924</v>
      </c>
      <c r="C3894" s="33">
        <v>2.3913566145986068E-2</v>
      </c>
      <c r="D3894" s="33">
        <f t="shared" si="63"/>
        <v>5.3913566145986067E-2</v>
      </c>
    </row>
    <row r="3895" spans="2:4" x14ac:dyDescent="0.2">
      <c r="B3895" t="s">
        <v>3925</v>
      </c>
      <c r="C3895" s="33">
        <v>1.0786115621286667E-3</v>
      </c>
      <c r="D3895" s="33">
        <f t="shared" si="63"/>
        <v>3.1078611562128666E-2</v>
      </c>
    </row>
    <row r="3896" spans="2:4" x14ac:dyDescent="0.2">
      <c r="B3896" t="s">
        <v>3926</v>
      </c>
      <c r="C3896" s="33">
        <v>4.0645744959526039E-2</v>
      </c>
      <c r="D3896" s="33">
        <f t="shared" si="63"/>
        <v>7.0645744959526038E-2</v>
      </c>
    </row>
    <row r="3897" spans="2:4" x14ac:dyDescent="0.2">
      <c r="B3897" t="s">
        <v>3927</v>
      </c>
      <c r="C3897" s="33">
        <v>2.8182429993761318E-2</v>
      </c>
      <c r="D3897" s="33">
        <f t="shared" si="63"/>
        <v>5.8182429993761317E-2</v>
      </c>
    </row>
    <row r="3898" spans="2:4" x14ac:dyDescent="0.2">
      <c r="B3898" t="s">
        <v>3928</v>
      </c>
      <c r="C3898" s="33">
        <v>5.9016816105337579E-4</v>
      </c>
      <c r="D3898" s="33">
        <f t="shared" si="63"/>
        <v>3.0590168161053373E-2</v>
      </c>
    </row>
    <row r="3899" spans="2:4" x14ac:dyDescent="0.2">
      <c r="B3899" t="s">
        <v>3929</v>
      </c>
      <c r="C3899" s="33">
        <v>-4.0442395203154624E-3</v>
      </c>
      <c r="D3899" s="33">
        <f t="shared" si="63"/>
        <v>2.5955760479684536E-2</v>
      </c>
    </row>
    <row r="3900" spans="2:4" x14ac:dyDescent="0.2">
      <c r="B3900" t="s">
        <v>3930</v>
      </c>
      <c r="C3900" s="33">
        <v>2.3868181728663163E-2</v>
      </c>
      <c r="D3900" s="33">
        <f t="shared" si="63"/>
        <v>5.3868181728663159E-2</v>
      </c>
    </row>
    <row r="3901" spans="2:4" x14ac:dyDescent="0.2">
      <c r="B3901" t="s">
        <v>3931</v>
      </c>
      <c r="C3901" s="33">
        <v>-1.7149207907051579E-2</v>
      </c>
      <c r="D3901" s="33">
        <f t="shared" si="63"/>
        <v>1.285079209294842E-2</v>
      </c>
    </row>
    <row r="3902" spans="2:4" x14ac:dyDescent="0.2">
      <c r="B3902" t="s">
        <v>3932</v>
      </c>
      <c r="C3902" s="33">
        <v>-3.6502507654052312E-3</v>
      </c>
      <c r="D3902" s="33">
        <f t="shared" si="63"/>
        <v>2.6349749234594766E-2</v>
      </c>
    </row>
    <row r="3903" spans="2:4" x14ac:dyDescent="0.2">
      <c r="B3903" t="s">
        <v>3933</v>
      </c>
      <c r="C3903" s="33">
        <v>4.7271114484669042E-3</v>
      </c>
      <c r="D3903" s="33">
        <f t="shared" si="63"/>
        <v>3.4727111448466901E-2</v>
      </c>
    </row>
    <row r="3904" spans="2:4" x14ac:dyDescent="0.2">
      <c r="B3904" t="s">
        <v>3934</v>
      </c>
      <c r="C3904" s="33">
        <v>-6.5395910169650188E-3</v>
      </c>
      <c r="D3904" s="33">
        <f t="shared" si="63"/>
        <v>2.3460408983034982E-2</v>
      </c>
    </row>
    <row r="3905" spans="2:4" x14ac:dyDescent="0.2">
      <c r="B3905" t="s">
        <v>3935</v>
      </c>
      <c r="C3905" s="33">
        <v>2.2522392741402684E-2</v>
      </c>
      <c r="D3905" s="33">
        <f t="shared" si="63"/>
        <v>5.2522392741402683E-2</v>
      </c>
    </row>
    <row r="3906" spans="2:4" x14ac:dyDescent="0.2">
      <c r="B3906" t="s">
        <v>3936</v>
      </c>
      <c r="C3906" s="33">
        <v>9.611468448157634E-3</v>
      </c>
      <c r="D3906" s="33">
        <f t="shared" si="63"/>
        <v>3.9611468448157633E-2</v>
      </c>
    </row>
    <row r="3907" spans="2:4" x14ac:dyDescent="0.2">
      <c r="B3907" t="s">
        <v>3937</v>
      </c>
      <c r="C3907" s="33">
        <v>4.2168968955368135E-3</v>
      </c>
      <c r="D3907" s="33">
        <f t="shared" si="63"/>
        <v>3.4216896895536815E-2</v>
      </c>
    </row>
    <row r="3908" spans="2:4" x14ac:dyDescent="0.2">
      <c r="B3908" t="s">
        <v>3938</v>
      </c>
      <c r="C3908" s="33">
        <v>1.0521567602371719E-2</v>
      </c>
      <c r="D3908" s="33">
        <f t="shared" si="63"/>
        <v>4.0521567602371716E-2</v>
      </c>
    </row>
    <row r="3909" spans="2:4" x14ac:dyDescent="0.2">
      <c r="B3909" t="s">
        <v>3939</v>
      </c>
      <c r="C3909" s="33">
        <v>-1.3514712121868869E-2</v>
      </c>
      <c r="D3909" s="33">
        <f t="shared" ref="D3909:D3972" si="64">C3909+3%</f>
        <v>1.6485287878131132E-2</v>
      </c>
    </row>
    <row r="3910" spans="2:4" x14ac:dyDescent="0.2">
      <c r="B3910" t="s">
        <v>3940</v>
      </c>
      <c r="C3910" s="33">
        <v>1.1621592353808444E-2</v>
      </c>
      <c r="D3910" s="33">
        <f t="shared" si="64"/>
        <v>4.162159235380844E-2</v>
      </c>
    </row>
    <row r="3911" spans="2:4" x14ac:dyDescent="0.2">
      <c r="B3911" t="s">
        <v>3941</v>
      </c>
      <c r="C3911" s="33">
        <v>1.3148346214779885E-2</v>
      </c>
      <c r="D3911" s="33">
        <f t="shared" si="64"/>
        <v>4.3148346214779885E-2</v>
      </c>
    </row>
    <row r="3912" spans="2:4" x14ac:dyDescent="0.2">
      <c r="B3912" t="s">
        <v>3942</v>
      </c>
      <c r="C3912" s="33">
        <v>4.4461457243557018E-2</v>
      </c>
      <c r="D3912" s="33">
        <f t="shared" si="64"/>
        <v>7.4461457243557017E-2</v>
      </c>
    </row>
    <row r="3913" spans="2:4" x14ac:dyDescent="0.2">
      <c r="B3913" t="s">
        <v>3943</v>
      </c>
      <c r="C3913" s="33">
        <v>2.44811092217561E-4</v>
      </c>
      <c r="D3913" s="33">
        <f t="shared" si="64"/>
        <v>3.024481109221756E-2</v>
      </c>
    </row>
    <row r="3914" spans="2:4" x14ac:dyDescent="0.2">
      <c r="B3914" t="s">
        <v>3944</v>
      </c>
      <c r="C3914" s="33">
        <v>1.4808340258457859E-2</v>
      </c>
      <c r="D3914" s="33">
        <f t="shared" si="64"/>
        <v>4.4808340258457854E-2</v>
      </c>
    </row>
    <row r="3915" spans="2:4" x14ac:dyDescent="0.2">
      <c r="B3915" t="s">
        <v>3945</v>
      </c>
      <c r="C3915" s="33">
        <v>1.2051952755375274E-2</v>
      </c>
      <c r="D3915" s="33">
        <f t="shared" si="64"/>
        <v>4.2051952755375273E-2</v>
      </c>
    </row>
    <row r="3916" spans="2:4" x14ac:dyDescent="0.2">
      <c r="B3916" t="s">
        <v>3946</v>
      </c>
      <c r="C3916" s="33">
        <v>1.6980291086758827E-2</v>
      </c>
      <c r="D3916" s="33">
        <f t="shared" si="64"/>
        <v>4.698029108675883E-2</v>
      </c>
    </row>
    <row r="3917" spans="2:4" x14ac:dyDescent="0.2">
      <c r="B3917" t="s">
        <v>3947</v>
      </c>
      <c r="C3917" s="33">
        <v>-1.3386111787117917E-2</v>
      </c>
      <c r="D3917" s="33">
        <f t="shared" si="64"/>
        <v>1.661388821288208E-2</v>
      </c>
    </row>
    <row r="3918" spans="2:4" x14ac:dyDescent="0.2">
      <c r="B3918" t="s">
        <v>3948</v>
      </c>
      <c r="C3918" s="33">
        <v>3.3266230317489418E-2</v>
      </c>
      <c r="D3918" s="33">
        <f t="shared" si="64"/>
        <v>6.3266230317489416E-2</v>
      </c>
    </row>
    <row r="3919" spans="2:4" x14ac:dyDescent="0.2">
      <c r="B3919" t="s">
        <v>3949</v>
      </c>
      <c r="C3919" s="33">
        <v>7.2115100313519722E-3</v>
      </c>
      <c r="D3919" s="33">
        <f t="shared" si="64"/>
        <v>3.7211510031351973E-2</v>
      </c>
    </row>
    <row r="3920" spans="2:4" x14ac:dyDescent="0.2">
      <c r="B3920" t="s">
        <v>3950</v>
      </c>
      <c r="C3920" s="33">
        <v>2.6733455395228548E-2</v>
      </c>
      <c r="D3920" s="33">
        <f t="shared" si="64"/>
        <v>5.6733455395228546E-2</v>
      </c>
    </row>
    <row r="3921" spans="2:4" x14ac:dyDescent="0.2">
      <c r="B3921" t="s">
        <v>3951</v>
      </c>
      <c r="C3921" s="33">
        <v>1.7742381182875574E-2</v>
      </c>
      <c r="D3921" s="33">
        <f t="shared" si="64"/>
        <v>4.7742381182875576E-2</v>
      </c>
    </row>
    <row r="3922" spans="2:4" x14ac:dyDescent="0.2">
      <c r="B3922" t="s">
        <v>3952</v>
      </c>
      <c r="C3922" s="33">
        <v>9.0157917594074453E-3</v>
      </c>
      <c r="D3922" s="33">
        <f t="shared" si="64"/>
        <v>3.9015791759407448E-2</v>
      </c>
    </row>
    <row r="3923" spans="2:4" x14ac:dyDescent="0.2">
      <c r="B3923" t="s">
        <v>3953</v>
      </c>
      <c r="C3923" s="33">
        <v>5.4316967031751325E-2</v>
      </c>
      <c r="D3923" s="33">
        <f t="shared" si="64"/>
        <v>8.4316967031751316E-2</v>
      </c>
    </row>
    <row r="3924" spans="2:4" x14ac:dyDescent="0.2">
      <c r="B3924" t="s">
        <v>3954</v>
      </c>
      <c r="C3924" s="33">
        <v>-1.5568578427188623E-2</v>
      </c>
      <c r="D3924" s="33">
        <f t="shared" si="64"/>
        <v>1.4431421572811376E-2</v>
      </c>
    </row>
    <row r="3925" spans="2:4" x14ac:dyDescent="0.2">
      <c r="B3925" t="s">
        <v>3955</v>
      </c>
      <c r="C3925" s="33">
        <v>-1.8216357967623369E-3</v>
      </c>
      <c r="D3925" s="33">
        <f t="shared" si="64"/>
        <v>2.817836420323766E-2</v>
      </c>
    </row>
    <row r="3926" spans="2:4" x14ac:dyDescent="0.2">
      <c r="B3926" t="s">
        <v>3956</v>
      </c>
      <c r="C3926" s="33">
        <v>1.8410224686819524E-2</v>
      </c>
      <c r="D3926" s="33">
        <f t="shared" si="64"/>
        <v>4.841022468681952E-2</v>
      </c>
    </row>
    <row r="3927" spans="2:4" x14ac:dyDescent="0.2">
      <c r="B3927" t="s">
        <v>3957</v>
      </c>
      <c r="C3927" s="33">
        <v>9.8483982559812028E-3</v>
      </c>
      <c r="D3927" s="33">
        <f t="shared" si="64"/>
        <v>3.9848398255981202E-2</v>
      </c>
    </row>
    <row r="3928" spans="2:4" x14ac:dyDescent="0.2">
      <c r="B3928" t="s">
        <v>3958</v>
      </c>
      <c r="C3928" s="33">
        <v>2.7925785226713386E-2</v>
      </c>
      <c r="D3928" s="33">
        <f t="shared" si="64"/>
        <v>5.7925785226713385E-2</v>
      </c>
    </row>
    <row r="3929" spans="2:4" x14ac:dyDescent="0.2">
      <c r="B3929" t="s">
        <v>3959</v>
      </c>
      <c r="C3929" s="33">
        <v>1.1632616460536272E-2</v>
      </c>
      <c r="D3929" s="33">
        <f t="shared" si="64"/>
        <v>4.1632616460536273E-2</v>
      </c>
    </row>
    <row r="3930" spans="2:4" x14ac:dyDescent="0.2">
      <c r="B3930" t="s">
        <v>3960</v>
      </c>
      <c r="C3930" s="33">
        <v>3.0000627416757922E-2</v>
      </c>
      <c r="D3930" s="33">
        <f t="shared" si="64"/>
        <v>6.0000627416757921E-2</v>
      </c>
    </row>
    <row r="3931" spans="2:4" x14ac:dyDescent="0.2">
      <c r="B3931" t="s">
        <v>3961</v>
      </c>
      <c r="C3931" s="33">
        <v>-3.7661510464028068E-2</v>
      </c>
      <c r="D3931" s="33">
        <f t="shared" si="64"/>
        <v>-7.6615104640280693E-3</v>
      </c>
    </row>
    <row r="3932" spans="2:4" x14ac:dyDescent="0.2">
      <c r="B3932" t="s">
        <v>3962</v>
      </c>
      <c r="C3932" s="33">
        <v>1.0384835460891067E-2</v>
      </c>
      <c r="D3932" s="33">
        <f t="shared" si="64"/>
        <v>4.0384835460891069E-2</v>
      </c>
    </row>
    <row r="3933" spans="2:4" x14ac:dyDescent="0.2">
      <c r="B3933" t="s">
        <v>3963</v>
      </c>
      <c r="C3933" s="33">
        <v>-2.3451881443852365E-2</v>
      </c>
      <c r="D3933" s="33">
        <f t="shared" si="64"/>
        <v>6.5481185561476335E-3</v>
      </c>
    </row>
    <row r="3934" spans="2:4" x14ac:dyDescent="0.2">
      <c r="B3934" t="s">
        <v>3964</v>
      </c>
      <c r="C3934" s="33">
        <v>-2.2184831364646558E-3</v>
      </c>
      <c r="D3934" s="33">
        <f t="shared" si="64"/>
        <v>2.7781516863535343E-2</v>
      </c>
    </row>
    <row r="3935" spans="2:4" x14ac:dyDescent="0.2">
      <c r="B3935" t="s">
        <v>3965</v>
      </c>
      <c r="C3935" s="33">
        <v>3.8956421980616086E-2</v>
      </c>
      <c r="D3935" s="33">
        <f t="shared" si="64"/>
        <v>6.8956421980616078E-2</v>
      </c>
    </row>
    <row r="3936" spans="2:4" x14ac:dyDescent="0.2">
      <c r="B3936" t="s">
        <v>3966</v>
      </c>
      <c r="C3936" s="33">
        <v>-7.204458086609267E-3</v>
      </c>
      <c r="D3936" s="33">
        <f t="shared" si="64"/>
        <v>2.2795541913390734E-2</v>
      </c>
    </row>
    <row r="3937" spans="2:4" x14ac:dyDescent="0.2">
      <c r="B3937" t="s">
        <v>3967</v>
      </c>
      <c r="C3937" s="33">
        <v>-7.2044839042911587E-3</v>
      </c>
      <c r="D3937" s="33">
        <f t="shared" si="64"/>
        <v>2.2795516095708838E-2</v>
      </c>
    </row>
    <row r="3938" spans="2:4" x14ac:dyDescent="0.2">
      <c r="B3938" t="s">
        <v>3968</v>
      </c>
      <c r="C3938" s="33">
        <v>5.9256053020730233E-3</v>
      </c>
      <c r="D3938" s="33">
        <f t="shared" si="64"/>
        <v>3.5925605302073019E-2</v>
      </c>
    </row>
    <row r="3939" spans="2:4" x14ac:dyDescent="0.2">
      <c r="B3939" t="s">
        <v>3969</v>
      </c>
      <c r="C3939" s="33">
        <v>1.8751430658687316E-2</v>
      </c>
      <c r="D3939" s="33">
        <f t="shared" si="64"/>
        <v>4.8751430658687311E-2</v>
      </c>
    </row>
    <row r="3940" spans="2:4" x14ac:dyDescent="0.2">
      <c r="B3940" t="s">
        <v>3970</v>
      </c>
      <c r="C3940" s="33">
        <v>2.506998549072504E-2</v>
      </c>
      <c r="D3940" s="33">
        <f t="shared" si="64"/>
        <v>5.5069985490725039E-2</v>
      </c>
    </row>
    <row r="3941" spans="2:4" x14ac:dyDescent="0.2">
      <c r="B3941" t="s">
        <v>3971</v>
      </c>
      <c r="C3941" s="33">
        <v>3.2513373552848834E-2</v>
      </c>
      <c r="D3941" s="33">
        <f t="shared" si="64"/>
        <v>6.2513373552848833E-2</v>
      </c>
    </row>
    <row r="3942" spans="2:4" x14ac:dyDescent="0.2">
      <c r="B3942" t="s">
        <v>3972</v>
      </c>
      <c r="C3942" s="33">
        <v>8.2257685450632528E-5</v>
      </c>
      <c r="D3942" s="33">
        <f t="shared" si="64"/>
        <v>3.0082257685450631E-2</v>
      </c>
    </row>
    <row r="3943" spans="2:4" x14ac:dyDescent="0.2">
      <c r="B3943" t="s">
        <v>3973</v>
      </c>
      <c r="C3943" s="33">
        <v>1.237375822090573E-2</v>
      </c>
      <c r="D3943" s="33">
        <f t="shared" si="64"/>
        <v>4.2373758220905729E-2</v>
      </c>
    </row>
    <row r="3944" spans="2:4" x14ac:dyDescent="0.2">
      <c r="B3944" t="s">
        <v>3974</v>
      </c>
      <c r="C3944" s="33">
        <v>7.4939930798903175E-3</v>
      </c>
      <c r="D3944" s="33">
        <f t="shared" si="64"/>
        <v>3.749399307989032E-2</v>
      </c>
    </row>
    <row r="3945" spans="2:4" x14ac:dyDescent="0.2">
      <c r="B3945" t="s">
        <v>3975</v>
      </c>
      <c r="C3945" s="33">
        <v>-4.2329744714676987E-3</v>
      </c>
      <c r="D3945" s="33">
        <f t="shared" si="64"/>
        <v>2.57670255285323E-2</v>
      </c>
    </row>
    <row r="3946" spans="2:4" x14ac:dyDescent="0.2">
      <c r="B3946" t="s">
        <v>3976</v>
      </c>
      <c r="C3946" s="33">
        <v>3.6008304318980305E-6</v>
      </c>
      <c r="D3946" s="33">
        <f t="shared" si="64"/>
        <v>3.0003600830431895E-2</v>
      </c>
    </row>
    <row r="3947" spans="2:4" x14ac:dyDescent="0.2">
      <c r="B3947" t="s">
        <v>3977</v>
      </c>
      <c r="C3947" s="33">
        <v>1.448680193363943E-2</v>
      </c>
      <c r="D3947" s="33">
        <f t="shared" si="64"/>
        <v>4.4486801933639429E-2</v>
      </c>
    </row>
    <row r="3948" spans="2:4" x14ac:dyDescent="0.2">
      <c r="B3948" t="s">
        <v>3978</v>
      </c>
      <c r="C3948" s="33">
        <v>2.971863923237001E-2</v>
      </c>
      <c r="D3948" s="33">
        <f t="shared" si="64"/>
        <v>5.9718639232370009E-2</v>
      </c>
    </row>
    <row r="3949" spans="2:4" x14ac:dyDescent="0.2">
      <c r="B3949" t="s">
        <v>3979</v>
      </c>
      <c r="C3949" s="33">
        <v>-1.7708277184666207E-2</v>
      </c>
      <c r="D3949" s="33">
        <f t="shared" si="64"/>
        <v>1.2291722815333792E-2</v>
      </c>
    </row>
    <row r="3950" spans="2:4" x14ac:dyDescent="0.2">
      <c r="B3950" t="s">
        <v>3980</v>
      </c>
      <c r="C3950" s="33">
        <v>1.1141973743521664E-3</v>
      </c>
      <c r="D3950" s="33">
        <f t="shared" si="64"/>
        <v>3.1114197374352164E-2</v>
      </c>
    </row>
    <row r="3951" spans="2:4" x14ac:dyDescent="0.2">
      <c r="B3951" t="s">
        <v>3981</v>
      </c>
      <c r="C3951" s="33">
        <v>2.6796836534003311E-2</v>
      </c>
      <c r="D3951" s="33">
        <f t="shared" si="64"/>
        <v>5.679683653400331E-2</v>
      </c>
    </row>
    <row r="3952" spans="2:4" x14ac:dyDescent="0.2">
      <c r="B3952" t="s">
        <v>3982</v>
      </c>
      <c r="C3952" s="33">
        <v>1.1648149840994522E-2</v>
      </c>
      <c r="D3952" s="33">
        <f t="shared" si="64"/>
        <v>4.1648149840994519E-2</v>
      </c>
    </row>
    <row r="3953" spans="2:4" x14ac:dyDescent="0.2">
      <c r="B3953" t="s">
        <v>3983</v>
      </c>
      <c r="C3953" s="33">
        <v>8.9630618984558891E-3</v>
      </c>
      <c r="D3953" s="33">
        <f t="shared" si="64"/>
        <v>3.8963061898455886E-2</v>
      </c>
    </row>
    <row r="3954" spans="2:4" x14ac:dyDescent="0.2">
      <c r="B3954" t="s">
        <v>3984</v>
      </c>
      <c r="C3954" s="33">
        <v>-1.0626766335405354E-2</v>
      </c>
      <c r="D3954" s="33">
        <f t="shared" si="64"/>
        <v>1.9373233664594647E-2</v>
      </c>
    </row>
    <row r="3955" spans="2:4" x14ac:dyDescent="0.2">
      <c r="B3955" t="s">
        <v>3985</v>
      </c>
      <c r="C3955" s="33">
        <v>4.9467302070984077E-3</v>
      </c>
      <c r="D3955" s="33">
        <f t="shared" si="64"/>
        <v>3.4946730207098403E-2</v>
      </c>
    </row>
    <row r="3956" spans="2:4" x14ac:dyDescent="0.2">
      <c r="B3956" t="s">
        <v>3986</v>
      </c>
      <c r="C3956" s="33">
        <v>3.3330594229397922E-2</v>
      </c>
      <c r="D3956" s="33">
        <f t="shared" si="64"/>
        <v>6.3330594229397921E-2</v>
      </c>
    </row>
    <row r="3957" spans="2:4" x14ac:dyDescent="0.2">
      <c r="B3957" t="s">
        <v>3987</v>
      </c>
      <c r="C3957" s="33">
        <v>-1.2922617220970061E-2</v>
      </c>
      <c r="D3957" s="33">
        <f t="shared" si="64"/>
        <v>1.707738277902994E-2</v>
      </c>
    </row>
    <row r="3958" spans="2:4" x14ac:dyDescent="0.2">
      <c r="B3958" t="s">
        <v>3988</v>
      </c>
      <c r="C3958" s="33">
        <v>-1.6278090414901178E-2</v>
      </c>
      <c r="D3958" s="33">
        <f t="shared" si="64"/>
        <v>1.3721909585098821E-2</v>
      </c>
    </row>
    <row r="3959" spans="2:4" x14ac:dyDescent="0.2">
      <c r="B3959" t="s">
        <v>3989</v>
      </c>
      <c r="C3959" s="33">
        <v>-4.8121678877055069E-2</v>
      </c>
      <c r="D3959" s="33">
        <f t="shared" si="64"/>
        <v>-1.812167887705507E-2</v>
      </c>
    </row>
    <row r="3960" spans="2:4" x14ac:dyDescent="0.2">
      <c r="B3960" t="s">
        <v>3990</v>
      </c>
      <c r="C3960" s="33">
        <v>3.9941914384730354E-2</v>
      </c>
      <c r="D3960" s="33">
        <f t="shared" si="64"/>
        <v>6.9941914384730353E-2</v>
      </c>
    </row>
    <row r="3961" spans="2:4" x14ac:dyDescent="0.2">
      <c r="B3961" t="s">
        <v>3991</v>
      </c>
      <c r="C3961" s="33">
        <v>-3.2776811265606318E-2</v>
      </c>
      <c r="D3961" s="33">
        <f t="shared" si="64"/>
        <v>-2.7768112656063187E-3</v>
      </c>
    </row>
    <row r="3962" spans="2:4" x14ac:dyDescent="0.2">
      <c r="B3962" t="s">
        <v>3992</v>
      </c>
      <c r="C3962" s="33">
        <v>1.1981321286597037E-2</v>
      </c>
      <c r="D3962" s="33">
        <f t="shared" si="64"/>
        <v>4.198132128659704E-2</v>
      </c>
    </row>
    <row r="3963" spans="2:4" x14ac:dyDescent="0.2">
      <c r="B3963" t="s">
        <v>3993</v>
      </c>
      <c r="C3963" s="33">
        <v>2.4560559593532285E-2</v>
      </c>
      <c r="D3963" s="33">
        <f t="shared" si="64"/>
        <v>5.4560559593532287E-2</v>
      </c>
    </row>
    <row r="3964" spans="2:4" x14ac:dyDescent="0.2">
      <c r="B3964" t="s">
        <v>3994</v>
      </c>
      <c r="C3964" s="33">
        <v>1.4011269079959487E-2</v>
      </c>
      <c r="D3964" s="33">
        <f t="shared" si="64"/>
        <v>4.4011269079959489E-2</v>
      </c>
    </row>
    <row r="3965" spans="2:4" x14ac:dyDescent="0.2">
      <c r="B3965" t="s">
        <v>3995</v>
      </c>
      <c r="C3965" s="33">
        <v>-3.1476441624993783E-3</v>
      </c>
      <c r="D3965" s="33">
        <f t="shared" si="64"/>
        <v>2.6852355837500619E-2</v>
      </c>
    </row>
    <row r="3966" spans="2:4" x14ac:dyDescent="0.2">
      <c r="B3966" t="s">
        <v>3996</v>
      </c>
      <c r="C3966" s="33">
        <v>2.8517708679280565E-2</v>
      </c>
      <c r="D3966" s="33">
        <f t="shared" si="64"/>
        <v>5.8517708679280564E-2</v>
      </c>
    </row>
    <row r="3967" spans="2:4" x14ac:dyDescent="0.2">
      <c r="B3967" t="s">
        <v>3997</v>
      </c>
      <c r="C3967" s="33">
        <v>-2.132995082495983E-2</v>
      </c>
      <c r="D3967" s="33">
        <f t="shared" si="64"/>
        <v>8.670049175040169E-3</v>
      </c>
    </row>
    <row r="3968" spans="2:4" x14ac:dyDescent="0.2">
      <c r="B3968" t="s">
        <v>3998</v>
      </c>
      <c r="C3968" s="33">
        <v>4.6131154198488615E-3</v>
      </c>
      <c r="D3968" s="33">
        <f t="shared" si="64"/>
        <v>3.4613115419848864E-2</v>
      </c>
    </row>
    <row r="3969" spans="2:4" x14ac:dyDescent="0.2">
      <c r="B3969" t="s">
        <v>3999</v>
      </c>
      <c r="C3969" s="33">
        <v>1.6801355174975406E-2</v>
      </c>
      <c r="D3969" s="33">
        <f t="shared" si="64"/>
        <v>4.6801355174975405E-2</v>
      </c>
    </row>
    <row r="3970" spans="2:4" x14ac:dyDescent="0.2">
      <c r="B3970" t="s">
        <v>4000</v>
      </c>
      <c r="C3970" s="33">
        <v>-3.3584544225313533E-2</v>
      </c>
      <c r="D3970" s="33">
        <f t="shared" si="64"/>
        <v>-3.5845442253135337E-3</v>
      </c>
    </row>
    <row r="3971" spans="2:4" x14ac:dyDescent="0.2">
      <c r="B3971" t="s">
        <v>4001</v>
      </c>
      <c r="C3971" s="33">
        <v>-1.3435637557179777E-2</v>
      </c>
      <c r="D3971" s="33">
        <f t="shared" si="64"/>
        <v>1.6564362442820224E-2</v>
      </c>
    </row>
    <row r="3972" spans="2:4" x14ac:dyDescent="0.2">
      <c r="B3972" t="s">
        <v>4002</v>
      </c>
      <c r="C3972" s="33">
        <v>1.0760827474818773E-2</v>
      </c>
      <c r="D3972" s="33">
        <f t="shared" si="64"/>
        <v>4.0760827474818774E-2</v>
      </c>
    </row>
    <row r="3973" spans="2:4" x14ac:dyDescent="0.2">
      <c r="B3973" t="s">
        <v>4003</v>
      </c>
      <c r="C3973" s="33">
        <v>9.6887658427570172E-3</v>
      </c>
      <c r="D3973" s="33">
        <f t="shared" ref="D3973:D4004" si="65">C3973+3%</f>
        <v>3.9688765842757018E-2</v>
      </c>
    </row>
    <row r="3974" spans="2:4" x14ac:dyDescent="0.2">
      <c r="B3974" t="s">
        <v>4004</v>
      </c>
      <c r="C3974" s="33">
        <v>8.5539839391197206E-3</v>
      </c>
      <c r="D3974" s="33">
        <f t="shared" si="65"/>
        <v>3.8553983939119719E-2</v>
      </c>
    </row>
    <row r="3975" spans="2:4" x14ac:dyDescent="0.2">
      <c r="B3975" t="s">
        <v>4005</v>
      </c>
      <c r="C3975" s="33">
        <v>2.5350342646223233E-2</v>
      </c>
      <c r="D3975" s="33">
        <f t="shared" si="65"/>
        <v>5.5350342646223231E-2</v>
      </c>
    </row>
    <row r="3976" spans="2:4" x14ac:dyDescent="0.2">
      <c r="B3976" t="s">
        <v>4006</v>
      </c>
      <c r="C3976" s="33">
        <v>4.1012962061614804E-2</v>
      </c>
      <c r="D3976" s="33">
        <f t="shared" si="65"/>
        <v>7.1012962061614809E-2</v>
      </c>
    </row>
    <row r="3977" spans="2:4" x14ac:dyDescent="0.2">
      <c r="B3977" t="s">
        <v>4007</v>
      </c>
      <c r="C3977" s="33">
        <v>2.1100852110162972E-2</v>
      </c>
      <c r="D3977" s="33">
        <f t="shared" si="65"/>
        <v>5.1100852110162971E-2</v>
      </c>
    </row>
    <row r="3978" spans="2:4" x14ac:dyDescent="0.2">
      <c r="B3978" t="s">
        <v>4008</v>
      </c>
      <c r="C3978" s="33">
        <v>3.4913260061624395E-2</v>
      </c>
      <c r="D3978" s="33">
        <f t="shared" si="65"/>
        <v>6.49132600616244E-2</v>
      </c>
    </row>
    <row r="3979" spans="2:4" x14ac:dyDescent="0.2">
      <c r="B3979" t="s">
        <v>4009</v>
      </c>
      <c r="C3979" s="33">
        <v>2.3222820676921888E-2</v>
      </c>
      <c r="D3979" s="33">
        <f t="shared" si="65"/>
        <v>5.3222820676921884E-2</v>
      </c>
    </row>
    <row r="3980" spans="2:4" x14ac:dyDescent="0.2">
      <c r="B3980" t="s">
        <v>4010</v>
      </c>
      <c r="C3980" s="33">
        <v>-3.7461786953101039E-4</v>
      </c>
      <c r="D3980" s="33">
        <f t="shared" si="65"/>
        <v>2.9625382130468988E-2</v>
      </c>
    </row>
    <row r="3981" spans="2:4" x14ac:dyDescent="0.2">
      <c r="B3981" t="s">
        <v>4011</v>
      </c>
      <c r="C3981" s="33">
        <v>1.9811869022128663E-2</v>
      </c>
      <c r="D3981" s="33">
        <f t="shared" si="65"/>
        <v>4.9811869022128662E-2</v>
      </c>
    </row>
    <row r="3982" spans="2:4" x14ac:dyDescent="0.2">
      <c r="B3982" t="s">
        <v>4012</v>
      </c>
      <c r="C3982" s="33">
        <v>1.7895396335856559E-2</v>
      </c>
      <c r="D3982" s="33">
        <f t="shared" si="65"/>
        <v>4.7895396335856558E-2</v>
      </c>
    </row>
    <row r="3983" spans="2:4" x14ac:dyDescent="0.2">
      <c r="B3983" t="s">
        <v>4013</v>
      </c>
      <c r="C3983" s="33">
        <v>2.7589240593896655E-2</v>
      </c>
      <c r="D3983" s="33">
        <f t="shared" si="65"/>
        <v>5.7589240593896654E-2</v>
      </c>
    </row>
    <row r="3984" spans="2:4" x14ac:dyDescent="0.2">
      <c r="B3984" t="s">
        <v>4014</v>
      </c>
      <c r="C3984" s="33">
        <v>2.4026645815485737E-2</v>
      </c>
      <c r="D3984" s="33">
        <f t="shared" si="65"/>
        <v>5.4026645815485733E-2</v>
      </c>
    </row>
    <row r="3985" spans="2:4" x14ac:dyDescent="0.2">
      <c r="B3985" t="s">
        <v>4015</v>
      </c>
      <c r="C3985" s="33">
        <v>-9.7263339493921398E-3</v>
      </c>
      <c r="D3985" s="33">
        <f t="shared" si="65"/>
        <v>2.0273666050607861E-2</v>
      </c>
    </row>
    <row r="3986" spans="2:4" x14ac:dyDescent="0.2">
      <c r="B3986" t="s">
        <v>4016</v>
      </c>
      <c r="C3986" s="33">
        <v>9.800769435794842E-3</v>
      </c>
      <c r="D3986" s="33">
        <f t="shared" si="65"/>
        <v>3.9800769435794844E-2</v>
      </c>
    </row>
    <row r="3987" spans="2:4" x14ac:dyDescent="0.2">
      <c r="B3987" t="s">
        <v>4017</v>
      </c>
      <c r="C3987" s="33">
        <v>3.1242445638560809E-2</v>
      </c>
      <c r="D3987" s="33">
        <f t="shared" si="65"/>
        <v>6.1242445638560808E-2</v>
      </c>
    </row>
    <row r="3988" spans="2:4" x14ac:dyDescent="0.2">
      <c r="B3988" t="s">
        <v>4018</v>
      </c>
      <c r="C3988" s="33">
        <v>1.2150904382533252E-2</v>
      </c>
      <c r="D3988" s="33">
        <f t="shared" si="65"/>
        <v>4.2150904382533251E-2</v>
      </c>
    </row>
    <row r="3989" spans="2:4" x14ac:dyDescent="0.2">
      <c r="B3989" t="s">
        <v>4019</v>
      </c>
      <c r="C3989" s="33">
        <v>2.5589793673667365E-2</v>
      </c>
      <c r="D3989" s="33">
        <f t="shared" si="65"/>
        <v>5.5589793673667363E-2</v>
      </c>
    </row>
    <row r="3990" spans="2:4" x14ac:dyDescent="0.2">
      <c r="B3990" t="s">
        <v>4020</v>
      </c>
      <c r="C3990" s="33">
        <v>3.3192275786889693E-2</v>
      </c>
      <c r="D3990" s="33">
        <f t="shared" si="65"/>
        <v>6.3192275786889684E-2</v>
      </c>
    </row>
    <row r="3991" spans="2:4" x14ac:dyDescent="0.2">
      <c r="B3991" t="s">
        <v>4021</v>
      </c>
      <c r="C3991" s="33">
        <v>-2.7525771556222552E-2</v>
      </c>
      <c r="D3991" s="33">
        <f t="shared" si="65"/>
        <v>2.4742284437774473E-3</v>
      </c>
    </row>
    <row r="3992" spans="2:4" x14ac:dyDescent="0.2">
      <c r="B3992" t="s">
        <v>4022</v>
      </c>
      <c r="C3992" s="33">
        <v>1.508830765956508E-2</v>
      </c>
      <c r="D3992" s="33">
        <f t="shared" si="65"/>
        <v>4.5088307659565077E-2</v>
      </c>
    </row>
    <row r="3993" spans="2:4" x14ac:dyDescent="0.2">
      <c r="B3993" t="s">
        <v>4023</v>
      </c>
      <c r="C3993" s="33">
        <v>8.0811143898520676E-3</v>
      </c>
      <c r="D3993" s="33">
        <f t="shared" si="65"/>
        <v>3.8081114389852067E-2</v>
      </c>
    </row>
    <row r="3994" spans="2:4" x14ac:dyDescent="0.2">
      <c r="B3994" t="s">
        <v>4024</v>
      </c>
      <c r="C3994" s="33">
        <v>2.2725667007157085E-2</v>
      </c>
      <c r="D3994" s="33">
        <f t="shared" si="65"/>
        <v>5.2725667007157084E-2</v>
      </c>
    </row>
    <row r="3995" spans="2:4" x14ac:dyDescent="0.2">
      <c r="B3995" t="s">
        <v>4025</v>
      </c>
      <c r="C3995" s="33">
        <v>1.7276579152666022E-2</v>
      </c>
      <c r="D3995" s="33">
        <f t="shared" si="65"/>
        <v>4.7276579152666018E-2</v>
      </c>
    </row>
    <row r="3996" spans="2:4" x14ac:dyDescent="0.2">
      <c r="B3996" t="s">
        <v>4026</v>
      </c>
      <c r="C3996" s="33">
        <v>2.5574036389512032E-2</v>
      </c>
      <c r="D3996" s="33">
        <f t="shared" si="65"/>
        <v>5.5574036389512027E-2</v>
      </c>
    </row>
    <row r="3997" spans="2:4" x14ac:dyDescent="0.2">
      <c r="B3997" t="s">
        <v>4027</v>
      </c>
      <c r="C3997" s="33">
        <v>-2.7690311437450689E-2</v>
      </c>
      <c r="D3997" s="33">
        <f t="shared" si="65"/>
        <v>2.3096885625493099E-3</v>
      </c>
    </row>
    <row r="3998" spans="2:4" x14ac:dyDescent="0.2">
      <c r="B3998" t="s">
        <v>4028</v>
      </c>
      <c r="C3998" s="33">
        <v>-5.6516166171021193E-3</v>
      </c>
      <c r="D3998" s="33">
        <f t="shared" si="65"/>
        <v>2.4348383382897881E-2</v>
      </c>
    </row>
    <row r="3999" spans="2:4" x14ac:dyDescent="0.2">
      <c r="B3999" t="s">
        <v>4029</v>
      </c>
      <c r="C3999" s="33">
        <v>4.6159157210017759E-2</v>
      </c>
      <c r="D3999" s="33">
        <f t="shared" si="65"/>
        <v>7.6159157210017758E-2</v>
      </c>
    </row>
    <row r="4000" spans="2:4" x14ac:dyDescent="0.2">
      <c r="B4000" t="s">
        <v>4030</v>
      </c>
      <c r="C4000" s="33">
        <v>1.5965549147364713E-2</v>
      </c>
      <c r="D4000" s="33">
        <f t="shared" si="65"/>
        <v>4.5965549147364712E-2</v>
      </c>
    </row>
    <row r="4001" spans="2:4" x14ac:dyDescent="0.2">
      <c r="B4001" t="s">
        <v>4031</v>
      </c>
      <c r="C4001" s="33">
        <v>-3.2397047979012321E-2</v>
      </c>
      <c r="D4001" s="33">
        <f t="shared" si="65"/>
        <v>-2.397047979012322E-3</v>
      </c>
    </row>
    <row r="4002" spans="2:4" x14ac:dyDescent="0.2">
      <c r="B4002" t="s">
        <v>4032</v>
      </c>
      <c r="C4002" s="33">
        <v>2.1589519723976266E-2</v>
      </c>
      <c r="D4002" s="33">
        <f t="shared" si="65"/>
        <v>5.1589519723976268E-2</v>
      </c>
    </row>
    <row r="4003" spans="2:4" x14ac:dyDescent="0.2">
      <c r="B4003" t="s">
        <v>4033</v>
      </c>
      <c r="C4003" s="33">
        <v>1.8732415981303686E-2</v>
      </c>
      <c r="D4003" s="33">
        <f t="shared" si="65"/>
        <v>4.8732415981303685E-2</v>
      </c>
    </row>
    <row r="4004" spans="2:4" x14ac:dyDescent="0.2">
      <c r="B4004" t="s">
        <v>4034</v>
      </c>
      <c r="C4004" s="33">
        <v>-1.0975990373347217E-2</v>
      </c>
      <c r="D4004" s="33">
        <f t="shared" si="65"/>
        <v>1.902400962665278E-2</v>
      </c>
    </row>
  </sheetData>
  <mergeCells count="1">
    <mergeCell ref="F59:G61"/>
  </mergeCells>
  <conditionalFormatting sqref="I50:Q50 G47:V4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004"/>
  <sheetViews>
    <sheetView topLeftCell="B45" zoomScale="117" workbookViewId="0">
      <selection activeCell="G59" sqref="G59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2" spans="2:10" x14ac:dyDescent="0.2">
      <c r="B2" s="37"/>
      <c r="C2" s="37" t="s">
        <v>4035</v>
      </c>
      <c r="D2" s="41" t="s">
        <v>4039</v>
      </c>
    </row>
    <row r="3" spans="2:10" x14ac:dyDescent="0.2">
      <c r="B3" s="37"/>
      <c r="C3" s="37" t="s">
        <v>684</v>
      </c>
      <c r="D3" s="37" t="s">
        <v>685</v>
      </c>
      <c r="F3" s="37"/>
      <c r="G3" s="37" t="s">
        <v>684</v>
      </c>
      <c r="H3" s="37" t="s">
        <v>685</v>
      </c>
      <c r="J3" t="s">
        <v>4037</v>
      </c>
    </row>
    <row r="4" spans="2:10" x14ac:dyDescent="0.2">
      <c r="B4" t="s">
        <v>29</v>
      </c>
      <c r="C4" s="33">
        <v>2.4389508562855308E-2</v>
      </c>
      <c r="D4" s="33">
        <f>-C4+5%</f>
        <v>2.5610491437144695E-2</v>
      </c>
      <c r="F4" s="37" t="s">
        <v>25</v>
      </c>
      <c r="G4" s="33">
        <f>AVERAGE(C4:C4004)</f>
        <v>1.0029354828820843E-2</v>
      </c>
      <c r="H4" s="33">
        <f>AVERAGE(D4:D4004)</f>
        <v>3.9970645171179091E-2</v>
      </c>
      <c r="J4" s="40">
        <f>CORREL(C4:C4004,D4:D4004)</f>
        <v>-0.99999999999999956</v>
      </c>
    </row>
    <row r="5" spans="2:10" x14ac:dyDescent="0.2">
      <c r="B5" t="s">
        <v>30</v>
      </c>
      <c r="C5" s="33">
        <v>2.35335701246377E-2</v>
      </c>
      <c r="D5" s="33">
        <f t="shared" ref="D5:D68" si="0">-C5+5%</f>
        <v>2.6466429875362303E-2</v>
      </c>
      <c r="F5" s="37" t="s">
        <v>686</v>
      </c>
      <c r="G5" s="33">
        <f>STDEV(C4:C4004)</f>
        <v>1.9913035699809643E-2</v>
      </c>
      <c r="H5" s="33">
        <f>STDEV(D4:D4004)</f>
        <v>1.9913035699809713E-2</v>
      </c>
    </row>
    <row r="6" spans="2:10" x14ac:dyDescent="0.2">
      <c r="B6" t="s">
        <v>31</v>
      </c>
      <c r="C6" s="33">
        <v>-1.7517726673062381E-2</v>
      </c>
      <c r="D6" s="33">
        <f t="shared" si="0"/>
        <v>6.7517726673062384E-2</v>
      </c>
      <c r="F6" s="37"/>
      <c r="G6" s="33"/>
      <c r="H6" s="33"/>
    </row>
    <row r="7" spans="2:10" x14ac:dyDescent="0.2">
      <c r="B7" t="s">
        <v>32</v>
      </c>
      <c r="C7" s="33">
        <v>4.4984130481055332E-2</v>
      </c>
      <c r="D7" s="33">
        <f t="shared" si="0"/>
        <v>5.0158695189446711E-3</v>
      </c>
      <c r="F7" s="37"/>
      <c r="G7" s="33"/>
      <c r="H7" s="33"/>
    </row>
    <row r="8" spans="2:10" x14ac:dyDescent="0.2">
      <c r="B8" t="s">
        <v>33</v>
      </c>
      <c r="C8" s="33">
        <v>1.9236959428039067E-2</v>
      </c>
      <c r="D8" s="33">
        <f t="shared" si="0"/>
        <v>3.0763040571960935E-2</v>
      </c>
      <c r="F8" s="37"/>
      <c r="G8" s="33"/>
      <c r="H8" s="33"/>
    </row>
    <row r="9" spans="2:10" x14ac:dyDescent="0.2">
      <c r="B9" t="s">
        <v>34</v>
      </c>
      <c r="C9" s="33">
        <v>1.4611852074015516E-2</v>
      </c>
      <c r="D9" s="33">
        <f t="shared" si="0"/>
        <v>3.5388147925984485E-2</v>
      </c>
      <c r="F9" s="37"/>
      <c r="G9" s="33"/>
      <c r="H9" s="33"/>
    </row>
    <row r="10" spans="2:10" x14ac:dyDescent="0.2">
      <c r="B10" t="s">
        <v>35</v>
      </c>
      <c r="C10" s="33">
        <v>1.9969878231064324E-2</v>
      </c>
      <c r="D10" s="33">
        <f t="shared" si="0"/>
        <v>3.0030121768935679E-2</v>
      </c>
      <c r="F10" s="37"/>
      <c r="G10" s="33"/>
      <c r="H10" s="33"/>
    </row>
    <row r="11" spans="2:10" x14ac:dyDescent="0.2">
      <c r="B11" t="s">
        <v>36</v>
      </c>
      <c r="C11" s="33">
        <v>3.3495071708601623E-2</v>
      </c>
      <c r="D11" s="33">
        <f t="shared" si="0"/>
        <v>1.650492829139838E-2</v>
      </c>
      <c r="F11" s="37"/>
      <c r="G11" s="33"/>
      <c r="H11" s="33"/>
    </row>
    <row r="12" spans="2:10" x14ac:dyDescent="0.2">
      <c r="B12" t="s">
        <v>37</v>
      </c>
      <c r="C12" s="33">
        <v>2.2249704282337355E-3</v>
      </c>
      <c r="D12" s="33">
        <f t="shared" si="0"/>
        <v>4.777502957176627E-2</v>
      </c>
      <c r="F12" s="37"/>
      <c r="G12" s="33"/>
      <c r="H12" s="33"/>
    </row>
    <row r="13" spans="2:10" x14ac:dyDescent="0.2">
      <c r="B13" t="s">
        <v>38</v>
      </c>
      <c r="C13" s="33">
        <v>4.3156918609953666E-2</v>
      </c>
      <c r="D13" s="33">
        <f t="shared" si="0"/>
        <v>6.8430813900463364E-3</v>
      </c>
      <c r="F13" s="37"/>
      <c r="G13" s="33"/>
      <c r="H13" s="33"/>
    </row>
    <row r="14" spans="2:10" x14ac:dyDescent="0.2">
      <c r="B14" t="s">
        <v>39</v>
      </c>
      <c r="C14" s="33">
        <v>-1.1951860531284013E-2</v>
      </c>
      <c r="D14" s="33">
        <f t="shared" si="0"/>
        <v>6.1951860531284014E-2</v>
      </c>
      <c r="F14" s="37"/>
      <c r="G14" s="33"/>
      <c r="H14" s="33"/>
    </row>
    <row r="15" spans="2:10" x14ac:dyDescent="0.2">
      <c r="B15" t="s">
        <v>40</v>
      </c>
      <c r="C15" s="33">
        <v>4.5247736215233765E-2</v>
      </c>
      <c r="D15" s="33">
        <f t="shared" si="0"/>
        <v>4.7522637847662377E-3</v>
      </c>
      <c r="F15" s="37"/>
      <c r="G15" s="33"/>
      <c r="H15" s="33"/>
    </row>
    <row r="16" spans="2:10" x14ac:dyDescent="0.2">
      <c r="B16" t="s">
        <v>41</v>
      </c>
      <c r="C16" s="33">
        <v>-5.5489503365338498E-3</v>
      </c>
      <c r="D16" s="33">
        <f t="shared" si="0"/>
        <v>5.5548950336533856E-2</v>
      </c>
      <c r="F16" s="37"/>
      <c r="G16" s="33"/>
      <c r="H16" s="33"/>
    </row>
    <row r="17" spans="2:8" x14ac:dyDescent="0.2">
      <c r="B17" t="s">
        <v>42</v>
      </c>
      <c r="C17" s="33">
        <v>1.5604671168903546E-2</v>
      </c>
      <c r="D17" s="33">
        <f t="shared" si="0"/>
        <v>3.4395328831096458E-2</v>
      </c>
      <c r="F17" s="37"/>
      <c r="G17" s="33"/>
      <c r="H17" s="33"/>
    </row>
    <row r="18" spans="2:8" x14ac:dyDescent="0.2">
      <c r="B18" t="s">
        <v>43</v>
      </c>
      <c r="C18" s="33">
        <v>4.0053882905140229E-3</v>
      </c>
      <c r="D18" s="33">
        <f t="shared" si="0"/>
        <v>4.5994611709485982E-2</v>
      </c>
      <c r="F18" s="37"/>
      <c r="G18" s="33"/>
      <c r="H18" s="33"/>
    </row>
    <row r="19" spans="2:8" x14ac:dyDescent="0.2">
      <c r="B19" t="s">
        <v>44</v>
      </c>
      <c r="C19" s="33">
        <v>-7.7816495405922965E-3</v>
      </c>
      <c r="D19" s="33">
        <f t="shared" si="0"/>
        <v>5.7781649540592298E-2</v>
      </c>
      <c r="F19" s="37"/>
      <c r="G19" s="33"/>
      <c r="H19" s="33"/>
    </row>
    <row r="20" spans="2:8" x14ac:dyDescent="0.2">
      <c r="B20" t="s">
        <v>45</v>
      </c>
      <c r="C20" s="33">
        <v>5.3174930716027975E-2</v>
      </c>
      <c r="D20" s="33">
        <f t="shared" si="0"/>
        <v>-3.1749307160279724E-3</v>
      </c>
      <c r="F20" s="37"/>
      <c r="G20" s="33"/>
      <c r="H20" s="33"/>
    </row>
    <row r="21" spans="2:8" x14ac:dyDescent="0.2">
      <c r="B21" t="s">
        <v>46</v>
      </c>
      <c r="C21" s="33">
        <v>4.5709757201391248E-2</v>
      </c>
      <c r="D21" s="33">
        <f t="shared" si="0"/>
        <v>4.2902427986087552E-3</v>
      </c>
      <c r="F21" s="37"/>
      <c r="G21" s="33"/>
      <c r="H21" s="33"/>
    </row>
    <row r="22" spans="2:8" x14ac:dyDescent="0.2">
      <c r="B22" t="s">
        <v>47</v>
      </c>
      <c r="C22" s="33">
        <v>3.9928501108876746E-2</v>
      </c>
      <c r="D22" s="33">
        <f t="shared" si="0"/>
        <v>1.0071498891123257E-2</v>
      </c>
      <c r="F22" s="37"/>
      <c r="G22" s="33"/>
      <c r="H22" s="33"/>
    </row>
    <row r="23" spans="2:8" x14ac:dyDescent="0.2">
      <c r="B23" t="s">
        <v>48</v>
      </c>
      <c r="C23" s="33">
        <v>1.4656987681394017E-2</v>
      </c>
      <c r="D23" s="33">
        <f t="shared" si="0"/>
        <v>3.5343012318605982E-2</v>
      </c>
    </row>
    <row r="24" spans="2:8" x14ac:dyDescent="0.2">
      <c r="B24" t="s">
        <v>49</v>
      </c>
      <c r="C24" s="33">
        <v>1.6334715555636207E-2</v>
      </c>
      <c r="D24" s="33">
        <f t="shared" si="0"/>
        <v>3.3665284444363799E-2</v>
      </c>
      <c r="F24" s="42" t="s">
        <v>4042</v>
      </c>
    </row>
    <row r="25" spans="2:8" x14ac:dyDescent="0.2">
      <c r="B25" t="s">
        <v>50</v>
      </c>
      <c r="C25" s="33">
        <v>2.0028513899177352E-2</v>
      </c>
      <c r="D25" s="33">
        <f t="shared" si="0"/>
        <v>2.9971486100822651E-2</v>
      </c>
      <c r="F25" s="37"/>
      <c r="G25" s="37" t="s">
        <v>684</v>
      </c>
      <c r="H25" s="37" t="s">
        <v>685</v>
      </c>
    </row>
    <row r="26" spans="2:8" x14ac:dyDescent="0.2">
      <c r="B26" t="s">
        <v>51</v>
      </c>
      <c r="C26" s="33">
        <v>4.8000767041290096E-2</v>
      </c>
      <c r="D26" s="33">
        <f t="shared" si="0"/>
        <v>1.9992329587099067E-3</v>
      </c>
      <c r="F26" s="37" t="s">
        <v>684</v>
      </c>
      <c r="G26" s="45">
        <f>G$5^2</f>
        <v>3.9652899078189332E-4</v>
      </c>
      <c r="H26" s="45">
        <f>COVAR($C$4:$C$4004,D$4:D$4004)</f>
        <v>-3.964298833110639E-4</v>
      </c>
    </row>
    <row r="27" spans="2:8" x14ac:dyDescent="0.2">
      <c r="B27" t="s">
        <v>52</v>
      </c>
      <c r="C27" s="33">
        <v>-1.8616565611306403E-2</v>
      </c>
      <c r="D27" s="33">
        <f t="shared" si="0"/>
        <v>6.8616565611306413E-2</v>
      </c>
      <c r="F27" s="37" t="s">
        <v>685</v>
      </c>
      <c r="G27" s="45">
        <f>H26</f>
        <v>-3.964298833110639E-4</v>
      </c>
      <c r="H27" s="45">
        <f>H$5^2</f>
        <v>3.9652899078189608E-4</v>
      </c>
    </row>
    <row r="28" spans="2:8" x14ac:dyDescent="0.2">
      <c r="B28" t="s">
        <v>53</v>
      </c>
      <c r="C28" s="33">
        <v>6.8012811466327417E-3</v>
      </c>
      <c r="D28" s="33">
        <f t="shared" si="0"/>
        <v>4.3198718853367263E-2</v>
      </c>
      <c r="G28" s="34"/>
      <c r="H28" s="34"/>
    </row>
    <row r="29" spans="2:8" x14ac:dyDescent="0.2">
      <c r="B29" t="s">
        <v>54</v>
      </c>
      <c r="C29" s="33">
        <v>3.2863061146715007E-2</v>
      </c>
      <c r="D29" s="33">
        <f t="shared" si="0"/>
        <v>1.7136938853284996E-2</v>
      </c>
    </row>
    <row r="30" spans="2:8" x14ac:dyDescent="0.2">
      <c r="B30" t="s">
        <v>55</v>
      </c>
      <c r="C30" s="33">
        <v>7.9936787213792191E-3</v>
      </c>
      <c r="D30" s="33">
        <f t="shared" si="0"/>
        <v>4.2006321278620785E-2</v>
      </c>
    </row>
    <row r="31" spans="2:8" x14ac:dyDescent="0.2">
      <c r="B31" t="s">
        <v>56</v>
      </c>
      <c r="C31" s="33">
        <v>5.5707430665346263E-3</v>
      </c>
      <c r="D31" s="33">
        <f t="shared" si="0"/>
        <v>4.4429256933465375E-2</v>
      </c>
    </row>
    <row r="32" spans="2:8" x14ac:dyDescent="0.2">
      <c r="B32" t="s">
        <v>57</v>
      </c>
      <c r="C32" s="33">
        <v>8.7528549035872875E-3</v>
      </c>
      <c r="D32" s="33">
        <f t="shared" si="0"/>
        <v>4.1247145096412717E-2</v>
      </c>
    </row>
    <row r="33" spans="2:17" x14ac:dyDescent="0.2">
      <c r="B33" t="s">
        <v>58</v>
      </c>
      <c r="C33" s="33">
        <v>-7.7413566820429495E-3</v>
      </c>
      <c r="D33" s="33">
        <f t="shared" si="0"/>
        <v>5.7741356682042951E-2</v>
      </c>
    </row>
    <row r="34" spans="2:17" x14ac:dyDescent="0.2">
      <c r="B34" t="s">
        <v>59</v>
      </c>
      <c r="C34" s="33">
        <v>1.5973002480436455E-2</v>
      </c>
      <c r="D34" s="33">
        <f t="shared" si="0"/>
        <v>3.4026997519563548E-2</v>
      </c>
    </row>
    <row r="35" spans="2:17" x14ac:dyDescent="0.2">
      <c r="B35" t="s">
        <v>60</v>
      </c>
      <c r="C35" s="33">
        <v>8.4509669960531417E-3</v>
      </c>
      <c r="D35" s="33">
        <f t="shared" si="0"/>
        <v>4.1549033003946863E-2</v>
      </c>
    </row>
    <row r="36" spans="2:17" x14ac:dyDescent="0.2">
      <c r="B36" t="s">
        <v>61</v>
      </c>
      <c r="C36" s="33">
        <v>3.0785045896738243E-2</v>
      </c>
      <c r="D36" s="33">
        <f t="shared" si="0"/>
        <v>1.921495410326176E-2</v>
      </c>
    </row>
    <row r="37" spans="2:17" x14ac:dyDescent="0.2">
      <c r="B37" t="s">
        <v>62</v>
      </c>
      <c r="C37" s="33">
        <v>2.0359299009282215E-3</v>
      </c>
      <c r="D37" s="33">
        <f t="shared" si="0"/>
        <v>4.7964070099071783E-2</v>
      </c>
    </row>
    <row r="38" spans="2:17" x14ac:dyDescent="0.2">
      <c r="B38" t="s">
        <v>63</v>
      </c>
      <c r="C38" s="33">
        <v>1.0307709378071446E-2</v>
      </c>
      <c r="D38" s="33">
        <f t="shared" si="0"/>
        <v>3.9692290621928555E-2</v>
      </c>
    </row>
    <row r="39" spans="2:17" x14ac:dyDescent="0.2">
      <c r="B39" t="s">
        <v>64</v>
      </c>
      <c r="C39" s="33">
        <v>3.7864192592308252E-3</v>
      </c>
      <c r="D39" s="33">
        <f t="shared" si="0"/>
        <v>4.6213580740769179E-2</v>
      </c>
    </row>
    <row r="40" spans="2:17" x14ac:dyDescent="0.2">
      <c r="B40" t="s">
        <v>65</v>
      </c>
      <c r="C40" s="33">
        <v>3.9034827923471439E-2</v>
      </c>
      <c r="D40" s="33">
        <f t="shared" si="0"/>
        <v>1.0965172076528563E-2</v>
      </c>
    </row>
    <row r="41" spans="2:17" x14ac:dyDescent="0.2">
      <c r="B41" t="s">
        <v>66</v>
      </c>
      <c r="C41" s="33">
        <v>1.8066224220280959E-2</v>
      </c>
      <c r="D41" s="33">
        <f t="shared" si="0"/>
        <v>3.1933775779719044E-2</v>
      </c>
    </row>
    <row r="42" spans="2:17" x14ac:dyDescent="0.2">
      <c r="B42" t="s">
        <v>67</v>
      </c>
      <c r="C42" s="33">
        <v>5.189662366257123E-2</v>
      </c>
      <c r="D42" s="33">
        <f t="shared" si="0"/>
        <v>-1.8966236625712271E-3</v>
      </c>
    </row>
    <row r="43" spans="2:17" x14ac:dyDescent="0.2">
      <c r="B43" t="s">
        <v>68</v>
      </c>
      <c r="C43" s="33">
        <v>2.2243814448251478E-2</v>
      </c>
      <c r="D43" s="33">
        <f t="shared" si="0"/>
        <v>2.7756185551748525E-2</v>
      </c>
    </row>
    <row r="44" spans="2:17" x14ac:dyDescent="0.2">
      <c r="B44" t="s">
        <v>69</v>
      </c>
      <c r="C44" s="33">
        <v>8.9766368279914511E-3</v>
      </c>
      <c r="D44" s="33">
        <f t="shared" si="0"/>
        <v>4.1023363172008553E-2</v>
      </c>
    </row>
    <row r="45" spans="2:17" x14ac:dyDescent="0.2">
      <c r="B45" t="s">
        <v>70</v>
      </c>
      <c r="C45" s="33">
        <v>2.3571951507903317E-2</v>
      </c>
      <c r="D45" s="33">
        <f t="shared" si="0"/>
        <v>2.6428048492096685E-2</v>
      </c>
      <c r="F45" s="37" t="s">
        <v>684</v>
      </c>
      <c r="G45">
        <v>3</v>
      </c>
      <c r="H45">
        <f>G45-0.5</f>
        <v>2.5</v>
      </c>
      <c r="I45">
        <f t="shared" ref="I45:Q45" si="1">H45-0.5</f>
        <v>2</v>
      </c>
      <c r="J45">
        <f t="shared" si="1"/>
        <v>1.5</v>
      </c>
      <c r="K45">
        <f t="shared" si="1"/>
        <v>1</v>
      </c>
      <c r="L45">
        <f t="shared" si="1"/>
        <v>0.5</v>
      </c>
      <c r="M45">
        <f t="shared" si="1"/>
        <v>0</v>
      </c>
      <c r="N45">
        <f t="shared" si="1"/>
        <v>-0.5</v>
      </c>
      <c r="O45">
        <f t="shared" si="1"/>
        <v>-1</v>
      </c>
      <c r="P45">
        <f t="shared" si="1"/>
        <v>-1.5</v>
      </c>
      <c r="Q45">
        <f t="shared" si="1"/>
        <v>-2</v>
      </c>
    </row>
    <row r="46" spans="2:17" x14ac:dyDescent="0.2">
      <c r="B46" t="s">
        <v>71</v>
      </c>
      <c r="C46" s="33">
        <v>-2.9403979472959266E-2</v>
      </c>
      <c r="D46" s="33">
        <f t="shared" si="0"/>
        <v>7.9403979472959269E-2</v>
      </c>
      <c r="F46" s="37" t="s">
        <v>685</v>
      </c>
      <c r="G46">
        <f>1-G45</f>
        <v>-2</v>
      </c>
      <c r="H46">
        <f t="shared" ref="H46:Q46" si="2">1-H45</f>
        <v>-1.5</v>
      </c>
      <c r="I46">
        <f t="shared" si="2"/>
        <v>-1</v>
      </c>
      <c r="J46">
        <f t="shared" si="2"/>
        <v>-0.5</v>
      </c>
      <c r="K46">
        <f t="shared" si="2"/>
        <v>0</v>
      </c>
      <c r="L46">
        <f t="shared" si="2"/>
        <v>0.5</v>
      </c>
      <c r="M46">
        <f t="shared" si="2"/>
        <v>1</v>
      </c>
      <c r="N46">
        <f t="shared" si="2"/>
        <v>1.5</v>
      </c>
      <c r="O46">
        <f t="shared" si="2"/>
        <v>2</v>
      </c>
      <c r="P46">
        <f t="shared" si="2"/>
        <v>2.5</v>
      </c>
      <c r="Q46">
        <f t="shared" si="2"/>
        <v>3</v>
      </c>
    </row>
    <row r="47" spans="2:17" x14ac:dyDescent="0.2">
      <c r="B47" t="s">
        <v>72</v>
      </c>
      <c r="C47" s="33">
        <v>-1.3935180993409641E-3</v>
      </c>
      <c r="D47" s="33">
        <f t="shared" si="0"/>
        <v>5.1393518099340965E-2</v>
      </c>
      <c r="F47" s="37" t="s">
        <v>24</v>
      </c>
      <c r="G47" s="35">
        <f t="array" ref="G47">SUMPRODUCT(G45:G46,TRANSPOSE($G$4:$H$4))</f>
        <v>-4.9853225855895654E-2</v>
      </c>
      <c r="H47" s="35">
        <f t="array" ref="H47">SUMPRODUCT(H45:H46,TRANSPOSE($G$4:$H$4))</f>
        <v>-3.488258068471653E-2</v>
      </c>
      <c r="I47" s="35">
        <f t="array" ref="I47">SUMPRODUCT(I45:I46,TRANSPOSE($G$4:$H$4))</f>
        <v>-1.9911935513537406E-2</v>
      </c>
      <c r="J47" s="35">
        <f t="array" ref="J47">SUMPRODUCT(J45:J46,TRANSPOSE($G$4:$H$4))</f>
        <v>-4.9412903423582816E-3</v>
      </c>
      <c r="K47" s="35">
        <f t="array" ref="K47">SUMPRODUCT(K45:K46,TRANSPOSE($G$4:$H$4))</f>
        <v>1.0029354828820843E-2</v>
      </c>
      <c r="L47" s="35">
        <f t="array" ref="L47">SUMPRODUCT(L45:L46,TRANSPOSE($G$4:$H$4))</f>
        <v>2.4999999999999967E-2</v>
      </c>
      <c r="M47" s="35">
        <f t="array" ref="M47">SUMPRODUCT(M45:M46,TRANSPOSE($G$4:$H$4))</f>
        <v>3.9970645171179091E-2</v>
      </c>
      <c r="N47" s="35">
        <f t="array" ref="N47">SUMPRODUCT(N45:N46,TRANSPOSE($G$4:$H$4))</f>
        <v>5.4941290342358215E-2</v>
      </c>
      <c r="O47" s="35">
        <f t="array" ref="O47">SUMPRODUCT(O45:O46,TRANSPOSE($G$4:$H$4))</f>
        <v>6.9911935513537332E-2</v>
      </c>
      <c r="P47" s="35">
        <f t="array" ref="P47">SUMPRODUCT(P45:P46,TRANSPOSE($G$4:$H$4))</f>
        <v>8.4882580684716463E-2</v>
      </c>
      <c r="Q47" s="35">
        <f t="array" ref="Q47">SUMPRODUCT(Q45:Q46,TRANSPOSE($G$4:$H$4))</f>
        <v>9.985322585589558E-2</v>
      </c>
    </row>
    <row r="48" spans="2:17" x14ac:dyDescent="0.2">
      <c r="B48" t="s">
        <v>73</v>
      </c>
      <c r="C48" s="33">
        <v>-3.3550527024624448E-3</v>
      </c>
      <c r="D48" s="33">
        <f t="shared" si="0"/>
        <v>5.3355052702462449E-2</v>
      </c>
      <c r="F48" s="37" t="s">
        <v>23</v>
      </c>
      <c r="G48" s="33">
        <f t="array" ref="G48">SQRT(MMULT(MMULT(TRANSPOSE(G45:G46),$G$26:$H$27),G45:G46))</f>
        <v>9.9559205902304132E-2</v>
      </c>
      <c r="H48" s="33">
        <f t="array" ref="H48">SQRT(MMULT(MMULT(TRANSPOSE(H45:H46),$G$26:$H$27),H45:H46))</f>
        <v>7.9647476711312573E-2</v>
      </c>
      <c r="I48" s="33">
        <f t="array" ref="I48">SQRT(MMULT(MMULT(TRANSPOSE(I45:I46),$G$26:$H$27),I45:I46))</f>
        <v>5.9735788997499019E-2</v>
      </c>
      <c r="J48" s="33">
        <f t="array" ref="J48">SQRT(MMULT(MMULT(TRANSPOSE(J45:J46),$G$26:$H$27),J45:J46))</f>
        <v>3.9824204975383123E-2</v>
      </c>
      <c r="K48" s="33">
        <f t="array" ref="K48">SQRT(MMULT(MMULT(TRANSPOSE(K45:K46),$G$26:$H$27),K45:K46))</f>
        <v>1.9913035699809643E-2</v>
      </c>
      <c r="L48" s="33">
        <f t="array" ref="L48">SQRT(MMULT(MMULT(TRANSPOSE(L45:L46),$G$26:$H$27),L45:L46))</f>
        <v>2.2260668322268012E-4</v>
      </c>
      <c r="M48" s="33">
        <f t="array" ref="M48">SQRT(MMULT(MMULT(TRANSPOSE(M45:M46),$G$26:$H$27),M45:M46))</f>
        <v>1.9913035699809713E-2</v>
      </c>
      <c r="N48" s="33">
        <f t="array" ref="N48">SQRT(MMULT(MMULT(TRANSPOSE(N45:N46),$G$26:$H$27),N45:N46))</f>
        <v>3.9824204975383193E-2</v>
      </c>
      <c r="O48" s="33">
        <f t="array" ref="O48">SQRT(MMULT(MMULT(TRANSPOSE(O45:O46),$G$26:$H$27),O45:O46))</f>
        <v>5.9735788997499088E-2</v>
      </c>
      <c r="P48" s="33">
        <f t="array" ref="P48">SQRT(MMULT(MMULT(TRANSPOSE(P45:P46),$G$26:$H$27),P45:P46))</f>
        <v>7.9647476711312643E-2</v>
      </c>
      <c r="Q48" s="33">
        <f t="array" ref="Q48">SQRT(MMULT(MMULT(TRANSPOSE(Q45:Q46),$G$26:$H$27),Q45:Q46))</f>
        <v>9.9559205902304201E-2</v>
      </c>
    </row>
    <row r="49" spans="2:17" x14ac:dyDescent="0.2">
      <c r="B49" t="s">
        <v>74</v>
      </c>
      <c r="C49" s="33">
        <v>3.0588771711055139E-2</v>
      </c>
      <c r="D49" s="33">
        <f t="shared" si="0"/>
        <v>1.9411228288944864E-2</v>
      </c>
      <c r="G49" s="29">
        <f>(G47-$G$58)/G48</f>
        <v>-0.51329483188166891</v>
      </c>
      <c r="H49" s="29">
        <f t="shared" ref="H49:Q49" si="3">(H47-$G$58)/H48</f>
        <v>-0.45365631375468934</v>
      </c>
      <c r="I49" s="29">
        <f t="shared" si="3"/>
        <v>-0.35425891025601758</v>
      </c>
      <c r="J49" s="29">
        <f t="shared" si="3"/>
        <v>-0.15546551013850388</v>
      </c>
      <c r="K49" s="29">
        <f t="shared" si="3"/>
        <v>0.44088480336048252</v>
      </c>
      <c r="L49" s="29">
        <f t="shared" si="3"/>
        <v>106.69041762884599</v>
      </c>
      <c r="M49" s="29">
        <f t="shared" si="3"/>
        <v>1.9444873074550406</v>
      </c>
      <c r="N49" s="29">
        <f t="shared" si="3"/>
        <v>1.3482074626611322</v>
      </c>
      <c r="O49" s="29">
        <f t="shared" si="3"/>
        <v>1.1494271133911356</v>
      </c>
      <c r="P49" s="29">
        <f t="shared" si="3"/>
        <v>1.0500342777693772</v>
      </c>
      <c r="Q49" s="29">
        <f t="shared" si="3"/>
        <v>0.99039787393094814</v>
      </c>
    </row>
    <row r="50" spans="2:17" x14ac:dyDescent="0.2">
      <c r="B50" t="s">
        <v>75</v>
      </c>
      <c r="C50" s="33">
        <v>-5.7382175580251143E-3</v>
      </c>
      <c r="D50" s="33">
        <f t="shared" si="0"/>
        <v>5.5738217558025119E-2</v>
      </c>
      <c r="I50" s="35"/>
      <c r="J50" s="35"/>
      <c r="K50" s="35"/>
      <c r="L50" s="35"/>
      <c r="M50" s="35"/>
      <c r="N50" s="35"/>
      <c r="O50" s="35"/>
      <c r="P50" s="35"/>
      <c r="Q50" s="35"/>
    </row>
    <row r="51" spans="2:17" x14ac:dyDescent="0.2">
      <c r="B51" t="s">
        <v>76</v>
      </c>
      <c r="C51" s="33">
        <v>1.6328342436826886E-2</v>
      </c>
      <c r="D51" s="33">
        <f t="shared" si="0"/>
        <v>3.3671657563173113E-2</v>
      </c>
      <c r="G51" s="32"/>
      <c r="I51" s="33"/>
      <c r="J51" s="33"/>
      <c r="K51" s="33"/>
      <c r="L51" s="33"/>
      <c r="M51" s="33"/>
      <c r="N51" s="33"/>
      <c r="O51" s="33"/>
      <c r="P51" s="33"/>
      <c r="Q51" s="33"/>
    </row>
    <row r="52" spans="2:17" x14ac:dyDescent="0.2">
      <c r="B52" t="s">
        <v>77</v>
      </c>
      <c r="C52" s="33">
        <v>-6.1392572363051633E-3</v>
      </c>
      <c r="D52" s="33">
        <f t="shared" si="0"/>
        <v>5.6139257236305168E-2</v>
      </c>
      <c r="G52" s="32"/>
      <c r="I52" s="29"/>
      <c r="J52" s="29"/>
      <c r="K52" s="29"/>
      <c r="L52" s="29"/>
      <c r="M52" s="29"/>
      <c r="N52" s="29"/>
      <c r="O52" s="29"/>
      <c r="P52" s="29"/>
      <c r="Q52" s="29"/>
    </row>
    <row r="53" spans="2:17" x14ac:dyDescent="0.2">
      <c r="B53" t="s">
        <v>78</v>
      </c>
      <c r="C53" s="33">
        <v>1.0116351081570619E-2</v>
      </c>
      <c r="D53" s="33">
        <f t="shared" si="0"/>
        <v>3.9883648918429382E-2</v>
      </c>
      <c r="G53" s="32"/>
    </row>
    <row r="54" spans="2:17" x14ac:dyDescent="0.2">
      <c r="B54" t="s">
        <v>79</v>
      </c>
      <c r="C54" s="33">
        <v>3.2647003146546248E-2</v>
      </c>
      <c r="D54" s="33">
        <f t="shared" si="0"/>
        <v>1.7352996853453755E-2</v>
      </c>
      <c r="F54" s="37" t="s">
        <v>684</v>
      </c>
      <c r="G54" s="32">
        <v>0.49996060847828516</v>
      </c>
    </row>
    <row r="55" spans="2:17" x14ac:dyDescent="0.2">
      <c r="B55" t="s">
        <v>80</v>
      </c>
      <c r="C55" s="33">
        <v>7.5102165678949187E-3</v>
      </c>
      <c r="D55" s="33">
        <f t="shared" si="0"/>
        <v>4.2489783432105084E-2</v>
      </c>
      <c r="F55" s="37" t="s">
        <v>685</v>
      </c>
      <c r="G55" s="32">
        <f>1-G54</f>
        <v>0.50003939152171484</v>
      </c>
    </row>
    <row r="56" spans="2:17" x14ac:dyDescent="0.2">
      <c r="B56" t="s">
        <v>81</v>
      </c>
      <c r="C56" s="33">
        <v>-3.19895268639252E-2</v>
      </c>
      <c r="D56" s="33">
        <f t="shared" si="0"/>
        <v>8.1989526863925202E-2</v>
      </c>
      <c r="F56" s="39" t="s">
        <v>24</v>
      </c>
      <c r="G56" s="35">
        <f t="array" ref="G56">SUMPRODUCT(G54:G55,TRANSPOSE($G$4:$H$4))</f>
        <v>2.5001179432988661E-2</v>
      </c>
    </row>
    <row r="57" spans="2:17" x14ac:dyDescent="0.2">
      <c r="B57" t="s">
        <v>82</v>
      </c>
      <c r="C57" s="33">
        <v>1.1886067262291956E-2</v>
      </c>
      <c r="D57" s="33">
        <f t="shared" si="0"/>
        <v>3.8113932737708051E-2</v>
      </c>
      <c r="F57" s="39" t="s">
        <v>23</v>
      </c>
      <c r="G57" s="35">
        <f t="array" ref="G57">SQRT(MMULT(MMULT(TRANSPOSE(G54:G55),$G$26:$H$27),G54:G55))</f>
        <v>2.2261221051698461E-4</v>
      </c>
    </row>
    <row r="58" spans="2:17" x14ac:dyDescent="0.2">
      <c r="B58" t="s">
        <v>83</v>
      </c>
      <c r="C58" s="33">
        <v>-1.0839977460979694E-2</v>
      </c>
      <c r="D58" s="33">
        <f t="shared" si="0"/>
        <v>6.0839977460979695E-2</v>
      </c>
      <c r="F58" s="39" t="s">
        <v>4074</v>
      </c>
      <c r="G58" s="33">
        <f>1.5%/12</f>
        <v>1.25E-3</v>
      </c>
    </row>
    <row r="59" spans="2:17" x14ac:dyDescent="0.2">
      <c r="B59" t="s">
        <v>84</v>
      </c>
      <c r="C59" s="33">
        <v>-3.5211795426542403E-3</v>
      </c>
      <c r="D59" s="33">
        <f t="shared" si="0"/>
        <v>5.3521179542654243E-2</v>
      </c>
      <c r="F59" s="37" t="s">
        <v>688</v>
      </c>
      <c r="G59" s="29">
        <f>(G56-G58)/G57</f>
        <v>106.69306673623151</v>
      </c>
    </row>
    <row r="60" spans="2:17" x14ac:dyDescent="0.2">
      <c r="B60" t="s">
        <v>85</v>
      </c>
      <c r="C60" s="33">
        <v>-5.6908632865742045E-3</v>
      </c>
      <c r="D60" s="33">
        <f t="shared" si="0"/>
        <v>5.5690863286574209E-2</v>
      </c>
    </row>
    <row r="61" spans="2:17" x14ac:dyDescent="0.2">
      <c r="B61" t="s">
        <v>86</v>
      </c>
      <c r="C61" s="33">
        <v>2.5800182546473031E-2</v>
      </c>
      <c r="D61" s="33">
        <f t="shared" si="0"/>
        <v>2.4199817453526971E-2</v>
      </c>
      <c r="F61" s="113" t="s">
        <v>4044</v>
      </c>
      <c r="G61" s="113"/>
    </row>
    <row r="62" spans="2:17" x14ac:dyDescent="0.2">
      <c r="B62" t="s">
        <v>87</v>
      </c>
      <c r="C62" s="33">
        <v>1.4523043051766042E-2</v>
      </c>
      <c r="D62" s="33">
        <f t="shared" si="0"/>
        <v>3.5476956948233961E-2</v>
      </c>
      <c r="F62" s="113"/>
      <c r="G62" s="113"/>
    </row>
    <row r="63" spans="2:17" x14ac:dyDescent="0.2">
      <c r="B63" t="s">
        <v>88</v>
      </c>
      <c r="C63" s="33">
        <v>3.9542025501799374E-2</v>
      </c>
      <c r="D63" s="33">
        <f t="shared" si="0"/>
        <v>1.0457974498200628E-2</v>
      </c>
      <c r="F63" s="113"/>
      <c r="G63" s="113"/>
    </row>
    <row r="64" spans="2:17" x14ac:dyDescent="0.2">
      <c r="B64" t="s">
        <v>89</v>
      </c>
      <c r="C64" s="33">
        <v>-2.9399175982269925E-3</v>
      </c>
      <c r="D64" s="33">
        <f t="shared" si="0"/>
        <v>5.2939917598226999E-2</v>
      </c>
    </row>
    <row r="65" spans="2:4" x14ac:dyDescent="0.2">
      <c r="B65" t="s">
        <v>90</v>
      </c>
      <c r="C65" s="33">
        <v>1.8718367760133366E-2</v>
      </c>
      <c r="D65" s="33">
        <f t="shared" si="0"/>
        <v>3.1281632239866637E-2</v>
      </c>
    </row>
    <row r="66" spans="2:4" x14ac:dyDescent="0.2">
      <c r="B66" t="s">
        <v>91</v>
      </c>
      <c r="C66" s="33">
        <v>9.4657728507416619E-4</v>
      </c>
      <c r="D66" s="33">
        <f t="shared" si="0"/>
        <v>4.905342271492584E-2</v>
      </c>
    </row>
    <row r="67" spans="2:4" x14ac:dyDescent="0.2">
      <c r="B67" t="s">
        <v>92</v>
      </c>
      <c r="C67" s="33">
        <v>-1.6851822914521204E-2</v>
      </c>
      <c r="D67" s="33">
        <f t="shared" si="0"/>
        <v>6.6851822914521214E-2</v>
      </c>
    </row>
    <row r="68" spans="2:4" x14ac:dyDescent="0.2">
      <c r="B68" t="s">
        <v>93</v>
      </c>
      <c r="C68" s="33">
        <v>3.0824074815433266E-3</v>
      </c>
      <c r="D68" s="33">
        <f t="shared" si="0"/>
        <v>4.6917592518456674E-2</v>
      </c>
    </row>
    <row r="69" spans="2:4" x14ac:dyDescent="0.2">
      <c r="B69" t="s">
        <v>94</v>
      </c>
      <c r="C69" s="33">
        <v>5.1708582654358586E-3</v>
      </c>
      <c r="D69" s="33">
        <f t="shared" ref="D69:D132" si="4">-C69+5%</f>
        <v>4.4829141734564142E-2</v>
      </c>
    </row>
    <row r="70" spans="2:4" x14ac:dyDescent="0.2">
      <c r="B70" t="s">
        <v>95</v>
      </c>
      <c r="C70" s="33">
        <v>3.2597513800803765E-2</v>
      </c>
      <c r="D70" s="33">
        <f t="shared" si="4"/>
        <v>1.7402486199196238E-2</v>
      </c>
    </row>
    <row r="71" spans="2:4" x14ac:dyDescent="0.2">
      <c r="B71" t="s">
        <v>96</v>
      </c>
      <c r="C71" s="33">
        <v>-1.0578265303191775E-2</v>
      </c>
      <c r="D71" s="33">
        <f t="shared" si="4"/>
        <v>6.0578265303191776E-2</v>
      </c>
    </row>
    <row r="72" spans="2:4" x14ac:dyDescent="0.2">
      <c r="B72" t="s">
        <v>97</v>
      </c>
      <c r="C72" s="33">
        <v>-1.1537088563905069E-3</v>
      </c>
      <c r="D72" s="33">
        <f t="shared" si="4"/>
        <v>5.1153708856390506E-2</v>
      </c>
    </row>
    <row r="73" spans="2:4" x14ac:dyDescent="0.2">
      <c r="B73" t="s">
        <v>98</v>
      </c>
      <c r="C73" s="33">
        <v>-7.6758216465132711E-3</v>
      </c>
      <c r="D73" s="33">
        <f t="shared" si="4"/>
        <v>5.7675821646513276E-2</v>
      </c>
    </row>
    <row r="74" spans="2:4" x14ac:dyDescent="0.2">
      <c r="B74" t="s">
        <v>99</v>
      </c>
      <c r="C74" s="33">
        <v>2.5696422967176731E-2</v>
      </c>
      <c r="D74" s="33">
        <f t="shared" si="4"/>
        <v>2.4303577032823272E-2</v>
      </c>
    </row>
    <row r="75" spans="2:4" x14ac:dyDescent="0.2">
      <c r="B75" t="s">
        <v>100</v>
      </c>
      <c r="C75" s="33">
        <v>-1.8790529682353611E-2</v>
      </c>
      <c r="D75" s="33">
        <f t="shared" si="4"/>
        <v>6.8790529682353607E-2</v>
      </c>
    </row>
    <row r="76" spans="2:4" x14ac:dyDescent="0.2">
      <c r="B76" t="s">
        <v>101</v>
      </c>
      <c r="C76" s="33">
        <v>-3.2226039693544831E-3</v>
      </c>
      <c r="D76" s="33">
        <f t="shared" si="4"/>
        <v>5.3222603969354486E-2</v>
      </c>
    </row>
    <row r="77" spans="2:4" x14ac:dyDescent="0.2">
      <c r="B77" t="s">
        <v>102</v>
      </c>
      <c r="C77" s="33">
        <v>1.0406507277116325E-2</v>
      </c>
      <c r="D77" s="33">
        <f t="shared" si="4"/>
        <v>3.9593492722883677E-2</v>
      </c>
    </row>
    <row r="78" spans="2:4" x14ac:dyDescent="0.2">
      <c r="B78" t="s">
        <v>103</v>
      </c>
      <c r="C78" s="33">
        <v>3.7841646843755523E-2</v>
      </c>
      <c r="D78" s="33">
        <f t="shared" si="4"/>
        <v>1.2158353156244479E-2</v>
      </c>
    </row>
    <row r="79" spans="2:4" x14ac:dyDescent="0.2">
      <c r="B79" t="s">
        <v>104</v>
      </c>
      <c r="C79" s="33">
        <v>1.4585259464482166E-2</v>
      </c>
      <c r="D79" s="33">
        <f t="shared" si="4"/>
        <v>3.5414740535517839E-2</v>
      </c>
    </row>
    <row r="80" spans="2:4" x14ac:dyDescent="0.2">
      <c r="B80" t="s">
        <v>105</v>
      </c>
      <c r="C80" s="33">
        <v>1.717830989586426E-2</v>
      </c>
      <c r="D80" s="33">
        <f t="shared" si="4"/>
        <v>3.2821690104135742E-2</v>
      </c>
    </row>
    <row r="81" spans="2:4" x14ac:dyDescent="0.2">
      <c r="B81" t="s">
        <v>106</v>
      </c>
      <c r="C81" s="33">
        <v>1.5854493155087336E-2</v>
      </c>
      <c r="D81" s="33">
        <f t="shared" si="4"/>
        <v>3.4145506844912667E-2</v>
      </c>
    </row>
    <row r="82" spans="2:4" x14ac:dyDescent="0.2">
      <c r="B82" t="s">
        <v>107</v>
      </c>
      <c r="C82" s="33">
        <v>2.0717104966783702E-2</v>
      </c>
      <c r="D82" s="33">
        <f t="shared" si="4"/>
        <v>2.9282895033216301E-2</v>
      </c>
    </row>
    <row r="83" spans="2:4" x14ac:dyDescent="0.2">
      <c r="B83" t="s">
        <v>108</v>
      </c>
      <c r="C83" s="33">
        <v>-2.7818177367745587E-3</v>
      </c>
      <c r="D83" s="33">
        <f t="shared" si="4"/>
        <v>5.278181773677456E-2</v>
      </c>
    </row>
    <row r="84" spans="2:4" x14ac:dyDescent="0.2">
      <c r="B84" t="s">
        <v>109</v>
      </c>
      <c r="C84" s="33">
        <v>8.3828218245267094E-3</v>
      </c>
      <c r="D84" s="33">
        <f t="shared" si="4"/>
        <v>4.1617178175473293E-2</v>
      </c>
    </row>
    <row r="85" spans="2:4" x14ac:dyDescent="0.2">
      <c r="B85" t="s">
        <v>110</v>
      </c>
      <c r="C85" s="33">
        <v>3.4990761613512437E-2</v>
      </c>
      <c r="D85" s="33">
        <f t="shared" si="4"/>
        <v>1.5009238386487565E-2</v>
      </c>
    </row>
    <row r="86" spans="2:4" x14ac:dyDescent="0.2">
      <c r="B86" t="s">
        <v>111</v>
      </c>
      <c r="C86" s="33">
        <v>3.130612841979033E-2</v>
      </c>
      <c r="D86" s="33">
        <f t="shared" si="4"/>
        <v>1.8693871580209673E-2</v>
      </c>
    </row>
    <row r="87" spans="2:4" x14ac:dyDescent="0.2">
      <c r="B87" t="s">
        <v>112</v>
      </c>
      <c r="C87" s="33">
        <v>2.2683150156241956E-2</v>
      </c>
      <c r="D87" s="33">
        <f t="shared" si="4"/>
        <v>2.7316849843758047E-2</v>
      </c>
    </row>
    <row r="88" spans="2:4" x14ac:dyDescent="0.2">
      <c r="B88" t="s">
        <v>113</v>
      </c>
      <c r="C88" s="33">
        <v>-1.2367834716744269E-4</v>
      </c>
      <c r="D88" s="33">
        <f t="shared" si="4"/>
        <v>5.0123678347167445E-2</v>
      </c>
    </row>
    <row r="89" spans="2:4" x14ac:dyDescent="0.2">
      <c r="B89" t="s">
        <v>114</v>
      </c>
      <c r="C89" s="33">
        <v>7.16725774826973E-2</v>
      </c>
      <c r="D89" s="33">
        <f t="shared" si="4"/>
        <v>-2.1672577482697297E-2</v>
      </c>
    </row>
    <row r="90" spans="2:4" x14ac:dyDescent="0.2">
      <c r="B90" t="s">
        <v>115</v>
      </c>
      <c r="C90" s="33">
        <v>1.5739231717039372E-2</v>
      </c>
      <c r="D90" s="33">
        <f t="shared" si="4"/>
        <v>3.4260768282960631E-2</v>
      </c>
    </row>
    <row r="91" spans="2:4" x14ac:dyDescent="0.2">
      <c r="B91" t="s">
        <v>116</v>
      </c>
      <c r="C91" s="33">
        <v>2.6968317292534606E-2</v>
      </c>
      <c r="D91" s="33">
        <f t="shared" si="4"/>
        <v>2.3031682707465397E-2</v>
      </c>
    </row>
    <row r="92" spans="2:4" x14ac:dyDescent="0.2">
      <c r="B92" t="s">
        <v>117</v>
      </c>
      <c r="C92" s="33">
        <v>8.8980203249566254E-3</v>
      </c>
      <c r="D92" s="33">
        <f t="shared" si="4"/>
        <v>4.1101979675043379E-2</v>
      </c>
    </row>
    <row r="93" spans="2:4" x14ac:dyDescent="0.2">
      <c r="B93" t="s">
        <v>118</v>
      </c>
      <c r="C93" s="33">
        <v>3.7516095091753056E-2</v>
      </c>
      <c r="D93" s="33">
        <f t="shared" si="4"/>
        <v>1.2483904908246947E-2</v>
      </c>
    </row>
    <row r="94" spans="2:4" x14ac:dyDescent="0.2">
      <c r="B94" t="s">
        <v>119</v>
      </c>
      <c r="C94" s="33">
        <v>1.463668486078722E-3</v>
      </c>
      <c r="D94" s="33">
        <f t="shared" si="4"/>
        <v>4.8536331513921283E-2</v>
      </c>
    </row>
    <row r="95" spans="2:4" x14ac:dyDescent="0.2">
      <c r="B95" t="s">
        <v>120</v>
      </c>
      <c r="C95" s="33">
        <v>1.0767978117731097E-3</v>
      </c>
      <c r="D95" s="33">
        <f t="shared" si="4"/>
        <v>4.8923202188226891E-2</v>
      </c>
    </row>
    <row r="96" spans="2:4" x14ac:dyDescent="0.2">
      <c r="B96" t="s">
        <v>121</v>
      </c>
      <c r="C96" s="33">
        <v>-8.3749212546585534E-3</v>
      </c>
      <c r="D96" s="33">
        <f t="shared" si="4"/>
        <v>5.8374921254658554E-2</v>
      </c>
    </row>
    <row r="97" spans="2:4" x14ac:dyDescent="0.2">
      <c r="B97" t="s">
        <v>122</v>
      </c>
      <c r="C97" s="33">
        <v>5.3299475647346113E-3</v>
      </c>
      <c r="D97" s="33">
        <f t="shared" si="4"/>
        <v>4.4670052435265395E-2</v>
      </c>
    </row>
    <row r="98" spans="2:4" x14ac:dyDescent="0.2">
      <c r="B98" t="s">
        <v>123</v>
      </c>
      <c r="C98" s="33">
        <v>1.4902352146593441E-2</v>
      </c>
      <c r="D98" s="33">
        <f t="shared" si="4"/>
        <v>3.5097647853406563E-2</v>
      </c>
    </row>
    <row r="99" spans="2:4" x14ac:dyDescent="0.2">
      <c r="B99" t="s">
        <v>124</v>
      </c>
      <c r="C99" s="33">
        <v>1.2808575817241381E-2</v>
      </c>
      <c r="D99" s="33">
        <f t="shared" si="4"/>
        <v>3.7191424182758621E-2</v>
      </c>
    </row>
    <row r="100" spans="2:4" x14ac:dyDescent="0.2">
      <c r="B100" t="s">
        <v>125</v>
      </c>
      <c r="C100" s="33">
        <v>-5.2729507287009626E-3</v>
      </c>
      <c r="D100" s="33">
        <f t="shared" si="4"/>
        <v>5.5272950728700962E-2</v>
      </c>
    </row>
    <row r="101" spans="2:4" x14ac:dyDescent="0.2">
      <c r="B101" t="s">
        <v>126</v>
      </c>
      <c r="C101" s="33">
        <v>2.9360439098253463E-3</v>
      </c>
      <c r="D101" s="33">
        <f t="shared" si="4"/>
        <v>4.7063956090174656E-2</v>
      </c>
    </row>
    <row r="102" spans="2:4" x14ac:dyDescent="0.2">
      <c r="B102" t="s">
        <v>127</v>
      </c>
      <c r="C102" s="33">
        <v>4.2507237986380468E-3</v>
      </c>
      <c r="D102" s="33">
        <f t="shared" si="4"/>
        <v>4.5749276201361953E-2</v>
      </c>
    </row>
    <row r="103" spans="2:4" x14ac:dyDescent="0.2">
      <c r="B103" t="s">
        <v>128</v>
      </c>
      <c r="C103" s="33">
        <v>9.8463688293578197E-3</v>
      </c>
      <c r="D103" s="33">
        <f t="shared" si="4"/>
        <v>4.0153631170642183E-2</v>
      </c>
    </row>
    <row r="104" spans="2:4" x14ac:dyDescent="0.2">
      <c r="B104" t="s">
        <v>129</v>
      </c>
      <c r="C104" s="33">
        <v>-5.4247638479039111E-3</v>
      </c>
      <c r="D104" s="33">
        <f t="shared" si="4"/>
        <v>5.5424763847903916E-2</v>
      </c>
    </row>
    <row r="105" spans="2:4" x14ac:dyDescent="0.2">
      <c r="B105" t="s">
        <v>130</v>
      </c>
      <c r="C105" s="33">
        <v>-1.8373420074275483E-2</v>
      </c>
      <c r="D105" s="33">
        <f t="shared" si="4"/>
        <v>6.8373420074275493E-2</v>
      </c>
    </row>
    <row r="106" spans="2:4" x14ac:dyDescent="0.2">
      <c r="B106" t="s">
        <v>131</v>
      </c>
      <c r="C106" s="33">
        <v>4.2230715307557384E-2</v>
      </c>
      <c r="D106" s="33">
        <f t="shared" si="4"/>
        <v>7.7692846924426184E-3</v>
      </c>
    </row>
    <row r="107" spans="2:4" x14ac:dyDescent="0.2">
      <c r="B107" t="s">
        <v>132</v>
      </c>
      <c r="C107" s="33">
        <v>2.0238977809072106E-2</v>
      </c>
      <c r="D107" s="33">
        <f t="shared" si="4"/>
        <v>2.9761022190927897E-2</v>
      </c>
    </row>
    <row r="108" spans="2:4" x14ac:dyDescent="0.2">
      <c r="B108" t="s">
        <v>133</v>
      </c>
      <c r="C108" s="33">
        <v>2.3291335787057037E-2</v>
      </c>
      <c r="D108" s="33">
        <f t="shared" si="4"/>
        <v>2.6708664212942965E-2</v>
      </c>
    </row>
    <row r="109" spans="2:4" x14ac:dyDescent="0.2">
      <c r="B109" t="s">
        <v>134</v>
      </c>
      <c r="C109" s="33">
        <v>3.8943773728235438E-2</v>
      </c>
      <c r="D109" s="33">
        <f t="shared" si="4"/>
        <v>1.1056226271764565E-2</v>
      </c>
    </row>
    <row r="110" spans="2:4" x14ac:dyDescent="0.2">
      <c r="B110" t="s">
        <v>135</v>
      </c>
      <c r="C110" s="33">
        <v>4.0343652360062043E-2</v>
      </c>
      <c r="D110" s="33">
        <f t="shared" si="4"/>
        <v>9.6563476399379594E-3</v>
      </c>
    </row>
    <row r="111" spans="2:4" x14ac:dyDescent="0.2">
      <c r="B111" t="s">
        <v>136</v>
      </c>
      <c r="C111" s="33">
        <v>4.1598227782430143E-2</v>
      </c>
      <c r="D111" s="33">
        <f t="shared" si="4"/>
        <v>8.4017722175698598E-3</v>
      </c>
    </row>
    <row r="112" spans="2:4" x14ac:dyDescent="0.2">
      <c r="B112" t="s">
        <v>137</v>
      </c>
      <c r="C112" s="33">
        <v>4.0901603048400605E-2</v>
      </c>
      <c r="D112" s="33">
        <f t="shared" si="4"/>
        <v>9.0983969515993982E-3</v>
      </c>
    </row>
    <row r="113" spans="2:4" x14ac:dyDescent="0.2">
      <c r="B113" t="s">
        <v>138</v>
      </c>
      <c r="C113" s="33">
        <v>3.4819588940961141E-2</v>
      </c>
      <c r="D113" s="33">
        <f t="shared" si="4"/>
        <v>1.5180411059038862E-2</v>
      </c>
    </row>
    <row r="114" spans="2:4" x14ac:dyDescent="0.2">
      <c r="B114" t="s">
        <v>139</v>
      </c>
      <c r="C114" s="33">
        <v>9.7995947520817545E-3</v>
      </c>
      <c r="D114" s="33">
        <f t="shared" si="4"/>
        <v>4.020040524791825E-2</v>
      </c>
    </row>
    <row r="115" spans="2:4" x14ac:dyDescent="0.2">
      <c r="B115" t="s">
        <v>140</v>
      </c>
      <c r="C115" s="33">
        <v>2.1843499205325266E-2</v>
      </c>
      <c r="D115" s="33">
        <f t="shared" si="4"/>
        <v>2.8156500794674737E-2</v>
      </c>
    </row>
    <row r="116" spans="2:4" x14ac:dyDescent="0.2">
      <c r="B116" t="s">
        <v>141</v>
      </c>
      <c r="C116" s="33">
        <v>1.2503767651336543E-2</v>
      </c>
      <c r="D116" s="33">
        <f t="shared" si="4"/>
        <v>3.7496232348663464E-2</v>
      </c>
    </row>
    <row r="117" spans="2:4" x14ac:dyDescent="0.2">
      <c r="B117" t="s">
        <v>142</v>
      </c>
      <c r="C117" s="33">
        <v>1.4695083329766916E-2</v>
      </c>
      <c r="D117" s="33">
        <f t="shared" si="4"/>
        <v>3.5304916670233083E-2</v>
      </c>
    </row>
    <row r="118" spans="2:4" x14ac:dyDescent="0.2">
      <c r="B118" t="s">
        <v>143</v>
      </c>
      <c r="C118" s="33">
        <v>3.0515979727518107E-2</v>
      </c>
      <c r="D118" s="33">
        <f t="shared" si="4"/>
        <v>1.9484020272481896E-2</v>
      </c>
    </row>
    <row r="119" spans="2:4" x14ac:dyDescent="0.2">
      <c r="B119" t="s">
        <v>144</v>
      </c>
      <c r="C119" s="33">
        <v>2.5244385171791783E-2</v>
      </c>
      <c r="D119" s="33">
        <f t="shared" si="4"/>
        <v>2.4755614828208219E-2</v>
      </c>
    </row>
    <row r="120" spans="2:4" x14ac:dyDescent="0.2">
      <c r="B120" t="s">
        <v>145</v>
      </c>
      <c r="C120" s="33">
        <v>1.4550209617976794E-2</v>
      </c>
      <c r="D120" s="33">
        <f t="shared" si="4"/>
        <v>3.5449790382023207E-2</v>
      </c>
    </row>
    <row r="121" spans="2:4" x14ac:dyDescent="0.2">
      <c r="B121" t="s">
        <v>146</v>
      </c>
      <c r="C121" s="33">
        <v>5.953023531626072E-2</v>
      </c>
      <c r="D121" s="33">
        <f t="shared" si="4"/>
        <v>-9.530235316260717E-3</v>
      </c>
    </row>
    <row r="122" spans="2:4" x14ac:dyDescent="0.2">
      <c r="B122" t="s">
        <v>147</v>
      </c>
      <c r="C122" s="33">
        <v>-5.722232311247185E-4</v>
      </c>
      <c r="D122" s="33">
        <f t="shared" si="4"/>
        <v>5.0572223231124723E-2</v>
      </c>
    </row>
    <row r="123" spans="2:4" x14ac:dyDescent="0.2">
      <c r="B123" t="s">
        <v>148</v>
      </c>
      <c r="C123" s="33">
        <v>-1.1248037722065495E-2</v>
      </c>
      <c r="D123" s="33">
        <f t="shared" si="4"/>
        <v>6.1248037722065496E-2</v>
      </c>
    </row>
    <row r="124" spans="2:4" x14ac:dyDescent="0.2">
      <c r="B124" t="s">
        <v>149</v>
      </c>
      <c r="C124" s="33">
        <v>-1.3445559851169886E-2</v>
      </c>
      <c r="D124" s="33">
        <f t="shared" si="4"/>
        <v>6.3445559851169883E-2</v>
      </c>
    </row>
    <row r="125" spans="2:4" x14ac:dyDescent="0.2">
      <c r="B125" t="s">
        <v>150</v>
      </c>
      <c r="C125" s="33">
        <v>-6.3509069412513042E-3</v>
      </c>
      <c r="D125" s="33">
        <f t="shared" si="4"/>
        <v>5.6350906941251305E-2</v>
      </c>
    </row>
    <row r="126" spans="2:4" x14ac:dyDescent="0.2">
      <c r="B126" t="s">
        <v>151</v>
      </c>
      <c r="C126" s="33">
        <v>2.0747009320022859E-2</v>
      </c>
      <c r="D126" s="33">
        <f t="shared" si="4"/>
        <v>2.9252990679977144E-2</v>
      </c>
    </row>
    <row r="127" spans="2:4" x14ac:dyDescent="0.2">
      <c r="B127" t="s">
        <v>152</v>
      </c>
      <c r="C127" s="33">
        <v>1.9132652650234266E-2</v>
      </c>
      <c r="D127" s="33">
        <f t="shared" si="4"/>
        <v>3.0867347349765737E-2</v>
      </c>
    </row>
    <row r="128" spans="2:4" x14ac:dyDescent="0.2">
      <c r="B128" t="s">
        <v>153</v>
      </c>
      <c r="C128" s="33">
        <v>1.4059871820660211E-3</v>
      </c>
      <c r="D128" s="33">
        <f t="shared" si="4"/>
        <v>4.8594012817933983E-2</v>
      </c>
    </row>
    <row r="129" spans="2:4" x14ac:dyDescent="0.2">
      <c r="B129" t="s">
        <v>154</v>
      </c>
      <c r="C129" s="33">
        <v>5.4319557415825684E-3</v>
      </c>
      <c r="D129" s="33">
        <f t="shared" si="4"/>
        <v>4.4568044258417434E-2</v>
      </c>
    </row>
    <row r="130" spans="2:4" x14ac:dyDescent="0.2">
      <c r="B130" t="s">
        <v>155</v>
      </c>
      <c r="C130" s="33">
        <v>1.373313370658674E-2</v>
      </c>
      <c r="D130" s="33">
        <f t="shared" si="4"/>
        <v>3.6266866293413261E-2</v>
      </c>
    </row>
    <row r="131" spans="2:4" x14ac:dyDescent="0.2">
      <c r="B131" t="s">
        <v>156</v>
      </c>
      <c r="C131" s="33">
        <v>-5.9334358879278154E-4</v>
      </c>
      <c r="D131" s="33">
        <f t="shared" si="4"/>
        <v>5.0593343588792784E-2</v>
      </c>
    </row>
    <row r="132" spans="2:4" x14ac:dyDescent="0.2">
      <c r="B132" t="s">
        <v>157</v>
      </c>
      <c r="C132" s="33">
        <v>1.3230222710728216E-2</v>
      </c>
      <c r="D132" s="33">
        <f t="shared" si="4"/>
        <v>3.6769777289271791E-2</v>
      </c>
    </row>
    <row r="133" spans="2:4" x14ac:dyDescent="0.2">
      <c r="B133" t="s">
        <v>158</v>
      </c>
      <c r="C133" s="33">
        <v>-2.749665652077992E-2</v>
      </c>
      <c r="D133" s="33">
        <f t="shared" ref="D133:D196" si="5">-C133+5%</f>
        <v>7.7496656520779916E-2</v>
      </c>
    </row>
    <row r="134" spans="2:4" x14ac:dyDescent="0.2">
      <c r="B134" t="s">
        <v>159</v>
      </c>
      <c r="C134" s="33">
        <v>-1.0837211520153657E-2</v>
      </c>
      <c r="D134" s="33">
        <f t="shared" si="5"/>
        <v>6.0837211520153658E-2</v>
      </c>
    </row>
    <row r="135" spans="2:4" x14ac:dyDescent="0.2">
      <c r="B135" t="s">
        <v>160</v>
      </c>
      <c r="C135" s="33">
        <v>-1.5156386321144312E-2</v>
      </c>
      <c r="D135" s="33">
        <f t="shared" si="5"/>
        <v>6.5156386321144316E-2</v>
      </c>
    </row>
    <row r="136" spans="2:4" x14ac:dyDescent="0.2">
      <c r="B136" t="s">
        <v>161</v>
      </c>
      <c r="C136" s="33">
        <v>-1.1599303163512247E-3</v>
      </c>
      <c r="D136" s="33">
        <f t="shared" si="5"/>
        <v>5.1159930316351229E-2</v>
      </c>
    </row>
    <row r="137" spans="2:4" x14ac:dyDescent="0.2">
      <c r="B137" t="s">
        <v>162</v>
      </c>
      <c r="C137" s="33">
        <v>1.3288802398551985E-2</v>
      </c>
      <c r="D137" s="33">
        <f t="shared" si="5"/>
        <v>3.6711197601448017E-2</v>
      </c>
    </row>
    <row r="138" spans="2:4" x14ac:dyDescent="0.2">
      <c r="B138" t="s">
        <v>163</v>
      </c>
      <c r="C138" s="33">
        <v>1.5435466826361485E-2</v>
      </c>
      <c r="D138" s="33">
        <f t="shared" si="5"/>
        <v>3.4564533173638515E-2</v>
      </c>
    </row>
    <row r="139" spans="2:4" x14ac:dyDescent="0.2">
      <c r="B139" t="s">
        <v>164</v>
      </c>
      <c r="C139" s="33">
        <v>-7.2133275506726727E-4</v>
      </c>
      <c r="D139" s="33">
        <f t="shared" si="5"/>
        <v>5.0721332755067267E-2</v>
      </c>
    </row>
    <row r="140" spans="2:4" x14ac:dyDescent="0.2">
      <c r="B140" t="s">
        <v>165</v>
      </c>
      <c r="C140" s="33">
        <v>3.0077092130022812E-2</v>
      </c>
      <c r="D140" s="33">
        <f t="shared" si="5"/>
        <v>1.9922907869977191E-2</v>
      </c>
    </row>
    <row r="141" spans="2:4" x14ac:dyDescent="0.2">
      <c r="B141" t="s">
        <v>166</v>
      </c>
      <c r="C141" s="33">
        <v>2.4831620198489675E-2</v>
      </c>
      <c r="D141" s="33">
        <f t="shared" si="5"/>
        <v>2.5168379801510328E-2</v>
      </c>
    </row>
    <row r="142" spans="2:4" x14ac:dyDescent="0.2">
      <c r="B142" t="s">
        <v>167</v>
      </c>
      <c r="C142" s="33">
        <v>6.3403416245089135E-3</v>
      </c>
      <c r="D142" s="33">
        <f t="shared" si="5"/>
        <v>4.3659658375491087E-2</v>
      </c>
    </row>
    <row r="143" spans="2:4" x14ac:dyDescent="0.2">
      <c r="B143" t="s">
        <v>168</v>
      </c>
      <c r="C143" s="33">
        <v>2.5968241078563242E-2</v>
      </c>
      <c r="D143" s="33">
        <f t="shared" si="5"/>
        <v>2.4031758921436761E-2</v>
      </c>
    </row>
    <row r="144" spans="2:4" x14ac:dyDescent="0.2">
      <c r="B144" t="s">
        <v>169</v>
      </c>
      <c r="C144" s="33">
        <v>9.5563706351534262E-3</v>
      </c>
      <c r="D144" s="33">
        <f t="shared" si="5"/>
        <v>4.0443629364846578E-2</v>
      </c>
    </row>
    <row r="145" spans="2:4" x14ac:dyDescent="0.2">
      <c r="B145" t="s">
        <v>170</v>
      </c>
      <c r="C145" s="33">
        <v>4.8970739701472811E-3</v>
      </c>
      <c r="D145" s="33">
        <f t="shared" si="5"/>
        <v>4.5102926029852719E-2</v>
      </c>
    </row>
    <row r="146" spans="2:4" x14ac:dyDescent="0.2">
      <c r="B146" t="s">
        <v>171</v>
      </c>
      <c r="C146" s="33">
        <v>2.269104459642142E-2</v>
      </c>
      <c r="D146" s="33">
        <f t="shared" si="5"/>
        <v>2.7308955403578583E-2</v>
      </c>
    </row>
    <row r="147" spans="2:4" x14ac:dyDescent="0.2">
      <c r="B147" t="s">
        <v>172</v>
      </c>
      <c r="C147" s="33">
        <v>9.9203826135936084E-3</v>
      </c>
      <c r="D147" s="33">
        <f t="shared" si="5"/>
        <v>4.0079617386406391E-2</v>
      </c>
    </row>
    <row r="148" spans="2:4" x14ac:dyDescent="0.2">
      <c r="B148" t="s">
        <v>173</v>
      </c>
      <c r="C148" s="33">
        <v>-9.527705826362266E-3</v>
      </c>
      <c r="D148" s="33">
        <f t="shared" si="5"/>
        <v>5.952770582636227E-2</v>
      </c>
    </row>
    <row r="149" spans="2:4" x14ac:dyDescent="0.2">
      <c r="B149" t="s">
        <v>174</v>
      </c>
      <c r="C149" s="33">
        <v>1.3782120240676609E-2</v>
      </c>
      <c r="D149" s="33">
        <f t="shared" si="5"/>
        <v>3.621787975932339E-2</v>
      </c>
    </row>
    <row r="150" spans="2:4" x14ac:dyDescent="0.2">
      <c r="B150" t="s">
        <v>175</v>
      </c>
      <c r="C150" s="33">
        <v>8.6094168200781876E-3</v>
      </c>
      <c r="D150" s="33">
        <f t="shared" si="5"/>
        <v>4.1390583179921815E-2</v>
      </c>
    </row>
    <row r="151" spans="2:4" x14ac:dyDescent="0.2">
      <c r="B151" t="s">
        <v>176</v>
      </c>
      <c r="C151" s="33">
        <v>2.0500941584785468E-3</v>
      </c>
      <c r="D151" s="33">
        <f t="shared" si="5"/>
        <v>4.7949905841521458E-2</v>
      </c>
    </row>
    <row r="152" spans="2:4" x14ac:dyDescent="0.2">
      <c r="B152" t="s">
        <v>177</v>
      </c>
      <c r="C152" s="33">
        <v>3.8393773468253511E-3</v>
      </c>
      <c r="D152" s="33">
        <f t="shared" si="5"/>
        <v>4.6160622653174652E-2</v>
      </c>
    </row>
    <row r="153" spans="2:4" x14ac:dyDescent="0.2">
      <c r="B153" t="s">
        <v>178</v>
      </c>
      <c r="C153" s="33">
        <v>4.582852315599577E-3</v>
      </c>
      <c r="D153" s="33">
        <f t="shared" si="5"/>
        <v>4.5417147684400423E-2</v>
      </c>
    </row>
    <row r="154" spans="2:4" x14ac:dyDescent="0.2">
      <c r="B154" t="s">
        <v>179</v>
      </c>
      <c r="C154" s="33">
        <v>-1.1630835493778297E-2</v>
      </c>
      <c r="D154" s="33">
        <f t="shared" si="5"/>
        <v>6.1630835493778298E-2</v>
      </c>
    </row>
    <row r="155" spans="2:4" x14ac:dyDescent="0.2">
      <c r="B155" t="s">
        <v>180</v>
      </c>
      <c r="C155" s="33">
        <v>2.4239327313405546E-2</v>
      </c>
      <c r="D155" s="33">
        <f t="shared" si="5"/>
        <v>2.5760672686594457E-2</v>
      </c>
    </row>
    <row r="156" spans="2:4" x14ac:dyDescent="0.2">
      <c r="B156" t="s">
        <v>181</v>
      </c>
      <c r="C156" s="33">
        <v>5.0745587666046754E-2</v>
      </c>
      <c r="D156" s="33">
        <f t="shared" si="5"/>
        <v>-7.4558766604675142E-4</v>
      </c>
    </row>
    <row r="157" spans="2:4" x14ac:dyDescent="0.2">
      <c r="B157" t="s">
        <v>182</v>
      </c>
      <c r="C157" s="33">
        <v>-2.2291814993203686E-2</v>
      </c>
      <c r="D157" s="33">
        <f t="shared" si="5"/>
        <v>7.2291814993203696E-2</v>
      </c>
    </row>
    <row r="158" spans="2:4" x14ac:dyDescent="0.2">
      <c r="B158" t="s">
        <v>183</v>
      </c>
      <c r="C158" s="33">
        <v>4.0521948955038016E-2</v>
      </c>
      <c r="D158" s="33">
        <f t="shared" si="5"/>
        <v>9.4780510449619867E-3</v>
      </c>
    </row>
    <row r="159" spans="2:4" x14ac:dyDescent="0.2">
      <c r="B159" t="s">
        <v>184</v>
      </c>
      <c r="C159" s="33">
        <v>3.9207188271128277E-2</v>
      </c>
      <c r="D159" s="33">
        <f t="shared" si="5"/>
        <v>1.0792811728871726E-2</v>
      </c>
    </row>
    <row r="160" spans="2:4" x14ac:dyDescent="0.2">
      <c r="B160" t="s">
        <v>185</v>
      </c>
      <c r="C160" s="33">
        <v>2.6172563341543734E-2</v>
      </c>
      <c r="D160" s="33">
        <f t="shared" si="5"/>
        <v>2.3827436658456269E-2</v>
      </c>
    </row>
    <row r="161" spans="2:4" x14ac:dyDescent="0.2">
      <c r="B161" t="s">
        <v>186</v>
      </c>
      <c r="C161" s="33">
        <v>2.6512721084864917E-2</v>
      </c>
      <c r="D161" s="33">
        <f t="shared" si="5"/>
        <v>2.3487278915135086E-2</v>
      </c>
    </row>
    <row r="162" spans="2:4" x14ac:dyDescent="0.2">
      <c r="B162" t="s">
        <v>187</v>
      </c>
      <c r="C162" s="33">
        <v>1.0452820338782216E-2</v>
      </c>
      <c r="D162" s="33">
        <f t="shared" si="5"/>
        <v>3.9547179661217791E-2</v>
      </c>
    </row>
    <row r="163" spans="2:4" x14ac:dyDescent="0.2">
      <c r="B163" t="s">
        <v>188</v>
      </c>
      <c r="C163" s="33">
        <v>2.9893619641930297E-2</v>
      </c>
      <c r="D163" s="33">
        <f t="shared" si="5"/>
        <v>2.0106380358069706E-2</v>
      </c>
    </row>
    <row r="164" spans="2:4" x14ac:dyDescent="0.2">
      <c r="B164" t="s">
        <v>189</v>
      </c>
      <c r="C164" s="33">
        <v>-3.0285087938877759E-3</v>
      </c>
      <c r="D164" s="33">
        <f t="shared" si="5"/>
        <v>5.3028508793887777E-2</v>
      </c>
    </row>
    <row r="165" spans="2:4" x14ac:dyDescent="0.2">
      <c r="B165" t="s">
        <v>190</v>
      </c>
      <c r="C165" s="33">
        <v>4.1815794982082911E-2</v>
      </c>
      <c r="D165" s="33">
        <f t="shared" si="5"/>
        <v>8.1842050179170914E-3</v>
      </c>
    </row>
    <row r="166" spans="2:4" x14ac:dyDescent="0.2">
      <c r="B166" t="s">
        <v>191</v>
      </c>
      <c r="C166" s="33">
        <v>-1.4354951549034409E-3</v>
      </c>
      <c r="D166" s="33">
        <f t="shared" si="5"/>
        <v>5.1435495154903442E-2</v>
      </c>
    </row>
    <row r="167" spans="2:4" x14ac:dyDescent="0.2">
      <c r="B167" t="s">
        <v>192</v>
      </c>
      <c r="C167" s="33">
        <v>1.4954349698303263E-2</v>
      </c>
      <c r="D167" s="33">
        <f t="shared" si="5"/>
        <v>3.5045650301696742E-2</v>
      </c>
    </row>
    <row r="168" spans="2:4" x14ac:dyDescent="0.2">
      <c r="B168" t="s">
        <v>193</v>
      </c>
      <c r="C168" s="33">
        <v>-4.3630413036160165E-2</v>
      </c>
      <c r="D168" s="33">
        <f t="shared" si="5"/>
        <v>9.3630413036160168E-2</v>
      </c>
    </row>
    <row r="169" spans="2:4" x14ac:dyDescent="0.2">
      <c r="B169" t="s">
        <v>194</v>
      </c>
      <c r="C169" s="33">
        <v>-7.2486643535332757E-3</v>
      </c>
      <c r="D169" s="33">
        <f t="shared" si="5"/>
        <v>5.7248664353533277E-2</v>
      </c>
    </row>
    <row r="170" spans="2:4" x14ac:dyDescent="0.2">
      <c r="B170" t="s">
        <v>195</v>
      </c>
      <c r="C170" s="33">
        <v>-1.22451981285978E-2</v>
      </c>
      <c r="D170" s="33">
        <f t="shared" si="5"/>
        <v>6.2245198128597801E-2</v>
      </c>
    </row>
    <row r="171" spans="2:4" x14ac:dyDescent="0.2">
      <c r="B171" t="s">
        <v>196</v>
      </c>
      <c r="C171" s="33">
        <v>-2.066621485684661E-2</v>
      </c>
      <c r="D171" s="33">
        <f t="shared" si="5"/>
        <v>7.0666214856846613E-2</v>
      </c>
    </row>
    <row r="172" spans="2:4" x14ac:dyDescent="0.2">
      <c r="B172" t="s">
        <v>197</v>
      </c>
      <c r="C172" s="33">
        <v>6.7581903435977421E-3</v>
      </c>
      <c r="D172" s="33">
        <f t="shared" si="5"/>
        <v>4.3241809656402258E-2</v>
      </c>
    </row>
    <row r="173" spans="2:4" x14ac:dyDescent="0.2">
      <c r="B173" t="s">
        <v>198</v>
      </c>
      <c r="C173" s="33">
        <v>1.2852532757628701E-2</v>
      </c>
      <c r="D173" s="33">
        <f t="shared" si="5"/>
        <v>3.71474672423713E-2</v>
      </c>
    </row>
    <row r="174" spans="2:4" x14ac:dyDescent="0.2">
      <c r="B174" t="s">
        <v>199</v>
      </c>
      <c r="C174" s="33">
        <v>3.8007978966451764E-2</v>
      </c>
      <c r="D174" s="33">
        <f t="shared" si="5"/>
        <v>1.1992021033548239E-2</v>
      </c>
    </row>
    <row r="175" spans="2:4" x14ac:dyDescent="0.2">
      <c r="B175" t="s">
        <v>200</v>
      </c>
      <c r="C175" s="33">
        <v>1.9271704351493484E-2</v>
      </c>
      <c r="D175" s="33">
        <f t="shared" si="5"/>
        <v>3.0728295648506519E-2</v>
      </c>
    </row>
    <row r="176" spans="2:4" x14ac:dyDescent="0.2">
      <c r="B176" t="s">
        <v>201</v>
      </c>
      <c r="C176" s="33">
        <v>1.3638075259789911E-4</v>
      </c>
      <c r="D176" s="33">
        <f t="shared" si="5"/>
        <v>4.9863619247402104E-2</v>
      </c>
    </row>
    <row r="177" spans="2:4" x14ac:dyDescent="0.2">
      <c r="B177" t="s">
        <v>202</v>
      </c>
      <c r="C177" s="33">
        <v>2.0815245125314834E-2</v>
      </c>
      <c r="D177" s="33">
        <f t="shared" si="5"/>
        <v>2.9184754874685168E-2</v>
      </c>
    </row>
    <row r="178" spans="2:4" x14ac:dyDescent="0.2">
      <c r="B178" t="s">
        <v>203</v>
      </c>
      <c r="C178" s="33">
        <v>4.0856008282106178E-2</v>
      </c>
      <c r="D178" s="33">
        <f t="shared" si="5"/>
        <v>9.1439917178938249E-3</v>
      </c>
    </row>
    <row r="179" spans="2:4" x14ac:dyDescent="0.2">
      <c r="B179" t="s">
        <v>204</v>
      </c>
      <c r="C179" s="33">
        <v>3.2199048947320653E-2</v>
      </c>
      <c r="D179" s="33">
        <f t="shared" si="5"/>
        <v>1.7800951052679349E-2</v>
      </c>
    </row>
    <row r="180" spans="2:4" x14ac:dyDescent="0.2">
      <c r="B180" t="s">
        <v>205</v>
      </c>
      <c r="C180" s="33">
        <v>2.6262036213110934E-2</v>
      </c>
      <c r="D180" s="33">
        <f t="shared" si="5"/>
        <v>2.3737963786889069E-2</v>
      </c>
    </row>
    <row r="181" spans="2:4" x14ac:dyDescent="0.2">
      <c r="B181" t="s">
        <v>206</v>
      </c>
      <c r="C181" s="33">
        <v>3.1532135368068953E-2</v>
      </c>
      <c r="D181" s="33">
        <f t="shared" si="5"/>
        <v>1.846786463193105E-2</v>
      </c>
    </row>
    <row r="182" spans="2:4" x14ac:dyDescent="0.2">
      <c r="B182" t="s">
        <v>207</v>
      </c>
      <c r="C182" s="33">
        <v>2.3890816496748644E-2</v>
      </c>
      <c r="D182" s="33">
        <f t="shared" si="5"/>
        <v>2.6109183503251358E-2</v>
      </c>
    </row>
    <row r="183" spans="2:4" x14ac:dyDescent="0.2">
      <c r="B183" t="s">
        <v>208</v>
      </c>
      <c r="C183" s="33">
        <v>8.4734825461647342E-3</v>
      </c>
      <c r="D183" s="33">
        <f t="shared" si="5"/>
        <v>4.1526517453835267E-2</v>
      </c>
    </row>
    <row r="184" spans="2:4" x14ac:dyDescent="0.2">
      <c r="B184" t="s">
        <v>209</v>
      </c>
      <c r="C184" s="33">
        <v>8.1113527239608726E-3</v>
      </c>
      <c r="D184" s="33">
        <f t="shared" si="5"/>
        <v>4.188864727603913E-2</v>
      </c>
    </row>
    <row r="185" spans="2:4" x14ac:dyDescent="0.2">
      <c r="B185" t="s">
        <v>210</v>
      </c>
      <c r="C185" s="33">
        <v>2.3193069840698993E-2</v>
      </c>
      <c r="D185" s="33">
        <f t="shared" si="5"/>
        <v>2.680693015930101E-2</v>
      </c>
    </row>
    <row r="186" spans="2:4" x14ac:dyDescent="0.2">
      <c r="B186" t="s">
        <v>211</v>
      </c>
      <c r="C186" s="33">
        <v>-5.813881570914595E-3</v>
      </c>
      <c r="D186" s="33">
        <f t="shared" si="5"/>
        <v>5.5813881570914596E-2</v>
      </c>
    </row>
    <row r="187" spans="2:4" x14ac:dyDescent="0.2">
      <c r="B187" t="s">
        <v>212</v>
      </c>
      <c r="C187" s="33">
        <v>-2.2087605137371853E-2</v>
      </c>
      <c r="D187" s="33">
        <f t="shared" si="5"/>
        <v>7.2087605137371863E-2</v>
      </c>
    </row>
    <row r="188" spans="2:4" x14ac:dyDescent="0.2">
      <c r="B188" t="s">
        <v>213</v>
      </c>
      <c r="C188" s="33">
        <v>4.2626157686912296E-2</v>
      </c>
      <c r="D188" s="33">
        <f t="shared" si="5"/>
        <v>7.373842313087707E-3</v>
      </c>
    </row>
    <row r="189" spans="2:4" x14ac:dyDescent="0.2">
      <c r="B189" t="s">
        <v>214</v>
      </c>
      <c r="C189" s="33">
        <v>5.2589182773581898E-3</v>
      </c>
      <c r="D189" s="33">
        <f t="shared" si="5"/>
        <v>4.4741081722641809E-2</v>
      </c>
    </row>
    <row r="190" spans="2:4" x14ac:dyDescent="0.2">
      <c r="B190" t="s">
        <v>215</v>
      </c>
      <c r="C190" s="33">
        <v>4.5260505872786794E-2</v>
      </c>
      <c r="D190" s="33">
        <f t="shared" si="5"/>
        <v>4.7394941272132091E-3</v>
      </c>
    </row>
    <row r="191" spans="2:4" x14ac:dyDescent="0.2">
      <c r="B191" t="s">
        <v>216</v>
      </c>
      <c r="C191" s="33">
        <v>1.2158130520480859E-2</v>
      </c>
      <c r="D191" s="33">
        <f t="shared" si="5"/>
        <v>3.7841869479519147E-2</v>
      </c>
    </row>
    <row r="192" spans="2:4" x14ac:dyDescent="0.2">
      <c r="B192" t="s">
        <v>217</v>
      </c>
      <c r="C192" s="33">
        <v>1.1815808161978456E-2</v>
      </c>
      <c r="D192" s="33">
        <f t="shared" si="5"/>
        <v>3.8184191838021547E-2</v>
      </c>
    </row>
    <row r="193" spans="2:4" x14ac:dyDescent="0.2">
      <c r="B193" t="s">
        <v>218</v>
      </c>
      <c r="C193" s="33">
        <v>3.1893456479713748E-2</v>
      </c>
      <c r="D193" s="33">
        <f t="shared" si="5"/>
        <v>1.8106543520286254E-2</v>
      </c>
    </row>
    <row r="194" spans="2:4" x14ac:dyDescent="0.2">
      <c r="B194" t="s">
        <v>219</v>
      </c>
      <c r="C194" s="33">
        <v>-6.2185600781524009E-3</v>
      </c>
      <c r="D194" s="33">
        <f t="shared" si="5"/>
        <v>5.6218560078152402E-2</v>
      </c>
    </row>
    <row r="195" spans="2:4" x14ac:dyDescent="0.2">
      <c r="B195" t="s">
        <v>220</v>
      </c>
      <c r="C195" s="33">
        <v>2.1165478138906971E-2</v>
      </c>
      <c r="D195" s="33">
        <f t="shared" si="5"/>
        <v>2.8834521861093032E-2</v>
      </c>
    </row>
    <row r="196" spans="2:4" x14ac:dyDescent="0.2">
      <c r="B196" t="s">
        <v>221</v>
      </c>
      <c r="C196" s="33">
        <v>9.5471835477517319E-3</v>
      </c>
      <c r="D196" s="33">
        <f t="shared" si="5"/>
        <v>4.0452816452248269E-2</v>
      </c>
    </row>
    <row r="197" spans="2:4" x14ac:dyDescent="0.2">
      <c r="B197" t="s">
        <v>222</v>
      </c>
      <c r="C197" s="33">
        <v>-3.6027643774881463E-3</v>
      </c>
      <c r="D197" s="33">
        <f t="shared" ref="D197:D260" si="6">-C197+5%</f>
        <v>5.3602764377488149E-2</v>
      </c>
    </row>
    <row r="198" spans="2:4" x14ac:dyDescent="0.2">
      <c r="B198" t="s">
        <v>223</v>
      </c>
      <c r="C198" s="33">
        <v>-3.4274064333524364E-3</v>
      </c>
      <c r="D198" s="33">
        <f t="shared" si="6"/>
        <v>5.3427406433352441E-2</v>
      </c>
    </row>
    <row r="199" spans="2:4" x14ac:dyDescent="0.2">
      <c r="B199" t="s">
        <v>224</v>
      </c>
      <c r="C199" s="33">
        <v>8.7541358053517641E-3</v>
      </c>
      <c r="D199" s="33">
        <f t="shared" si="6"/>
        <v>4.1245864194648235E-2</v>
      </c>
    </row>
    <row r="200" spans="2:4" x14ac:dyDescent="0.2">
      <c r="B200" t="s">
        <v>225</v>
      </c>
      <c r="C200" s="33">
        <v>-1.3165947002851808E-2</v>
      </c>
      <c r="D200" s="33">
        <f t="shared" si="6"/>
        <v>6.3165947002851816E-2</v>
      </c>
    </row>
    <row r="201" spans="2:4" x14ac:dyDescent="0.2">
      <c r="B201" t="s">
        <v>226</v>
      </c>
      <c r="C201" s="33">
        <v>-3.430928728175478E-3</v>
      </c>
      <c r="D201" s="33">
        <f t="shared" si="6"/>
        <v>5.3430928728175481E-2</v>
      </c>
    </row>
    <row r="202" spans="2:4" x14ac:dyDescent="0.2">
      <c r="B202" t="s">
        <v>227</v>
      </c>
      <c r="C202" s="33">
        <v>3.7526384658643296E-2</v>
      </c>
      <c r="D202" s="33">
        <f t="shared" si="6"/>
        <v>1.2473615341356707E-2</v>
      </c>
    </row>
    <row r="203" spans="2:4" x14ac:dyDescent="0.2">
      <c r="B203" t="s">
        <v>228</v>
      </c>
      <c r="C203" s="33">
        <v>-2.0520742994809937E-2</v>
      </c>
      <c r="D203" s="33">
        <f t="shared" si="6"/>
        <v>7.052074299480994E-2</v>
      </c>
    </row>
    <row r="204" spans="2:4" x14ac:dyDescent="0.2">
      <c r="B204" t="s">
        <v>229</v>
      </c>
      <c r="C204" s="33">
        <v>-1.5186865727760767E-2</v>
      </c>
      <c r="D204" s="33">
        <f t="shared" si="6"/>
        <v>6.5186865727760765E-2</v>
      </c>
    </row>
    <row r="205" spans="2:4" x14ac:dyDescent="0.2">
      <c r="B205" t="s">
        <v>230</v>
      </c>
      <c r="C205" s="33">
        <v>-4.5224185122225598E-3</v>
      </c>
      <c r="D205" s="33">
        <f t="shared" si="6"/>
        <v>5.4522418512222559E-2</v>
      </c>
    </row>
    <row r="206" spans="2:4" x14ac:dyDescent="0.2">
      <c r="B206" t="s">
        <v>231</v>
      </c>
      <c r="C206" s="33">
        <v>4.553238433594764E-2</v>
      </c>
      <c r="D206" s="33">
        <f t="shared" si="6"/>
        <v>4.4676156640523629E-3</v>
      </c>
    </row>
    <row r="207" spans="2:4" x14ac:dyDescent="0.2">
      <c r="B207" t="s">
        <v>232</v>
      </c>
      <c r="C207" s="33">
        <v>4.2634106998417623E-3</v>
      </c>
      <c r="D207" s="33">
        <f t="shared" si="6"/>
        <v>4.573658930015824E-2</v>
      </c>
    </row>
    <row r="208" spans="2:4" x14ac:dyDescent="0.2">
      <c r="B208" t="s">
        <v>233</v>
      </c>
      <c r="C208" s="33">
        <v>5.5583763351676439E-2</v>
      </c>
      <c r="D208" s="33">
        <f t="shared" si="6"/>
        <v>-5.5837633516764365E-3</v>
      </c>
    </row>
    <row r="209" spans="2:4" x14ac:dyDescent="0.2">
      <c r="B209" t="s">
        <v>234</v>
      </c>
      <c r="C209" s="33">
        <v>3.5943507499168137E-2</v>
      </c>
      <c r="D209" s="33">
        <f t="shared" si="6"/>
        <v>1.4056492500831866E-2</v>
      </c>
    </row>
    <row r="210" spans="2:4" x14ac:dyDescent="0.2">
      <c r="B210" t="s">
        <v>235</v>
      </c>
      <c r="C210" s="33">
        <v>-6.923911690951046E-3</v>
      </c>
      <c r="D210" s="33">
        <f t="shared" si="6"/>
        <v>5.6923911690951047E-2</v>
      </c>
    </row>
    <row r="211" spans="2:4" x14ac:dyDescent="0.2">
      <c r="B211" t="s">
        <v>236</v>
      </c>
      <c r="C211" s="33">
        <v>4.0245106155034405E-2</v>
      </c>
      <c r="D211" s="33">
        <f t="shared" si="6"/>
        <v>9.7548938449655981E-3</v>
      </c>
    </row>
    <row r="212" spans="2:4" x14ac:dyDescent="0.2">
      <c r="B212" t="s">
        <v>237</v>
      </c>
      <c r="C212" s="33">
        <v>1.8962260719186042E-2</v>
      </c>
      <c r="D212" s="33">
        <f t="shared" si="6"/>
        <v>3.1037739280813961E-2</v>
      </c>
    </row>
    <row r="213" spans="2:4" x14ac:dyDescent="0.2">
      <c r="B213" t="s">
        <v>238</v>
      </c>
      <c r="C213" s="33">
        <v>2.3771842855613144E-2</v>
      </c>
      <c r="D213" s="33">
        <f t="shared" si="6"/>
        <v>2.6228157144386859E-2</v>
      </c>
    </row>
    <row r="214" spans="2:4" x14ac:dyDescent="0.2">
      <c r="B214" t="s">
        <v>239</v>
      </c>
      <c r="C214" s="33">
        <v>-6.617798381658135E-3</v>
      </c>
      <c r="D214" s="33">
        <f t="shared" si="6"/>
        <v>5.661779838165814E-2</v>
      </c>
    </row>
    <row r="215" spans="2:4" x14ac:dyDescent="0.2">
      <c r="B215" t="s">
        <v>240</v>
      </c>
      <c r="C215" s="33">
        <v>-4.070869815325822E-3</v>
      </c>
      <c r="D215" s="33">
        <f t="shared" si="6"/>
        <v>5.4070869815325828E-2</v>
      </c>
    </row>
    <row r="216" spans="2:4" x14ac:dyDescent="0.2">
      <c r="B216" t="s">
        <v>241</v>
      </c>
      <c r="C216" s="33">
        <v>1.1816098540970146E-2</v>
      </c>
      <c r="D216" s="33">
        <f t="shared" si="6"/>
        <v>3.8183901459029855E-2</v>
      </c>
    </row>
    <row r="217" spans="2:4" x14ac:dyDescent="0.2">
      <c r="B217" t="s">
        <v>242</v>
      </c>
      <c r="C217" s="33">
        <v>-2.1662858939706153E-2</v>
      </c>
      <c r="D217" s="33">
        <f t="shared" si="6"/>
        <v>7.1662858939706156E-2</v>
      </c>
    </row>
    <row r="218" spans="2:4" x14ac:dyDescent="0.2">
      <c r="B218" t="s">
        <v>243</v>
      </c>
      <c r="C218" s="33">
        <v>-1.3212523771013616E-2</v>
      </c>
      <c r="D218" s="33">
        <f t="shared" si="6"/>
        <v>6.3212523771013621E-2</v>
      </c>
    </row>
    <row r="219" spans="2:4" x14ac:dyDescent="0.2">
      <c r="B219" t="s">
        <v>244</v>
      </c>
      <c r="C219" s="33">
        <v>4.5277039110196059E-2</v>
      </c>
      <c r="D219" s="33">
        <f t="shared" si="6"/>
        <v>4.7229608898039441E-3</v>
      </c>
    </row>
    <row r="220" spans="2:4" x14ac:dyDescent="0.2">
      <c r="B220" t="s">
        <v>245</v>
      </c>
      <c r="C220" s="33">
        <v>-3.8470183321783549E-2</v>
      </c>
      <c r="D220" s="33">
        <f t="shared" si="6"/>
        <v>8.8470183321783552E-2</v>
      </c>
    </row>
    <row r="221" spans="2:4" x14ac:dyDescent="0.2">
      <c r="B221" t="s">
        <v>246</v>
      </c>
      <c r="C221" s="33">
        <v>1.8783363780786679E-2</v>
      </c>
      <c r="D221" s="33">
        <f t="shared" si="6"/>
        <v>3.1216636219213324E-2</v>
      </c>
    </row>
    <row r="222" spans="2:4" x14ac:dyDescent="0.2">
      <c r="B222" t="s">
        <v>247</v>
      </c>
      <c r="C222" s="33">
        <v>1.9664058434699809E-2</v>
      </c>
      <c r="D222" s="33">
        <f t="shared" si="6"/>
        <v>3.0335941565300194E-2</v>
      </c>
    </row>
    <row r="223" spans="2:4" x14ac:dyDescent="0.2">
      <c r="B223" t="s">
        <v>248</v>
      </c>
      <c r="C223" s="33">
        <v>-1.6765725640286895E-3</v>
      </c>
      <c r="D223" s="33">
        <f t="shared" si="6"/>
        <v>5.1676572564028689E-2</v>
      </c>
    </row>
    <row r="224" spans="2:4" x14ac:dyDescent="0.2">
      <c r="B224" t="s">
        <v>249</v>
      </c>
      <c r="C224" s="33">
        <v>-1.4721994656470656E-2</v>
      </c>
      <c r="D224" s="33">
        <f t="shared" si="6"/>
        <v>6.4721994656470661E-2</v>
      </c>
    </row>
    <row r="225" spans="2:4" x14ac:dyDescent="0.2">
      <c r="B225" t="s">
        <v>250</v>
      </c>
      <c r="C225" s="33">
        <v>2.5503825172520159E-2</v>
      </c>
      <c r="D225" s="33">
        <f t="shared" si="6"/>
        <v>2.4496174827479844E-2</v>
      </c>
    </row>
    <row r="226" spans="2:4" x14ac:dyDescent="0.2">
      <c r="B226" t="s">
        <v>251</v>
      </c>
      <c r="C226" s="33">
        <v>7.0483214127818432E-3</v>
      </c>
      <c r="D226" s="33">
        <f t="shared" si="6"/>
        <v>4.2951678587218156E-2</v>
      </c>
    </row>
    <row r="227" spans="2:4" x14ac:dyDescent="0.2">
      <c r="B227" t="s">
        <v>252</v>
      </c>
      <c r="C227" s="33">
        <v>-5.9862580841304504E-4</v>
      </c>
      <c r="D227" s="33">
        <f t="shared" si="6"/>
        <v>5.0598625808413046E-2</v>
      </c>
    </row>
    <row r="228" spans="2:4" x14ac:dyDescent="0.2">
      <c r="B228" t="s">
        <v>253</v>
      </c>
      <c r="C228" s="33">
        <v>1.5935624563166696E-2</v>
      </c>
      <c r="D228" s="33">
        <f t="shared" si="6"/>
        <v>3.4064375436833307E-2</v>
      </c>
    </row>
    <row r="229" spans="2:4" x14ac:dyDescent="0.2">
      <c r="B229" t="s">
        <v>254</v>
      </c>
      <c r="C229" s="33">
        <v>2.0930619510009962E-2</v>
      </c>
      <c r="D229" s="33">
        <f t="shared" si="6"/>
        <v>2.906938048999004E-2</v>
      </c>
    </row>
    <row r="230" spans="2:4" x14ac:dyDescent="0.2">
      <c r="B230" t="s">
        <v>255</v>
      </c>
      <c r="C230" s="33">
        <v>5.2052213031102988E-2</v>
      </c>
      <c r="D230" s="33">
        <f t="shared" si="6"/>
        <v>-2.0522130311029854E-3</v>
      </c>
    </row>
    <row r="231" spans="2:4" x14ac:dyDescent="0.2">
      <c r="B231" t="s">
        <v>256</v>
      </c>
      <c r="C231" s="33">
        <v>5.6994295390488343E-2</v>
      </c>
      <c r="D231" s="33">
        <f t="shared" si="6"/>
        <v>-6.9942953904883406E-3</v>
      </c>
    </row>
    <row r="232" spans="2:4" x14ac:dyDescent="0.2">
      <c r="B232" t="s">
        <v>257</v>
      </c>
      <c r="C232" s="33">
        <v>3.159242322978275E-2</v>
      </c>
      <c r="D232" s="33">
        <f t="shared" si="6"/>
        <v>1.8407576770217253E-2</v>
      </c>
    </row>
    <row r="233" spans="2:4" x14ac:dyDescent="0.2">
      <c r="B233" t="s">
        <v>258</v>
      </c>
      <c r="C233" s="33">
        <v>-2.0137983782910537E-3</v>
      </c>
      <c r="D233" s="33">
        <f t="shared" si="6"/>
        <v>5.2013798378291058E-2</v>
      </c>
    </row>
    <row r="234" spans="2:4" x14ac:dyDescent="0.2">
      <c r="B234" t="s">
        <v>259</v>
      </c>
      <c r="C234" s="33">
        <v>4.6981777834604103E-2</v>
      </c>
      <c r="D234" s="33">
        <f t="shared" si="6"/>
        <v>3.0182221653958993E-3</v>
      </c>
    </row>
    <row r="235" spans="2:4" x14ac:dyDescent="0.2">
      <c r="B235" t="s">
        <v>260</v>
      </c>
      <c r="C235" s="33">
        <v>3.6819270354419245E-2</v>
      </c>
      <c r="D235" s="33">
        <f t="shared" si="6"/>
        <v>1.3180729645580758E-2</v>
      </c>
    </row>
    <row r="236" spans="2:4" x14ac:dyDescent="0.2">
      <c r="B236" t="s">
        <v>261</v>
      </c>
      <c r="C236" s="33">
        <v>-2.8668946440264735E-2</v>
      </c>
      <c r="D236" s="33">
        <f t="shared" si="6"/>
        <v>7.8668946440264731E-2</v>
      </c>
    </row>
    <row r="237" spans="2:4" x14ac:dyDescent="0.2">
      <c r="B237" t="s">
        <v>262</v>
      </c>
      <c r="C237" s="33">
        <v>6.0494053647946683E-3</v>
      </c>
      <c r="D237" s="33">
        <f t="shared" si="6"/>
        <v>4.3950594635205335E-2</v>
      </c>
    </row>
    <row r="238" spans="2:4" x14ac:dyDescent="0.2">
      <c r="B238" t="s">
        <v>263</v>
      </c>
      <c r="C238" s="33">
        <v>-2.759245228534981E-2</v>
      </c>
      <c r="D238" s="33">
        <f t="shared" si="6"/>
        <v>7.7592452285349806E-2</v>
      </c>
    </row>
    <row r="239" spans="2:4" x14ac:dyDescent="0.2">
      <c r="B239" t="s">
        <v>264</v>
      </c>
      <c r="C239" s="33">
        <v>1.8256650338651079E-2</v>
      </c>
      <c r="D239" s="33">
        <f t="shared" si="6"/>
        <v>3.1743349661348924E-2</v>
      </c>
    </row>
    <row r="240" spans="2:4" x14ac:dyDescent="0.2">
      <c r="B240" t="s">
        <v>265</v>
      </c>
      <c r="C240" s="33">
        <v>-1.3926457531378876E-2</v>
      </c>
      <c r="D240" s="33">
        <f t="shared" si="6"/>
        <v>6.3926457531378877E-2</v>
      </c>
    </row>
    <row r="241" spans="2:4" x14ac:dyDescent="0.2">
      <c r="B241" t="s">
        <v>266</v>
      </c>
      <c r="C241" s="33">
        <v>8.0367976781516061E-3</v>
      </c>
      <c r="D241" s="33">
        <f t="shared" si="6"/>
        <v>4.19632023218484E-2</v>
      </c>
    </row>
    <row r="242" spans="2:4" x14ac:dyDescent="0.2">
      <c r="B242" t="s">
        <v>267</v>
      </c>
      <c r="C242" s="33">
        <v>1.8154964683437885E-2</v>
      </c>
      <c r="D242" s="33">
        <f t="shared" si="6"/>
        <v>3.1845035316562118E-2</v>
      </c>
    </row>
    <row r="243" spans="2:4" x14ac:dyDescent="0.2">
      <c r="B243" t="s">
        <v>268</v>
      </c>
      <c r="C243" s="33">
        <v>-3.1452495112063585E-2</v>
      </c>
      <c r="D243" s="33">
        <f t="shared" si="6"/>
        <v>8.1452495112063594E-2</v>
      </c>
    </row>
    <row r="244" spans="2:4" x14ac:dyDescent="0.2">
      <c r="B244" t="s">
        <v>269</v>
      </c>
      <c r="C244" s="33">
        <v>-2.6316519577994774E-2</v>
      </c>
      <c r="D244" s="33">
        <f t="shared" si="6"/>
        <v>7.6316519577994776E-2</v>
      </c>
    </row>
    <row r="245" spans="2:4" x14ac:dyDescent="0.2">
      <c r="B245" t="s">
        <v>270</v>
      </c>
      <c r="C245" s="33">
        <v>1.051975854957804E-2</v>
      </c>
      <c r="D245" s="33">
        <f t="shared" si="6"/>
        <v>3.9480241450421963E-2</v>
      </c>
    </row>
    <row r="246" spans="2:4" x14ac:dyDescent="0.2">
      <c r="B246" t="s">
        <v>271</v>
      </c>
      <c r="C246" s="33">
        <v>2.6945533920531388E-2</v>
      </c>
      <c r="D246" s="33">
        <f t="shared" si="6"/>
        <v>2.3054466079468615E-2</v>
      </c>
    </row>
    <row r="247" spans="2:4" x14ac:dyDescent="0.2">
      <c r="B247" t="s">
        <v>272</v>
      </c>
      <c r="C247" s="33">
        <v>3.6427699778289906E-2</v>
      </c>
      <c r="D247" s="33">
        <f t="shared" si="6"/>
        <v>1.3572300221710097E-2</v>
      </c>
    </row>
    <row r="248" spans="2:4" x14ac:dyDescent="0.2">
      <c r="B248" t="s">
        <v>273</v>
      </c>
      <c r="C248" s="33">
        <v>1.5543349052319525E-2</v>
      </c>
      <c r="D248" s="33">
        <f t="shared" si="6"/>
        <v>3.4456650947680481E-2</v>
      </c>
    </row>
    <row r="249" spans="2:4" x14ac:dyDescent="0.2">
      <c r="B249" t="s">
        <v>274</v>
      </c>
      <c r="C249" s="33">
        <v>-3.129841275165272E-3</v>
      </c>
      <c r="D249" s="33">
        <f t="shared" si="6"/>
        <v>5.3129841275165277E-2</v>
      </c>
    </row>
    <row r="250" spans="2:4" x14ac:dyDescent="0.2">
      <c r="B250" t="s">
        <v>275</v>
      </c>
      <c r="C250" s="33">
        <v>-2.6579112000030665E-2</v>
      </c>
      <c r="D250" s="33">
        <f t="shared" si="6"/>
        <v>7.6579112000030675E-2</v>
      </c>
    </row>
    <row r="251" spans="2:4" x14ac:dyDescent="0.2">
      <c r="B251" t="s">
        <v>276</v>
      </c>
      <c r="C251" s="33">
        <v>1.4029882968113361E-2</v>
      </c>
      <c r="D251" s="33">
        <f t="shared" si="6"/>
        <v>3.5970117031886642E-2</v>
      </c>
    </row>
    <row r="252" spans="2:4" x14ac:dyDescent="0.2">
      <c r="B252" t="s">
        <v>277</v>
      </c>
      <c r="C252" s="33">
        <v>1.3299644646281172E-2</v>
      </c>
      <c r="D252" s="33">
        <f t="shared" si="6"/>
        <v>3.6700355353718829E-2</v>
      </c>
    </row>
    <row r="253" spans="2:4" x14ac:dyDescent="0.2">
      <c r="B253" t="s">
        <v>278</v>
      </c>
      <c r="C253" s="33">
        <v>-1.0769824552286313E-2</v>
      </c>
      <c r="D253" s="33">
        <f t="shared" si="6"/>
        <v>6.0769824552286314E-2</v>
      </c>
    </row>
    <row r="254" spans="2:4" x14ac:dyDescent="0.2">
      <c r="B254" t="s">
        <v>279</v>
      </c>
      <c r="C254" s="33">
        <v>-1.2003601714320565E-2</v>
      </c>
      <c r="D254" s="33">
        <f t="shared" si="6"/>
        <v>6.2003601714320566E-2</v>
      </c>
    </row>
    <row r="255" spans="2:4" x14ac:dyDescent="0.2">
      <c r="B255" t="s">
        <v>280</v>
      </c>
      <c r="C255" s="33">
        <v>3.5691682578646411E-2</v>
      </c>
      <c r="D255" s="33">
        <f t="shared" si="6"/>
        <v>1.4308317421353592E-2</v>
      </c>
    </row>
    <row r="256" spans="2:4" x14ac:dyDescent="0.2">
      <c r="B256" t="s">
        <v>281</v>
      </c>
      <c r="C256" s="33">
        <v>1.3912441734428935E-2</v>
      </c>
      <c r="D256" s="33">
        <f t="shared" si="6"/>
        <v>3.6087558265571071E-2</v>
      </c>
    </row>
    <row r="257" spans="2:4" x14ac:dyDescent="0.2">
      <c r="B257" t="s">
        <v>282</v>
      </c>
      <c r="C257" s="33">
        <v>1.765991024634055E-2</v>
      </c>
      <c r="D257" s="33">
        <f t="shared" si="6"/>
        <v>3.2340089753659457E-2</v>
      </c>
    </row>
    <row r="258" spans="2:4" x14ac:dyDescent="0.2">
      <c r="B258" t="s">
        <v>283</v>
      </c>
      <c r="C258" s="33">
        <v>3.7557778903256692E-2</v>
      </c>
      <c r="D258" s="33">
        <f t="shared" si="6"/>
        <v>1.2442221096743311E-2</v>
      </c>
    </row>
    <row r="259" spans="2:4" x14ac:dyDescent="0.2">
      <c r="B259" t="s">
        <v>284</v>
      </c>
      <c r="C259" s="33">
        <v>-2.6396995826021487E-2</v>
      </c>
      <c r="D259" s="33">
        <f t="shared" si="6"/>
        <v>7.6396995826021497E-2</v>
      </c>
    </row>
    <row r="260" spans="2:4" x14ac:dyDescent="0.2">
      <c r="B260" t="s">
        <v>285</v>
      </c>
      <c r="C260" s="33">
        <v>-2.5516849258729213E-2</v>
      </c>
      <c r="D260" s="33">
        <f t="shared" si="6"/>
        <v>7.5516849258729216E-2</v>
      </c>
    </row>
    <row r="261" spans="2:4" x14ac:dyDescent="0.2">
      <c r="B261" t="s">
        <v>286</v>
      </c>
      <c r="C261" s="33">
        <v>-7.168242489532543E-3</v>
      </c>
      <c r="D261" s="33">
        <f t="shared" ref="D261:D324" si="7">-C261+5%</f>
        <v>5.7168242489532548E-2</v>
      </c>
    </row>
    <row r="262" spans="2:4" x14ac:dyDescent="0.2">
      <c r="B262" t="s">
        <v>287</v>
      </c>
      <c r="C262" s="33">
        <v>-7.9548144484557371E-3</v>
      </c>
      <c r="D262" s="33">
        <f t="shared" si="7"/>
        <v>5.7954814448455738E-2</v>
      </c>
    </row>
    <row r="263" spans="2:4" x14ac:dyDescent="0.2">
      <c r="B263" t="s">
        <v>288</v>
      </c>
      <c r="C263" s="33">
        <v>2.1654378480892036E-2</v>
      </c>
      <c r="D263" s="33">
        <f t="shared" si="7"/>
        <v>2.8345621519107966E-2</v>
      </c>
    </row>
    <row r="264" spans="2:4" x14ac:dyDescent="0.2">
      <c r="B264" t="s">
        <v>289</v>
      </c>
      <c r="C264" s="33">
        <v>2.1416059598176534E-2</v>
      </c>
      <c r="D264" s="33">
        <f t="shared" si="7"/>
        <v>2.8583940401823469E-2</v>
      </c>
    </row>
    <row r="265" spans="2:4" x14ac:dyDescent="0.2">
      <c r="B265" t="s">
        <v>290</v>
      </c>
      <c r="C265" s="33">
        <v>1.6768920278086505E-3</v>
      </c>
      <c r="D265" s="33">
        <f t="shared" si="7"/>
        <v>4.8323107972191352E-2</v>
      </c>
    </row>
    <row r="266" spans="2:4" x14ac:dyDescent="0.2">
      <c r="B266" t="s">
        <v>291</v>
      </c>
      <c r="C266" s="33">
        <v>-9.1060258979373861E-3</v>
      </c>
      <c r="D266" s="33">
        <f t="shared" si="7"/>
        <v>5.9106025897937391E-2</v>
      </c>
    </row>
    <row r="267" spans="2:4" x14ac:dyDescent="0.2">
      <c r="B267" t="s">
        <v>292</v>
      </c>
      <c r="C267" s="33">
        <v>6.1897920222333067E-3</v>
      </c>
      <c r="D267" s="33">
        <f t="shared" si="7"/>
        <v>4.3810207977766698E-2</v>
      </c>
    </row>
    <row r="268" spans="2:4" x14ac:dyDescent="0.2">
      <c r="B268" t="s">
        <v>293</v>
      </c>
      <c r="C268" s="33">
        <v>6.4136917071759836E-2</v>
      </c>
      <c r="D268" s="33">
        <f t="shared" si="7"/>
        <v>-1.4136917071759833E-2</v>
      </c>
    </row>
    <row r="269" spans="2:4" x14ac:dyDescent="0.2">
      <c r="B269" t="s">
        <v>294</v>
      </c>
      <c r="C269" s="33">
        <v>-7.2453882469465311E-4</v>
      </c>
      <c r="D269" s="33">
        <f t="shared" si="7"/>
        <v>5.0724538824694659E-2</v>
      </c>
    </row>
    <row r="270" spans="2:4" x14ac:dyDescent="0.2">
      <c r="B270" t="s">
        <v>295</v>
      </c>
      <c r="C270" s="33">
        <v>-4.1613114736812236E-3</v>
      </c>
      <c r="D270" s="33">
        <f t="shared" si="7"/>
        <v>5.4161311473681223E-2</v>
      </c>
    </row>
    <row r="271" spans="2:4" x14ac:dyDescent="0.2">
      <c r="B271" t="s">
        <v>296</v>
      </c>
      <c r="C271" s="33">
        <v>2.5420549803700898E-2</v>
      </c>
      <c r="D271" s="33">
        <f t="shared" si="7"/>
        <v>2.4579450196299105E-2</v>
      </c>
    </row>
    <row r="272" spans="2:4" x14ac:dyDescent="0.2">
      <c r="B272" t="s">
        <v>297</v>
      </c>
      <c r="C272" s="33">
        <v>5.7700705641718737E-3</v>
      </c>
      <c r="D272" s="33">
        <f t="shared" si="7"/>
        <v>4.4229929435828132E-2</v>
      </c>
    </row>
    <row r="273" spans="2:4" x14ac:dyDescent="0.2">
      <c r="B273" t="s">
        <v>298</v>
      </c>
      <c r="C273" s="33">
        <v>-1.7254235215558189E-2</v>
      </c>
      <c r="D273" s="33">
        <f t="shared" si="7"/>
        <v>6.7254235215558192E-2</v>
      </c>
    </row>
    <row r="274" spans="2:4" x14ac:dyDescent="0.2">
      <c r="B274" t="s">
        <v>299</v>
      </c>
      <c r="C274" s="33">
        <v>3.8729466882453996E-2</v>
      </c>
      <c r="D274" s="33">
        <f t="shared" si="7"/>
        <v>1.1270533117546007E-2</v>
      </c>
    </row>
    <row r="275" spans="2:4" x14ac:dyDescent="0.2">
      <c r="B275" t="s">
        <v>300</v>
      </c>
      <c r="C275" s="33">
        <v>6.1229009307539953E-4</v>
      </c>
      <c r="D275" s="33">
        <f t="shared" si="7"/>
        <v>4.9387709906924607E-2</v>
      </c>
    </row>
    <row r="276" spans="2:4" x14ac:dyDescent="0.2">
      <c r="B276" t="s">
        <v>301</v>
      </c>
      <c r="C276" s="33">
        <v>3.5267561501237402E-2</v>
      </c>
      <c r="D276" s="33">
        <f t="shared" si="7"/>
        <v>1.4732438498762601E-2</v>
      </c>
    </row>
    <row r="277" spans="2:4" x14ac:dyDescent="0.2">
      <c r="B277" t="s">
        <v>302</v>
      </c>
      <c r="C277" s="33">
        <v>-3.0285803877593137E-3</v>
      </c>
      <c r="D277" s="33">
        <f t="shared" si="7"/>
        <v>5.3028580387759316E-2</v>
      </c>
    </row>
    <row r="278" spans="2:4" x14ac:dyDescent="0.2">
      <c r="B278" t="s">
        <v>303</v>
      </c>
      <c r="C278" s="33">
        <v>-1.5529640966769018E-2</v>
      </c>
      <c r="D278" s="33">
        <f t="shared" si="7"/>
        <v>6.5529640966769026E-2</v>
      </c>
    </row>
    <row r="279" spans="2:4" x14ac:dyDescent="0.2">
      <c r="B279" t="s">
        <v>304</v>
      </c>
      <c r="C279" s="33">
        <v>-2.1252597704830775E-2</v>
      </c>
      <c r="D279" s="33">
        <f t="shared" si="7"/>
        <v>7.1252597704830778E-2</v>
      </c>
    </row>
    <row r="280" spans="2:4" x14ac:dyDescent="0.2">
      <c r="B280" t="s">
        <v>305</v>
      </c>
      <c r="C280" s="33">
        <v>4.3209429039655717E-2</v>
      </c>
      <c r="D280" s="33">
        <f t="shared" si="7"/>
        <v>6.790570960344286E-3</v>
      </c>
    </row>
    <row r="281" spans="2:4" x14ac:dyDescent="0.2">
      <c r="B281" t="s">
        <v>306</v>
      </c>
      <c r="C281" s="33">
        <v>2.1519777733827166E-3</v>
      </c>
      <c r="D281" s="33">
        <f t="shared" si="7"/>
        <v>4.7848022226617284E-2</v>
      </c>
    </row>
    <row r="282" spans="2:4" x14ac:dyDescent="0.2">
      <c r="B282" t="s">
        <v>307</v>
      </c>
      <c r="C282" s="33">
        <v>6.4894908228432611E-3</v>
      </c>
      <c r="D282" s="33">
        <f t="shared" si="7"/>
        <v>4.3510509177156743E-2</v>
      </c>
    </row>
    <row r="283" spans="2:4" x14ac:dyDescent="0.2">
      <c r="B283" t="s">
        <v>308</v>
      </c>
      <c r="C283" s="33">
        <v>1.2852710579259925E-2</v>
      </c>
      <c r="D283" s="33">
        <f t="shared" si="7"/>
        <v>3.7147289420740082E-2</v>
      </c>
    </row>
    <row r="284" spans="2:4" x14ac:dyDescent="0.2">
      <c r="B284" t="s">
        <v>309</v>
      </c>
      <c r="C284" s="33">
        <v>4.0654972142967018E-2</v>
      </c>
      <c r="D284" s="33">
        <f t="shared" si="7"/>
        <v>9.3450278570329851E-3</v>
      </c>
    </row>
    <row r="285" spans="2:4" x14ac:dyDescent="0.2">
      <c r="B285" t="s">
        <v>310</v>
      </c>
      <c r="C285" s="33">
        <v>-8.0029384347298487E-3</v>
      </c>
      <c r="D285" s="33">
        <f t="shared" si="7"/>
        <v>5.8002938434729853E-2</v>
      </c>
    </row>
    <row r="286" spans="2:4" x14ac:dyDescent="0.2">
      <c r="B286" t="s">
        <v>311</v>
      </c>
      <c r="C286" s="33">
        <v>3.6111421845686532E-3</v>
      </c>
      <c r="D286" s="33">
        <f t="shared" si="7"/>
        <v>4.6388857815431353E-2</v>
      </c>
    </row>
    <row r="287" spans="2:4" x14ac:dyDescent="0.2">
      <c r="B287" t="s">
        <v>312</v>
      </c>
      <c r="C287" s="33">
        <v>2.7324468214710518E-2</v>
      </c>
      <c r="D287" s="33">
        <f t="shared" si="7"/>
        <v>2.2675531785289485E-2</v>
      </c>
    </row>
    <row r="288" spans="2:4" x14ac:dyDescent="0.2">
      <c r="B288" t="s">
        <v>313</v>
      </c>
      <c r="C288" s="33">
        <v>3.7001715328738478E-2</v>
      </c>
      <c r="D288" s="33">
        <f t="shared" si="7"/>
        <v>1.2998284671261524E-2</v>
      </c>
    </row>
    <row r="289" spans="2:4" x14ac:dyDescent="0.2">
      <c r="B289" t="s">
        <v>314</v>
      </c>
      <c r="C289" s="33">
        <v>-1.4027303717062468E-2</v>
      </c>
      <c r="D289" s="33">
        <f t="shared" si="7"/>
        <v>6.4027303717062473E-2</v>
      </c>
    </row>
    <row r="290" spans="2:4" x14ac:dyDescent="0.2">
      <c r="B290" t="s">
        <v>315</v>
      </c>
      <c r="C290" s="33">
        <v>3.9989541517744309E-2</v>
      </c>
      <c r="D290" s="33">
        <f t="shared" si="7"/>
        <v>1.0010458482255694E-2</v>
      </c>
    </row>
    <row r="291" spans="2:4" x14ac:dyDescent="0.2">
      <c r="B291" t="s">
        <v>316</v>
      </c>
      <c r="C291" s="33">
        <v>5.5841814694331787E-3</v>
      </c>
      <c r="D291" s="33">
        <f t="shared" si="7"/>
        <v>4.4415818530566822E-2</v>
      </c>
    </row>
    <row r="292" spans="2:4" x14ac:dyDescent="0.2">
      <c r="B292" t="s">
        <v>317</v>
      </c>
      <c r="C292" s="33">
        <v>3.0895594981149702E-2</v>
      </c>
      <c r="D292" s="33">
        <f t="shared" si="7"/>
        <v>1.9104405018850301E-2</v>
      </c>
    </row>
    <row r="293" spans="2:4" x14ac:dyDescent="0.2">
      <c r="B293" t="s">
        <v>318</v>
      </c>
      <c r="C293" s="33">
        <v>2.9878016492632678E-2</v>
      </c>
      <c r="D293" s="33">
        <f t="shared" si="7"/>
        <v>2.0121983507367325E-2</v>
      </c>
    </row>
    <row r="294" spans="2:4" x14ac:dyDescent="0.2">
      <c r="B294" t="s">
        <v>319</v>
      </c>
      <c r="C294" s="33">
        <v>-1.0302373983565524E-3</v>
      </c>
      <c r="D294" s="33">
        <f t="shared" si="7"/>
        <v>5.1030237398356555E-2</v>
      </c>
    </row>
    <row r="295" spans="2:4" x14ac:dyDescent="0.2">
      <c r="B295" t="s">
        <v>320</v>
      </c>
      <c r="C295" s="33">
        <v>1.0285292028265277E-2</v>
      </c>
      <c r="D295" s="33">
        <f t="shared" si="7"/>
        <v>3.9714707971734722E-2</v>
      </c>
    </row>
    <row r="296" spans="2:4" x14ac:dyDescent="0.2">
      <c r="B296" t="s">
        <v>321</v>
      </c>
      <c r="C296" s="33">
        <v>2.9786117901670461E-2</v>
      </c>
      <c r="D296" s="33">
        <f t="shared" si="7"/>
        <v>2.0213882098329541E-2</v>
      </c>
    </row>
    <row r="297" spans="2:4" x14ac:dyDescent="0.2">
      <c r="B297" t="s">
        <v>322</v>
      </c>
      <c r="C297" s="33">
        <v>3.9149386312688793E-2</v>
      </c>
      <c r="D297" s="33">
        <f t="shared" si="7"/>
        <v>1.085061368731121E-2</v>
      </c>
    </row>
    <row r="298" spans="2:4" x14ac:dyDescent="0.2">
      <c r="B298" t="s">
        <v>323</v>
      </c>
      <c r="C298" s="33">
        <v>2.2680999471891929E-2</v>
      </c>
      <c r="D298" s="33">
        <f t="shared" si="7"/>
        <v>2.7319000528108074E-2</v>
      </c>
    </row>
    <row r="299" spans="2:4" x14ac:dyDescent="0.2">
      <c r="B299" t="s">
        <v>324</v>
      </c>
      <c r="C299" s="33">
        <v>4.9462362698772192E-3</v>
      </c>
      <c r="D299" s="33">
        <f t="shared" si="7"/>
        <v>4.5053763730122785E-2</v>
      </c>
    </row>
    <row r="300" spans="2:4" x14ac:dyDescent="0.2">
      <c r="B300" t="s">
        <v>325</v>
      </c>
      <c r="C300" s="33">
        <v>1.8845326368572928E-2</v>
      </c>
      <c r="D300" s="33">
        <f t="shared" si="7"/>
        <v>3.1154673631427075E-2</v>
      </c>
    </row>
    <row r="301" spans="2:4" x14ac:dyDescent="0.2">
      <c r="B301" t="s">
        <v>326</v>
      </c>
      <c r="C301" s="33">
        <v>1.2118760484334778E-2</v>
      </c>
      <c r="D301" s="33">
        <f t="shared" si="7"/>
        <v>3.7881239515665223E-2</v>
      </c>
    </row>
    <row r="302" spans="2:4" x14ac:dyDescent="0.2">
      <c r="B302" t="s">
        <v>327</v>
      </c>
      <c r="C302" s="33">
        <v>2.6346984516258096E-2</v>
      </c>
      <c r="D302" s="33">
        <f t="shared" si="7"/>
        <v>2.3653015483741907E-2</v>
      </c>
    </row>
    <row r="303" spans="2:4" x14ac:dyDescent="0.2">
      <c r="B303" t="s">
        <v>328</v>
      </c>
      <c r="C303" s="33">
        <v>-1.777636194014183E-2</v>
      </c>
      <c r="D303" s="33">
        <f t="shared" si="7"/>
        <v>6.7776361940141833E-2</v>
      </c>
    </row>
    <row r="304" spans="2:4" x14ac:dyDescent="0.2">
      <c r="B304" t="s">
        <v>329</v>
      </c>
      <c r="C304" s="33">
        <v>-2.7040146856958047E-2</v>
      </c>
      <c r="D304" s="33">
        <f t="shared" si="7"/>
        <v>7.704014685695805E-2</v>
      </c>
    </row>
    <row r="305" spans="2:4" x14ac:dyDescent="0.2">
      <c r="B305" t="s">
        <v>330</v>
      </c>
      <c r="C305" s="33">
        <v>3.1003318038474774E-2</v>
      </c>
      <c r="D305" s="33">
        <f t="shared" si="7"/>
        <v>1.8996681961525229E-2</v>
      </c>
    </row>
    <row r="306" spans="2:4" x14ac:dyDescent="0.2">
      <c r="B306" t="s">
        <v>331</v>
      </c>
      <c r="C306" s="33">
        <v>-1.1151114794700351E-4</v>
      </c>
      <c r="D306" s="33">
        <f t="shared" si="7"/>
        <v>5.0111511147947006E-2</v>
      </c>
    </row>
    <row r="307" spans="2:4" x14ac:dyDescent="0.2">
      <c r="B307" t="s">
        <v>332</v>
      </c>
      <c r="C307" s="33">
        <v>3.2551594016715472E-2</v>
      </c>
      <c r="D307" s="33">
        <f t="shared" si="7"/>
        <v>1.744840598328453E-2</v>
      </c>
    </row>
    <row r="308" spans="2:4" x14ac:dyDescent="0.2">
      <c r="B308" t="s">
        <v>333</v>
      </c>
      <c r="C308" s="33">
        <v>3.2576510193528165E-3</v>
      </c>
      <c r="D308" s="33">
        <f t="shared" si="7"/>
        <v>4.6742348980647185E-2</v>
      </c>
    </row>
    <row r="309" spans="2:4" x14ac:dyDescent="0.2">
      <c r="B309" t="s">
        <v>334</v>
      </c>
      <c r="C309" s="33">
        <v>-9.9729652508796455E-3</v>
      </c>
      <c r="D309" s="33">
        <f t="shared" si="7"/>
        <v>5.9972965250879647E-2</v>
      </c>
    </row>
    <row r="310" spans="2:4" x14ac:dyDescent="0.2">
      <c r="B310" t="s">
        <v>335</v>
      </c>
      <c r="C310" s="33">
        <v>4.5759392444050223E-2</v>
      </c>
      <c r="D310" s="33">
        <f t="shared" si="7"/>
        <v>4.2406075559497797E-3</v>
      </c>
    </row>
    <row r="311" spans="2:4" x14ac:dyDescent="0.2">
      <c r="B311" t="s">
        <v>336</v>
      </c>
      <c r="C311" s="33">
        <v>9.4784996641628979E-3</v>
      </c>
      <c r="D311" s="33">
        <f t="shared" si="7"/>
        <v>4.0521500335837103E-2</v>
      </c>
    </row>
    <row r="312" spans="2:4" x14ac:dyDescent="0.2">
      <c r="B312" t="s">
        <v>337</v>
      </c>
      <c r="C312" s="33">
        <v>1.8813261924888754E-2</v>
      </c>
      <c r="D312" s="33">
        <f t="shared" si="7"/>
        <v>3.1186738075111249E-2</v>
      </c>
    </row>
    <row r="313" spans="2:4" x14ac:dyDescent="0.2">
      <c r="B313" t="s">
        <v>338</v>
      </c>
      <c r="C313" s="33">
        <v>7.8290450563938546E-3</v>
      </c>
      <c r="D313" s="33">
        <f t="shared" si="7"/>
        <v>4.2170954943606148E-2</v>
      </c>
    </row>
    <row r="314" spans="2:4" x14ac:dyDescent="0.2">
      <c r="B314" t="s">
        <v>339</v>
      </c>
      <c r="C314" s="33">
        <v>-3.228384468004844E-2</v>
      </c>
      <c r="D314" s="33">
        <f t="shared" si="7"/>
        <v>8.2283844680048443E-2</v>
      </c>
    </row>
    <row r="315" spans="2:4" x14ac:dyDescent="0.2">
      <c r="B315" t="s">
        <v>340</v>
      </c>
      <c r="C315" s="33">
        <v>2.3275735626238626E-2</v>
      </c>
      <c r="D315" s="33">
        <f t="shared" si="7"/>
        <v>2.6724264373761377E-2</v>
      </c>
    </row>
    <row r="316" spans="2:4" x14ac:dyDescent="0.2">
      <c r="B316" t="s">
        <v>341</v>
      </c>
      <c r="C316" s="33">
        <v>-1.5180649009682723E-2</v>
      </c>
      <c r="D316" s="33">
        <f t="shared" si="7"/>
        <v>6.518064900968272E-2</v>
      </c>
    </row>
    <row r="317" spans="2:4" x14ac:dyDescent="0.2">
      <c r="B317" t="s">
        <v>342</v>
      </c>
      <c r="C317" s="33">
        <v>3.0917522651056066E-2</v>
      </c>
      <c r="D317" s="33">
        <f t="shared" si="7"/>
        <v>1.9082477348943937E-2</v>
      </c>
    </row>
    <row r="318" spans="2:4" x14ac:dyDescent="0.2">
      <c r="B318" t="s">
        <v>343</v>
      </c>
      <c r="C318" s="33">
        <v>-6.1598291996502724E-3</v>
      </c>
      <c r="D318" s="33">
        <f t="shared" si="7"/>
        <v>5.6159829199650277E-2</v>
      </c>
    </row>
    <row r="319" spans="2:4" x14ac:dyDescent="0.2">
      <c r="B319" t="s">
        <v>344</v>
      </c>
      <c r="C319" s="33">
        <v>-1.0988419761947572E-2</v>
      </c>
      <c r="D319" s="33">
        <f t="shared" si="7"/>
        <v>6.0988419761947577E-2</v>
      </c>
    </row>
    <row r="320" spans="2:4" x14ac:dyDescent="0.2">
      <c r="B320" t="s">
        <v>345</v>
      </c>
      <c r="C320" s="33">
        <v>1.4878439912310054E-2</v>
      </c>
      <c r="D320" s="33">
        <f t="shared" si="7"/>
        <v>3.5121560087689949E-2</v>
      </c>
    </row>
    <row r="321" spans="2:4" x14ac:dyDescent="0.2">
      <c r="B321" t="s">
        <v>346</v>
      </c>
      <c r="C321" s="33">
        <v>-2.2449222778469832E-3</v>
      </c>
      <c r="D321" s="33">
        <f t="shared" si="7"/>
        <v>5.2244922277846988E-2</v>
      </c>
    </row>
    <row r="322" spans="2:4" x14ac:dyDescent="0.2">
      <c r="B322" t="s">
        <v>347</v>
      </c>
      <c r="C322" s="33">
        <v>-2.4321611505463928E-2</v>
      </c>
      <c r="D322" s="33">
        <f t="shared" si="7"/>
        <v>7.432161150546393E-2</v>
      </c>
    </row>
    <row r="323" spans="2:4" x14ac:dyDescent="0.2">
      <c r="B323" t="s">
        <v>348</v>
      </c>
      <c r="C323" s="33">
        <v>2.0978239424577085E-2</v>
      </c>
      <c r="D323" s="33">
        <f t="shared" si="7"/>
        <v>2.9021760575422918E-2</v>
      </c>
    </row>
    <row r="324" spans="2:4" x14ac:dyDescent="0.2">
      <c r="B324" t="s">
        <v>349</v>
      </c>
      <c r="C324" s="33">
        <v>-3.0135605730919453E-2</v>
      </c>
      <c r="D324" s="33">
        <f t="shared" si="7"/>
        <v>8.0135605730919462E-2</v>
      </c>
    </row>
    <row r="325" spans="2:4" x14ac:dyDescent="0.2">
      <c r="B325" t="s">
        <v>350</v>
      </c>
      <c r="C325" s="33">
        <v>-1.6079421009138416E-2</v>
      </c>
      <c r="D325" s="33">
        <f t="shared" ref="D325:D388" si="8">-C325+5%</f>
        <v>6.6079421009138412E-2</v>
      </c>
    </row>
    <row r="326" spans="2:4" x14ac:dyDescent="0.2">
      <c r="B326" t="s">
        <v>351</v>
      </c>
      <c r="C326" s="33">
        <v>2.9076024155440042E-2</v>
      </c>
      <c r="D326" s="33">
        <f t="shared" si="8"/>
        <v>2.0923975844559961E-2</v>
      </c>
    </row>
    <row r="327" spans="2:4" x14ac:dyDescent="0.2">
      <c r="B327" t="s">
        <v>352</v>
      </c>
      <c r="C327" s="33">
        <v>3.3115381997709241E-2</v>
      </c>
      <c r="D327" s="33">
        <f t="shared" si="8"/>
        <v>1.6884618002290762E-2</v>
      </c>
    </row>
    <row r="328" spans="2:4" x14ac:dyDescent="0.2">
      <c r="B328" t="s">
        <v>353</v>
      </c>
      <c r="C328" s="33">
        <v>-4.2193669709358755E-3</v>
      </c>
      <c r="D328" s="33">
        <f t="shared" si="8"/>
        <v>5.4219366970935878E-2</v>
      </c>
    </row>
    <row r="329" spans="2:4" x14ac:dyDescent="0.2">
      <c r="B329" t="s">
        <v>354</v>
      </c>
      <c r="C329" s="33">
        <v>-2.4104361148468995E-3</v>
      </c>
      <c r="D329" s="33">
        <f t="shared" si="8"/>
        <v>5.2410436114846901E-2</v>
      </c>
    </row>
    <row r="330" spans="2:4" x14ac:dyDescent="0.2">
      <c r="B330" t="s">
        <v>355</v>
      </c>
      <c r="C330" s="33">
        <v>3.9799683540444421E-2</v>
      </c>
      <c r="D330" s="33">
        <f t="shared" si="8"/>
        <v>1.0200316459555582E-2</v>
      </c>
    </row>
    <row r="331" spans="2:4" x14ac:dyDescent="0.2">
      <c r="B331" t="s">
        <v>356</v>
      </c>
      <c r="C331" s="33">
        <v>1.9579243292569291E-2</v>
      </c>
      <c r="D331" s="33">
        <f t="shared" si="8"/>
        <v>3.0420756707430711E-2</v>
      </c>
    </row>
    <row r="332" spans="2:4" x14ac:dyDescent="0.2">
      <c r="B332" t="s">
        <v>357</v>
      </c>
      <c r="C332" s="33">
        <v>-9.0566185426634149E-3</v>
      </c>
      <c r="D332" s="33">
        <f t="shared" si="8"/>
        <v>5.9056618542663419E-2</v>
      </c>
    </row>
    <row r="333" spans="2:4" x14ac:dyDescent="0.2">
      <c r="B333" t="s">
        <v>358</v>
      </c>
      <c r="C333" s="33">
        <v>2.2902147898655863E-2</v>
      </c>
      <c r="D333" s="33">
        <f t="shared" si="8"/>
        <v>2.709785210134414E-2</v>
      </c>
    </row>
    <row r="334" spans="2:4" x14ac:dyDescent="0.2">
      <c r="B334" t="s">
        <v>359</v>
      </c>
      <c r="C334" s="33">
        <v>1.9276489918846257E-2</v>
      </c>
      <c r="D334" s="33">
        <f t="shared" si="8"/>
        <v>3.0723510081153746E-2</v>
      </c>
    </row>
    <row r="335" spans="2:4" x14ac:dyDescent="0.2">
      <c r="B335" t="s">
        <v>360</v>
      </c>
      <c r="C335" s="33">
        <v>2.9562487430948976E-2</v>
      </c>
      <c r="D335" s="33">
        <f t="shared" si="8"/>
        <v>2.0437512569051026E-2</v>
      </c>
    </row>
    <row r="336" spans="2:4" x14ac:dyDescent="0.2">
      <c r="B336" t="s">
        <v>361</v>
      </c>
      <c r="C336" s="33">
        <v>-6.5578327213274348E-4</v>
      </c>
      <c r="D336" s="33">
        <f t="shared" si="8"/>
        <v>5.0655783272132743E-2</v>
      </c>
    </row>
    <row r="337" spans="2:4" x14ac:dyDescent="0.2">
      <c r="B337" t="s">
        <v>362</v>
      </c>
      <c r="C337" s="33">
        <v>6.0558729313349609E-4</v>
      </c>
      <c r="D337" s="33">
        <f t="shared" si="8"/>
        <v>4.9394412706866508E-2</v>
      </c>
    </row>
    <row r="338" spans="2:4" x14ac:dyDescent="0.2">
      <c r="B338" t="s">
        <v>363</v>
      </c>
      <c r="C338" s="33">
        <v>1.9681917049029718E-2</v>
      </c>
      <c r="D338" s="33">
        <f t="shared" si="8"/>
        <v>3.0318082950970285E-2</v>
      </c>
    </row>
    <row r="339" spans="2:4" x14ac:dyDescent="0.2">
      <c r="B339" t="s">
        <v>364</v>
      </c>
      <c r="C339" s="33">
        <v>-8.4945127361135495E-3</v>
      </c>
      <c r="D339" s="33">
        <f t="shared" si="8"/>
        <v>5.8494512736113551E-2</v>
      </c>
    </row>
    <row r="340" spans="2:4" x14ac:dyDescent="0.2">
      <c r="B340" t="s">
        <v>365</v>
      </c>
      <c r="C340" s="33">
        <v>3.781865119288487E-2</v>
      </c>
      <c r="D340" s="33">
        <f t="shared" si="8"/>
        <v>1.2181348807115133E-2</v>
      </c>
    </row>
    <row r="341" spans="2:4" x14ac:dyDescent="0.2">
      <c r="B341" t="s">
        <v>366</v>
      </c>
      <c r="C341" s="33">
        <v>-1.302782647510276E-2</v>
      </c>
      <c r="D341" s="33">
        <f t="shared" si="8"/>
        <v>6.3027826475102758E-2</v>
      </c>
    </row>
    <row r="342" spans="2:4" x14ac:dyDescent="0.2">
      <c r="B342" t="s">
        <v>367</v>
      </c>
      <c r="C342" s="33">
        <v>-4.4780978008151489E-3</v>
      </c>
      <c r="D342" s="33">
        <f t="shared" si="8"/>
        <v>5.4478097800815153E-2</v>
      </c>
    </row>
    <row r="343" spans="2:4" x14ac:dyDescent="0.2">
      <c r="B343" t="s">
        <v>368</v>
      </c>
      <c r="C343" s="33">
        <v>-2.0523759146359816E-2</v>
      </c>
      <c r="D343" s="33">
        <f t="shared" si="8"/>
        <v>7.0523759146359818E-2</v>
      </c>
    </row>
    <row r="344" spans="2:4" x14ac:dyDescent="0.2">
      <c r="B344" t="s">
        <v>369</v>
      </c>
      <c r="C344" s="33">
        <v>2.0866855924829356E-2</v>
      </c>
      <c r="D344" s="33">
        <f t="shared" si="8"/>
        <v>2.9133144075170647E-2</v>
      </c>
    </row>
    <row r="345" spans="2:4" x14ac:dyDescent="0.2">
      <c r="B345" t="s">
        <v>370</v>
      </c>
      <c r="C345" s="33">
        <v>-9.8784480377360224E-3</v>
      </c>
      <c r="D345" s="33">
        <f t="shared" si="8"/>
        <v>5.9878448037736023E-2</v>
      </c>
    </row>
    <row r="346" spans="2:4" x14ac:dyDescent="0.2">
      <c r="B346" t="s">
        <v>371</v>
      </c>
      <c r="C346" s="33">
        <v>8.1284365624663731E-3</v>
      </c>
      <c r="D346" s="33">
        <f t="shared" si="8"/>
        <v>4.1871563437533628E-2</v>
      </c>
    </row>
    <row r="347" spans="2:4" x14ac:dyDescent="0.2">
      <c r="B347" t="s">
        <v>372</v>
      </c>
      <c r="C347" s="33">
        <v>2.0495772926028884E-2</v>
      </c>
      <c r="D347" s="33">
        <f t="shared" si="8"/>
        <v>2.9504227073971118E-2</v>
      </c>
    </row>
    <row r="348" spans="2:4" x14ac:dyDescent="0.2">
      <c r="B348" t="s">
        <v>373</v>
      </c>
      <c r="C348" s="33">
        <v>-1.6100019112417815E-3</v>
      </c>
      <c r="D348" s="33">
        <f t="shared" si="8"/>
        <v>5.1610001911241786E-2</v>
      </c>
    </row>
    <row r="349" spans="2:4" x14ac:dyDescent="0.2">
      <c r="B349" t="s">
        <v>374</v>
      </c>
      <c r="C349" s="33">
        <v>1.6115705458093557E-2</v>
      </c>
      <c r="D349" s="33">
        <f t="shared" si="8"/>
        <v>3.3884294541906446E-2</v>
      </c>
    </row>
    <row r="350" spans="2:4" x14ac:dyDescent="0.2">
      <c r="B350" t="s">
        <v>375</v>
      </c>
      <c r="C350" s="33">
        <v>-2.8017336929765498E-2</v>
      </c>
      <c r="D350" s="33">
        <f t="shared" si="8"/>
        <v>7.8017336929765507E-2</v>
      </c>
    </row>
    <row r="351" spans="2:4" x14ac:dyDescent="0.2">
      <c r="B351" t="s">
        <v>376</v>
      </c>
      <c r="C351" s="33">
        <v>-9.304325483196178E-3</v>
      </c>
      <c r="D351" s="33">
        <f t="shared" si="8"/>
        <v>5.9304325483196182E-2</v>
      </c>
    </row>
    <row r="352" spans="2:4" x14ac:dyDescent="0.2">
      <c r="B352" t="s">
        <v>377</v>
      </c>
      <c r="C352" s="33">
        <v>2.2920699046602832E-3</v>
      </c>
      <c r="D352" s="33">
        <f t="shared" si="8"/>
        <v>4.7707930095339718E-2</v>
      </c>
    </row>
    <row r="353" spans="2:4" x14ac:dyDescent="0.2">
      <c r="B353" t="s">
        <v>378</v>
      </c>
      <c r="C353" s="33">
        <v>2.9576981576599132E-2</v>
      </c>
      <c r="D353" s="33">
        <f t="shared" si="8"/>
        <v>2.0423018423400871E-2</v>
      </c>
    </row>
    <row r="354" spans="2:4" x14ac:dyDescent="0.2">
      <c r="B354" t="s">
        <v>379</v>
      </c>
      <c r="C354" s="33">
        <v>3.2462047819716247E-2</v>
      </c>
      <c r="D354" s="33">
        <f t="shared" si="8"/>
        <v>1.7537952180283756E-2</v>
      </c>
    </row>
    <row r="355" spans="2:4" x14ac:dyDescent="0.2">
      <c r="B355" t="s">
        <v>380</v>
      </c>
      <c r="C355" s="33">
        <v>-7.6958354050391965E-3</v>
      </c>
      <c r="D355" s="33">
        <f t="shared" si="8"/>
        <v>5.7695835405039197E-2</v>
      </c>
    </row>
    <row r="356" spans="2:4" x14ac:dyDescent="0.2">
      <c r="B356" t="s">
        <v>381</v>
      </c>
      <c r="C356" s="33">
        <v>2.6850456697719884E-2</v>
      </c>
      <c r="D356" s="33">
        <f t="shared" si="8"/>
        <v>2.3149543302280119E-2</v>
      </c>
    </row>
    <row r="357" spans="2:4" x14ac:dyDescent="0.2">
      <c r="B357" t="s">
        <v>382</v>
      </c>
      <c r="C357" s="33">
        <v>1.7369844259439608E-2</v>
      </c>
      <c r="D357" s="33">
        <f t="shared" si="8"/>
        <v>3.2630155740560399E-2</v>
      </c>
    </row>
    <row r="358" spans="2:4" x14ac:dyDescent="0.2">
      <c r="B358" t="s">
        <v>383</v>
      </c>
      <c r="C358" s="33">
        <v>-1.6848531678225566E-2</v>
      </c>
      <c r="D358" s="33">
        <f t="shared" si="8"/>
        <v>6.6848531678225576E-2</v>
      </c>
    </row>
    <row r="359" spans="2:4" x14ac:dyDescent="0.2">
      <c r="B359" t="s">
        <v>384</v>
      </c>
      <c r="C359" s="33">
        <v>-2.8576441173285373E-2</v>
      </c>
      <c r="D359" s="33">
        <f t="shared" si="8"/>
        <v>7.8576441173285383E-2</v>
      </c>
    </row>
    <row r="360" spans="2:4" x14ac:dyDescent="0.2">
      <c r="B360" t="s">
        <v>385</v>
      </c>
      <c r="C360" s="33">
        <v>4.1333950759856013E-3</v>
      </c>
      <c r="D360" s="33">
        <f t="shared" si="8"/>
        <v>4.5866604924014398E-2</v>
      </c>
    </row>
    <row r="361" spans="2:4" x14ac:dyDescent="0.2">
      <c r="B361" t="s">
        <v>386</v>
      </c>
      <c r="C361" s="33">
        <v>3.4489927057698218E-2</v>
      </c>
      <c r="D361" s="33">
        <f t="shared" si="8"/>
        <v>1.5510072942301785E-2</v>
      </c>
    </row>
    <row r="362" spans="2:4" x14ac:dyDescent="0.2">
      <c r="B362" t="s">
        <v>387</v>
      </c>
      <c r="C362" s="33">
        <v>7.0015490086585384E-4</v>
      </c>
      <c r="D362" s="33">
        <f t="shared" si="8"/>
        <v>4.9299845099134147E-2</v>
      </c>
    </row>
    <row r="363" spans="2:4" x14ac:dyDescent="0.2">
      <c r="B363" t="s">
        <v>388</v>
      </c>
      <c r="C363" s="33">
        <v>9.3235466764698596E-3</v>
      </c>
      <c r="D363" s="33">
        <f t="shared" si="8"/>
        <v>4.0676453323530141E-2</v>
      </c>
    </row>
    <row r="364" spans="2:4" x14ac:dyDescent="0.2">
      <c r="B364" t="s">
        <v>389</v>
      </c>
      <c r="C364" s="33">
        <v>-6.6503246478167872E-3</v>
      </c>
      <c r="D364" s="33">
        <f t="shared" si="8"/>
        <v>5.6650324647816788E-2</v>
      </c>
    </row>
    <row r="365" spans="2:4" x14ac:dyDescent="0.2">
      <c r="B365" t="s">
        <v>390</v>
      </c>
      <c r="C365" s="33">
        <v>1.8391450022964148E-2</v>
      </c>
      <c r="D365" s="33">
        <f t="shared" si="8"/>
        <v>3.1608549977035855E-2</v>
      </c>
    </row>
    <row r="366" spans="2:4" x14ac:dyDescent="0.2">
      <c r="B366" t="s">
        <v>391</v>
      </c>
      <c r="C366" s="33">
        <v>1.3749602198192528E-2</v>
      </c>
      <c r="D366" s="33">
        <f t="shared" si="8"/>
        <v>3.6250397801807471E-2</v>
      </c>
    </row>
    <row r="367" spans="2:4" x14ac:dyDescent="0.2">
      <c r="B367" t="s">
        <v>392</v>
      </c>
      <c r="C367" s="33">
        <v>2.5043804163344421E-2</v>
      </c>
      <c r="D367" s="33">
        <f t="shared" si="8"/>
        <v>2.4956195836655582E-2</v>
      </c>
    </row>
    <row r="368" spans="2:4" x14ac:dyDescent="0.2">
      <c r="B368" t="s">
        <v>393</v>
      </c>
      <c r="C368" s="33">
        <v>-6.7468900392923265E-3</v>
      </c>
      <c r="D368" s="33">
        <f t="shared" si="8"/>
        <v>5.6746890039292328E-2</v>
      </c>
    </row>
    <row r="369" spans="2:4" x14ac:dyDescent="0.2">
      <c r="B369" t="s">
        <v>394</v>
      </c>
      <c r="C369" s="33">
        <v>3.1708886888569057E-2</v>
      </c>
      <c r="D369" s="33">
        <f t="shared" si="8"/>
        <v>1.8291113111430946E-2</v>
      </c>
    </row>
    <row r="370" spans="2:4" x14ac:dyDescent="0.2">
      <c r="B370" t="s">
        <v>395</v>
      </c>
      <c r="C370" s="33">
        <v>5.3646938731577269E-3</v>
      </c>
      <c r="D370" s="33">
        <f t="shared" si="8"/>
        <v>4.4635306126842272E-2</v>
      </c>
    </row>
    <row r="371" spans="2:4" x14ac:dyDescent="0.2">
      <c r="B371" t="s">
        <v>396</v>
      </c>
      <c r="C371" s="33">
        <v>2.3239109531097056E-2</v>
      </c>
      <c r="D371" s="33">
        <f t="shared" si="8"/>
        <v>2.6760890468902947E-2</v>
      </c>
    </row>
    <row r="372" spans="2:4" x14ac:dyDescent="0.2">
      <c r="B372" t="s">
        <v>397</v>
      </c>
      <c r="C372" s="33">
        <v>-4.1672029943588089E-3</v>
      </c>
      <c r="D372" s="33">
        <f t="shared" si="8"/>
        <v>5.4167202994358815E-2</v>
      </c>
    </row>
    <row r="373" spans="2:4" x14ac:dyDescent="0.2">
      <c r="B373" t="s">
        <v>398</v>
      </c>
      <c r="C373" s="33">
        <v>2.8686512368909504E-2</v>
      </c>
      <c r="D373" s="33">
        <f t="shared" si="8"/>
        <v>2.1313487631090498E-2</v>
      </c>
    </row>
    <row r="374" spans="2:4" x14ac:dyDescent="0.2">
      <c r="B374" t="s">
        <v>399</v>
      </c>
      <c r="C374" s="33">
        <v>-1.5196485261934642E-2</v>
      </c>
      <c r="D374" s="33">
        <f t="shared" si="8"/>
        <v>6.5196485261934639E-2</v>
      </c>
    </row>
    <row r="375" spans="2:4" x14ac:dyDescent="0.2">
      <c r="B375" t="s">
        <v>400</v>
      </c>
      <c r="C375" s="33">
        <v>-1.5358654031094807E-3</v>
      </c>
      <c r="D375" s="33">
        <f t="shared" si="8"/>
        <v>5.1535865403109483E-2</v>
      </c>
    </row>
    <row r="376" spans="2:4" x14ac:dyDescent="0.2">
      <c r="B376" t="s">
        <v>401</v>
      </c>
      <c r="C376" s="33">
        <v>2.4177344149321042E-2</v>
      </c>
      <c r="D376" s="33">
        <f t="shared" si="8"/>
        <v>2.5822655850678961E-2</v>
      </c>
    </row>
    <row r="377" spans="2:4" x14ac:dyDescent="0.2">
      <c r="B377" t="s">
        <v>402</v>
      </c>
      <c r="C377" s="33">
        <v>2.1206692380974439E-2</v>
      </c>
      <c r="D377" s="33">
        <f t="shared" si="8"/>
        <v>2.8793307619025564E-2</v>
      </c>
    </row>
    <row r="378" spans="2:4" x14ac:dyDescent="0.2">
      <c r="B378" t="s">
        <v>403</v>
      </c>
      <c r="C378" s="33">
        <v>-2.5331548437228894E-2</v>
      </c>
      <c r="D378" s="33">
        <f t="shared" si="8"/>
        <v>7.533154843722889E-2</v>
      </c>
    </row>
    <row r="379" spans="2:4" x14ac:dyDescent="0.2">
      <c r="B379" t="s">
        <v>404</v>
      </c>
      <c r="C379" s="33">
        <v>1.4413728967791122E-2</v>
      </c>
      <c r="D379" s="33">
        <f t="shared" si="8"/>
        <v>3.5586271032208877E-2</v>
      </c>
    </row>
    <row r="380" spans="2:4" x14ac:dyDescent="0.2">
      <c r="B380" t="s">
        <v>405</v>
      </c>
      <c r="C380" s="33">
        <v>-2.8581732298885183E-3</v>
      </c>
      <c r="D380" s="33">
        <f t="shared" si="8"/>
        <v>5.2858173229888519E-2</v>
      </c>
    </row>
    <row r="381" spans="2:4" x14ac:dyDescent="0.2">
      <c r="B381" t="s">
        <v>406</v>
      </c>
      <c r="C381" s="33">
        <v>2.656911958334171E-2</v>
      </c>
      <c r="D381" s="33">
        <f t="shared" si="8"/>
        <v>2.3430880416658292E-2</v>
      </c>
    </row>
    <row r="382" spans="2:4" x14ac:dyDescent="0.2">
      <c r="B382" t="s">
        <v>407</v>
      </c>
      <c r="C382" s="33">
        <v>3.4882897163755325E-2</v>
      </c>
      <c r="D382" s="33">
        <f t="shared" si="8"/>
        <v>1.5117102836244678E-2</v>
      </c>
    </row>
    <row r="383" spans="2:4" x14ac:dyDescent="0.2">
      <c r="B383" t="s">
        <v>408</v>
      </c>
      <c r="C383" s="33">
        <v>-1.304052843869394E-2</v>
      </c>
      <c r="D383" s="33">
        <f t="shared" si="8"/>
        <v>6.3040528438693941E-2</v>
      </c>
    </row>
    <row r="384" spans="2:4" x14ac:dyDescent="0.2">
      <c r="B384" t="s">
        <v>409</v>
      </c>
      <c r="C384" s="33">
        <v>1.5185866921503853E-2</v>
      </c>
      <c r="D384" s="33">
        <f t="shared" si="8"/>
        <v>3.4814133078496151E-2</v>
      </c>
    </row>
    <row r="385" spans="2:4" x14ac:dyDescent="0.2">
      <c r="B385" t="s">
        <v>410</v>
      </c>
      <c r="C385" s="33">
        <v>1.0075876206776571E-2</v>
      </c>
      <c r="D385" s="33">
        <f t="shared" si="8"/>
        <v>3.992412379322343E-2</v>
      </c>
    </row>
    <row r="386" spans="2:4" x14ac:dyDescent="0.2">
      <c r="B386" t="s">
        <v>411</v>
      </c>
      <c r="C386" s="33">
        <v>3.6991165275564938E-3</v>
      </c>
      <c r="D386" s="33">
        <f t="shared" si="8"/>
        <v>4.6300883472443509E-2</v>
      </c>
    </row>
    <row r="387" spans="2:4" x14ac:dyDescent="0.2">
      <c r="B387" t="s">
        <v>412</v>
      </c>
      <c r="C387" s="33">
        <v>-9.9374066702264136E-3</v>
      </c>
      <c r="D387" s="33">
        <f t="shared" si="8"/>
        <v>5.9937406670226415E-2</v>
      </c>
    </row>
    <row r="388" spans="2:4" x14ac:dyDescent="0.2">
      <c r="B388" t="s">
        <v>413</v>
      </c>
      <c r="C388" s="33">
        <v>1.3079068878527628E-2</v>
      </c>
      <c r="D388" s="33">
        <f t="shared" si="8"/>
        <v>3.6920931121472378E-2</v>
      </c>
    </row>
    <row r="389" spans="2:4" x14ac:dyDescent="0.2">
      <c r="B389" t="s">
        <v>414</v>
      </c>
      <c r="C389" s="33">
        <v>6.8776017171859744E-3</v>
      </c>
      <c r="D389" s="33">
        <f t="shared" ref="D389:D452" si="9">-C389+5%</f>
        <v>4.3122398282814028E-2</v>
      </c>
    </row>
    <row r="390" spans="2:4" x14ac:dyDescent="0.2">
      <c r="B390" t="s">
        <v>415</v>
      </c>
      <c r="C390" s="33">
        <v>-8.940665879072841E-3</v>
      </c>
      <c r="D390" s="33">
        <f t="shared" si="9"/>
        <v>5.8940665879072845E-2</v>
      </c>
    </row>
    <row r="391" spans="2:4" x14ac:dyDescent="0.2">
      <c r="B391" t="s">
        <v>416</v>
      </c>
      <c r="C391" s="33">
        <v>3.9366965892006889E-2</v>
      </c>
      <c r="D391" s="33">
        <f t="shared" si="9"/>
        <v>1.0633034107993114E-2</v>
      </c>
    </row>
    <row r="392" spans="2:4" x14ac:dyDescent="0.2">
      <c r="B392" t="s">
        <v>417</v>
      </c>
      <c r="C392" s="33">
        <v>3.9374924944046916E-3</v>
      </c>
      <c r="D392" s="33">
        <f t="shared" si="9"/>
        <v>4.6062507505595311E-2</v>
      </c>
    </row>
    <row r="393" spans="2:4" x14ac:dyDescent="0.2">
      <c r="B393" t="s">
        <v>418</v>
      </c>
      <c r="C393" s="33">
        <v>-1.3669498031313251E-2</v>
      </c>
      <c r="D393" s="33">
        <f t="shared" si="9"/>
        <v>6.3669498031313249E-2</v>
      </c>
    </row>
    <row r="394" spans="2:4" x14ac:dyDescent="0.2">
      <c r="B394" t="s">
        <v>419</v>
      </c>
      <c r="C394" s="33">
        <v>3.0874410393062483E-2</v>
      </c>
      <c r="D394" s="33">
        <f t="shared" si="9"/>
        <v>1.9125589606937519E-2</v>
      </c>
    </row>
    <row r="395" spans="2:4" x14ac:dyDescent="0.2">
      <c r="B395" t="s">
        <v>420</v>
      </c>
      <c r="C395" s="33">
        <v>-4.8508215096731509E-3</v>
      </c>
      <c r="D395" s="33">
        <f t="shared" si="9"/>
        <v>5.4850821509673152E-2</v>
      </c>
    </row>
    <row r="396" spans="2:4" x14ac:dyDescent="0.2">
      <c r="B396" t="s">
        <v>421</v>
      </c>
      <c r="C396" s="33">
        <v>2.4303928851110582E-3</v>
      </c>
      <c r="D396" s="33">
        <f t="shared" si="9"/>
        <v>4.7569607114888945E-2</v>
      </c>
    </row>
    <row r="397" spans="2:4" x14ac:dyDescent="0.2">
      <c r="B397" t="s">
        <v>422</v>
      </c>
      <c r="C397" s="33">
        <v>-2.1667390403638152E-2</v>
      </c>
      <c r="D397" s="33">
        <f t="shared" si="9"/>
        <v>7.1667390403638148E-2</v>
      </c>
    </row>
    <row r="398" spans="2:4" x14ac:dyDescent="0.2">
      <c r="B398" t="s">
        <v>423</v>
      </c>
      <c r="C398" s="33">
        <v>2.6269647042406127E-2</v>
      </c>
      <c r="D398" s="33">
        <f t="shared" si="9"/>
        <v>2.3730352957593875E-2</v>
      </c>
    </row>
    <row r="399" spans="2:4" x14ac:dyDescent="0.2">
      <c r="B399" t="s">
        <v>424</v>
      </c>
      <c r="C399" s="33">
        <v>2.2727816713994056E-2</v>
      </c>
      <c r="D399" s="33">
        <f t="shared" si="9"/>
        <v>2.7272183286005947E-2</v>
      </c>
    </row>
    <row r="400" spans="2:4" x14ac:dyDescent="0.2">
      <c r="B400" t="s">
        <v>425</v>
      </c>
      <c r="C400" s="33">
        <v>1.8203308587731573E-2</v>
      </c>
      <c r="D400" s="33">
        <f t="shared" si="9"/>
        <v>3.179669141226843E-2</v>
      </c>
    </row>
    <row r="401" spans="2:4" x14ac:dyDescent="0.2">
      <c r="B401" t="s">
        <v>426</v>
      </c>
      <c r="C401" s="33">
        <v>2.1707897364660975E-2</v>
      </c>
      <c r="D401" s="33">
        <f t="shared" si="9"/>
        <v>2.8292102635339027E-2</v>
      </c>
    </row>
    <row r="402" spans="2:4" x14ac:dyDescent="0.2">
      <c r="B402" t="s">
        <v>427</v>
      </c>
      <c r="C402" s="33">
        <v>-1.1802372832855049E-2</v>
      </c>
      <c r="D402" s="33">
        <f t="shared" si="9"/>
        <v>6.180237283285505E-2</v>
      </c>
    </row>
    <row r="403" spans="2:4" x14ac:dyDescent="0.2">
      <c r="B403" t="s">
        <v>428</v>
      </c>
      <c r="C403" s="33">
        <v>9.7822255198888805E-3</v>
      </c>
      <c r="D403" s="33">
        <f t="shared" si="9"/>
        <v>4.0217774480111122E-2</v>
      </c>
    </row>
    <row r="404" spans="2:4" x14ac:dyDescent="0.2">
      <c r="B404" t="s">
        <v>429</v>
      </c>
      <c r="C404" s="33">
        <v>1.3092310155041675E-2</v>
      </c>
      <c r="D404" s="33">
        <f t="shared" si="9"/>
        <v>3.6907689844958326E-2</v>
      </c>
    </row>
    <row r="405" spans="2:4" x14ac:dyDescent="0.2">
      <c r="B405" t="s">
        <v>430</v>
      </c>
      <c r="C405" s="33">
        <v>2.6238470485933446E-2</v>
      </c>
      <c r="D405" s="33">
        <f t="shared" si="9"/>
        <v>2.3761529514066557E-2</v>
      </c>
    </row>
    <row r="406" spans="2:4" x14ac:dyDescent="0.2">
      <c r="B406" t="s">
        <v>431</v>
      </c>
      <c r="C406" s="33">
        <v>1.8900433100647235E-2</v>
      </c>
      <c r="D406" s="33">
        <f t="shared" si="9"/>
        <v>3.1099566899352768E-2</v>
      </c>
    </row>
    <row r="407" spans="2:4" x14ac:dyDescent="0.2">
      <c r="B407" t="s">
        <v>432</v>
      </c>
      <c r="C407" s="33">
        <v>1.4048425394262458E-2</v>
      </c>
      <c r="D407" s="33">
        <f t="shared" si="9"/>
        <v>3.5951574605737543E-2</v>
      </c>
    </row>
    <row r="408" spans="2:4" x14ac:dyDescent="0.2">
      <c r="B408" t="s">
        <v>433</v>
      </c>
      <c r="C408" s="33">
        <v>-3.500382306754482E-2</v>
      </c>
      <c r="D408" s="33">
        <f t="shared" si="9"/>
        <v>8.5003823067544823E-2</v>
      </c>
    </row>
    <row r="409" spans="2:4" x14ac:dyDescent="0.2">
      <c r="B409" t="s">
        <v>434</v>
      </c>
      <c r="C409" s="33">
        <v>2.2676041161545406E-2</v>
      </c>
      <c r="D409" s="33">
        <f t="shared" si="9"/>
        <v>2.7323958838454596E-2</v>
      </c>
    </row>
    <row r="410" spans="2:4" x14ac:dyDescent="0.2">
      <c r="B410" t="s">
        <v>435</v>
      </c>
      <c r="C410" s="33">
        <v>2.7846251215710868E-2</v>
      </c>
      <c r="D410" s="33">
        <f t="shared" si="9"/>
        <v>2.2153748784289135E-2</v>
      </c>
    </row>
    <row r="411" spans="2:4" x14ac:dyDescent="0.2">
      <c r="B411" t="s">
        <v>436</v>
      </c>
      <c r="C411" s="33">
        <v>3.2581472905588826E-2</v>
      </c>
      <c r="D411" s="33">
        <f t="shared" si="9"/>
        <v>1.7418527094411176E-2</v>
      </c>
    </row>
    <row r="412" spans="2:4" x14ac:dyDescent="0.2">
      <c r="B412" t="s">
        <v>437</v>
      </c>
      <c r="C412" s="33">
        <v>-2.6320238363559418E-3</v>
      </c>
      <c r="D412" s="33">
        <f t="shared" si="9"/>
        <v>5.2632023836355943E-2</v>
      </c>
    </row>
    <row r="413" spans="2:4" x14ac:dyDescent="0.2">
      <c r="B413" t="s">
        <v>438</v>
      </c>
      <c r="C413" s="33">
        <v>4.4507290439073635E-3</v>
      </c>
      <c r="D413" s="33">
        <f t="shared" si="9"/>
        <v>4.5549270956092638E-2</v>
      </c>
    </row>
    <row r="414" spans="2:4" x14ac:dyDescent="0.2">
      <c r="B414" t="s">
        <v>439</v>
      </c>
      <c r="C414" s="33">
        <v>3.633791448176665E-3</v>
      </c>
      <c r="D414" s="33">
        <f t="shared" si="9"/>
        <v>4.6366208551823336E-2</v>
      </c>
    </row>
    <row r="415" spans="2:4" x14ac:dyDescent="0.2">
      <c r="B415" t="s">
        <v>440</v>
      </c>
      <c r="C415" s="33">
        <v>-9.4855629006079193E-3</v>
      </c>
      <c r="D415" s="33">
        <f t="shared" si="9"/>
        <v>5.948556290060792E-2</v>
      </c>
    </row>
    <row r="416" spans="2:4" x14ac:dyDescent="0.2">
      <c r="B416" t="s">
        <v>441</v>
      </c>
      <c r="C416" s="33">
        <v>-8.6173361440556925E-3</v>
      </c>
      <c r="D416" s="33">
        <f t="shared" si="9"/>
        <v>5.8617336144055697E-2</v>
      </c>
    </row>
    <row r="417" spans="2:4" x14ac:dyDescent="0.2">
      <c r="B417" t="s">
        <v>442</v>
      </c>
      <c r="C417" s="33">
        <v>1.2749283270816602E-2</v>
      </c>
      <c r="D417" s="33">
        <f t="shared" si="9"/>
        <v>3.7250716729183397E-2</v>
      </c>
    </row>
    <row r="418" spans="2:4" x14ac:dyDescent="0.2">
      <c r="B418" t="s">
        <v>443</v>
      </c>
      <c r="C418" s="33">
        <v>1.1449833674009192E-3</v>
      </c>
      <c r="D418" s="33">
        <f t="shared" si="9"/>
        <v>4.8855016632599085E-2</v>
      </c>
    </row>
    <row r="419" spans="2:4" x14ac:dyDescent="0.2">
      <c r="B419" t="s">
        <v>444</v>
      </c>
      <c r="C419" s="33">
        <v>2.1002566334687063E-2</v>
      </c>
      <c r="D419" s="33">
        <f t="shared" si="9"/>
        <v>2.899743366531294E-2</v>
      </c>
    </row>
    <row r="420" spans="2:4" x14ac:dyDescent="0.2">
      <c r="B420" t="s">
        <v>445</v>
      </c>
      <c r="C420" s="33">
        <v>-1.1040461799719343E-2</v>
      </c>
      <c r="D420" s="33">
        <f t="shared" si="9"/>
        <v>6.1040461799719344E-2</v>
      </c>
    </row>
    <row r="421" spans="2:4" x14ac:dyDescent="0.2">
      <c r="B421" t="s">
        <v>446</v>
      </c>
      <c r="C421" s="33">
        <v>-2.3706357638863258E-2</v>
      </c>
      <c r="D421" s="33">
        <f t="shared" si="9"/>
        <v>7.3706357638863268E-2</v>
      </c>
    </row>
    <row r="422" spans="2:4" x14ac:dyDescent="0.2">
      <c r="B422" t="s">
        <v>447</v>
      </c>
      <c r="C422" s="33">
        <v>1.8134195370142932E-2</v>
      </c>
      <c r="D422" s="33">
        <f t="shared" si="9"/>
        <v>3.1865804629857067E-2</v>
      </c>
    </row>
    <row r="423" spans="2:4" x14ac:dyDescent="0.2">
      <c r="B423" t="s">
        <v>448</v>
      </c>
      <c r="C423" s="33">
        <v>5.7267727506983217E-2</v>
      </c>
      <c r="D423" s="33">
        <f t="shared" si="9"/>
        <v>-7.267727506983214E-3</v>
      </c>
    </row>
    <row r="424" spans="2:4" x14ac:dyDescent="0.2">
      <c r="B424" t="s">
        <v>449</v>
      </c>
      <c r="C424" s="33">
        <v>2.9612583375870034E-2</v>
      </c>
      <c r="D424" s="33">
        <f t="shared" si="9"/>
        <v>2.0387416624129968E-2</v>
      </c>
    </row>
    <row r="425" spans="2:4" x14ac:dyDescent="0.2">
      <c r="B425" t="s">
        <v>450</v>
      </c>
      <c r="C425" s="33">
        <v>7.2191358769798115E-3</v>
      </c>
      <c r="D425" s="33">
        <f t="shared" si="9"/>
        <v>4.2780864123020193E-2</v>
      </c>
    </row>
    <row r="426" spans="2:4" x14ac:dyDescent="0.2">
      <c r="B426" t="s">
        <v>451</v>
      </c>
      <c r="C426" s="33">
        <v>1.3227935900055176E-2</v>
      </c>
      <c r="D426" s="33">
        <f t="shared" si="9"/>
        <v>3.6772064099944823E-2</v>
      </c>
    </row>
    <row r="427" spans="2:4" x14ac:dyDescent="0.2">
      <c r="B427" t="s">
        <v>452</v>
      </c>
      <c r="C427" s="33">
        <v>-1.6946259082457803E-2</v>
      </c>
      <c r="D427" s="33">
        <f t="shared" si="9"/>
        <v>6.6946259082457799E-2</v>
      </c>
    </row>
    <row r="428" spans="2:4" x14ac:dyDescent="0.2">
      <c r="B428" t="s">
        <v>453</v>
      </c>
      <c r="C428" s="33">
        <v>6.7344584046355078E-3</v>
      </c>
      <c r="D428" s="33">
        <f t="shared" si="9"/>
        <v>4.3265541595364498E-2</v>
      </c>
    </row>
    <row r="429" spans="2:4" x14ac:dyDescent="0.2">
      <c r="B429" t="s">
        <v>454</v>
      </c>
      <c r="C429" s="33">
        <v>-3.3258365947281838E-3</v>
      </c>
      <c r="D429" s="33">
        <f t="shared" si="9"/>
        <v>5.3325836594728185E-2</v>
      </c>
    </row>
    <row r="430" spans="2:4" x14ac:dyDescent="0.2">
      <c r="B430" t="s">
        <v>455</v>
      </c>
      <c r="C430" s="33">
        <v>2.735581259263474E-2</v>
      </c>
      <c r="D430" s="33">
        <f t="shared" si="9"/>
        <v>2.2644187407365263E-2</v>
      </c>
    </row>
    <row r="431" spans="2:4" x14ac:dyDescent="0.2">
      <c r="B431" t="s">
        <v>456</v>
      </c>
      <c r="C431" s="33">
        <v>7.7109744459846214E-3</v>
      </c>
      <c r="D431" s="33">
        <f t="shared" si="9"/>
        <v>4.2289025554015383E-2</v>
      </c>
    </row>
    <row r="432" spans="2:4" x14ac:dyDescent="0.2">
      <c r="B432" t="s">
        <v>457</v>
      </c>
      <c r="C432" s="33">
        <v>1.1627418578485343E-2</v>
      </c>
      <c r="D432" s="33">
        <f t="shared" si="9"/>
        <v>3.8372581421514659E-2</v>
      </c>
    </row>
    <row r="433" spans="2:4" x14ac:dyDescent="0.2">
      <c r="B433" t="s">
        <v>458</v>
      </c>
      <c r="C433" s="33">
        <v>2.7308376419269125E-3</v>
      </c>
      <c r="D433" s="33">
        <f t="shared" si="9"/>
        <v>4.7269162358073089E-2</v>
      </c>
    </row>
    <row r="434" spans="2:4" x14ac:dyDescent="0.2">
      <c r="B434" t="s">
        <v>459</v>
      </c>
      <c r="C434" s="33">
        <v>-7.4501724084587856E-4</v>
      </c>
      <c r="D434" s="33">
        <f t="shared" si="9"/>
        <v>5.0745017240845881E-2</v>
      </c>
    </row>
    <row r="435" spans="2:4" x14ac:dyDescent="0.2">
      <c r="B435" t="s">
        <v>460</v>
      </c>
      <c r="C435" s="33">
        <v>1.8608900684785469E-2</v>
      </c>
      <c r="D435" s="33">
        <f t="shared" si="9"/>
        <v>3.1391099315214534E-2</v>
      </c>
    </row>
    <row r="436" spans="2:4" x14ac:dyDescent="0.2">
      <c r="B436" t="s">
        <v>461</v>
      </c>
      <c r="C436" s="33">
        <v>6.3595853331232339E-3</v>
      </c>
      <c r="D436" s="33">
        <f t="shared" si="9"/>
        <v>4.3640414666876771E-2</v>
      </c>
    </row>
    <row r="437" spans="2:4" x14ac:dyDescent="0.2">
      <c r="B437" t="s">
        <v>462</v>
      </c>
      <c r="C437" s="33">
        <v>5.9889102582885668E-3</v>
      </c>
      <c r="D437" s="33">
        <f t="shared" si="9"/>
        <v>4.4011089741711439E-2</v>
      </c>
    </row>
    <row r="438" spans="2:4" x14ac:dyDescent="0.2">
      <c r="B438" t="s">
        <v>463</v>
      </c>
      <c r="C438" s="33">
        <v>2.0624995905060742E-2</v>
      </c>
      <c r="D438" s="33">
        <f t="shared" si="9"/>
        <v>2.9375004094939261E-2</v>
      </c>
    </row>
    <row r="439" spans="2:4" x14ac:dyDescent="0.2">
      <c r="B439" t="s">
        <v>464</v>
      </c>
      <c r="C439" s="33">
        <v>2.596465155324322E-2</v>
      </c>
      <c r="D439" s="33">
        <f t="shared" si="9"/>
        <v>2.4035348446756782E-2</v>
      </c>
    </row>
    <row r="440" spans="2:4" x14ac:dyDescent="0.2">
      <c r="B440" t="s">
        <v>465</v>
      </c>
      <c r="C440" s="33">
        <v>-9.7527092877920055E-3</v>
      </c>
      <c r="D440" s="33">
        <f t="shared" si="9"/>
        <v>5.9752709287792007E-2</v>
      </c>
    </row>
    <row r="441" spans="2:4" x14ac:dyDescent="0.2">
      <c r="B441" t="s">
        <v>466</v>
      </c>
      <c r="C441" s="33">
        <v>7.8062385517100458E-4</v>
      </c>
      <c r="D441" s="33">
        <f t="shared" si="9"/>
        <v>4.9219376144828998E-2</v>
      </c>
    </row>
    <row r="442" spans="2:4" x14ac:dyDescent="0.2">
      <c r="B442" t="s">
        <v>467</v>
      </c>
      <c r="C442" s="33">
        <v>-1.1018467660647286E-2</v>
      </c>
      <c r="D442" s="33">
        <f t="shared" si="9"/>
        <v>6.1018467660647287E-2</v>
      </c>
    </row>
    <row r="443" spans="2:4" x14ac:dyDescent="0.2">
      <c r="B443" t="s">
        <v>468</v>
      </c>
      <c r="C443" s="33">
        <v>1.1485165653969747E-2</v>
      </c>
      <c r="D443" s="33">
        <f t="shared" si="9"/>
        <v>3.8514834346030258E-2</v>
      </c>
    </row>
    <row r="444" spans="2:4" x14ac:dyDescent="0.2">
      <c r="B444" t="s">
        <v>469</v>
      </c>
      <c r="C444" s="33">
        <v>5.3367430387140612E-3</v>
      </c>
      <c r="D444" s="33">
        <f t="shared" si="9"/>
        <v>4.4663256961285938E-2</v>
      </c>
    </row>
    <row r="445" spans="2:4" x14ac:dyDescent="0.2">
      <c r="B445" t="s">
        <v>470</v>
      </c>
      <c r="C445" s="33">
        <v>4.6792193978070504E-3</v>
      </c>
      <c r="D445" s="33">
        <f t="shared" si="9"/>
        <v>4.5320780602192953E-2</v>
      </c>
    </row>
    <row r="446" spans="2:4" x14ac:dyDescent="0.2">
      <c r="B446" t="s">
        <v>471</v>
      </c>
      <c r="C446" s="33">
        <v>1.7633725524272816E-2</v>
      </c>
      <c r="D446" s="33">
        <f t="shared" si="9"/>
        <v>3.2366274475727187E-2</v>
      </c>
    </row>
    <row r="447" spans="2:4" x14ac:dyDescent="0.2">
      <c r="B447" t="s">
        <v>472</v>
      </c>
      <c r="C447" s="33">
        <v>-2.5278707409263065E-2</v>
      </c>
      <c r="D447" s="33">
        <f t="shared" si="9"/>
        <v>7.5278707409263068E-2</v>
      </c>
    </row>
    <row r="448" spans="2:4" x14ac:dyDescent="0.2">
      <c r="B448" t="s">
        <v>473</v>
      </c>
      <c r="C448" s="33">
        <v>-1.4442348152860872E-2</v>
      </c>
      <c r="D448" s="33">
        <f t="shared" si="9"/>
        <v>6.4442348152860873E-2</v>
      </c>
    </row>
    <row r="449" spans="2:4" x14ac:dyDescent="0.2">
      <c r="B449" t="s">
        <v>474</v>
      </c>
      <c r="C449" s="33">
        <v>1.3171710270953846E-2</v>
      </c>
      <c r="D449" s="33">
        <f t="shared" si="9"/>
        <v>3.6828289729046157E-2</v>
      </c>
    </row>
    <row r="450" spans="2:4" x14ac:dyDescent="0.2">
      <c r="B450" t="s">
        <v>475</v>
      </c>
      <c r="C450" s="33">
        <v>9.4401099141382984E-3</v>
      </c>
      <c r="D450" s="33">
        <f t="shared" si="9"/>
        <v>4.0559890085861708E-2</v>
      </c>
    </row>
    <row r="451" spans="2:4" x14ac:dyDescent="0.2">
      <c r="B451" t="s">
        <v>476</v>
      </c>
      <c r="C451" s="33">
        <v>1.4429157816773747E-2</v>
      </c>
      <c r="D451" s="33">
        <f t="shared" si="9"/>
        <v>3.5570842183226259E-2</v>
      </c>
    </row>
    <row r="452" spans="2:4" x14ac:dyDescent="0.2">
      <c r="B452" t="s">
        <v>477</v>
      </c>
      <c r="C452" s="33">
        <v>2.0303003355648143E-2</v>
      </c>
      <c r="D452" s="33">
        <f t="shared" si="9"/>
        <v>2.969699664435186E-2</v>
      </c>
    </row>
    <row r="453" spans="2:4" x14ac:dyDescent="0.2">
      <c r="B453" t="s">
        <v>478</v>
      </c>
      <c r="C453" s="33">
        <v>9.1882064223202196E-3</v>
      </c>
      <c r="D453" s="33">
        <f t="shared" ref="D453:D516" si="10">-C453+5%</f>
        <v>4.0811793577679785E-2</v>
      </c>
    </row>
    <row r="454" spans="2:4" x14ac:dyDescent="0.2">
      <c r="B454" t="s">
        <v>479</v>
      </c>
      <c r="C454" s="33">
        <v>-4.8787493160065767E-3</v>
      </c>
      <c r="D454" s="33">
        <f t="shared" si="10"/>
        <v>5.487874931600658E-2</v>
      </c>
    </row>
    <row r="455" spans="2:4" x14ac:dyDescent="0.2">
      <c r="B455" t="s">
        <v>480</v>
      </c>
      <c r="C455" s="33">
        <v>3.4127785558976751E-3</v>
      </c>
      <c r="D455" s="33">
        <f t="shared" si="10"/>
        <v>4.6587221444102329E-2</v>
      </c>
    </row>
    <row r="456" spans="2:4" x14ac:dyDescent="0.2">
      <c r="B456" t="s">
        <v>481</v>
      </c>
      <c r="C456" s="33">
        <v>3.144555855937068E-2</v>
      </c>
      <c r="D456" s="33">
        <f t="shared" si="10"/>
        <v>1.8554441440629323E-2</v>
      </c>
    </row>
    <row r="457" spans="2:4" x14ac:dyDescent="0.2">
      <c r="B457" t="s">
        <v>482</v>
      </c>
      <c r="C457" s="33">
        <v>4.6946271383813243E-2</v>
      </c>
      <c r="D457" s="33">
        <f t="shared" si="10"/>
        <v>3.0537286161867599E-3</v>
      </c>
    </row>
    <row r="458" spans="2:4" x14ac:dyDescent="0.2">
      <c r="B458" t="s">
        <v>483</v>
      </c>
      <c r="C458" s="33">
        <v>1.0822786715687689E-2</v>
      </c>
      <c r="D458" s="33">
        <f t="shared" si="10"/>
        <v>3.9177213284312312E-2</v>
      </c>
    </row>
    <row r="459" spans="2:4" x14ac:dyDescent="0.2">
      <c r="B459" t="s">
        <v>484</v>
      </c>
      <c r="C459" s="33">
        <v>9.3760865689569116E-3</v>
      </c>
      <c r="D459" s="33">
        <f t="shared" si="10"/>
        <v>4.0623913431043088E-2</v>
      </c>
    </row>
    <row r="460" spans="2:4" x14ac:dyDescent="0.2">
      <c r="B460" t="s">
        <v>485</v>
      </c>
      <c r="C460" s="33">
        <v>1.0477074008103467E-2</v>
      </c>
      <c r="D460" s="33">
        <f t="shared" si="10"/>
        <v>3.9522925991896538E-2</v>
      </c>
    </row>
    <row r="461" spans="2:4" x14ac:dyDescent="0.2">
      <c r="B461" t="s">
        <v>486</v>
      </c>
      <c r="C461" s="33">
        <v>-1.5549297045470646E-2</v>
      </c>
      <c r="D461" s="33">
        <f t="shared" si="10"/>
        <v>6.5549297045470648E-2</v>
      </c>
    </row>
    <row r="462" spans="2:4" x14ac:dyDescent="0.2">
      <c r="B462" t="s">
        <v>487</v>
      </c>
      <c r="C462" s="33">
        <v>1.3980962288652598E-3</v>
      </c>
      <c r="D462" s="33">
        <f t="shared" si="10"/>
        <v>4.8601903771134741E-2</v>
      </c>
    </row>
    <row r="463" spans="2:4" x14ac:dyDescent="0.2">
      <c r="B463" t="s">
        <v>488</v>
      </c>
      <c r="C463" s="33">
        <v>-3.0859043196247694E-2</v>
      </c>
      <c r="D463" s="33">
        <f t="shared" si="10"/>
        <v>8.0859043196247704E-2</v>
      </c>
    </row>
    <row r="464" spans="2:4" x14ac:dyDescent="0.2">
      <c r="B464" t="s">
        <v>489</v>
      </c>
      <c r="C464" s="33">
        <v>1.0857226909045352E-2</v>
      </c>
      <c r="D464" s="33">
        <f t="shared" si="10"/>
        <v>3.9142773090954652E-2</v>
      </c>
    </row>
    <row r="465" spans="2:4" x14ac:dyDescent="0.2">
      <c r="B465" t="s">
        <v>490</v>
      </c>
      <c r="C465" s="33">
        <v>4.6111112632592592E-3</v>
      </c>
      <c r="D465" s="33">
        <f t="shared" si="10"/>
        <v>4.538888873674074E-2</v>
      </c>
    </row>
    <row r="466" spans="2:4" x14ac:dyDescent="0.2">
      <c r="B466" t="s">
        <v>491</v>
      </c>
      <c r="C466" s="33">
        <v>-6.9836718621818679E-4</v>
      </c>
      <c r="D466" s="33">
        <f t="shared" si="10"/>
        <v>5.0698367186218188E-2</v>
      </c>
    </row>
    <row r="467" spans="2:4" x14ac:dyDescent="0.2">
      <c r="B467" t="s">
        <v>492</v>
      </c>
      <c r="C467" s="33">
        <v>-1.194107675428038E-3</v>
      </c>
      <c r="D467" s="33">
        <f t="shared" si="10"/>
        <v>5.1194107675428042E-2</v>
      </c>
    </row>
    <row r="468" spans="2:4" x14ac:dyDescent="0.2">
      <c r="B468" t="s">
        <v>493</v>
      </c>
      <c r="C468" s="33">
        <v>1.1245790602176368E-2</v>
      </c>
      <c r="D468" s="33">
        <f t="shared" si="10"/>
        <v>3.8754209397823633E-2</v>
      </c>
    </row>
    <row r="469" spans="2:4" x14ac:dyDescent="0.2">
      <c r="B469" t="s">
        <v>494</v>
      </c>
      <c r="C469" s="33">
        <v>3.1977345314674971E-2</v>
      </c>
      <c r="D469" s="33">
        <f t="shared" si="10"/>
        <v>1.8022654685325032E-2</v>
      </c>
    </row>
    <row r="470" spans="2:4" x14ac:dyDescent="0.2">
      <c r="B470" t="s">
        <v>495</v>
      </c>
      <c r="C470" s="33">
        <v>-8.873088780799435E-3</v>
      </c>
      <c r="D470" s="33">
        <f t="shared" si="10"/>
        <v>5.8873088780799436E-2</v>
      </c>
    </row>
    <row r="471" spans="2:4" x14ac:dyDescent="0.2">
      <c r="B471" t="s">
        <v>496</v>
      </c>
      <c r="C471" s="33">
        <v>3.5184547145030234E-4</v>
      </c>
      <c r="D471" s="33">
        <f t="shared" si="10"/>
        <v>4.9648154528549704E-2</v>
      </c>
    </row>
    <row r="472" spans="2:4" x14ac:dyDescent="0.2">
      <c r="B472" t="s">
        <v>497</v>
      </c>
      <c r="C472" s="33">
        <v>2.4047754089932566E-2</v>
      </c>
      <c r="D472" s="33">
        <f t="shared" si="10"/>
        <v>2.5952245910067437E-2</v>
      </c>
    </row>
    <row r="473" spans="2:4" x14ac:dyDescent="0.2">
      <c r="B473" t="s">
        <v>498</v>
      </c>
      <c r="C473" s="33">
        <v>2.9710800191731182E-2</v>
      </c>
      <c r="D473" s="33">
        <f t="shared" si="10"/>
        <v>2.0289199808268821E-2</v>
      </c>
    </row>
    <row r="474" spans="2:4" x14ac:dyDescent="0.2">
      <c r="B474" t="s">
        <v>499</v>
      </c>
      <c r="C474" s="33">
        <v>1.4766559641187003E-2</v>
      </c>
      <c r="D474" s="33">
        <f t="shared" si="10"/>
        <v>3.5233440358812998E-2</v>
      </c>
    </row>
    <row r="475" spans="2:4" x14ac:dyDescent="0.2">
      <c r="B475" t="s">
        <v>500</v>
      </c>
      <c r="C475" s="33">
        <v>3.1308150358473348E-2</v>
      </c>
      <c r="D475" s="33">
        <f t="shared" si="10"/>
        <v>1.8691849641526655E-2</v>
      </c>
    </row>
    <row r="476" spans="2:4" x14ac:dyDescent="0.2">
      <c r="B476" t="s">
        <v>501</v>
      </c>
      <c r="C476" s="33">
        <v>3.3438864025897498E-2</v>
      </c>
      <c r="D476" s="33">
        <f t="shared" si="10"/>
        <v>1.6561135974102505E-2</v>
      </c>
    </row>
    <row r="477" spans="2:4" x14ac:dyDescent="0.2">
      <c r="B477" t="s">
        <v>502</v>
      </c>
      <c r="C477" s="33">
        <v>3.1279849139864695E-2</v>
      </c>
      <c r="D477" s="33">
        <f t="shared" si="10"/>
        <v>1.8720150860135308E-2</v>
      </c>
    </row>
    <row r="478" spans="2:4" x14ac:dyDescent="0.2">
      <c r="B478" t="s">
        <v>503</v>
      </c>
      <c r="C478" s="33">
        <v>8.3989084957966451E-3</v>
      </c>
      <c r="D478" s="33">
        <f t="shared" si="10"/>
        <v>4.1601091504203359E-2</v>
      </c>
    </row>
    <row r="479" spans="2:4" x14ac:dyDescent="0.2">
      <c r="B479" t="s">
        <v>504</v>
      </c>
      <c r="C479" s="33">
        <v>1.6231616824463516E-2</v>
      </c>
      <c r="D479" s="33">
        <f t="shared" si="10"/>
        <v>3.3768383175536487E-2</v>
      </c>
    </row>
    <row r="480" spans="2:4" x14ac:dyDescent="0.2">
      <c r="B480" t="s">
        <v>505</v>
      </c>
      <c r="C480" s="33">
        <v>-2.5118846853353777E-2</v>
      </c>
      <c r="D480" s="33">
        <f t="shared" si="10"/>
        <v>7.511884685335378E-2</v>
      </c>
    </row>
    <row r="481" spans="2:4" x14ac:dyDescent="0.2">
      <c r="B481" t="s">
        <v>506</v>
      </c>
      <c r="C481" s="33">
        <v>8.044819664255163E-3</v>
      </c>
      <c r="D481" s="33">
        <f t="shared" si="10"/>
        <v>4.1955180335744843E-2</v>
      </c>
    </row>
    <row r="482" spans="2:4" x14ac:dyDescent="0.2">
      <c r="B482" t="s">
        <v>507</v>
      </c>
      <c r="C482" s="33">
        <v>2.3335040687350584E-2</v>
      </c>
      <c r="D482" s="33">
        <f t="shared" si="10"/>
        <v>2.6664959312649419E-2</v>
      </c>
    </row>
    <row r="483" spans="2:4" x14ac:dyDescent="0.2">
      <c r="B483" t="s">
        <v>508</v>
      </c>
      <c r="C483" s="33">
        <v>3.4832044782813078E-2</v>
      </c>
      <c r="D483" s="33">
        <f t="shared" si="10"/>
        <v>1.5167955217186925E-2</v>
      </c>
    </row>
    <row r="484" spans="2:4" x14ac:dyDescent="0.2">
      <c r="B484" t="s">
        <v>509</v>
      </c>
      <c r="C484" s="33">
        <v>2.1749954072991184E-2</v>
      </c>
      <c r="D484" s="33">
        <f t="shared" si="10"/>
        <v>2.8250045927008818E-2</v>
      </c>
    </row>
    <row r="485" spans="2:4" x14ac:dyDescent="0.2">
      <c r="B485" t="s">
        <v>510</v>
      </c>
      <c r="C485" s="33">
        <v>-1.9768581173255584E-2</v>
      </c>
      <c r="D485" s="33">
        <f t="shared" si="10"/>
        <v>6.9768581173255587E-2</v>
      </c>
    </row>
    <row r="486" spans="2:4" x14ac:dyDescent="0.2">
      <c r="B486" t="s">
        <v>511</v>
      </c>
      <c r="C486" s="33">
        <v>5.7128236276607651E-3</v>
      </c>
      <c r="D486" s="33">
        <f t="shared" si="10"/>
        <v>4.428717637233924E-2</v>
      </c>
    </row>
    <row r="487" spans="2:4" x14ac:dyDescent="0.2">
      <c r="B487" t="s">
        <v>512</v>
      </c>
      <c r="C487" s="33">
        <v>1.6739547976383683E-2</v>
      </c>
      <c r="D487" s="33">
        <f t="shared" si="10"/>
        <v>3.326045202361632E-2</v>
      </c>
    </row>
    <row r="488" spans="2:4" x14ac:dyDescent="0.2">
      <c r="B488" t="s">
        <v>513</v>
      </c>
      <c r="C488" s="33">
        <v>2.1503096768099611E-2</v>
      </c>
      <c r="D488" s="33">
        <f t="shared" si="10"/>
        <v>2.8496903231900392E-2</v>
      </c>
    </row>
    <row r="489" spans="2:4" x14ac:dyDescent="0.2">
      <c r="B489" t="s">
        <v>514</v>
      </c>
      <c r="C489" s="33">
        <v>8.4291508038900516E-3</v>
      </c>
      <c r="D489" s="33">
        <f t="shared" si="10"/>
        <v>4.1570849196109955E-2</v>
      </c>
    </row>
    <row r="490" spans="2:4" x14ac:dyDescent="0.2">
      <c r="B490" t="s">
        <v>515</v>
      </c>
      <c r="C490" s="33">
        <v>1.815155839337404E-3</v>
      </c>
      <c r="D490" s="33">
        <f t="shared" si="10"/>
        <v>4.8184844160662599E-2</v>
      </c>
    </row>
    <row r="491" spans="2:4" x14ac:dyDescent="0.2">
      <c r="B491" t="s">
        <v>516</v>
      </c>
      <c r="C491" s="33">
        <v>4.0800039331335095E-2</v>
      </c>
      <c r="D491" s="33">
        <f t="shared" si="10"/>
        <v>9.1999606686649082E-3</v>
      </c>
    </row>
    <row r="492" spans="2:4" x14ac:dyDescent="0.2">
      <c r="B492" t="s">
        <v>517</v>
      </c>
      <c r="C492" s="33">
        <v>1.0451456705207805E-2</v>
      </c>
      <c r="D492" s="33">
        <f t="shared" si="10"/>
        <v>3.9548543294792196E-2</v>
      </c>
    </row>
    <row r="493" spans="2:4" x14ac:dyDescent="0.2">
      <c r="B493" t="s">
        <v>518</v>
      </c>
      <c r="C493" s="33">
        <v>8.0940009499072142E-3</v>
      </c>
      <c r="D493" s="33">
        <f t="shared" si="10"/>
        <v>4.190599905009279E-2</v>
      </c>
    </row>
    <row r="494" spans="2:4" x14ac:dyDescent="0.2">
      <c r="B494" t="s">
        <v>519</v>
      </c>
      <c r="C494" s="33">
        <v>1.8533693533672065E-2</v>
      </c>
      <c r="D494" s="33">
        <f t="shared" si="10"/>
        <v>3.1466306466327934E-2</v>
      </c>
    </row>
    <row r="495" spans="2:4" x14ac:dyDescent="0.2">
      <c r="B495" t="s">
        <v>520</v>
      </c>
      <c r="C495" s="33">
        <v>7.167556333307238E-3</v>
      </c>
      <c r="D495" s="33">
        <f t="shared" si="10"/>
        <v>4.2832443666692768E-2</v>
      </c>
    </row>
    <row r="496" spans="2:4" x14ac:dyDescent="0.2">
      <c r="B496" t="s">
        <v>521</v>
      </c>
      <c r="C496" s="33">
        <v>1.7985055738794983E-2</v>
      </c>
      <c r="D496" s="33">
        <f t="shared" si="10"/>
        <v>3.2014944261205019E-2</v>
      </c>
    </row>
    <row r="497" spans="2:4" x14ac:dyDescent="0.2">
      <c r="B497" t="s">
        <v>522</v>
      </c>
      <c r="C497" s="33">
        <v>3.3683092888184836E-2</v>
      </c>
      <c r="D497" s="33">
        <f t="shared" si="10"/>
        <v>1.6316907111815167E-2</v>
      </c>
    </row>
    <row r="498" spans="2:4" x14ac:dyDescent="0.2">
      <c r="B498" t="s">
        <v>523</v>
      </c>
      <c r="C498" s="33">
        <v>4.0644683927755526E-2</v>
      </c>
      <c r="D498" s="33">
        <f t="shared" si="10"/>
        <v>9.3553160722444767E-3</v>
      </c>
    </row>
    <row r="499" spans="2:4" x14ac:dyDescent="0.2">
      <c r="B499" t="s">
        <v>524</v>
      </c>
      <c r="C499" s="33">
        <v>1.5405056906459696E-2</v>
      </c>
      <c r="D499" s="33">
        <f t="shared" si="10"/>
        <v>3.4594943093540304E-2</v>
      </c>
    </row>
    <row r="500" spans="2:4" x14ac:dyDescent="0.2">
      <c r="B500" t="s">
        <v>525</v>
      </c>
      <c r="C500" s="33">
        <v>2.1179835147076446E-2</v>
      </c>
      <c r="D500" s="33">
        <f t="shared" si="10"/>
        <v>2.8820164852923557E-2</v>
      </c>
    </row>
    <row r="501" spans="2:4" x14ac:dyDescent="0.2">
      <c r="B501" t="s">
        <v>526</v>
      </c>
      <c r="C501" s="33">
        <v>3.5078004094733509E-2</v>
      </c>
      <c r="D501" s="33">
        <f t="shared" si="10"/>
        <v>1.4921995905266494E-2</v>
      </c>
    </row>
    <row r="502" spans="2:4" x14ac:dyDescent="0.2">
      <c r="B502" t="s">
        <v>527</v>
      </c>
      <c r="C502" s="33">
        <v>1.0837534979670067E-2</v>
      </c>
      <c r="D502" s="33">
        <f t="shared" si="10"/>
        <v>3.916246502032994E-2</v>
      </c>
    </row>
    <row r="503" spans="2:4" x14ac:dyDescent="0.2">
      <c r="B503" t="s">
        <v>528</v>
      </c>
      <c r="C503" s="33">
        <v>1.9189014863352897E-2</v>
      </c>
      <c r="D503" s="33">
        <f t="shared" si="10"/>
        <v>3.0810985136647106E-2</v>
      </c>
    </row>
    <row r="504" spans="2:4" x14ac:dyDescent="0.2">
      <c r="B504" t="s">
        <v>529</v>
      </c>
      <c r="C504" s="33">
        <v>2.2567390276806522E-2</v>
      </c>
      <c r="D504" s="33">
        <f t="shared" si="10"/>
        <v>2.7432609723193481E-2</v>
      </c>
    </row>
    <row r="505" spans="2:4" x14ac:dyDescent="0.2">
      <c r="B505" t="s">
        <v>530</v>
      </c>
      <c r="C505" s="33">
        <v>1.5627051420570116E-2</v>
      </c>
      <c r="D505" s="33">
        <f t="shared" si="10"/>
        <v>3.4372948579429886E-2</v>
      </c>
    </row>
    <row r="506" spans="2:4" x14ac:dyDescent="0.2">
      <c r="B506" t="s">
        <v>531</v>
      </c>
      <c r="C506" s="33">
        <v>1.6737290871846958E-2</v>
      </c>
      <c r="D506" s="33">
        <f t="shared" si="10"/>
        <v>3.3262709128153045E-2</v>
      </c>
    </row>
    <row r="507" spans="2:4" x14ac:dyDescent="0.2">
      <c r="B507" t="s">
        <v>532</v>
      </c>
      <c r="C507" s="33">
        <v>-9.5824799388305026E-3</v>
      </c>
      <c r="D507" s="33">
        <f t="shared" si="10"/>
        <v>5.9582479938830507E-2</v>
      </c>
    </row>
    <row r="508" spans="2:4" x14ac:dyDescent="0.2">
      <c r="B508" t="s">
        <v>533</v>
      </c>
      <c r="C508" s="33">
        <v>4.6313280123452738E-3</v>
      </c>
      <c r="D508" s="33">
        <f t="shared" si="10"/>
        <v>4.5368671987654728E-2</v>
      </c>
    </row>
    <row r="509" spans="2:4" x14ac:dyDescent="0.2">
      <c r="B509" t="s">
        <v>534</v>
      </c>
      <c r="C509" s="33">
        <v>4.8996559140453082E-2</v>
      </c>
      <c r="D509" s="33">
        <f t="shared" si="10"/>
        <v>1.003440859546921E-3</v>
      </c>
    </row>
    <row r="510" spans="2:4" x14ac:dyDescent="0.2">
      <c r="B510" t="s">
        <v>535</v>
      </c>
      <c r="C510" s="33">
        <v>2.7014463673878678E-2</v>
      </c>
      <c r="D510" s="33">
        <f t="shared" si="10"/>
        <v>2.2985536326121325E-2</v>
      </c>
    </row>
    <row r="511" spans="2:4" x14ac:dyDescent="0.2">
      <c r="B511" t="s">
        <v>536</v>
      </c>
      <c r="C511" s="33">
        <v>1.770570966121764E-2</v>
      </c>
      <c r="D511" s="33">
        <f t="shared" si="10"/>
        <v>3.2294290338782367E-2</v>
      </c>
    </row>
    <row r="512" spans="2:4" x14ac:dyDescent="0.2">
      <c r="B512" t="s">
        <v>537</v>
      </c>
      <c r="C512" s="33">
        <v>-1.0015994710729399E-3</v>
      </c>
      <c r="D512" s="33">
        <f t="shared" si="10"/>
        <v>5.1001599471072939E-2</v>
      </c>
    </row>
    <row r="513" spans="2:4" x14ac:dyDescent="0.2">
      <c r="B513" t="s">
        <v>538</v>
      </c>
      <c r="C513" s="33">
        <v>-1.773118760557026E-3</v>
      </c>
      <c r="D513" s="33">
        <f t="shared" si="10"/>
        <v>5.1773118760557027E-2</v>
      </c>
    </row>
    <row r="514" spans="2:4" x14ac:dyDescent="0.2">
      <c r="B514" t="s">
        <v>539</v>
      </c>
      <c r="C514" s="33">
        <v>2.0013605427213286E-3</v>
      </c>
      <c r="D514" s="33">
        <f t="shared" si="10"/>
        <v>4.7998639457278676E-2</v>
      </c>
    </row>
    <row r="515" spans="2:4" x14ac:dyDescent="0.2">
      <c r="B515" t="s">
        <v>540</v>
      </c>
      <c r="C515" s="33">
        <v>1.6709876173193278E-2</v>
      </c>
      <c r="D515" s="33">
        <f t="shared" si="10"/>
        <v>3.3290123826806725E-2</v>
      </c>
    </row>
    <row r="516" spans="2:4" x14ac:dyDescent="0.2">
      <c r="B516" t="s">
        <v>541</v>
      </c>
      <c r="C516" s="33">
        <v>6.8730641887454355E-2</v>
      </c>
      <c r="D516" s="33">
        <f t="shared" si="10"/>
        <v>-1.8730641887454352E-2</v>
      </c>
    </row>
    <row r="517" spans="2:4" x14ac:dyDescent="0.2">
      <c r="B517" t="s">
        <v>542</v>
      </c>
      <c r="C517" s="33">
        <v>-2.8877737802234786E-2</v>
      </c>
      <c r="D517" s="33">
        <f t="shared" ref="D517:D580" si="11">-C517+5%</f>
        <v>7.8877737802234782E-2</v>
      </c>
    </row>
    <row r="518" spans="2:4" x14ac:dyDescent="0.2">
      <c r="B518" t="s">
        <v>543</v>
      </c>
      <c r="C518" s="33">
        <v>-1.8850980425888703E-2</v>
      </c>
      <c r="D518" s="33">
        <f t="shared" si="11"/>
        <v>6.8850980425888705E-2</v>
      </c>
    </row>
    <row r="519" spans="2:4" x14ac:dyDescent="0.2">
      <c r="B519" t="s">
        <v>544</v>
      </c>
      <c r="C519" s="33">
        <v>-8.7193139742546121E-3</v>
      </c>
      <c r="D519" s="33">
        <f t="shared" si="11"/>
        <v>5.8719313974254617E-2</v>
      </c>
    </row>
    <row r="520" spans="2:4" x14ac:dyDescent="0.2">
      <c r="B520" t="s">
        <v>545</v>
      </c>
      <c r="C520" s="33">
        <v>-1.3401013414665841E-2</v>
      </c>
      <c r="D520" s="33">
        <f t="shared" si="11"/>
        <v>6.3401013414665849E-2</v>
      </c>
    </row>
    <row r="521" spans="2:4" x14ac:dyDescent="0.2">
      <c r="B521" t="s">
        <v>546</v>
      </c>
      <c r="C521" s="33">
        <v>7.3783642925819362E-5</v>
      </c>
      <c r="D521" s="33">
        <f t="shared" si="11"/>
        <v>4.9926216357074185E-2</v>
      </c>
    </row>
    <row r="522" spans="2:4" x14ac:dyDescent="0.2">
      <c r="B522" t="s">
        <v>547</v>
      </c>
      <c r="C522" s="33">
        <v>3.9276859762731962E-3</v>
      </c>
      <c r="D522" s="33">
        <f t="shared" si="11"/>
        <v>4.6072314023726808E-2</v>
      </c>
    </row>
    <row r="523" spans="2:4" x14ac:dyDescent="0.2">
      <c r="B523" t="s">
        <v>548</v>
      </c>
      <c r="C523" s="33">
        <v>3.4160983542512971E-2</v>
      </c>
      <c r="D523" s="33">
        <f t="shared" si="11"/>
        <v>1.5839016457487032E-2</v>
      </c>
    </row>
    <row r="524" spans="2:4" x14ac:dyDescent="0.2">
      <c r="B524" t="s">
        <v>549</v>
      </c>
      <c r="C524" s="33">
        <v>4.0471323433630371E-2</v>
      </c>
      <c r="D524" s="33">
        <f t="shared" si="11"/>
        <v>9.5286765663696316E-3</v>
      </c>
    </row>
    <row r="525" spans="2:4" x14ac:dyDescent="0.2">
      <c r="B525" t="s">
        <v>550</v>
      </c>
      <c r="C525" s="33">
        <v>1.7623566149058488E-2</v>
      </c>
      <c r="D525" s="33">
        <f t="shared" si="11"/>
        <v>3.2376433850941515E-2</v>
      </c>
    </row>
    <row r="526" spans="2:4" x14ac:dyDescent="0.2">
      <c r="B526" t="s">
        <v>551</v>
      </c>
      <c r="C526" s="33">
        <v>1.6265185408761915E-2</v>
      </c>
      <c r="D526" s="33">
        <f t="shared" si="11"/>
        <v>3.3734814591238088E-2</v>
      </c>
    </row>
    <row r="527" spans="2:4" x14ac:dyDescent="0.2">
      <c r="B527" t="s">
        <v>552</v>
      </c>
      <c r="C527" s="33">
        <v>5.8106538686700385E-3</v>
      </c>
      <c r="D527" s="33">
        <f t="shared" si="11"/>
        <v>4.4189346131329965E-2</v>
      </c>
    </row>
    <row r="528" spans="2:4" x14ac:dyDescent="0.2">
      <c r="B528" t="s">
        <v>553</v>
      </c>
      <c r="C528" s="33">
        <v>3.0228136608081487E-3</v>
      </c>
      <c r="D528" s="33">
        <f t="shared" si="11"/>
        <v>4.6977186339191852E-2</v>
      </c>
    </row>
    <row r="529" spans="2:4" x14ac:dyDescent="0.2">
      <c r="B529" t="s">
        <v>554</v>
      </c>
      <c r="C529" s="33">
        <v>2.0140725362358183E-2</v>
      </c>
      <c r="D529" s="33">
        <f t="shared" si="11"/>
        <v>2.9859274637641819E-2</v>
      </c>
    </row>
    <row r="530" spans="2:4" x14ac:dyDescent="0.2">
      <c r="B530" t="s">
        <v>555</v>
      </c>
      <c r="C530" s="33">
        <v>-1.2203857187842707E-2</v>
      </c>
      <c r="D530" s="33">
        <f t="shared" si="11"/>
        <v>6.2203857187842708E-2</v>
      </c>
    </row>
    <row r="531" spans="2:4" x14ac:dyDescent="0.2">
      <c r="B531" t="s">
        <v>556</v>
      </c>
      <c r="C531" s="33">
        <v>1.9102768930909717E-3</v>
      </c>
      <c r="D531" s="33">
        <f t="shared" si="11"/>
        <v>4.8089723106909031E-2</v>
      </c>
    </row>
    <row r="532" spans="2:4" x14ac:dyDescent="0.2">
      <c r="B532" t="s">
        <v>557</v>
      </c>
      <c r="C532" s="33">
        <v>-3.4653744032689844E-3</v>
      </c>
      <c r="D532" s="33">
        <f t="shared" si="11"/>
        <v>5.3465374403268984E-2</v>
      </c>
    </row>
    <row r="533" spans="2:4" x14ac:dyDescent="0.2">
      <c r="B533" t="s">
        <v>558</v>
      </c>
      <c r="C533" s="33">
        <v>-1.254552868340081E-2</v>
      </c>
      <c r="D533" s="33">
        <f t="shared" si="11"/>
        <v>6.2545528683400811E-2</v>
      </c>
    </row>
    <row r="534" spans="2:4" x14ac:dyDescent="0.2">
      <c r="B534" t="s">
        <v>559</v>
      </c>
      <c r="C534" s="33">
        <v>3.4549618049855402E-2</v>
      </c>
      <c r="D534" s="33">
        <f t="shared" si="11"/>
        <v>1.5450381950144601E-2</v>
      </c>
    </row>
    <row r="535" spans="2:4" x14ac:dyDescent="0.2">
      <c r="B535" t="s">
        <v>560</v>
      </c>
      <c r="C535" s="33">
        <v>1.9107878892404999E-2</v>
      </c>
      <c r="D535" s="33">
        <f t="shared" si="11"/>
        <v>3.0892121107595004E-2</v>
      </c>
    </row>
    <row r="536" spans="2:4" x14ac:dyDescent="0.2">
      <c r="B536" t="s">
        <v>561</v>
      </c>
      <c r="C536" s="33">
        <v>3.6844535453003639E-2</v>
      </c>
      <c r="D536" s="33">
        <f t="shared" si="11"/>
        <v>1.3155464546996364E-2</v>
      </c>
    </row>
    <row r="537" spans="2:4" x14ac:dyDescent="0.2">
      <c r="B537" t="s">
        <v>562</v>
      </c>
      <c r="C537" s="33">
        <v>2.5691236635970609E-2</v>
      </c>
      <c r="D537" s="33">
        <f t="shared" si="11"/>
        <v>2.4308763364029394E-2</v>
      </c>
    </row>
    <row r="538" spans="2:4" x14ac:dyDescent="0.2">
      <c r="B538" t="s">
        <v>563</v>
      </c>
      <c r="C538" s="33">
        <v>7.378631314933529E-3</v>
      </c>
      <c r="D538" s="33">
        <f t="shared" si="11"/>
        <v>4.2621368685066476E-2</v>
      </c>
    </row>
    <row r="539" spans="2:4" x14ac:dyDescent="0.2">
      <c r="B539" t="s">
        <v>564</v>
      </c>
      <c r="C539" s="33">
        <v>-6.6087236753225292E-3</v>
      </c>
      <c r="D539" s="33">
        <f t="shared" si="11"/>
        <v>5.6608723675322534E-2</v>
      </c>
    </row>
    <row r="540" spans="2:4" x14ac:dyDescent="0.2">
      <c r="B540" t="s">
        <v>565</v>
      </c>
      <c r="C540" s="33">
        <v>1.8069168309876708E-2</v>
      </c>
      <c r="D540" s="33">
        <f t="shared" si="11"/>
        <v>3.1930831690123299E-2</v>
      </c>
    </row>
    <row r="541" spans="2:4" x14ac:dyDescent="0.2">
      <c r="B541" t="s">
        <v>566</v>
      </c>
      <c r="C541" s="33">
        <v>3.0165826109853994E-2</v>
      </c>
      <c r="D541" s="33">
        <f t="shared" si="11"/>
        <v>1.9834173890146009E-2</v>
      </c>
    </row>
    <row r="542" spans="2:4" x14ac:dyDescent="0.2">
      <c r="B542" t="s">
        <v>567</v>
      </c>
      <c r="C542" s="33">
        <v>5.7221240311708232E-3</v>
      </c>
      <c r="D542" s="33">
        <f t="shared" si="11"/>
        <v>4.4277875968829178E-2</v>
      </c>
    </row>
    <row r="543" spans="2:4" x14ac:dyDescent="0.2">
      <c r="B543" t="s">
        <v>568</v>
      </c>
      <c r="C543" s="33">
        <v>-4.031720328780606E-3</v>
      </c>
      <c r="D543" s="33">
        <f t="shared" si="11"/>
        <v>5.4031720328780605E-2</v>
      </c>
    </row>
    <row r="544" spans="2:4" x14ac:dyDescent="0.2">
      <c r="B544" t="s">
        <v>569</v>
      </c>
      <c r="C544" s="33">
        <v>1.6073851795433733E-2</v>
      </c>
      <c r="D544" s="33">
        <f t="shared" si="11"/>
        <v>3.392614820456627E-2</v>
      </c>
    </row>
    <row r="545" spans="2:4" x14ac:dyDescent="0.2">
      <c r="B545" t="s">
        <v>570</v>
      </c>
      <c r="C545" s="33">
        <v>-1.4138308305267718E-2</v>
      </c>
      <c r="D545" s="33">
        <f t="shared" si="11"/>
        <v>6.4138308305267719E-2</v>
      </c>
    </row>
    <row r="546" spans="2:4" x14ac:dyDescent="0.2">
      <c r="B546" t="s">
        <v>571</v>
      </c>
      <c r="C546" s="33">
        <v>1.2564486306904724E-2</v>
      </c>
      <c r="D546" s="33">
        <f t="shared" si="11"/>
        <v>3.7435513693095279E-2</v>
      </c>
    </row>
    <row r="547" spans="2:4" x14ac:dyDescent="0.2">
      <c r="B547" t="s">
        <v>572</v>
      </c>
      <c r="C547" s="33">
        <v>-2.3824700399187791E-2</v>
      </c>
      <c r="D547" s="33">
        <f t="shared" si="11"/>
        <v>7.3824700399187787E-2</v>
      </c>
    </row>
    <row r="548" spans="2:4" x14ac:dyDescent="0.2">
      <c r="B548" t="s">
        <v>573</v>
      </c>
      <c r="C548" s="33">
        <v>1.014441536699427E-2</v>
      </c>
      <c r="D548" s="33">
        <f t="shared" si="11"/>
        <v>3.9855584633005731E-2</v>
      </c>
    </row>
    <row r="549" spans="2:4" x14ac:dyDescent="0.2">
      <c r="B549" t="s">
        <v>574</v>
      </c>
      <c r="C549" s="33">
        <v>8.2063251769355534E-3</v>
      </c>
      <c r="D549" s="33">
        <f t="shared" si="11"/>
        <v>4.1793674823064453E-2</v>
      </c>
    </row>
    <row r="550" spans="2:4" x14ac:dyDescent="0.2">
      <c r="B550" t="s">
        <v>575</v>
      </c>
      <c r="C550" s="33">
        <v>7.0205854105518861E-3</v>
      </c>
      <c r="D550" s="33">
        <f t="shared" si="11"/>
        <v>4.2979414589448116E-2</v>
      </c>
    </row>
    <row r="551" spans="2:4" x14ac:dyDescent="0.2">
      <c r="B551" t="s">
        <v>576</v>
      </c>
      <c r="C551" s="33">
        <v>2.4490027960080034E-2</v>
      </c>
      <c r="D551" s="33">
        <f t="shared" si="11"/>
        <v>2.5509972039919969E-2</v>
      </c>
    </row>
    <row r="552" spans="2:4" x14ac:dyDescent="0.2">
      <c r="B552" t="s">
        <v>577</v>
      </c>
      <c r="C552" s="33">
        <v>4.1162311121768845E-2</v>
      </c>
      <c r="D552" s="33">
        <f t="shared" si="11"/>
        <v>8.8376888782311577E-3</v>
      </c>
    </row>
    <row r="553" spans="2:4" x14ac:dyDescent="0.2">
      <c r="B553" t="s">
        <v>578</v>
      </c>
      <c r="C553" s="33">
        <v>1.7769653745079238E-2</v>
      </c>
      <c r="D553" s="33">
        <f t="shared" si="11"/>
        <v>3.2230346254920765E-2</v>
      </c>
    </row>
    <row r="554" spans="2:4" x14ac:dyDescent="0.2">
      <c r="B554" t="s">
        <v>579</v>
      </c>
      <c r="C554" s="33">
        <v>3.9897381347694584E-2</v>
      </c>
      <c r="D554" s="33">
        <f t="shared" si="11"/>
        <v>1.0102618652305419E-2</v>
      </c>
    </row>
    <row r="555" spans="2:4" x14ac:dyDescent="0.2">
      <c r="B555" t="s">
        <v>580</v>
      </c>
      <c r="C555" s="33">
        <v>-1.2356186588422568E-2</v>
      </c>
      <c r="D555" s="33">
        <f t="shared" si="11"/>
        <v>6.2356186588422569E-2</v>
      </c>
    </row>
    <row r="556" spans="2:4" x14ac:dyDescent="0.2">
      <c r="B556" t="s">
        <v>581</v>
      </c>
      <c r="C556" s="33">
        <v>3.364518202941081E-2</v>
      </c>
      <c r="D556" s="33">
        <f t="shared" si="11"/>
        <v>1.6354817970589193E-2</v>
      </c>
    </row>
    <row r="557" spans="2:4" x14ac:dyDescent="0.2">
      <c r="B557" t="s">
        <v>582</v>
      </c>
      <c r="C557" s="33">
        <v>3.239140731079445E-2</v>
      </c>
      <c r="D557" s="33">
        <f t="shared" si="11"/>
        <v>1.7608592689205553E-2</v>
      </c>
    </row>
    <row r="558" spans="2:4" x14ac:dyDescent="0.2">
      <c r="B558" t="s">
        <v>583</v>
      </c>
      <c r="C558" s="33">
        <v>1.7683679061838223E-2</v>
      </c>
      <c r="D558" s="33">
        <f t="shared" si="11"/>
        <v>3.231632093816178E-2</v>
      </c>
    </row>
    <row r="559" spans="2:4" x14ac:dyDescent="0.2">
      <c r="B559" t="s">
        <v>584</v>
      </c>
      <c r="C559" s="33">
        <v>1.1630893864173347E-2</v>
      </c>
      <c r="D559" s="33">
        <f t="shared" si="11"/>
        <v>3.8369106135826656E-2</v>
      </c>
    </row>
    <row r="560" spans="2:4" x14ac:dyDescent="0.2">
      <c r="B560" t="s">
        <v>585</v>
      </c>
      <c r="C560" s="33">
        <v>3.232652584491686E-2</v>
      </c>
      <c r="D560" s="33">
        <f t="shared" si="11"/>
        <v>1.7673474155083142E-2</v>
      </c>
    </row>
    <row r="561" spans="2:4" x14ac:dyDescent="0.2">
      <c r="B561" t="s">
        <v>586</v>
      </c>
      <c r="C561" s="33">
        <v>5.5551522315865579E-3</v>
      </c>
      <c r="D561" s="33">
        <f t="shared" si="11"/>
        <v>4.4444847768413447E-2</v>
      </c>
    </row>
    <row r="562" spans="2:4" x14ac:dyDescent="0.2">
      <c r="B562" t="s">
        <v>587</v>
      </c>
      <c r="C562" s="33">
        <v>-1.3141555551924434E-2</v>
      </c>
      <c r="D562" s="33">
        <f t="shared" si="11"/>
        <v>6.3141555551924439E-2</v>
      </c>
    </row>
    <row r="563" spans="2:4" x14ac:dyDescent="0.2">
      <c r="B563" t="s">
        <v>588</v>
      </c>
      <c r="C563" s="33">
        <v>-2.6604217119419113E-3</v>
      </c>
      <c r="D563" s="33">
        <f t="shared" si="11"/>
        <v>5.2660421711941914E-2</v>
      </c>
    </row>
    <row r="564" spans="2:4" x14ac:dyDescent="0.2">
      <c r="B564" t="s">
        <v>589</v>
      </c>
      <c r="C564" s="33">
        <v>-1.3036004005530979E-3</v>
      </c>
      <c r="D564" s="33">
        <f t="shared" si="11"/>
        <v>5.1303600400553102E-2</v>
      </c>
    </row>
    <row r="565" spans="2:4" x14ac:dyDescent="0.2">
      <c r="B565" t="s">
        <v>590</v>
      </c>
      <c r="C565" s="33">
        <v>2.1033888591145473E-2</v>
      </c>
      <c r="D565" s="33">
        <f t="shared" si="11"/>
        <v>2.8966111408854529E-2</v>
      </c>
    </row>
    <row r="566" spans="2:4" x14ac:dyDescent="0.2">
      <c r="B566" t="s">
        <v>591</v>
      </c>
      <c r="C566" s="33">
        <v>4.447758121931384E-2</v>
      </c>
      <c r="D566" s="33">
        <f t="shared" si="11"/>
        <v>5.5224187806861627E-3</v>
      </c>
    </row>
    <row r="567" spans="2:4" x14ac:dyDescent="0.2">
      <c r="B567" t="s">
        <v>592</v>
      </c>
      <c r="C567" s="33">
        <v>-3.3456664715777948E-2</v>
      </c>
      <c r="D567" s="33">
        <f t="shared" si="11"/>
        <v>8.3456664715777951E-2</v>
      </c>
    </row>
    <row r="568" spans="2:4" x14ac:dyDescent="0.2">
      <c r="B568" t="s">
        <v>593</v>
      </c>
      <c r="C568" s="33">
        <v>1.855335035988441E-3</v>
      </c>
      <c r="D568" s="33">
        <f t="shared" si="11"/>
        <v>4.8144664964011562E-2</v>
      </c>
    </row>
    <row r="569" spans="2:4" x14ac:dyDescent="0.2">
      <c r="B569" t="s">
        <v>594</v>
      </c>
      <c r="C569" s="33">
        <v>6.9920906030539057E-3</v>
      </c>
      <c r="D569" s="33">
        <f t="shared" si="11"/>
        <v>4.3007909396946098E-2</v>
      </c>
    </row>
    <row r="570" spans="2:4" x14ac:dyDescent="0.2">
      <c r="B570" t="s">
        <v>595</v>
      </c>
      <c r="C570" s="33">
        <v>3.4504722044114821E-3</v>
      </c>
      <c r="D570" s="33">
        <f t="shared" si="11"/>
        <v>4.6549527795588519E-2</v>
      </c>
    </row>
    <row r="571" spans="2:4" x14ac:dyDescent="0.2">
      <c r="B571" t="s">
        <v>596</v>
      </c>
      <c r="C571" s="33">
        <v>-2.2851070727763517E-2</v>
      </c>
      <c r="D571" s="33">
        <f t="shared" si="11"/>
        <v>7.285107072776352E-2</v>
      </c>
    </row>
    <row r="572" spans="2:4" x14ac:dyDescent="0.2">
      <c r="B572" t="s">
        <v>597</v>
      </c>
      <c r="C572" s="33">
        <v>3.3409846733841439E-2</v>
      </c>
      <c r="D572" s="33">
        <f t="shared" si="11"/>
        <v>1.6590153266158564E-2</v>
      </c>
    </row>
    <row r="573" spans="2:4" x14ac:dyDescent="0.2">
      <c r="B573" t="s">
        <v>598</v>
      </c>
      <c r="C573" s="33">
        <v>1.9949257570061045E-2</v>
      </c>
      <c r="D573" s="33">
        <f t="shared" si="11"/>
        <v>3.0050742429938958E-2</v>
      </c>
    </row>
    <row r="574" spans="2:4" x14ac:dyDescent="0.2">
      <c r="B574" t="s">
        <v>599</v>
      </c>
      <c r="C574" s="33">
        <v>-2.5202303114263337E-2</v>
      </c>
      <c r="D574" s="33">
        <f t="shared" si="11"/>
        <v>7.5202303114263347E-2</v>
      </c>
    </row>
    <row r="575" spans="2:4" x14ac:dyDescent="0.2">
      <c r="B575" t="s">
        <v>600</v>
      </c>
      <c r="C575" s="33">
        <v>2.7137382534485978E-2</v>
      </c>
      <c r="D575" s="33">
        <f t="shared" si="11"/>
        <v>2.2862617465514025E-2</v>
      </c>
    </row>
    <row r="576" spans="2:4" x14ac:dyDescent="0.2">
      <c r="B576" t="s">
        <v>601</v>
      </c>
      <c r="C576" s="33">
        <v>2.3658826003704073E-2</v>
      </c>
      <c r="D576" s="33">
        <f t="shared" si="11"/>
        <v>2.634117399629593E-2</v>
      </c>
    </row>
    <row r="577" spans="2:4" x14ac:dyDescent="0.2">
      <c r="B577" t="s">
        <v>602</v>
      </c>
      <c r="C577" s="33">
        <v>-2.6999898847722623E-2</v>
      </c>
      <c r="D577" s="33">
        <f t="shared" si="11"/>
        <v>7.6999898847722625E-2</v>
      </c>
    </row>
    <row r="578" spans="2:4" x14ac:dyDescent="0.2">
      <c r="B578" t="s">
        <v>603</v>
      </c>
      <c r="C578" s="33">
        <v>6.2609742297497412E-2</v>
      </c>
      <c r="D578" s="33">
        <f t="shared" si="11"/>
        <v>-1.2609742297497409E-2</v>
      </c>
    </row>
    <row r="579" spans="2:4" x14ac:dyDescent="0.2">
      <c r="B579" t="s">
        <v>604</v>
      </c>
      <c r="C579" s="33">
        <v>2.7692284679194185E-2</v>
      </c>
      <c r="D579" s="33">
        <f t="shared" si="11"/>
        <v>2.2307715320805818E-2</v>
      </c>
    </row>
    <row r="580" spans="2:4" x14ac:dyDescent="0.2">
      <c r="B580" t="s">
        <v>605</v>
      </c>
      <c r="C580" s="33">
        <v>-1.1799661760386418E-2</v>
      </c>
      <c r="D580" s="33">
        <f t="shared" si="11"/>
        <v>6.1799661760386419E-2</v>
      </c>
    </row>
    <row r="581" spans="2:4" x14ac:dyDescent="0.2">
      <c r="B581" t="s">
        <v>606</v>
      </c>
      <c r="C581" s="33">
        <v>1.0145394315935013E-2</v>
      </c>
      <c r="D581" s="33">
        <f t="shared" ref="D581:D644" si="12">-C581+5%</f>
        <v>3.9854605684064986E-2</v>
      </c>
    </row>
    <row r="582" spans="2:4" x14ac:dyDescent="0.2">
      <c r="B582" t="s">
        <v>607</v>
      </c>
      <c r="C582" s="33">
        <v>2.6785282758047188E-2</v>
      </c>
      <c r="D582" s="33">
        <f t="shared" si="12"/>
        <v>2.3214717241952815E-2</v>
      </c>
    </row>
    <row r="583" spans="2:4" x14ac:dyDescent="0.2">
      <c r="B583" t="s">
        <v>608</v>
      </c>
      <c r="C583" s="33">
        <v>1.6265587720917508E-2</v>
      </c>
      <c r="D583" s="33">
        <f t="shared" si="12"/>
        <v>3.3734412279082499E-2</v>
      </c>
    </row>
    <row r="584" spans="2:4" x14ac:dyDescent="0.2">
      <c r="B584" t="s">
        <v>609</v>
      </c>
      <c r="C584" s="33">
        <v>-4.347314006161198E-3</v>
      </c>
      <c r="D584" s="33">
        <f t="shared" si="12"/>
        <v>5.4347314006161204E-2</v>
      </c>
    </row>
    <row r="585" spans="2:4" x14ac:dyDescent="0.2">
      <c r="B585" t="s">
        <v>610</v>
      </c>
      <c r="C585" s="33">
        <v>4.952865229557726E-3</v>
      </c>
      <c r="D585" s="33">
        <f t="shared" si="12"/>
        <v>4.5047134770442275E-2</v>
      </c>
    </row>
    <row r="586" spans="2:4" x14ac:dyDescent="0.2">
      <c r="B586" t="s">
        <v>611</v>
      </c>
      <c r="C586" s="33">
        <v>-1.1868649114453423E-2</v>
      </c>
      <c r="D586" s="33">
        <f t="shared" si="12"/>
        <v>6.1868649114453424E-2</v>
      </c>
    </row>
    <row r="587" spans="2:4" x14ac:dyDescent="0.2">
      <c r="B587" t="s">
        <v>612</v>
      </c>
      <c r="C587" s="33">
        <v>-5.1620259414815635E-4</v>
      </c>
      <c r="D587" s="33">
        <f t="shared" si="12"/>
        <v>5.0516202594148157E-2</v>
      </c>
    </row>
    <row r="588" spans="2:4" x14ac:dyDescent="0.2">
      <c r="B588" t="s">
        <v>613</v>
      </c>
      <c r="C588" s="33">
        <v>2.3757532684020404E-2</v>
      </c>
      <c r="D588" s="33">
        <f t="shared" si="12"/>
        <v>2.6242467315979599E-2</v>
      </c>
    </row>
    <row r="589" spans="2:4" x14ac:dyDescent="0.2">
      <c r="B589" t="s">
        <v>614</v>
      </c>
      <c r="C589" s="33">
        <v>3.3132776287355926E-2</v>
      </c>
      <c r="D589" s="33">
        <f t="shared" si="12"/>
        <v>1.6867223712644076E-2</v>
      </c>
    </row>
    <row r="590" spans="2:4" x14ac:dyDescent="0.2">
      <c r="B590" t="s">
        <v>615</v>
      </c>
      <c r="C590" s="33">
        <v>6.8238599260677379E-3</v>
      </c>
      <c r="D590" s="33">
        <f t="shared" si="12"/>
        <v>4.3176140073932265E-2</v>
      </c>
    </row>
    <row r="591" spans="2:4" x14ac:dyDescent="0.2">
      <c r="B591" t="s">
        <v>616</v>
      </c>
      <c r="C591" s="33">
        <v>8.230321838584239E-3</v>
      </c>
      <c r="D591" s="33">
        <f t="shared" si="12"/>
        <v>4.176967816141576E-2</v>
      </c>
    </row>
    <row r="592" spans="2:4" x14ac:dyDescent="0.2">
      <c r="B592" t="s">
        <v>617</v>
      </c>
      <c r="C592" s="33">
        <v>-1.1686573281661733E-2</v>
      </c>
      <c r="D592" s="33">
        <f t="shared" si="12"/>
        <v>6.1686573281661737E-2</v>
      </c>
    </row>
    <row r="593" spans="2:4" x14ac:dyDescent="0.2">
      <c r="B593" t="s">
        <v>618</v>
      </c>
      <c r="C593" s="33">
        <v>-2.2219427920391742E-2</v>
      </c>
      <c r="D593" s="33">
        <f t="shared" si="12"/>
        <v>7.2219427920391738E-2</v>
      </c>
    </row>
    <row r="594" spans="2:4" x14ac:dyDescent="0.2">
      <c r="B594" t="s">
        <v>619</v>
      </c>
      <c r="C594" s="33">
        <v>1.1768867605157272E-2</v>
      </c>
      <c r="D594" s="33">
        <f t="shared" si="12"/>
        <v>3.8231132394842729E-2</v>
      </c>
    </row>
    <row r="595" spans="2:4" x14ac:dyDescent="0.2">
      <c r="B595" t="s">
        <v>620</v>
      </c>
      <c r="C595" s="33">
        <v>8.3743588170102339E-3</v>
      </c>
      <c r="D595" s="33">
        <f t="shared" si="12"/>
        <v>4.1625641182989767E-2</v>
      </c>
    </row>
    <row r="596" spans="2:4" x14ac:dyDescent="0.2">
      <c r="B596" t="s">
        <v>621</v>
      </c>
      <c r="C596" s="33">
        <v>3.4447225535127225E-2</v>
      </c>
      <c r="D596" s="33">
        <f t="shared" si="12"/>
        <v>1.5552774464872778E-2</v>
      </c>
    </row>
    <row r="597" spans="2:4" x14ac:dyDescent="0.2">
      <c r="B597" t="s">
        <v>622</v>
      </c>
      <c r="C597" s="33">
        <v>-1.2717826004092698E-2</v>
      </c>
      <c r="D597" s="33">
        <f t="shared" si="12"/>
        <v>6.2717826004092703E-2</v>
      </c>
    </row>
    <row r="598" spans="2:4" x14ac:dyDescent="0.2">
      <c r="B598" t="s">
        <v>623</v>
      </c>
      <c r="C598" s="33">
        <v>6.7445881740540222E-3</v>
      </c>
      <c r="D598" s="33">
        <f t="shared" si="12"/>
        <v>4.3255411825945979E-2</v>
      </c>
    </row>
    <row r="599" spans="2:4" x14ac:dyDescent="0.2">
      <c r="B599" t="s">
        <v>624</v>
      </c>
      <c r="C599" s="33">
        <v>-8.0255783386551632E-3</v>
      </c>
      <c r="D599" s="33">
        <f t="shared" si="12"/>
        <v>5.8025578338655168E-2</v>
      </c>
    </row>
    <row r="600" spans="2:4" x14ac:dyDescent="0.2">
      <c r="B600" t="s">
        <v>625</v>
      </c>
      <c r="C600" s="33">
        <v>-1.8740549769042329E-3</v>
      </c>
      <c r="D600" s="33">
        <f t="shared" si="12"/>
        <v>5.1874054976904234E-2</v>
      </c>
    </row>
    <row r="601" spans="2:4" x14ac:dyDescent="0.2">
      <c r="B601" t="s">
        <v>626</v>
      </c>
      <c r="C601" s="33">
        <v>-3.4331709339287479E-3</v>
      </c>
      <c r="D601" s="33">
        <f t="shared" si="12"/>
        <v>5.3433170933928749E-2</v>
      </c>
    </row>
    <row r="602" spans="2:4" x14ac:dyDescent="0.2">
      <c r="B602" t="s">
        <v>627</v>
      </c>
      <c r="C602" s="33">
        <v>-7.0697557644049166E-3</v>
      </c>
      <c r="D602" s="33">
        <f t="shared" si="12"/>
        <v>5.7069755764404921E-2</v>
      </c>
    </row>
    <row r="603" spans="2:4" x14ac:dyDescent="0.2">
      <c r="B603" t="s">
        <v>628</v>
      </c>
      <c r="C603" s="33">
        <v>1.5036640172284725E-2</v>
      </c>
      <c r="D603" s="33">
        <f t="shared" si="12"/>
        <v>3.4963359827715278E-2</v>
      </c>
    </row>
    <row r="604" spans="2:4" x14ac:dyDescent="0.2">
      <c r="B604" t="s">
        <v>629</v>
      </c>
      <c r="C604" s="33">
        <v>-1.7619097173493421E-2</v>
      </c>
      <c r="D604" s="33">
        <f t="shared" si="12"/>
        <v>6.7619097173493431E-2</v>
      </c>
    </row>
    <row r="605" spans="2:4" x14ac:dyDescent="0.2">
      <c r="B605" t="s">
        <v>630</v>
      </c>
      <c r="C605" s="33">
        <v>1.86824515804653E-2</v>
      </c>
      <c r="D605" s="33">
        <f t="shared" si="12"/>
        <v>3.1317548419534699E-2</v>
      </c>
    </row>
    <row r="606" spans="2:4" x14ac:dyDescent="0.2">
      <c r="B606" t="s">
        <v>631</v>
      </c>
      <c r="C606" s="33">
        <v>1.2427373367890522E-2</v>
      </c>
      <c r="D606" s="33">
        <f t="shared" si="12"/>
        <v>3.7572626632109481E-2</v>
      </c>
    </row>
    <row r="607" spans="2:4" x14ac:dyDescent="0.2">
      <c r="B607" t="s">
        <v>632</v>
      </c>
      <c r="C607" s="33">
        <v>4.2670074665063146E-2</v>
      </c>
      <c r="D607" s="33">
        <f t="shared" si="12"/>
        <v>7.3299253349368571E-3</v>
      </c>
    </row>
    <row r="608" spans="2:4" x14ac:dyDescent="0.2">
      <c r="B608" t="s">
        <v>633</v>
      </c>
      <c r="C608" s="33">
        <v>1.9504377749143285E-2</v>
      </c>
      <c r="D608" s="33">
        <f t="shared" si="12"/>
        <v>3.0495622250856717E-2</v>
      </c>
    </row>
    <row r="609" spans="2:4" x14ac:dyDescent="0.2">
      <c r="B609" t="s">
        <v>634</v>
      </c>
      <c r="C609" s="33">
        <v>1.1883668470012484E-3</v>
      </c>
      <c r="D609" s="33">
        <f t="shared" si="12"/>
        <v>4.8811633152998753E-2</v>
      </c>
    </row>
    <row r="610" spans="2:4" x14ac:dyDescent="0.2">
      <c r="B610" t="s">
        <v>635</v>
      </c>
      <c r="C610" s="33">
        <v>3.9574456199139747E-2</v>
      </c>
      <c r="D610" s="33">
        <f t="shared" si="12"/>
        <v>1.0425543800860256E-2</v>
      </c>
    </row>
    <row r="611" spans="2:4" x14ac:dyDescent="0.2">
      <c r="B611" t="s">
        <v>636</v>
      </c>
      <c r="C611" s="33">
        <v>1.9211362659891911E-2</v>
      </c>
      <c r="D611" s="33">
        <f t="shared" si="12"/>
        <v>3.0788637340108092E-2</v>
      </c>
    </row>
    <row r="612" spans="2:4" x14ac:dyDescent="0.2">
      <c r="B612" t="s">
        <v>637</v>
      </c>
      <c r="C612" s="33">
        <v>1.5139165370599044E-2</v>
      </c>
      <c r="D612" s="33">
        <f t="shared" si="12"/>
        <v>3.4860834629400955E-2</v>
      </c>
    </row>
    <row r="613" spans="2:4" x14ac:dyDescent="0.2">
      <c r="B613" t="s">
        <v>638</v>
      </c>
      <c r="C613" s="33">
        <v>3.6539109484420865E-2</v>
      </c>
      <c r="D613" s="33">
        <f t="shared" si="12"/>
        <v>1.3460890515579138E-2</v>
      </c>
    </row>
    <row r="614" spans="2:4" x14ac:dyDescent="0.2">
      <c r="B614" t="s">
        <v>639</v>
      </c>
      <c r="C614" s="33">
        <v>2.1262643779339389E-2</v>
      </c>
      <c r="D614" s="33">
        <f t="shared" si="12"/>
        <v>2.8737356220660613E-2</v>
      </c>
    </row>
    <row r="615" spans="2:4" x14ac:dyDescent="0.2">
      <c r="B615" t="s">
        <v>640</v>
      </c>
      <c r="C615" s="33">
        <v>-1.849338931622687E-2</v>
      </c>
      <c r="D615" s="33">
        <f t="shared" si="12"/>
        <v>6.8493389316226866E-2</v>
      </c>
    </row>
    <row r="616" spans="2:4" x14ac:dyDescent="0.2">
      <c r="B616" t="s">
        <v>641</v>
      </c>
      <c r="C616" s="33">
        <v>6.6485053440795971E-3</v>
      </c>
      <c r="D616" s="33">
        <f t="shared" si="12"/>
        <v>4.3351494655920406E-2</v>
      </c>
    </row>
    <row r="617" spans="2:4" x14ac:dyDescent="0.2">
      <c r="B617" t="s">
        <v>642</v>
      </c>
      <c r="C617" s="33">
        <v>1.6051115581747648E-2</v>
      </c>
      <c r="D617" s="33">
        <f t="shared" si="12"/>
        <v>3.3948884418252355E-2</v>
      </c>
    </row>
    <row r="618" spans="2:4" x14ac:dyDescent="0.2">
      <c r="B618" t="s">
        <v>643</v>
      </c>
      <c r="C618" s="33">
        <v>-1.3906392452702884E-2</v>
      </c>
      <c r="D618" s="33">
        <f t="shared" si="12"/>
        <v>6.3906392452702881E-2</v>
      </c>
    </row>
    <row r="619" spans="2:4" x14ac:dyDescent="0.2">
      <c r="B619" t="s">
        <v>644</v>
      </c>
      <c r="C619" s="33">
        <v>-3.3069285990127619E-3</v>
      </c>
      <c r="D619" s="33">
        <f t="shared" si="12"/>
        <v>5.3306928599012766E-2</v>
      </c>
    </row>
    <row r="620" spans="2:4" x14ac:dyDescent="0.2">
      <c r="B620" t="s">
        <v>645</v>
      </c>
      <c r="C620" s="33">
        <v>3.5440364697243855E-2</v>
      </c>
      <c r="D620" s="33">
        <f t="shared" si="12"/>
        <v>1.4559635302756148E-2</v>
      </c>
    </row>
    <row r="621" spans="2:4" x14ac:dyDescent="0.2">
      <c r="B621" t="s">
        <v>646</v>
      </c>
      <c r="C621" s="33">
        <v>-3.9916739630731841E-2</v>
      </c>
      <c r="D621" s="33">
        <f t="shared" si="12"/>
        <v>8.9916739630731851E-2</v>
      </c>
    </row>
    <row r="622" spans="2:4" x14ac:dyDescent="0.2">
      <c r="B622" t="s">
        <v>647</v>
      </c>
      <c r="C622" s="33">
        <v>1.5478650205504036E-2</v>
      </c>
      <c r="D622" s="33">
        <f t="shared" si="12"/>
        <v>3.4521349794495969E-2</v>
      </c>
    </row>
    <row r="623" spans="2:4" x14ac:dyDescent="0.2">
      <c r="B623" t="s">
        <v>648</v>
      </c>
      <c r="C623" s="33">
        <v>7.7236916867955401E-3</v>
      </c>
      <c r="D623" s="33">
        <f t="shared" si="12"/>
        <v>4.2276308313204461E-2</v>
      </c>
    </row>
    <row r="624" spans="2:4" x14ac:dyDescent="0.2">
      <c r="B624" t="s">
        <v>649</v>
      </c>
      <c r="C624" s="33">
        <v>-1.3733880760175543E-2</v>
      </c>
      <c r="D624" s="33">
        <f t="shared" si="12"/>
        <v>6.373388076017554E-2</v>
      </c>
    </row>
    <row r="625" spans="2:4" x14ac:dyDescent="0.2">
      <c r="B625" t="s">
        <v>650</v>
      </c>
      <c r="C625" s="33">
        <v>-3.9309503323024433E-3</v>
      </c>
      <c r="D625" s="33">
        <f t="shared" si="12"/>
        <v>5.3930950332302448E-2</v>
      </c>
    </row>
    <row r="626" spans="2:4" x14ac:dyDescent="0.2">
      <c r="B626" t="s">
        <v>651</v>
      </c>
      <c r="C626" s="33">
        <v>4.7041563571054483E-2</v>
      </c>
      <c r="D626" s="33">
        <f t="shared" si="12"/>
        <v>2.9584364289455198E-3</v>
      </c>
    </row>
    <row r="627" spans="2:4" x14ac:dyDescent="0.2">
      <c r="B627" t="s">
        <v>652</v>
      </c>
      <c r="C627" s="33">
        <v>1.8114370231981026E-2</v>
      </c>
      <c r="D627" s="33">
        <f t="shared" si="12"/>
        <v>3.188562976801898E-2</v>
      </c>
    </row>
    <row r="628" spans="2:4" x14ac:dyDescent="0.2">
      <c r="B628" t="s">
        <v>653</v>
      </c>
      <c r="C628" s="33">
        <v>2.6507944486932382E-2</v>
      </c>
      <c r="D628" s="33">
        <f t="shared" si="12"/>
        <v>2.3492055513067621E-2</v>
      </c>
    </row>
    <row r="629" spans="2:4" x14ac:dyDescent="0.2">
      <c r="B629" t="s">
        <v>654</v>
      </c>
      <c r="C629" s="33">
        <v>-2.9742441883920175E-2</v>
      </c>
      <c r="D629" s="33">
        <f t="shared" si="12"/>
        <v>7.9742441883920184E-2</v>
      </c>
    </row>
    <row r="630" spans="2:4" x14ac:dyDescent="0.2">
      <c r="B630" t="s">
        <v>655</v>
      </c>
      <c r="C630" s="33">
        <v>-1.6272411485971347E-2</v>
      </c>
      <c r="D630" s="33">
        <f t="shared" si="12"/>
        <v>6.627241148597135E-2</v>
      </c>
    </row>
    <row r="631" spans="2:4" x14ac:dyDescent="0.2">
      <c r="B631" t="s">
        <v>656</v>
      </c>
      <c r="C631" s="33">
        <v>3.4167540043880423E-2</v>
      </c>
      <c r="D631" s="33">
        <f t="shared" si="12"/>
        <v>1.5832459956119579E-2</v>
      </c>
    </row>
    <row r="632" spans="2:4" x14ac:dyDescent="0.2">
      <c r="B632" t="s">
        <v>657</v>
      </c>
      <c r="C632" s="33">
        <v>-3.7775561303110359E-3</v>
      </c>
      <c r="D632" s="33">
        <f t="shared" si="12"/>
        <v>5.3777556130311037E-2</v>
      </c>
    </row>
    <row r="633" spans="2:4" x14ac:dyDescent="0.2">
      <c r="B633" t="s">
        <v>658</v>
      </c>
      <c r="C633" s="33">
        <v>2.7899416458758413E-3</v>
      </c>
      <c r="D633" s="33">
        <f t="shared" si="12"/>
        <v>4.721005835412416E-2</v>
      </c>
    </row>
    <row r="634" spans="2:4" x14ac:dyDescent="0.2">
      <c r="B634" t="s">
        <v>659</v>
      </c>
      <c r="C634" s="33">
        <v>1.3530782171487486E-2</v>
      </c>
      <c r="D634" s="33">
        <f t="shared" si="12"/>
        <v>3.6469217828512521E-2</v>
      </c>
    </row>
    <row r="635" spans="2:4" x14ac:dyDescent="0.2">
      <c r="B635" t="s">
        <v>660</v>
      </c>
      <c r="C635" s="33">
        <v>-2.9654260331274981E-2</v>
      </c>
      <c r="D635" s="33">
        <f t="shared" si="12"/>
        <v>7.9654260331274984E-2</v>
      </c>
    </row>
    <row r="636" spans="2:4" x14ac:dyDescent="0.2">
      <c r="B636" t="s">
        <v>661</v>
      </c>
      <c r="C636" s="33">
        <v>-1.6003836012457126E-2</v>
      </c>
      <c r="D636" s="33">
        <f t="shared" si="12"/>
        <v>6.6003836012457129E-2</v>
      </c>
    </row>
    <row r="637" spans="2:4" x14ac:dyDescent="0.2">
      <c r="B637" t="s">
        <v>662</v>
      </c>
      <c r="C637" s="33">
        <v>1.6817986125440606E-3</v>
      </c>
      <c r="D637" s="33">
        <f t="shared" si="12"/>
        <v>4.831820138745594E-2</v>
      </c>
    </row>
    <row r="638" spans="2:4" x14ac:dyDescent="0.2">
      <c r="B638" t="s">
        <v>663</v>
      </c>
      <c r="C638" s="33">
        <v>5.0409755059963295E-3</v>
      </c>
      <c r="D638" s="33">
        <f t="shared" si="12"/>
        <v>4.4959024494003672E-2</v>
      </c>
    </row>
    <row r="639" spans="2:4" x14ac:dyDescent="0.2">
      <c r="B639" t="s">
        <v>664</v>
      </c>
      <c r="C639" s="33">
        <v>-5.7214494146532822E-3</v>
      </c>
      <c r="D639" s="33">
        <f t="shared" si="12"/>
        <v>5.5721449414653283E-2</v>
      </c>
    </row>
    <row r="640" spans="2:4" x14ac:dyDescent="0.2">
      <c r="B640" t="s">
        <v>665</v>
      </c>
      <c r="C640" s="33">
        <v>2.3651619376644437E-3</v>
      </c>
      <c r="D640" s="33">
        <f t="shared" si="12"/>
        <v>4.7634838062335559E-2</v>
      </c>
    </row>
    <row r="641" spans="2:4" x14ac:dyDescent="0.2">
      <c r="B641" t="s">
        <v>666</v>
      </c>
      <c r="C641" s="33">
        <v>6.1063150846604256E-3</v>
      </c>
      <c r="D641" s="33">
        <f t="shared" si="12"/>
        <v>4.3893684915339577E-2</v>
      </c>
    </row>
    <row r="642" spans="2:4" x14ac:dyDescent="0.2">
      <c r="B642" t="s">
        <v>667</v>
      </c>
      <c r="C642" s="33">
        <v>2.6824398793884069E-2</v>
      </c>
      <c r="D642" s="33">
        <f t="shared" si="12"/>
        <v>2.3175601206115934E-2</v>
      </c>
    </row>
    <row r="643" spans="2:4" x14ac:dyDescent="0.2">
      <c r="B643" t="s">
        <v>668</v>
      </c>
      <c r="C643" s="33">
        <v>8.7134769317243309E-3</v>
      </c>
      <c r="D643" s="33">
        <f t="shared" si="12"/>
        <v>4.1286523068275668E-2</v>
      </c>
    </row>
    <row r="644" spans="2:4" x14ac:dyDescent="0.2">
      <c r="B644" t="s">
        <v>669</v>
      </c>
      <c r="C644" s="33">
        <v>1.8870386282224622E-2</v>
      </c>
      <c r="D644" s="33">
        <f t="shared" si="12"/>
        <v>3.1129613717775381E-2</v>
      </c>
    </row>
    <row r="645" spans="2:4" x14ac:dyDescent="0.2">
      <c r="B645" t="s">
        <v>670</v>
      </c>
      <c r="C645" s="33">
        <v>5.0709219869572502E-3</v>
      </c>
      <c r="D645" s="33">
        <f t="shared" ref="D645:D708" si="13">-C645+5%</f>
        <v>4.4929078013042752E-2</v>
      </c>
    </row>
    <row r="646" spans="2:4" x14ac:dyDescent="0.2">
      <c r="B646" t="s">
        <v>671</v>
      </c>
      <c r="C646" s="33">
        <v>6.2320694055127621E-3</v>
      </c>
      <c r="D646" s="33">
        <f t="shared" si="13"/>
        <v>4.3767930594487241E-2</v>
      </c>
    </row>
    <row r="647" spans="2:4" x14ac:dyDescent="0.2">
      <c r="B647" t="s">
        <v>672</v>
      </c>
      <c r="C647" s="33">
        <v>-1.903772910254533E-2</v>
      </c>
      <c r="D647" s="33">
        <f t="shared" si="13"/>
        <v>6.9037729102545325E-2</v>
      </c>
    </row>
    <row r="648" spans="2:4" x14ac:dyDescent="0.2">
      <c r="B648" t="s">
        <v>673</v>
      </c>
      <c r="C648" s="33">
        <v>8.6713590387784058E-3</v>
      </c>
      <c r="D648" s="33">
        <f t="shared" si="13"/>
        <v>4.1328640961221595E-2</v>
      </c>
    </row>
    <row r="649" spans="2:4" x14ac:dyDescent="0.2">
      <c r="B649" t="s">
        <v>674</v>
      </c>
      <c r="C649" s="33">
        <v>2.757349114092586E-2</v>
      </c>
      <c r="D649" s="33">
        <f t="shared" si="13"/>
        <v>2.2426508859074143E-2</v>
      </c>
    </row>
    <row r="650" spans="2:4" x14ac:dyDescent="0.2">
      <c r="B650" t="s">
        <v>675</v>
      </c>
      <c r="C650" s="33">
        <v>3.7244627624514852E-2</v>
      </c>
      <c r="D650" s="33">
        <f t="shared" si="13"/>
        <v>1.2755372375485151E-2</v>
      </c>
    </row>
    <row r="651" spans="2:4" x14ac:dyDescent="0.2">
      <c r="B651" t="s">
        <v>676</v>
      </c>
      <c r="C651" s="33">
        <v>-1.0530437306197104E-2</v>
      </c>
      <c r="D651" s="33">
        <f t="shared" si="13"/>
        <v>6.0530437306197109E-2</v>
      </c>
    </row>
    <row r="652" spans="2:4" x14ac:dyDescent="0.2">
      <c r="B652" t="s">
        <v>677</v>
      </c>
      <c r="C652" s="33">
        <v>-2.1037488166833866E-2</v>
      </c>
      <c r="D652" s="33">
        <f t="shared" si="13"/>
        <v>7.1037488166833862E-2</v>
      </c>
    </row>
    <row r="653" spans="2:4" x14ac:dyDescent="0.2">
      <c r="B653" t="s">
        <v>678</v>
      </c>
      <c r="C653" s="33">
        <v>1.4196010767284105E-2</v>
      </c>
      <c r="D653" s="33">
        <f t="shared" si="13"/>
        <v>3.5803989232715897E-2</v>
      </c>
    </row>
    <row r="654" spans="2:4" x14ac:dyDescent="0.2">
      <c r="B654" t="s">
        <v>679</v>
      </c>
      <c r="C654" s="33">
        <v>-2.4510201535142821E-2</v>
      </c>
      <c r="D654" s="33">
        <f t="shared" si="13"/>
        <v>7.4510201535142817E-2</v>
      </c>
    </row>
    <row r="655" spans="2:4" x14ac:dyDescent="0.2">
      <c r="B655" t="s">
        <v>680</v>
      </c>
      <c r="C655" s="33">
        <v>5.1648665467288425E-3</v>
      </c>
      <c r="D655" s="33">
        <f t="shared" si="13"/>
        <v>4.4835133453271163E-2</v>
      </c>
    </row>
    <row r="656" spans="2:4" x14ac:dyDescent="0.2">
      <c r="B656" t="s">
        <v>681</v>
      </c>
      <c r="C656" s="33">
        <v>1.4051311393054447E-2</v>
      </c>
      <c r="D656" s="33">
        <f t="shared" si="13"/>
        <v>3.5948688606945556E-2</v>
      </c>
    </row>
    <row r="657" spans="2:4" x14ac:dyDescent="0.2">
      <c r="B657" t="s">
        <v>682</v>
      </c>
      <c r="C657" s="33">
        <v>5.7356390553092065E-2</v>
      </c>
      <c r="D657" s="33">
        <f t="shared" si="13"/>
        <v>-7.3563905530920626E-3</v>
      </c>
    </row>
    <row r="658" spans="2:4" x14ac:dyDescent="0.2">
      <c r="B658" t="s">
        <v>683</v>
      </c>
      <c r="C658" s="33">
        <v>-1.3704304983261188E-4</v>
      </c>
      <c r="D658" s="33">
        <f t="shared" si="13"/>
        <v>5.0137043049832616E-2</v>
      </c>
    </row>
    <row r="659" spans="2:4" x14ac:dyDescent="0.2">
      <c r="B659" t="s">
        <v>689</v>
      </c>
      <c r="C659" s="33">
        <v>1.9943819267907351E-2</v>
      </c>
      <c r="D659" s="33">
        <f t="shared" si="13"/>
        <v>3.0056180732092652E-2</v>
      </c>
    </row>
    <row r="660" spans="2:4" x14ac:dyDescent="0.2">
      <c r="B660" t="s">
        <v>690</v>
      </c>
      <c r="C660" s="33">
        <v>-5.3852952566733944E-3</v>
      </c>
      <c r="D660" s="33">
        <f t="shared" si="13"/>
        <v>5.5385295256673399E-2</v>
      </c>
    </row>
    <row r="661" spans="2:4" x14ac:dyDescent="0.2">
      <c r="B661" t="s">
        <v>691</v>
      </c>
      <c r="C661" s="33">
        <v>-2.907451747686288E-3</v>
      </c>
      <c r="D661" s="33">
        <f t="shared" si="13"/>
        <v>5.2907451747686289E-2</v>
      </c>
    </row>
    <row r="662" spans="2:4" x14ac:dyDescent="0.2">
      <c r="B662" t="s">
        <v>692</v>
      </c>
      <c r="C662" s="33">
        <v>2.6089607029032361E-2</v>
      </c>
      <c r="D662" s="33">
        <f t="shared" si="13"/>
        <v>2.3910392970967642E-2</v>
      </c>
    </row>
    <row r="663" spans="2:4" x14ac:dyDescent="0.2">
      <c r="B663" t="s">
        <v>693</v>
      </c>
      <c r="C663" s="33">
        <v>2.1140916563211598E-2</v>
      </c>
      <c r="D663" s="33">
        <f t="shared" si="13"/>
        <v>2.8859083436788405E-2</v>
      </c>
    </row>
    <row r="664" spans="2:4" x14ac:dyDescent="0.2">
      <c r="B664" t="s">
        <v>694</v>
      </c>
      <c r="C664" s="33">
        <v>2.8848484199525994E-2</v>
      </c>
      <c r="D664" s="33">
        <f t="shared" si="13"/>
        <v>2.1151515800474009E-2</v>
      </c>
    </row>
    <row r="665" spans="2:4" x14ac:dyDescent="0.2">
      <c r="B665" t="s">
        <v>695</v>
      </c>
      <c r="C665" s="33">
        <v>8.6723396255628735E-3</v>
      </c>
      <c r="D665" s="33">
        <f t="shared" si="13"/>
        <v>4.1327660374437129E-2</v>
      </c>
    </row>
    <row r="666" spans="2:4" x14ac:dyDescent="0.2">
      <c r="B666" t="s">
        <v>696</v>
      </c>
      <c r="C666" s="33">
        <v>1.9148920376498211E-2</v>
      </c>
      <c r="D666" s="33">
        <f t="shared" si="13"/>
        <v>3.0851079623501792E-2</v>
      </c>
    </row>
    <row r="667" spans="2:4" x14ac:dyDescent="0.2">
      <c r="B667" t="s">
        <v>697</v>
      </c>
      <c r="C667" s="33">
        <v>-1.6515829216451089E-2</v>
      </c>
      <c r="D667" s="33">
        <f t="shared" si="13"/>
        <v>6.6515829216451092E-2</v>
      </c>
    </row>
    <row r="668" spans="2:4" x14ac:dyDescent="0.2">
      <c r="B668" t="s">
        <v>698</v>
      </c>
      <c r="C668" s="33">
        <v>-1.7042535078626332E-2</v>
      </c>
      <c r="D668" s="33">
        <f t="shared" si="13"/>
        <v>6.7042535078626342E-2</v>
      </c>
    </row>
    <row r="669" spans="2:4" x14ac:dyDescent="0.2">
      <c r="B669" t="s">
        <v>699</v>
      </c>
      <c r="C669" s="33">
        <v>2.2143899607242206E-2</v>
      </c>
      <c r="D669" s="33">
        <f t="shared" si="13"/>
        <v>2.7856100392757797E-2</v>
      </c>
    </row>
    <row r="670" spans="2:4" x14ac:dyDescent="0.2">
      <c r="B670" t="s">
        <v>700</v>
      </c>
      <c r="C670" s="33">
        <v>1.539234361783182E-2</v>
      </c>
      <c r="D670" s="33">
        <f t="shared" si="13"/>
        <v>3.4607656382168187E-2</v>
      </c>
    </row>
    <row r="671" spans="2:4" x14ac:dyDescent="0.2">
      <c r="B671" t="s">
        <v>701</v>
      </c>
      <c r="C671" s="33">
        <v>1.7857074564600901E-2</v>
      </c>
      <c r="D671" s="33">
        <f t="shared" si="13"/>
        <v>3.2142925435399101E-2</v>
      </c>
    </row>
    <row r="672" spans="2:4" x14ac:dyDescent="0.2">
      <c r="B672" t="s">
        <v>702</v>
      </c>
      <c r="C672" s="33">
        <v>1.8823303224258785E-2</v>
      </c>
      <c r="D672" s="33">
        <f t="shared" si="13"/>
        <v>3.1176696775741218E-2</v>
      </c>
    </row>
    <row r="673" spans="2:4" x14ac:dyDescent="0.2">
      <c r="B673" t="s">
        <v>703</v>
      </c>
      <c r="C673" s="33">
        <v>-4.9317550574383556E-3</v>
      </c>
      <c r="D673" s="33">
        <f t="shared" si="13"/>
        <v>5.4931755057438358E-2</v>
      </c>
    </row>
    <row r="674" spans="2:4" x14ac:dyDescent="0.2">
      <c r="B674" t="s">
        <v>704</v>
      </c>
      <c r="C674" s="33">
        <v>1.3806283831278854E-2</v>
      </c>
      <c r="D674" s="33">
        <f t="shared" si="13"/>
        <v>3.6193716168721149E-2</v>
      </c>
    </row>
    <row r="675" spans="2:4" x14ac:dyDescent="0.2">
      <c r="B675" t="s">
        <v>705</v>
      </c>
      <c r="C675" s="33">
        <v>3.1156693676975735E-3</v>
      </c>
      <c r="D675" s="33">
        <f t="shared" si="13"/>
        <v>4.6884330632302428E-2</v>
      </c>
    </row>
    <row r="676" spans="2:4" x14ac:dyDescent="0.2">
      <c r="B676" t="s">
        <v>706</v>
      </c>
      <c r="C676" s="33">
        <v>3.2327268692479733E-2</v>
      </c>
      <c r="D676" s="33">
        <f t="shared" si="13"/>
        <v>1.767273130752027E-2</v>
      </c>
    </row>
    <row r="677" spans="2:4" x14ac:dyDescent="0.2">
      <c r="B677" t="s">
        <v>707</v>
      </c>
      <c r="C677" s="33">
        <v>2.9157847025344602E-2</v>
      </c>
      <c r="D677" s="33">
        <f t="shared" si="13"/>
        <v>2.0842152974655401E-2</v>
      </c>
    </row>
    <row r="678" spans="2:4" x14ac:dyDescent="0.2">
      <c r="B678" t="s">
        <v>708</v>
      </c>
      <c r="C678" s="33">
        <v>-2.5399291019491003E-2</v>
      </c>
      <c r="D678" s="33">
        <f t="shared" si="13"/>
        <v>7.5399291019490999E-2</v>
      </c>
    </row>
    <row r="679" spans="2:4" x14ac:dyDescent="0.2">
      <c r="B679" t="s">
        <v>709</v>
      </c>
      <c r="C679" s="33">
        <v>1.8798450614596007E-2</v>
      </c>
      <c r="D679" s="33">
        <f t="shared" si="13"/>
        <v>3.1201549385403995E-2</v>
      </c>
    </row>
    <row r="680" spans="2:4" x14ac:dyDescent="0.2">
      <c r="B680" t="s">
        <v>710</v>
      </c>
      <c r="C680" s="33">
        <v>5.0174571759054563E-4</v>
      </c>
      <c r="D680" s="33">
        <f t="shared" si="13"/>
        <v>4.9498254282409455E-2</v>
      </c>
    </row>
    <row r="681" spans="2:4" x14ac:dyDescent="0.2">
      <c r="B681" t="s">
        <v>711</v>
      </c>
      <c r="C681" s="33">
        <v>-1.1423763146091897E-2</v>
      </c>
      <c r="D681" s="33">
        <f t="shared" si="13"/>
        <v>6.1423763146091902E-2</v>
      </c>
    </row>
    <row r="682" spans="2:4" x14ac:dyDescent="0.2">
      <c r="B682" t="s">
        <v>712</v>
      </c>
      <c r="C682" s="33">
        <v>2.0831497764390541E-2</v>
      </c>
      <c r="D682" s="33">
        <f t="shared" si="13"/>
        <v>2.9168502235609461E-2</v>
      </c>
    </row>
    <row r="683" spans="2:4" x14ac:dyDescent="0.2">
      <c r="B683" t="s">
        <v>713</v>
      </c>
      <c r="C683" s="33">
        <v>3.0123948323979813E-2</v>
      </c>
      <c r="D683" s="33">
        <f t="shared" si="13"/>
        <v>1.987605167602019E-2</v>
      </c>
    </row>
    <row r="684" spans="2:4" x14ac:dyDescent="0.2">
      <c r="B684" t="s">
        <v>714</v>
      </c>
      <c r="C684" s="33">
        <v>1.933641696356854E-2</v>
      </c>
      <c r="D684" s="33">
        <f t="shared" si="13"/>
        <v>3.0663583036431463E-2</v>
      </c>
    </row>
    <row r="685" spans="2:4" x14ac:dyDescent="0.2">
      <c r="B685" t="s">
        <v>715</v>
      </c>
      <c r="C685" s="33">
        <v>1.854403896285569E-2</v>
      </c>
      <c r="D685" s="33">
        <f t="shared" si="13"/>
        <v>3.1455961037144313E-2</v>
      </c>
    </row>
    <row r="686" spans="2:4" x14ac:dyDescent="0.2">
      <c r="B686" t="s">
        <v>716</v>
      </c>
      <c r="C686" s="33">
        <v>1.2761352137137978E-3</v>
      </c>
      <c r="D686" s="33">
        <f t="shared" si="13"/>
        <v>4.8723864786286208E-2</v>
      </c>
    </row>
    <row r="687" spans="2:4" x14ac:dyDescent="0.2">
      <c r="B687" t="s">
        <v>717</v>
      </c>
      <c r="C687" s="33">
        <v>-1.8666196393013219E-3</v>
      </c>
      <c r="D687" s="33">
        <f t="shared" si="13"/>
        <v>5.1866619639301323E-2</v>
      </c>
    </row>
    <row r="688" spans="2:4" x14ac:dyDescent="0.2">
      <c r="B688" t="s">
        <v>718</v>
      </c>
      <c r="C688" s="33">
        <v>-7.3339255283691365E-3</v>
      </c>
      <c r="D688" s="33">
        <f t="shared" si="13"/>
        <v>5.7333925528369141E-2</v>
      </c>
    </row>
    <row r="689" spans="2:4" x14ac:dyDescent="0.2">
      <c r="B689" t="s">
        <v>719</v>
      </c>
      <c r="C689" s="33">
        <v>1.377933987105116E-2</v>
      </c>
      <c r="D689" s="33">
        <f t="shared" si="13"/>
        <v>3.6220660128948839E-2</v>
      </c>
    </row>
    <row r="690" spans="2:4" x14ac:dyDescent="0.2">
      <c r="B690" t="s">
        <v>720</v>
      </c>
      <c r="C690" s="33">
        <v>3.7068141557062784E-2</v>
      </c>
      <c r="D690" s="33">
        <f t="shared" si="13"/>
        <v>1.2931858442937219E-2</v>
      </c>
    </row>
    <row r="691" spans="2:4" x14ac:dyDescent="0.2">
      <c r="B691" t="s">
        <v>721</v>
      </c>
      <c r="C691" s="33">
        <v>1.9722460056227513E-2</v>
      </c>
      <c r="D691" s="33">
        <f t="shared" si="13"/>
        <v>3.027753994377249E-2</v>
      </c>
    </row>
    <row r="692" spans="2:4" x14ac:dyDescent="0.2">
      <c r="B692" t="s">
        <v>722</v>
      </c>
      <c r="C692" s="33">
        <v>-3.1320839371778049E-3</v>
      </c>
      <c r="D692" s="33">
        <f t="shared" si="13"/>
        <v>5.3132083937177804E-2</v>
      </c>
    </row>
    <row r="693" spans="2:4" x14ac:dyDescent="0.2">
      <c r="B693" t="s">
        <v>723</v>
      </c>
      <c r="C693" s="33">
        <v>-1.8971238744349653E-2</v>
      </c>
      <c r="D693" s="33">
        <f t="shared" si="13"/>
        <v>6.8971238744349656E-2</v>
      </c>
    </row>
    <row r="694" spans="2:4" x14ac:dyDescent="0.2">
      <c r="B694" t="s">
        <v>724</v>
      </c>
      <c r="C694" s="33">
        <v>9.6440992687053268E-3</v>
      </c>
      <c r="D694" s="33">
        <f t="shared" si="13"/>
        <v>4.0355900731294678E-2</v>
      </c>
    </row>
    <row r="695" spans="2:4" x14ac:dyDescent="0.2">
      <c r="B695" t="s">
        <v>725</v>
      </c>
      <c r="C695" s="33">
        <v>1.4778258877554616E-2</v>
      </c>
      <c r="D695" s="33">
        <f t="shared" si="13"/>
        <v>3.5221741122445388E-2</v>
      </c>
    </row>
    <row r="696" spans="2:4" x14ac:dyDescent="0.2">
      <c r="B696" t="s">
        <v>726</v>
      </c>
      <c r="C696" s="33">
        <v>-1.2288914283746124E-2</v>
      </c>
      <c r="D696" s="33">
        <f t="shared" si="13"/>
        <v>6.2288914283746125E-2</v>
      </c>
    </row>
    <row r="697" spans="2:4" x14ac:dyDescent="0.2">
      <c r="B697" t="s">
        <v>727</v>
      </c>
      <c r="C697" s="33">
        <v>-2.694268882611902E-2</v>
      </c>
      <c r="D697" s="33">
        <f t="shared" si="13"/>
        <v>7.6942688826119016E-2</v>
      </c>
    </row>
    <row r="698" spans="2:4" x14ac:dyDescent="0.2">
      <c r="B698" t="s">
        <v>728</v>
      </c>
      <c r="C698" s="33">
        <v>3.8612105044047981E-2</v>
      </c>
      <c r="D698" s="33">
        <f t="shared" si="13"/>
        <v>1.1387894955952022E-2</v>
      </c>
    </row>
    <row r="699" spans="2:4" x14ac:dyDescent="0.2">
      <c r="B699" t="s">
        <v>729</v>
      </c>
      <c r="C699" s="33">
        <v>4.6986952435951789E-3</v>
      </c>
      <c r="D699" s="33">
        <f t="shared" si="13"/>
        <v>4.5301304756404821E-2</v>
      </c>
    </row>
    <row r="700" spans="2:4" x14ac:dyDescent="0.2">
      <c r="B700" t="s">
        <v>730</v>
      </c>
      <c r="C700" s="33">
        <v>-8.4788461260045574E-3</v>
      </c>
      <c r="D700" s="33">
        <f t="shared" si="13"/>
        <v>5.8478846126004562E-2</v>
      </c>
    </row>
    <row r="701" spans="2:4" x14ac:dyDescent="0.2">
      <c r="B701" t="s">
        <v>731</v>
      </c>
      <c r="C701" s="33">
        <v>-1.9587294660654581E-3</v>
      </c>
      <c r="D701" s="33">
        <f t="shared" si="13"/>
        <v>5.1958729466065459E-2</v>
      </c>
    </row>
    <row r="702" spans="2:4" x14ac:dyDescent="0.2">
      <c r="B702" t="s">
        <v>732</v>
      </c>
      <c r="C702" s="33">
        <v>3.657613628578732E-2</v>
      </c>
      <c r="D702" s="33">
        <f t="shared" si="13"/>
        <v>1.3423863714212683E-2</v>
      </c>
    </row>
    <row r="703" spans="2:4" x14ac:dyDescent="0.2">
      <c r="B703" t="s">
        <v>733</v>
      </c>
      <c r="C703" s="33">
        <v>2.9250285596909641E-2</v>
      </c>
      <c r="D703" s="33">
        <f t="shared" si="13"/>
        <v>2.0749714403090362E-2</v>
      </c>
    </row>
    <row r="704" spans="2:4" x14ac:dyDescent="0.2">
      <c r="B704" t="s">
        <v>734</v>
      </c>
      <c r="C704" s="33">
        <v>-5.0258011893757077E-3</v>
      </c>
      <c r="D704" s="33">
        <f t="shared" si="13"/>
        <v>5.5025801189375709E-2</v>
      </c>
    </row>
    <row r="705" spans="2:4" x14ac:dyDescent="0.2">
      <c r="B705" t="s">
        <v>735</v>
      </c>
      <c r="C705" s="33">
        <v>2.549577967018701E-2</v>
      </c>
      <c r="D705" s="33">
        <f t="shared" si="13"/>
        <v>2.4504220329812993E-2</v>
      </c>
    </row>
    <row r="706" spans="2:4" x14ac:dyDescent="0.2">
      <c r="B706" t="s">
        <v>736</v>
      </c>
      <c r="C706" s="33">
        <v>8.6029551697837225E-3</v>
      </c>
      <c r="D706" s="33">
        <f t="shared" si="13"/>
        <v>4.1397044830216279E-2</v>
      </c>
    </row>
    <row r="707" spans="2:4" x14ac:dyDescent="0.2">
      <c r="B707" t="s">
        <v>737</v>
      </c>
      <c r="C707" s="33">
        <v>1.6525034926891752E-2</v>
      </c>
      <c r="D707" s="33">
        <f t="shared" si="13"/>
        <v>3.3474965073108251E-2</v>
      </c>
    </row>
    <row r="708" spans="2:4" x14ac:dyDescent="0.2">
      <c r="B708" t="s">
        <v>738</v>
      </c>
      <c r="C708" s="33">
        <v>1.6529542819833314E-2</v>
      </c>
      <c r="D708" s="33">
        <f t="shared" si="13"/>
        <v>3.3470457180166689E-2</v>
      </c>
    </row>
    <row r="709" spans="2:4" x14ac:dyDescent="0.2">
      <c r="B709" t="s">
        <v>739</v>
      </c>
      <c r="C709" s="33">
        <v>-4.4779010227455548E-3</v>
      </c>
      <c r="D709" s="33">
        <f t="shared" ref="D709:D772" si="14">-C709+5%</f>
        <v>5.4477901022745558E-2</v>
      </c>
    </row>
    <row r="710" spans="2:4" x14ac:dyDescent="0.2">
      <c r="B710" t="s">
        <v>740</v>
      </c>
      <c r="C710" s="33">
        <v>1.9241547054911434E-2</v>
      </c>
      <c r="D710" s="33">
        <f t="shared" si="14"/>
        <v>3.0758452945088569E-2</v>
      </c>
    </row>
    <row r="711" spans="2:4" x14ac:dyDescent="0.2">
      <c r="B711" t="s">
        <v>741</v>
      </c>
      <c r="C711" s="33">
        <v>6.0681931188447523E-2</v>
      </c>
      <c r="D711" s="33">
        <f t="shared" si="14"/>
        <v>-1.068193118844752E-2</v>
      </c>
    </row>
    <row r="712" spans="2:4" x14ac:dyDescent="0.2">
      <c r="B712" t="s">
        <v>742</v>
      </c>
      <c r="C712" s="33">
        <v>2.6217669493693488E-2</v>
      </c>
      <c r="D712" s="33">
        <f t="shared" si="14"/>
        <v>2.3782330506306515E-2</v>
      </c>
    </row>
    <row r="713" spans="2:4" x14ac:dyDescent="0.2">
      <c r="B713" t="s">
        <v>743</v>
      </c>
      <c r="C713" s="33">
        <v>7.9327662762743636E-3</v>
      </c>
      <c r="D713" s="33">
        <f t="shared" si="14"/>
        <v>4.2067233723725637E-2</v>
      </c>
    </row>
    <row r="714" spans="2:4" x14ac:dyDescent="0.2">
      <c r="B714" t="s">
        <v>744</v>
      </c>
      <c r="C714" s="33">
        <v>9.234673439735705E-3</v>
      </c>
      <c r="D714" s="33">
        <f t="shared" si="14"/>
        <v>4.0765326560264298E-2</v>
      </c>
    </row>
    <row r="715" spans="2:4" x14ac:dyDescent="0.2">
      <c r="B715" t="s">
        <v>745</v>
      </c>
      <c r="C715" s="33">
        <v>3.3034874219589228E-2</v>
      </c>
      <c r="D715" s="33">
        <f t="shared" si="14"/>
        <v>1.6965125780410775E-2</v>
      </c>
    </row>
    <row r="716" spans="2:4" x14ac:dyDescent="0.2">
      <c r="B716" t="s">
        <v>746</v>
      </c>
      <c r="C716" s="33">
        <v>4.1944231522791711E-2</v>
      </c>
      <c r="D716" s="33">
        <f t="shared" si="14"/>
        <v>8.0557684772082916E-3</v>
      </c>
    </row>
    <row r="717" spans="2:4" x14ac:dyDescent="0.2">
      <c r="B717" t="s">
        <v>747</v>
      </c>
      <c r="C717" s="33">
        <v>2.9126655719013697E-2</v>
      </c>
      <c r="D717" s="33">
        <f t="shared" si="14"/>
        <v>2.0873344280986306E-2</v>
      </c>
    </row>
    <row r="718" spans="2:4" x14ac:dyDescent="0.2">
      <c r="B718" t="s">
        <v>748</v>
      </c>
      <c r="C718" s="33">
        <v>-8.4760395929211422E-3</v>
      </c>
      <c r="D718" s="33">
        <f t="shared" si="14"/>
        <v>5.8476039592921143E-2</v>
      </c>
    </row>
    <row r="719" spans="2:4" x14ac:dyDescent="0.2">
      <c r="B719" t="s">
        <v>749</v>
      </c>
      <c r="C719" s="33">
        <v>-6.6482292592505553E-3</v>
      </c>
      <c r="D719" s="33">
        <f t="shared" si="14"/>
        <v>5.664822925925056E-2</v>
      </c>
    </row>
    <row r="720" spans="2:4" x14ac:dyDescent="0.2">
      <c r="B720" t="s">
        <v>750</v>
      </c>
      <c r="C720" s="33">
        <v>1.179357822857004E-2</v>
      </c>
      <c r="D720" s="33">
        <f t="shared" si="14"/>
        <v>3.8206421771429966E-2</v>
      </c>
    </row>
    <row r="721" spans="2:4" x14ac:dyDescent="0.2">
      <c r="B721" t="s">
        <v>751</v>
      </c>
      <c r="C721" s="33">
        <v>-2.9746476459190149E-3</v>
      </c>
      <c r="D721" s="33">
        <f t="shared" si="14"/>
        <v>5.2974647645919019E-2</v>
      </c>
    </row>
    <row r="722" spans="2:4" x14ac:dyDescent="0.2">
      <c r="B722" t="s">
        <v>752</v>
      </c>
      <c r="C722" s="33">
        <v>4.6694739123545811E-3</v>
      </c>
      <c r="D722" s="33">
        <f t="shared" si="14"/>
        <v>4.5330526087645422E-2</v>
      </c>
    </row>
    <row r="723" spans="2:4" x14ac:dyDescent="0.2">
      <c r="B723" t="s">
        <v>753</v>
      </c>
      <c r="C723" s="33">
        <v>-2.1154961843940383E-2</v>
      </c>
      <c r="D723" s="33">
        <f t="shared" si="14"/>
        <v>7.1154961843940379E-2</v>
      </c>
    </row>
    <row r="724" spans="2:4" x14ac:dyDescent="0.2">
      <c r="B724" t="s">
        <v>754</v>
      </c>
      <c r="C724" s="33">
        <v>-3.1474994761354416E-2</v>
      </c>
      <c r="D724" s="33">
        <f t="shared" si="14"/>
        <v>8.1474994761354419E-2</v>
      </c>
    </row>
    <row r="725" spans="2:4" x14ac:dyDescent="0.2">
      <c r="B725" t="s">
        <v>755</v>
      </c>
      <c r="C725" s="33">
        <v>-2.3338820958283102E-2</v>
      </c>
      <c r="D725" s="33">
        <f t="shared" si="14"/>
        <v>7.3338820958283105E-2</v>
      </c>
    </row>
    <row r="726" spans="2:4" x14ac:dyDescent="0.2">
      <c r="B726" t="s">
        <v>756</v>
      </c>
      <c r="C726" s="33">
        <v>2.0164696106732868E-2</v>
      </c>
      <c r="D726" s="33">
        <f t="shared" si="14"/>
        <v>2.9835303893267134E-2</v>
      </c>
    </row>
    <row r="727" spans="2:4" x14ac:dyDescent="0.2">
      <c r="B727" t="s">
        <v>757</v>
      </c>
      <c r="C727" s="33">
        <v>2.1058738606603063E-3</v>
      </c>
      <c r="D727" s="33">
        <f t="shared" si="14"/>
        <v>4.7894126139339695E-2</v>
      </c>
    </row>
    <row r="728" spans="2:4" x14ac:dyDescent="0.2">
      <c r="B728" t="s">
        <v>758</v>
      </c>
      <c r="C728" s="33">
        <v>1.3382427807240653E-2</v>
      </c>
      <c r="D728" s="33">
        <f t="shared" si="14"/>
        <v>3.6617572192759351E-2</v>
      </c>
    </row>
    <row r="729" spans="2:4" x14ac:dyDescent="0.2">
      <c r="B729" t="s">
        <v>759</v>
      </c>
      <c r="C729" s="33">
        <v>1.9823114070083657E-2</v>
      </c>
      <c r="D729" s="33">
        <f t="shared" si="14"/>
        <v>3.0176885929916346E-2</v>
      </c>
    </row>
    <row r="730" spans="2:4" x14ac:dyDescent="0.2">
      <c r="B730" t="s">
        <v>760</v>
      </c>
      <c r="C730" s="33">
        <v>-1.1845717483377158E-2</v>
      </c>
      <c r="D730" s="33">
        <f t="shared" si="14"/>
        <v>6.1845717483377159E-2</v>
      </c>
    </row>
    <row r="731" spans="2:4" x14ac:dyDescent="0.2">
      <c r="B731" t="s">
        <v>761</v>
      </c>
      <c r="C731" s="33">
        <v>-5.8607256528630473E-3</v>
      </c>
      <c r="D731" s="33">
        <f t="shared" si="14"/>
        <v>5.5860725652863048E-2</v>
      </c>
    </row>
    <row r="732" spans="2:4" x14ac:dyDescent="0.2">
      <c r="B732" t="s">
        <v>762</v>
      </c>
      <c r="C732" s="33">
        <v>-2.4885802449436695E-2</v>
      </c>
      <c r="D732" s="33">
        <f t="shared" si="14"/>
        <v>7.4885802449436698E-2</v>
      </c>
    </row>
    <row r="733" spans="2:4" x14ac:dyDescent="0.2">
      <c r="B733" t="s">
        <v>763</v>
      </c>
      <c r="C733" s="33">
        <v>1.3243635868701861E-2</v>
      </c>
      <c r="D733" s="33">
        <f t="shared" si="14"/>
        <v>3.6756364131298139E-2</v>
      </c>
    </row>
    <row r="734" spans="2:4" x14ac:dyDescent="0.2">
      <c r="B734" t="s">
        <v>764</v>
      </c>
      <c r="C734" s="33">
        <v>-5.1631043694434428E-4</v>
      </c>
      <c r="D734" s="33">
        <f t="shared" si="14"/>
        <v>5.0516310436944351E-2</v>
      </c>
    </row>
    <row r="735" spans="2:4" x14ac:dyDescent="0.2">
      <c r="B735" t="s">
        <v>765</v>
      </c>
      <c r="C735" s="33">
        <v>2.1034154390231791E-2</v>
      </c>
      <c r="D735" s="33">
        <f t="shared" si="14"/>
        <v>2.8965845609768212E-2</v>
      </c>
    </row>
    <row r="736" spans="2:4" x14ac:dyDescent="0.2">
      <c r="B736" t="s">
        <v>766</v>
      </c>
      <c r="C736" s="33">
        <v>-7.9642074557472377E-3</v>
      </c>
      <c r="D736" s="33">
        <f t="shared" si="14"/>
        <v>5.7964207455747242E-2</v>
      </c>
    </row>
    <row r="737" spans="2:4" x14ac:dyDescent="0.2">
      <c r="B737" t="s">
        <v>767</v>
      </c>
      <c r="C737" s="33">
        <v>6.7368580249485624E-3</v>
      </c>
      <c r="D737" s="33">
        <f t="shared" si="14"/>
        <v>4.326314197505144E-2</v>
      </c>
    </row>
    <row r="738" spans="2:4" x14ac:dyDescent="0.2">
      <c r="B738" t="s">
        <v>768</v>
      </c>
      <c r="C738" s="33">
        <v>-5.198644366776653E-3</v>
      </c>
      <c r="D738" s="33">
        <f t="shared" si="14"/>
        <v>5.5198644366776656E-2</v>
      </c>
    </row>
    <row r="739" spans="2:4" x14ac:dyDescent="0.2">
      <c r="B739" t="s">
        <v>769</v>
      </c>
      <c r="C739" s="33">
        <v>-1.829499239928243E-2</v>
      </c>
      <c r="D739" s="33">
        <f t="shared" si="14"/>
        <v>6.8294992399282439E-2</v>
      </c>
    </row>
    <row r="740" spans="2:4" x14ac:dyDescent="0.2">
      <c r="B740" t="s">
        <v>770</v>
      </c>
      <c r="C740" s="33">
        <v>4.110149081365598E-2</v>
      </c>
      <c r="D740" s="33">
        <f t="shared" si="14"/>
        <v>8.8985091863440224E-3</v>
      </c>
    </row>
    <row r="741" spans="2:4" x14ac:dyDescent="0.2">
      <c r="B741" t="s">
        <v>771</v>
      </c>
      <c r="C741" s="33">
        <v>-1.9072037588345359E-2</v>
      </c>
      <c r="D741" s="33">
        <f t="shared" si="14"/>
        <v>6.9072037588345361E-2</v>
      </c>
    </row>
    <row r="742" spans="2:4" x14ac:dyDescent="0.2">
      <c r="B742" t="s">
        <v>772</v>
      </c>
      <c r="C742" s="33">
        <v>9.1465770909892694E-3</v>
      </c>
      <c r="D742" s="33">
        <f t="shared" si="14"/>
        <v>4.0853422909010735E-2</v>
      </c>
    </row>
    <row r="743" spans="2:4" x14ac:dyDescent="0.2">
      <c r="B743" t="s">
        <v>773</v>
      </c>
      <c r="C743" s="33">
        <v>2.8595690750852276E-2</v>
      </c>
      <c r="D743" s="33">
        <f t="shared" si="14"/>
        <v>2.1404309249147727E-2</v>
      </c>
    </row>
    <row r="744" spans="2:4" x14ac:dyDescent="0.2">
      <c r="B744" t="s">
        <v>774</v>
      </c>
      <c r="C744" s="33">
        <v>7.9882877582847026E-3</v>
      </c>
      <c r="D744" s="33">
        <f t="shared" si="14"/>
        <v>4.20117122417153E-2</v>
      </c>
    </row>
    <row r="745" spans="2:4" x14ac:dyDescent="0.2">
      <c r="B745" t="s">
        <v>775</v>
      </c>
      <c r="C745" s="33">
        <v>2.8103406650546683E-2</v>
      </c>
      <c r="D745" s="33">
        <f t="shared" si="14"/>
        <v>2.1896593349453319E-2</v>
      </c>
    </row>
    <row r="746" spans="2:4" x14ac:dyDescent="0.2">
      <c r="B746" t="s">
        <v>776</v>
      </c>
      <c r="C746" s="33">
        <v>-2.3918130881055093E-2</v>
      </c>
      <c r="D746" s="33">
        <f t="shared" si="14"/>
        <v>7.3918130881055089E-2</v>
      </c>
    </row>
    <row r="747" spans="2:4" x14ac:dyDescent="0.2">
      <c r="B747" t="s">
        <v>777</v>
      </c>
      <c r="C747" s="33">
        <v>1.9134048614421077E-2</v>
      </c>
      <c r="D747" s="33">
        <f t="shared" si="14"/>
        <v>3.0865951385578926E-2</v>
      </c>
    </row>
    <row r="748" spans="2:4" x14ac:dyDescent="0.2">
      <c r="B748" t="s">
        <v>778</v>
      </c>
      <c r="C748" s="33">
        <v>1.2110409588299717E-2</v>
      </c>
      <c r="D748" s="33">
        <f t="shared" si="14"/>
        <v>3.7889590411700286E-2</v>
      </c>
    </row>
    <row r="749" spans="2:4" x14ac:dyDescent="0.2">
      <c r="B749" t="s">
        <v>779</v>
      </c>
      <c r="C749" s="33">
        <v>3.6542031551944014E-2</v>
      </c>
      <c r="D749" s="33">
        <f t="shared" si="14"/>
        <v>1.3457968448055989E-2</v>
      </c>
    </row>
    <row r="750" spans="2:4" x14ac:dyDescent="0.2">
      <c r="B750" t="s">
        <v>780</v>
      </c>
      <c r="C750" s="33">
        <v>2.0173670712712689E-2</v>
      </c>
      <c r="D750" s="33">
        <f t="shared" si="14"/>
        <v>2.9826329287287314E-2</v>
      </c>
    </row>
    <row r="751" spans="2:4" x14ac:dyDescent="0.2">
      <c r="B751" t="s">
        <v>781</v>
      </c>
      <c r="C751" s="33">
        <v>2.0710797786543441E-3</v>
      </c>
      <c r="D751" s="33">
        <f t="shared" si="14"/>
        <v>4.7928920221345657E-2</v>
      </c>
    </row>
    <row r="752" spans="2:4" x14ac:dyDescent="0.2">
      <c r="B752" t="s">
        <v>782</v>
      </c>
      <c r="C752" s="33">
        <v>-1.6547396378272378E-3</v>
      </c>
      <c r="D752" s="33">
        <f t="shared" si="14"/>
        <v>5.1654739637827241E-2</v>
      </c>
    </row>
    <row r="753" spans="2:4" x14ac:dyDescent="0.2">
      <c r="B753" t="s">
        <v>783</v>
      </c>
      <c r="C753" s="33">
        <v>-1.9612076213463003E-2</v>
      </c>
      <c r="D753" s="33">
        <f t="shared" si="14"/>
        <v>6.9612076213463006E-2</v>
      </c>
    </row>
    <row r="754" spans="2:4" x14ac:dyDescent="0.2">
      <c r="B754" t="s">
        <v>784</v>
      </c>
      <c r="C754" s="33">
        <v>2.0857833623830948E-2</v>
      </c>
      <c r="D754" s="33">
        <f t="shared" si="14"/>
        <v>2.9142166376169055E-2</v>
      </c>
    </row>
    <row r="755" spans="2:4" x14ac:dyDescent="0.2">
      <c r="B755" t="s">
        <v>785</v>
      </c>
      <c r="C755" s="33">
        <v>4.9686285567498286E-3</v>
      </c>
      <c r="D755" s="33">
        <f t="shared" si="14"/>
        <v>4.5031371443250173E-2</v>
      </c>
    </row>
    <row r="756" spans="2:4" x14ac:dyDescent="0.2">
      <c r="B756" t="s">
        <v>786</v>
      </c>
      <c r="C756" s="33">
        <v>2.2143161879167386E-2</v>
      </c>
      <c r="D756" s="33">
        <f t="shared" si="14"/>
        <v>2.7856838120832617E-2</v>
      </c>
    </row>
    <row r="757" spans="2:4" x14ac:dyDescent="0.2">
      <c r="B757" t="s">
        <v>787</v>
      </c>
      <c r="C757" s="33">
        <v>2.5279423667279186E-2</v>
      </c>
      <c r="D757" s="33">
        <f t="shared" si="14"/>
        <v>2.4720576332720817E-2</v>
      </c>
    </row>
    <row r="758" spans="2:4" x14ac:dyDescent="0.2">
      <c r="B758" t="s">
        <v>788</v>
      </c>
      <c r="C758" s="33">
        <v>3.0294191350382416E-2</v>
      </c>
      <c r="D758" s="33">
        <f t="shared" si="14"/>
        <v>1.9705808649617587E-2</v>
      </c>
    </row>
    <row r="759" spans="2:4" x14ac:dyDescent="0.2">
      <c r="B759" t="s">
        <v>789</v>
      </c>
      <c r="C759" s="33">
        <v>5.0573291907831455E-3</v>
      </c>
      <c r="D759" s="33">
        <f t="shared" si="14"/>
        <v>4.4942670809216857E-2</v>
      </c>
    </row>
    <row r="760" spans="2:4" x14ac:dyDescent="0.2">
      <c r="B760" t="s">
        <v>790</v>
      </c>
      <c r="C760" s="33">
        <v>1.5981312648984683E-2</v>
      </c>
      <c r="D760" s="33">
        <f t="shared" si="14"/>
        <v>3.401868735101532E-2</v>
      </c>
    </row>
    <row r="761" spans="2:4" x14ac:dyDescent="0.2">
      <c r="B761" t="s">
        <v>791</v>
      </c>
      <c r="C761" s="33">
        <v>-7.2079879542862515E-3</v>
      </c>
      <c r="D761" s="33">
        <f t="shared" si="14"/>
        <v>5.7207987954286256E-2</v>
      </c>
    </row>
    <row r="762" spans="2:4" x14ac:dyDescent="0.2">
      <c r="B762" t="s">
        <v>792</v>
      </c>
      <c r="C762" s="33">
        <v>2.129006517222895E-2</v>
      </c>
      <c r="D762" s="33">
        <f t="shared" si="14"/>
        <v>2.8709934827771053E-2</v>
      </c>
    </row>
    <row r="763" spans="2:4" x14ac:dyDescent="0.2">
      <c r="B763" t="s">
        <v>793</v>
      </c>
      <c r="C763" s="33">
        <v>-7.3955917016851544E-4</v>
      </c>
      <c r="D763" s="33">
        <f t="shared" si="14"/>
        <v>5.0739559170168522E-2</v>
      </c>
    </row>
    <row r="764" spans="2:4" x14ac:dyDescent="0.2">
      <c r="B764" t="s">
        <v>794</v>
      </c>
      <c r="C764" s="33">
        <v>5.978172531472997E-3</v>
      </c>
      <c r="D764" s="33">
        <f t="shared" si="14"/>
        <v>4.4021827468527008E-2</v>
      </c>
    </row>
    <row r="765" spans="2:4" x14ac:dyDescent="0.2">
      <c r="B765" t="s">
        <v>795</v>
      </c>
      <c r="C765" s="33">
        <v>-5.6317717168443294E-3</v>
      </c>
      <c r="D765" s="33">
        <f t="shared" si="14"/>
        <v>5.563177171684433E-2</v>
      </c>
    </row>
    <row r="766" spans="2:4" x14ac:dyDescent="0.2">
      <c r="B766" t="s">
        <v>796</v>
      </c>
      <c r="C766" s="33">
        <v>4.0456951899932071E-2</v>
      </c>
      <c r="D766" s="33">
        <f t="shared" si="14"/>
        <v>9.5430481000679315E-3</v>
      </c>
    </row>
    <row r="767" spans="2:4" x14ac:dyDescent="0.2">
      <c r="B767" t="s">
        <v>797</v>
      </c>
      <c r="C767" s="33">
        <v>9.384914861456645E-3</v>
      </c>
      <c r="D767" s="33">
        <f t="shared" si="14"/>
        <v>4.0615085138543359E-2</v>
      </c>
    </row>
    <row r="768" spans="2:4" x14ac:dyDescent="0.2">
      <c r="B768" t="s">
        <v>798</v>
      </c>
      <c r="C768" s="33">
        <v>1.9669422072841954E-2</v>
      </c>
      <c r="D768" s="33">
        <f t="shared" si="14"/>
        <v>3.0330577927158049E-2</v>
      </c>
    </row>
    <row r="769" spans="2:4" x14ac:dyDescent="0.2">
      <c r="B769" t="s">
        <v>799</v>
      </c>
      <c r="C769" s="33">
        <v>1.7262048592262092E-2</v>
      </c>
      <c r="D769" s="33">
        <f t="shared" si="14"/>
        <v>3.2737951407737914E-2</v>
      </c>
    </row>
    <row r="770" spans="2:4" x14ac:dyDescent="0.2">
      <c r="B770" t="s">
        <v>800</v>
      </c>
      <c r="C770" s="33">
        <v>-8.1537430001813443E-3</v>
      </c>
      <c r="D770" s="33">
        <f t="shared" si="14"/>
        <v>5.8153743000181349E-2</v>
      </c>
    </row>
    <row r="771" spans="2:4" x14ac:dyDescent="0.2">
      <c r="B771" t="s">
        <v>801</v>
      </c>
      <c r="C771" s="33">
        <v>3.3475967516262816E-3</v>
      </c>
      <c r="D771" s="33">
        <f t="shared" si="14"/>
        <v>4.6652403248373719E-2</v>
      </c>
    </row>
    <row r="772" spans="2:4" x14ac:dyDescent="0.2">
      <c r="B772" t="s">
        <v>802</v>
      </c>
      <c r="C772" s="33">
        <v>2.449120212373674E-2</v>
      </c>
      <c r="D772" s="33">
        <f t="shared" si="14"/>
        <v>2.5508797876263263E-2</v>
      </c>
    </row>
    <row r="773" spans="2:4" x14ac:dyDescent="0.2">
      <c r="B773" t="s">
        <v>803</v>
      </c>
      <c r="C773" s="33">
        <v>1.4667578551081596E-2</v>
      </c>
      <c r="D773" s="33">
        <f t="shared" ref="D773:D836" si="15">-C773+5%</f>
        <v>3.5332421448918405E-2</v>
      </c>
    </row>
    <row r="774" spans="2:4" x14ac:dyDescent="0.2">
      <c r="B774" t="s">
        <v>804</v>
      </c>
      <c r="C774" s="33">
        <v>3.580429311733839E-2</v>
      </c>
      <c r="D774" s="33">
        <f t="shared" si="15"/>
        <v>1.4195706882661613E-2</v>
      </c>
    </row>
    <row r="775" spans="2:4" x14ac:dyDescent="0.2">
      <c r="B775" t="s">
        <v>805</v>
      </c>
      <c r="C775" s="33">
        <v>1.0056007543761248E-2</v>
      </c>
      <c r="D775" s="33">
        <f t="shared" si="15"/>
        <v>3.9943992456238753E-2</v>
      </c>
    </row>
    <row r="776" spans="2:4" x14ac:dyDescent="0.2">
      <c r="B776" t="s">
        <v>806</v>
      </c>
      <c r="C776" s="33">
        <v>1.8589124877734522E-2</v>
      </c>
      <c r="D776" s="33">
        <f t="shared" si="15"/>
        <v>3.141087512226548E-2</v>
      </c>
    </row>
    <row r="777" spans="2:4" x14ac:dyDescent="0.2">
      <c r="B777" t="s">
        <v>807</v>
      </c>
      <c r="C777" s="33">
        <v>-3.4880720914459516E-3</v>
      </c>
      <c r="D777" s="33">
        <f t="shared" si="15"/>
        <v>5.3488072091445953E-2</v>
      </c>
    </row>
    <row r="778" spans="2:4" x14ac:dyDescent="0.2">
      <c r="B778" t="s">
        <v>808</v>
      </c>
      <c r="C778" s="33">
        <v>-1.422277760319739E-3</v>
      </c>
      <c r="D778" s="33">
        <f t="shared" si="15"/>
        <v>5.142227776031974E-2</v>
      </c>
    </row>
    <row r="779" spans="2:4" x14ac:dyDescent="0.2">
      <c r="B779" t="s">
        <v>809</v>
      </c>
      <c r="C779" s="33">
        <v>-2.0346504385386599E-2</v>
      </c>
      <c r="D779" s="33">
        <f t="shared" si="15"/>
        <v>7.0346504385386602E-2</v>
      </c>
    </row>
    <row r="780" spans="2:4" x14ac:dyDescent="0.2">
      <c r="B780" t="s">
        <v>810</v>
      </c>
      <c r="C780" s="33">
        <v>1.8251154032094916E-2</v>
      </c>
      <c r="D780" s="33">
        <f t="shared" si="15"/>
        <v>3.1748845967905087E-2</v>
      </c>
    </row>
    <row r="781" spans="2:4" x14ac:dyDescent="0.2">
      <c r="B781" t="s">
        <v>811</v>
      </c>
      <c r="C781" s="33">
        <v>1.7623539939574148E-2</v>
      </c>
      <c r="D781" s="33">
        <f t="shared" si="15"/>
        <v>3.2376460060425855E-2</v>
      </c>
    </row>
    <row r="782" spans="2:4" x14ac:dyDescent="0.2">
      <c r="B782" t="s">
        <v>812</v>
      </c>
      <c r="C782" s="33">
        <v>3.3721279299030578E-2</v>
      </c>
      <c r="D782" s="33">
        <f t="shared" si="15"/>
        <v>1.6278720700969425E-2</v>
      </c>
    </row>
    <row r="783" spans="2:4" x14ac:dyDescent="0.2">
      <c r="B783" t="s">
        <v>813</v>
      </c>
      <c r="C783" s="33">
        <v>2.6074504660283E-2</v>
      </c>
      <c r="D783" s="33">
        <f t="shared" si="15"/>
        <v>2.3925495339717003E-2</v>
      </c>
    </row>
    <row r="784" spans="2:4" x14ac:dyDescent="0.2">
      <c r="B784" t="s">
        <v>814</v>
      </c>
      <c r="C784" s="33">
        <v>1.4091375707307462E-2</v>
      </c>
      <c r="D784" s="33">
        <f t="shared" si="15"/>
        <v>3.5908624292692537E-2</v>
      </c>
    </row>
    <row r="785" spans="2:4" x14ac:dyDescent="0.2">
      <c r="B785" t="s">
        <v>815</v>
      </c>
      <c r="C785" s="33">
        <v>2.6451076497886875E-2</v>
      </c>
      <c r="D785" s="33">
        <f t="shared" si="15"/>
        <v>2.3548923502113128E-2</v>
      </c>
    </row>
    <row r="786" spans="2:4" x14ac:dyDescent="0.2">
      <c r="B786" t="s">
        <v>816</v>
      </c>
      <c r="C786" s="33">
        <v>-5.6389839520494724E-3</v>
      </c>
      <c r="D786" s="33">
        <f t="shared" si="15"/>
        <v>5.5638983952049477E-2</v>
      </c>
    </row>
    <row r="787" spans="2:4" x14ac:dyDescent="0.2">
      <c r="B787" t="s">
        <v>817</v>
      </c>
      <c r="C787" s="33">
        <v>5.1591024221695779E-2</v>
      </c>
      <c r="D787" s="33">
        <f t="shared" si="15"/>
        <v>-1.5910242216957762E-3</v>
      </c>
    </row>
    <row r="788" spans="2:4" x14ac:dyDescent="0.2">
      <c r="B788" t="s">
        <v>818</v>
      </c>
      <c r="C788" s="33">
        <v>2.3572891041020498E-2</v>
      </c>
      <c r="D788" s="33">
        <f t="shared" si="15"/>
        <v>2.6427108958979505E-2</v>
      </c>
    </row>
    <row r="789" spans="2:4" x14ac:dyDescent="0.2">
      <c r="B789" t="s">
        <v>819</v>
      </c>
      <c r="C789" s="33">
        <v>1.3376688994081717E-2</v>
      </c>
      <c r="D789" s="33">
        <f t="shared" si="15"/>
        <v>3.6623311005918285E-2</v>
      </c>
    </row>
    <row r="790" spans="2:4" x14ac:dyDescent="0.2">
      <c r="B790" t="s">
        <v>820</v>
      </c>
      <c r="C790" s="33">
        <v>-6.844779269663993E-3</v>
      </c>
      <c r="D790" s="33">
        <f t="shared" si="15"/>
        <v>5.6844779269663998E-2</v>
      </c>
    </row>
    <row r="791" spans="2:4" x14ac:dyDescent="0.2">
      <c r="B791" t="s">
        <v>821</v>
      </c>
      <c r="C791" s="33">
        <v>1.2777139962463286E-2</v>
      </c>
      <c r="D791" s="33">
        <f t="shared" si="15"/>
        <v>3.722286003753672E-2</v>
      </c>
    </row>
    <row r="792" spans="2:4" x14ac:dyDescent="0.2">
      <c r="B792" t="s">
        <v>822</v>
      </c>
      <c r="C792" s="33">
        <v>1.772461234284119E-2</v>
      </c>
      <c r="D792" s="33">
        <f t="shared" si="15"/>
        <v>3.2275387657158816E-2</v>
      </c>
    </row>
    <row r="793" spans="2:4" x14ac:dyDescent="0.2">
      <c r="B793" t="s">
        <v>823</v>
      </c>
      <c r="C793" s="33">
        <v>1.1886859021663865E-2</v>
      </c>
      <c r="D793" s="33">
        <f t="shared" si="15"/>
        <v>3.8113140978336138E-2</v>
      </c>
    </row>
    <row r="794" spans="2:4" x14ac:dyDescent="0.2">
      <c r="B794" t="s">
        <v>824</v>
      </c>
      <c r="C794" s="33">
        <v>-3.6671378195997015E-2</v>
      </c>
      <c r="D794" s="33">
        <f t="shared" si="15"/>
        <v>8.6671378195997018E-2</v>
      </c>
    </row>
    <row r="795" spans="2:4" x14ac:dyDescent="0.2">
      <c r="B795" t="s">
        <v>825</v>
      </c>
      <c r="C795" s="33">
        <v>3.0639978406063972E-2</v>
      </c>
      <c r="D795" s="33">
        <f t="shared" si="15"/>
        <v>1.936002159393603E-2</v>
      </c>
    </row>
    <row r="796" spans="2:4" x14ac:dyDescent="0.2">
      <c r="B796" t="s">
        <v>826</v>
      </c>
      <c r="C796" s="33">
        <v>2.1692342747561821E-2</v>
      </c>
      <c r="D796" s="33">
        <f t="shared" si="15"/>
        <v>2.8307657252438181E-2</v>
      </c>
    </row>
    <row r="797" spans="2:4" x14ac:dyDescent="0.2">
      <c r="B797" t="s">
        <v>827</v>
      </c>
      <c r="C797" s="33">
        <v>6.132784411410493E-3</v>
      </c>
      <c r="D797" s="33">
        <f t="shared" si="15"/>
        <v>4.3867215588589512E-2</v>
      </c>
    </row>
    <row r="798" spans="2:4" x14ac:dyDescent="0.2">
      <c r="B798" t="s">
        <v>828</v>
      </c>
      <c r="C798" s="33">
        <v>3.1294373734889559E-2</v>
      </c>
      <c r="D798" s="33">
        <f t="shared" si="15"/>
        <v>1.8705626265110444E-2</v>
      </c>
    </row>
    <row r="799" spans="2:4" x14ac:dyDescent="0.2">
      <c r="B799" t="s">
        <v>829</v>
      </c>
      <c r="C799" s="33">
        <v>5.7381536095986053E-3</v>
      </c>
      <c r="D799" s="33">
        <f t="shared" si="15"/>
        <v>4.4261846390401399E-2</v>
      </c>
    </row>
    <row r="800" spans="2:4" x14ac:dyDescent="0.2">
      <c r="B800" t="s">
        <v>830</v>
      </c>
      <c r="C800" s="33">
        <v>3.2164133324592822E-2</v>
      </c>
      <c r="D800" s="33">
        <f t="shared" si="15"/>
        <v>1.783586667540718E-2</v>
      </c>
    </row>
    <row r="801" spans="2:4" x14ac:dyDescent="0.2">
      <c r="B801" t="s">
        <v>831</v>
      </c>
      <c r="C801" s="33">
        <v>3.4449675113512801E-3</v>
      </c>
      <c r="D801" s="33">
        <f t="shared" si="15"/>
        <v>4.6555032488648722E-2</v>
      </c>
    </row>
    <row r="802" spans="2:4" x14ac:dyDescent="0.2">
      <c r="B802" t="s">
        <v>832</v>
      </c>
      <c r="C802" s="33">
        <v>3.0220744435455402E-3</v>
      </c>
      <c r="D802" s="33">
        <f t="shared" si="15"/>
        <v>4.6977925556454463E-2</v>
      </c>
    </row>
    <row r="803" spans="2:4" x14ac:dyDescent="0.2">
      <c r="B803" t="s">
        <v>833</v>
      </c>
      <c r="C803" s="33">
        <v>4.1209322246827225E-2</v>
      </c>
      <c r="D803" s="33">
        <f t="shared" si="15"/>
        <v>8.7906777531727778E-3</v>
      </c>
    </row>
    <row r="804" spans="2:4" x14ac:dyDescent="0.2">
      <c r="B804" t="s">
        <v>834</v>
      </c>
      <c r="C804" s="33">
        <v>9.2401208988933305E-3</v>
      </c>
      <c r="D804" s="33">
        <f t="shared" si="15"/>
        <v>4.0759879101106671E-2</v>
      </c>
    </row>
    <row r="805" spans="2:4" x14ac:dyDescent="0.2">
      <c r="B805" t="s">
        <v>835</v>
      </c>
      <c r="C805" s="33">
        <v>-2.1385218597896626E-2</v>
      </c>
      <c r="D805" s="33">
        <f t="shared" si="15"/>
        <v>7.1385218597896621E-2</v>
      </c>
    </row>
    <row r="806" spans="2:4" x14ac:dyDescent="0.2">
      <c r="B806" t="s">
        <v>836</v>
      </c>
      <c r="C806" s="33">
        <v>4.8843603938496447E-3</v>
      </c>
      <c r="D806" s="33">
        <f t="shared" si="15"/>
        <v>4.5115639606150358E-2</v>
      </c>
    </row>
    <row r="807" spans="2:4" x14ac:dyDescent="0.2">
      <c r="B807" t="s">
        <v>837</v>
      </c>
      <c r="C807" s="33">
        <v>1.4944869242285618E-2</v>
      </c>
      <c r="D807" s="33">
        <f t="shared" si="15"/>
        <v>3.5055130757714381E-2</v>
      </c>
    </row>
    <row r="808" spans="2:4" x14ac:dyDescent="0.2">
      <c r="B808" t="s">
        <v>838</v>
      </c>
      <c r="C808" s="33">
        <v>8.8389734258445089E-3</v>
      </c>
      <c r="D808" s="33">
        <f t="shared" si="15"/>
        <v>4.116102657415549E-2</v>
      </c>
    </row>
    <row r="809" spans="2:4" x14ac:dyDescent="0.2">
      <c r="B809" t="s">
        <v>839</v>
      </c>
      <c r="C809" s="33">
        <v>1.4617214757863609E-3</v>
      </c>
      <c r="D809" s="33">
        <f t="shared" si="15"/>
        <v>4.8538278524213642E-2</v>
      </c>
    </row>
    <row r="810" spans="2:4" x14ac:dyDescent="0.2">
      <c r="B810" t="s">
        <v>840</v>
      </c>
      <c r="C810" s="33">
        <v>1.3290497409670681E-2</v>
      </c>
      <c r="D810" s="33">
        <f t="shared" si="15"/>
        <v>3.6709502590329318E-2</v>
      </c>
    </row>
    <row r="811" spans="2:4" x14ac:dyDescent="0.2">
      <c r="B811" t="s">
        <v>841</v>
      </c>
      <c r="C811" s="33">
        <v>3.5315797863561191E-3</v>
      </c>
      <c r="D811" s="33">
        <f t="shared" si="15"/>
        <v>4.6468420213643884E-2</v>
      </c>
    </row>
    <row r="812" spans="2:4" x14ac:dyDescent="0.2">
      <c r="B812" t="s">
        <v>842</v>
      </c>
      <c r="C812" s="33">
        <v>4.8110828758251407E-2</v>
      </c>
      <c r="D812" s="33">
        <f t="shared" si="15"/>
        <v>1.8891712417485954E-3</v>
      </c>
    </row>
    <row r="813" spans="2:4" x14ac:dyDescent="0.2">
      <c r="B813" t="s">
        <v>843</v>
      </c>
      <c r="C813" s="33">
        <v>8.1774237778094467E-3</v>
      </c>
      <c r="D813" s="33">
        <f t="shared" si="15"/>
        <v>4.1822576222190558E-2</v>
      </c>
    </row>
    <row r="814" spans="2:4" x14ac:dyDescent="0.2">
      <c r="B814" t="s">
        <v>844</v>
      </c>
      <c r="C814" s="33">
        <v>2.8504236240139778E-2</v>
      </c>
      <c r="D814" s="33">
        <f t="shared" si="15"/>
        <v>2.1495763759860224E-2</v>
      </c>
    </row>
    <row r="815" spans="2:4" x14ac:dyDescent="0.2">
      <c r="B815" t="s">
        <v>845</v>
      </c>
      <c r="C815" s="33">
        <v>1.3962355497320209E-2</v>
      </c>
      <c r="D815" s="33">
        <f t="shared" si="15"/>
        <v>3.6037644502679794E-2</v>
      </c>
    </row>
    <row r="816" spans="2:4" x14ac:dyDescent="0.2">
      <c r="B816" t="s">
        <v>846</v>
      </c>
      <c r="C816" s="33">
        <v>-4.8681025785353091E-5</v>
      </c>
      <c r="D816" s="33">
        <f t="shared" si="15"/>
        <v>5.0048681025785358E-2</v>
      </c>
    </row>
    <row r="817" spans="2:4" x14ac:dyDescent="0.2">
      <c r="B817" t="s">
        <v>847</v>
      </c>
      <c r="C817" s="33">
        <v>-9.1461677563005831E-3</v>
      </c>
      <c r="D817" s="33">
        <f t="shared" si="15"/>
        <v>5.9146167756300584E-2</v>
      </c>
    </row>
    <row r="818" spans="2:4" x14ac:dyDescent="0.2">
      <c r="B818" t="s">
        <v>848</v>
      </c>
      <c r="C818" s="33">
        <v>5.7172058157138319E-3</v>
      </c>
      <c r="D818" s="33">
        <f t="shared" si="15"/>
        <v>4.428279418428617E-2</v>
      </c>
    </row>
    <row r="819" spans="2:4" x14ac:dyDescent="0.2">
      <c r="B819" t="s">
        <v>849</v>
      </c>
      <c r="C819" s="33">
        <v>-1.6735165591704008E-2</v>
      </c>
      <c r="D819" s="33">
        <f t="shared" si="15"/>
        <v>6.6735165591704004E-2</v>
      </c>
    </row>
    <row r="820" spans="2:4" x14ac:dyDescent="0.2">
      <c r="B820" t="s">
        <v>850</v>
      </c>
      <c r="C820" s="33">
        <v>1.0309659913328037E-2</v>
      </c>
      <c r="D820" s="33">
        <f t="shared" si="15"/>
        <v>3.9690340086671966E-2</v>
      </c>
    </row>
    <row r="821" spans="2:4" x14ac:dyDescent="0.2">
      <c r="B821" t="s">
        <v>851</v>
      </c>
      <c r="C821" s="33">
        <v>3.018013148255496E-2</v>
      </c>
      <c r="D821" s="33">
        <f t="shared" si="15"/>
        <v>1.9819868517445043E-2</v>
      </c>
    </row>
    <row r="822" spans="2:4" x14ac:dyDescent="0.2">
      <c r="B822" t="s">
        <v>852</v>
      </c>
      <c r="C822" s="33">
        <v>-1.2865908344714598E-2</v>
      </c>
      <c r="D822" s="33">
        <f t="shared" si="15"/>
        <v>6.2865908344714602E-2</v>
      </c>
    </row>
    <row r="823" spans="2:4" x14ac:dyDescent="0.2">
      <c r="B823" t="s">
        <v>853</v>
      </c>
      <c r="C823" s="33">
        <v>1.4907615275064064E-2</v>
      </c>
      <c r="D823" s="33">
        <f t="shared" si="15"/>
        <v>3.5092384724935935E-2</v>
      </c>
    </row>
    <row r="824" spans="2:4" x14ac:dyDescent="0.2">
      <c r="B824" t="s">
        <v>854</v>
      </c>
      <c r="C824" s="33">
        <v>-3.3544876464393879E-3</v>
      </c>
      <c r="D824" s="33">
        <f t="shared" si="15"/>
        <v>5.3354487646439394E-2</v>
      </c>
    </row>
    <row r="825" spans="2:4" x14ac:dyDescent="0.2">
      <c r="B825" t="s">
        <v>855</v>
      </c>
      <c r="C825" s="33">
        <v>-2.4419205916373435E-3</v>
      </c>
      <c r="D825" s="33">
        <f t="shared" si="15"/>
        <v>5.2441920591637346E-2</v>
      </c>
    </row>
    <row r="826" spans="2:4" x14ac:dyDescent="0.2">
      <c r="B826" t="s">
        <v>856</v>
      </c>
      <c r="C826" s="33">
        <v>1.3880655084774521E-2</v>
      </c>
      <c r="D826" s="33">
        <f t="shared" si="15"/>
        <v>3.6119344915225483E-2</v>
      </c>
    </row>
    <row r="827" spans="2:4" x14ac:dyDescent="0.2">
      <c r="B827" t="s">
        <v>857</v>
      </c>
      <c r="C827" s="33">
        <v>4.6501065482885857E-2</v>
      </c>
      <c r="D827" s="33">
        <f t="shared" si="15"/>
        <v>3.4989345171141453E-3</v>
      </c>
    </row>
    <row r="828" spans="2:4" x14ac:dyDescent="0.2">
      <c r="B828" t="s">
        <v>858</v>
      </c>
      <c r="C828" s="33">
        <v>-1.2172394451461512E-2</v>
      </c>
      <c r="D828" s="33">
        <f t="shared" si="15"/>
        <v>6.2172394451461513E-2</v>
      </c>
    </row>
    <row r="829" spans="2:4" x14ac:dyDescent="0.2">
      <c r="B829" t="s">
        <v>859</v>
      </c>
      <c r="C829" s="33">
        <v>2.8902431004572543E-2</v>
      </c>
      <c r="D829" s="33">
        <f t="shared" si="15"/>
        <v>2.109756899542746E-2</v>
      </c>
    </row>
    <row r="830" spans="2:4" x14ac:dyDescent="0.2">
      <c r="B830" t="s">
        <v>860</v>
      </c>
      <c r="C830" s="33">
        <v>-1.5441439391972777E-2</v>
      </c>
      <c r="D830" s="33">
        <f t="shared" si="15"/>
        <v>6.5441439391972778E-2</v>
      </c>
    </row>
    <row r="831" spans="2:4" x14ac:dyDescent="0.2">
      <c r="B831" t="s">
        <v>861</v>
      </c>
      <c r="C831" s="33">
        <v>1.8474932860586615E-4</v>
      </c>
      <c r="D831" s="33">
        <f t="shared" si="15"/>
        <v>4.981525067139414E-2</v>
      </c>
    </row>
    <row r="832" spans="2:4" x14ac:dyDescent="0.2">
      <c r="B832" t="s">
        <v>862</v>
      </c>
      <c r="C832" s="33">
        <v>-2.7655861468533896E-2</v>
      </c>
      <c r="D832" s="33">
        <f t="shared" si="15"/>
        <v>7.7655861468533899E-2</v>
      </c>
    </row>
    <row r="833" spans="2:4" x14ac:dyDescent="0.2">
      <c r="B833" t="s">
        <v>863</v>
      </c>
      <c r="C833" s="33">
        <v>-3.3590067813044369E-2</v>
      </c>
      <c r="D833" s="33">
        <f t="shared" si="15"/>
        <v>8.3590067813044372E-2</v>
      </c>
    </row>
    <row r="834" spans="2:4" x14ac:dyDescent="0.2">
      <c r="B834" t="s">
        <v>864</v>
      </c>
      <c r="C834" s="33">
        <v>1.4795245312296063E-2</v>
      </c>
      <c r="D834" s="33">
        <f t="shared" si="15"/>
        <v>3.520475468770394E-2</v>
      </c>
    </row>
    <row r="835" spans="2:4" x14ac:dyDescent="0.2">
      <c r="B835" t="s">
        <v>865</v>
      </c>
      <c r="C835" s="33">
        <v>1.4422611537766878E-2</v>
      </c>
      <c r="D835" s="33">
        <f t="shared" si="15"/>
        <v>3.5577388462233128E-2</v>
      </c>
    </row>
    <row r="836" spans="2:4" x14ac:dyDescent="0.2">
      <c r="B836" t="s">
        <v>866</v>
      </c>
      <c r="C836" s="33">
        <v>3.9621297130839755E-2</v>
      </c>
      <c r="D836" s="33">
        <f t="shared" si="15"/>
        <v>1.0378702869160247E-2</v>
      </c>
    </row>
    <row r="837" spans="2:4" x14ac:dyDescent="0.2">
      <c r="B837" t="s">
        <v>867</v>
      </c>
      <c r="C837" s="33">
        <v>3.5912772261573661E-2</v>
      </c>
      <c r="D837" s="33">
        <f t="shared" ref="D837:D900" si="16">-C837+5%</f>
        <v>1.4087227738426342E-2</v>
      </c>
    </row>
    <row r="838" spans="2:4" x14ac:dyDescent="0.2">
      <c r="B838" t="s">
        <v>868</v>
      </c>
      <c r="C838" s="33">
        <v>1.2507457611994881E-3</v>
      </c>
      <c r="D838" s="33">
        <f t="shared" si="16"/>
        <v>4.8749254238800513E-2</v>
      </c>
    </row>
    <row r="839" spans="2:4" x14ac:dyDescent="0.2">
      <c r="B839" t="s">
        <v>869</v>
      </c>
      <c r="C839" s="33">
        <v>2.89047690960006E-2</v>
      </c>
      <c r="D839" s="33">
        <f t="shared" si="16"/>
        <v>2.1095230903999403E-2</v>
      </c>
    </row>
    <row r="840" spans="2:4" x14ac:dyDescent="0.2">
      <c r="B840" t="s">
        <v>870</v>
      </c>
      <c r="C840" s="33">
        <v>5.0094168011482563E-3</v>
      </c>
      <c r="D840" s="33">
        <f t="shared" si="16"/>
        <v>4.4990583198851748E-2</v>
      </c>
    </row>
    <row r="841" spans="2:4" x14ac:dyDescent="0.2">
      <c r="B841" t="s">
        <v>871</v>
      </c>
      <c r="C841" s="33">
        <v>7.5515836990035761E-3</v>
      </c>
      <c r="D841" s="33">
        <f t="shared" si="16"/>
        <v>4.2448416300996425E-2</v>
      </c>
    </row>
    <row r="842" spans="2:4" x14ac:dyDescent="0.2">
      <c r="B842" t="s">
        <v>872</v>
      </c>
      <c r="C842" s="33">
        <v>1.8765101515105891E-2</v>
      </c>
      <c r="D842" s="33">
        <f t="shared" si="16"/>
        <v>3.1234898484894111E-2</v>
      </c>
    </row>
    <row r="843" spans="2:4" x14ac:dyDescent="0.2">
      <c r="B843" t="s">
        <v>873</v>
      </c>
      <c r="C843" s="33">
        <v>4.4124110443964838E-2</v>
      </c>
      <c r="D843" s="33">
        <f t="shared" si="16"/>
        <v>5.8758895560351646E-3</v>
      </c>
    </row>
    <row r="844" spans="2:4" x14ac:dyDescent="0.2">
      <c r="B844" t="s">
        <v>874</v>
      </c>
      <c r="C844" s="33">
        <v>3.2063678778295149E-2</v>
      </c>
      <c r="D844" s="33">
        <f t="shared" si="16"/>
        <v>1.7936321221704854E-2</v>
      </c>
    </row>
    <row r="845" spans="2:4" x14ac:dyDescent="0.2">
      <c r="B845" t="s">
        <v>875</v>
      </c>
      <c r="C845" s="33">
        <v>-1.8092692399867126E-2</v>
      </c>
      <c r="D845" s="33">
        <f t="shared" si="16"/>
        <v>6.8092692399867122E-2</v>
      </c>
    </row>
    <row r="846" spans="2:4" x14ac:dyDescent="0.2">
      <c r="B846" t="s">
        <v>876</v>
      </c>
      <c r="C846" s="33">
        <v>8.0340712220177898E-3</v>
      </c>
      <c r="D846" s="33">
        <f t="shared" si="16"/>
        <v>4.1965928777982213E-2</v>
      </c>
    </row>
    <row r="847" spans="2:4" x14ac:dyDescent="0.2">
      <c r="B847" t="s">
        <v>877</v>
      </c>
      <c r="C847" s="33">
        <v>1.8270302238550085E-2</v>
      </c>
      <c r="D847" s="33">
        <f t="shared" si="16"/>
        <v>3.1729697761449918E-2</v>
      </c>
    </row>
    <row r="848" spans="2:4" x14ac:dyDescent="0.2">
      <c r="B848" t="s">
        <v>878</v>
      </c>
      <c r="C848" s="33">
        <v>-1.8820763382924134E-2</v>
      </c>
      <c r="D848" s="33">
        <f t="shared" si="16"/>
        <v>6.8820763382924144E-2</v>
      </c>
    </row>
    <row r="849" spans="2:4" x14ac:dyDescent="0.2">
      <c r="B849" t="s">
        <v>879</v>
      </c>
      <c r="C849" s="33">
        <v>3.7593364328296517E-3</v>
      </c>
      <c r="D849" s="33">
        <f t="shared" si="16"/>
        <v>4.6240663567170354E-2</v>
      </c>
    </row>
    <row r="850" spans="2:4" x14ac:dyDescent="0.2">
      <c r="B850" t="s">
        <v>880</v>
      </c>
      <c r="C850" s="33">
        <v>1.3580306850294575E-2</v>
      </c>
      <c r="D850" s="33">
        <f t="shared" si="16"/>
        <v>3.6419693149705432E-2</v>
      </c>
    </row>
    <row r="851" spans="2:4" x14ac:dyDescent="0.2">
      <c r="B851" t="s">
        <v>881</v>
      </c>
      <c r="C851" s="33">
        <v>7.0766177486695208E-3</v>
      </c>
      <c r="D851" s="33">
        <f t="shared" si="16"/>
        <v>4.292338225133048E-2</v>
      </c>
    </row>
    <row r="852" spans="2:4" x14ac:dyDescent="0.2">
      <c r="B852" t="s">
        <v>882</v>
      </c>
      <c r="C852" s="33">
        <v>-4.1955714834767694E-3</v>
      </c>
      <c r="D852" s="33">
        <f t="shared" si="16"/>
        <v>5.419557148347677E-2</v>
      </c>
    </row>
    <row r="853" spans="2:4" x14ac:dyDescent="0.2">
      <c r="B853" t="s">
        <v>883</v>
      </c>
      <c r="C853" s="33">
        <v>3.186537107404383E-2</v>
      </c>
      <c r="D853" s="33">
        <f t="shared" si="16"/>
        <v>1.8134628925956173E-2</v>
      </c>
    </row>
    <row r="854" spans="2:4" x14ac:dyDescent="0.2">
      <c r="B854" t="s">
        <v>884</v>
      </c>
      <c r="C854" s="33">
        <v>2.554699250574987E-2</v>
      </c>
      <c r="D854" s="33">
        <f t="shared" si="16"/>
        <v>2.4453007494250133E-2</v>
      </c>
    </row>
    <row r="855" spans="2:4" x14ac:dyDescent="0.2">
      <c r="B855" t="s">
        <v>885</v>
      </c>
      <c r="C855" s="33">
        <v>4.7210788927728224E-2</v>
      </c>
      <c r="D855" s="33">
        <f t="shared" si="16"/>
        <v>2.7892110722717786E-3</v>
      </c>
    </row>
    <row r="856" spans="2:4" x14ac:dyDescent="0.2">
      <c r="B856" t="s">
        <v>886</v>
      </c>
      <c r="C856" s="33">
        <v>-3.6899496194349617E-2</v>
      </c>
      <c r="D856" s="33">
        <f t="shared" si="16"/>
        <v>8.6899496194349612E-2</v>
      </c>
    </row>
    <row r="857" spans="2:4" x14ac:dyDescent="0.2">
      <c r="B857" t="s">
        <v>887</v>
      </c>
      <c r="C857" s="33">
        <v>-9.397887311571507E-3</v>
      </c>
      <c r="D857" s="33">
        <f t="shared" si="16"/>
        <v>5.9397887311571508E-2</v>
      </c>
    </row>
    <row r="858" spans="2:4" x14ac:dyDescent="0.2">
      <c r="B858" t="s">
        <v>888</v>
      </c>
      <c r="C858" s="33">
        <v>2.7812839088014664E-2</v>
      </c>
      <c r="D858" s="33">
        <f t="shared" si="16"/>
        <v>2.2187160911985339E-2</v>
      </c>
    </row>
    <row r="859" spans="2:4" x14ac:dyDescent="0.2">
      <c r="B859" t="s">
        <v>889</v>
      </c>
      <c r="C859" s="33">
        <v>-3.1757124165971061E-2</v>
      </c>
      <c r="D859" s="33">
        <f t="shared" si="16"/>
        <v>8.1757124165971057E-2</v>
      </c>
    </row>
    <row r="860" spans="2:4" x14ac:dyDescent="0.2">
      <c r="B860" t="s">
        <v>890</v>
      </c>
      <c r="C860" s="33">
        <v>3.2706529576658684E-2</v>
      </c>
      <c r="D860" s="33">
        <f t="shared" si="16"/>
        <v>1.7293470423341319E-2</v>
      </c>
    </row>
    <row r="861" spans="2:4" x14ac:dyDescent="0.2">
      <c r="B861" t="s">
        <v>891</v>
      </c>
      <c r="C861" s="33">
        <v>3.1140805281735615E-2</v>
      </c>
      <c r="D861" s="33">
        <f t="shared" si="16"/>
        <v>1.8859194718264388E-2</v>
      </c>
    </row>
    <row r="862" spans="2:4" x14ac:dyDescent="0.2">
      <c r="B862" t="s">
        <v>892</v>
      </c>
      <c r="C862" s="33">
        <v>2.6438187080318358E-2</v>
      </c>
      <c r="D862" s="33">
        <f t="shared" si="16"/>
        <v>2.3561812919681645E-2</v>
      </c>
    </row>
    <row r="863" spans="2:4" x14ac:dyDescent="0.2">
      <c r="B863" t="s">
        <v>893</v>
      </c>
      <c r="C863" s="33">
        <v>1.7768728346171644E-2</v>
      </c>
      <c r="D863" s="33">
        <f t="shared" si="16"/>
        <v>3.2231271653828358E-2</v>
      </c>
    </row>
    <row r="864" spans="2:4" x14ac:dyDescent="0.2">
      <c r="B864" t="s">
        <v>894</v>
      </c>
      <c r="C864" s="33">
        <v>1.8052221199060164E-2</v>
      </c>
      <c r="D864" s="33">
        <f t="shared" si="16"/>
        <v>3.1947778800939838E-2</v>
      </c>
    </row>
    <row r="865" spans="2:4" x14ac:dyDescent="0.2">
      <c r="B865" t="s">
        <v>895</v>
      </c>
      <c r="C865" s="33">
        <v>4.0789870014811734E-2</v>
      </c>
      <c r="D865" s="33">
        <f t="shared" si="16"/>
        <v>9.2101299851882687E-3</v>
      </c>
    </row>
    <row r="866" spans="2:4" x14ac:dyDescent="0.2">
      <c r="B866" t="s">
        <v>896</v>
      </c>
      <c r="C866" s="33">
        <v>3.2680181348618685E-2</v>
      </c>
      <c r="D866" s="33">
        <f t="shared" si="16"/>
        <v>1.7319818651381318E-2</v>
      </c>
    </row>
    <row r="867" spans="2:4" x14ac:dyDescent="0.2">
      <c r="B867" t="s">
        <v>897</v>
      </c>
      <c r="C867" s="33">
        <v>5.2052816356823649E-2</v>
      </c>
      <c r="D867" s="33">
        <f t="shared" si="16"/>
        <v>-2.052816356823646E-3</v>
      </c>
    </row>
    <row r="868" spans="2:4" x14ac:dyDescent="0.2">
      <c r="B868" t="s">
        <v>898</v>
      </c>
      <c r="C868" s="33">
        <v>-1.7796550040052692E-2</v>
      </c>
      <c r="D868" s="33">
        <f t="shared" si="16"/>
        <v>6.7796550040052694E-2</v>
      </c>
    </row>
    <row r="869" spans="2:4" x14ac:dyDescent="0.2">
      <c r="B869" t="s">
        <v>899</v>
      </c>
      <c r="C869" s="33">
        <v>3.3347701731796055E-2</v>
      </c>
      <c r="D869" s="33">
        <f t="shared" si="16"/>
        <v>1.6652298268203948E-2</v>
      </c>
    </row>
    <row r="870" spans="2:4" x14ac:dyDescent="0.2">
      <c r="B870" t="s">
        <v>900</v>
      </c>
      <c r="C870" s="33">
        <v>3.5856207077364338E-2</v>
      </c>
      <c r="D870" s="33">
        <f t="shared" si="16"/>
        <v>1.4143792922635665E-2</v>
      </c>
    </row>
    <row r="871" spans="2:4" x14ac:dyDescent="0.2">
      <c r="B871" t="s">
        <v>901</v>
      </c>
      <c r="C871" s="33">
        <v>5.0569197718666921E-4</v>
      </c>
      <c r="D871" s="33">
        <f t="shared" si="16"/>
        <v>4.9494308022813335E-2</v>
      </c>
    </row>
    <row r="872" spans="2:4" x14ac:dyDescent="0.2">
      <c r="B872" t="s">
        <v>902</v>
      </c>
      <c r="C872" s="33">
        <v>1.2611453022742117E-2</v>
      </c>
      <c r="D872" s="33">
        <f t="shared" si="16"/>
        <v>3.7388546977257887E-2</v>
      </c>
    </row>
    <row r="873" spans="2:4" x14ac:dyDescent="0.2">
      <c r="B873" t="s">
        <v>903</v>
      </c>
      <c r="C873" s="33">
        <v>1.0341956664857014E-2</v>
      </c>
      <c r="D873" s="33">
        <f t="shared" si="16"/>
        <v>3.9658043335142987E-2</v>
      </c>
    </row>
    <row r="874" spans="2:4" x14ac:dyDescent="0.2">
      <c r="B874" t="s">
        <v>904</v>
      </c>
      <c r="C874" s="33">
        <v>2.1647972023979375E-2</v>
      </c>
      <c r="D874" s="33">
        <f t="shared" si="16"/>
        <v>2.8352027976020627E-2</v>
      </c>
    </row>
    <row r="875" spans="2:4" x14ac:dyDescent="0.2">
      <c r="B875" t="s">
        <v>905</v>
      </c>
      <c r="C875" s="33">
        <v>4.9999785232933157E-2</v>
      </c>
      <c r="D875" s="33">
        <f t="shared" si="16"/>
        <v>2.1476706684592228E-7</v>
      </c>
    </row>
    <row r="876" spans="2:4" x14ac:dyDescent="0.2">
      <c r="B876" t="s">
        <v>906</v>
      </c>
      <c r="C876" s="33">
        <v>-1.8717785511144822E-2</v>
      </c>
      <c r="D876" s="33">
        <f t="shared" si="16"/>
        <v>6.8717785511144824E-2</v>
      </c>
    </row>
    <row r="877" spans="2:4" x14ac:dyDescent="0.2">
      <c r="B877" t="s">
        <v>907</v>
      </c>
      <c r="C877" s="33">
        <v>1.4851869860467954E-2</v>
      </c>
      <c r="D877" s="33">
        <f t="shared" si="16"/>
        <v>3.5148130139532052E-2</v>
      </c>
    </row>
    <row r="878" spans="2:4" x14ac:dyDescent="0.2">
      <c r="B878" t="s">
        <v>908</v>
      </c>
      <c r="C878" s="33">
        <v>-8.2790274441270888E-3</v>
      </c>
      <c r="D878" s="33">
        <f t="shared" si="16"/>
        <v>5.8279027444127093E-2</v>
      </c>
    </row>
    <row r="879" spans="2:4" x14ac:dyDescent="0.2">
      <c r="B879" t="s">
        <v>909</v>
      </c>
      <c r="C879" s="33">
        <v>-1.4996918285602174E-2</v>
      </c>
      <c r="D879" s="33">
        <f t="shared" si="16"/>
        <v>6.4996918285602182E-2</v>
      </c>
    </row>
    <row r="880" spans="2:4" x14ac:dyDescent="0.2">
      <c r="B880" t="s">
        <v>910</v>
      </c>
      <c r="C880" s="33">
        <v>2.8336628872173461E-2</v>
      </c>
      <c r="D880" s="33">
        <f t="shared" si="16"/>
        <v>2.1663371127826542E-2</v>
      </c>
    </row>
    <row r="881" spans="2:4" x14ac:dyDescent="0.2">
      <c r="B881" t="s">
        <v>911</v>
      </c>
      <c r="C881" s="33">
        <v>6.3389908799224605E-3</v>
      </c>
      <c r="D881" s="33">
        <f t="shared" si="16"/>
        <v>4.3661009120077546E-2</v>
      </c>
    </row>
    <row r="882" spans="2:4" x14ac:dyDescent="0.2">
      <c r="B882" t="s">
        <v>912</v>
      </c>
      <c r="C882" s="33">
        <v>6.015585616436012E-3</v>
      </c>
      <c r="D882" s="33">
        <f t="shared" si="16"/>
        <v>4.3984414383563993E-2</v>
      </c>
    </row>
    <row r="883" spans="2:4" x14ac:dyDescent="0.2">
      <c r="B883" t="s">
        <v>913</v>
      </c>
      <c r="C883" s="33">
        <v>4.8266394634556417E-3</v>
      </c>
      <c r="D883" s="33">
        <f t="shared" si="16"/>
        <v>4.517336053654436E-2</v>
      </c>
    </row>
    <row r="884" spans="2:4" x14ac:dyDescent="0.2">
      <c r="B884" t="s">
        <v>914</v>
      </c>
      <c r="C884" s="33">
        <v>3.1350292760651169E-2</v>
      </c>
      <c r="D884" s="33">
        <f t="shared" si="16"/>
        <v>1.8649707239348834E-2</v>
      </c>
    </row>
    <row r="885" spans="2:4" x14ac:dyDescent="0.2">
      <c r="B885" t="s">
        <v>915</v>
      </c>
      <c r="C885" s="33">
        <v>2.2909706486882207E-2</v>
      </c>
      <c r="D885" s="33">
        <f t="shared" si="16"/>
        <v>2.7090293513117796E-2</v>
      </c>
    </row>
    <row r="886" spans="2:4" x14ac:dyDescent="0.2">
      <c r="B886" t="s">
        <v>916</v>
      </c>
      <c r="C886" s="33">
        <v>-7.1053094706467496E-3</v>
      </c>
      <c r="D886" s="33">
        <f t="shared" si="16"/>
        <v>5.7105309470646751E-2</v>
      </c>
    </row>
    <row r="887" spans="2:4" x14ac:dyDescent="0.2">
      <c r="B887" t="s">
        <v>917</v>
      </c>
      <c r="C887" s="33">
        <v>8.2091749588337568E-3</v>
      </c>
      <c r="D887" s="33">
        <f t="shared" si="16"/>
        <v>4.1790825041166248E-2</v>
      </c>
    </row>
    <row r="888" spans="2:4" x14ac:dyDescent="0.2">
      <c r="B888" t="s">
        <v>918</v>
      </c>
      <c r="C888" s="33">
        <v>2.9508229056636533E-2</v>
      </c>
      <c r="D888" s="33">
        <f t="shared" si="16"/>
        <v>2.049177094336347E-2</v>
      </c>
    </row>
    <row r="889" spans="2:4" x14ac:dyDescent="0.2">
      <c r="B889" t="s">
        <v>919</v>
      </c>
      <c r="C889" s="33">
        <v>2.0450496481953601E-2</v>
      </c>
      <c r="D889" s="33">
        <f t="shared" si="16"/>
        <v>2.9549503518046402E-2</v>
      </c>
    </row>
    <row r="890" spans="2:4" x14ac:dyDescent="0.2">
      <c r="B890" t="s">
        <v>920</v>
      </c>
      <c r="C890" s="33">
        <v>-3.3331456941570199E-2</v>
      </c>
      <c r="D890" s="33">
        <f t="shared" si="16"/>
        <v>8.3331456941570209E-2</v>
      </c>
    </row>
    <row r="891" spans="2:4" x14ac:dyDescent="0.2">
      <c r="B891" t="s">
        <v>921</v>
      </c>
      <c r="C891" s="33">
        <v>2.7540363302347812E-2</v>
      </c>
      <c r="D891" s="33">
        <f t="shared" si="16"/>
        <v>2.2459636697652191E-2</v>
      </c>
    </row>
    <row r="892" spans="2:4" x14ac:dyDescent="0.2">
      <c r="B892" t="s">
        <v>922</v>
      </c>
      <c r="C892" s="33">
        <v>4.9658504395588034E-2</v>
      </c>
      <c r="D892" s="33">
        <f t="shared" si="16"/>
        <v>3.4149560441196908E-4</v>
      </c>
    </row>
    <row r="893" spans="2:4" x14ac:dyDescent="0.2">
      <c r="B893" t="s">
        <v>923</v>
      </c>
      <c r="C893" s="33">
        <v>1.072654120969675E-2</v>
      </c>
      <c r="D893" s="33">
        <f t="shared" si="16"/>
        <v>3.9273458790303251E-2</v>
      </c>
    </row>
    <row r="894" spans="2:4" x14ac:dyDescent="0.2">
      <c r="B894" t="s">
        <v>924</v>
      </c>
      <c r="C894" s="33">
        <v>4.4405101185656361E-2</v>
      </c>
      <c r="D894" s="33">
        <f t="shared" si="16"/>
        <v>5.5948988143436421E-3</v>
      </c>
    </row>
    <row r="895" spans="2:4" x14ac:dyDescent="0.2">
      <c r="B895" t="s">
        <v>925</v>
      </c>
      <c r="C895" s="33">
        <v>1.0934634996192585E-3</v>
      </c>
      <c r="D895" s="33">
        <f t="shared" si="16"/>
        <v>4.8906536500380744E-2</v>
      </c>
    </row>
    <row r="896" spans="2:4" x14ac:dyDescent="0.2">
      <c r="B896" t="s">
        <v>926</v>
      </c>
      <c r="C896" s="33">
        <v>-2.0809922157096289E-2</v>
      </c>
      <c r="D896" s="33">
        <f t="shared" si="16"/>
        <v>7.0809922157096292E-2</v>
      </c>
    </row>
    <row r="897" spans="2:4" x14ac:dyDescent="0.2">
      <c r="B897" t="s">
        <v>927</v>
      </c>
      <c r="C897" s="33">
        <v>2.7741959934925314E-2</v>
      </c>
      <c r="D897" s="33">
        <f t="shared" si="16"/>
        <v>2.2258040065074688E-2</v>
      </c>
    </row>
    <row r="898" spans="2:4" x14ac:dyDescent="0.2">
      <c r="B898" t="s">
        <v>928</v>
      </c>
      <c r="C898" s="33">
        <v>3.0738857280922384E-2</v>
      </c>
      <c r="D898" s="33">
        <f t="shared" si="16"/>
        <v>1.9261142719077619E-2</v>
      </c>
    </row>
    <row r="899" spans="2:4" x14ac:dyDescent="0.2">
      <c r="B899" t="s">
        <v>929</v>
      </c>
      <c r="C899" s="33">
        <v>-8.3880494713603603E-3</v>
      </c>
      <c r="D899" s="33">
        <f t="shared" si="16"/>
        <v>5.8388049471360365E-2</v>
      </c>
    </row>
    <row r="900" spans="2:4" x14ac:dyDescent="0.2">
      <c r="B900" t="s">
        <v>930</v>
      </c>
      <c r="C900" s="33">
        <v>-5.1136129682402224E-3</v>
      </c>
      <c r="D900" s="33">
        <f t="shared" si="16"/>
        <v>5.5113612968240223E-2</v>
      </c>
    </row>
    <row r="901" spans="2:4" x14ac:dyDescent="0.2">
      <c r="B901" t="s">
        <v>931</v>
      </c>
      <c r="C901" s="33">
        <v>2.2569310700231972E-2</v>
      </c>
      <c r="D901" s="33">
        <f t="shared" ref="D901:D964" si="17">-C901+5%</f>
        <v>2.7430689299768031E-2</v>
      </c>
    </row>
    <row r="902" spans="2:4" x14ac:dyDescent="0.2">
      <c r="B902" t="s">
        <v>932</v>
      </c>
      <c r="C902" s="33">
        <v>4.3320726085286899E-2</v>
      </c>
      <c r="D902" s="33">
        <f t="shared" si="17"/>
        <v>6.6792739147131033E-3</v>
      </c>
    </row>
    <row r="903" spans="2:4" x14ac:dyDescent="0.2">
      <c r="B903" t="s">
        <v>933</v>
      </c>
      <c r="C903" s="33">
        <v>-1.009226097230074E-2</v>
      </c>
      <c r="D903" s="33">
        <f t="shared" si="17"/>
        <v>6.0092260972300741E-2</v>
      </c>
    </row>
    <row r="904" spans="2:4" x14ac:dyDescent="0.2">
      <c r="B904" t="s">
        <v>934</v>
      </c>
      <c r="C904" s="33">
        <v>3.5102107304954736E-2</v>
      </c>
      <c r="D904" s="33">
        <f t="shared" si="17"/>
        <v>1.4897892695045267E-2</v>
      </c>
    </row>
    <row r="905" spans="2:4" x14ac:dyDescent="0.2">
      <c r="B905" t="s">
        <v>935</v>
      </c>
      <c r="C905" s="33">
        <v>2.5838948386067977E-2</v>
      </c>
      <c r="D905" s="33">
        <f t="shared" si="17"/>
        <v>2.4161051613932026E-2</v>
      </c>
    </row>
    <row r="906" spans="2:4" x14ac:dyDescent="0.2">
      <c r="B906" t="s">
        <v>936</v>
      </c>
      <c r="C906" s="33">
        <v>-1.1766332692322858E-2</v>
      </c>
      <c r="D906" s="33">
        <f t="shared" si="17"/>
        <v>6.1766332692322859E-2</v>
      </c>
    </row>
    <row r="907" spans="2:4" x14ac:dyDescent="0.2">
      <c r="B907" t="s">
        <v>937</v>
      </c>
      <c r="C907" s="33">
        <v>3.823454443003689E-2</v>
      </c>
      <c r="D907" s="33">
        <f t="shared" si="17"/>
        <v>1.1765455569963112E-2</v>
      </c>
    </row>
    <row r="908" spans="2:4" x14ac:dyDescent="0.2">
      <c r="B908" t="s">
        <v>938</v>
      </c>
      <c r="C908" s="33">
        <v>1.826570428482811E-2</v>
      </c>
      <c r="D908" s="33">
        <f t="shared" si="17"/>
        <v>3.173429571517189E-2</v>
      </c>
    </row>
    <row r="909" spans="2:4" x14ac:dyDescent="0.2">
      <c r="B909" t="s">
        <v>939</v>
      </c>
      <c r="C909" s="33">
        <v>2.0934419308167612E-2</v>
      </c>
      <c r="D909" s="33">
        <f t="shared" si="17"/>
        <v>2.9065580691832391E-2</v>
      </c>
    </row>
    <row r="910" spans="2:4" x14ac:dyDescent="0.2">
      <c r="B910" t="s">
        <v>940</v>
      </c>
      <c r="C910" s="33">
        <v>-2.876814786728828E-3</v>
      </c>
      <c r="D910" s="33">
        <f t="shared" si="17"/>
        <v>5.2876814786728829E-2</v>
      </c>
    </row>
    <row r="911" spans="2:4" x14ac:dyDescent="0.2">
      <c r="B911" t="s">
        <v>941</v>
      </c>
      <c r="C911" s="33">
        <v>1.0181404173825027E-2</v>
      </c>
      <c r="D911" s="33">
        <f t="shared" si="17"/>
        <v>3.9818595826174974E-2</v>
      </c>
    </row>
    <row r="912" spans="2:4" x14ac:dyDescent="0.2">
      <c r="B912" t="s">
        <v>942</v>
      </c>
      <c r="C912" s="33">
        <v>8.3299722392316325E-5</v>
      </c>
      <c r="D912" s="33">
        <f t="shared" si="17"/>
        <v>4.9916700277607688E-2</v>
      </c>
    </row>
    <row r="913" spans="2:4" x14ac:dyDescent="0.2">
      <c r="B913" t="s">
        <v>943</v>
      </c>
      <c r="C913" s="33">
        <v>-5.2893679936774525E-3</v>
      </c>
      <c r="D913" s="33">
        <f t="shared" si="17"/>
        <v>5.5289367993677452E-2</v>
      </c>
    </row>
    <row r="914" spans="2:4" x14ac:dyDescent="0.2">
      <c r="B914" t="s">
        <v>944</v>
      </c>
      <c r="C914" s="33">
        <v>1.9004447566212321E-2</v>
      </c>
      <c r="D914" s="33">
        <f t="shared" si="17"/>
        <v>3.0995552433787682E-2</v>
      </c>
    </row>
    <row r="915" spans="2:4" x14ac:dyDescent="0.2">
      <c r="B915" t="s">
        <v>945</v>
      </c>
      <c r="C915" s="33">
        <v>5.5449787573095023E-3</v>
      </c>
      <c r="D915" s="33">
        <f t="shared" si="17"/>
        <v>4.4455021242690504E-2</v>
      </c>
    </row>
    <row r="916" spans="2:4" x14ac:dyDescent="0.2">
      <c r="B916" t="s">
        <v>946</v>
      </c>
      <c r="C916" s="33">
        <v>1.0681170320008877E-2</v>
      </c>
      <c r="D916" s="33">
        <f t="shared" si="17"/>
        <v>3.9318829679991125E-2</v>
      </c>
    </row>
    <row r="917" spans="2:4" x14ac:dyDescent="0.2">
      <c r="B917" t="s">
        <v>947</v>
      </c>
      <c r="C917" s="33">
        <v>1.3418740114285104E-2</v>
      </c>
      <c r="D917" s="33">
        <f t="shared" si="17"/>
        <v>3.6581259885714895E-2</v>
      </c>
    </row>
    <row r="918" spans="2:4" x14ac:dyDescent="0.2">
      <c r="B918" t="s">
        <v>948</v>
      </c>
      <c r="C918" s="33">
        <v>1.4902818835827921E-2</v>
      </c>
      <c r="D918" s="33">
        <f t="shared" si="17"/>
        <v>3.5097181164172084E-2</v>
      </c>
    </row>
    <row r="919" spans="2:4" x14ac:dyDescent="0.2">
      <c r="B919" t="s">
        <v>949</v>
      </c>
      <c r="C919" s="33">
        <v>-6.3699060960064561E-3</v>
      </c>
      <c r="D919" s="33">
        <f t="shared" si="17"/>
        <v>5.6369906096006457E-2</v>
      </c>
    </row>
    <row r="920" spans="2:4" x14ac:dyDescent="0.2">
      <c r="B920" t="s">
        <v>950</v>
      </c>
      <c r="C920" s="33">
        <v>5.059012460900624E-3</v>
      </c>
      <c r="D920" s="33">
        <f t="shared" si="17"/>
        <v>4.4940987539099378E-2</v>
      </c>
    </row>
    <row r="921" spans="2:4" x14ac:dyDescent="0.2">
      <c r="B921" t="s">
        <v>951</v>
      </c>
      <c r="C921" s="33">
        <v>1.7712129403873306E-2</v>
      </c>
      <c r="D921" s="33">
        <f t="shared" si="17"/>
        <v>3.22878705961267E-2</v>
      </c>
    </row>
    <row r="922" spans="2:4" x14ac:dyDescent="0.2">
      <c r="B922" t="s">
        <v>952</v>
      </c>
      <c r="C922" s="33">
        <v>1.3834499386289376E-2</v>
      </c>
      <c r="D922" s="33">
        <f t="shared" si="17"/>
        <v>3.6165500613710627E-2</v>
      </c>
    </row>
    <row r="923" spans="2:4" x14ac:dyDescent="0.2">
      <c r="B923" t="s">
        <v>953</v>
      </c>
      <c r="C923" s="33">
        <v>1.0848096412440467E-2</v>
      </c>
      <c r="D923" s="33">
        <f t="shared" si="17"/>
        <v>3.9151903587559538E-2</v>
      </c>
    </row>
    <row r="924" spans="2:4" x14ac:dyDescent="0.2">
      <c r="B924" t="s">
        <v>954</v>
      </c>
      <c r="C924" s="33">
        <v>5.3327879340055459E-3</v>
      </c>
      <c r="D924" s="33">
        <f t="shared" si="17"/>
        <v>4.4667212065994458E-2</v>
      </c>
    </row>
    <row r="925" spans="2:4" x14ac:dyDescent="0.2">
      <c r="B925" t="s">
        <v>955</v>
      </c>
      <c r="C925" s="33">
        <v>3.2478952219228844E-3</v>
      </c>
      <c r="D925" s="33">
        <f t="shared" si="17"/>
        <v>4.6752104778077119E-2</v>
      </c>
    </row>
    <row r="926" spans="2:4" x14ac:dyDescent="0.2">
      <c r="B926" t="s">
        <v>956</v>
      </c>
      <c r="C926" s="33">
        <v>3.3320459847948999E-2</v>
      </c>
      <c r="D926" s="33">
        <f t="shared" si="17"/>
        <v>1.6679540152051003E-2</v>
      </c>
    </row>
    <row r="927" spans="2:4" x14ac:dyDescent="0.2">
      <c r="B927" t="s">
        <v>957</v>
      </c>
      <c r="C927" s="33">
        <v>1.3268512685430318E-2</v>
      </c>
      <c r="D927" s="33">
        <f t="shared" si="17"/>
        <v>3.6731487314569683E-2</v>
      </c>
    </row>
    <row r="928" spans="2:4" x14ac:dyDescent="0.2">
      <c r="B928" t="s">
        <v>958</v>
      </c>
      <c r="C928" s="33">
        <v>1.387086642314574E-2</v>
      </c>
      <c r="D928" s="33">
        <f t="shared" si="17"/>
        <v>3.6129133576854267E-2</v>
      </c>
    </row>
    <row r="929" spans="2:4" x14ac:dyDescent="0.2">
      <c r="B929" t="s">
        <v>959</v>
      </c>
      <c r="C929" s="33">
        <v>-7.3840653960022627E-3</v>
      </c>
      <c r="D929" s="33">
        <f t="shared" si="17"/>
        <v>5.7384065396002264E-2</v>
      </c>
    </row>
    <row r="930" spans="2:4" x14ac:dyDescent="0.2">
      <c r="B930" t="s">
        <v>960</v>
      </c>
      <c r="C930" s="33">
        <v>-2.0169590802847352E-2</v>
      </c>
      <c r="D930" s="33">
        <f t="shared" si="17"/>
        <v>7.0169590802847348E-2</v>
      </c>
    </row>
    <row r="931" spans="2:4" x14ac:dyDescent="0.2">
      <c r="B931" t="s">
        <v>961</v>
      </c>
      <c r="C931" s="33">
        <v>-2.8250838381993562E-3</v>
      </c>
      <c r="D931" s="33">
        <f t="shared" si="17"/>
        <v>5.2825083838199359E-2</v>
      </c>
    </row>
    <row r="932" spans="2:4" x14ac:dyDescent="0.2">
      <c r="B932" t="s">
        <v>962</v>
      </c>
      <c r="C932" s="33">
        <v>1.5238681224929012E-2</v>
      </c>
      <c r="D932" s="33">
        <f t="shared" si="17"/>
        <v>3.4761318775070993E-2</v>
      </c>
    </row>
    <row r="933" spans="2:4" x14ac:dyDescent="0.2">
      <c r="B933" t="s">
        <v>963</v>
      </c>
      <c r="C933" s="33">
        <v>-7.8643577591589169E-3</v>
      </c>
      <c r="D933" s="33">
        <f t="shared" si="17"/>
        <v>5.7864357759158921E-2</v>
      </c>
    </row>
    <row r="934" spans="2:4" x14ac:dyDescent="0.2">
      <c r="B934" t="s">
        <v>964</v>
      </c>
      <c r="C934" s="33">
        <v>-5.5270009643408301E-3</v>
      </c>
      <c r="D934" s="33">
        <f t="shared" si="17"/>
        <v>5.5527000964340836E-2</v>
      </c>
    </row>
    <row r="935" spans="2:4" x14ac:dyDescent="0.2">
      <c r="B935" t="s">
        <v>965</v>
      </c>
      <c r="C935" s="33">
        <v>1.7623785556306362E-2</v>
      </c>
      <c r="D935" s="33">
        <f t="shared" si="17"/>
        <v>3.2376214443693638E-2</v>
      </c>
    </row>
    <row r="936" spans="2:4" x14ac:dyDescent="0.2">
      <c r="B936" t="s">
        <v>966</v>
      </c>
      <c r="C936" s="33">
        <v>3.6558302641697502E-2</v>
      </c>
      <c r="D936" s="33">
        <f t="shared" si="17"/>
        <v>1.3441697358302501E-2</v>
      </c>
    </row>
    <row r="937" spans="2:4" x14ac:dyDescent="0.2">
      <c r="B937" t="s">
        <v>967</v>
      </c>
      <c r="C937" s="33">
        <v>-5.3469269111160143E-3</v>
      </c>
      <c r="D937" s="33">
        <f t="shared" si="17"/>
        <v>5.5346926911116021E-2</v>
      </c>
    </row>
    <row r="938" spans="2:4" x14ac:dyDescent="0.2">
      <c r="B938" t="s">
        <v>968</v>
      </c>
      <c r="C938" s="33">
        <v>7.426376899000566E-3</v>
      </c>
      <c r="D938" s="33">
        <f t="shared" si="17"/>
        <v>4.2573623100999436E-2</v>
      </c>
    </row>
    <row r="939" spans="2:4" x14ac:dyDescent="0.2">
      <c r="B939" t="s">
        <v>969</v>
      </c>
      <c r="C939" s="33">
        <v>4.0437506364785103E-2</v>
      </c>
      <c r="D939" s="33">
        <f t="shared" si="17"/>
        <v>9.5624936352148998E-3</v>
      </c>
    </row>
    <row r="940" spans="2:4" x14ac:dyDescent="0.2">
      <c r="B940" t="s">
        <v>970</v>
      </c>
      <c r="C940" s="33">
        <v>2.2769350384488518E-2</v>
      </c>
      <c r="D940" s="33">
        <f t="shared" si="17"/>
        <v>2.7230649615511485E-2</v>
      </c>
    </row>
    <row r="941" spans="2:4" x14ac:dyDescent="0.2">
      <c r="B941" t="s">
        <v>971</v>
      </c>
      <c r="C941" s="33">
        <v>3.5649313437600853E-2</v>
      </c>
      <c r="D941" s="33">
        <f t="shared" si="17"/>
        <v>1.4350686562399149E-2</v>
      </c>
    </row>
    <row r="942" spans="2:4" x14ac:dyDescent="0.2">
      <c r="B942" t="s">
        <v>972</v>
      </c>
      <c r="C942" s="33">
        <v>2.1293074179543958E-2</v>
      </c>
      <c r="D942" s="33">
        <f t="shared" si="17"/>
        <v>2.8706925820456045E-2</v>
      </c>
    </row>
    <row r="943" spans="2:4" x14ac:dyDescent="0.2">
      <c r="B943" t="s">
        <v>973</v>
      </c>
      <c r="C943" s="33">
        <v>5.3869649337851015E-3</v>
      </c>
      <c r="D943" s="33">
        <f t="shared" si="17"/>
        <v>4.4613035066214904E-2</v>
      </c>
    </row>
    <row r="944" spans="2:4" x14ac:dyDescent="0.2">
      <c r="B944" t="s">
        <v>974</v>
      </c>
      <c r="C944" s="33">
        <v>2.9178191603594944E-2</v>
      </c>
      <c r="D944" s="33">
        <f t="shared" si="17"/>
        <v>2.0821808396405059E-2</v>
      </c>
    </row>
    <row r="945" spans="2:4" x14ac:dyDescent="0.2">
      <c r="B945" t="s">
        <v>975</v>
      </c>
      <c r="C945" s="33">
        <v>2.0528285556363775E-2</v>
      </c>
      <c r="D945" s="33">
        <f t="shared" si="17"/>
        <v>2.9471714443636228E-2</v>
      </c>
    </row>
    <row r="946" spans="2:4" x14ac:dyDescent="0.2">
      <c r="B946" t="s">
        <v>976</v>
      </c>
      <c r="C946" s="33">
        <v>9.4094422173936886E-3</v>
      </c>
      <c r="D946" s="33">
        <f t="shared" si="17"/>
        <v>4.0590557782606312E-2</v>
      </c>
    </row>
    <row r="947" spans="2:4" x14ac:dyDescent="0.2">
      <c r="B947" t="s">
        <v>977</v>
      </c>
      <c r="C947" s="33">
        <v>2.8162119092685407E-2</v>
      </c>
      <c r="D947" s="33">
        <f t="shared" si="17"/>
        <v>2.1837880907314595E-2</v>
      </c>
    </row>
    <row r="948" spans="2:4" x14ac:dyDescent="0.2">
      <c r="B948" t="s">
        <v>978</v>
      </c>
      <c r="C948" s="33">
        <v>1.6500135912006036E-2</v>
      </c>
      <c r="D948" s="33">
        <f t="shared" si="17"/>
        <v>3.3499864087993964E-2</v>
      </c>
    </row>
    <row r="949" spans="2:4" x14ac:dyDescent="0.2">
      <c r="B949" t="s">
        <v>979</v>
      </c>
      <c r="C949" s="33">
        <v>2.0945009477282037E-2</v>
      </c>
      <c r="D949" s="33">
        <f t="shared" si="17"/>
        <v>2.9054990522717965E-2</v>
      </c>
    </row>
    <row r="950" spans="2:4" x14ac:dyDescent="0.2">
      <c r="B950" t="s">
        <v>980</v>
      </c>
      <c r="C950" s="33">
        <v>1.4308667867075082E-2</v>
      </c>
      <c r="D950" s="33">
        <f t="shared" si="17"/>
        <v>3.569133213292492E-2</v>
      </c>
    </row>
    <row r="951" spans="2:4" x14ac:dyDescent="0.2">
      <c r="B951" t="s">
        <v>981</v>
      </c>
      <c r="C951" s="33">
        <v>2.7892723308205608E-2</v>
      </c>
      <c r="D951" s="33">
        <f t="shared" si="17"/>
        <v>2.2107276691794395E-2</v>
      </c>
    </row>
    <row r="952" spans="2:4" x14ac:dyDescent="0.2">
      <c r="B952" t="s">
        <v>982</v>
      </c>
      <c r="C952" s="33">
        <v>-3.0819969320085745E-3</v>
      </c>
      <c r="D952" s="33">
        <f t="shared" si="17"/>
        <v>5.3081996932008574E-2</v>
      </c>
    </row>
    <row r="953" spans="2:4" x14ac:dyDescent="0.2">
      <c r="B953" t="s">
        <v>983</v>
      </c>
      <c r="C953" s="33">
        <v>2.244804074782749E-2</v>
      </c>
      <c r="D953" s="33">
        <f t="shared" si="17"/>
        <v>2.7551959252172513E-2</v>
      </c>
    </row>
    <row r="954" spans="2:4" x14ac:dyDescent="0.2">
      <c r="B954" t="s">
        <v>984</v>
      </c>
      <c r="C954" s="33">
        <v>-1.0212222187659331E-2</v>
      </c>
      <c r="D954" s="33">
        <f t="shared" si="17"/>
        <v>6.0212222187659335E-2</v>
      </c>
    </row>
    <row r="955" spans="2:4" x14ac:dyDescent="0.2">
      <c r="B955" t="s">
        <v>985</v>
      </c>
      <c r="C955" s="33">
        <v>4.2720320526323199E-2</v>
      </c>
      <c r="D955" s="33">
        <f t="shared" si="17"/>
        <v>7.2796794736768033E-3</v>
      </c>
    </row>
    <row r="956" spans="2:4" x14ac:dyDescent="0.2">
      <c r="B956" t="s">
        <v>986</v>
      </c>
      <c r="C956" s="33">
        <v>7.7103891603553312E-3</v>
      </c>
      <c r="D956" s="33">
        <f t="shared" si="17"/>
        <v>4.2289610839644672E-2</v>
      </c>
    </row>
    <row r="957" spans="2:4" x14ac:dyDescent="0.2">
      <c r="B957" t="s">
        <v>987</v>
      </c>
      <c r="C957" s="33">
        <v>1.5774479838628654E-3</v>
      </c>
      <c r="D957" s="33">
        <f t="shared" si="17"/>
        <v>4.8422552016137141E-2</v>
      </c>
    </row>
    <row r="958" spans="2:4" x14ac:dyDescent="0.2">
      <c r="B958" t="s">
        <v>988</v>
      </c>
      <c r="C958" s="33">
        <v>4.3118014467625875E-3</v>
      </c>
      <c r="D958" s="33">
        <f t="shared" si="17"/>
        <v>4.5688198553237414E-2</v>
      </c>
    </row>
    <row r="959" spans="2:4" x14ac:dyDescent="0.2">
      <c r="B959" t="s">
        <v>989</v>
      </c>
      <c r="C959" s="33">
        <v>4.4175018119106983E-3</v>
      </c>
      <c r="D959" s="33">
        <f t="shared" si="17"/>
        <v>4.5582498188089307E-2</v>
      </c>
    </row>
    <row r="960" spans="2:4" x14ac:dyDescent="0.2">
      <c r="B960" t="s">
        <v>990</v>
      </c>
      <c r="C960" s="33">
        <v>3.0674288282517372E-2</v>
      </c>
      <c r="D960" s="33">
        <f t="shared" si="17"/>
        <v>1.9325711717482631E-2</v>
      </c>
    </row>
    <row r="961" spans="2:4" x14ac:dyDescent="0.2">
      <c r="B961" t="s">
        <v>991</v>
      </c>
      <c r="C961" s="33">
        <v>1.0507960963285526E-2</v>
      </c>
      <c r="D961" s="33">
        <f t="shared" si="17"/>
        <v>3.9492039036714478E-2</v>
      </c>
    </row>
    <row r="962" spans="2:4" x14ac:dyDescent="0.2">
      <c r="B962" t="s">
        <v>992</v>
      </c>
      <c r="C962" s="33">
        <v>2.484079880974932E-2</v>
      </c>
      <c r="D962" s="33">
        <f t="shared" si="17"/>
        <v>2.5159201190250682E-2</v>
      </c>
    </row>
    <row r="963" spans="2:4" x14ac:dyDescent="0.2">
      <c r="B963" t="s">
        <v>993</v>
      </c>
      <c r="C963" s="33">
        <v>1.8722606440505971E-2</v>
      </c>
      <c r="D963" s="33">
        <f t="shared" si="17"/>
        <v>3.1277393559494035E-2</v>
      </c>
    </row>
    <row r="964" spans="2:4" x14ac:dyDescent="0.2">
      <c r="B964" t="s">
        <v>994</v>
      </c>
      <c r="C964" s="33">
        <v>-2.188634933399685E-2</v>
      </c>
      <c r="D964" s="33">
        <f t="shared" si="17"/>
        <v>7.1886349333996846E-2</v>
      </c>
    </row>
    <row r="965" spans="2:4" x14ac:dyDescent="0.2">
      <c r="B965" t="s">
        <v>995</v>
      </c>
      <c r="C965" s="33">
        <v>2.003402307366986E-2</v>
      </c>
      <c r="D965" s="33">
        <f t="shared" ref="D965:D1028" si="18">-C965+5%</f>
        <v>2.9965976926330143E-2</v>
      </c>
    </row>
    <row r="966" spans="2:4" x14ac:dyDescent="0.2">
      <c r="B966" t="s">
        <v>996</v>
      </c>
      <c r="C966" s="33">
        <v>3.3461263347603284E-2</v>
      </c>
      <c r="D966" s="33">
        <f t="shared" si="18"/>
        <v>1.6538736652396718E-2</v>
      </c>
    </row>
    <row r="967" spans="2:4" x14ac:dyDescent="0.2">
      <c r="B967" t="s">
        <v>997</v>
      </c>
      <c r="C967" s="33">
        <v>6.5985140042652216E-3</v>
      </c>
      <c r="D967" s="33">
        <f t="shared" si="18"/>
        <v>4.3401485995734783E-2</v>
      </c>
    </row>
    <row r="968" spans="2:4" x14ac:dyDescent="0.2">
      <c r="B968" t="s">
        <v>998</v>
      </c>
      <c r="C968" s="33">
        <v>1.5307695620211507E-2</v>
      </c>
      <c r="D968" s="33">
        <f t="shared" si="18"/>
        <v>3.4692304379788499E-2</v>
      </c>
    </row>
    <row r="969" spans="2:4" x14ac:dyDescent="0.2">
      <c r="B969" t="s">
        <v>999</v>
      </c>
      <c r="C969" s="33">
        <v>-1.0973894437387046E-2</v>
      </c>
      <c r="D969" s="33">
        <f t="shared" si="18"/>
        <v>6.0973894437387051E-2</v>
      </c>
    </row>
    <row r="970" spans="2:4" x14ac:dyDescent="0.2">
      <c r="B970" t="s">
        <v>1000</v>
      </c>
      <c r="C970" s="33">
        <v>2.1282517107802452E-2</v>
      </c>
      <c r="D970" s="33">
        <f t="shared" si="18"/>
        <v>2.8717482892197551E-2</v>
      </c>
    </row>
    <row r="971" spans="2:4" x14ac:dyDescent="0.2">
      <c r="B971" t="s">
        <v>1001</v>
      </c>
      <c r="C971" s="33">
        <v>3.2150793510930795E-2</v>
      </c>
      <c r="D971" s="33">
        <f t="shared" si="18"/>
        <v>1.7849206489069208E-2</v>
      </c>
    </row>
    <row r="972" spans="2:4" x14ac:dyDescent="0.2">
      <c r="B972" t="s">
        <v>1002</v>
      </c>
      <c r="C972" s="33">
        <v>-4.7663612454486824E-3</v>
      </c>
      <c r="D972" s="33">
        <f t="shared" si="18"/>
        <v>5.4766361245448689E-2</v>
      </c>
    </row>
    <row r="973" spans="2:4" x14ac:dyDescent="0.2">
      <c r="B973" t="s">
        <v>1003</v>
      </c>
      <c r="C973" s="33">
        <v>2.1694268969693196E-2</v>
      </c>
      <c r="D973" s="33">
        <f t="shared" si="18"/>
        <v>2.8305731030306806E-2</v>
      </c>
    </row>
    <row r="974" spans="2:4" x14ac:dyDescent="0.2">
      <c r="B974" t="s">
        <v>1004</v>
      </c>
      <c r="C974" s="33">
        <v>2.8267322302273842E-2</v>
      </c>
      <c r="D974" s="33">
        <f t="shared" si="18"/>
        <v>2.173267769772616E-2</v>
      </c>
    </row>
    <row r="975" spans="2:4" x14ac:dyDescent="0.2">
      <c r="B975" t="s">
        <v>1005</v>
      </c>
      <c r="C975" s="33">
        <v>4.8207601739150632E-2</v>
      </c>
      <c r="D975" s="33">
        <f t="shared" si="18"/>
        <v>1.7923982608493705E-3</v>
      </c>
    </row>
    <row r="976" spans="2:4" x14ac:dyDescent="0.2">
      <c r="B976" t="s">
        <v>1006</v>
      </c>
      <c r="C976" s="33">
        <v>3.8370596934854707E-2</v>
      </c>
      <c r="D976" s="33">
        <f t="shared" si="18"/>
        <v>1.1629403065145295E-2</v>
      </c>
    </row>
    <row r="977" spans="2:4" x14ac:dyDescent="0.2">
      <c r="B977" t="s">
        <v>1007</v>
      </c>
      <c r="C977" s="33">
        <v>2.6515883044297077E-2</v>
      </c>
      <c r="D977" s="33">
        <f t="shared" si="18"/>
        <v>2.3484116955702926E-2</v>
      </c>
    </row>
    <row r="978" spans="2:4" x14ac:dyDescent="0.2">
      <c r="B978" t="s">
        <v>1008</v>
      </c>
      <c r="C978" s="33">
        <v>-2.726345230857373E-2</v>
      </c>
      <c r="D978" s="33">
        <f t="shared" si="18"/>
        <v>7.7263452308573732E-2</v>
      </c>
    </row>
    <row r="979" spans="2:4" x14ac:dyDescent="0.2">
      <c r="B979" t="s">
        <v>1009</v>
      </c>
      <c r="C979" s="33">
        <v>7.8800555987789296E-3</v>
      </c>
      <c r="D979" s="33">
        <f t="shared" si="18"/>
        <v>4.2119944401221077E-2</v>
      </c>
    </row>
    <row r="980" spans="2:4" x14ac:dyDescent="0.2">
      <c r="B980" t="s">
        <v>1010</v>
      </c>
      <c r="C980" s="33">
        <v>-6.2873455656343776E-3</v>
      </c>
      <c r="D980" s="33">
        <f t="shared" si="18"/>
        <v>5.6287345565634382E-2</v>
      </c>
    </row>
    <row r="981" spans="2:4" x14ac:dyDescent="0.2">
      <c r="B981" t="s">
        <v>1011</v>
      </c>
      <c r="C981" s="33">
        <v>-1.7232952310255664E-3</v>
      </c>
      <c r="D981" s="33">
        <f t="shared" si="18"/>
        <v>5.1723295231025569E-2</v>
      </c>
    </row>
    <row r="982" spans="2:4" x14ac:dyDescent="0.2">
      <c r="B982" t="s">
        <v>1012</v>
      </c>
      <c r="C982" s="33">
        <v>2.6305185888529099E-2</v>
      </c>
      <c r="D982" s="33">
        <f t="shared" si="18"/>
        <v>2.3694814111470903E-2</v>
      </c>
    </row>
    <row r="983" spans="2:4" x14ac:dyDescent="0.2">
      <c r="B983" t="s">
        <v>1013</v>
      </c>
      <c r="C983" s="33">
        <v>2.0323104295924693E-2</v>
      </c>
      <c r="D983" s="33">
        <f t="shared" si="18"/>
        <v>2.967689570407531E-2</v>
      </c>
    </row>
    <row r="984" spans="2:4" x14ac:dyDescent="0.2">
      <c r="B984" t="s">
        <v>1014</v>
      </c>
      <c r="C984" s="33">
        <v>3.8316222310741915E-2</v>
      </c>
      <c r="D984" s="33">
        <f t="shared" si="18"/>
        <v>1.1683777689258087E-2</v>
      </c>
    </row>
    <row r="985" spans="2:4" x14ac:dyDescent="0.2">
      <c r="B985" t="s">
        <v>1015</v>
      </c>
      <c r="C985" s="33">
        <v>6.6280345544703963E-3</v>
      </c>
      <c r="D985" s="33">
        <f t="shared" si="18"/>
        <v>4.3371965445529605E-2</v>
      </c>
    </row>
    <row r="986" spans="2:4" x14ac:dyDescent="0.2">
      <c r="B986" t="s">
        <v>1016</v>
      </c>
      <c r="C986" s="33">
        <v>3.4836892973810537E-3</v>
      </c>
      <c r="D986" s="33">
        <f t="shared" si="18"/>
        <v>4.6516310702618947E-2</v>
      </c>
    </row>
    <row r="987" spans="2:4" x14ac:dyDescent="0.2">
      <c r="B987" t="s">
        <v>1017</v>
      </c>
      <c r="C987" s="33">
        <v>-1.7007553566491293E-2</v>
      </c>
      <c r="D987" s="33">
        <f t="shared" si="18"/>
        <v>6.7007553566491296E-2</v>
      </c>
    </row>
    <row r="988" spans="2:4" x14ac:dyDescent="0.2">
      <c r="B988" t="s">
        <v>1018</v>
      </c>
      <c r="C988" s="33">
        <v>2.4014224780520992E-2</v>
      </c>
      <c r="D988" s="33">
        <f t="shared" si="18"/>
        <v>2.5985775219479011E-2</v>
      </c>
    </row>
    <row r="989" spans="2:4" x14ac:dyDescent="0.2">
      <c r="B989" t="s">
        <v>1019</v>
      </c>
      <c r="C989" s="33">
        <v>4.1040033779319328E-2</v>
      </c>
      <c r="D989" s="33">
        <f t="shared" si="18"/>
        <v>8.9599662206806749E-3</v>
      </c>
    </row>
    <row r="990" spans="2:4" x14ac:dyDescent="0.2">
      <c r="B990" t="s">
        <v>1020</v>
      </c>
      <c r="C990" s="33">
        <v>9.9624688377100389E-3</v>
      </c>
      <c r="D990" s="33">
        <f t="shared" si="18"/>
        <v>4.003753116228996E-2</v>
      </c>
    </row>
    <row r="991" spans="2:4" x14ac:dyDescent="0.2">
      <c r="B991" t="s">
        <v>1021</v>
      </c>
      <c r="C991" s="33">
        <v>-2.0084136289768531E-2</v>
      </c>
      <c r="D991" s="33">
        <f t="shared" si="18"/>
        <v>7.0084136289768534E-2</v>
      </c>
    </row>
    <row r="992" spans="2:4" x14ac:dyDescent="0.2">
      <c r="B992" t="s">
        <v>1022</v>
      </c>
      <c r="C992" s="33">
        <v>-2.5343323788157499E-3</v>
      </c>
      <c r="D992" s="33">
        <f t="shared" si="18"/>
        <v>5.2534332378815753E-2</v>
      </c>
    </row>
    <row r="993" spans="2:4" x14ac:dyDescent="0.2">
      <c r="B993" t="s">
        <v>1023</v>
      </c>
      <c r="C993" s="33">
        <v>2.6993669941938574E-2</v>
      </c>
      <c r="D993" s="33">
        <f t="shared" si="18"/>
        <v>2.3006330058061429E-2</v>
      </c>
    </row>
    <row r="994" spans="2:4" x14ac:dyDescent="0.2">
      <c r="B994" t="s">
        <v>1024</v>
      </c>
      <c r="C994" s="33">
        <v>5.4905178843045084E-2</v>
      </c>
      <c r="D994" s="33">
        <f t="shared" si="18"/>
        <v>-4.9051788430450813E-3</v>
      </c>
    </row>
    <row r="995" spans="2:4" x14ac:dyDescent="0.2">
      <c r="B995" t="s">
        <v>1025</v>
      </c>
      <c r="C995" s="33">
        <v>-1.6971592751453511E-2</v>
      </c>
      <c r="D995" s="33">
        <f t="shared" si="18"/>
        <v>6.6971592751453507E-2</v>
      </c>
    </row>
    <row r="996" spans="2:4" x14ac:dyDescent="0.2">
      <c r="B996" t="s">
        <v>1026</v>
      </c>
      <c r="C996" s="33">
        <v>-1.5946673218148848E-2</v>
      </c>
      <c r="D996" s="33">
        <f t="shared" si="18"/>
        <v>6.5946673218148844E-2</v>
      </c>
    </row>
    <row r="997" spans="2:4" x14ac:dyDescent="0.2">
      <c r="B997" t="s">
        <v>1027</v>
      </c>
      <c r="C997" s="33">
        <v>-5.8062552255367782E-3</v>
      </c>
      <c r="D997" s="33">
        <f t="shared" si="18"/>
        <v>5.5806255225536783E-2</v>
      </c>
    </row>
    <row r="998" spans="2:4" x14ac:dyDescent="0.2">
      <c r="B998" t="s">
        <v>1028</v>
      </c>
      <c r="C998" s="33">
        <v>4.4495846393458521E-2</v>
      </c>
      <c r="D998" s="33">
        <f t="shared" si="18"/>
        <v>5.5041536065414814E-3</v>
      </c>
    </row>
    <row r="999" spans="2:4" x14ac:dyDescent="0.2">
      <c r="B999" t="s">
        <v>1029</v>
      </c>
      <c r="C999" s="33">
        <v>6.4760538731648016E-3</v>
      </c>
      <c r="D999" s="33">
        <f t="shared" si="18"/>
        <v>4.3523946126835203E-2</v>
      </c>
    </row>
    <row r="1000" spans="2:4" x14ac:dyDescent="0.2">
      <c r="B1000" t="s">
        <v>1030</v>
      </c>
      <c r="C1000" s="33">
        <v>-6.3747626766826205E-3</v>
      </c>
      <c r="D1000" s="33">
        <f t="shared" si="18"/>
        <v>5.6374762676682622E-2</v>
      </c>
    </row>
    <row r="1001" spans="2:4" x14ac:dyDescent="0.2">
      <c r="B1001" t="s">
        <v>1031</v>
      </c>
      <c r="C1001" s="33">
        <v>1.0901605955357958E-3</v>
      </c>
      <c r="D1001" s="33">
        <f t="shared" si="18"/>
        <v>4.8909839404464209E-2</v>
      </c>
    </row>
    <row r="1002" spans="2:4" x14ac:dyDescent="0.2">
      <c r="B1002" t="s">
        <v>1032</v>
      </c>
      <c r="C1002" s="33">
        <v>-1.5649767178628919E-2</v>
      </c>
      <c r="D1002" s="33">
        <f t="shared" si="18"/>
        <v>6.5649767178628915E-2</v>
      </c>
    </row>
    <row r="1003" spans="2:4" x14ac:dyDescent="0.2">
      <c r="B1003" t="s">
        <v>1033</v>
      </c>
      <c r="C1003" s="33">
        <v>4.8609887547546103E-2</v>
      </c>
      <c r="D1003" s="33">
        <f t="shared" si="18"/>
        <v>1.3901124524538996E-3</v>
      </c>
    </row>
    <row r="1004" spans="2:4" x14ac:dyDescent="0.2">
      <c r="B1004" t="s">
        <v>1034</v>
      </c>
      <c r="C1004" s="33">
        <v>7.2663792122549826E-3</v>
      </c>
      <c r="D1004" s="33">
        <f t="shared" si="18"/>
        <v>4.2733620787745022E-2</v>
      </c>
    </row>
    <row r="1005" spans="2:4" x14ac:dyDescent="0.2">
      <c r="B1005" t="s">
        <v>1035</v>
      </c>
      <c r="C1005" s="33">
        <v>-1.1544640045354822E-3</v>
      </c>
      <c r="D1005" s="33">
        <f t="shared" si="18"/>
        <v>5.1154464004535487E-2</v>
      </c>
    </row>
    <row r="1006" spans="2:4" x14ac:dyDescent="0.2">
      <c r="B1006" t="s">
        <v>1036</v>
      </c>
      <c r="C1006" s="33">
        <v>2.1853598150595736E-2</v>
      </c>
      <c r="D1006" s="33">
        <f t="shared" si="18"/>
        <v>2.8146401849404267E-2</v>
      </c>
    </row>
    <row r="1007" spans="2:4" x14ac:dyDescent="0.2">
      <c r="B1007" t="s">
        <v>1037</v>
      </c>
      <c r="C1007" s="33">
        <v>1.8731850109717646E-2</v>
      </c>
      <c r="D1007" s="33">
        <f t="shared" si="18"/>
        <v>3.1268149890282357E-2</v>
      </c>
    </row>
    <row r="1008" spans="2:4" x14ac:dyDescent="0.2">
      <c r="B1008" t="s">
        <v>1038</v>
      </c>
      <c r="C1008" s="33">
        <v>2.0009558423168018E-2</v>
      </c>
      <c r="D1008" s="33">
        <f t="shared" si="18"/>
        <v>2.9990441576831985E-2</v>
      </c>
    </row>
    <row r="1009" spans="2:4" x14ac:dyDescent="0.2">
      <c r="B1009" t="s">
        <v>1039</v>
      </c>
      <c r="C1009" s="33">
        <v>-3.6442095866919596E-3</v>
      </c>
      <c r="D1009" s="33">
        <f t="shared" si="18"/>
        <v>5.3644209586691964E-2</v>
      </c>
    </row>
    <row r="1010" spans="2:4" x14ac:dyDescent="0.2">
      <c r="B1010" t="s">
        <v>1040</v>
      </c>
      <c r="C1010" s="33">
        <v>-8.2154007356797423E-3</v>
      </c>
      <c r="D1010" s="33">
        <f t="shared" si="18"/>
        <v>5.8215400735679747E-2</v>
      </c>
    </row>
    <row r="1011" spans="2:4" x14ac:dyDescent="0.2">
      <c r="B1011" t="s">
        <v>1041</v>
      </c>
      <c r="C1011" s="33">
        <v>3.110389468614233E-2</v>
      </c>
      <c r="D1011" s="33">
        <f t="shared" si="18"/>
        <v>1.8896105313857672E-2</v>
      </c>
    </row>
    <row r="1012" spans="2:4" x14ac:dyDescent="0.2">
      <c r="B1012" t="s">
        <v>1042</v>
      </c>
      <c r="C1012" s="33">
        <v>1.5176083781697314E-2</v>
      </c>
      <c r="D1012" s="33">
        <f t="shared" si="18"/>
        <v>3.4823916218302692E-2</v>
      </c>
    </row>
    <row r="1013" spans="2:4" x14ac:dyDescent="0.2">
      <c r="B1013" t="s">
        <v>1043</v>
      </c>
      <c r="C1013" s="33">
        <v>-3.4506408931950991E-3</v>
      </c>
      <c r="D1013" s="33">
        <f t="shared" si="18"/>
        <v>5.3450640893195102E-2</v>
      </c>
    </row>
    <row r="1014" spans="2:4" x14ac:dyDescent="0.2">
      <c r="B1014" t="s">
        <v>1044</v>
      </c>
      <c r="C1014" s="33">
        <v>-8.9605315470091609E-4</v>
      </c>
      <c r="D1014" s="33">
        <f t="shared" si="18"/>
        <v>5.0896053154700915E-2</v>
      </c>
    </row>
    <row r="1015" spans="2:4" x14ac:dyDescent="0.2">
      <c r="B1015" t="s">
        <v>1045</v>
      </c>
      <c r="C1015" s="33">
        <v>1.1411354303900306E-2</v>
      </c>
      <c r="D1015" s="33">
        <f t="shared" si="18"/>
        <v>3.8588645696099697E-2</v>
      </c>
    </row>
    <row r="1016" spans="2:4" x14ac:dyDescent="0.2">
      <c r="B1016" t="s">
        <v>1046</v>
      </c>
      <c r="C1016" s="33">
        <v>3.5311414633057156E-3</v>
      </c>
      <c r="D1016" s="33">
        <f t="shared" si="18"/>
        <v>4.6468858536694288E-2</v>
      </c>
    </row>
    <row r="1017" spans="2:4" x14ac:dyDescent="0.2">
      <c r="B1017" t="s">
        <v>1047</v>
      </c>
      <c r="C1017" s="33">
        <v>3.4542361952012556E-3</v>
      </c>
      <c r="D1017" s="33">
        <f t="shared" si="18"/>
        <v>4.6545763804798745E-2</v>
      </c>
    </row>
    <row r="1018" spans="2:4" x14ac:dyDescent="0.2">
      <c r="B1018" t="s">
        <v>1048</v>
      </c>
      <c r="C1018" s="33">
        <v>1.5473913474017956E-2</v>
      </c>
      <c r="D1018" s="33">
        <f t="shared" si="18"/>
        <v>3.4526086525982047E-2</v>
      </c>
    </row>
    <row r="1019" spans="2:4" x14ac:dyDescent="0.2">
      <c r="B1019" t="s">
        <v>1049</v>
      </c>
      <c r="C1019" s="33">
        <v>-9.6402429284464537E-3</v>
      </c>
      <c r="D1019" s="33">
        <f t="shared" si="18"/>
        <v>5.9640242928446455E-2</v>
      </c>
    </row>
    <row r="1020" spans="2:4" x14ac:dyDescent="0.2">
      <c r="B1020" t="s">
        <v>1050</v>
      </c>
      <c r="C1020" s="33">
        <v>8.5325440186302115E-3</v>
      </c>
      <c r="D1020" s="33">
        <f t="shared" si="18"/>
        <v>4.1467455981369791E-2</v>
      </c>
    </row>
    <row r="1021" spans="2:4" x14ac:dyDescent="0.2">
      <c r="B1021" t="s">
        <v>1051</v>
      </c>
      <c r="C1021" s="33">
        <v>1.3052159813618047E-2</v>
      </c>
      <c r="D1021" s="33">
        <f t="shared" si="18"/>
        <v>3.6947840186381954E-2</v>
      </c>
    </row>
    <row r="1022" spans="2:4" x14ac:dyDescent="0.2">
      <c r="B1022" t="s">
        <v>1052</v>
      </c>
      <c r="C1022" s="33">
        <v>3.6024400496217412E-2</v>
      </c>
      <c r="D1022" s="33">
        <f t="shared" si="18"/>
        <v>1.397559950378259E-2</v>
      </c>
    </row>
    <row r="1023" spans="2:4" x14ac:dyDescent="0.2">
      <c r="B1023" t="s">
        <v>1053</v>
      </c>
      <c r="C1023" s="33">
        <v>1.7604908974456927E-2</v>
      </c>
      <c r="D1023" s="33">
        <f t="shared" si="18"/>
        <v>3.2395091025543075E-2</v>
      </c>
    </row>
    <row r="1024" spans="2:4" x14ac:dyDescent="0.2">
      <c r="B1024" t="s">
        <v>1054</v>
      </c>
      <c r="C1024" s="33">
        <v>2.5418258225479683E-3</v>
      </c>
      <c r="D1024" s="33">
        <f t="shared" si="18"/>
        <v>4.7458174177452031E-2</v>
      </c>
    </row>
    <row r="1025" spans="2:4" x14ac:dyDescent="0.2">
      <c r="B1025" t="s">
        <v>1055</v>
      </c>
      <c r="C1025" s="33">
        <v>8.7869386351223169E-3</v>
      </c>
      <c r="D1025" s="33">
        <f t="shared" si="18"/>
        <v>4.1213061364877686E-2</v>
      </c>
    </row>
    <row r="1026" spans="2:4" x14ac:dyDescent="0.2">
      <c r="B1026" t="s">
        <v>1056</v>
      </c>
      <c r="C1026" s="33">
        <v>-5.9121476601559139E-3</v>
      </c>
      <c r="D1026" s="33">
        <f t="shared" si="18"/>
        <v>5.5912147660155918E-2</v>
      </c>
    </row>
    <row r="1027" spans="2:4" x14ac:dyDescent="0.2">
      <c r="B1027" t="s">
        <v>1057</v>
      </c>
      <c r="C1027" s="33">
        <v>4.656551168040398E-2</v>
      </c>
      <c r="D1027" s="33">
        <f t="shared" si="18"/>
        <v>3.4344883195960227E-3</v>
      </c>
    </row>
    <row r="1028" spans="2:4" x14ac:dyDescent="0.2">
      <c r="B1028" t="s">
        <v>1058</v>
      </c>
      <c r="C1028" s="33">
        <v>2.5891102887349055E-2</v>
      </c>
      <c r="D1028" s="33">
        <f t="shared" si="18"/>
        <v>2.4108897112650948E-2</v>
      </c>
    </row>
    <row r="1029" spans="2:4" x14ac:dyDescent="0.2">
      <c r="B1029" t="s">
        <v>1059</v>
      </c>
      <c r="C1029" s="33">
        <v>1.9817484723044412E-2</v>
      </c>
      <c r="D1029" s="33">
        <f t="shared" ref="D1029:D1092" si="19">-C1029+5%</f>
        <v>3.018251527695559E-2</v>
      </c>
    </row>
    <row r="1030" spans="2:4" x14ac:dyDescent="0.2">
      <c r="B1030" t="s">
        <v>1060</v>
      </c>
      <c r="C1030" s="33">
        <v>8.1339894351058432E-3</v>
      </c>
      <c r="D1030" s="33">
        <f t="shared" si="19"/>
        <v>4.1866010564894161E-2</v>
      </c>
    </row>
    <row r="1031" spans="2:4" x14ac:dyDescent="0.2">
      <c r="B1031" t="s">
        <v>1061</v>
      </c>
      <c r="C1031" s="33">
        <v>6.1524142633582531E-2</v>
      </c>
      <c r="D1031" s="33">
        <f t="shared" si="19"/>
        <v>-1.1524142633582528E-2</v>
      </c>
    </row>
    <row r="1032" spans="2:4" x14ac:dyDescent="0.2">
      <c r="B1032" t="s">
        <v>1062</v>
      </c>
      <c r="C1032" s="33">
        <v>1.5295480555891534E-2</v>
      </c>
      <c r="D1032" s="33">
        <f t="shared" si="19"/>
        <v>3.4704519444108468E-2</v>
      </c>
    </row>
    <row r="1033" spans="2:4" x14ac:dyDescent="0.2">
      <c r="B1033" t="s">
        <v>1063</v>
      </c>
      <c r="C1033" s="33">
        <v>3.3359437452560758E-2</v>
      </c>
      <c r="D1033" s="33">
        <f t="shared" si="19"/>
        <v>1.6640562547439244E-2</v>
      </c>
    </row>
    <row r="1034" spans="2:4" x14ac:dyDescent="0.2">
      <c r="B1034" t="s">
        <v>1064</v>
      </c>
      <c r="C1034" s="33">
        <v>1.0181320231457828E-2</v>
      </c>
      <c r="D1034" s="33">
        <f t="shared" si="19"/>
        <v>3.9818679768542177E-2</v>
      </c>
    </row>
    <row r="1035" spans="2:4" x14ac:dyDescent="0.2">
      <c r="B1035" t="s">
        <v>1065</v>
      </c>
      <c r="C1035" s="33">
        <v>-7.1568765406271866E-3</v>
      </c>
      <c r="D1035" s="33">
        <f t="shared" si="19"/>
        <v>5.7156876540627191E-2</v>
      </c>
    </row>
    <row r="1036" spans="2:4" x14ac:dyDescent="0.2">
      <c r="B1036" t="s">
        <v>1066</v>
      </c>
      <c r="C1036" s="33">
        <v>1.3065384038558172E-2</v>
      </c>
      <c r="D1036" s="33">
        <f t="shared" si="19"/>
        <v>3.6934615961441833E-2</v>
      </c>
    </row>
    <row r="1037" spans="2:4" x14ac:dyDescent="0.2">
      <c r="B1037" t="s">
        <v>1067</v>
      </c>
      <c r="C1037" s="33">
        <v>1.2785811848283153E-2</v>
      </c>
      <c r="D1037" s="33">
        <f t="shared" si="19"/>
        <v>3.721418815171685E-2</v>
      </c>
    </row>
    <row r="1038" spans="2:4" x14ac:dyDescent="0.2">
      <c r="B1038" t="s">
        <v>1068</v>
      </c>
      <c r="C1038" s="33">
        <v>-7.3700493756295778E-3</v>
      </c>
      <c r="D1038" s="33">
        <f t="shared" si="19"/>
        <v>5.7370049375629582E-2</v>
      </c>
    </row>
    <row r="1039" spans="2:4" x14ac:dyDescent="0.2">
      <c r="B1039" t="s">
        <v>1069</v>
      </c>
      <c r="C1039" s="33">
        <v>3.0679810892269413E-2</v>
      </c>
      <c r="D1039" s="33">
        <f t="shared" si="19"/>
        <v>1.932018910773059E-2</v>
      </c>
    </row>
    <row r="1040" spans="2:4" x14ac:dyDescent="0.2">
      <c r="B1040" t="s">
        <v>1070</v>
      </c>
      <c r="C1040" s="33">
        <v>-1.6735507383355629E-2</v>
      </c>
      <c r="D1040" s="33">
        <f t="shared" si="19"/>
        <v>6.6735507383355624E-2</v>
      </c>
    </row>
    <row r="1041" spans="2:4" x14ac:dyDescent="0.2">
      <c r="B1041" t="s">
        <v>1071</v>
      </c>
      <c r="C1041" s="33">
        <v>1.7330322590368125E-2</v>
      </c>
      <c r="D1041" s="33">
        <f t="shared" si="19"/>
        <v>3.2669677409631878E-2</v>
      </c>
    </row>
    <row r="1042" spans="2:4" x14ac:dyDescent="0.2">
      <c r="B1042" t="s">
        <v>1072</v>
      </c>
      <c r="C1042" s="33">
        <v>1.0828663540104885E-2</v>
      </c>
      <c r="D1042" s="33">
        <f t="shared" si="19"/>
        <v>3.9171336459895116E-2</v>
      </c>
    </row>
    <row r="1043" spans="2:4" x14ac:dyDescent="0.2">
      <c r="B1043" t="s">
        <v>1073</v>
      </c>
      <c r="C1043" s="33">
        <v>-5.8197392392017652E-3</v>
      </c>
      <c r="D1043" s="33">
        <f t="shared" si="19"/>
        <v>5.581973923920177E-2</v>
      </c>
    </row>
    <row r="1044" spans="2:4" x14ac:dyDescent="0.2">
      <c r="B1044" t="s">
        <v>1074</v>
      </c>
      <c r="C1044" s="33">
        <v>3.7955777413312644E-2</v>
      </c>
      <c r="D1044" s="33">
        <f t="shared" si="19"/>
        <v>1.2044222586687359E-2</v>
      </c>
    </row>
    <row r="1045" spans="2:4" x14ac:dyDescent="0.2">
      <c r="B1045" t="s">
        <v>1075</v>
      </c>
      <c r="C1045" s="33">
        <v>3.0436109078706537E-2</v>
      </c>
      <c r="D1045" s="33">
        <f t="shared" si="19"/>
        <v>1.9563890921293466E-2</v>
      </c>
    </row>
    <row r="1046" spans="2:4" x14ac:dyDescent="0.2">
      <c r="B1046" t="s">
        <v>1076</v>
      </c>
      <c r="C1046" s="33">
        <v>8.0622152390575387E-3</v>
      </c>
      <c r="D1046" s="33">
        <f t="shared" si="19"/>
        <v>4.1937784760942468E-2</v>
      </c>
    </row>
    <row r="1047" spans="2:4" x14ac:dyDescent="0.2">
      <c r="B1047" t="s">
        <v>1077</v>
      </c>
      <c r="C1047" s="33">
        <v>2.4576950459426726E-4</v>
      </c>
      <c r="D1047" s="33">
        <f t="shared" si="19"/>
        <v>4.9754230495405734E-2</v>
      </c>
    </row>
    <row r="1048" spans="2:4" x14ac:dyDescent="0.2">
      <c r="B1048" t="s">
        <v>1078</v>
      </c>
      <c r="C1048" s="33">
        <v>-8.5022383731311584E-3</v>
      </c>
      <c r="D1048" s="33">
        <f t="shared" si="19"/>
        <v>5.8502238373131163E-2</v>
      </c>
    </row>
    <row r="1049" spans="2:4" x14ac:dyDescent="0.2">
      <c r="B1049" t="s">
        <v>1079</v>
      </c>
      <c r="C1049" s="33">
        <v>2.1580678356942457E-2</v>
      </c>
      <c r="D1049" s="33">
        <f t="shared" si="19"/>
        <v>2.8419321643057546E-2</v>
      </c>
    </row>
    <row r="1050" spans="2:4" x14ac:dyDescent="0.2">
      <c r="B1050" t="s">
        <v>1080</v>
      </c>
      <c r="C1050" s="33">
        <v>-2.9203012591820877E-2</v>
      </c>
      <c r="D1050" s="33">
        <f t="shared" si="19"/>
        <v>7.9203012591820887E-2</v>
      </c>
    </row>
    <row r="1051" spans="2:4" x14ac:dyDescent="0.2">
      <c r="B1051" t="s">
        <v>1081</v>
      </c>
      <c r="C1051" s="33">
        <v>1.0847198465372545E-2</v>
      </c>
      <c r="D1051" s="33">
        <f t="shared" si="19"/>
        <v>3.9152801534627454E-2</v>
      </c>
    </row>
    <row r="1052" spans="2:4" x14ac:dyDescent="0.2">
      <c r="B1052" t="s">
        <v>1082</v>
      </c>
      <c r="C1052" s="33">
        <v>6.3899861539246594E-2</v>
      </c>
      <c r="D1052" s="33">
        <f t="shared" si="19"/>
        <v>-1.3899861539246591E-2</v>
      </c>
    </row>
    <row r="1053" spans="2:4" x14ac:dyDescent="0.2">
      <c r="B1053" t="s">
        <v>1083</v>
      </c>
      <c r="C1053" s="33">
        <v>2.9949965572167059E-2</v>
      </c>
      <c r="D1053" s="33">
        <f t="shared" si="19"/>
        <v>2.0050034427832944E-2</v>
      </c>
    </row>
    <row r="1054" spans="2:4" x14ac:dyDescent="0.2">
      <c r="B1054" t="s">
        <v>1084</v>
      </c>
      <c r="C1054" s="33">
        <v>4.4496676428131376E-2</v>
      </c>
      <c r="D1054" s="33">
        <f t="shared" si="19"/>
        <v>5.5033235718686263E-3</v>
      </c>
    </row>
    <row r="1055" spans="2:4" x14ac:dyDescent="0.2">
      <c r="B1055" t="s">
        <v>1085</v>
      </c>
      <c r="C1055" s="33">
        <v>1.8861262828193812E-2</v>
      </c>
      <c r="D1055" s="33">
        <f t="shared" si="19"/>
        <v>3.113873717180619E-2</v>
      </c>
    </row>
    <row r="1056" spans="2:4" x14ac:dyDescent="0.2">
      <c r="B1056" t="s">
        <v>1086</v>
      </c>
      <c r="C1056" s="33">
        <v>-3.1580329399536842E-3</v>
      </c>
      <c r="D1056" s="33">
        <f t="shared" si="19"/>
        <v>5.3158032939953685E-2</v>
      </c>
    </row>
    <row r="1057" spans="2:4" x14ac:dyDescent="0.2">
      <c r="B1057" t="s">
        <v>1087</v>
      </c>
      <c r="C1057" s="33">
        <v>9.467321813555361E-3</v>
      </c>
      <c r="D1057" s="33">
        <f t="shared" si="19"/>
        <v>4.053267818644464E-2</v>
      </c>
    </row>
    <row r="1058" spans="2:4" x14ac:dyDescent="0.2">
      <c r="B1058" t="s">
        <v>1088</v>
      </c>
      <c r="C1058" s="33">
        <v>2.8740570007793773E-2</v>
      </c>
      <c r="D1058" s="33">
        <f t="shared" si="19"/>
        <v>2.125942999220623E-2</v>
      </c>
    </row>
    <row r="1059" spans="2:4" x14ac:dyDescent="0.2">
      <c r="B1059" t="s">
        <v>1089</v>
      </c>
      <c r="C1059" s="33">
        <v>1.8503098201268057E-2</v>
      </c>
      <c r="D1059" s="33">
        <f t="shared" si="19"/>
        <v>3.1496901798731949E-2</v>
      </c>
    </row>
    <row r="1060" spans="2:4" x14ac:dyDescent="0.2">
      <c r="B1060" t="s">
        <v>1090</v>
      </c>
      <c r="C1060" s="33">
        <v>2.415026327757093E-2</v>
      </c>
      <c r="D1060" s="33">
        <f t="shared" si="19"/>
        <v>2.5849736722429073E-2</v>
      </c>
    </row>
    <row r="1061" spans="2:4" x14ac:dyDescent="0.2">
      <c r="B1061" t="s">
        <v>1091</v>
      </c>
      <c r="C1061" s="33">
        <v>-3.4591349726799288E-3</v>
      </c>
      <c r="D1061" s="33">
        <f t="shared" si="19"/>
        <v>5.3459134972679928E-2</v>
      </c>
    </row>
    <row r="1062" spans="2:4" x14ac:dyDescent="0.2">
      <c r="B1062" t="s">
        <v>1092</v>
      </c>
      <c r="C1062" s="33">
        <v>1.3477143826236878E-2</v>
      </c>
      <c r="D1062" s="33">
        <f t="shared" si="19"/>
        <v>3.6522856173763121E-2</v>
      </c>
    </row>
    <row r="1063" spans="2:4" x14ac:dyDescent="0.2">
      <c r="B1063" t="s">
        <v>1093</v>
      </c>
      <c r="C1063" s="33">
        <v>8.4041796743952978E-3</v>
      </c>
      <c r="D1063" s="33">
        <f t="shared" si="19"/>
        <v>4.1595820325604702E-2</v>
      </c>
    </row>
    <row r="1064" spans="2:4" x14ac:dyDescent="0.2">
      <c r="B1064" t="s">
        <v>1094</v>
      </c>
      <c r="C1064" s="33">
        <v>1.481780031557119E-2</v>
      </c>
      <c r="D1064" s="33">
        <f t="shared" si="19"/>
        <v>3.5182199684428817E-2</v>
      </c>
    </row>
    <row r="1065" spans="2:4" x14ac:dyDescent="0.2">
      <c r="B1065" t="s">
        <v>1095</v>
      </c>
      <c r="C1065" s="33">
        <v>2.8821384565960615E-3</v>
      </c>
      <c r="D1065" s="33">
        <f t="shared" si="19"/>
        <v>4.7117861543403944E-2</v>
      </c>
    </row>
    <row r="1066" spans="2:4" x14ac:dyDescent="0.2">
      <c r="B1066" t="s">
        <v>1096</v>
      </c>
      <c r="C1066" s="33">
        <v>4.2519353342137705E-3</v>
      </c>
      <c r="D1066" s="33">
        <f t="shared" si="19"/>
        <v>4.574806466578623E-2</v>
      </c>
    </row>
    <row r="1067" spans="2:4" x14ac:dyDescent="0.2">
      <c r="B1067" t="s">
        <v>1097</v>
      </c>
      <c r="C1067" s="33">
        <v>-4.5864490556570166E-2</v>
      </c>
      <c r="D1067" s="33">
        <f t="shared" si="19"/>
        <v>9.5864490556570175E-2</v>
      </c>
    </row>
    <row r="1068" spans="2:4" x14ac:dyDescent="0.2">
      <c r="B1068" t="s">
        <v>1098</v>
      </c>
      <c r="C1068" s="33">
        <v>2.3151696128904942E-2</v>
      </c>
      <c r="D1068" s="33">
        <f t="shared" si="19"/>
        <v>2.6848303871095061E-2</v>
      </c>
    </row>
    <row r="1069" spans="2:4" x14ac:dyDescent="0.2">
      <c r="B1069" t="s">
        <v>1099</v>
      </c>
      <c r="C1069" s="33">
        <v>-1.392896447162645E-2</v>
      </c>
      <c r="D1069" s="33">
        <f t="shared" si="19"/>
        <v>6.3928964471626451E-2</v>
      </c>
    </row>
    <row r="1070" spans="2:4" x14ac:dyDescent="0.2">
      <c r="B1070" t="s">
        <v>1100</v>
      </c>
      <c r="C1070" s="33">
        <v>5.8458077778829158E-3</v>
      </c>
      <c r="D1070" s="33">
        <f t="shared" si="19"/>
        <v>4.4154192222117083E-2</v>
      </c>
    </row>
    <row r="1071" spans="2:4" x14ac:dyDescent="0.2">
      <c r="B1071" t="s">
        <v>1101</v>
      </c>
      <c r="C1071" s="33">
        <v>5.3671647368653881E-2</v>
      </c>
      <c r="D1071" s="33">
        <f t="shared" si="19"/>
        <v>-3.6716473686538784E-3</v>
      </c>
    </row>
    <row r="1072" spans="2:4" x14ac:dyDescent="0.2">
      <c r="B1072" t="s">
        <v>1102</v>
      </c>
      <c r="C1072" s="33">
        <v>1.8273685281922566E-2</v>
      </c>
      <c r="D1072" s="33">
        <f t="shared" si="19"/>
        <v>3.1726314718077436E-2</v>
      </c>
    </row>
    <row r="1073" spans="2:4" x14ac:dyDescent="0.2">
      <c r="B1073" t="s">
        <v>1103</v>
      </c>
      <c r="C1073" s="33">
        <v>1.2405929355670083E-2</v>
      </c>
      <c r="D1073" s="33">
        <f t="shared" si="19"/>
        <v>3.7594070644329916E-2</v>
      </c>
    </row>
    <row r="1074" spans="2:4" x14ac:dyDescent="0.2">
      <c r="B1074" t="s">
        <v>1104</v>
      </c>
      <c r="C1074" s="33">
        <v>-1.8768461961226907E-3</v>
      </c>
      <c r="D1074" s="33">
        <f t="shared" si="19"/>
        <v>5.1876846196122692E-2</v>
      </c>
    </row>
    <row r="1075" spans="2:4" x14ac:dyDescent="0.2">
      <c r="B1075" t="s">
        <v>1105</v>
      </c>
      <c r="C1075" s="33">
        <v>-1.679196339071614E-2</v>
      </c>
      <c r="D1075" s="33">
        <f t="shared" si="19"/>
        <v>6.6791963390716136E-2</v>
      </c>
    </row>
    <row r="1076" spans="2:4" x14ac:dyDescent="0.2">
      <c r="B1076" t="s">
        <v>1106</v>
      </c>
      <c r="C1076" s="33">
        <v>-1.0327920198452412E-3</v>
      </c>
      <c r="D1076" s="33">
        <f t="shared" si="19"/>
        <v>5.1032792019845244E-2</v>
      </c>
    </row>
    <row r="1077" spans="2:4" x14ac:dyDescent="0.2">
      <c r="B1077" t="s">
        <v>1107</v>
      </c>
      <c r="C1077" s="33">
        <v>-2.9239074801063365E-3</v>
      </c>
      <c r="D1077" s="33">
        <f t="shared" si="19"/>
        <v>5.2923907480106336E-2</v>
      </c>
    </row>
    <row r="1078" spans="2:4" x14ac:dyDescent="0.2">
      <c r="B1078" t="s">
        <v>1108</v>
      </c>
      <c r="C1078" s="33">
        <v>1.4927695382178596E-2</v>
      </c>
      <c r="D1078" s="33">
        <f t="shared" si="19"/>
        <v>3.5072304617821404E-2</v>
      </c>
    </row>
    <row r="1079" spans="2:4" x14ac:dyDescent="0.2">
      <c r="B1079" t="s">
        <v>1109</v>
      </c>
      <c r="C1079" s="33">
        <v>1.8863124247400206E-2</v>
      </c>
      <c r="D1079" s="33">
        <f t="shared" si="19"/>
        <v>3.1136875752599796E-2</v>
      </c>
    </row>
    <row r="1080" spans="2:4" x14ac:dyDescent="0.2">
      <c r="B1080" t="s">
        <v>1110</v>
      </c>
      <c r="C1080" s="33">
        <v>1.107761085899436E-2</v>
      </c>
      <c r="D1080" s="33">
        <f t="shared" si="19"/>
        <v>3.8922389141005639E-2</v>
      </c>
    </row>
    <row r="1081" spans="2:4" x14ac:dyDescent="0.2">
      <c r="B1081" t="s">
        <v>1111</v>
      </c>
      <c r="C1081" s="33">
        <v>4.1777751347039122E-2</v>
      </c>
      <c r="D1081" s="33">
        <f t="shared" si="19"/>
        <v>8.2222486529608813E-3</v>
      </c>
    </row>
    <row r="1082" spans="2:4" x14ac:dyDescent="0.2">
      <c r="B1082" t="s">
        <v>1112</v>
      </c>
      <c r="C1082" s="33">
        <v>2.3725636207863502E-2</v>
      </c>
      <c r="D1082" s="33">
        <f t="shared" si="19"/>
        <v>2.6274363792136501E-2</v>
      </c>
    </row>
    <row r="1083" spans="2:4" x14ac:dyDescent="0.2">
      <c r="B1083" t="s">
        <v>1113</v>
      </c>
      <c r="C1083" s="33">
        <v>2.9605056563933245E-2</v>
      </c>
      <c r="D1083" s="33">
        <f t="shared" si="19"/>
        <v>2.0394943436066758E-2</v>
      </c>
    </row>
    <row r="1084" spans="2:4" x14ac:dyDescent="0.2">
      <c r="B1084" t="s">
        <v>1114</v>
      </c>
      <c r="C1084" s="33">
        <v>2.0365349386921753E-2</v>
      </c>
      <c r="D1084" s="33">
        <f t="shared" si="19"/>
        <v>2.963465061307825E-2</v>
      </c>
    </row>
    <row r="1085" spans="2:4" x14ac:dyDescent="0.2">
      <c r="B1085" t="s">
        <v>1115</v>
      </c>
      <c r="C1085" s="33">
        <v>-5.64955795096732E-3</v>
      </c>
      <c r="D1085" s="33">
        <f t="shared" si="19"/>
        <v>5.5649557950967321E-2</v>
      </c>
    </row>
    <row r="1086" spans="2:4" x14ac:dyDescent="0.2">
      <c r="B1086" t="s">
        <v>1116</v>
      </c>
      <c r="C1086" s="33">
        <v>-1.1494462905954749E-3</v>
      </c>
      <c r="D1086" s="33">
        <f t="shared" si="19"/>
        <v>5.1149446290595479E-2</v>
      </c>
    </row>
    <row r="1087" spans="2:4" x14ac:dyDescent="0.2">
      <c r="B1087" t="s">
        <v>1117</v>
      </c>
      <c r="C1087" s="33">
        <v>1.3884107382080199E-2</v>
      </c>
      <c r="D1087" s="33">
        <f t="shared" si="19"/>
        <v>3.6115892617919802E-2</v>
      </c>
    </row>
    <row r="1088" spans="2:4" x14ac:dyDescent="0.2">
      <c r="B1088" t="s">
        <v>1118</v>
      </c>
      <c r="C1088" s="33">
        <v>1.589241644082395E-2</v>
      </c>
      <c r="D1088" s="33">
        <f t="shared" si="19"/>
        <v>3.410758355917605E-2</v>
      </c>
    </row>
    <row r="1089" spans="2:4" x14ac:dyDescent="0.2">
      <c r="B1089" t="s">
        <v>1119</v>
      </c>
      <c r="C1089" s="33">
        <v>1.2798185448244629E-2</v>
      </c>
      <c r="D1089" s="33">
        <f t="shared" si="19"/>
        <v>3.7201814551755377E-2</v>
      </c>
    </row>
    <row r="1090" spans="2:4" x14ac:dyDescent="0.2">
      <c r="B1090" t="s">
        <v>1120</v>
      </c>
      <c r="C1090" s="33">
        <v>4.0475295283478666E-3</v>
      </c>
      <c r="D1090" s="33">
        <f t="shared" si="19"/>
        <v>4.5952470471652136E-2</v>
      </c>
    </row>
    <row r="1091" spans="2:4" x14ac:dyDescent="0.2">
      <c r="B1091" t="s">
        <v>1121</v>
      </c>
      <c r="C1091" s="33">
        <v>-3.4199188677432685E-2</v>
      </c>
      <c r="D1091" s="33">
        <f t="shared" si="19"/>
        <v>8.4199188677432688E-2</v>
      </c>
    </row>
    <row r="1092" spans="2:4" x14ac:dyDescent="0.2">
      <c r="B1092" t="s">
        <v>1122</v>
      </c>
      <c r="C1092" s="33">
        <v>2.9187331659915411E-2</v>
      </c>
      <c r="D1092" s="33">
        <f t="shared" si="19"/>
        <v>2.0812668340084592E-2</v>
      </c>
    </row>
    <row r="1093" spans="2:4" x14ac:dyDescent="0.2">
      <c r="B1093" t="s">
        <v>1123</v>
      </c>
      <c r="C1093" s="33">
        <v>-5.8279435145303215E-3</v>
      </c>
      <c r="D1093" s="33">
        <f t="shared" ref="D1093:D1156" si="20">-C1093+5%</f>
        <v>5.5827943514530326E-2</v>
      </c>
    </row>
    <row r="1094" spans="2:4" x14ac:dyDescent="0.2">
      <c r="B1094" t="s">
        <v>1124</v>
      </c>
      <c r="C1094" s="33">
        <v>8.1944400132114171E-3</v>
      </c>
      <c r="D1094" s="33">
        <f t="shared" si="20"/>
        <v>4.1805559986788587E-2</v>
      </c>
    </row>
    <row r="1095" spans="2:4" x14ac:dyDescent="0.2">
      <c r="B1095" t="s">
        <v>1125</v>
      </c>
      <c r="C1095" s="33">
        <v>-8.4395706838873517E-3</v>
      </c>
      <c r="D1095" s="33">
        <f t="shared" si="20"/>
        <v>5.8439570683887353E-2</v>
      </c>
    </row>
    <row r="1096" spans="2:4" x14ac:dyDescent="0.2">
      <c r="B1096" t="s">
        <v>1126</v>
      </c>
      <c r="C1096" s="33">
        <v>3.2250721846313078E-2</v>
      </c>
      <c r="D1096" s="33">
        <f t="shared" si="20"/>
        <v>1.7749278153686925E-2</v>
      </c>
    </row>
    <row r="1097" spans="2:4" x14ac:dyDescent="0.2">
      <c r="B1097" t="s">
        <v>1127</v>
      </c>
      <c r="C1097" s="33">
        <v>2.5411096288627089E-2</v>
      </c>
      <c r="D1097" s="33">
        <f t="shared" si="20"/>
        <v>2.4588903711372914E-2</v>
      </c>
    </row>
    <row r="1098" spans="2:4" x14ac:dyDescent="0.2">
      <c r="B1098" t="s">
        <v>1128</v>
      </c>
      <c r="C1098" s="33">
        <v>6.0685864184058629E-2</v>
      </c>
      <c r="D1098" s="33">
        <f t="shared" si="20"/>
        <v>-1.0685864184058626E-2</v>
      </c>
    </row>
    <row r="1099" spans="2:4" x14ac:dyDescent="0.2">
      <c r="B1099" t="s">
        <v>1129</v>
      </c>
      <c r="C1099" s="33">
        <v>1.0622012787515459E-2</v>
      </c>
      <c r="D1099" s="33">
        <f t="shared" si="20"/>
        <v>3.9377987212484547E-2</v>
      </c>
    </row>
    <row r="1100" spans="2:4" x14ac:dyDescent="0.2">
      <c r="B1100" t="s">
        <v>1130</v>
      </c>
      <c r="C1100" s="33">
        <v>-3.34219431417891E-3</v>
      </c>
      <c r="D1100" s="33">
        <f t="shared" si="20"/>
        <v>5.3342194314178915E-2</v>
      </c>
    </row>
    <row r="1101" spans="2:4" x14ac:dyDescent="0.2">
      <c r="B1101" t="s">
        <v>1131</v>
      </c>
      <c r="C1101" s="33">
        <v>7.3573586258869166E-3</v>
      </c>
      <c r="D1101" s="33">
        <f t="shared" si="20"/>
        <v>4.2642641374113083E-2</v>
      </c>
    </row>
    <row r="1102" spans="2:4" x14ac:dyDescent="0.2">
      <c r="B1102" t="s">
        <v>1132</v>
      </c>
      <c r="C1102" s="33">
        <v>2.9630713279471414E-2</v>
      </c>
      <c r="D1102" s="33">
        <f t="shared" si="20"/>
        <v>2.0369286720528589E-2</v>
      </c>
    </row>
    <row r="1103" spans="2:4" x14ac:dyDescent="0.2">
      <c r="B1103" t="s">
        <v>1133</v>
      </c>
      <c r="C1103" s="33">
        <v>3.5890499305282812E-2</v>
      </c>
      <c r="D1103" s="33">
        <f t="shared" si="20"/>
        <v>1.4109500694717191E-2</v>
      </c>
    </row>
    <row r="1104" spans="2:4" x14ac:dyDescent="0.2">
      <c r="B1104" t="s">
        <v>1134</v>
      </c>
      <c r="C1104" s="33">
        <v>1.7728446426470645E-2</v>
      </c>
      <c r="D1104" s="33">
        <f t="shared" si="20"/>
        <v>3.2271553573529357E-2</v>
      </c>
    </row>
    <row r="1105" spans="2:4" x14ac:dyDescent="0.2">
      <c r="B1105" t="s">
        <v>1135</v>
      </c>
      <c r="C1105" s="33">
        <v>-2.3495201485413668E-2</v>
      </c>
      <c r="D1105" s="33">
        <f t="shared" si="20"/>
        <v>7.3495201485413664E-2</v>
      </c>
    </row>
    <row r="1106" spans="2:4" x14ac:dyDescent="0.2">
      <c r="B1106" t="s">
        <v>1136</v>
      </c>
      <c r="C1106" s="33">
        <v>2.886081176034213E-2</v>
      </c>
      <c r="D1106" s="33">
        <f t="shared" si="20"/>
        <v>2.1139188239657873E-2</v>
      </c>
    </row>
    <row r="1107" spans="2:4" x14ac:dyDescent="0.2">
      <c r="B1107" t="s">
        <v>1137</v>
      </c>
      <c r="C1107" s="33">
        <v>-8.7528599876961159E-3</v>
      </c>
      <c r="D1107" s="33">
        <f t="shared" si="20"/>
        <v>5.8752859987696117E-2</v>
      </c>
    </row>
    <row r="1108" spans="2:4" x14ac:dyDescent="0.2">
      <c r="B1108" t="s">
        <v>1138</v>
      </c>
      <c r="C1108" s="33">
        <v>7.6192979160923258E-3</v>
      </c>
      <c r="D1108" s="33">
        <f t="shared" si="20"/>
        <v>4.2380702083907679E-2</v>
      </c>
    </row>
    <row r="1109" spans="2:4" x14ac:dyDescent="0.2">
      <c r="B1109" t="s">
        <v>1139</v>
      </c>
      <c r="C1109" s="33">
        <v>9.5539167520121444E-3</v>
      </c>
      <c r="D1109" s="33">
        <f t="shared" si="20"/>
        <v>4.044608324798786E-2</v>
      </c>
    </row>
    <row r="1110" spans="2:4" x14ac:dyDescent="0.2">
      <c r="B1110" t="s">
        <v>1140</v>
      </c>
      <c r="C1110" s="33">
        <v>-4.995308701833321E-3</v>
      </c>
      <c r="D1110" s="33">
        <f t="shared" si="20"/>
        <v>5.499530870183332E-2</v>
      </c>
    </row>
    <row r="1111" spans="2:4" x14ac:dyDescent="0.2">
      <c r="B1111" t="s">
        <v>1141</v>
      </c>
      <c r="C1111" s="33">
        <v>5.4574772111169933E-3</v>
      </c>
      <c r="D1111" s="33">
        <f t="shared" si="20"/>
        <v>4.4542522788883009E-2</v>
      </c>
    </row>
    <row r="1112" spans="2:4" x14ac:dyDescent="0.2">
      <c r="B1112" t="s">
        <v>1142</v>
      </c>
      <c r="C1112" s="33">
        <v>6.6484608684218242E-3</v>
      </c>
      <c r="D1112" s="33">
        <f t="shared" si="20"/>
        <v>4.335153913157818E-2</v>
      </c>
    </row>
    <row r="1113" spans="2:4" x14ac:dyDescent="0.2">
      <c r="B1113" t="s">
        <v>1143</v>
      </c>
      <c r="C1113" s="33">
        <v>8.7846638428379017E-4</v>
      </c>
      <c r="D1113" s="33">
        <f t="shared" si="20"/>
        <v>4.9121533615716209E-2</v>
      </c>
    </row>
    <row r="1114" spans="2:4" x14ac:dyDescent="0.2">
      <c r="B1114" t="s">
        <v>1144</v>
      </c>
      <c r="C1114" s="33">
        <v>2.6588108344762808E-4</v>
      </c>
      <c r="D1114" s="33">
        <f t="shared" si="20"/>
        <v>4.9734118916552376E-2</v>
      </c>
    </row>
    <row r="1115" spans="2:4" x14ac:dyDescent="0.2">
      <c r="B1115" t="s">
        <v>1145</v>
      </c>
      <c r="C1115" s="33">
        <v>8.6702130718973262E-3</v>
      </c>
      <c r="D1115" s="33">
        <f t="shared" si="20"/>
        <v>4.1329786928102678E-2</v>
      </c>
    </row>
    <row r="1116" spans="2:4" x14ac:dyDescent="0.2">
      <c r="B1116" t="s">
        <v>1146</v>
      </c>
      <c r="C1116" s="33">
        <v>1.4260665400929396E-2</v>
      </c>
      <c r="D1116" s="33">
        <f t="shared" si="20"/>
        <v>3.573933459907061E-2</v>
      </c>
    </row>
    <row r="1117" spans="2:4" x14ac:dyDescent="0.2">
      <c r="B1117" t="s">
        <v>1147</v>
      </c>
      <c r="C1117" s="33">
        <v>-5.4112600062354767E-3</v>
      </c>
      <c r="D1117" s="33">
        <f t="shared" si="20"/>
        <v>5.5411260006235481E-2</v>
      </c>
    </row>
    <row r="1118" spans="2:4" x14ac:dyDescent="0.2">
      <c r="B1118" t="s">
        <v>1148</v>
      </c>
      <c r="C1118" s="33">
        <v>2.5022806167685104E-2</v>
      </c>
      <c r="D1118" s="33">
        <f t="shared" si="20"/>
        <v>2.4977193832314899E-2</v>
      </c>
    </row>
    <row r="1119" spans="2:4" x14ac:dyDescent="0.2">
      <c r="B1119" t="s">
        <v>1149</v>
      </c>
      <c r="C1119" s="33">
        <v>6.4318530200922954E-3</v>
      </c>
      <c r="D1119" s="33">
        <f t="shared" si="20"/>
        <v>4.3568146979907706E-2</v>
      </c>
    </row>
    <row r="1120" spans="2:4" x14ac:dyDescent="0.2">
      <c r="B1120" t="s">
        <v>1150</v>
      </c>
      <c r="C1120" s="33">
        <v>-4.9850216133745101E-3</v>
      </c>
      <c r="D1120" s="33">
        <f t="shared" si="20"/>
        <v>5.4985021613374513E-2</v>
      </c>
    </row>
    <row r="1121" spans="2:4" x14ac:dyDescent="0.2">
      <c r="B1121" t="s">
        <v>1151</v>
      </c>
      <c r="C1121" s="33">
        <v>-2.7033519056474959E-3</v>
      </c>
      <c r="D1121" s="33">
        <f t="shared" si="20"/>
        <v>5.2703351905647497E-2</v>
      </c>
    </row>
    <row r="1122" spans="2:4" x14ac:dyDescent="0.2">
      <c r="B1122" t="s">
        <v>1152</v>
      </c>
      <c r="C1122" s="33">
        <v>-2.7576115771414889E-2</v>
      </c>
      <c r="D1122" s="33">
        <f t="shared" si="20"/>
        <v>7.7576115771414891E-2</v>
      </c>
    </row>
    <row r="1123" spans="2:4" x14ac:dyDescent="0.2">
      <c r="B1123" t="s">
        <v>1153</v>
      </c>
      <c r="C1123" s="33">
        <v>2.3893758345327133E-2</v>
      </c>
      <c r="D1123" s="33">
        <f t="shared" si="20"/>
        <v>2.610624165467287E-2</v>
      </c>
    </row>
    <row r="1124" spans="2:4" x14ac:dyDescent="0.2">
      <c r="B1124" t="s">
        <v>1154</v>
      </c>
      <c r="C1124" s="33">
        <v>-2.9887078612414759E-3</v>
      </c>
      <c r="D1124" s="33">
        <f t="shared" si="20"/>
        <v>5.2988707861241477E-2</v>
      </c>
    </row>
    <row r="1125" spans="2:4" x14ac:dyDescent="0.2">
      <c r="B1125" t="s">
        <v>1155</v>
      </c>
      <c r="C1125" s="33">
        <v>1.5475688860051904E-2</v>
      </c>
      <c r="D1125" s="33">
        <f t="shared" si="20"/>
        <v>3.4524311139948097E-2</v>
      </c>
    </row>
    <row r="1126" spans="2:4" x14ac:dyDescent="0.2">
      <c r="B1126" t="s">
        <v>1156</v>
      </c>
      <c r="C1126" s="33">
        <v>5.5287282237481807E-3</v>
      </c>
      <c r="D1126" s="33">
        <f t="shared" si="20"/>
        <v>4.4471271776251819E-2</v>
      </c>
    </row>
    <row r="1127" spans="2:4" x14ac:dyDescent="0.2">
      <c r="B1127" t="s">
        <v>1157</v>
      </c>
      <c r="C1127" s="33">
        <v>-1.6741331189870902E-2</v>
      </c>
      <c r="D1127" s="33">
        <f t="shared" si="20"/>
        <v>6.6741331189870912E-2</v>
      </c>
    </row>
    <row r="1128" spans="2:4" x14ac:dyDescent="0.2">
      <c r="B1128" t="s">
        <v>1158</v>
      </c>
      <c r="C1128" s="33">
        <v>-2.4678639959917377E-3</v>
      </c>
      <c r="D1128" s="33">
        <f t="shared" si="20"/>
        <v>5.2467863995991737E-2</v>
      </c>
    </row>
    <row r="1129" spans="2:4" x14ac:dyDescent="0.2">
      <c r="B1129" t="s">
        <v>1159</v>
      </c>
      <c r="C1129" s="33">
        <v>-4.7059348062775189E-3</v>
      </c>
      <c r="D1129" s="33">
        <f t="shared" si="20"/>
        <v>5.4705934806277522E-2</v>
      </c>
    </row>
    <row r="1130" spans="2:4" x14ac:dyDescent="0.2">
      <c r="B1130" t="s">
        <v>1160</v>
      </c>
      <c r="C1130" s="33">
        <v>3.9932303685323725E-3</v>
      </c>
      <c r="D1130" s="33">
        <f t="shared" si="20"/>
        <v>4.6006769631467631E-2</v>
      </c>
    </row>
    <row r="1131" spans="2:4" x14ac:dyDescent="0.2">
      <c r="B1131" t="s">
        <v>1161</v>
      </c>
      <c r="C1131" s="33">
        <v>-1.7279859531793063E-2</v>
      </c>
      <c r="D1131" s="33">
        <f t="shared" si="20"/>
        <v>6.7279859531793065E-2</v>
      </c>
    </row>
    <row r="1132" spans="2:4" x14ac:dyDescent="0.2">
      <c r="B1132" t="s">
        <v>1162</v>
      </c>
      <c r="C1132" s="33">
        <v>1.5549991453005684E-2</v>
      </c>
      <c r="D1132" s="33">
        <f t="shared" si="20"/>
        <v>3.4450008546994315E-2</v>
      </c>
    </row>
    <row r="1133" spans="2:4" x14ac:dyDescent="0.2">
      <c r="B1133" t="s">
        <v>1163</v>
      </c>
      <c r="C1133" s="33">
        <v>-1.6554148799955336E-2</v>
      </c>
      <c r="D1133" s="33">
        <f t="shared" si="20"/>
        <v>6.6554148799955332E-2</v>
      </c>
    </row>
    <row r="1134" spans="2:4" x14ac:dyDescent="0.2">
      <c r="B1134" t="s">
        <v>1164</v>
      </c>
      <c r="C1134" s="33">
        <v>5.5559496466576673E-2</v>
      </c>
      <c r="D1134" s="33">
        <f t="shared" si="20"/>
        <v>-5.5594964665766702E-3</v>
      </c>
    </row>
    <row r="1135" spans="2:4" x14ac:dyDescent="0.2">
      <c r="B1135" t="s">
        <v>1165</v>
      </c>
      <c r="C1135" s="33">
        <v>4.6558656765578112E-2</v>
      </c>
      <c r="D1135" s="33">
        <f t="shared" si="20"/>
        <v>3.4413432344218911E-3</v>
      </c>
    </row>
    <row r="1136" spans="2:4" x14ac:dyDescent="0.2">
      <c r="B1136" t="s">
        <v>1166</v>
      </c>
      <c r="C1136" s="33">
        <v>-3.987052257061429E-3</v>
      </c>
      <c r="D1136" s="33">
        <f t="shared" si="20"/>
        <v>5.3987052257061435E-2</v>
      </c>
    </row>
    <row r="1137" spans="2:4" x14ac:dyDescent="0.2">
      <c r="B1137" t="s">
        <v>1167</v>
      </c>
      <c r="C1137" s="33">
        <v>8.3027850795209263E-3</v>
      </c>
      <c r="D1137" s="33">
        <f t="shared" si="20"/>
        <v>4.1697214920479078E-2</v>
      </c>
    </row>
    <row r="1138" spans="2:4" x14ac:dyDescent="0.2">
      <c r="B1138" t="s">
        <v>1168</v>
      </c>
      <c r="C1138" s="33">
        <v>1.6722900553338076E-2</v>
      </c>
      <c r="D1138" s="33">
        <f t="shared" si="20"/>
        <v>3.3277099446661927E-2</v>
      </c>
    </row>
    <row r="1139" spans="2:4" x14ac:dyDescent="0.2">
      <c r="B1139" t="s">
        <v>1169</v>
      </c>
      <c r="C1139" s="33">
        <v>1.129031374558607E-2</v>
      </c>
      <c r="D1139" s="33">
        <f t="shared" si="20"/>
        <v>3.8709686254413934E-2</v>
      </c>
    </row>
    <row r="1140" spans="2:4" x14ac:dyDescent="0.2">
      <c r="B1140" t="s">
        <v>1170</v>
      </c>
      <c r="C1140" s="33">
        <v>1.5507399162387643E-2</v>
      </c>
      <c r="D1140" s="33">
        <f t="shared" si="20"/>
        <v>3.449260083761236E-2</v>
      </c>
    </row>
    <row r="1141" spans="2:4" x14ac:dyDescent="0.2">
      <c r="B1141" t="s">
        <v>1171</v>
      </c>
      <c r="C1141" s="33">
        <v>1.4625586706674687E-2</v>
      </c>
      <c r="D1141" s="33">
        <f t="shared" si="20"/>
        <v>3.5374413293325316E-2</v>
      </c>
    </row>
    <row r="1142" spans="2:4" x14ac:dyDescent="0.2">
      <c r="B1142" t="s">
        <v>1172</v>
      </c>
      <c r="C1142" s="33">
        <v>1.9586368367383814E-3</v>
      </c>
      <c r="D1142" s="33">
        <f t="shared" si="20"/>
        <v>4.8041363163261623E-2</v>
      </c>
    </row>
    <row r="1143" spans="2:4" x14ac:dyDescent="0.2">
      <c r="B1143" t="s">
        <v>1173</v>
      </c>
      <c r="C1143" s="33">
        <v>1.873207111581909E-2</v>
      </c>
      <c r="D1143" s="33">
        <f t="shared" si="20"/>
        <v>3.1267928884180909E-2</v>
      </c>
    </row>
    <row r="1144" spans="2:4" x14ac:dyDescent="0.2">
      <c r="B1144" t="s">
        <v>1174</v>
      </c>
      <c r="C1144" s="33">
        <v>1.2991764809279788E-2</v>
      </c>
      <c r="D1144" s="33">
        <f t="shared" si="20"/>
        <v>3.7008235190720218E-2</v>
      </c>
    </row>
    <row r="1145" spans="2:4" x14ac:dyDescent="0.2">
      <c r="B1145" t="s">
        <v>1175</v>
      </c>
      <c r="C1145" s="33">
        <v>5.0139597341027638E-2</v>
      </c>
      <c r="D1145" s="33">
        <f t="shared" si="20"/>
        <v>-1.3959734102763494E-4</v>
      </c>
    </row>
    <row r="1146" spans="2:4" x14ac:dyDescent="0.2">
      <c r="B1146" t="s">
        <v>1176</v>
      </c>
      <c r="C1146" s="33">
        <v>1.1774165724937162E-3</v>
      </c>
      <c r="D1146" s="33">
        <f t="shared" si="20"/>
        <v>4.8822583427506283E-2</v>
      </c>
    </row>
    <row r="1147" spans="2:4" x14ac:dyDescent="0.2">
      <c r="B1147" t="s">
        <v>1177</v>
      </c>
      <c r="C1147" s="33">
        <v>3.8858793146858764E-2</v>
      </c>
      <c r="D1147" s="33">
        <f t="shared" si="20"/>
        <v>1.1141206853141239E-2</v>
      </c>
    </row>
    <row r="1148" spans="2:4" x14ac:dyDescent="0.2">
      <c r="B1148" t="s">
        <v>1178</v>
      </c>
      <c r="C1148" s="33">
        <v>3.8621511140501719E-2</v>
      </c>
      <c r="D1148" s="33">
        <f t="shared" si="20"/>
        <v>1.1378488859498284E-2</v>
      </c>
    </row>
    <row r="1149" spans="2:4" x14ac:dyDescent="0.2">
      <c r="B1149" t="s">
        <v>1179</v>
      </c>
      <c r="C1149" s="33">
        <v>-3.441102894916076E-2</v>
      </c>
      <c r="D1149" s="33">
        <f t="shared" si="20"/>
        <v>8.4411028949160763E-2</v>
      </c>
    </row>
    <row r="1150" spans="2:4" x14ac:dyDescent="0.2">
      <c r="B1150" t="s">
        <v>1180</v>
      </c>
      <c r="C1150" s="33">
        <v>9.11492820682735E-3</v>
      </c>
      <c r="D1150" s="33">
        <f t="shared" si="20"/>
        <v>4.0885071793172655E-2</v>
      </c>
    </row>
    <row r="1151" spans="2:4" x14ac:dyDescent="0.2">
      <c r="B1151" t="s">
        <v>1181</v>
      </c>
      <c r="C1151" s="33">
        <v>2.1767147286967554E-2</v>
      </c>
      <c r="D1151" s="33">
        <f t="shared" si="20"/>
        <v>2.8232852713032448E-2</v>
      </c>
    </row>
    <row r="1152" spans="2:4" x14ac:dyDescent="0.2">
      <c r="B1152" t="s">
        <v>1182</v>
      </c>
      <c r="C1152" s="33">
        <v>7.8469664720147436E-4</v>
      </c>
      <c r="D1152" s="33">
        <f t="shared" si="20"/>
        <v>4.9215303352798528E-2</v>
      </c>
    </row>
    <row r="1153" spans="2:4" x14ac:dyDescent="0.2">
      <c r="B1153" t="s">
        <v>1183</v>
      </c>
      <c r="C1153" s="33">
        <v>1.9986833853314043E-2</v>
      </c>
      <c r="D1153" s="33">
        <f t="shared" si="20"/>
        <v>3.0013166146685959E-2</v>
      </c>
    </row>
    <row r="1154" spans="2:4" x14ac:dyDescent="0.2">
      <c r="B1154" t="s">
        <v>1184</v>
      </c>
      <c r="C1154" s="33">
        <v>-2.161177384885192E-2</v>
      </c>
      <c r="D1154" s="33">
        <f t="shared" si="20"/>
        <v>7.1611773848851923E-2</v>
      </c>
    </row>
    <row r="1155" spans="2:4" x14ac:dyDescent="0.2">
      <c r="B1155" t="s">
        <v>1185</v>
      </c>
      <c r="C1155" s="33">
        <v>2.7831379201267131E-2</v>
      </c>
      <c r="D1155" s="33">
        <f t="shared" si="20"/>
        <v>2.2168620798732872E-2</v>
      </c>
    </row>
    <row r="1156" spans="2:4" x14ac:dyDescent="0.2">
      <c r="B1156" t="s">
        <v>1186</v>
      </c>
      <c r="C1156" s="33">
        <v>-1.1187623980668459E-2</v>
      </c>
      <c r="D1156" s="33">
        <f t="shared" si="20"/>
        <v>6.118762398066846E-2</v>
      </c>
    </row>
    <row r="1157" spans="2:4" x14ac:dyDescent="0.2">
      <c r="B1157" t="s">
        <v>1187</v>
      </c>
      <c r="C1157" s="33">
        <v>1.4832221436126305E-2</v>
      </c>
      <c r="D1157" s="33">
        <f t="shared" ref="D1157:D1220" si="21">-C1157+5%</f>
        <v>3.5167778563873694E-2</v>
      </c>
    </row>
    <row r="1158" spans="2:4" x14ac:dyDescent="0.2">
      <c r="B1158" t="s">
        <v>1188</v>
      </c>
      <c r="C1158" s="33">
        <v>2.6786698091489231E-2</v>
      </c>
      <c r="D1158" s="33">
        <f t="shared" si="21"/>
        <v>2.3213301908510772E-2</v>
      </c>
    </row>
    <row r="1159" spans="2:4" x14ac:dyDescent="0.2">
      <c r="B1159" t="s">
        <v>1189</v>
      </c>
      <c r="C1159" s="33">
        <v>-1.0559105762043565E-2</v>
      </c>
      <c r="D1159" s="33">
        <f t="shared" si="21"/>
        <v>6.0559105762043569E-2</v>
      </c>
    </row>
    <row r="1160" spans="2:4" x14ac:dyDescent="0.2">
      <c r="B1160" t="s">
        <v>1190</v>
      </c>
      <c r="C1160" s="33">
        <v>2.0978113448283403E-2</v>
      </c>
      <c r="D1160" s="33">
        <f t="shared" si="21"/>
        <v>2.90218865517166E-2</v>
      </c>
    </row>
    <row r="1161" spans="2:4" x14ac:dyDescent="0.2">
      <c r="B1161" t="s">
        <v>1191</v>
      </c>
      <c r="C1161" s="33">
        <v>2.9703601956727341E-3</v>
      </c>
      <c r="D1161" s="33">
        <f t="shared" si="21"/>
        <v>4.702963980432727E-2</v>
      </c>
    </row>
    <row r="1162" spans="2:4" x14ac:dyDescent="0.2">
      <c r="B1162" t="s">
        <v>1192</v>
      </c>
      <c r="C1162" s="33">
        <v>3.8985765976515298E-2</v>
      </c>
      <c r="D1162" s="33">
        <f t="shared" si="21"/>
        <v>1.1014234023484705E-2</v>
      </c>
    </row>
    <row r="1163" spans="2:4" x14ac:dyDescent="0.2">
      <c r="B1163" t="s">
        <v>1193</v>
      </c>
      <c r="C1163" s="33">
        <v>2.2194422034826272E-2</v>
      </c>
      <c r="D1163" s="33">
        <f t="shared" si="21"/>
        <v>2.7805577965173731E-2</v>
      </c>
    </row>
    <row r="1164" spans="2:4" x14ac:dyDescent="0.2">
      <c r="B1164" t="s">
        <v>1194</v>
      </c>
      <c r="C1164" s="33">
        <v>6.9767783154448502E-4</v>
      </c>
      <c r="D1164" s="33">
        <f t="shared" si="21"/>
        <v>4.9302322168455516E-2</v>
      </c>
    </row>
    <row r="1165" spans="2:4" x14ac:dyDescent="0.2">
      <c r="B1165" t="s">
        <v>1195</v>
      </c>
      <c r="C1165" s="33">
        <v>9.414293115867417E-3</v>
      </c>
      <c r="D1165" s="33">
        <f t="shared" si="21"/>
        <v>4.0585706884132586E-2</v>
      </c>
    </row>
    <row r="1166" spans="2:4" x14ac:dyDescent="0.2">
      <c r="B1166" t="s">
        <v>1196</v>
      </c>
      <c r="C1166" s="33">
        <v>-1.8442020765882451E-2</v>
      </c>
      <c r="D1166" s="33">
        <f t="shared" si="21"/>
        <v>6.8442020765882461E-2</v>
      </c>
    </row>
    <row r="1167" spans="2:4" x14ac:dyDescent="0.2">
      <c r="B1167" t="s">
        <v>1197</v>
      </c>
      <c r="C1167" s="33">
        <v>3.0593517245112119E-2</v>
      </c>
      <c r="D1167" s="33">
        <f t="shared" si="21"/>
        <v>1.9406482754887884E-2</v>
      </c>
    </row>
    <row r="1168" spans="2:4" x14ac:dyDescent="0.2">
      <c r="B1168" t="s">
        <v>1198</v>
      </c>
      <c r="C1168" s="33">
        <v>-1.4755150152937645E-2</v>
      </c>
      <c r="D1168" s="33">
        <f t="shared" si="21"/>
        <v>6.4755150152937646E-2</v>
      </c>
    </row>
    <row r="1169" spans="2:4" x14ac:dyDescent="0.2">
      <c r="B1169" t="s">
        <v>1199</v>
      </c>
      <c r="C1169" s="33">
        <v>4.4511430807525386E-3</v>
      </c>
      <c r="D1169" s="33">
        <f t="shared" si="21"/>
        <v>4.5548856919247462E-2</v>
      </c>
    </row>
    <row r="1170" spans="2:4" x14ac:dyDescent="0.2">
      <c r="B1170" t="s">
        <v>1200</v>
      </c>
      <c r="C1170" s="33">
        <v>5.5917467284494924E-3</v>
      </c>
      <c r="D1170" s="33">
        <f t="shared" si="21"/>
        <v>4.4408253271550513E-2</v>
      </c>
    </row>
    <row r="1171" spans="2:4" x14ac:dyDescent="0.2">
      <c r="B1171" t="s">
        <v>1201</v>
      </c>
      <c r="C1171" s="33">
        <v>2.8873165384160668E-2</v>
      </c>
      <c r="D1171" s="33">
        <f t="shared" si="21"/>
        <v>2.1126834615839335E-2</v>
      </c>
    </row>
    <row r="1172" spans="2:4" x14ac:dyDescent="0.2">
      <c r="B1172" t="s">
        <v>1202</v>
      </c>
      <c r="C1172" s="33">
        <v>2.3336179434629116E-2</v>
      </c>
      <c r="D1172" s="33">
        <f t="shared" si="21"/>
        <v>2.6663820565370887E-2</v>
      </c>
    </row>
    <row r="1173" spans="2:4" x14ac:dyDescent="0.2">
      <c r="B1173" t="s">
        <v>1203</v>
      </c>
      <c r="C1173" s="33">
        <v>1.334407349805574E-2</v>
      </c>
      <c r="D1173" s="33">
        <f t="shared" si="21"/>
        <v>3.6655926501944262E-2</v>
      </c>
    </row>
    <row r="1174" spans="2:4" x14ac:dyDescent="0.2">
      <c r="B1174" t="s">
        <v>1204</v>
      </c>
      <c r="C1174" s="33">
        <v>3.0532244058626076E-2</v>
      </c>
      <c r="D1174" s="33">
        <f t="shared" si="21"/>
        <v>1.9467755941373927E-2</v>
      </c>
    </row>
    <row r="1175" spans="2:4" x14ac:dyDescent="0.2">
      <c r="B1175" t="s">
        <v>1205</v>
      </c>
      <c r="C1175" s="33">
        <v>-4.8463674628122164E-3</v>
      </c>
      <c r="D1175" s="33">
        <f t="shared" si="21"/>
        <v>5.4846367462812219E-2</v>
      </c>
    </row>
    <row r="1176" spans="2:4" x14ac:dyDescent="0.2">
      <c r="B1176" t="s">
        <v>1206</v>
      </c>
      <c r="C1176" s="33">
        <v>-2.3542975018260151E-2</v>
      </c>
      <c r="D1176" s="33">
        <f t="shared" si="21"/>
        <v>7.3542975018260154E-2</v>
      </c>
    </row>
    <row r="1177" spans="2:4" x14ac:dyDescent="0.2">
      <c r="B1177" t="s">
        <v>1207</v>
      </c>
      <c r="C1177" s="33">
        <v>-2.5816183976904404E-2</v>
      </c>
      <c r="D1177" s="33">
        <f t="shared" si="21"/>
        <v>7.58161839769044E-2</v>
      </c>
    </row>
    <row r="1178" spans="2:4" x14ac:dyDescent="0.2">
      <c r="B1178" t="s">
        <v>1208</v>
      </c>
      <c r="C1178" s="33">
        <v>-1.4471339296556555E-2</v>
      </c>
      <c r="D1178" s="33">
        <f t="shared" si="21"/>
        <v>6.447133929655656E-2</v>
      </c>
    </row>
    <row r="1179" spans="2:4" x14ac:dyDescent="0.2">
      <c r="B1179" t="s">
        <v>1209</v>
      </c>
      <c r="C1179" s="33">
        <v>-5.4946956215108991E-4</v>
      </c>
      <c r="D1179" s="33">
        <f t="shared" si="21"/>
        <v>5.0549469562151089E-2</v>
      </c>
    </row>
    <row r="1180" spans="2:4" x14ac:dyDescent="0.2">
      <c r="B1180" t="s">
        <v>1210</v>
      </c>
      <c r="C1180" s="33">
        <v>3.6843080481435544E-2</v>
      </c>
      <c r="D1180" s="33">
        <f t="shared" si="21"/>
        <v>1.3156919518564458E-2</v>
      </c>
    </row>
    <row r="1181" spans="2:4" x14ac:dyDescent="0.2">
      <c r="B1181" t="s">
        <v>1211</v>
      </c>
      <c r="C1181" s="33">
        <v>1.9258430874275353E-2</v>
      </c>
      <c r="D1181" s="33">
        <f t="shared" si="21"/>
        <v>3.0741569125724649E-2</v>
      </c>
    </row>
    <row r="1182" spans="2:4" x14ac:dyDescent="0.2">
      <c r="B1182" t="s">
        <v>1212</v>
      </c>
      <c r="C1182" s="33">
        <v>-1.0863818952029156E-2</v>
      </c>
      <c r="D1182" s="33">
        <f t="shared" si="21"/>
        <v>6.0863818952029157E-2</v>
      </c>
    </row>
    <row r="1183" spans="2:4" x14ac:dyDescent="0.2">
      <c r="B1183" t="s">
        <v>1213</v>
      </c>
      <c r="C1183" s="33">
        <v>2.6715718668229249E-2</v>
      </c>
      <c r="D1183" s="33">
        <f t="shared" si="21"/>
        <v>2.3284281331770754E-2</v>
      </c>
    </row>
    <row r="1184" spans="2:4" x14ac:dyDescent="0.2">
      <c r="B1184" t="s">
        <v>1214</v>
      </c>
      <c r="C1184" s="33">
        <v>3.7992548571701146E-2</v>
      </c>
      <c r="D1184" s="33">
        <f t="shared" si="21"/>
        <v>1.2007451428298857E-2</v>
      </c>
    </row>
    <row r="1185" spans="2:4" x14ac:dyDescent="0.2">
      <c r="B1185" t="s">
        <v>1215</v>
      </c>
      <c r="C1185" s="33">
        <v>-5.7590421804442193E-3</v>
      </c>
      <c r="D1185" s="33">
        <f t="shared" si="21"/>
        <v>5.5759042180444224E-2</v>
      </c>
    </row>
    <row r="1186" spans="2:4" x14ac:dyDescent="0.2">
      <c r="B1186" t="s">
        <v>1216</v>
      </c>
      <c r="C1186" s="33">
        <v>-2.1082529702037833E-2</v>
      </c>
      <c r="D1186" s="33">
        <f t="shared" si="21"/>
        <v>7.1082529702037836E-2</v>
      </c>
    </row>
    <row r="1187" spans="2:4" x14ac:dyDescent="0.2">
      <c r="B1187" t="s">
        <v>1217</v>
      </c>
      <c r="C1187" s="33">
        <v>-1.0309576189905521E-2</v>
      </c>
      <c r="D1187" s="33">
        <f t="shared" si="21"/>
        <v>6.0309576189905525E-2</v>
      </c>
    </row>
    <row r="1188" spans="2:4" x14ac:dyDescent="0.2">
      <c r="B1188" t="s">
        <v>1218</v>
      </c>
      <c r="C1188" s="33">
        <v>5.363632397790162E-3</v>
      </c>
      <c r="D1188" s="33">
        <f t="shared" si="21"/>
        <v>4.4636367602209841E-2</v>
      </c>
    </row>
    <row r="1189" spans="2:4" x14ac:dyDescent="0.2">
      <c r="B1189" t="s">
        <v>1219</v>
      </c>
      <c r="C1189" s="33">
        <v>-6.2901641327919432E-3</v>
      </c>
      <c r="D1189" s="33">
        <f t="shared" si="21"/>
        <v>5.6290164132791948E-2</v>
      </c>
    </row>
    <row r="1190" spans="2:4" x14ac:dyDescent="0.2">
      <c r="B1190" t="s">
        <v>1220</v>
      </c>
      <c r="C1190" s="33">
        <v>2.3614965337656772E-2</v>
      </c>
      <c r="D1190" s="33">
        <f t="shared" si="21"/>
        <v>2.6385034662343231E-2</v>
      </c>
    </row>
    <row r="1191" spans="2:4" x14ac:dyDescent="0.2">
      <c r="B1191" t="s">
        <v>1221</v>
      </c>
      <c r="C1191" s="33">
        <v>-3.5045667614048079E-2</v>
      </c>
      <c r="D1191" s="33">
        <f t="shared" si="21"/>
        <v>8.5045667614048082E-2</v>
      </c>
    </row>
    <row r="1192" spans="2:4" x14ac:dyDescent="0.2">
      <c r="B1192" t="s">
        <v>1222</v>
      </c>
      <c r="C1192" s="33">
        <v>4.8390173887178957E-3</v>
      </c>
      <c r="D1192" s="33">
        <f t="shared" si="21"/>
        <v>4.5160982611282111E-2</v>
      </c>
    </row>
    <row r="1193" spans="2:4" x14ac:dyDescent="0.2">
      <c r="B1193" t="s">
        <v>1223</v>
      </c>
      <c r="C1193" s="33">
        <v>-2.0908068001644138E-2</v>
      </c>
      <c r="D1193" s="33">
        <f t="shared" si="21"/>
        <v>7.0908068001644148E-2</v>
      </c>
    </row>
    <row r="1194" spans="2:4" x14ac:dyDescent="0.2">
      <c r="B1194" t="s">
        <v>1224</v>
      </c>
      <c r="C1194" s="33">
        <v>3.8653629679492714E-2</v>
      </c>
      <c r="D1194" s="33">
        <f t="shared" si="21"/>
        <v>1.1346370320507289E-2</v>
      </c>
    </row>
    <row r="1195" spans="2:4" x14ac:dyDescent="0.2">
      <c r="B1195" t="s">
        <v>1225</v>
      </c>
      <c r="C1195" s="33">
        <v>1.995170686335309E-2</v>
      </c>
      <c r="D1195" s="33">
        <f t="shared" si="21"/>
        <v>3.0048293136646913E-2</v>
      </c>
    </row>
    <row r="1196" spans="2:4" x14ac:dyDescent="0.2">
      <c r="B1196" t="s">
        <v>1226</v>
      </c>
      <c r="C1196" s="33">
        <v>-1.1970790872521958E-2</v>
      </c>
      <c r="D1196" s="33">
        <f t="shared" si="21"/>
        <v>6.1970790872521962E-2</v>
      </c>
    </row>
    <row r="1197" spans="2:4" x14ac:dyDescent="0.2">
      <c r="B1197" t="s">
        <v>1227</v>
      </c>
      <c r="C1197" s="33">
        <v>-2.3580430013595152E-2</v>
      </c>
      <c r="D1197" s="33">
        <f t="shared" si="21"/>
        <v>7.3580430013595155E-2</v>
      </c>
    </row>
    <row r="1198" spans="2:4" x14ac:dyDescent="0.2">
      <c r="B1198" t="s">
        <v>1228</v>
      </c>
      <c r="C1198" s="33">
        <v>8.8398229198836352E-3</v>
      </c>
      <c r="D1198" s="33">
        <f t="shared" si="21"/>
        <v>4.1160177080116364E-2</v>
      </c>
    </row>
    <row r="1199" spans="2:4" x14ac:dyDescent="0.2">
      <c r="B1199" t="s">
        <v>1229</v>
      </c>
      <c r="C1199" s="33">
        <v>-4.4607543567662528E-3</v>
      </c>
      <c r="D1199" s="33">
        <f t="shared" si="21"/>
        <v>5.4460754356766256E-2</v>
      </c>
    </row>
    <row r="1200" spans="2:4" x14ac:dyDescent="0.2">
      <c r="B1200" t="s">
        <v>1230</v>
      </c>
      <c r="C1200" s="33">
        <v>-4.1389466742725416E-3</v>
      </c>
      <c r="D1200" s="33">
        <f t="shared" si="21"/>
        <v>5.4138946674272548E-2</v>
      </c>
    </row>
    <row r="1201" spans="2:4" x14ac:dyDescent="0.2">
      <c r="B1201" t="s">
        <v>1231</v>
      </c>
      <c r="C1201" s="33">
        <v>3.8757423352797721E-2</v>
      </c>
      <c r="D1201" s="33">
        <f t="shared" si="21"/>
        <v>1.1242576647202282E-2</v>
      </c>
    </row>
    <row r="1202" spans="2:4" x14ac:dyDescent="0.2">
      <c r="B1202" t="s">
        <v>1232</v>
      </c>
      <c r="C1202" s="33">
        <v>-4.0634505562142126E-2</v>
      </c>
      <c r="D1202" s="33">
        <f t="shared" si="21"/>
        <v>9.0634505562142129E-2</v>
      </c>
    </row>
    <row r="1203" spans="2:4" x14ac:dyDescent="0.2">
      <c r="B1203" t="s">
        <v>1233</v>
      </c>
      <c r="C1203" s="33">
        <v>-5.6404412836223213E-3</v>
      </c>
      <c r="D1203" s="33">
        <f t="shared" si="21"/>
        <v>5.5640441283622326E-2</v>
      </c>
    </row>
    <row r="1204" spans="2:4" x14ac:dyDescent="0.2">
      <c r="B1204" t="s">
        <v>1234</v>
      </c>
      <c r="C1204" s="33">
        <v>1.0536851959911775E-2</v>
      </c>
      <c r="D1204" s="33">
        <f t="shared" si="21"/>
        <v>3.9463148040088228E-2</v>
      </c>
    </row>
    <row r="1205" spans="2:4" x14ac:dyDescent="0.2">
      <c r="B1205" t="s">
        <v>1235</v>
      </c>
      <c r="C1205" s="33">
        <v>1.2273088162105332E-2</v>
      </c>
      <c r="D1205" s="33">
        <f t="shared" si="21"/>
        <v>3.7726911837894672E-2</v>
      </c>
    </row>
    <row r="1206" spans="2:4" x14ac:dyDescent="0.2">
      <c r="B1206" t="s">
        <v>1236</v>
      </c>
      <c r="C1206" s="33">
        <v>1.3653411114014427E-3</v>
      </c>
      <c r="D1206" s="33">
        <f t="shared" si="21"/>
        <v>4.863465888859856E-2</v>
      </c>
    </row>
    <row r="1207" spans="2:4" x14ac:dyDescent="0.2">
      <c r="B1207" t="s">
        <v>1237</v>
      </c>
      <c r="C1207" s="33">
        <v>2.8631733783382234E-2</v>
      </c>
      <c r="D1207" s="33">
        <f t="shared" si="21"/>
        <v>2.1368266216617769E-2</v>
      </c>
    </row>
    <row r="1208" spans="2:4" x14ac:dyDescent="0.2">
      <c r="B1208" t="s">
        <v>1238</v>
      </c>
      <c r="C1208" s="33">
        <v>3.2322500042580138E-2</v>
      </c>
      <c r="D1208" s="33">
        <f t="shared" si="21"/>
        <v>1.7677499957419865E-2</v>
      </c>
    </row>
    <row r="1209" spans="2:4" x14ac:dyDescent="0.2">
      <c r="B1209" t="s">
        <v>1239</v>
      </c>
      <c r="C1209" s="33">
        <v>2.6005238690536156E-2</v>
      </c>
      <c r="D1209" s="33">
        <f t="shared" si="21"/>
        <v>2.3994761309463847E-2</v>
      </c>
    </row>
    <row r="1210" spans="2:4" x14ac:dyDescent="0.2">
      <c r="B1210" t="s">
        <v>1240</v>
      </c>
      <c r="C1210" s="33">
        <v>1.7752550401420857E-2</v>
      </c>
      <c r="D1210" s="33">
        <f t="shared" si="21"/>
        <v>3.2247449598579142E-2</v>
      </c>
    </row>
    <row r="1211" spans="2:4" x14ac:dyDescent="0.2">
      <c r="B1211" t="s">
        <v>1241</v>
      </c>
      <c r="C1211" s="33">
        <v>3.7425405779511901E-2</v>
      </c>
      <c r="D1211" s="33">
        <f t="shared" si="21"/>
        <v>1.2574594220488101E-2</v>
      </c>
    </row>
    <row r="1212" spans="2:4" x14ac:dyDescent="0.2">
      <c r="B1212" t="s">
        <v>1242</v>
      </c>
      <c r="C1212" s="33">
        <v>-1.5694856043440092E-2</v>
      </c>
      <c r="D1212" s="33">
        <f t="shared" si="21"/>
        <v>6.5694856043440095E-2</v>
      </c>
    </row>
    <row r="1213" spans="2:4" x14ac:dyDescent="0.2">
      <c r="B1213" t="s">
        <v>1243</v>
      </c>
      <c r="C1213" s="33">
        <v>-1.2468004611691041E-2</v>
      </c>
      <c r="D1213" s="33">
        <f t="shared" si="21"/>
        <v>6.2468004611691046E-2</v>
      </c>
    </row>
    <row r="1214" spans="2:4" x14ac:dyDescent="0.2">
      <c r="B1214" t="s">
        <v>1244</v>
      </c>
      <c r="C1214" s="33">
        <v>4.8614802425802135E-2</v>
      </c>
      <c r="D1214" s="33">
        <f t="shared" si="21"/>
        <v>1.3851975741978675E-3</v>
      </c>
    </row>
    <row r="1215" spans="2:4" x14ac:dyDescent="0.2">
      <c r="B1215" t="s">
        <v>1245</v>
      </c>
      <c r="C1215" s="33">
        <v>1.2524432265490392E-2</v>
      </c>
      <c r="D1215" s="33">
        <f t="shared" si="21"/>
        <v>3.7475567734509607E-2</v>
      </c>
    </row>
    <row r="1216" spans="2:4" x14ac:dyDescent="0.2">
      <c r="B1216" t="s">
        <v>1246</v>
      </c>
      <c r="C1216" s="33">
        <v>-1.9227631019072752E-2</v>
      </c>
      <c r="D1216" s="33">
        <f t="shared" si="21"/>
        <v>6.9227631019072755E-2</v>
      </c>
    </row>
    <row r="1217" spans="2:4" x14ac:dyDescent="0.2">
      <c r="B1217" t="s">
        <v>1247</v>
      </c>
      <c r="C1217" s="33">
        <v>-2.1554818676365467E-2</v>
      </c>
      <c r="D1217" s="33">
        <f t="shared" si="21"/>
        <v>7.155481867636547E-2</v>
      </c>
    </row>
    <row r="1218" spans="2:4" x14ac:dyDescent="0.2">
      <c r="B1218" t="s">
        <v>1248</v>
      </c>
      <c r="C1218" s="33">
        <v>1.7540376913072683E-2</v>
      </c>
      <c r="D1218" s="33">
        <f t="shared" si="21"/>
        <v>3.2459623086927319E-2</v>
      </c>
    </row>
    <row r="1219" spans="2:4" x14ac:dyDescent="0.2">
      <c r="B1219" t="s">
        <v>1249</v>
      </c>
      <c r="C1219" s="33">
        <v>1.3660096000361341E-2</v>
      </c>
      <c r="D1219" s="33">
        <f t="shared" si="21"/>
        <v>3.6339903999638663E-2</v>
      </c>
    </row>
    <row r="1220" spans="2:4" x14ac:dyDescent="0.2">
      <c r="B1220" t="s">
        <v>1250</v>
      </c>
      <c r="C1220" s="33">
        <v>-2.8401580829856721E-2</v>
      </c>
      <c r="D1220" s="33">
        <f t="shared" si="21"/>
        <v>7.8401580829856723E-2</v>
      </c>
    </row>
    <row r="1221" spans="2:4" x14ac:dyDescent="0.2">
      <c r="B1221" t="s">
        <v>1251</v>
      </c>
      <c r="C1221" s="33">
        <v>2.5043445462861441E-2</v>
      </c>
      <c r="D1221" s="33">
        <f t="shared" ref="D1221:D1284" si="22">-C1221+5%</f>
        <v>2.4956554537138562E-2</v>
      </c>
    </row>
    <row r="1222" spans="2:4" x14ac:dyDescent="0.2">
      <c r="B1222" t="s">
        <v>1252</v>
      </c>
      <c r="C1222" s="33">
        <v>-1.8938731077812562E-2</v>
      </c>
      <c r="D1222" s="33">
        <f t="shared" si="22"/>
        <v>6.8938731077812565E-2</v>
      </c>
    </row>
    <row r="1223" spans="2:4" x14ac:dyDescent="0.2">
      <c r="B1223" t="s">
        <v>1253</v>
      </c>
      <c r="C1223" s="33">
        <v>1.2167142481446581E-2</v>
      </c>
      <c r="D1223" s="33">
        <f t="shared" si="22"/>
        <v>3.783285751855342E-2</v>
      </c>
    </row>
    <row r="1224" spans="2:4" x14ac:dyDescent="0.2">
      <c r="B1224" t="s">
        <v>1254</v>
      </c>
      <c r="C1224" s="33">
        <v>-7.2771816353099875E-3</v>
      </c>
      <c r="D1224" s="33">
        <f t="shared" si="22"/>
        <v>5.7277181635309989E-2</v>
      </c>
    </row>
    <row r="1225" spans="2:4" x14ac:dyDescent="0.2">
      <c r="B1225" t="s">
        <v>1255</v>
      </c>
      <c r="C1225" s="33">
        <v>2.9808051782006198E-2</v>
      </c>
      <c r="D1225" s="33">
        <f t="shared" si="22"/>
        <v>2.0191948217993805E-2</v>
      </c>
    </row>
    <row r="1226" spans="2:4" x14ac:dyDescent="0.2">
      <c r="B1226" t="s">
        <v>1256</v>
      </c>
      <c r="C1226" s="33">
        <v>-6.4721132365886305E-3</v>
      </c>
      <c r="D1226" s="33">
        <f t="shared" si="22"/>
        <v>5.6472113236588635E-2</v>
      </c>
    </row>
    <row r="1227" spans="2:4" x14ac:dyDescent="0.2">
      <c r="B1227" t="s">
        <v>1257</v>
      </c>
      <c r="C1227" s="33">
        <v>3.271321296321051E-2</v>
      </c>
      <c r="D1227" s="33">
        <f t="shared" si="22"/>
        <v>1.7286787036789493E-2</v>
      </c>
    </row>
    <row r="1228" spans="2:4" x14ac:dyDescent="0.2">
      <c r="B1228" t="s">
        <v>1258</v>
      </c>
      <c r="C1228" s="33">
        <v>-1.5058331935241377E-2</v>
      </c>
      <c r="D1228" s="33">
        <f t="shared" si="22"/>
        <v>6.5058331935241381E-2</v>
      </c>
    </row>
    <row r="1229" spans="2:4" x14ac:dyDescent="0.2">
      <c r="B1229" t="s">
        <v>1259</v>
      </c>
      <c r="C1229" s="33">
        <v>2.544410220446822E-2</v>
      </c>
      <c r="D1229" s="33">
        <f t="shared" si="22"/>
        <v>2.4555897795531783E-2</v>
      </c>
    </row>
    <row r="1230" spans="2:4" x14ac:dyDescent="0.2">
      <c r="B1230" t="s">
        <v>1260</v>
      </c>
      <c r="C1230" s="33">
        <v>2.8535549862107379E-2</v>
      </c>
      <c r="D1230" s="33">
        <f t="shared" si="22"/>
        <v>2.1464450137892624E-2</v>
      </c>
    </row>
    <row r="1231" spans="2:4" x14ac:dyDescent="0.2">
      <c r="B1231" t="s">
        <v>1261</v>
      </c>
      <c r="C1231" s="33">
        <v>-3.8242215392737464E-4</v>
      </c>
      <c r="D1231" s="33">
        <f t="shared" si="22"/>
        <v>5.0382422153927381E-2</v>
      </c>
    </row>
    <row r="1232" spans="2:4" x14ac:dyDescent="0.2">
      <c r="B1232" t="s">
        <v>1262</v>
      </c>
      <c r="C1232" s="33">
        <v>-2.3772805284281648E-2</v>
      </c>
      <c r="D1232" s="33">
        <f t="shared" si="22"/>
        <v>7.3772805284281651E-2</v>
      </c>
    </row>
    <row r="1233" spans="2:4" x14ac:dyDescent="0.2">
      <c r="B1233" t="s">
        <v>1263</v>
      </c>
      <c r="C1233" s="33">
        <v>2.8434833150989804E-2</v>
      </c>
      <c r="D1233" s="33">
        <f t="shared" si="22"/>
        <v>2.1565166849010199E-2</v>
      </c>
    </row>
    <row r="1234" spans="2:4" x14ac:dyDescent="0.2">
      <c r="B1234" t="s">
        <v>1264</v>
      </c>
      <c r="C1234" s="33">
        <v>5.3612602438823528E-2</v>
      </c>
      <c r="D1234" s="33">
        <f t="shared" si="22"/>
        <v>-3.6126024388235256E-3</v>
      </c>
    </row>
    <row r="1235" spans="2:4" x14ac:dyDescent="0.2">
      <c r="B1235" t="s">
        <v>1265</v>
      </c>
      <c r="C1235" s="33">
        <v>1.0208311370871054E-3</v>
      </c>
      <c r="D1235" s="33">
        <f t="shared" si="22"/>
        <v>4.8979168862912897E-2</v>
      </c>
    </row>
    <row r="1236" spans="2:4" x14ac:dyDescent="0.2">
      <c r="B1236" t="s">
        <v>1266</v>
      </c>
      <c r="C1236" s="33">
        <v>-7.7046028645552534E-3</v>
      </c>
      <c r="D1236" s="33">
        <f t="shared" si="22"/>
        <v>5.7704602864555254E-2</v>
      </c>
    </row>
    <row r="1237" spans="2:4" x14ac:dyDescent="0.2">
      <c r="B1237" t="s">
        <v>1267</v>
      </c>
      <c r="C1237" s="33">
        <v>8.1814409545299133E-3</v>
      </c>
      <c r="D1237" s="33">
        <f t="shared" si="22"/>
        <v>4.1818559045470091E-2</v>
      </c>
    </row>
    <row r="1238" spans="2:4" x14ac:dyDescent="0.2">
      <c r="B1238" t="s">
        <v>1268</v>
      </c>
      <c r="C1238" s="33">
        <v>1.5254373517782626E-2</v>
      </c>
      <c r="D1238" s="33">
        <f t="shared" si="22"/>
        <v>3.4745626482217379E-2</v>
      </c>
    </row>
    <row r="1239" spans="2:4" x14ac:dyDescent="0.2">
      <c r="B1239" t="s">
        <v>1269</v>
      </c>
      <c r="C1239" s="33">
        <v>4.2426138420984812E-2</v>
      </c>
      <c r="D1239" s="33">
        <f t="shared" si="22"/>
        <v>7.5738615790151911E-3</v>
      </c>
    </row>
    <row r="1240" spans="2:4" x14ac:dyDescent="0.2">
      <c r="B1240" t="s">
        <v>1270</v>
      </c>
      <c r="C1240" s="33">
        <v>1.2937828058393303E-2</v>
      </c>
      <c r="D1240" s="33">
        <f t="shared" si="22"/>
        <v>3.70621719416067E-2</v>
      </c>
    </row>
    <row r="1241" spans="2:4" x14ac:dyDescent="0.2">
      <c r="B1241" t="s">
        <v>1271</v>
      </c>
      <c r="C1241" s="33">
        <v>3.964718950097304E-2</v>
      </c>
      <c r="D1241" s="33">
        <f t="shared" si="22"/>
        <v>1.0352810499026963E-2</v>
      </c>
    </row>
    <row r="1242" spans="2:4" x14ac:dyDescent="0.2">
      <c r="B1242" t="s">
        <v>1272</v>
      </c>
      <c r="C1242" s="33">
        <v>4.6391627555430184E-3</v>
      </c>
      <c r="D1242" s="33">
        <f t="shared" si="22"/>
        <v>4.5360837244456984E-2</v>
      </c>
    </row>
    <row r="1243" spans="2:4" x14ac:dyDescent="0.2">
      <c r="B1243" t="s">
        <v>1273</v>
      </c>
      <c r="C1243" s="33">
        <v>-4.6191361953034679E-2</v>
      </c>
      <c r="D1243" s="33">
        <f t="shared" si="22"/>
        <v>9.6191361953034682E-2</v>
      </c>
    </row>
    <row r="1244" spans="2:4" x14ac:dyDescent="0.2">
      <c r="B1244" t="s">
        <v>1274</v>
      </c>
      <c r="C1244" s="33">
        <v>-1.3174932739078287E-2</v>
      </c>
      <c r="D1244" s="33">
        <f t="shared" si="22"/>
        <v>6.3174932739078288E-2</v>
      </c>
    </row>
    <row r="1245" spans="2:4" x14ac:dyDescent="0.2">
      <c r="B1245" t="s">
        <v>1275</v>
      </c>
      <c r="C1245" s="33">
        <v>2.2773586160479947E-2</v>
      </c>
      <c r="D1245" s="33">
        <f t="shared" si="22"/>
        <v>2.7226413839520056E-2</v>
      </c>
    </row>
    <row r="1246" spans="2:4" x14ac:dyDescent="0.2">
      <c r="B1246" t="s">
        <v>1276</v>
      </c>
      <c r="C1246" s="33">
        <v>3.425372890422583E-2</v>
      </c>
      <c r="D1246" s="33">
        <f t="shared" si="22"/>
        <v>1.5746271095774172E-2</v>
      </c>
    </row>
    <row r="1247" spans="2:4" x14ac:dyDescent="0.2">
      <c r="B1247" t="s">
        <v>1277</v>
      </c>
      <c r="C1247" s="33">
        <v>8.21820564698688E-5</v>
      </c>
      <c r="D1247" s="33">
        <f t="shared" si="22"/>
        <v>4.9917817943530132E-2</v>
      </c>
    </row>
    <row r="1248" spans="2:4" x14ac:dyDescent="0.2">
      <c r="B1248" t="s">
        <v>1278</v>
      </c>
      <c r="C1248" s="33">
        <v>1.1718628233413858E-2</v>
      </c>
      <c r="D1248" s="33">
        <f t="shared" si="22"/>
        <v>3.8281371766586143E-2</v>
      </c>
    </row>
    <row r="1249" spans="2:4" x14ac:dyDescent="0.2">
      <c r="B1249" t="s">
        <v>1279</v>
      </c>
      <c r="C1249" s="33">
        <v>-3.6549789192204061E-3</v>
      </c>
      <c r="D1249" s="33">
        <f t="shared" si="22"/>
        <v>5.3654978919220407E-2</v>
      </c>
    </row>
    <row r="1250" spans="2:4" x14ac:dyDescent="0.2">
      <c r="B1250" t="s">
        <v>1280</v>
      </c>
      <c r="C1250" s="33">
        <v>-1.0472380847513696E-2</v>
      </c>
      <c r="D1250" s="33">
        <f t="shared" si="22"/>
        <v>6.0472380847513697E-2</v>
      </c>
    </row>
    <row r="1251" spans="2:4" x14ac:dyDescent="0.2">
      <c r="B1251" t="s">
        <v>1281</v>
      </c>
      <c r="C1251" s="33">
        <v>2.6025774359660678E-2</v>
      </c>
      <c r="D1251" s="33">
        <f t="shared" si="22"/>
        <v>2.3974225640339325E-2</v>
      </c>
    </row>
    <row r="1252" spans="2:4" x14ac:dyDescent="0.2">
      <c r="B1252" t="s">
        <v>1282</v>
      </c>
      <c r="C1252" s="33">
        <v>2.0440438581250511E-2</v>
      </c>
      <c r="D1252" s="33">
        <f t="shared" si="22"/>
        <v>2.9559561418749492E-2</v>
      </c>
    </row>
    <row r="1253" spans="2:4" x14ac:dyDescent="0.2">
      <c r="B1253" t="s">
        <v>1283</v>
      </c>
      <c r="C1253" s="33">
        <v>2.3089804690585587E-2</v>
      </c>
      <c r="D1253" s="33">
        <f t="shared" si="22"/>
        <v>2.6910195309414416E-2</v>
      </c>
    </row>
    <row r="1254" spans="2:4" x14ac:dyDescent="0.2">
      <c r="B1254" t="s">
        <v>1284</v>
      </c>
      <c r="C1254" s="33">
        <v>-2.3828029534496871E-3</v>
      </c>
      <c r="D1254" s="33">
        <f t="shared" si="22"/>
        <v>5.2382802953449686E-2</v>
      </c>
    </row>
    <row r="1255" spans="2:4" x14ac:dyDescent="0.2">
      <c r="B1255" t="s">
        <v>1285</v>
      </c>
      <c r="C1255" s="33">
        <v>2.7843098866295372E-2</v>
      </c>
      <c r="D1255" s="33">
        <f t="shared" si="22"/>
        <v>2.215690113370463E-2</v>
      </c>
    </row>
    <row r="1256" spans="2:4" x14ac:dyDescent="0.2">
      <c r="B1256" t="s">
        <v>1286</v>
      </c>
      <c r="C1256" s="33">
        <v>-8.8866335200864215E-3</v>
      </c>
      <c r="D1256" s="33">
        <f t="shared" si="22"/>
        <v>5.8886633520086426E-2</v>
      </c>
    </row>
    <row r="1257" spans="2:4" x14ac:dyDescent="0.2">
      <c r="B1257" t="s">
        <v>1287</v>
      </c>
      <c r="C1257" s="33">
        <v>1.0205397445301311E-2</v>
      </c>
      <c r="D1257" s="33">
        <f t="shared" si="22"/>
        <v>3.9794602554698688E-2</v>
      </c>
    </row>
    <row r="1258" spans="2:4" x14ac:dyDescent="0.2">
      <c r="B1258" t="s">
        <v>1288</v>
      </c>
      <c r="C1258" s="33">
        <v>-1.7694210385048634E-2</v>
      </c>
      <c r="D1258" s="33">
        <f t="shared" si="22"/>
        <v>6.7694210385048637E-2</v>
      </c>
    </row>
    <row r="1259" spans="2:4" x14ac:dyDescent="0.2">
      <c r="B1259" t="s">
        <v>1289</v>
      </c>
      <c r="C1259" s="33">
        <v>7.1590948276364121E-3</v>
      </c>
      <c r="D1259" s="33">
        <f t="shared" si="22"/>
        <v>4.2840905172363594E-2</v>
      </c>
    </row>
    <row r="1260" spans="2:4" x14ac:dyDescent="0.2">
      <c r="B1260" t="s">
        <v>1290</v>
      </c>
      <c r="C1260" s="33">
        <v>4.4346454193309688E-2</v>
      </c>
      <c r="D1260" s="33">
        <f t="shared" si="22"/>
        <v>5.6535458066903146E-3</v>
      </c>
    </row>
    <row r="1261" spans="2:4" x14ac:dyDescent="0.2">
      <c r="B1261" t="s">
        <v>1291</v>
      </c>
      <c r="C1261" s="33">
        <v>1.8586871317487839E-2</v>
      </c>
      <c r="D1261" s="33">
        <f t="shared" si="22"/>
        <v>3.1413128682512163E-2</v>
      </c>
    </row>
    <row r="1262" spans="2:4" x14ac:dyDescent="0.2">
      <c r="B1262" t="s">
        <v>1292</v>
      </c>
      <c r="C1262" s="33">
        <v>2.3825223321452035E-2</v>
      </c>
      <c r="D1262" s="33">
        <f t="shared" si="22"/>
        <v>2.6174776678547968E-2</v>
      </c>
    </row>
    <row r="1263" spans="2:4" x14ac:dyDescent="0.2">
      <c r="B1263" t="s">
        <v>1293</v>
      </c>
      <c r="C1263" s="33">
        <v>6.0376777478727698E-3</v>
      </c>
      <c r="D1263" s="33">
        <f t="shared" si="22"/>
        <v>4.3962322252127234E-2</v>
      </c>
    </row>
    <row r="1264" spans="2:4" x14ac:dyDescent="0.2">
      <c r="B1264" t="s">
        <v>1294</v>
      </c>
      <c r="C1264" s="33">
        <v>-9.1405204662970089E-3</v>
      </c>
      <c r="D1264" s="33">
        <f t="shared" si="22"/>
        <v>5.914052046629701E-2</v>
      </c>
    </row>
    <row r="1265" spans="2:4" x14ac:dyDescent="0.2">
      <c r="B1265" t="s">
        <v>1295</v>
      </c>
      <c r="C1265" s="33">
        <v>-5.5291963705095988E-3</v>
      </c>
      <c r="D1265" s="33">
        <f t="shared" si="22"/>
        <v>5.5529196370509598E-2</v>
      </c>
    </row>
    <row r="1266" spans="2:4" x14ac:dyDescent="0.2">
      <c r="B1266" t="s">
        <v>1296</v>
      </c>
      <c r="C1266" s="33">
        <v>2.6994707810722197E-2</v>
      </c>
      <c r="D1266" s="33">
        <f t="shared" si="22"/>
        <v>2.3005292189277805E-2</v>
      </c>
    </row>
    <row r="1267" spans="2:4" x14ac:dyDescent="0.2">
      <c r="B1267" t="s">
        <v>1297</v>
      </c>
      <c r="C1267" s="33">
        <v>-1.2675542364393838E-2</v>
      </c>
      <c r="D1267" s="33">
        <f t="shared" si="22"/>
        <v>6.2675542364393835E-2</v>
      </c>
    </row>
    <row r="1268" spans="2:4" x14ac:dyDescent="0.2">
      <c r="B1268" t="s">
        <v>1298</v>
      </c>
      <c r="C1268" s="33">
        <v>2.7683638982007062E-2</v>
      </c>
      <c r="D1268" s="33">
        <f t="shared" si="22"/>
        <v>2.231636101799294E-2</v>
      </c>
    </row>
    <row r="1269" spans="2:4" x14ac:dyDescent="0.2">
      <c r="B1269" t="s">
        <v>1299</v>
      </c>
      <c r="C1269" s="33">
        <v>5.529327375090845E-2</v>
      </c>
      <c r="D1269" s="33">
        <f t="shared" si="22"/>
        <v>-5.2932737509084477E-3</v>
      </c>
    </row>
    <row r="1270" spans="2:4" x14ac:dyDescent="0.2">
      <c r="B1270" t="s">
        <v>1300</v>
      </c>
      <c r="C1270" s="33">
        <v>6.6691556401883376E-3</v>
      </c>
      <c r="D1270" s="33">
        <f t="shared" si="22"/>
        <v>4.3330844359811667E-2</v>
      </c>
    </row>
    <row r="1271" spans="2:4" x14ac:dyDescent="0.2">
      <c r="B1271" t="s">
        <v>1301</v>
      </c>
      <c r="C1271" s="33">
        <v>1.920893001920173E-2</v>
      </c>
      <c r="D1271" s="33">
        <f t="shared" si="22"/>
        <v>3.0791069980798273E-2</v>
      </c>
    </row>
    <row r="1272" spans="2:4" x14ac:dyDescent="0.2">
      <c r="B1272" t="s">
        <v>1302</v>
      </c>
      <c r="C1272" s="33">
        <v>2.7841868122614397E-5</v>
      </c>
      <c r="D1272" s="33">
        <f t="shared" si="22"/>
        <v>4.9972158131877387E-2</v>
      </c>
    </row>
    <row r="1273" spans="2:4" x14ac:dyDescent="0.2">
      <c r="B1273" t="s">
        <v>1303</v>
      </c>
      <c r="C1273" s="33">
        <v>3.9875056822967221E-2</v>
      </c>
      <c r="D1273" s="33">
        <f t="shared" si="22"/>
        <v>1.0124943177032782E-2</v>
      </c>
    </row>
    <row r="1274" spans="2:4" x14ac:dyDescent="0.2">
      <c r="B1274" t="s">
        <v>1304</v>
      </c>
      <c r="C1274" s="33">
        <v>-4.8676799140651671E-4</v>
      </c>
      <c r="D1274" s="33">
        <f t="shared" si="22"/>
        <v>5.0486767991406521E-2</v>
      </c>
    </row>
    <row r="1275" spans="2:4" x14ac:dyDescent="0.2">
      <c r="B1275" t="s">
        <v>1305</v>
      </c>
      <c r="C1275" s="33">
        <v>2.8853557189852649E-2</v>
      </c>
      <c r="D1275" s="33">
        <f t="shared" si="22"/>
        <v>2.1146442810147353E-2</v>
      </c>
    </row>
    <row r="1276" spans="2:4" x14ac:dyDescent="0.2">
      <c r="B1276" t="s">
        <v>1306</v>
      </c>
      <c r="C1276" s="33">
        <v>1.2798895330021223E-2</v>
      </c>
      <c r="D1276" s="33">
        <f t="shared" si="22"/>
        <v>3.720110466997878E-2</v>
      </c>
    </row>
    <row r="1277" spans="2:4" x14ac:dyDescent="0.2">
      <c r="B1277" t="s">
        <v>1307</v>
      </c>
      <c r="C1277" s="33">
        <v>-1.4977286531162636E-2</v>
      </c>
      <c r="D1277" s="33">
        <f t="shared" si="22"/>
        <v>6.4977286531162637E-2</v>
      </c>
    </row>
    <row r="1278" spans="2:4" x14ac:dyDescent="0.2">
      <c r="B1278" t="s">
        <v>1308</v>
      </c>
      <c r="C1278" s="33">
        <v>9.3142613373318611E-3</v>
      </c>
      <c r="D1278" s="33">
        <f t="shared" si="22"/>
        <v>4.0685738662668142E-2</v>
      </c>
    </row>
    <row r="1279" spans="2:4" x14ac:dyDescent="0.2">
      <c r="B1279" t="s">
        <v>1309</v>
      </c>
      <c r="C1279" s="33">
        <v>5.067890623224508E-2</v>
      </c>
      <c r="D1279" s="33">
        <f t="shared" si="22"/>
        <v>-6.7890623224507729E-4</v>
      </c>
    </row>
    <row r="1280" spans="2:4" x14ac:dyDescent="0.2">
      <c r="B1280" t="s">
        <v>1310</v>
      </c>
      <c r="C1280" s="33">
        <v>-1.7962894571289877E-2</v>
      </c>
      <c r="D1280" s="33">
        <f t="shared" si="22"/>
        <v>6.7962894571289872E-2</v>
      </c>
    </row>
    <row r="1281" spans="2:4" x14ac:dyDescent="0.2">
      <c r="B1281" t="s">
        <v>1311</v>
      </c>
      <c r="C1281" s="33">
        <v>1.2455639328052756E-3</v>
      </c>
      <c r="D1281" s="33">
        <f t="shared" si="22"/>
        <v>4.8754436067194727E-2</v>
      </c>
    </row>
    <row r="1282" spans="2:4" x14ac:dyDescent="0.2">
      <c r="B1282" t="s">
        <v>1312</v>
      </c>
      <c r="C1282" s="33">
        <v>4.911940875926038E-2</v>
      </c>
      <c r="D1282" s="33">
        <f t="shared" si="22"/>
        <v>8.8059124073962269E-4</v>
      </c>
    </row>
    <row r="1283" spans="2:4" x14ac:dyDescent="0.2">
      <c r="B1283" t="s">
        <v>1313</v>
      </c>
      <c r="C1283" s="33">
        <v>-8.7327826212621352E-3</v>
      </c>
      <c r="D1283" s="33">
        <f t="shared" si="22"/>
        <v>5.8732782621262136E-2</v>
      </c>
    </row>
    <row r="1284" spans="2:4" x14ac:dyDescent="0.2">
      <c r="B1284" t="s">
        <v>1314</v>
      </c>
      <c r="C1284" s="33">
        <v>3.0479165237352904E-2</v>
      </c>
      <c r="D1284" s="33">
        <f t="shared" si="22"/>
        <v>1.9520834762647099E-2</v>
      </c>
    </row>
    <row r="1285" spans="2:4" x14ac:dyDescent="0.2">
      <c r="B1285" t="s">
        <v>1315</v>
      </c>
      <c r="C1285" s="33">
        <v>-2.6431647087027624E-2</v>
      </c>
      <c r="D1285" s="33">
        <f t="shared" ref="D1285:D1348" si="23">-C1285+5%</f>
        <v>7.6431647087027627E-2</v>
      </c>
    </row>
    <row r="1286" spans="2:4" x14ac:dyDescent="0.2">
      <c r="B1286" t="s">
        <v>1316</v>
      </c>
      <c r="C1286" s="33">
        <v>5.4627700719652381E-3</v>
      </c>
      <c r="D1286" s="33">
        <f t="shared" si="23"/>
        <v>4.4537229928034765E-2</v>
      </c>
    </row>
    <row r="1287" spans="2:4" x14ac:dyDescent="0.2">
      <c r="B1287" t="s">
        <v>1317</v>
      </c>
      <c r="C1287" s="33">
        <v>1.5752560341010309E-2</v>
      </c>
      <c r="D1287" s="33">
        <f t="shared" si="23"/>
        <v>3.4247439658989694E-2</v>
      </c>
    </row>
    <row r="1288" spans="2:4" x14ac:dyDescent="0.2">
      <c r="B1288" t="s">
        <v>1318</v>
      </c>
      <c r="C1288" s="33">
        <v>1.1576625350258654E-2</v>
      </c>
      <c r="D1288" s="33">
        <f t="shared" si="23"/>
        <v>3.8423374649741347E-2</v>
      </c>
    </row>
    <row r="1289" spans="2:4" x14ac:dyDescent="0.2">
      <c r="B1289" t="s">
        <v>1319</v>
      </c>
      <c r="C1289" s="33">
        <v>8.5627589734956246E-3</v>
      </c>
      <c r="D1289" s="33">
        <f t="shared" si="23"/>
        <v>4.1437241026504382E-2</v>
      </c>
    </row>
    <row r="1290" spans="2:4" x14ac:dyDescent="0.2">
      <c r="B1290" t="s">
        <v>1320</v>
      </c>
      <c r="C1290" s="33">
        <v>2.2102966617891431E-3</v>
      </c>
      <c r="D1290" s="33">
        <f t="shared" si="23"/>
        <v>4.7789703338210858E-2</v>
      </c>
    </row>
    <row r="1291" spans="2:4" x14ac:dyDescent="0.2">
      <c r="B1291" t="s">
        <v>1321</v>
      </c>
      <c r="C1291" s="33">
        <v>8.2097155619526244E-3</v>
      </c>
      <c r="D1291" s="33">
        <f t="shared" si="23"/>
        <v>4.179028443804738E-2</v>
      </c>
    </row>
    <row r="1292" spans="2:4" x14ac:dyDescent="0.2">
      <c r="B1292" t="s">
        <v>1322</v>
      </c>
      <c r="C1292" s="33">
        <v>1.8594648718114178E-2</v>
      </c>
      <c r="D1292" s="33">
        <f t="shared" si="23"/>
        <v>3.1405351281885825E-2</v>
      </c>
    </row>
    <row r="1293" spans="2:4" x14ac:dyDescent="0.2">
      <c r="B1293" t="s">
        <v>1323</v>
      </c>
      <c r="C1293" s="33">
        <v>5.2804249633914724E-2</v>
      </c>
      <c r="D1293" s="33">
        <f t="shared" si="23"/>
        <v>-2.804249633914721E-3</v>
      </c>
    </row>
    <row r="1294" spans="2:4" x14ac:dyDescent="0.2">
      <c r="B1294" t="s">
        <v>1324</v>
      </c>
      <c r="C1294" s="33">
        <v>1.2745293375377272E-2</v>
      </c>
      <c r="D1294" s="33">
        <f t="shared" si="23"/>
        <v>3.7254706624622727E-2</v>
      </c>
    </row>
    <row r="1295" spans="2:4" x14ac:dyDescent="0.2">
      <c r="B1295" t="s">
        <v>1325</v>
      </c>
      <c r="C1295" s="33">
        <v>2.2969764332644763E-2</v>
      </c>
      <c r="D1295" s="33">
        <f t="shared" si="23"/>
        <v>2.703023566735524E-2</v>
      </c>
    </row>
    <row r="1296" spans="2:4" x14ac:dyDescent="0.2">
      <c r="B1296" t="s">
        <v>1326</v>
      </c>
      <c r="C1296" s="33">
        <v>1.8998980523486121E-2</v>
      </c>
      <c r="D1296" s="33">
        <f t="shared" si="23"/>
        <v>3.1001019476513882E-2</v>
      </c>
    </row>
    <row r="1297" spans="2:4" x14ac:dyDescent="0.2">
      <c r="B1297" t="s">
        <v>1327</v>
      </c>
      <c r="C1297" s="33">
        <v>3.9921034667876415E-2</v>
      </c>
      <c r="D1297" s="33">
        <f t="shared" si="23"/>
        <v>1.0078965332123588E-2</v>
      </c>
    </row>
    <row r="1298" spans="2:4" x14ac:dyDescent="0.2">
      <c r="B1298" t="s">
        <v>1328</v>
      </c>
      <c r="C1298" s="33">
        <v>-2.6444414689048547E-2</v>
      </c>
      <c r="D1298" s="33">
        <f t="shared" si="23"/>
        <v>7.6444414689048557E-2</v>
      </c>
    </row>
    <row r="1299" spans="2:4" x14ac:dyDescent="0.2">
      <c r="B1299" t="s">
        <v>1329</v>
      </c>
      <c r="C1299" s="33">
        <v>3.5441309730837667E-3</v>
      </c>
      <c r="D1299" s="33">
        <f t="shared" si="23"/>
        <v>4.6455869026916237E-2</v>
      </c>
    </row>
    <row r="1300" spans="2:4" x14ac:dyDescent="0.2">
      <c r="B1300" t="s">
        <v>1330</v>
      </c>
      <c r="C1300" s="33">
        <v>-1.8144661667638187E-4</v>
      </c>
      <c r="D1300" s="33">
        <f t="shared" si="23"/>
        <v>5.0181446616676381E-2</v>
      </c>
    </row>
    <row r="1301" spans="2:4" x14ac:dyDescent="0.2">
      <c r="B1301" t="s">
        <v>1331</v>
      </c>
      <c r="C1301" s="33">
        <v>-1.5064438403954352E-3</v>
      </c>
      <c r="D1301" s="33">
        <f t="shared" si="23"/>
        <v>5.150644384039544E-2</v>
      </c>
    </row>
    <row r="1302" spans="2:4" x14ac:dyDescent="0.2">
      <c r="B1302" t="s">
        <v>1332</v>
      </c>
      <c r="C1302" s="33">
        <v>4.3759338119559255E-3</v>
      </c>
      <c r="D1302" s="33">
        <f t="shared" si="23"/>
        <v>4.5624066188044078E-2</v>
      </c>
    </row>
    <row r="1303" spans="2:4" x14ac:dyDescent="0.2">
      <c r="B1303" t="s">
        <v>1333</v>
      </c>
      <c r="C1303" s="33">
        <v>-1.7029407662949275E-2</v>
      </c>
      <c r="D1303" s="33">
        <f t="shared" si="23"/>
        <v>6.7029407662949278E-2</v>
      </c>
    </row>
    <row r="1304" spans="2:4" x14ac:dyDescent="0.2">
      <c r="B1304" t="s">
        <v>1334</v>
      </c>
      <c r="C1304" s="33">
        <v>-2.32774510221214E-2</v>
      </c>
      <c r="D1304" s="33">
        <f t="shared" si="23"/>
        <v>7.3277451022121409E-2</v>
      </c>
    </row>
    <row r="1305" spans="2:4" x14ac:dyDescent="0.2">
      <c r="B1305" t="s">
        <v>1335</v>
      </c>
      <c r="C1305" s="33">
        <v>2.1888965093630228E-2</v>
      </c>
      <c r="D1305" s="33">
        <f t="shared" si="23"/>
        <v>2.8111034906369774E-2</v>
      </c>
    </row>
    <row r="1306" spans="2:4" x14ac:dyDescent="0.2">
      <c r="B1306" t="s">
        <v>1336</v>
      </c>
      <c r="C1306" s="33">
        <v>-3.0172900713995775E-2</v>
      </c>
      <c r="D1306" s="33">
        <f t="shared" si="23"/>
        <v>8.0172900713995771E-2</v>
      </c>
    </row>
    <row r="1307" spans="2:4" x14ac:dyDescent="0.2">
      <c r="B1307" t="s">
        <v>1337</v>
      </c>
      <c r="C1307" s="33">
        <v>-6.056986659032388E-4</v>
      </c>
      <c r="D1307" s="33">
        <f t="shared" si="23"/>
        <v>5.060569866590324E-2</v>
      </c>
    </row>
    <row r="1308" spans="2:4" x14ac:dyDescent="0.2">
      <c r="B1308" t="s">
        <v>1338</v>
      </c>
      <c r="C1308" s="33">
        <v>1.8408195336838826E-2</v>
      </c>
      <c r="D1308" s="33">
        <f t="shared" si="23"/>
        <v>3.159180466316118E-2</v>
      </c>
    </row>
    <row r="1309" spans="2:4" x14ac:dyDescent="0.2">
      <c r="B1309" t="s">
        <v>1339</v>
      </c>
      <c r="C1309" s="33">
        <v>4.9502760663081569E-2</v>
      </c>
      <c r="D1309" s="33">
        <f t="shared" si="23"/>
        <v>4.9723933691843414E-4</v>
      </c>
    </row>
    <row r="1310" spans="2:4" x14ac:dyDescent="0.2">
      <c r="B1310" t="s">
        <v>1340</v>
      </c>
      <c r="C1310" s="33">
        <v>6.1614463544827063E-3</v>
      </c>
      <c r="D1310" s="33">
        <f t="shared" si="23"/>
        <v>4.3838553645517295E-2</v>
      </c>
    </row>
    <row r="1311" spans="2:4" x14ac:dyDescent="0.2">
      <c r="B1311" t="s">
        <v>1341</v>
      </c>
      <c r="C1311" s="33">
        <v>6.8345921734295802E-3</v>
      </c>
      <c r="D1311" s="33">
        <f t="shared" si="23"/>
        <v>4.3165407826570426E-2</v>
      </c>
    </row>
    <row r="1312" spans="2:4" x14ac:dyDescent="0.2">
      <c r="B1312" t="s">
        <v>1342</v>
      </c>
      <c r="C1312" s="33">
        <v>-4.3974449414298841E-3</v>
      </c>
      <c r="D1312" s="33">
        <f t="shared" si="23"/>
        <v>5.4397444941429889E-2</v>
      </c>
    </row>
    <row r="1313" spans="2:4" x14ac:dyDescent="0.2">
      <c r="B1313" t="s">
        <v>1343</v>
      </c>
      <c r="C1313" s="33">
        <v>-2.3278912470839352E-2</v>
      </c>
      <c r="D1313" s="33">
        <f t="shared" si="23"/>
        <v>7.3278912470839355E-2</v>
      </c>
    </row>
    <row r="1314" spans="2:4" x14ac:dyDescent="0.2">
      <c r="B1314" t="s">
        <v>1344</v>
      </c>
      <c r="C1314" s="33">
        <v>-1.2383558755784873E-2</v>
      </c>
      <c r="D1314" s="33">
        <f t="shared" si="23"/>
        <v>6.2383558755784878E-2</v>
      </c>
    </row>
    <row r="1315" spans="2:4" x14ac:dyDescent="0.2">
      <c r="B1315" t="s">
        <v>1345</v>
      </c>
      <c r="C1315" s="33">
        <v>2.0998416944451388E-2</v>
      </c>
      <c r="D1315" s="33">
        <f t="shared" si="23"/>
        <v>2.9001583055548615E-2</v>
      </c>
    </row>
    <row r="1316" spans="2:4" x14ac:dyDescent="0.2">
      <c r="B1316" t="s">
        <v>1346</v>
      </c>
      <c r="C1316" s="33">
        <v>4.6648590913868186E-3</v>
      </c>
      <c r="D1316" s="33">
        <f t="shared" si="23"/>
        <v>4.5335140908613181E-2</v>
      </c>
    </row>
    <row r="1317" spans="2:4" x14ac:dyDescent="0.2">
      <c r="B1317" t="s">
        <v>1347</v>
      </c>
      <c r="C1317" s="33">
        <v>-1.1273314781938432E-2</v>
      </c>
      <c r="D1317" s="33">
        <f t="shared" si="23"/>
        <v>6.1273314781938433E-2</v>
      </c>
    </row>
    <row r="1318" spans="2:4" x14ac:dyDescent="0.2">
      <c r="B1318" t="s">
        <v>1348</v>
      </c>
      <c r="C1318" s="33">
        <v>-4.6568098954446833E-3</v>
      </c>
      <c r="D1318" s="33">
        <f t="shared" si="23"/>
        <v>5.4656809895444684E-2</v>
      </c>
    </row>
    <row r="1319" spans="2:4" x14ac:dyDescent="0.2">
      <c r="B1319" t="s">
        <v>1349</v>
      </c>
      <c r="C1319" s="33">
        <v>6.028977515077534E-4</v>
      </c>
      <c r="D1319" s="33">
        <f t="shared" si="23"/>
        <v>4.9397102248492253E-2</v>
      </c>
    </row>
    <row r="1320" spans="2:4" x14ac:dyDescent="0.2">
      <c r="B1320" t="s">
        <v>1350</v>
      </c>
      <c r="C1320" s="33">
        <v>5.060590770566034E-3</v>
      </c>
      <c r="D1320" s="33">
        <f t="shared" si="23"/>
        <v>4.4939409229433971E-2</v>
      </c>
    </row>
    <row r="1321" spans="2:4" x14ac:dyDescent="0.2">
      <c r="B1321" t="s">
        <v>1351</v>
      </c>
      <c r="C1321" s="33">
        <v>2.268631006067786E-2</v>
      </c>
      <c r="D1321" s="33">
        <f t="shared" si="23"/>
        <v>2.7313689939322143E-2</v>
      </c>
    </row>
    <row r="1322" spans="2:4" x14ac:dyDescent="0.2">
      <c r="B1322" t="s">
        <v>1352</v>
      </c>
      <c r="C1322" s="33">
        <v>4.9214224365459816E-2</v>
      </c>
      <c r="D1322" s="33">
        <f t="shared" si="23"/>
        <v>7.8577563454018673E-4</v>
      </c>
    </row>
    <row r="1323" spans="2:4" x14ac:dyDescent="0.2">
      <c r="B1323" t="s">
        <v>1353</v>
      </c>
      <c r="C1323" s="33">
        <v>6.7494991438357905E-3</v>
      </c>
      <c r="D1323" s="33">
        <f t="shared" si="23"/>
        <v>4.3250500856164213E-2</v>
      </c>
    </row>
    <row r="1324" spans="2:4" x14ac:dyDescent="0.2">
      <c r="B1324" t="s">
        <v>1354</v>
      </c>
      <c r="C1324" s="33">
        <v>2.250209402377126E-2</v>
      </c>
      <c r="D1324" s="33">
        <f t="shared" si="23"/>
        <v>2.7497905976228743E-2</v>
      </c>
    </row>
    <row r="1325" spans="2:4" x14ac:dyDescent="0.2">
      <c r="B1325" t="s">
        <v>1355</v>
      </c>
      <c r="C1325" s="33">
        <v>2.0249702591174715E-2</v>
      </c>
      <c r="D1325" s="33">
        <f t="shared" si="23"/>
        <v>2.9750297408825288E-2</v>
      </c>
    </row>
    <row r="1326" spans="2:4" x14ac:dyDescent="0.2">
      <c r="B1326" t="s">
        <v>1356</v>
      </c>
      <c r="C1326" s="33">
        <v>2.1938200697477928E-2</v>
      </c>
      <c r="D1326" s="33">
        <f t="shared" si="23"/>
        <v>2.8061799302522075E-2</v>
      </c>
    </row>
    <row r="1327" spans="2:4" x14ac:dyDescent="0.2">
      <c r="B1327" t="s">
        <v>1357</v>
      </c>
      <c r="C1327" s="33">
        <v>3.2544377472883253E-2</v>
      </c>
      <c r="D1327" s="33">
        <f t="shared" si="23"/>
        <v>1.745562252711675E-2</v>
      </c>
    </row>
    <row r="1328" spans="2:4" x14ac:dyDescent="0.2">
      <c r="B1328" t="s">
        <v>1358</v>
      </c>
      <c r="C1328" s="33">
        <v>7.3421063607313278E-3</v>
      </c>
      <c r="D1328" s="33">
        <f t="shared" si="23"/>
        <v>4.2657893639268675E-2</v>
      </c>
    </row>
    <row r="1329" spans="2:4" x14ac:dyDescent="0.2">
      <c r="B1329" t="s">
        <v>1359</v>
      </c>
      <c r="C1329" s="33">
        <v>1.7508376756723835E-2</v>
      </c>
      <c r="D1329" s="33">
        <f t="shared" si="23"/>
        <v>3.2491623243276167E-2</v>
      </c>
    </row>
    <row r="1330" spans="2:4" x14ac:dyDescent="0.2">
      <c r="B1330" t="s">
        <v>1360</v>
      </c>
      <c r="C1330" s="33">
        <v>1.2784203759382122E-2</v>
      </c>
      <c r="D1330" s="33">
        <f t="shared" si="23"/>
        <v>3.7215796240617882E-2</v>
      </c>
    </row>
    <row r="1331" spans="2:4" x14ac:dyDescent="0.2">
      <c r="B1331" t="s">
        <v>1361</v>
      </c>
      <c r="C1331" s="33">
        <v>8.4673408494565887E-3</v>
      </c>
      <c r="D1331" s="33">
        <f t="shared" si="23"/>
        <v>4.1532659150543411E-2</v>
      </c>
    </row>
    <row r="1332" spans="2:4" x14ac:dyDescent="0.2">
      <c r="B1332" t="s">
        <v>1362</v>
      </c>
      <c r="C1332" s="33">
        <v>-9.2690349165742269E-3</v>
      </c>
      <c r="D1332" s="33">
        <f t="shared" si="23"/>
        <v>5.9269034916574231E-2</v>
      </c>
    </row>
    <row r="1333" spans="2:4" x14ac:dyDescent="0.2">
      <c r="B1333" t="s">
        <v>1363</v>
      </c>
      <c r="C1333" s="33">
        <v>2.9562542606666291E-2</v>
      </c>
      <c r="D1333" s="33">
        <f t="shared" si="23"/>
        <v>2.0437457393333712E-2</v>
      </c>
    </row>
    <row r="1334" spans="2:4" x14ac:dyDescent="0.2">
      <c r="B1334" t="s">
        <v>1364</v>
      </c>
      <c r="C1334" s="33">
        <v>1.1404805859932013E-2</v>
      </c>
      <c r="D1334" s="33">
        <f t="shared" si="23"/>
        <v>3.8595194140067991E-2</v>
      </c>
    </row>
    <row r="1335" spans="2:4" x14ac:dyDescent="0.2">
      <c r="B1335" t="s">
        <v>1365</v>
      </c>
      <c r="C1335" s="33">
        <v>1.089295642116023E-2</v>
      </c>
      <c r="D1335" s="33">
        <f t="shared" si="23"/>
        <v>3.9107043578839776E-2</v>
      </c>
    </row>
    <row r="1336" spans="2:4" x14ac:dyDescent="0.2">
      <c r="B1336" t="s">
        <v>1366</v>
      </c>
      <c r="C1336" s="33">
        <v>2.827896920521436E-2</v>
      </c>
      <c r="D1336" s="33">
        <f t="shared" si="23"/>
        <v>2.1721030794785642E-2</v>
      </c>
    </row>
    <row r="1337" spans="2:4" x14ac:dyDescent="0.2">
      <c r="B1337" t="s">
        <v>1367</v>
      </c>
      <c r="C1337" s="33">
        <v>1.6587207659696287E-3</v>
      </c>
      <c r="D1337" s="33">
        <f t="shared" si="23"/>
        <v>4.8341279234030372E-2</v>
      </c>
    </row>
    <row r="1338" spans="2:4" x14ac:dyDescent="0.2">
      <c r="B1338" t="s">
        <v>1368</v>
      </c>
      <c r="C1338" s="33">
        <v>-1.6858957871716783E-2</v>
      </c>
      <c r="D1338" s="33">
        <f t="shared" si="23"/>
        <v>6.6858957871716779E-2</v>
      </c>
    </row>
    <row r="1339" spans="2:4" x14ac:dyDescent="0.2">
      <c r="B1339" t="s">
        <v>1369</v>
      </c>
      <c r="C1339" s="33">
        <v>1.1359094054453575E-2</v>
      </c>
      <c r="D1339" s="33">
        <f t="shared" si="23"/>
        <v>3.8640905945546429E-2</v>
      </c>
    </row>
    <row r="1340" spans="2:4" x14ac:dyDescent="0.2">
      <c r="B1340" t="s">
        <v>1370</v>
      </c>
      <c r="C1340" s="33">
        <v>1.0653329933784234E-3</v>
      </c>
      <c r="D1340" s="33">
        <f t="shared" si="23"/>
        <v>4.8934667006621579E-2</v>
      </c>
    </row>
    <row r="1341" spans="2:4" x14ac:dyDescent="0.2">
      <c r="B1341" t="s">
        <v>1371</v>
      </c>
      <c r="C1341" s="33">
        <v>4.6462572975470705E-2</v>
      </c>
      <c r="D1341" s="33">
        <f t="shared" si="23"/>
        <v>3.537427024529298E-3</v>
      </c>
    </row>
    <row r="1342" spans="2:4" x14ac:dyDescent="0.2">
      <c r="B1342" t="s">
        <v>1372</v>
      </c>
      <c r="C1342" s="33">
        <v>1.0527189611772153E-3</v>
      </c>
      <c r="D1342" s="33">
        <f t="shared" si="23"/>
        <v>4.8947281038822787E-2</v>
      </c>
    </row>
    <row r="1343" spans="2:4" x14ac:dyDescent="0.2">
      <c r="B1343" t="s">
        <v>1373</v>
      </c>
      <c r="C1343" s="33">
        <v>1.586556326033628E-2</v>
      </c>
      <c r="D1343" s="33">
        <f t="shared" si="23"/>
        <v>3.4134436739663723E-2</v>
      </c>
    </row>
    <row r="1344" spans="2:4" x14ac:dyDescent="0.2">
      <c r="B1344" t="s">
        <v>1374</v>
      </c>
      <c r="C1344" s="33">
        <v>2.379570977572748E-2</v>
      </c>
      <c r="D1344" s="33">
        <f t="shared" si="23"/>
        <v>2.6204290224272522E-2</v>
      </c>
    </row>
    <row r="1345" spans="2:4" x14ac:dyDescent="0.2">
      <c r="B1345" t="s">
        <v>1375</v>
      </c>
      <c r="C1345" s="33">
        <v>-5.7266249569655047E-3</v>
      </c>
      <c r="D1345" s="33">
        <f t="shared" si="23"/>
        <v>5.5726624956965509E-2</v>
      </c>
    </row>
    <row r="1346" spans="2:4" x14ac:dyDescent="0.2">
      <c r="B1346" t="s">
        <v>1376</v>
      </c>
      <c r="C1346" s="33">
        <v>-1.7830817372320319E-2</v>
      </c>
      <c r="D1346" s="33">
        <f t="shared" si="23"/>
        <v>6.7830817372320329E-2</v>
      </c>
    </row>
    <row r="1347" spans="2:4" x14ac:dyDescent="0.2">
      <c r="B1347" t="s">
        <v>1377</v>
      </c>
      <c r="C1347" s="33">
        <v>-1.3181767178756295E-3</v>
      </c>
      <c r="D1347" s="33">
        <f t="shared" si="23"/>
        <v>5.1318176717875634E-2</v>
      </c>
    </row>
    <row r="1348" spans="2:4" x14ac:dyDescent="0.2">
      <c r="B1348" t="s">
        <v>1378</v>
      </c>
      <c r="C1348" s="33">
        <v>-2.3427582307842726E-2</v>
      </c>
      <c r="D1348" s="33">
        <f t="shared" si="23"/>
        <v>7.3427582307842729E-2</v>
      </c>
    </row>
    <row r="1349" spans="2:4" x14ac:dyDescent="0.2">
      <c r="B1349" t="s">
        <v>1379</v>
      </c>
      <c r="C1349" s="33">
        <v>2.3323747342435298E-2</v>
      </c>
      <c r="D1349" s="33">
        <f t="shared" ref="D1349:D1412" si="24">-C1349+5%</f>
        <v>2.6676252657564705E-2</v>
      </c>
    </row>
    <row r="1350" spans="2:4" x14ac:dyDescent="0.2">
      <c r="B1350" t="s">
        <v>1380</v>
      </c>
      <c r="C1350" s="33">
        <v>7.8202906624884154E-4</v>
      </c>
      <c r="D1350" s="33">
        <f t="shared" si="24"/>
        <v>4.921797093375116E-2</v>
      </c>
    </row>
    <row r="1351" spans="2:4" x14ac:dyDescent="0.2">
      <c r="B1351" t="s">
        <v>1381</v>
      </c>
      <c r="C1351" s="33">
        <v>1.9576501060909531E-2</v>
      </c>
      <c r="D1351" s="33">
        <f t="shared" si="24"/>
        <v>3.0423498939090472E-2</v>
      </c>
    </row>
    <row r="1352" spans="2:4" x14ac:dyDescent="0.2">
      <c r="B1352" t="s">
        <v>1382</v>
      </c>
      <c r="C1352" s="33">
        <v>-4.0984981249078067E-2</v>
      </c>
      <c r="D1352" s="33">
        <f t="shared" si="24"/>
        <v>9.098498124907807E-2</v>
      </c>
    </row>
    <row r="1353" spans="2:4" x14ac:dyDescent="0.2">
      <c r="B1353" t="s">
        <v>1383</v>
      </c>
      <c r="C1353" s="33">
        <v>2.3054084151444644E-2</v>
      </c>
      <c r="D1353" s="33">
        <f t="shared" si="24"/>
        <v>2.6945915848555359E-2</v>
      </c>
    </row>
    <row r="1354" spans="2:4" x14ac:dyDescent="0.2">
      <c r="B1354" t="s">
        <v>1384</v>
      </c>
      <c r="C1354" s="33">
        <v>-6.293533611022686E-3</v>
      </c>
      <c r="D1354" s="33">
        <f t="shared" si="24"/>
        <v>5.6293533611022691E-2</v>
      </c>
    </row>
    <row r="1355" spans="2:4" x14ac:dyDescent="0.2">
      <c r="B1355" t="s">
        <v>1385</v>
      </c>
      <c r="C1355" s="33">
        <v>1.6913588508084137E-2</v>
      </c>
      <c r="D1355" s="33">
        <f t="shared" si="24"/>
        <v>3.3086411491915865E-2</v>
      </c>
    </row>
    <row r="1356" spans="2:4" x14ac:dyDescent="0.2">
      <c r="B1356" t="s">
        <v>1386</v>
      </c>
      <c r="C1356" s="33">
        <v>1.6602115226264751E-2</v>
      </c>
      <c r="D1356" s="33">
        <f t="shared" si="24"/>
        <v>3.3397884773735252E-2</v>
      </c>
    </row>
    <row r="1357" spans="2:4" x14ac:dyDescent="0.2">
      <c r="B1357" t="s">
        <v>1387</v>
      </c>
      <c r="C1357" s="33">
        <v>-5.9007149807697428E-3</v>
      </c>
      <c r="D1357" s="33">
        <f t="shared" si="24"/>
        <v>5.5900714980769747E-2</v>
      </c>
    </row>
    <row r="1358" spans="2:4" x14ac:dyDescent="0.2">
      <c r="B1358" t="s">
        <v>1388</v>
      </c>
      <c r="C1358" s="33">
        <v>1.3096615257978211E-2</v>
      </c>
      <c r="D1358" s="33">
        <f t="shared" si="24"/>
        <v>3.6903384742021789E-2</v>
      </c>
    </row>
    <row r="1359" spans="2:4" x14ac:dyDescent="0.2">
      <c r="B1359" t="s">
        <v>1389</v>
      </c>
      <c r="C1359" s="33">
        <v>-1.0766159615701347E-2</v>
      </c>
      <c r="D1359" s="33">
        <f t="shared" si="24"/>
        <v>6.0766159615701351E-2</v>
      </c>
    </row>
    <row r="1360" spans="2:4" x14ac:dyDescent="0.2">
      <c r="B1360" t="s">
        <v>1390</v>
      </c>
      <c r="C1360" s="33">
        <v>1.9612194898114308E-2</v>
      </c>
      <c r="D1360" s="33">
        <f t="shared" si="24"/>
        <v>3.0387805101885695E-2</v>
      </c>
    </row>
    <row r="1361" spans="2:4" x14ac:dyDescent="0.2">
      <c r="B1361" t="s">
        <v>1391</v>
      </c>
      <c r="C1361" s="33">
        <v>4.9670789228712028E-2</v>
      </c>
      <c r="D1361" s="33">
        <f t="shared" si="24"/>
        <v>3.2921077128797438E-4</v>
      </c>
    </row>
    <row r="1362" spans="2:4" x14ac:dyDescent="0.2">
      <c r="B1362" t="s">
        <v>1392</v>
      </c>
      <c r="C1362" s="33">
        <v>2.1851599507542833E-2</v>
      </c>
      <c r="D1362" s="33">
        <f t="shared" si="24"/>
        <v>2.8148400492457169E-2</v>
      </c>
    </row>
    <row r="1363" spans="2:4" x14ac:dyDescent="0.2">
      <c r="B1363" t="s">
        <v>1393</v>
      </c>
      <c r="C1363" s="33">
        <v>-1.0313269719431242E-2</v>
      </c>
      <c r="D1363" s="33">
        <f t="shared" si="24"/>
        <v>6.0313269719431246E-2</v>
      </c>
    </row>
    <row r="1364" spans="2:4" x14ac:dyDescent="0.2">
      <c r="B1364" t="s">
        <v>1394</v>
      </c>
      <c r="C1364" s="33">
        <v>4.1545972661494984E-2</v>
      </c>
      <c r="D1364" s="33">
        <f t="shared" si="24"/>
        <v>8.4540273385050185E-3</v>
      </c>
    </row>
    <row r="1365" spans="2:4" x14ac:dyDescent="0.2">
      <c r="B1365" t="s">
        <v>1395</v>
      </c>
      <c r="C1365" s="33">
        <v>7.152809983423155E-4</v>
      </c>
      <c r="D1365" s="33">
        <f t="shared" si="24"/>
        <v>4.9284719001657686E-2</v>
      </c>
    </row>
    <row r="1366" spans="2:4" x14ac:dyDescent="0.2">
      <c r="B1366" t="s">
        <v>1396</v>
      </c>
      <c r="C1366" s="33">
        <v>-1.6684309562081223E-2</v>
      </c>
      <c r="D1366" s="33">
        <f t="shared" si="24"/>
        <v>6.6684309562081226E-2</v>
      </c>
    </row>
    <row r="1367" spans="2:4" x14ac:dyDescent="0.2">
      <c r="B1367" t="s">
        <v>1397</v>
      </c>
      <c r="C1367" s="33">
        <v>2.8295780101986287E-2</v>
      </c>
      <c r="D1367" s="33">
        <f t="shared" si="24"/>
        <v>2.1704219898013716E-2</v>
      </c>
    </row>
    <row r="1368" spans="2:4" x14ac:dyDescent="0.2">
      <c r="B1368" t="s">
        <v>1398</v>
      </c>
      <c r="C1368" s="33">
        <v>1.7901508468965162E-2</v>
      </c>
      <c r="D1368" s="33">
        <f t="shared" si="24"/>
        <v>3.2098491531034841E-2</v>
      </c>
    </row>
    <row r="1369" spans="2:4" x14ac:dyDescent="0.2">
      <c r="B1369" t="s">
        <v>1399</v>
      </c>
      <c r="C1369" s="33">
        <v>4.281226709947134E-3</v>
      </c>
      <c r="D1369" s="33">
        <f t="shared" si="24"/>
        <v>4.5718773290052868E-2</v>
      </c>
    </row>
    <row r="1370" spans="2:4" x14ac:dyDescent="0.2">
      <c r="B1370" t="s">
        <v>1400</v>
      </c>
      <c r="C1370" s="33">
        <v>3.8304798474132984E-2</v>
      </c>
      <c r="D1370" s="33">
        <f t="shared" si="24"/>
        <v>1.1695201525867019E-2</v>
      </c>
    </row>
    <row r="1371" spans="2:4" x14ac:dyDescent="0.2">
      <c r="B1371" t="s">
        <v>1401</v>
      </c>
      <c r="C1371" s="33">
        <v>-7.6370048092787596E-3</v>
      </c>
      <c r="D1371" s="33">
        <f t="shared" si="24"/>
        <v>5.7637004809278761E-2</v>
      </c>
    </row>
    <row r="1372" spans="2:4" x14ac:dyDescent="0.2">
      <c r="B1372" t="s">
        <v>1402</v>
      </c>
      <c r="C1372" s="33">
        <v>-1.560063007964895E-2</v>
      </c>
      <c r="D1372" s="33">
        <f t="shared" si="24"/>
        <v>6.5600630079648947E-2</v>
      </c>
    </row>
    <row r="1373" spans="2:4" x14ac:dyDescent="0.2">
      <c r="B1373" t="s">
        <v>1403</v>
      </c>
      <c r="C1373" s="33">
        <v>1.1364397740049456E-2</v>
      </c>
      <c r="D1373" s="33">
        <f t="shared" si="24"/>
        <v>3.8635602259950545E-2</v>
      </c>
    </row>
    <row r="1374" spans="2:4" x14ac:dyDescent="0.2">
      <c r="B1374" t="s">
        <v>1404</v>
      </c>
      <c r="C1374" s="33">
        <v>1.0965535060488186E-2</v>
      </c>
      <c r="D1374" s="33">
        <f t="shared" si="24"/>
        <v>3.903446493951182E-2</v>
      </c>
    </row>
    <row r="1375" spans="2:4" x14ac:dyDescent="0.2">
      <c r="B1375" t="s">
        <v>1405</v>
      </c>
      <c r="C1375" s="33">
        <v>-9.0034380800583375E-4</v>
      </c>
      <c r="D1375" s="33">
        <f t="shared" si="24"/>
        <v>5.0900343808005837E-2</v>
      </c>
    </row>
    <row r="1376" spans="2:4" x14ac:dyDescent="0.2">
      <c r="B1376" t="s">
        <v>1406</v>
      </c>
      <c r="C1376" s="33">
        <v>1.9285719385784633E-2</v>
      </c>
      <c r="D1376" s="33">
        <f t="shared" si="24"/>
        <v>3.071428061421537E-2</v>
      </c>
    </row>
    <row r="1377" spans="2:4" x14ac:dyDescent="0.2">
      <c r="B1377" t="s">
        <v>1407</v>
      </c>
      <c r="C1377" s="33">
        <v>-4.568709876423778E-3</v>
      </c>
      <c r="D1377" s="33">
        <f t="shared" si="24"/>
        <v>5.4568709876423781E-2</v>
      </c>
    </row>
    <row r="1378" spans="2:4" x14ac:dyDescent="0.2">
      <c r="B1378" t="s">
        <v>1408</v>
      </c>
      <c r="C1378" s="33">
        <v>-1.0057153092779042E-2</v>
      </c>
      <c r="D1378" s="33">
        <f t="shared" si="24"/>
        <v>6.0057153092779043E-2</v>
      </c>
    </row>
    <row r="1379" spans="2:4" x14ac:dyDescent="0.2">
      <c r="B1379" t="s">
        <v>1409</v>
      </c>
      <c r="C1379" s="33">
        <v>-5.0202312204844241E-3</v>
      </c>
      <c r="D1379" s="33">
        <f t="shared" si="24"/>
        <v>5.5020231220484425E-2</v>
      </c>
    </row>
    <row r="1380" spans="2:4" x14ac:dyDescent="0.2">
      <c r="B1380" t="s">
        <v>1410</v>
      </c>
      <c r="C1380" s="33">
        <v>1.4194671727062239E-2</v>
      </c>
      <c r="D1380" s="33">
        <f t="shared" si="24"/>
        <v>3.5805328272937767E-2</v>
      </c>
    </row>
    <row r="1381" spans="2:4" x14ac:dyDescent="0.2">
      <c r="B1381" t="s">
        <v>1411</v>
      </c>
      <c r="C1381" s="33">
        <v>2.4001250850240706E-3</v>
      </c>
      <c r="D1381" s="33">
        <f t="shared" si="24"/>
        <v>4.7599874914975929E-2</v>
      </c>
    </row>
    <row r="1382" spans="2:4" x14ac:dyDescent="0.2">
      <c r="B1382" t="s">
        <v>1412</v>
      </c>
      <c r="C1382" s="33">
        <v>6.0125519426401132E-4</v>
      </c>
      <c r="D1382" s="33">
        <f t="shared" si="24"/>
        <v>4.9398744805735993E-2</v>
      </c>
    </row>
    <row r="1383" spans="2:4" x14ac:dyDescent="0.2">
      <c r="B1383" t="s">
        <v>1413</v>
      </c>
      <c r="C1383" s="33">
        <v>-1.1513813847654064E-2</v>
      </c>
      <c r="D1383" s="33">
        <f t="shared" si="24"/>
        <v>6.1513813847654066E-2</v>
      </c>
    </row>
    <row r="1384" spans="2:4" x14ac:dyDescent="0.2">
      <c r="B1384" t="s">
        <v>1414</v>
      </c>
      <c r="C1384" s="33">
        <v>1.6371957202508114E-2</v>
      </c>
      <c r="D1384" s="33">
        <f t="shared" si="24"/>
        <v>3.3628042797491889E-2</v>
      </c>
    </row>
    <row r="1385" spans="2:4" x14ac:dyDescent="0.2">
      <c r="B1385" t="s">
        <v>1415</v>
      </c>
      <c r="C1385" s="33">
        <v>5.5139645824579503E-2</v>
      </c>
      <c r="D1385" s="33">
        <f t="shared" si="24"/>
        <v>-5.1396458245795001E-3</v>
      </c>
    </row>
    <row r="1386" spans="2:4" x14ac:dyDescent="0.2">
      <c r="B1386" t="s">
        <v>1416</v>
      </c>
      <c r="C1386" s="33">
        <v>-6.76435316570872E-3</v>
      </c>
      <c r="D1386" s="33">
        <f t="shared" si="24"/>
        <v>5.6764353165708721E-2</v>
      </c>
    </row>
    <row r="1387" spans="2:4" x14ac:dyDescent="0.2">
      <c r="B1387" t="s">
        <v>1417</v>
      </c>
      <c r="C1387" s="33">
        <v>3.5350362098282738E-3</v>
      </c>
      <c r="D1387" s="33">
        <f t="shared" si="24"/>
        <v>4.6464963790171732E-2</v>
      </c>
    </row>
    <row r="1388" spans="2:4" x14ac:dyDescent="0.2">
      <c r="B1388" t="s">
        <v>1418</v>
      </c>
      <c r="C1388" s="33">
        <v>-3.2774983529502231E-3</v>
      </c>
      <c r="D1388" s="33">
        <f t="shared" si="24"/>
        <v>5.3277498352950224E-2</v>
      </c>
    </row>
    <row r="1389" spans="2:4" x14ac:dyDescent="0.2">
      <c r="B1389" t="s">
        <v>1419</v>
      </c>
      <c r="C1389" s="33">
        <v>2.9547428226432061E-2</v>
      </c>
      <c r="D1389" s="33">
        <f t="shared" si="24"/>
        <v>2.0452571773567942E-2</v>
      </c>
    </row>
    <row r="1390" spans="2:4" x14ac:dyDescent="0.2">
      <c r="B1390" t="s">
        <v>1420</v>
      </c>
      <c r="C1390" s="33">
        <v>5.9174064655742216E-3</v>
      </c>
      <c r="D1390" s="33">
        <f t="shared" si="24"/>
        <v>4.4082593534425785E-2</v>
      </c>
    </row>
    <row r="1391" spans="2:4" x14ac:dyDescent="0.2">
      <c r="B1391" t="s">
        <v>1421</v>
      </c>
      <c r="C1391" s="33">
        <v>-8.9952753468184269E-3</v>
      </c>
      <c r="D1391" s="33">
        <f t="shared" si="24"/>
        <v>5.8995275346818428E-2</v>
      </c>
    </row>
    <row r="1392" spans="2:4" x14ac:dyDescent="0.2">
      <c r="B1392" t="s">
        <v>1422</v>
      </c>
      <c r="C1392" s="33">
        <v>1.3302670675369126E-2</v>
      </c>
      <c r="D1392" s="33">
        <f t="shared" si="24"/>
        <v>3.6697329324630878E-2</v>
      </c>
    </row>
    <row r="1393" spans="2:4" x14ac:dyDescent="0.2">
      <c r="B1393" t="s">
        <v>1423</v>
      </c>
      <c r="C1393" s="33">
        <v>1.9621536394772095E-2</v>
      </c>
      <c r="D1393" s="33">
        <f t="shared" si="24"/>
        <v>3.0378463605227907E-2</v>
      </c>
    </row>
    <row r="1394" spans="2:4" x14ac:dyDescent="0.2">
      <c r="B1394" t="s">
        <v>1424</v>
      </c>
      <c r="C1394" s="33">
        <v>-9.647947933863173E-3</v>
      </c>
      <c r="D1394" s="33">
        <f t="shared" si="24"/>
        <v>5.9647947933863174E-2</v>
      </c>
    </row>
    <row r="1395" spans="2:4" x14ac:dyDescent="0.2">
      <c r="B1395" t="s">
        <v>1425</v>
      </c>
      <c r="C1395" s="33">
        <v>2.2776293052113102E-2</v>
      </c>
      <c r="D1395" s="33">
        <f t="shared" si="24"/>
        <v>2.7223706947886901E-2</v>
      </c>
    </row>
    <row r="1396" spans="2:4" x14ac:dyDescent="0.2">
      <c r="B1396" t="s">
        <v>1426</v>
      </c>
      <c r="C1396" s="33">
        <v>1.2948507184980824E-3</v>
      </c>
      <c r="D1396" s="33">
        <f t="shared" si="24"/>
        <v>4.8705149281501922E-2</v>
      </c>
    </row>
    <row r="1397" spans="2:4" x14ac:dyDescent="0.2">
      <c r="B1397" t="s">
        <v>1427</v>
      </c>
      <c r="C1397" s="33">
        <v>3.1671235515697144E-2</v>
      </c>
      <c r="D1397" s="33">
        <f t="shared" si="24"/>
        <v>1.8328764484302859E-2</v>
      </c>
    </row>
    <row r="1398" spans="2:4" x14ac:dyDescent="0.2">
      <c r="B1398" t="s">
        <v>1428</v>
      </c>
      <c r="C1398" s="33">
        <v>1.8079103451226607E-2</v>
      </c>
      <c r="D1398" s="33">
        <f t="shared" si="24"/>
        <v>3.1920896548773392E-2</v>
      </c>
    </row>
    <row r="1399" spans="2:4" x14ac:dyDescent="0.2">
      <c r="B1399" t="s">
        <v>1429</v>
      </c>
      <c r="C1399" s="33">
        <v>-2.8371203257771156E-3</v>
      </c>
      <c r="D1399" s="33">
        <f t="shared" si="24"/>
        <v>5.2837120325777115E-2</v>
      </c>
    </row>
    <row r="1400" spans="2:4" x14ac:dyDescent="0.2">
      <c r="B1400" t="s">
        <v>1430</v>
      </c>
      <c r="C1400" s="33">
        <v>1.5999713473721783E-2</v>
      </c>
      <c r="D1400" s="33">
        <f t="shared" si="24"/>
        <v>3.400028652627822E-2</v>
      </c>
    </row>
    <row r="1401" spans="2:4" x14ac:dyDescent="0.2">
      <c r="B1401" t="s">
        <v>1431</v>
      </c>
      <c r="C1401" s="33">
        <v>3.9969174859088588E-2</v>
      </c>
      <c r="D1401" s="33">
        <f t="shared" si="24"/>
        <v>1.0030825140911415E-2</v>
      </c>
    </row>
    <row r="1402" spans="2:4" x14ac:dyDescent="0.2">
      <c r="B1402" t="s">
        <v>1432</v>
      </c>
      <c r="C1402" s="33">
        <v>-7.1299661583611087E-3</v>
      </c>
      <c r="D1402" s="33">
        <f t="shared" si="24"/>
        <v>5.7129966158361113E-2</v>
      </c>
    </row>
    <row r="1403" spans="2:4" x14ac:dyDescent="0.2">
      <c r="B1403" t="s">
        <v>1433</v>
      </c>
      <c r="C1403" s="33">
        <v>-1.1130522523465589E-2</v>
      </c>
      <c r="D1403" s="33">
        <f t="shared" si="24"/>
        <v>6.113052252346559E-2</v>
      </c>
    </row>
    <row r="1404" spans="2:4" x14ac:dyDescent="0.2">
      <c r="B1404" t="s">
        <v>1434</v>
      </c>
      <c r="C1404" s="33">
        <v>2.4725347329723375E-2</v>
      </c>
      <c r="D1404" s="33">
        <f t="shared" si="24"/>
        <v>2.5274652670276627E-2</v>
      </c>
    </row>
    <row r="1405" spans="2:4" x14ac:dyDescent="0.2">
      <c r="B1405" t="s">
        <v>1435</v>
      </c>
      <c r="C1405" s="33">
        <v>6.9614751777092284E-3</v>
      </c>
      <c r="D1405" s="33">
        <f t="shared" si="24"/>
        <v>4.3038524822290772E-2</v>
      </c>
    </row>
    <row r="1406" spans="2:4" x14ac:dyDescent="0.2">
      <c r="B1406" t="s">
        <v>1436</v>
      </c>
      <c r="C1406" s="33">
        <v>3.1808728735771966E-2</v>
      </c>
      <c r="D1406" s="33">
        <f t="shared" si="24"/>
        <v>1.8191271264228037E-2</v>
      </c>
    </row>
    <row r="1407" spans="2:4" x14ac:dyDescent="0.2">
      <c r="B1407" t="s">
        <v>1437</v>
      </c>
      <c r="C1407" s="33">
        <v>7.635096747861142E-3</v>
      </c>
      <c r="D1407" s="33">
        <f t="shared" si="24"/>
        <v>4.2364903252138861E-2</v>
      </c>
    </row>
    <row r="1408" spans="2:4" x14ac:dyDescent="0.2">
      <c r="B1408" t="s">
        <v>1438</v>
      </c>
      <c r="C1408" s="33">
        <v>7.146579111901712E-3</v>
      </c>
      <c r="D1408" s="33">
        <f t="shared" si="24"/>
        <v>4.2853420888098293E-2</v>
      </c>
    </row>
    <row r="1409" spans="2:4" x14ac:dyDescent="0.2">
      <c r="B1409" t="s">
        <v>1439</v>
      </c>
      <c r="C1409" s="33">
        <v>4.8224513476482697E-3</v>
      </c>
      <c r="D1409" s="33">
        <f t="shared" si="24"/>
        <v>4.5177548652351733E-2</v>
      </c>
    </row>
    <row r="1410" spans="2:4" x14ac:dyDescent="0.2">
      <c r="B1410" t="s">
        <v>1440</v>
      </c>
      <c r="C1410" s="33">
        <v>6.7952086923786358E-3</v>
      </c>
      <c r="D1410" s="33">
        <f t="shared" si="24"/>
        <v>4.3204791307621365E-2</v>
      </c>
    </row>
    <row r="1411" spans="2:4" x14ac:dyDescent="0.2">
      <c r="B1411" t="s">
        <v>1441</v>
      </c>
      <c r="C1411" s="33">
        <v>-4.722169245721013E-3</v>
      </c>
      <c r="D1411" s="33">
        <f t="shared" si="24"/>
        <v>5.4722169245721014E-2</v>
      </c>
    </row>
    <row r="1412" spans="2:4" x14ac:dyDescent="0.2">
      <c r="B1412" t="s">
        <v>1442</v>
      </c>
      <c r="C1412" s="33">
        <v>3.3663035083074624E-2</v>
      </c>
      <c r="D1412" s="33">
        <f t="shared" si="24"/>
        <v>1.6336964916925378E-2</v>
      </c>
    </row>
    <row r="1413" spans="2:4" x14ac:dyDescent="0.2">
      <c r="B1413" t="s">
        <v>1443</v>
      </c>
      <c r="C1413" s="33">
        <v>2.5925647864709994E-2</v>
      </c>
      <c r="D1413" s="33">
        <f t="shared" ref="D1413:D1476" si="25">-C1413+5%</f>
        <v>2.4074352135290009E-2</v>
      </c>
    </row>
    <row r="1414" spans="2:4" x14ac:dyDescent="0.2">
      <c r="B1414" t="s">
        <v>1444</v>
      </c>
      <c r="C1414" s="33">
        <v>-3.5326623699146204E-3</v>
      </c>
      <c r="D1414" s="33">
        <f t="shared" si="25"/>
        <v>5.3532662369914621E-2</v>
      </c>
    </row>
    <row r="1415" spans="2:4" x14ac:dyDescent="0.2">
      <c r="B1415" t="s">
        <v>1445</v>
      </c>
      <c r="C1415" s="33">
        <v>5.1031626981804169E-2</v>
      </c>
      <c r="D1415" s="33">
        <f t="shared" si="25"/>
        <v>-1.0316269818041665E-3</v>
      </c>
    </row>
    <row r="1416" spans="2:4" x14ac:dyDescent="0.2">
      <c r="B1416" t="s">
        <v>1446</v>
      </c>
      <c r="C1416" s="33">
        <v>2.9089956752040853E-2</v>
      </c>
      <c r="D1416" s="33">
        <f t="shared" si="25"/>
        <v>2.0910043247959149E-2</v>
      </c>
    </row>
    <row r="1417" spans="2:4" x14ac:dyDescent="0.2">
      <c r="B1417" t="s">
        <v>1447</v>
      </c>
      <c r="C1417" s="33">
        <v>4.5122620616085676E-3</v>
      </c>
      <c r="D1417" s="33">
        <f t="shared" si="25"/>
        <v>4.5487737938391434E-2</v>
      </c>
    </row>
    <row r="1418" spans="2:4" x14ac:dyDescent="0.2">
      <c r="B1418" t="s">
        <v>1448</v>
      </c>
      <c r="C1418" s="33">
        <v>-7.1760488649440842E-3</v>
      </c>
      <c r="D1418" s="33">
        <f t="shared" si="25"/>
        <v>5.7176048864944089E-2</v>
      </c>
    </row>
    <row r="1419" spans="2:4" x14ac:dyDescent="0.2">
      <c r="B1419" t="s">
        <v>1449</v>
      </c>
      <c r="C1419" s="33">
        <v>1.0769630221862671E-2</v>
      </c>
      <c r="D1419" s="33">
        <f t="shared" si="25"/>
        <v>3.9230369778137333E-2</v>
      </c>
    </row>
    <row r="1420" spans="2:4" x14ac:dyDescent="0.2">
      <c r="B1420" t="s">
        <v>1450</v>
      </c>
      <c r="C1420" s="33">
        <v>1.7645617113816014E-2</v>
      </c>
      <c r="D1420" s="33">
        <f t="shared" si="25"/>
        <v>3.2354382886183988E-2</v>
      </c>
    </row>
    <row r="1421" spans="2:4" x14ac:dyDescent="0.2">
      <c r="B1421" t="s">
        <v>1451</v>
      </c>
      <c r="C1421" s="33">
        <v>2.4813413819944601E-2</v>
      </c>
      <c r="D1421" s="33">
        <f t="shared" si="25"/>
        <v>2.5186586180055402E-2</v>
      </c>
    </row>
    <row r="1422" spans="2:4" x14ac:dyDescent="0.2">
      <c r="B1422" t="s">
        <v>1452</v>
      </c>
      <c r="C1422" s="33">
        <v>4.088233014325416E-2</v>
      </c>
      <c r="D1422" s="33">
        <f t="shared" si="25"/>
        <v>9.1176698567458428E-3</v>
      </c>
    </row>
    <row r="1423" spans="2:4" x14ac:dyDescent="0.2">
      <c r="B1423" t="s">
        <v>1453</v>
      </c>
      <c r="C1423" s="33">
        <v>-5.0474346848975345E-2</v>
      </c>
      <c r="D1423" s="33">
        <f t="shared" si="25"/>
        <v>0.10047434684897535</v>
      </c>
    </row>
    <row r="1424" spans="2:4" x14ac:dyDescent="0.2">
      <c r="B1424" t="s">
        <v>1454</v>
      </c>
      <c r="C1424" s="33">
        <v>2.9215416784519055E-3</v>
      </c>
      <c r="D1424" s="33">
        <f t="shared" si="25"/>
        <v>4.7078458321548097E-2</v>
      </c>
    </row>
    <row r="1425" spans="2:4" x14ac:dyDescent="0.2">
      <c r="B1425" t="s">
        <v>1455</v>
      </c>
      <c r="C1425" s="33">
        <v>3.3776527834373356E-2</v>
      </c>
      <c r="D1425" s="33">
        <f t="shared" si="25"/>
        <v>1.6223472165626647E-2</v>
      </c>
    </row>
    <row r="1426" spans="2:4" x14ac:dyDescent="0.2">
      <c r="B1426" t="s">
        <v>1456</v>
      </c>
      <c r="C1426" s="33">
        <v>-1.6816178538025209E-2</v>
      </c>
      <c r="D1426" s="33">
        <f t="shared" si="25"/>
        <v>6.6816178538025212E-2</v>
      </c>
    </row>
    <row r="1427" spans="2:4" x14ac:dyDescent="0.2">
      <c r="B1427" t="s">
        <v>1457</v>
      </c>
      <c r="C1427" s="33">
        <v>-7.4372139123887859E-3</v>
      </c>
      <c r="D1427" s="33">
        <f t="shared" si="25"/>
        <v>5.743721391238879E-2</v>
      </c>
    </row>
    <row r="1428" spans="2:4" x14ac:dyDescent="0.2">
      <c r="B1428" t="s">
        <v>1458</v>
      </c>
      <c r="C1428" s="33">
        <v>1.9172668284057972E-2</v>
      </c>
      <c r="D1428" s="33">
        <f t="shared" si="25"/>
        <v>3.0827331715942031E-2</v>
      </c>
    </row>
    <row r="1429" spans="2:4" x14ac:dyDescent="0.2">
      <c r="B1429" t="s">
        <v>1459</v>
      </c>
      <c r="C1429" s="33">
        <v>6.7905937466106528E-5</v>
      </c>
      <c r="D1429" s="33">
        <f t="shared" si="25"/>
        <v>4.9932094062533898E-2</v>
      </c>
    </row>
    <row r="1430" spans="2:4" x14ac:dyDescent="0.2">
      <c r="B1430" t="s">
        <v>1460</v>
      </c>
      <c r="C1430" s="33">
        <v>3.0199368028531987E-2</v>
      </c>
      <c r="D1430" s="33">
        <f t="shared" si="25"/>
        <v>1.9800631971468016E-2</v>
      </c>
    </row>
    <row r="1431" spans="2:4" x14ac:dyDescent="0.2">
      <c r="B1431" t="s">
        <v>1461</v>
      </c>
      <c r="C1431" s="33">
        <v>3.2375257290933055E-3</v>
      </c>
      <c r="D1431" s="33">
        <f t="shared" si="25"/>
        <v>4.6762474270906698E-2</v>
      </c>
    </row>
    <row r="1432" spans="2:4" x14ac:dyDescent="0.2">
      <c r="B1432" t="s">
        <v>1462</v>
      </c>
      <c r="C1432" s="33">
        <v>4.9705937440640115E-3</v>
      </c>
      <c r="D1432" s="33">
        <f t="shared" si="25"/>
        <v>4.5029406255935989E-2</v>
      </c>
    </row>
    <row r="1433" spans="2:4" x14ac:dyDescent="0.2">
      <c r="B1433" t="s">
        <v>1463</v>
      </c>
      <c r="C1433" s="33">
        <v>-1.7888777749816141E-2</v>
      </c>
      <c r="D1433" s="33">
        <f t="shared" si="25"/>
        <v>6.7888777749816137E-2</v>
      </c>
    </row>
    <row r="1434" spans="2:4" x14ac:dyDescent="0.2">
      <c r="B1434" t="s">
        <v>1464</v>
      </c>
      <c r="C1434" s="33">
        <v>3.5047098049855563E-2</v>
      </c>
      <c r="D1434" s="33">
        <f t="shared" si="25"/>
        <v>1.495290195014444E-2</v>
      </c>
    </row>
    <row r="1435" spans="2:4" x14ac:dyDescent="0.2">
      <c r="B1435" t="s">
        <v>1465</v>
      </c>
      <c r="C1435" s="33">
        <v>-4.0192936700432849E-3</v>
      </c>
      <c r="D1435" s="33">
        <f t="shared" si="25"/>
        <v>5.4019293670043288E-2</v>
      </c>
    </row>
    <row r="1436" spans="2:4" x14ac:dyDescent="0.2">
      <c r="B1436" t="s">
        <v>1466</v>
      </c>
      <c r="C1436" s="33">
        <v>2.5789863096073812E-2</v>
      </c>
      <c r="D1436" s="33">
        <f t="shared" si="25"/>
        <v>2.4210136903926191E-2</v>
      </c>
    </row>
    <row r="1437" spans="2:4" x14ac:dyDescent="0.2">
      <c r="B1437" t="s">
        <v>1467</v>
      </c>
      <c r="C1437" s="33">
        <v>2.8368617993073518E-2</v>
      </c>
      <c r="D1437" s="33">
        <f t="shared" si="25"/>
        <v>2.1631382006926485E-2</v>
      </c>
    </row>
    <row r="1438" spans="2:4" x14ac:dyDescent="0.2">
      <c r="B1438" t="s">
        <v>1468</v>
      </c>
      <c r="C1438" s="33">
        <v>-1.7607829319311381E-2</v>
      </c>
      <c r="D1438" s="33">
        <f t="shared" si="25"/>
        <v>6.7607829319311391E-2</v>
      </c>
    </row>
    <row r="1439" spans="2:4" x14ac:dyDescent="0.2">
      <c r="B1439" t="s">
        <v>1469</v>
      </c>
      <c r="C1439" s="33">
        <v>4.0112008396399517E-3</v>
      </c>
      <c r="D1439" s="33">
        <f t="shared" si="25"/>
        <v>4.5988799160360049E-2</v>
      </c>
    </row>
    <row r="1440" spans="2:4" x14ac:dyDescent="0.2">
      <c r="B1440" t="s">
        <v>1470</v>
      </c>
      <c r="C1440" s="33">
        <v>2.1575494259345466E-2</v>
      </c>
      <c r="D1440" s="33">
        <f t="shared" si="25"/>
        <v>2.8424505740654537E-2</v>
      </c>
    </row>
    <row r="1441" spans="2:4" x14ac:dyDescent="0.2">
      <c r="B1441" t="s">
        <v>1471</v>
      </c>
      <c r="C1441" s="33">
        <v>2.2954753884114259E-2</v>
      </c>
      <c r="D1441" s="33">
        <f t="shared" si="25"/>
        <v>2.7045246115885744E-2</v>
      </c>
    </row>
    <row r="1442" spans="2:4" x14ac:dyDescent="0.2">
      <c r="B1442" t="s">
        <v>1472</v>
      </c>
      <c r="C1442" s="33">
        <v>2.0882151283866661E-2</v>
      </c>
      <c r="D1442" s="33">
        <f t="shared" si="25"/>
        <v>2.9117848716133342E-2</v>
      </c>
    </row>
    <row r="1443" spans="2:4" x14ac:dyDescent="0.2">
      <c r="B1443" t="s">
        <v>1473</v>
      </c>
      <c r="C1443" s="33">
        <v>2.5770452546292188E-3</v>
      </c>
      <c r="D1443" s="33">
        <f t="shared" si="25"/>
        <v>4.7422954745370782E-2</v>
      </c>
    </row>
    <row r="1444" spans="2:4" x14ac:dyDescent="0.2">
      <c r="B1444" t="s">
        <v>1474</v>
      </c>
      <c r="C1444" s="33">
        <v>2.7724786073209967E-2</v>
      </c>
      <c r="D1444" s="33">
        <f t="shared" si="25"/>
        <v>2.2275213926790036E-2</v>
      </c>
    </row>
    <row r="1445" spans="2:4" x14ac:dyDescent="0.2">
      <c r="B1445" t="s">
        <v>1475</v>
      </c>
      <c r="C1445" s="33">
        <v>1.8590051872877503E-2</v>
      </c>
      <c r="D1445" s="33">
        <f t="shared" si="25"/>
        <v>3.14099481271225E-2</v>
      </c>
    </row>
    <row r="1446" spans="2:4" x14ac:dyDescent="0.2">
      <c r="B1446" t="s">
        <v>1476</v>
      </c>
      <c r="C1446" s="33">
        <v>-1.623716232180384E-2</v>
      </c>
      <c r="D1446" s="33">
        <f t="shared" si="25"/>
        <v>6.623716232180385E-2</v>
      </c>
    </row>
    <row r="1447" spans="2:4" x14ac:dyDescent="0.2">
      <c r="B1447" t="s">
        <v>1477</v>
      </c>
      <c r="C1447" s="33">
        <v>7.6009786812516276E-3</v>
      </c>
      <c r="D1447" s="33">
        <f t="shared" si="25"/>
        <v>4.2399021318748377E-2</v>
      </c>
    </row>
    <row r="1448" spans="2:4" x14ac:dyDescent="0.2">
      <c r="B1448" t="s">
        <v>1478</v>
      </c>
      <c r="C1448" s="33">
        <v>9.0005858733080875E-3</v>
      </c>
      <c r="D1448" s="33">
        <f t="shared" si="25"/>
        <v>4.0999414126691919E-2</v>
      </c>
    </row>
    <row r="1449" spans="2:4" x14ac:dyDescent="0.2">
      <c r="B1449" t="s">
        <v>1479</v>
      </c>
      <c r="C1449" s="33">
        <v>3.9319955040181933E-3</v>
      </c>
      <c r="D1449" s="33">
        <f t="shared" si="25"/>
        <v>4.6068004495981807E-2</v>
      </c>
    </row>
    <row r="1450" spans="2:4" x14ac:dyDescent="0.2">
      <c r="B1450" t="s">
        <v>1480</v>
      </c>
      <c r="C1450" s="33">
        <v>2.6463094762403112E-2</v>
      </c>
      <c r="D1450" s="33">
        <f t="shared" si="25"/>
        <v>2.353690523759689E-2</v>
      </c>
    </row>
    <row r="1451" spans="2:4" x14ac:dyDescent="0.2">
      <c r="B1451" t="s">
        <v>1481</v>
      </c>
      <c r="C1451" s="33">
        <v>1.4226939660031239E-3</v>
      </c>
      <c r="D1451" s="33">
        <f t="shared" si="25"/>
        <v>4.8577306033996875E-2</v>
      </c>
    </row>
    <row r="1452" spans="2:4" x14ac:dyDescent="0.2">
      <c r="B1452" t="s">
        <v>1482</v>
      </c>
      <c r="C1452" s="33">
        <v>-1.1980214106882695E-2</v>
      </c>
      <c r="D1452" s="33">
        <f t="shared" si="25"/>
        <v>6.1980214106882696E-2</v>
      </c>
    </row>
    <row r="1453" spans="2:4" x14ac:dyDescent="0.2">
      <c r="B1453" t="s">
        <v>1483</v>
      </c>
      <c r="C1453" s="33">
        <v>-1.4218538663966317E-2</v>
      </c>
      <c r="D1453" s="33">
        <f t="shared" si="25"/>
        <v>6.4218538663966318E-2</v>
      </c>
    </row>
    <row r="1454" spans="2:4" x14ac:dyDescent="0.2">
      <c r="B1454" t="s">
        <v>1484</v>
      </c>
      <c r="C1454" s="33">
        <v>5.8306868760965844E-2</v>
      </c>
      <c r="D1454" s="33">
        <f t="shared" si="25"/>
        <v>-8.3068687609658409E-3</v>
      </c>
    </row>
    <row r="1455" spans="2:4" x14ac:dyDescent="0.2">
      <c r="B1455" t="s">
        <v>1485</v>
      </c>
      <c r="C1455" s="33">
        <v>2.2409566868025695E-2</v>
      </c>
      <c r="D1455" s="33">
        <f t="shared" si="25"/>
        <v>2.7590433131974307E-2</v>
      </c>
    </row>
    <row r="1456" spans="2:4" x14ac:dyDescent="0.2">
      <c r="B1456" t="s">
        <v>1486</v>
      </c>
      <c r="C1456" s="33">
        <v>-2.6240478916249501E-3</v>
      </c>
      <c r="D1456" s="33">
        <f t="shared" si="25"/>
        <v>5.2624047891624955E-2</v>
      </c>
    </row>
    <row r="1457" spans="2:4" x14ac:dyDescent="0.2">
      <c r="B1457" t="s">
        <v>1487</v>
      </c>
      <c r="C1457" s="33">
        <v>5.5081296682340533E-2</v>
      </c>
      <c r="D1457" s="33">
        <f t="shared" si="25"/>
        <v>-5.0812966823405303E-3</v>
      </c>
    </row>
    <row r="1458" spans="2:4" x14ac:dyDescent="0.2">
      <c r="B1458" t="s">
        <v>1488</v>
      </c>
      <c r="C1458" s="33">
        <v>4.0305704890094093E-2</v>
      </c>
      <c r="D1458" s="33">
        <f t="shared" si="25"/>
        <v>9.6942951099059094E-3</v>
      </c>
    </row>
    <row r="1459" spans="2:4" x14ac:dyDescent="0.2">
      <c r="B1459" t="s">
        <v>1489</v>
      </c>
      <c r="C1459" s="33">
        <v>2.1313609345491365E-2</v>
      </c>
      <c r="D1459" s="33">
        <f t="shared" si="25"/>
        <v>2.8686390654508637E-2</v>
      </c>
    </row>
    <row r="1460" spans="2:4" x14ac:dyDescent="0.2">
      <c r="B1460" t="s">
        <v>1490</v>
      </c>
      <c r="C1460" s="33">
        <v>1.8768714907533575E-2</v>
      </c>
      <c r="D1460" s="33">
        <f t="shared" si="25"/>
        <v>3.1231285092466428E-2</v>
      </c>
    </row>
    <row r="1461" spans="2:4" x14ac:dyDescent="0.2">
      <c r="B1461" t="s">
        <v>1491</v>
      </c>
      <c r="C1461" s="33">
        <v>-9.4858349284342117E-3</v>
      </c>
      <c r="D1461" s="33">
        <f t="shared" si="25"/>
        <v>5.9485834928434213E-2</v>
      </c>
    </row>
    <row r="1462" spans="2:4" x14ac:dyDescent="0.2">
      <c r="B1462" t="s">
        <v>1492</v>
      </c>
      <c r="C1462" s="33">
        <v>9.9730333666552505E-3</v>
      </c>
      <c r="D1462" s="33">
        <f t="shared" si="25"/>
        <v>4.0026966633344749E-2</v>
      </c>
    </row>
    <row r="1463" spans="2:4" x14ac:dyDescent="0.2">
      <c r="B1463" t="s">
        <v>1493</v>
      </c>
      <c r="C1463" s="33">
        <v>2.5989475700841119E-2</v>
      </c>
      <c r="D1463" s="33">
        <f t="shared" si="25"/>
        <v>2.4010524299158884E-2</v>
      </c>
    </row>
    <row r="1464" spans="2:4" x14ac:dyDescent="0.2">
      <c r="B1464" t="s">
        <v>1494</v>
      </c>
      <c r="C1464" s="33">
        <v>9.6014039804694917E-3</v>
      </c>
      <c r="D1464" s="33">
        <f t="shared" si="25"/>
        <v>4.0398596019530511E-2</v>
      </c>
    </row>
    <row r="1465" spans="2:4" x14ac:dyDescent="0.2">
      <c r="B1465" t="s">
        <v>1495</v>
      </c>
      <c r="C1465" s="33">
        <v>2.6512082523547233E-2</v>
      </c>
      <c r="D1465" s="33">
        <f t="shared" si="25"/>
        <v>2.348791747645277E-2</v>
      </c>
    </row>
    <row r="1466" spans="2:4" x14ac:dyDescent="0.2">
      <c r="B1466" t="s">
        <v>1496</v>
      </c>
      <c r="C1466" s="33">
        <v>-9.5492055285254698E-3</v>
      </c>
      <c r="D1466" s="33">
        <f t="shared" si="25"/>
        <v>5.9549205528525474E-2</v>
      </c>
    </row>
    <row r="1467" spans="2:4" x14ac:dyDescent="0.2">
      <c r="B1467" t="s">
        <v>1497</v>
      </c>
      <c r="C1467" s="33">
        <v>9.3034654233374835E-3</v>
      </c>
      <c r="D1467" s="33">
        <f t="shared" si="25"/>
        <v>4.0696534576662516E-2</v>
      </c>
    </row>
    <row r="1468" spans="2:4" x14ac:dyDescent="0.2">
      <c r="B1468" t="s">
        <v>1498</v>
      </c>
      <c r="C1468" s="33">
        <v>6.424047472703402E-3</v>
      </c>
      <c r="D1468" s="33">
        <f t="shared" si="25"/>
        <v>4.3575952527296603E-2</v>
      </c>
    </row>
    <row r="1469" spans="2:4" x14ac:dyDescent="0.2">
      <c r="B1469" t="s">
        <v>1499</v>
      </c>
      <c r="C1469" s="33">
        <v>-1.6662832575821657E-2</v>
      </c>
      <c r="D1469" s="33">
        <f t="shared" si="25"/>
        <v>6.6662832575821659E-2</v>
      </c>
    </row>
    <row r="1470" spans="2:4" x14ac:dyDescent="0.2">
      <c r="B1470" t="s">
        <v>1500</v>
      </c>
      <c r="C1470" s="33">
        <v>6.3559952241808895E-2</v>
      </c>
      <c r="D1470" s="33">
        <f t="shared" si="25"/>
        <v>-1.3559952241808892E-2</v>
      </c>
    </row>
    <row r="1471" spans="2:4" x14ac:dyDescent="0.2">
      <c r="B1471" t="s">
        <v>1501</v>
      </c>
      <c r="C1471" s="33">
        <v>-3.4525995090416203E-3</v>
      </c>
      <c r="D1471" s="33">
        <f t="shared" si="25"/>
        <v>5.3452599509041625E-2</v>
      </c>
    </row>
    <row r="1472" spans="2:4" x14ac:dyDescent="0.2">
      <c r="B1472" t="s">
        <v>1502</v>
      </c>
      <c r="C1472" s="33">
        <v>-3.3874655042457347E-2</v>
      </c>
      <c r="D1472" s="33">
        <f t="shared" si="25"/>
        <v>8.3874655042457349E-2</v>
      </c>
    </row>
    <row r="1473" spans="2:4" x14ac:dyDescent="0.2">
      <c r="B1473" t="s">
        <v>1503</v>
      </c>
      <c r="C1473" s="33">
        <v>2.1993040886806304E-2</v>
      </c>
      <c r="D1473" s="33">
        <f t="shared" si="25"/>
        <v>2.8006959113193699E-2</v>
      </c>
    </row>
    <row r="1474" spans="2:4" x14ac:dyDescent="0.2">
      <c r="B1474" t="s">
        <v>1504</v>
      </c>
      <c r="C1474" s="33">
        <v>1.1532874714265014E-2</v>
      </c>
      <c r="D1474" s="33">
        <f t="shared" si="25"/>
        <v>3.8467125285734989E-2</v>
      </c>
    </row>
    <row r="1475" spans="2:4" x14ac:dyDescent="0.2">
      <c r="B1475" t="s">
        <v>1505</v>
      </c>
      <c r="C1475" s="33">
        <v>2.3183493703202926E-2</v>
      </c>
      <c r="D1475" s="33">
        <f t="shared" si="25"/>
        <v>2.6816506296797077E-2</v>
      </c>
    </row>
    <row r="1476" spans="2:4" x14ac:dyDescent="0.2">
      <c r="B1476" t="s">
        <v>1506</v>
      </c>
      <c r="C1476" s="33">
        <v>1.6450741841468736E-2</v>
      </c>
      <c r="D1476" s="33">
        <f t="shared" si="25"/>
        <v>3.354925815853127E-2</v>
      </c>
    </row>
    <row r="1477" spans="2:4" x14ac:dyDescent="0.2">
      <c r="B1477" t="s">
        <v>1507</v>
      </c>
      <c r="C1477" s="33">
        <v>-2.7398543034676658E-3</v>
      </c>
      <c r="D1477" s="33">
        <f t="shared" ref="D1477:D1540" si="26">-C1477+5%</f>
        <v>5.273985430346767E-2</v>
      </c>
    </row>
    <row r="1478" spans="2:4" x14ac:dyDescent="0.2">
      <c r="B1478" t="s">
        <v>1508</v>
      </c>
      <c r="C1478" s="33">
        <v>8.4935927998547288E-3</v>
      </c>
      <c r="D1478" s="33">
        <f t="shared" si="26"/>
        <v>4.1506407200145271E-2</v>
      </c>
    </row>
    <row r="1479" spans="2:4" x14ac:dyDescent="0.2">
      <c r="B1479" t="s">
        <v>1509</v>
      </c>
      <c r="C1479" s="33">
        <v>-1.5699500685127175E-2</v>
      </c>
      <c r="D1479" s="33">
        <f t="shared" si="26"/>
        <v>6.5699500685127171E-2</v>
      </c>
    </row>
    <row r="1480" spans="2:4" x14ac:dyDescent="0.2">
      <c r="B1480" t="s">
        <v>1510</v>
      </c>
      <c r="C1480" s="33">
        <v>6.2218913748675487E-3</v>
      </c>
      <c r="D1480" s="33">
        <f t="shared" si="26"/>
        <v>4.3778108625132456E-2</v>
      </c>
    </row>
    <row r="1481" spans="2:4" x14ac:dyDescent="0.2">
      <c r="B1481" t="s">
        <v>1511</v>
      </c>
      <c r="C1481" s="33">
        <v>3.3130285851723631E-2</v>
      </c>
      <c r="D1481" s="33">
        <f t="shared" si="26"/>
        <v>1.6869714148276371E-2</v>
      </c>
    </row>
    <row r="1482" spans="2:4" x14ac:dyDescent="0.2">
      <c r="B1482" t="s">
        <v>1512</v>
      </c>
      <c r="C1482" s="33">
        <v>-5.7718390083849411E-3</v>
      </c>
      <c r="D1482" s="33">
        <f t="shared" si="26"/>
        <v>5.5771839008384942E-2</v>
      </c>
    </row>
    <row r="1483" spans="2:4" x14ac:dyDescent="0.2">
      <c r="B1483" t="s">
        <v>1513</v>
      </c>
      <c r="C1483" s="33">
        <v>2.5608376791464833E-2</v>
      </c>
      <c r="D1483" s="33">
        <f t="shared" si="26"/>
        <v>2.4391623208535169E-2</v>
      </c>
    </row>
    <row r="1484" spans="2:4" x14ac:dyDescent="0.2">
      <c r="B1484" t="s">
        <v>1514</v>
      </c>
      <c r="C1484" s="33">
        <v>3.1954339404400692E-2</v>
      </c>
      <c r="D1484" s="33">
        <f t="shared" si="26"/>
        <v>1.8045660595599311E-2</v>
      </c>
    </row>
    <row r="1485" spans="2:4" x14ac:dyDescent="0.2">
      <c r="B1485" t="s">
        <v>1515</v>
      </c>
      <c r="C1485" s="33">
        <v>1.1745924056603779E-2</v>
      </c>
      <c r="D1485" s="33">
        <f t="shared" si="26"/>
        <v>3.8254075943396221E-2</v>
      </c>
    </row>
    <row r="1486" spans="2:4" x14ac:dyDescent="0.2">
      <c r="B1486" t="s">
        <v>1516</v>
      </c>
      <c r="C1486" s="33">
        <v>3.8987193588011997E-2</v>
      </c>
      <c r="D1486" s="33">
        <f t="shared" si="26"/>
        <v>1.1012806411988006E-2</v>
      </c>
    </row>
    <row r="1487" spans="2:4" x14ac:dyDescent="0.2">
      <c r="B1487" t="s">
        <v>1517</v>
      </c>
      <c r="C1487" s="33">
        <v>2.0653248832531064E-3</v>
      </c>
      <c r="D1487" s="33">
        <f t="shared" si="26"/>
        <v>4.79346751167469E-2</v>
      </c>
    </row>
    <row r="1488" spans="2:4" x14ac:dyDescent="0.2">
      <c r="B1488" t="s">
        <v>1518</v>
      </c>
      <c r="C1488" s="33">
        <v>-9.7772158325897199E-3</v>
      </c>
      <c r="D1488" s="33">
        <f t="shared" si="26"/>
        <v>5.9777215832589721E-2</v>
      </c>
    </row>
    <row r="1489" spans="2:4" x14ac:dyDescent="0.2">
      <c r="B1489" t="s">
        <v>1519</v>
      </c>
      <c r="C1489" s="33">
        <v>3.2621276303874687E-2</v>
      </c>
      <c r="D1489" s="33">
        <f t="shared" si="26"/>
        <v>1.7378723696125316E-2</v>
      </c>
    </row>
    <row r="1490" spans="2:4" x14ac:dyDescent="0.2">
      <c r="B1490" t="s">
        <v>1520</v>
      </c>
      <c r="C1490" s="33">
        <v>1.9855662344524096E-2</v>
      </c>
      <c r="D1490" s="33">
        <f t="shared" si="26"/>
        <v>3.0144337655475906E-2</v>
      </c>
    </row>
    <row r="1491" spans="2:4" x14ac:dyDescent="0.2">
      <c r="B1491" t="s">
        <v>1521</v>
      </c>
      <c r="C1491" s="33">
        <v>3.2370352939448253E-2</v>
      </c>
      <c r="D1491" s="33">
        <f t="shared" si="26"/>
        <v>1.7629647060551749E-2</v>
      </c>
    </row>
    <row r="1492" spans="2:4" x14ac:dyDescent="0.2">
      <c r="B1492" t="s">
        <v>1522</v>
      </c>
      <c r="C1492" s="33">
        <v>4.2498550959095098E-2</v>
      </c>
      <c r="D1492" s="33">
        <f t="shared" si="26"/>
        <v>7.5014490409049048E-3</v>
      </c>
    </row>
    <row r="1493" spans="2:4" x14ac:dyDescent="0.2">
      <c r="B1493" t="s">
        <v>1523</v>
      </c>
      <c r="C1493" s="33">
        <v>1.8687032385389258E-2</v>
      </c>
      <c r="D1493" s="33">
        <f t="shared" si="26"/>
        <v>3.1312967614610748E-2</v>
      </c>
    </row>
    <row r="1494" spans="2:4" x14ac:dyDescent="0.2">
      <c r="B1494" t="s">
        <v>1524</v>
      </c>
      <c r="C1494" s="33">
        <v>-4.1395532305714793E-3</v>
      </c>
      <c r="D1494" s="33">
        <f t="shared" si="26"/>
        <v>5.4139553230571485E-2</v>
      </c>
    </row>
    <row r="1495" spans="2:4" x14ac:dyDescent="0.2">
      <c r="B1495" t="s">
        <v>1525</v>
      </c>
      <c r="C1495" s="33">
        <v>4.4898498658003105E-2</v>
      </c>
      <c r="D1495" s="33">
        <f t="shared" si="26"/>
        <v>5.1015013419968974E-3</v>
      </c>
    </row>
    <row r="1496" spans="2:4" x14ac:dyDescent="0.2">
      <c r="B1496" t="s">
        <v>1526</v>
      </c>
      <c r="C1496" s="33">
        <v>7.7808388455190038E-3</v>
      </c>
      <c r="D1496" s="33">
        <f t="shared" si="26"/>
        <v>4.2219161154481002E-2</v>
      </c>
    </row>
    <row r="1497" spans="2:4" x14ac:dyDescent="0.2">
      <c r="B1497" t="s">
        <v>1527</v>
      </c>
      <c r="C1497" s="33">
        <v>-2.0955902527066902E-3</v>
      </c>
      <c r="D1497" s="33">
        <f t="shared" si="26"/>
        <v>5.2095590252706693E-2</v>
      </c>
    </row>
    <row r="1498" spans="2:4" x14ac:dyDescent="0.2">
      <c r="B1498" t="s">
        <v>1528</v>
      </c>
      <c r="C1498" s="33">
        <v>-1.0329441237583515E-2</v>
      </c>
      <c r="D1498" s="33">
        <f t="shared" si="26"/>
        <v>6.032944123758352E-2</v>
      </c>
    </row>
    <row r="1499" spans="2:4" x14ac:dyDescent="0.2">
      <c r="B1499" t="s">
        <v>1529</v>
      </c>
      <c r="C1499" s="33">
        <v>2.1936245956619409E-2</v>
      </c>
      <c r="D1499" s="33">
        <f t="shared" si="26"/>
        <v>2.8063754043380594E-2</v>
      </c>
    </row>
    <row r="1500" spans="2:4" x14ac:dyDescent="0.2">
      <c r="B1500" t="s">
        <v>1530</v>
      </c>
      <c r="C1500" s="33">
        <v>2.4459123437940683E-2</v>
      </c>
      <c r="D1500" s="33">
        <f t="shared" si="26"/>
        <v>2.554087656205932E-2</v>
      </c>
    </row>
    <row r="1501" spans="2:4" x14ac:dyDescent="0.2">
      <c r="B1501" t="s">
        <v>1531</v>
      </c>
      <c r="C1501" s="33">
        <v>2.1885833486042124E-2</v>
      </c>
      <c r="D1501" s="33">
        <f t="shared" si="26"/>
        <v>2.8114166513957879E-2</v>
      </c>
    </row>
    <row r="1502" spans="2:4" x14ac:dyDescent="0.2">
      <c r="B1502" t="s">
        <v>1532</v>
      </c>
      <c r="C1502" s="33">
        <v>1.0733128526202326E-2</v>
      </c>
      <c r="D1502" s="33">
        <f t="shared" si="26"/>
        <v>3.9266871473797677E-2</v>
      </c>
    </row>
    <row r="1503" spans="2:4" x14ac:dyDescent="0.2">
      <c r="B1503" t="s">
        <v>1533</v>
      </c>
      <c r="C1503" s="33">
        <v>-6.4972057367958247E-4</v>
      </c>
      <c r="D1503" s="33">
        <f t="shared" si="26"/>
        <v>5.0649720573679585E-2</v>
      </c>
    </row>
    <row r="1504" spans="2:4" x14ac:dyDescent="0.2">
      <c r="B1504" t="s">
        <v>1534</v>
      </c>
      <c r="C1504" s="33">
        <v>5.4412360761657799E-2</v>
      </c>
      <c r="D1504" s="33">
        <f t="shared" si="26"/>
        <v>-4.4123607616577964E-3</v>
      </c>
    </row>
    <row r="1505" spans="2:4" x14ac:dyDescent="0.2">
      <c r="B1505" t="s">
        <v>1535</v>
      </c>
      <c r="C1505" s="33">
        <v>4.8333176839604031E-2</v>
      </c>
      <c r="D1505" s="33">
        <f t="shared" si="26"/>
        <v>1.6668231603959721E-3</v>
      </c>
    </row>
    <row r="1506" spans="2:4" x14ac:dyDescent="0.2">
      <c r="B1506" t="s">
        <v>1536</v>
      </c>
      <c r="C1506" s="33">
        <v>1.6490968138021554E-2</v>
      </c>
      <c r="D1506" s="33">
        <f t="shared" si="26"/>
        <v>3.3509031861978449E-2</v>
      </c>
    </row>
    <row r="1507" spans="2:4" x14ac:dyDescent="0.2">
      <c r="B1507" t="s">
        <v>1537</v>
      </c>
      <c r="C1507" s="33">
        <v>-2.9876589974486382E-3</v>
      </c>
      <c r="D1507" s="33">
        <f t="shared" si="26"/>
        <v>5.2987658997448644E-2</v>
      </c>
    </row>
    <row r="1508" spans="2:4" x14ac:dyDescent="0.2">
      <c r="B1508" t="s">
        <v>1538</v>
      </c>
      <c r="C1508" s="33">
        <v>5.2941450210214645E-2</v>
      </c>
      <c r="D1508" s="33">
        <f t="shared" si="26"/>
        <v>-2.9414502102146425E-3</v>
      </c>
    </row>
    <row r="1509" spans="2:4" x14ac:dyDescent="0.2">
      <c r="B1509" t="s">
        <v>1539</v>
      </c>
      <c r="C1509" s="33">
        <v>8.118138880775453E-4</v>
      </c>
      <c r="D1509" s="33">
        <f t="shared" si="26"/>
        <v>4.9188186111922459E-2</v>
      </c>
    </row>
    <row r="1510" spans="2:4" x14ac:dyDescent="0.2">
      <c r="B1510" t="s">
        <v>1540</v>
      </c>
      <c r="C1510" s="33">
        <v>1.7609702310903287E-2</v>
      </c>
      <c r="D1510" s="33">
        <f t="shared" si="26"/>
        <v>3.2390297689096716E-2</v>
      </c>
    </row>
    <row r="1511" spans="2:4" x14ac:dyDescent="0.2">
      <c r="B1511" t="s">
        <v>1541</v>
      </c>
      <c r="C1511" s="33">
        <v>1.0915351882626288E-3</v>
      </c>
      <c r="D1511" s="33">
        <f t="shared" si="26"/>
        <v>4.890846481173737E-2</v>
      </c>
    </row>
    <row r="1512" spans="2:4" x14ac:dyDescent="0.2">
      <c r="B1512" t="s">
        <v>1542</v>
      </c>
      <c r="C1512" s="33">
        <v>-2.0035702453829143E-2</v>
      </c>
      <c r="D1512" s="33">
        <f t="shared" si="26"/>
        <v>7.0035702453829146E-2</v>
      </c>
    </row>
    <row r="1513" spans="2:4" x14ac:dyDescent="0.2">
      <c r="B1513" t="s">
        <v>1543</v>
      </c>
      <c r="C1513" s="33">
        <v>-2.1100594526375936E-2</v>
      </c>
      <c r="D1513" s="33">
        <f t="shared" si="26"/>
        <v>7.1100594526375932E-2</v>
      </c>
    </row>
    <row r="1514" spans="2:4" x14ac:dyDescent="0.2">
      <c r="B1514" t="s">
        <v>1544</v>
      </c>
      <c r="C1514" s="33">
        <v>3.3799265614729727E-2</v>
      </c>
      <c r="D1514" s="33">
        <f t="shared" si="26"/>
        <v>1.6200734385270275E-2</v>
      </c>
    </row>
    <row r="1515" spans="2:4" x14ac:dyDescent="0.2">
      <c r="B1515" t="s">
        <v>1545</v>
      </c>
      <c r="C1515" s="33">
        <v>-9.2629526283554784E-3</v>
      </c>
      <c r="D1515" s="33">
        <f t="shared" si="26"/>
        <v>5.9262952628355479E-2</v>
      </c>
    </row>
    <row r="1516" spans="2:4" x14ac:dyDescent="0.2">
      <c r="B1516" t="s">
        <v>1546</v>
      </c>
      <c r="C1516" s="33">
        <v>2.8495828189577431E-2</v>
      </c>
      <c r="D1516" s="33">
        <f t="shared" si="26"/>
        <v>2.1504171810422572E-2</v>
      </c>
    </row>
    <row r="1517" spans="2:4" x14ac:dyDescent="0.2">
      <c r="B1517" t="s">
        <v>1547</v>
      </c>
      <c r="C1517" s="33">
        <v>1.7493747806862289E-3</v>
      </c>
      <c r="D1517" s="33">
        <f t="shared" si="26"/>
        <v>4.8250625219313774E-2</v>
      </c>
    </row>
    <row r="1518" spans="2:4" x14ac:dyDescent="0.2">
      <c r="B1518" t="s">
        <v>1548</v>
      </c>
      <c r="C1518" s="33">
        <v>8.2485044002034835E-3</v>
      </c>
      <c r="D1518" s="33">
        <f t="shared" si="26"/>
        <v>4.1751495599796518E-2</v>
      </c>
    </row>
    <row r="1519" spans="2:4" x14ac:dyDescent="0.2">
      <c r="B1519" t="s">
        <v>1549</v>
      </c>
      <c r="C1519" s="33">
        <v>8.2218963633530311E-3</v>
      </c>
      <c r="D1519" s="33">
        <f t="shared" si="26"/>
        <v>4.1778103636646968E-2</v>
      </c>
    </row>
    <row r="1520" spans="2:4" x14ac:dyDescent="0.2">
      <c r="B1520" t="s">
        <v>1550</v>
      </c>
      <c r="C1520" s="33">
        <v>2.1464077133360199E-3</v>
      </c>
      <c r="D1520" s="33">
        <f t="shared" si="26"/>
        <v>4.7853592286663985E-2</v>
      </c>
    </row>
    <row r="1521" spans="2:4" x14ac:dyDescent="0.2">
      <c r="B1521" t="s">
        <v>1551</v>
      </c>
      <c r="C1521" s="33">
        <v>-9.335684250683993E-3</v>
      </c>
      <c r="D1521" s="33">
        <f t="shared" si="26"/>
        <v>5.9335684250683994E-2</v>
      </c>
    </row>
    <row r="1522" spans="2:4" x14ac:dyDescent="0.2">
      <c r="B1522" t="s">
        <v>1552</v>
      </c>
      <c r="C1522" s="33">
        <v>1.2764179315198149E-2</v>
      </c>
      <c r="D1522" s="33">
        <f t="shared" si="26"/>
        <v>3.7235820684801857E-2</v>
      </c>
    </row>
    <row r="1523" spans="2:4" x14ac:dyDescent="0.2">
      <c r="B1523" t="s">
        <v>1553</v>
      </c>
      <c r="C1523" s="33">
        <v>1.608544224073858E-2</v>
      </c>
      <c r="D1523" s="33">
        <f t="shared" si="26"/>
        <v>3.3914557759261423E-2</v>
      </c>
    </row>
    <row r="1524" spans="2:4" x14ac:dyDescent="0.2">
      <c r="B1524" t="s">
        <v>1554</v>
      </c>
      <c r="C1524" s="33">
        <v>-3.6576667596365658E-3</v>
      </c>
      <c r="D1524" s="33">
        <f t="shared" si="26"/>
        <v>5.3657666759636569E-2</v>
      </c>
    </row>
    <row r="1525" spans="2:4" x14ac:dyDescent="0.2">
      <c r="B1525" t="s">
        <v>1555</v>
      </c>
      <c r="C1525" s="33">
        <v>1.7710910187133291E-2</v>
      </c>
      <c r="D1525" s="33">
        <f t="shared" si="26"/>
        <v>3.2289089812866711E-2</v>
      </c>
    </row>
    <row r="1526" spans="2:4" x14ac:dyDescent="0.2">
      <c r="B1526" t="s">
        <v>1556</v>
      </c>
      <c r="C1526" s="33">
        <v>-1.0259218640120965E-2</v>
      </c>
      <c r="D1526" s="33">
        <f t="shared" si="26"/>
        <v>6.0259218640120966E-2</v>
      </c>
    </row>
    <row r="1527" spans="2:4" x14ac:dyDescent="0.2">
      <c r="B1527" t="s">
        <v>1557</v>
      </c>
      <c r="C1527" s="33">
        <v>3.6531500615589393E-3</v>
      </c>
      <c r="D1527" s="33">
        <f t="shared" si="26"/>
        <v>4.6346849938441063E-2</v>
      </c>
    </row>
    <row r="1528" spans="2:4" x14ac:dyDescent="0.2">
      <c r="B1528" t="s">
        <v>1558</v>
      </c>
      <c r="C1528" s="33">
        <v>-1.0980213827298821E-2</v>
      </c>
      <c r="D1528" s="33">
        <f t="shared" si="26"/>
        <v>6.0980213827298825E-2</v>
      </c>
    </row>
    <row r="1529" spans="2:4" x14ac:dyDescent="0.2">
      <c r="B1529" t="s">
        <v>1559</v>
      </c>
      <c r="C1529" s="33">
        <v>-1.548817572216585E-2</v>
      </c>
      <c r="D1529" s="33">
        <f t="shared" si="26"/>
        <v>6.5488175722165851E-2</v>
      </c>
    </row>
    <row r="1530" spans="2:4" x14ac:dyDescent="0.2">
      <c r="B1530" t="s">
        <v>1560</v>
      </c>
      <c r="C1530" s="33">
        <v>4.6299881714079297E-2</v>
      </c>
      <c r="D1530" s="33">
        <f t="shared" si="26"/>
        <v>3.700118285920706E-3</v>
      </c>
    </row>
    <row r="1531" spans="2:4" x14ac:dyDescent="0.2">
      <c r="B1531" t="s">
        <v>1561</v>
      </c>
      <c r="C1531" s="33">
        <v>4.1463673512304698E-3</v>
      </c>
      <c r="D1531" s="33">
        <f t="shared" si="26"/>
        <v>4.5853632648769529E-2</v>
      </c>
    </row>
    <row r="1532" spans="2:4" x14ac:dyDescent="0.2">
      <c r="B1532" t="s">
        <v>1562</v>
      </c>
      <c r="C1532" s="33">
        <v>2.6417637576700112E-2</v>
      </c>
      <c r="D1532" s="33">
        <f t="shared" si="26"/>
        <v>2.3582362423299891E-2</v>
      </c>
    </row>
    <row r="1533" spans="2:4" x14ac:dyDescent="0.2">
      <c r="B1533" t="s">
        <v>1563</v>
      </c>
      <c r="C1533" s="33">
        <v>5.1515164173486588E-2</v>
      </c>
      <c r="D1533" s="33">
        <f t="shared" si="26"/>
        <v>-1.5151641734865856E-3</v>
      </c>
    </row>
    <row r="1534" spans="2:4" x14ac:dyDescent="0.2">
      <c r="B1534" t="s">
        <v>1564</v>
      </c>
      <c r="C1534" s="33">
        <v>1.8969654634418354E-2</v>
      </c>
      <c r="D1534" s="33">
        <f t="shared" si="26"/>
        <v>3.1030345365581649E-2</v>
      </c>
    </row>
    <row r="1535" spans="2:4" x14ac:dyDescent="0.2">
      <c r="B1535" t="s">
        <v>1565</v>
      </c>
      <c r="C1535" s="33">
        <v>-1.0768450233609969E-2</v>
      </c>
      <c r="D1535" s="33">
        <f t="shared" si="26"/>
        <v>6.0768450233609973E-2</v>
      </c>
    </row>
    <row r="1536" spans="2:4" x14ac:dyDescent="0.2">
      <c r="B1536" t="s">
        <v>1566</v>
      </c>
      <c r="C1536" s="33">
        <v>3.3659642515858814E-3</v>
      </c>
      <c r="D1536" s="33">
        <f t="shared" si="26"/>
        <v>4.663403574841412E-2</v>
      </c>
    </row>
    <row r="1537" spans="2:4" x14ac:dyDescent="0.2">
      <c r="B1537" t="s">
        <v>1567</v>
      </c>
      <c r="C1537" s="33">
        <v>-2.5653248842126018E-2</v>
      </c>
      <c r="D1537" s="33">
        <f t="shared" si="26"/>
        <v>7.5653248842126014E-2</v>
      </c>
    </row>
    <row r="1538" spans="2:4" x14ac:dyDescent="0.2">
      <c r="B1538" t="s">
        <v>1568</v>
      </c>
      <c r="C1538" s="33">
        <v>-2.7980512815170104E-2</v>
      </c>
      <c r="D1538" s="33">
        <f t="shared" si="26"/>
        <v>7.79805128151701E-2</v>
      </c>
    </row>
    <row r="1539" spans="2:4" x14ac:dyDescent="0.2">
      <c r="B1539" t="s">
        <v>1569</v>
      </c>
      <c r="C1539" s="33">
        <v>8.6867470506389634E-3</v>
      </c>
      <c r="D1539" s="33">
        <f t="shared" si="26"/>
        <v>4.1313252949361043E-2</v>
      </c>
    </row>
    <row r="1540" spans="2:4" x14ac:dyDescent="0.2">
      <c r="B1540" t="s">
        <v>1570</v>
      </c>
      <c r="C1540" s="33">
        <v>2.4499908567646354E-2</v>
      </c>
      <c r="D1540" s="33">
        <f t="shared" si="26"/>
        <v>2.5500091432353648E-2</v>
      </c>
    </row>
    <row r="1541" spans="2:4" x14ac:dyDescent="0.2">
      <c r="B1541" t="s">
        <v>1571</v>
      </c>
      <c r="C1541" s="33">
        <v>2.9728108704237387E-2</v>
      </c>
      <c r="D1541" s="33">
        <f t="shared" ref="D1541:D1604" si="27">-C1541+5%</f>
        <v>2.0271891295762616E-2</v>
      </c>
    </row>
    <row r="1542" spans="2:4" x14ac:dyDescent="0.2">
      <c r="B1542" t="s">
        <v>1572</v>
      </c>
      <c r="C1542" s="33">
        <v>1.2157493957701583E-2</v>
      </c>
      <c r="D1542" s="33">
        <f t="shared" si="27"/>
        <v>3.784250604229842E-2</v>
      </c>
    </row>
    <row r="1543" spans="2:4" x14ac:dyDescent="0.2">
      <c r="B1543" t="s">
        <v>1573</v>
      </c>
      <c r="C1543" s="33">
        <v>-4.0759750353920529E-3</v>
      </c>
      <c r="D1543" s="33">
        <f t="shared" si="27"/>
        <v>5.4075975035392056E-2</v>
      </c>
    </row>
    <row r="1544" spans="2:4" x14ac:dyDescent="0.2">
      <c r="B1544" t="s">
        <v>1574</v>
      </c>
      <c r="C1544" s="33">
        <v>5.7839205059554734E-4</v>
      </c>
      <c r="D1544" s="33">
        <f t="shared" si="27"/>
        <v>4.9421607949404457E-2</v>
      </c>
    </row>
    <row r="1545" spans="2:4" x14ac:dyDescent="0.2">
      <c r="B1545" t="s">
        <v>1575</v>
      </c>
      <c r="C1545" s="33">
        <v>-1.4527467502233585E-2</v>
      </c>
      <c r="D1545" s="33">
        <f t="shared" si="27"/>
        <v>6.4527467502233593E-2</v>
      </c>
    </row>
    <row r="1546" spans="2:4" x14ac:dyDescent="0.2">
      <c r="B1546" t="s">
        <v>1576</v>
      </c>
      <c r="C1546" s="33">
        <v>4.2846830960218282E-2</v>
      </c>
      <c r="D1546" s="33">
        <f t="shared" si="27"/>
        <v>7.1531690397817205E-3</v>
      </c>
    </row>
    <row r="1547" spans="2:4" x14ac:dyDescent="0.2">
      <c r="B1547" t="s">
        <v>1577</v>
      </c>
      <c r="C1547" s="33">
        <v>2.3121922890065342E-3</v>
      </c>
      <c r="D1547" s="33">
        <f t="shared" si="27"/>
        <v>4.7687807710993471E-2</v>
      </c>
    </row>
    <row r="1548" spans="2:4" x14ac:dyDescent="0.2">
      <c r="B1548" t="s">
        <v>1578</v>
      </c>
      <c r="C1548" s="33">
        <v>2.9218208774564845E-2</v>
      </c>
      <c r="D1548" s="33">
        <f t="shared" si="27"/>
        <v>2.0781791225435157E-2</v>
      </c>
    </row>
    <row r="1549" spans="2:4" x14ac:dyDescent="0.2">
      <c r="B1549" t="s">
        <v>1579</v>
      </c>
      <c r="C1549" s="33">
        <v>4.3665002536504946E-2</v>
      </c>
      <c r="D1549" s="33">
        <f t="shared" si="27"/>
        <v>6.3349974634950568E-3</v>
      </c>
    </row>
    <row r="1550" spans="2:4" x14ac:dyDescent="0.2">
      <c r="B1550" t="s">
        <v>1580</v>
      </c>
      <c r="C1550" s="33">
        <v>-2.6927119290434034E-3</v>
      </c>
      <c r="D1550" s="33">
        <f t="shared" si="27"/>
        <v>5.2692711929043408E-2</v>
      </c>
    </row>
    <row r="1551" spans="2:4" x14ac:dyDescent="0.2">
      <c r="B1551" t="s">
        <v>1581</v>
      </c>
      <c r="C1551" s="33">
        <v>-1.7074456338247689E-3</v>
      </c>
      <c r="D1551" s="33">
        <f t="shared" si="27"/>
        <v>5.1707445633824775E-2</v>
      </c>
    </row>
    <row r="1552" spans="2:4" x14ac:dyDescent="0.2">
      <c r="B1552" t="s">
        <v>1582</v>
      </c>
      <c r="C1552" s="33">
        <v>1.3771492116297397E-2</v>
      </c>
      <c r="D1552" s="33">
        <f t="shared" si="27"/>
        <v>3.6228507883702604E-2</v>
      </c>
    </row>
    <row r="1553" spans="2:4" x14ac:dyDescent="0.2">
      <c r="B1553" t="s">
        <v>1583</v>
      </c>
      <c r="C1553" s="33">
        <v>-4.6699520928025293E-3</v>
      </c>
      <c r="D1553" s="33">
        <f t="shared" si="27"/>
        <v>5.466995209280253E-2</v>
      </c>
    </row>
    <row r="1554" spans="2:4" x14ac:dyDescent="0.2">
      <c r="B1554" t="s">
        <v>1584</v>
      </c>
      <c r="C1554" s="33">
        <v>2.7599581002775944E-2</v>
      </c>
      <c r="D1554" s="33">
        <f t="shared" si="27"/>
        <v>2.2400418997224059E-2</v>
      </c>
    </row>
    <row r="1555" spans="2:4" x14ac:dyDescent="0.2">
      <c r="B1555" t="s">
        <v>1585</v>
      </c>
      <c r="C1555" s="33">
        <v>9.7028472424538249E-3</v>
      </c>
      <c r="D1555" s="33">
        <f t="shared" si="27"/>
        <v>4.0297152757546181E-2</v>
      </c>
    </row>
    <row r="1556" spans="2:4" x14ac:dyDescent="0.2">
      <c r="B1556" t="s">
        <v>1586</v>
      </c>
      <c r="C1556" s="33">
        <v>9.2299143494214697E-3</v>
      </c>
      <c r="D1556" s="33">
        <f t="shared" si="27"/>
        <v>4.0770085650578533E-2</v>
      </c>
    </row>
    <row r="1557" spans="2:4" x14ac:dyDescent="0.2">
      <c r="B1557" t="s">
        <v>1587</v>
      </c>
      <c r="C1557" s="33">
        <v>6.4683846447079214E-3</v>
      </c>
      <c r="D1557" s="33">
        <f t="shared" si="27"/>
        <v>4.3531615355292083E-2</v>
      </c>
    </row>
    <row r="1558" spans="2:4" x14ac:dyDescent="0.2">
      <c r="B1558" t="s">
        <v>1588</v>
      </c>
      <c r="C1558" s="33">
        <v>-5.6070419532318859E-3</v>
      </c>
      <c r="D1558" s="33">
        <f t="shared" si="27"/>
        <v>5.5607041953231892E-2</v>
      </c>
    </row>
    <row r="1559" spans="2:4" x14ac:dyDescent="0.2">
      <c r="B1559" t="s">
        <v>1589</v>
      </c>
      <c r="C1559" s="33">
        <v>3.3080312032143594E-2</v>
      </c>
      <c r="D1559" s="33">
        <f t="shared" si="27"/>
        <v>1.6919687967856409E-2</v>
      </c>
    </row>
    <row r="1560" spans="2:4" x14ac:dyDescent="0.2">
      <c r="B1560" t="s">
        <v>1590</v>
      </c>
      <c r="C1560" s="33">
        <v>1.6087713157623491E-2</v>
      </c>
      <c r="D1560" s="33">
        <f t="shared" si="27"/>
        <v>3.3912286842376516E-2</v>
      </c>
    </row>
    <row r="1561" spans="2:4" x14ac:dyDescent="0.2">
      <c r="B1561" t="s">
        <v>1591</v>
      </c>
      <c r="C1561" s="33">
        <v>1.9552529811818143E-2</v>
      </c>
      <c r="D1561" s="33">
        <f t="shared" si="27"/>
        <v>3.044747018818186E-2</v>
      </c>
    </row>
    <row r="1562" spans="2:4" x14ac:dyDescent="0.2">
      <c r="B1562" t="s">
        <v>1592</v>
      </c>
      <c r="C1562" s="33">
        <v>-1.5119055341749814E-2</v>
      </c>
      <c r="D1562" s="33">
        <f t="shared" si="27"/>
        <v>6.5119055341749818E-2</v>
      </c>
    </row>
    <row r="1563" spans="2:4" x14ac:dyDescent="0.2">
      <c r="B1563" t="s">
        <v>1593</v>
      </c>
      <c r="C1563" s="33">
        <v>-1.0126948128031301E-3</v>
      </c>
      <c r="D1563" s="33">
        <f t="shared" si="27"/>
        <v>5.1012694812803135E-2</v>
      </c>
    </row>
    <row r="1564" spans="2:4" x14ac:dyDescent="0.2">
      <c r="B1564" t="s">
        <v>1594</v>
      </c>
      <c r="C1564" s="33">
        <v>2.3108593949551816E-2</v>
      </c>
      <c r="D1564" s="33">
        <f t="shared" si="27"/>
        <v>2.6891406050448187E-2</v>
      </c>
    </row>
    <row r="1565" spans="2:4" x14ac:dyDescent="0.2">
      <c r="B1565" t="s">
        <v>1595</v>
      </c>
      <c r="C1565" s="33">
        <v>-8.0674890826684439E-3</v>
      </c>
      <c r="D1565" s="33">
        <f t="shared" si="27"/>
        <v>5.8067489082668448E-2</v>
      </c>
    </row>
    <row r="1566" spans="2:4" x14ac:dyDescent="0.2">
      <c r="B1566" t="s">
        <v>1596</v>
      </c>
      <c r="C1566" s="33">
        <v>-1.4307283471547657E-2</v>
      </c>
      <c r="D1566" s="33">
        <f t="shared" si="27"/>
        <v>6.4307283471547655E-2</v>
      </c>
    </row>
    <row r="1567" spans="2:4" x14ac:dyDescent="0.2">
      <c r="B1567" t="s">
        <v>1597</v>
      </c>
      <c r="C1567" s="33">
        <v>-7.515514341859925E-3</v>
      </c>
      <c r="D1567" s="33">
        <f t="shared" si="27"/>
        <v>5.7515514341859926E-2</v>
      </c>
    </row>
    <row r="1568" spans="2:4" x14ac:dyDescent="0.2">
      <c r="B1568" t="s">
        <v>1598</v>
      </c>
      <c r="C1568" s="33">
        <v>3.0725111147116513E-2</v>
      </c>
      <c r="D1568" s="33">
        <f t="shared" si="27"/>
        <v>1.927488885288349E-2</v>
      </c>
    </row>
    <row r="1569" spans="2:4" x14ac:dyDescent="0.2">
      <c r="B1569" t="s">
        <v>1599</v>
      </c>
      <c r="C1569" s="33">
        <v>3.2252436824030409E-2</v>
      </c>
      <c r="D1569" s="33">
        <f t="shared" si="27"/>
        <v>1.7747563175969594E-2</v>
      </c>
    </row>
    <row r="1570" spans="2:4" x14ac:dyDescent="0.2">
      <c r="B1570" t="s">
        <v>1600</v>
      </c>
      <c r="C1570" s="33">
        <v>1.6224876319635834E-2</v>
      </c>
      <c r="D1570" s="33">
        <f t="shared" si="27"/>
        <v>3.3775123680364172E-2</v>
      </c>
    </row>
    <row r="1571" spans="2:4" x14ac:dyDescent="0.2">
      <c r="B1571" t="s">
        <v>1601</v>
      </c>
      <c r="C1571" s="33">
        <v>3.7560796632683845E-3</v>
      </c>
      <c r="D1571" s="33">
        <f t="shared" si="27"/>
        <v>4.6243920336731616E-2</v>
      </c>
    </row>
    <row r="1572" spans="2:4" x14ac:dyDescent="0.2">
      <c r="B1572" t="s">
        <v>1602</v>
      </c>
      <c r="C1572" s="33">
        <v>3.4189674178278923E-2</v>
      </c>
      <c r="D1572" s="33">
        <f t="shared" si="27"/>
        <v>1.581032582172108E-2</v>
      </c>
    </row>
    <row r="1573" spans="2:4" x14ac:dyDescent="0.2">
      <c r="B1573" t="s">
        <v>1603</v>
      </c>
      <c r="C1573" s="33">
        <v>-5.3953778156297736E-3</v>
      </c>
      <c r="D1573" s="33">
        <f t="shared" si="27"/>
        <v>5.5395377815629775E-2</v>
      </c>
    </row>
    <row r="1574" spans="2:4" x14ac:dyDescent="0.2">
      <c r="B1574" t="s">
        <v>1604</v>
      </c>
      <c r="C1574" s="33">
        <v>9.2923232958958546E-3</v>
      </c>
      <c r="D1574" s="33">
        <f t="shared" si="27"/>
        <v>4.0707676704104148E-2</v>
      </c>
    </row>
    <row r="1575" spans="2:4" x14ac:dyDescent="0.2">
      <c r="B1575" t="s">
        <v>1605</v>
      </c>
      <c r="C1575" s="33">
        <v>1.2569066249029487E-2</v>
      </c>
      <c r="D1575" s="33">
        <f t="shared" si="27"/>
        <v>3.7430933750970515E-2</v>
      </c>
    </row>
    <row r="1576" spans="2:4" x14ac:dyDescent="0.2">
      <c r="B1576" t="s">
        <v>1606</v>
      </c>
      <c r="C1576" s="33">
        <v>-1.1129200838940893E-2</v>
      </c>
      <c r="D1576" s="33">
        <f t="shared" si="27"/>
        <v>6.1129200838940898E-2</v>
      </c>
    </row>
    <row r="1577" spans="2:4" x14ac:dyDescent="0.2">
      <c r="B1577" t="s">
        <v>1607</v>
      </c>
      <c r="C1577" s="33">
        <v>1.5494583240665206E-2</v>
      </c>
      <c r="D1577" s="33">
        <f t="shared" si="27"/>
        <v>3.45054167593348E-2</v>
      </c>
    </row>
    <row r="1578" spans="2:4" x14ac:dyDescent="0.2">
      <c r="B1578" t="s">
        <v>1608</v>
      </c>
      <c r="C1578" s="33">
        <v>-2.3867395063962051E-2</v>
      </c>
      <c r="D1578" s="33">
        <f t="shared" si="27"/>
        <v>7.386739506396206E-2</v>
      </c>
    </row>
    <row r="1579" spans="2:4" x14ac:dyDescent="0.2">
      <c r="B1579" t="s">
        <v>1609</v>
      </c>
      <c r="C1579" s="33">
        <v>-1.3338265002505669E-2</v>
      </c>
      <c r="D1579" s="33">
        <f t="shared" si="27"/>
        <v>6.3338265002505667E-2</v>
      </c>
    </row>
    <row r="1580" spans="2:4" x14ac:dyDescent="0.2">
      <c r="B1580" t="s">
        <v>1610</v>
      </c>
      <c r="C1580" s="33">
        <v>5.2965207429264954E-3</v>
      </c>
      <c r="D1580" s="33">
        <f t="shared" si="27"/>
        <v>4.4703479257073506E-2</v>
      </c>
    </row>
    <row r="1581" spans="2:4" x14ac:dyDescent="0.2">
      <c r="B1581" t="s">
        <v>1611</v>
      </c>
      <c r="C1581" s="33">
        <v>2.3934646864781596E-3</v>
      </c>
      <c r="D1581" s="33">
        <f t="shared" si="27"/>
        <v>4.7606535313521846E-2</v>
      </c>
    </row>
    <row r="1582" spans="2:4" x14ac:dyDescent="0.2">
      <c r="B1582" t="s">
        <v>1612</v>
      </c>
      <c r="C1582" s="33">
        <v>3.531538301295669E-2</v>
      </c>
      <c r="D1582" s="33">
        <f t="shared" si="27"/>
        <v>1.4684616987043313E-2</v>
      </c>
    </row>
    <row r="1583" spans="2:4" x14ac:dyDescent="0.2">
      <c r="B1583" t="s">
        <v>1613</v>
      </c>
      <c r="C1583" s="33">
        <v>3.3616275388766256E-2</v>
      </c>
      <c r="D1583" s="33">
        <f t="shared" si="27"/>
        <v>1.6383724611233746E-2</v>
      </c>
    </row>
    <row r="1584" spans="2:4" x14ac:dyDescent="0.2">
      <c r="B1584" t="s">
        <v>1614</v>
      </c>
      <c r="C1584" s="33">
        <v>3.1605171187245783E-2</v>
      </c>
      <c r="D1584" s="33">
        <f t="shared" si="27"/>
        <v>1.839482881275422E-2</v>
      </c>
    </row>
    <row r="1585" spans="2:4" x14ac:dyDescent="0.2">
      <c r="B1585" t="s">
        <v>1615</v>
      </c>
      <c r="C1585" s="33">
        <v>-3.0182090750106645E-2</v>
      </c>
      <c r="D1585" s="33">
        <f t="shared" si="27"/>
        <v>8.0182090750106655E-2</v>
      </c>
    </row>
    <row r="1586" spans="2:4" x14ac:dyDescent="0.2">
      <c r="B1586" t="s">
        <v>1616</v>
      </c>
      <c r="C1586" s="33">
        <v>3.581239884567973E-2</v>
      </c>
      <c r="D1586" s="33">
        <f t="shared" si="27"/>
        <v>1.4187601154320273E-2</v>
      </c>
    </row>
    <row r="1587" spans="2:4" x14ac:dyDescent="0.2">
      <c r="B1587" t="s">
        <v>1617</v>
      </c>
      <c r="C1587" s="33">
        <v>-8.2723763643755503E-3</v>
      </c>
      <c r="D1587" s="33">
        <f t="shared" si="27"/>
        <v>5.8272376364375551E-2</v>
      </c>
    </row>
    <row r="1588" spans="2:4" x14ac:dyDescent="0.2">
      <c r="B1588" t="s">
        <v>1618</v>
      </c>
      <c r="C1588" s="33">
        <v>2.6139595218457649E-2</v>
      </c>
      <c r="D1588" s="33">
        <f t="shared" si="27"/>
        <v>2.3860404781542353E-2</v>
      </c>
    </row>
    <row r="1589" spans="2:4" x14ac:dyDescent="0.2">
      <c r="B1589" t="s">
        <v>1619</v>
      </c>
      <c r="C1589" s="33">
        <v>-1.4156046069810999E-3</v>
      </c>
      <c r="D1589" s="33">
        <f t="shared" si="27"/>
        <v>5.1415604606981101E-2</v>
      </c>
    </row>
    <row r="1590" spans="2:4" x14ac:dyDescent="0.2">
      <c r="B1590" t="s">
        <v>1620</v>
      </c>
      <c r="C1590" s="33">
        <v>-6.2292550993122298E-3</v>
      </c>
      <c r="D1590" s="33">
        <f t="shared" si="27"/>
        <v>5.6229255099312231E-2</v>
      </c>
    </row>
    <row r="1591" spans="2:4" x14ac:dyDescent="0.2">
      <c r="B1591" t="s">
        <v>1621</v>
      </c>
      <c r="C1591" s="33">
        <v>-2.1424774237553748E-2</v>
      </c>
      <c r="D1591" s="33">
        <f t="shared" si="27"/>
        <v>7.1424774237553751E-2</v>
      </c>
    </row>
    <row r="1592" spans="2:4" x14ac:dyDescent="0.2">
      <c r="B1592" t="s">
        <v>1622</v>
      </c>
      <c r="C1592" s="33">
        <v>-4.5109255801746781E-3</v>
      </c>
      <c r="D1592" s="33">
        <f t="shared" si="27"/>
        <v>5.4510925580174681E-2</v>
      </c>
    </row>
    <row r="1593" spans="2:4" x14ac:dyDescent="0.2">
      <c r="B1593" t="s">
        <v>1623</v>
      </c>
      <c r="C1593" s="33">
        <v>-1.6188756272502304E-2</v>
      </c>
      <c r="D1593" s="33">
        <f t="shared" si="27"/>
        <v>6.6188756272502314E-2</v>
      </c>
    </row>
    <row r="1594" spans="2:4" x14ac:dyDescent="0.2">
      <c r="B1594" t="s">
        <v>1624</v>
      </c>
      <c r="C1594" s="33">
        <v>6.529485687433367E-3</v>
      </c>
      <c r="D1594" s="33">
        <f t="shared" si="27"/>
        <v>4.3470514312566634E-2</v>
      </c>
    </row>
    <row r="1595" spans="2:4" x14ac:dyDescent="0.2">
      <c r="B1595" t="s">
        <v>1625</v>
      </c>
      <c r="C1595" s="33">
        <v>2.9854103873335605E-2</v>
      </c>
      <c r="D1595" s="33">
        <f t="shared" si="27"/>
        <v>2.0145896126664398E-2</v>
      </c>
    </row>
    <row r="1596" spans="2:4" x14ac:dyDescent="0.2">
      <c r="B1596" t="s">
        <v>1626</v>
      </c>
      <c r="C1596" s="33">
        <v>6.3673139014071437E-3</v>
      </c>
      <c r="D1596" s="33">
        <f t="shared" si="27"/>
        <v>4.363268609859286E-2</v>
      </c>
    </row>
    <row r="1597" spans="2:4" x14ac:dyDescent="0.2">
      <c r="B1597" t="s">
        <v>1627</v>
      </c>
      <c r="C1597" s="33">
        <v>1.7393641536885718E-2</v>
      </c>
      <c r="D1597" s="33">
        <f t="shared" si="27"/>
        <v>3.2606358463114285E-2</v>
      </c>
    </row>
    <row r="1598" spans="2:4" x14ac:dyDescent="0.2">
      <c r="B1598" t="s">
        <v>1628</v>
      </c>
      <c r="C1598" s="33">
        <v>3.9331021589952588E-2</v>
      </c>
      <c r="D1598" s="33">
        <f t="shared" si="27"/>
        <v>1.0668978410047415E-2</v>
      </c>
    </row>
    <row r="1599" spans="2:4" x14ac:dyDescent="0.2">
      <c r="B1599" t="s">
        <v>1629</v>
      </c>
      <c r="C1599" s="33">
        <v>1.8832744272467401E-2</v>
      </c>
      <c r="D1599" s="33">
        <f t="shared" si="27"/>
        <v>3.1167255727532601E-2</v>
      </c>
    </row>
    <row r="1600" spans="2:4" x14ac:dyDescent="0.2">
      <c r="B1600" t="s">
        <v>1630</v>
      </c>
      <c r="C1600" s="33">
        <v>3.2236018935284216E-2</v>
      </c>
      <c r="D1600" s="33">
        <f t="shared" si="27"/>
        <v>1.7763981064715786E-2</v>
      </c>
    </row>
    <row r="1601" spans="2:4" x14ac:dyDescent="0.2">
      <c r="B1601" t="s">
        <v>1631</v>
      </c>
      <c r="C1601" s="33">
        <v>-9.6693259777975351E-3</v>
      </c>
      <c r="D1601" s="33">
        <f t="shared" si="27"/>
        <v>5.966932597779754E-2</v>
      </c>
    </row>
    <row r="1602" spans="2:4" x14ac:dyDescent="0.2">
      <c r="B1602" t="s">
        <v>1632</v>
      </c>
      <c r="C1602" s="33">
        <v>-6.4770921019048824E-3</v>
      </c>
      <c r="D1602" s="33">
        <f t="shared" si="27"/>
        <v>5.6477092101904887E-2</v>
      </c>
    </row>
    <row r="1603" spans="2:4" x14ac:dyDescent="0.2">
      <c r="B1603" t="s">
        <v>1633</v>
      </c>
      <c r="C1603" s="33">
        <v>-1.6542224093193808E-3</v>
      </c>
      <c r="D1603" s="33">
        <f t="shared" si="27"/>
        <v>5.1654222409319384E-2</v>
      </c>
    </row>
    <row r="1604" spans="2:4" x14ac:dyDescent="0.2">
      <c r="B1604" t="s">
        <v>1634</v>
      </c>
      <c r="C1604" s="33">
        <v>-7.474959790398061E-3</v>
      </c>
      <c r="D1604" s="33">
        <f t="shared" si="27"/>
        <v>5.7474959790398066E-2</v>
      </c>
    </row>
    <row r="1605" spans="2:4" x14ac:dyDescent="0.2">
      <c r="B1605" t="s">
        <v>1635</v>
      </c>
      <c r="C1605" s="33">
        <v>1.7494781578256222E-2</v>
      </c>
      <c r="D1605" s="33">
        <f t="shared" ref="D1605:D1668" si="28">-C1605+5%</f>
        <v>3.2505218421743781E-2</v>
      </c>
    </row>
    <row r="1606" spans="2:4" x14ac:dyDescent="0.2">
      <c r="B1606" t="s">
        <v>1636</v>
      </c>
      <c r="C1606" s="33">
        <v>2.3206818452324612E-2</v>
      </c>
      <c r="D1606" s="33">
        <f t="shared" si="28"/>
        <v>2.679318154767539E-2</v>
      </c>
    </row>
    <row r="1607" spans="2:4" x14ac:dyDescent="0.2">
      <c r="B1607" t="s">
        <v>1637</v>
      </c>
      <c r="C1607" s="33">
        <v>1.8790559326717311E-2</v>
      </c>
      <c r="D1607" s="33">
        <f t="shared" si="28"/>
        <v>3.1209440673282692E-2</v>
      </c>
    </row>
    <row r="1608" spans="2:4" x14ac:dyDescent="0.2">
      <c r="B1608" t="s">
        <v>1638</v>
      </c>
      <c r="C1608" s="33">
        <v>4.3987026264597204E-2</v>
      </c>
      <c r="D1608" s="33">
        <f t="shared" si="28"/>
        <v>6.012973735402799E-3</v>
      </c>
    </row>
    <row r="1609" spans="2:4" x14ac:dyDescent="0.2">
      <c r="B1609" t="s">
        <v>1639</v>
      </c>
      <c r="C1609" s="33">
        <v>1.0422917303832477E-2</v>
      </c>
      <c r="D1609" s="33">
        <f t="shared" si="28"/>
        <v>3.9577082696167526E-2</v>
      </c>
    </row>
    <row r="1610" spans="2:4" x14ac:dyDescent="0.2">
      <c r="B1610" t="s">
        <v>1640</v>
      </c>
      <c r="C1610" s="33">
        <v>1.6215117205731207E-2</v>
      </c>
      <c r="D1610" s="33">
        <f t="shared" si="28"/>
        <v>3.3784882794268792E-2</v>
      </c>
    </row>
    <row r="1611" spans="2:4" x14ac:dyDescent="0.2">
      <c r="B1611" t="s">
        <v>1641</v>
      </c>
      <c r="C1611" s="33">
        <v>1.128219292790659E-2</v>
      </c>
      <c r="D1611" s="33">
        <f t="shared" si="28"/>
        <v>3.8717807072093414E-2</v>
      </c>
    </row>
    <row r="1612" spans="2:4" x14ac:dyDescent="0.2">
      <c r="B1612" t="s">
        <v>1642</v>
      </c>
      <c r="C1612" s="33">
        <v>7.9488895606573441E-3</v>
      </c>
      <c r="D1612" s="33">
        <f t="shared" si="28"/>
        <v>4.2051110439342662E-2</v>
      </c>
    </row>
    <row r="1613" spans="2:4" x14ac:dyDescent="0.2">
      <c r="B1613" t="s">
        <v>1643</v>
      </c>
      <c r="C1613" s="33">
        <v>-3.3957901402751033E-3</v>
      </c>
      <c r="D1613" s="33">
        <f t="shared" si="28"/>
        <v>5.339579014027511E-2</v>
      </c>
    </row>
    <row r="1614" spans="2:4" x14ac:dyDescent="0.2">
      <c r="B1614" t="s">
        <v>1644</v>
      </c>
      <c r="C1614" s="33">
        <v>1.734692797397731E-2</v>
      </c>
      <c r="D1614" s="33">
        <f t="shared" si="28"/>
        <v>3.2653072026022689E-2</v>
      </c>
    </row>
    <row r="1615" spans="2:4" x14ac:dyDescent="0.2">
      <c r="B1615" t="s">
        <v>1645</v>
      </c>
      <c r="C1615" s="33">
        <v>3.6575894342126686E-2</v>
      </c>
      <c r="D1615" s="33">
        <f t="shared" si="28"/>
        <v>1.3424105657873317E-2</v>
      </c>
    </row>
    <row r="1616" spans="2:4" x14ac:dyDescent="0.2">
      <c r="B1616" t="s">
        <v>1646</v>
      </c>
      <c r="C1616" s="33">
        <v>3.4356497190993922E-2</v>
      </c>
      <c r="D1616" s="33">
        <f t="shared" si="28"/>
        <v>1.5643502809006081E-2</v>
      </c>
    </row>
    <row r="1617" spans="2:4" x14ac:dyDescent="0.2">
      <c r="B1617" t="s">
        <v>1647</v>
      </c>
      <c r="C1617" s="33">
        <v>2.1009029117291484E-2</v>
      </c>
      <c r="D1617" s="33">
        <f t="shared" si="28"/>
        <v>2.8990970882708519E-2</v>
      </c>
    </row>
    <row r="1618" spans="2:4" x14ac:dyDescent="0.2">
      <c r="B1618" t="s">
        <v>1648</v>
      </c>
      <c r="C1618" s="33">
        <v>2.8202940508205029E-2</v>
      </c>
      <c r="D1618" s="33">
        <f t="shared" si="28"/>
        <v>2.1797059491794973E-2</v>
      </c>
    </row>
    <row r="1619" spans="2:4" x14ac:dyDescent="0.2">
      <c r="B1619" t="s">
        <v>1649</v>
      </c>
      <c r="C1619" s="33">
        <v>2.4696534722556576E-2</v>
      </c>
      <c r="D1619" s="33">
        <f t="shared" si="28"/>
        <v>2.5303465277443427E-2</v>
      </c>
    </row>
    <row r="1620" spans="2:4" x14ac:dyDescent="0.2">
      <c r="B1620" t="s">
        <v>1650</v>
      </c>
      <c r="C1620" s="33">
        <v>8.4805348098307611E-3</v>
      </c>
      <c r="D1620" s="33">
        <f t="shared" si="28"/>
        <v>4.151946519016924E-2</v>
      </c>
    </row>
    <row r="1621" spans="2:4" x14ac:dyDescent="0.2">
      <c r="B1621" t="s">
        <v>1651</v>
      </c>
      <c r="C1621" s="33">
        <v>-1.1403505183813408E-2</v>
      </c>
      <c r="D1621" s="33">
        <f t="shared" si="28"/>
        <v>6.1403505183813413E-2</v>
      </c>
    </row>
    <row r="1622" spans="2:4" x14ac:dyDescent="0.2">
      <c r="B1622" t="s">
        <v>1652</v>
      </c>
      <c r="C1622" s="33">
        <v>-2.3543511087015405E-2</v>
      </c>
      <c r="D1622" s="33">
        <f t="shared" si="28"/>
        <v>7.3543511087015401E-2</v>
      </c>
    </row>
    <row r="1623" spans="2:4" x14ac:dyDescent="0.2">
      <c r="B1623" t="s">
        <v>1653</v>
      </c>
      <c r="C1623" s="33">
        <v>2.773467554650802E-2</v>
      </c>
      <c r="D1623" s="33">
        <f t="shared" si="28"/>
        <v>2.2265324453491983E-2</v>
      </c>
    </row>
    <row r="1624" spans="2:4" x14ac:dyDescent="0.2">
      <c r="B1624" t="s">
        <v>1654</v>
      </c>
      <c r="C1624" s="33">
        <v>3.5263659599250465E-2</v>
      </c>
      <c r="D1624" s="33">
        <f t="shared" si="28"/>
        <v>1.4736340400749538E-2</v>
      </c>
    </row>
    <row r="1625" spans="2:4" x14ac:dyDescent="0.2">
      <c r="B1625" t="s">
        <v>1655</v>
      </c>
      <c r="C1625" s="33">
        <v>2.559087378736246E-2</v>
      </c>
      <c r="D1625" s="33">
        <f t="shared" si="28"/>
        <v>2.4409126212637543E-2</v>
      </c>
    </row>
    <row r="1626" spans="2:4" x14ac:dyDescent="0.2">
      <c r="B1626" t="s">
        <v>1656</v>
      </c>
      <c r="C1626" s="33">
        <v>2.0117894834642776E-2</v>
      </c>
      <c r="D1626" s="33">
        <f t="shared" si="28"/>
        <v>2.9882105165357227E-2</v>
      </c>
    </row>
    <row r="1627" spans="2:4" x14ac:dyDescent="0.2">
      <c r="B1627" t="s">
        <v>1657</v>
      </c>
      <c r="C1627" s="33">
        <v>4.5856064592229788E-2</v>
      </c>
      <c r="D1627" s="33">
        <f t="shared" si="28"/>
        <v>4.1439354077702148E-3</v>
      </c>
    </row>
    <row r="1628" spans="2:4" x14ac:dyDescent="0.2">
      <c r="B1628" t="s">
        <v>1658</v>
      </c>
      <c r="C1628" s="33">
        <v>6.0287760540982741E-3</v>
      </c>
      <c r="D1628" s="33">
        <f t="shared" si="28"/>
        <v>4.3971223945901729E-2</v>
      </c>
    </row>
    <row r="1629" spans="2:4" x14ac:dyDescent="0.2">
      <c r="B1629" t="s">
        <v>1659</v>
      </c>
      <c r="C1629" s="33">
        <v>4.3751980412659014E-2</v>
      </c>
      <c r="D1629" s="33">
        <f t="shared" si="28"/>
        <v>6.2480195873409888E-3</v>
      </c>
    </row>
    <row r="1630" spans="2:4" x14ac:dyDescent="0.2">
      <c r="B1630" t="s">
        <v>1660</v>
      </c>
      <c r="C1630" s="33">
        <v>3.7555867900980824E-2</v>
      </c>
      <c r="D1630" s="33">
        <f t="shared" si="28"/>
        <v>1.2444132099019178E-2</v>
      </c>
    </row>
    <row r="1631" spans="2:4" x14ac:dyDescent="0.2">
      <c r="B1631" t="s">
        <v>1661</v>
      </c>
      <c r="C1631" s="33">
        <v>-8.0260371009863319E-3</v>
      </c>
      <c r="D1631" s="33">
        <f t="shared" si="28"/>
        <v>5.8026037100986333E-2</v>
      </c>
    </row>
    <row r="1632" spans="2:4" x14ac:dyDescent="0.2">
      <c r="B1632" t="s">
        <v>1662</v>
      </c>
      <c r="C1632" s="33">
        <v>-2.8376355478281164E-2</v>
      </c>
      <c r="D1632" s="33">
        <f t="shared" si="28"/>
        <v>7.8376355478281173E-2</v>
      </c>
    </row>
    <row r="1633" spans="2:4" x14ac:dyDescent="0.2">
      <c r="B1633" t="s">
        <v>1663</v>
      </c>
      <c r="C1633" s="33">
        <v>-2.3349920972900527E-2</v>
      </c>
      <c r="D1633" s="33">
        <f t="shared" si="28"/>
        <v>7.3349920972900523E-2</v>
      </c>
    </row>
    <row r="1634" spans="2:4" x14ac:dyDescent="0.2">
      <c r="B1634" t="s">
        <v>1664</v>
      </c>
      <c r="C1634" s="33">
        <v>1.1814512382611386E-2</v>
      </c>
      <c r="D1634" s="33">
        <f t="shared" si="28"/>
        <v>3.8185487617388617E-2</v>
      </c>
    </row>
    <row r="1635" spans="2:4" x14ac:dyDescent="0.2">
      <c r="B1635" t="s">
        <v>1665</v>
      </c>
      <c r="C1635" s="33">
        <v>1.6034805190891781E-2</v>
      </c>
      <c r="D1635" s="33">
        <f t="shared" si="28"/>
        <v>3.3965194809108222E-2</v>
      </c>
    </row>
    <row r="1636" spans="2:4" x14ac:dyDescent="0.2">
      <c r="B1636" t="s">
        <v>1666</v>
      </c>
      <c r="C1636" s="33">
        <v>3.3981482839339355E-2</v>
      </c>
      <c r="D1636" s="33">
        <f t="shared" si="28"/>
        <v>1.6018517160660647E-2</v>
      </c>
    </row>
    <row r="1637" spans="2:4" x14ac:dyDescent="0.2">
      <c r="B1637" t="s">
        <v>1667</v>
      </c>
      <c r="C1637" s="33">
        <v>2.9987087456338095E-2</v>
      </c>
      <c r="D1637" s="33">
        <f t="shared" si="28"/>
        <v>2.0012912543661908E-2</v>
      </c>
    </row>
    <row r="1638" spans="2:4" x14ac:dyDescent="0.2">
      <c r="B1638" t="s">
        <v>1668</v>
      </c>
      <c r="C1638" s="33">
        <v>-2.0779136204555966E-2</v>
      </c>
      <c r="D1638" s="33">
        <f t="shared" si="28"/>
        <v>7.0779136204555976E-2</v>
      </c>
    </row>
    <row r="1639" spans="2:4" x14ac:dyDescent="0.2">
      <c r="B1639" t="s">
        <v>1669</v>
      </c>
      <c r="C1639" s="33">
        <v>3.5532445396739389E-3</v>
      </c>
      <c r="D1639" s="33">
        <f t="shared" si="28"/>
        <v>4.6446755460326061E-2</v>
      </c>
    </row>
    <row r="1640" spans="2:4" x14ac:dyDescent="0.2">
      <c r="B1640" t="s">
        <v>1670</v>
      </c>
      <c r="C1640" s="33">
        <v>2.1864112661125697E-2</v>
      </c>
      <c r="D1640" s="33">
        <f t="shared" si="28"/>
        <v>2.8135887338874305E-2</v>
      </c>
    </row>
    <row r="1641" spans="2:4" x14ac:dyDescent="0.2">
      <c r="B1641" t="s">
        <v>1671</v>
      </c>
      <c r="C1641" s="33">
        <v>-1.3811153891924652E-3</v>
      </c>
      <c r="D1641" s="33">
        <f t="shared" si="28"/>
        <v>5.1381115389192468E-2</v>
      </c>
    </row>
    <row r="1642" spans="2:4" x14ac:dyDescent="0.2">
      <c r="B1642" t="s">
        <v>1672</v>
      </c>
      <c r="C1642" s="33">
        <v>-1.872097996331297E-2</v>
      </c>
      <c r="D1642" s="33">
        <f t="shared" si="28"/>
        <v>6.8720979963312973E-2</v>
      </c>
    </row>
    <row r="1643" spans="2:4" x14ac:dyDescent="0.2">
      <c r="B1643" t="s">
        <v>1673</v>
      </c>
      <c r="C1643" s="33">
        <v>3.8608708540996683E-3</v>
      </c>
      <c r="D1643" s="33">
        <f t="shared" si="28"/>
        <v>4.6139129145900334E-2</v>
      </c>
    </row>
    <row r="1644" spans="2:4" x14ac:dyDescent="0.2">
      <c r="B1644" t="s">
        <v>1674</v>
      </c>
      <c r="C1644" s="33">
        <v>2.1354381789544519E-2</v>
      </c>
      <c r="D1644" s="33">
        <f t="shared" si="28"/>
        <v>2.8645618210455484E-2</v>
      </c>
    </row>
    <row r="1645" spans="2:4" x14ac:dyDescent="0.2">
      <c r="B1645" t="s">
        <v>1675</v>
      </c>
      <c r="C1645" s="33">
        <v>-1.5839275809110792E-2</v>
      </c>
      <c r="D1645" s="33">
        <f t="shared" si="28"/>
        <v>6.5839275809110795E-2</v>
      </c>
    </row>
    <row r="1646" spans="2:4" x14ac:dyDescent="0.2">
      <c r="B1646" t="s">
        <v>1676</v>
      </c>
      <c r="C1646" s="33">
        <v>4.1659815591402104E-2</v>
      </c>
      <c r="D1646" s="33">
        <f t="shared" si="28"/>
        <v>8.3401844085978991E-3</v>
      </c>
    </row>
    <row r="1647" spans="2:4" x14ac:dyDescent="0.2">
      <c r="B1647" t="s">
        <v>1677</v>
      </c>
      <c r="C1647" s="33">
        <v>-1.0466033485053526E-2</v>
      </c>
      <c r="D1647" s="33">
        <f t="shared" si="28"/>
        <v>6.0466033485053527E-2</v>
      </c>
    </row>
    <row r="1648" spans="2:4" x14ac:dyDescent="0.2">
      <c r="B1648" t="s">
        <v>1678</v>
      </c>
      <c r="C1648" s="33">
        <v>3.1707087377803429E-2</v>
      </c>
      <c r="D1648" s="33">
        <f t="shared" si="28"/>
        <v>1.8292912622196573E-2</v>
      </c>
    </row>
    <row r="1649" spans="2:4" x14ac:dyDescent="0.2">
      <c r="B1649" t="s">
        <v>1679</v>
      </c>
      <c r="C1649" s="33">
        <v>4.5800142964775324E-2</v>
      </c>
      <c r="D1649" s="33">
        <f t="shared" si="28"/>
        <v>4.1998570352246786E-3</v>
      </c>
    </row>
    <row r="1650" spans="2:4" x14ac:dyDescent="0.2">
      <c r="B1650" t="s">
        <v>1680</v>
      </c>
      <c r="C1650" s="33">
        <v>-5.7095604671252818E-2</v>
      </c>
      <c r="D1650" s="33">
        <f t="shared" si="28"/>
        <v>0.10709560467125281</v>
      </c>
    </row>
    <row r="1651" spans="2:4" x14ac:dyDescent="0.2">
      <c r="B1651" t="s">
        <v>1681</v>
      </c>
      <c r="C1651" s="33">
        <v>1.9324933570944051E-2</v>
      </c>
      <c r="D1651" s="33">
        <f t="shared" si="28"/>
        <v>3.0675066429055951E-2</v>
      </c>
    </row>
    <row r="1652" spans="2:4" x14ac:dyDescent="0.2">
      <c r="B1652" t="s">
        <v>1682</v>
      </c>
      <c r="C1652" s="33">
        <v>-1.1354700587139516E-3</v>
      </c>
      <c r="D1652" s="33">
        <f t="shared" si="28"/>
        <v>5.1135470058713953E-2</v>
      </c>
    </row>
    <row r="1653" spans="2:4" x14ac:dyDescent="0.2">
      <c r="B1653" t="s">
        <v>1683</v>
      </c>
      <c r="C1653" s="33">
        <v>4.8970148970746072E-4</v>
      </c>
      <c r="D1653" s="33">
        <f t="shared" si="28"/>
        <v>4.9510298510292539E-2</v>
      </c>
    </row>
    <row r="1654" spans="2:4" x14ac:dyDescent="0.2">
      <c r="B1654" t="s">
        <v>1684</v>
      </c>
      <c r="C1654" s="33">
        <v>1.8776149396212354E-2</v>
      </c>
      <c r="D1654" s="33">
        <f t="shared" si="28"/>
        <v>3.1223850603787649E-2</v>
      </c>
    </row>
    <row r="1655" spans="2:4" x14ac:dyDescent="0.2">
      <c r="B1655" t="s">
        <v>1685</v>
      </c>
      <c r="C1655" s="33">
        <v>1.6499437489434506E-2</v>
      </c>
      <c r="D1655" s="33">
        <f t="shared" si="28"/>
        <v>3.3500562510565497E-2</v>
      </c>
    </row>
    <row r="1656" spans="2:4" x14ac:dyDescent="0.2">
      <c r="B1656" t="s">
        <v>1686</v>
      </c>
      <c r="C1656" s="33">
        <v>1.0977122100331763E-2</v>
      </c>
      <c r="D1656" s="33">
        <f t="shared" si="28"/>
        <v>3.902287789966824E-2</v>
      </c>
    </row>
    <row r="1657" spans="2:4" x14ac:dyDescent="0.2">
      <c r="B1657" t="s">
        <v>1687</v>
      </c>
      <c r="C1657" s="33">
        <v>-2.866416322687499E-2</v>
      </c>
      <c r="D1657" s="33">
        <f t="shared" si="28"/>
        <v>7.8664163226875E-2</v>
      </c>
    </row>
    <row r="1658" spans="2:4" x14ac:dyDescent="0.2">
      <c r="B1658" t="s">
        <v>1688</v>
      </c>
      <c r="C1658" s="33">
        <v>5.11393961172164E-3</v>
      </c>
      <c r="D1658" s="33">
        <f t="shared" si="28"/>
        <v>4.4886060388278359E-2</v>
      </c>
    </row>
    <row r="1659" spans="2:4" x14ac:dyDescent="0.2">
      <c r="B1659" t="s">
        <v>1689</v>
      </c>
      <c r="C1659" s="33">
        <v>-1.1085209352346586E-2</v>
      </c>
      <c r="D1659" s="33">
        <f t="shared" si="28"/>
        <v>6.1085209352346591E-2</v>
      </c>
    </row>
    <row r="1660" spans="2:4" x14ac:dyDescent="0.2">
      <c r="B1660" t="s">
        <v>1690</v>
      </c>
      <c r="C1660" s="33">
        <v>-1.8347767631851E-3</v>
      </c>
      <c r="D1660" s="33">
        <f t="shared" si="28"/>
        <v>5.1834776763185104E-2</v>
      </c>
    </row>
    <row r="1661" spans="2:4" x14ac:dyDescent="0.2">
      <c r="B1661" t="s">
        <v>1691</v>
      </c>
      <c r="C1661" s="33">
        <v>-2.0709246487269913E-2</v>
      </c>
      <c r="D1661" s="33">
        <f t="shared" si="28"/>
        <v>7.0709246487269922E-2</v>
      </c>
    </row>
    <row r="1662" spans="2:4" x14ac:dyDescent="0.2">
      <c r="B1662" t="s">
        <v>1692</v>
      </c>
      <c r="C1662" s="33">
        <v>1.4153604650066272E-2</v>
      </c>
      <c r="D1662" s="33">
        <f t="shared" si="28"/>
        <v>3.5846395349933731E-2</v>
      </c>
    </row>
    <row r="1663" spans="2:4" x14ac:dyDescent="0.2">
      <c r="B1663" t="s">
        <v>1693</v>
      </c>
      <c r="C1663" s="33">
        <v>2.7428136974646669E-3</v>
      </c>
      <c r="D1663" s="33">
        <f t="shared" si="28"/>
        <v>4.7257186302535337E-2</v>
      </c>
    </row>
    <row r="1664" spans="2:4" x14ac:dyDescent="0.2">
      <c r="B1664" t="s">
        <v>1694</v>
      </c>
      <c r="C1664" s="33">
        <v>-1.5541519499936917E-2</v>
      </c>
      <c r="D1664" s="33">
        <f t="shared" si="28"/>
        <v>6.5541519499936918E-2</v>
      </c>
    </row>
    <row r="1665" spans="2:4" x14ac:dyDescent="0.2">
      <c r="B1665" t="s">
        <v>1695</v>
      </c>
      <c r="C1665" s="33">
        <v>4.5369694367343581E-2</v>
      </c>
      <c r="D1665" s="33">
        <f t="shared" si="28"/>
        <v>4.6303056326564215E-3</v>
      </c>
    </row>
    <row r="1666" spans="2:4" x14ac:dyDescent="0.2">
      <c r="B1666" t="s">
        <v>1696</v>
      </c>
      <c r="C1666" s="33">
        <v>2.6940034049156056E-2</v>
      </c>
      <c r="D1666" s="33">
        <f t="shared" si="28"/>
        <v>2.3059965950843947E-2</v>
      </c>
    </row>
    <row r="1667" spans="2:4" x14ac:dyDescent="0.2">
      <c r="B1667" t="s">
        <v>1697</v>
      </c>
      <c r="C1667" s="33">
        <v>3.4094741890044168E-2</v>
      </c>
      <c r="D1667" s="33">
        <f t="shared" si="28"/>
        <v>1.5905258109955835E-2</v>
      </c>
    </row>
    <row r="1668" spans="2:4" x14ac:dyDescent="0.2">
      <c r="B1668" t="s">
        <v>1698</v>
      </c>
      <c r="C1668" s="33">
        <v>-1.0263661932189862E-2</v>
      </c>
      <c r="D1668" s="33">
        <f t="shared" si="28"/>
        <v>6.0263661932189863E-2</v>
      </c>
    </row>
    <row r="1669" spans="2:4" x14ac:dyDescent="0.2">
      <c r="B1669" t="s">
        <v>1699</v>
      </c>
      <c r="C1669" s="33">
        <v>-7.2496851855652963E-3</v>
      </c>
      <c r="D1669" s="33">
        <f t="shared" ref="D1669:D1732" si="29">-C1669+5%</f>
        <v>5.7249685185565301E-2</v>
      </c>
    </row>
    <row r="1670" spans="2:4" x14ac:dyDescent="0.2">
      <c r="B1670" t="s">
        <v>1700</v>
      </c>
      <c r="C1670" s="33">
        <v>-2.2871176406430958E-2</v>
      </c>
      <c r="D1670" s="33">
        <f t="shared" si="29"/>
        <v>7.2871176406430954E-2</v>
      </c>
    </row>
    <row r="1671" spans="2:4" x14ac:dyDescent="0.2">
      <c r="B1671" t="s">
        <v>1701</v>
      </c>
      <c r="C1671" s="33">
        <v>4.9915666455786586E-2</v>
      </c>
      <c r="D1671" s="33">
        <f t="shared" si="29"/>
        <v>8.4333544213416323E-5</v>
      </c>
    </row>
    <row r="1672" spans="2:4" x14ac:dyDescent="0.2">
      <c r="B1672" t="s">
        <v>1702</v>
      </c>
      <c r="C1672" s="33">
        <v>1.6310135470655459E-2</v>
      </c>
      <c r="D1672" s="33">
        <f t="shared" si="29"/>
        <v>3.368986452934454E-2</v>
      </c>
    </row>
    <row r="1673" spans="2:4" x14ac:dyDescent="0.2">
      <c r="B1673" t="s">
        <v>1703</v>
      </c>
      <c r="C1673" s="33">
        <v>4.1492673498713883E-2</v>
      </c>
      <c r="D1673" s="33">
        <f t="shared" si="29"/>
        <v>8.5073265012861193E-3</v>
      </c>
    </row>
    <row r="1674" spans="2:4" x14ac:dyDescent="0.2">
      <c r="B1674" t="s">
        <v>1704</v>
      </c>
      <c r="C1674" s="33">
        <v>8.0910233177138337E-3</v>
      </c>
      <c r="D1674" s="33">
        <f t="shared" si="29"/>
        <v>4.1908976682286173E-2</v>
      </c>
    </row>
    <row r="1675" spans="2:4" x14ac:dyDescent="0.2">
      <c r="B1675" t="s">
        <v>1705</v>
      </c>
      <c r="C1675" s="33">
        <v>3.3861764668731989E-2</v>
      </c>
      <c r="D1675" s="33">
        <f t="shared" si="29"/>
        <v>1.6138235331268014E-2</v>
      </c>
    </row>
    <row r="1676" spans="2:4" x14ac:dyDescent="0.2">
      <c r="B1676" t="s">
        <v>1706</v>
      </c>
      <c r="C1676" s="33">
        <v>-3.0575325569136017E-2</v>
      </c>
      <c r="D1676" s="33">
        <f t="shared" si="29"/>
        <v>8.0575325569136019E-2</v>
      </c>
    </row>
    <row r="1677" spans="2:4" x14ac:dyDescent="0.2">
      <c r="B1677" t="s">
        <v>1707</v>
      </c>
      <c r="C1677" s="33">
        <v>1.4954235979542235E-2</v>
      </c>
      <c r="D1677" s="33">
        <f t="shared" si="29"/>
        <v>3.5045764020457768E-2</v>
      </c>
    </row>
    <row r="1678" spans="2:4" x14ac:dyDescent="0.2">
      <c r="B1678" t="s">
        <v>1708</v>
      </c>
      <c r="C1678" s="33">
        <v>3.9542626599077313E-2</v>
      </c>
      <c r="D1678" s="33">
        <f t="shared" si="29"/>
        <v>1.045737340092269E-2</v>
      </c>
    </row>
    <row r="1679" spans="2:4" x14ac:dyDescent="0.2">
      <c r="B1679" t="s">
        <v>1709</v>
      </c>
      <c r="C1679" s="33">
        <v>-6.5368555153909654E-3</v>
      </c>
      <c r="D1679" s="33">
        <f t="shared" si="29"/>
        <v>5.653685551539097E-2</v>
      </c>
    </row>
    <row r="1680" spans="2:4" x14ac:dyDescent="0.2">
      <c r="B1680" t="s">
        <v>1710</v>
      </c>
      <c r="C1680" s="33">
        <v>3.5286156904081913E-3</v>
      </c>
      <c r="D1680" s="33">
        <f t="shared" si="29"/>
        <v>4.6471384309591815E-2</v>
      </c>
    </row>
    <row r="1681" spans="2:4" x14ac:dyDescent="0.2">
      <c r="B1681" t="s">
        <v>1711</v>
      </c>
      <c r="C1681" s="33">
        <v>8.9507255353862003E-3</v>
      </c>
      <c r="D1681" s="33">
        <f t="shared" si="29"/>
        <v>4.1049274464613802E-2</v>
      </c>
    </row>
    <row r="1682" spans="2:4" x14ac:dyDescent="0.2">
      <c r="B1682" t="s">
        <v>1712</v>
      </c>
      <c r="C1682" s="33">
        <v>8.2355408359520068E-3</v>
      </c>
      <c r="D1682" s="33">
        <f t="shared" si="29"/>
        <v>4.1764459164047994E-2</v>
      </c>
    </row>
    <row r="1683" spans="2:4" x14ac:dyDescent="0.2">
      <c r="B1683" t="s">
        <v>1713</v>
      </c>
      <c r="C1683" s="33">
        <v>-2.9798614832793655E-2</v>
      </c>
      <c r="D1683" s="33">
        <f t="shared" si="29"/>
        <v>7.9798614832793657E-2</v>
      </c>
    </row>
    <row r="1684" spans="2:4" x14ac:dyDescent="0.2">
      <c r="B1684" t="s">
        <v>1714</v>
      </c>
      <c r="C1684" s="33">
        <v>-2.7449339990269547E-3</v>
      </c>
      <c r="D1684" s="33">
        <f t="shared" si="29"/>
        <v>5.2744933999026959E-2</v>
      </c>
    </row>
    <row r="1685" spans="2:4" x14ac:dyDescent="0.2">
      <c r="B1685" t="s">
        <v>1715</v>
      </c>
      <c r="C1685" s="33">
        <v>1.0490004168583393E-2</v>
      </c>
      <c r="D1685" s="33">
        <f t="shared" si="29"/>
        <v>3.9509995831416608E-2</v>
      </c>
    </row>
    <row r="1686" spans="2:4" x14ac:dyDescent="0.2">
      <c r="B1686" t="s">
        <v>1716</v>
      </c>
      <c r="C1686" s="33">
        <v>6.1298227213360534E-3</v>
      </c>
      <c r="D1686" s="33">
        <f t="shared" si="29"/>
        <v>4.3870177278663949E-2</v>
      </c>
    </row>
    <row r="1687" spans="2:4" x14ac:dyDescent="0.2">
      <c r="B1687" t="s">
        <v>1717</v>
      </c>
      <c r="C1687" s="33">
        <v>1.7779565230293618E-2</v>
      </c>
      <c r="D1687" s="33">
        <f t="shared" si="29"/>
        <v>3.2220434769706388E-2</v>
      </c>
    </row>
    <row r="1688" spans="2:4" x14ac:dyDescent="0.2">
      <c r="B1688" t="s">
        <v>1718</v>
      </c>
      <c r="C1688" s="33">
        <v>-1.8065425438865308E-4</v>
      </c>
      <c r="D1688" s="33">
        <f t="shared" si="29"/>
        <v>5.0180654254388654E-2</v>
      </c>
    </row>
    <row r="1689" spans="2:4" x14ac:dyDescent="0.2">
      <c r="B1689" t="s">
        <v>1719</v>
      </c>
      <c r="C1689" s="33">
        <v>4.261662754672163E-2</v>
      </c>
      <c r="D1689" s="33">
        <f t="shared" si="29"/>
        <v>7.3833724532783723E-3</v>
      </c>
    </row>
    <row r="1690" spans="2:4" x14ac:dyDescent="0.2">
      <c r="B1690" t="s">
        <v>1720</v>
      </c>
      <c r="C1690" s="33">
        <v>-7.8788613756269697E-3</v>
      </c>
      <c r="D1690" s="33">
        <f t="shared" si="29"/>
        <v>5.7878861375626971E-2</v>
      </c>
    </row>
    <row r="1691" spans="2:4" x14ac:dyDescent="0.2">
      <c r="B1691" t="s">
        <v>1721</v>
      </c>
      <c r="C1691" s="33">
        <v>3.2872258598464953E-2</v>
      </c>
      <c r="D1691" s="33">
        <f t="shared" si="29"/>
        <v>1.712774140153505E-2</v>
      </c>
    </row>
    <row r="1692" spans="2:4" x14ac:dyDescent="0.2">
      <c r="B1692" t="s">
        <v>1722</v>
      </c>
      <c r="C1692" s="33">
        <v>-1.779466429105285E-2</v>
      </c>
      <c r="D1692" s="33">
        <f t="shared" si="29"/>
        <v>6.7794664291052853E-2</v>
      </c>
    </row>
    <row r="1693" spans="2:4" x14ac:dyDescent="0.2">
      <c r="B1693" t="s">
        <v>1723</v>
      </c>
      <c r="C1693" s="33">
        <v>3.4804964116031449E-2</v>
      </c>
      <c r="D1693" s="33">
        <f t="shared" si="29"/>
        <v>1.5195035883968554E-2</v>
      </c>
    </row>
    <row r="1694" spans="2:4" x14ac:dyDescent="0.2">
      <c r="B1694" t="s">
        <v>1724</v>
      </c>
      <c r="C1694" s="33">
        <v>-4.8573507691828666E-3</v>
      </c>
      <c r="D1694" s="33">
        <f t="shared" si="29"/>
        <v>5.4857350769182869E-2</v>
      </c>
    </row>
    <row r="1695" spans="2:4" x14ac:dyDescent="0.2">
      <c r="B1695" t="s">
        <v>1725</v>
      </c>
      <c r="C1695" s="33">
        <v>4.5134087716458382E-2</v>
      </c>
      <c r="D1695" s="33">
        <f t="shared" si="29"/>
        <v>4.8659122835416208E-3</v>
      </c>
    </row>
    <row r="1696" spans="2:4" x14ac:dyDescent="0.2">
      <c r="B1696" t="s">
        <v>1726</v>
      </c>
      <c r="C1696" s="33">
        <v>2.2759094510303238E-2</v>
      </c>
      <c r="D1696" s="33">
        <f t="shared" si="29"/>
        <v>2.7240905489696765E-2</v>
      </c>
    </row>
    <row r="1697" spans="2:4" x14ac:dyDescent="0.2">
      <c r="B1697" t="s">
        <v>1727</v>
      </c>
      <c r="C1697" s="33">
        <v>-1.7749569831956635E-2</v>
      </c>
      <c r="D1697" s="33">
        <f t="shared" si="29"/>
        <v>6.7749569831956638E-2</v>
      </c>
    </row>
    <row r="1698" spans="2:4" x14ac:dyDescent="0.2">
      <c r="B1698" t="s">
        <v>1728</v>
      </c>
      <c r="C1698" s="33">
        <v>-1.5669946573830681E-2</v>
      </c>
      <c r="D1698" s="33">
        <f t="shared" si="29"/>
        <v>6.5669946573830684E-2</v>
      </c>
    </row>
    <row r="1699" spans="2:4" x14ac:dyDescent="0.2">
      <c r="B1699" t="s">
        <v>1729</v>
      </c>
      <c r="C1699" s="33">
        <v>-5.6077398811783495E-3</v>
      </c>
      <c r="D1699" s="33">
        <f t="shared" si="29"/>
        <v>5.5607739881178356E-2</v>
      </c>
    </row>
    <row r="1700" spans="2:4" x14ac:dyDescent="0.2">
      <c r="B1700" t="s">
        <v>1730</v>
      </c>
      <c r="C1700" s="33">
        <v>-2.1345180737701717E-2</v>
      </c>
      <c r="D1700" s="33">
        <f t="shared" si="29"/>
        <v>7.1345180737701713E-2</v>
      </c>
    </row>
    <row r="1701" spans="2:4" x14ac:dyDescent="0.2">
      <c r="B1701" t="s">
        <v>1731</v>
      </c>
      <c r="C1701" s="33">
        <v>-2.6430451652960422E-2</v>
      </c>
      <c r="D1701" s="33">
        <f t="shared" si="29"/>
        <v>7.6430451652960418E-2</v>
      </c>
    </row>
    <row r="1702" spans="2:4" x14ac:dyDescent="0.2">
      <c r="B1702" t="s">
        <v>1732</v>
      </c>
      <c r="C1702" s="33">
        <v>8.5295664279254856E-3</v>
      </c>
      <c r="D1702" s="33">
        <f t="shared" si="29"/>
        <v>4.1470433572074514E-2</v>
      </c>
    </row>
    <row r="1703" spans="2:4" x14ac:dyDescent="0.2">
      <c r="B1703" t="s">
        <v>1733</v>
      </c>
      <c r="C1703" s="33">
        <v>1.8464717937055879E-3</v>
      </c>
      <c r="D1703" s="33">
        <f t="shared" si="29"/>
        <v>4.8153528206294413E-2</v>
      </c>
    </row>
    <row r="1704" spans="2:4" x14ac:dyDescent="0.2">
      <c r="B1704" t="s">
        <v>1734</v>
      </c>
      <c r="C1704" s="33">
        <v>5.1522312219437337E-2</v>
      </c>
      <c r="D1704" s="33">
        <f t="shared" si="29"/>
        <v>-1.5223122194373342E-3</v>
      </c>
    </row>
    <row r="1705" spans="2:4" x14ac:dyDescent="0.2">
      <c r="B1705" t="s">
        <v>1735</v>
      </c>
      <c r="C1705" s="33">
        <v>2.447720500482212E-2</v>
      </c>
      <c r="D1705" s="33">
        <f t="shared" si="29"/>
        <v>2.5522794995177882E-2</v>
      </c>
    </row>
    <row r="1706" spans="2:4" x14ac:dyDescent="0.2">
      <c r="B1706" t="s">
        <v>1736</v>
      </c>
      <c r="C1706" s="33">
        <v>1.4061868888530268E-2</v>
      </c>
      <c r="D1706" s="33">
        <f t="shared" si="29"/>
        <v>3.5938131111469734E-2</v>
      </c>
    </row>
    <row r="1707" spans="2:4" x14ac:dyDescent="0.2">
      <c r="B1707" t="s">
        <v>1737</v>
      </c>
      <c r="C1707" s="33">
        <v>9.0663567882251529E-3</v>
      </c>
      <c r="D1707" s="33">
        <f t="shared" si="29"/>
        <v>4.0933643211774853E-2</v>
      </c>
    </row>
    <row r="1708" spans="2:4" x14ac:dyDescent="0.2">
      <c r="B1708" t="s">
        <v>1738</v>
      </c>
      <c r="C1708" s="33">
        <v>2.2298343338082262E-2</v>
      </c>
      <c r="D1708" s="33">
        <f t="shared" si="29"/>
        <v>2.7701656661917741E-2</v>
      </c>
    </row>
    <row r="1709" spans="2:4" x14ac:dyDescent="0.2">
      <c r="B1709" t="s">
        <v>1739</v>
      </c>
      <c r="C1709" s="33">
        <v>4.50604115247773E-2</v>
      </c>
      <c r="D1709" s="33">
        <f t="shared" si="29"/>
        <v>4.9395884752227032E-3</v>
      </c>
    </row>
    <row r="1710" spans="2:4" x14ac:dyDescent="0.2">
      <c r="B1710" t="s">
        <v>1740</v>
      </c>
      <c r="C1710" s="33">
        <v>4.9471434506143446E-3</v>
      </c>
      <c r="D1710" s="33">
        <f t="shared" si="29"/>
        <v>4.5052856549385657E-2</v>
      </c>
    </row>
    <row r="1711" spans="2:4" x14ac:dyDescent="0.2">
      <c r="B1711" t="s">
        <v>1741</v>
      </c>
      <c r="C1711" s="33">
        <v>2.2529554614542598E-2</v>
      </c>
      <c r="D1711" s="33">
        <f t="shared" si="29"/>
        <v>2.7470445385457405E-2</v>
      </c>
    </row>
    <row r="1712" spans="2:4" x14ac:dyDescent="0.2">
      <c r="B1712" t="s">
        <v>1742</v>
      </c>
      <c r="C1712" s="33">
        <v>4.0468981395571112E-2</v>
      </c>
      <c r="D1712" s="33">
        <f t="shared" si="29"/>
        <v>9.5310186044288911E-3</v>
      </c>
    </row>
    <row r="1713" spans="2:4" x14ac:dyDescent="0.2">
      <c r="B1713" t="s">
        <v>1743</v>
      </c>
      <c r="C1713" s="33">
        <v>9.8393313631073061E-3</v>
      </c>
      <c r="D1713" s="33">
        <f t="shared" si="29"/>
        <v>4.0160668636892695E-2</v>
      </c>
    </row>
    <row r="1714" spans="2:4" x14ac:dyDescent="0.2">
      <c r="B1714" t="s">
        <v>1744</v>
      </c>
      <c r="C1714" s="33">
        <v>8.8777515060549459E-3</v>
      </c>
      <c r="D1714" s="33">
        <f t="shared" si="29"/>
        <v>4.1122248493945059E-2</v>
      </c>
    </row>
    <row r="1715" spans="2:4" x14ac:dyDescent="0.2">
      <c r="B1715" t="s">
        <v>1745</v>
      </c>
      <c r="C1715" s="33">
        <v>-2.6013761711423996E-3</v>
      </c>
      <c r="D1715" s="33">
        <f t="shared" si="29"/>
        <v>5.2601376171142404E-2</v>
      </c>
    </row>
    <row r="1716" spans="2:4" x14ac:dyDescent="0.2">
      <c r="B1716" t="s">
        <v>1746</v>
      </c>
      <c r="C1716" s="33">
        <v>1.8042609827755657E-2</v>
      </c>
      <c r="D1716" s="33">
        <f t="shared" si="29"/>
        <v>3.1957390172244346E-2</v>
      </c>
    </row>
    <row r="1717" spans="2:4" x14ac:dyDescent="0.2">
      <c r="B1717" t="s">
        <v>1747</v>
      </c>
      <c r="C1717" s="33">
        <v>1.2033116232122713E-2</v>
      </c>
      <c r="D1717" s="33">
        <f t="shared" si="29"/>
        <v>3.7966883767877289E-2</v>
      </c>
    </row>
    <row r="1718" spans="2:4" x14ac:dyDescent="0.2">
      <c r="B1718" t="s">
        <v>1748</v>
      </c>
      <c r="C1718" s="33">
        <v>5.8548440000613473E-3</v>
      </c>
      <c r="D1718" s="33">
        <f t="shared" si="29"/>
        <v>4.4145155999938658E-2</v>
      </c>
    </row>
    <row r="1719" spans="2:4" x14ac:dyDescent="0.2">
      <c r="B1719" t="s">
        <v>1749</v>
      </c>
      <c r="C1719" s="33">
        <v>2.5221526493552606E-2</v>
      </c>
      <c r="D1719" s="33">
        <f t="shared" si="29"/>
        <v>2.4778473506447397E-2</v>
      </c>
    </row>
    <row r="1720" spans="2:4" x14ac:dyDescent="0.2">
      <c r="B1720" t="s">
        <v>1750</v>
      </c>
      <c r="C1720" s="33">
        <v>2.6813590461481247E-2</v>
      </c>
      <c r="D1720" s="33">
        <f t="shared" si="29"/>
        <v>2.3186409538518755E-2</v>
      </c>
    </row>
    <row r="1721" spans="2:4" x14ac:dyDescent="0.2">
      <c r="B1721" t="s">
        <v>1751</v>
      </c>
      <c r="C1721" s="33">
        <v>2.7490118397168889E-2</v>
      </c>
      <c r="D1721" s="33">
        <f t="shared" si="29"/>
        <v>2.2509881602831114E-2</v>
      </c>
    </row>
    <row r="1722" spans="2:4" x14ac:dyDescent="0.2">
      <c r="B1722" t="s">
        <v>1752</v>
      </c>
      <c r="C1722" s="33">
        <v>-1.7220880259423768E-3</v>
      </c>
      <c r="D1722" s="33">
        <f t="shared" si="29"/>
        <v>5.172208802594238E-2</v>
      </c>
    </row>
    <row r="1723" spans="2:4" x14ac:dyDescent="0.2">
      <c r="B1723" t="s">
        <v>1753</v>
      </c>
      <c r="C1723" s="33">
        <v>1.5377642326045268E-2</v>
      </c>
      <c r="D1723" s="33">
        <f t="shared" si="29"/>
        <v>3.4622357673954732E-2</v>
      </c>
    </row>
    <row r="1724" spans="2:4" x14ac:dyDescent="0.2">
      <c r="B1724" t="s">
        <v>1754</v>
      </c>
      <c r="C1724" s="33">
        <v>2.2494193390503438E-2</v>
      </c>
      <c r="D1724" s="33">
        <f t="shared" si="29"/>
        <v>2.7505806609496565E-2</v>
      </c>
    </row>
    <row r="1725" spans="2:4" x14ac:dyDescent="0.2">
      <c r="B1725" t="s">
        <v>1755</v>
      </c>
      <c r="C1725" s="33">
        <v>-2.6166810840781034E-2</v>
      </c>
      <c r="D1725" s="33">
        <f t="shared" si="29"/>
        <v>7.616681084078103E-2</v>
      </c>
    </row>
    <row r="1726" spans="2:4" x14ac:dyDescent="0.2">
      <c r="B1726" t="s">
        <v>1756</v>
      </c>
      <c r="C1726" s="33">
        <v>4.8683702686872065E-3</v>
      </c>
      <c r="D1726" s="33">
        <f t="shared" si="29"/>
        <v>4.5131629731312795E-2</v>
      </c>
    </row>
    <row r="1727" spans="2:4" x14ac:dyDescent="0.2">
      <c r="B1727" t="s">
        <v>1757</v>
      </c>
      <c r="C1727" s="33">
        <v>3.3378568740636674E-2</v>
      </c>
      <c r="D1727" s="33">
        <f t="shared" si="29"/>
        <v>1.6621431259363328E-2</v>
      </c>
    </row>
    <row r="1728" spans="2:4" x14ac:dyDescent="0.2">
      <c r="B1728" t="s">
        <v>1758</v>
      </c>
      <c r="C1728" s="33">
        <v>2.2708952010991067E-2</v>
      </c>
      <c r="D1728" s="33">
        <f t="shared" si="29"/>
        <v>2.7291047989008936E-2</v>
      </c>
    </row>
    <row r="1729" spans="2:4" x14ac:dyDescent="0.2">
      <c r="B1729" t="s">
        <v>1759</v>
      </c>
      <c r="C1729" s="33">
        <v>1.7060654510915839E-2</v>
      </c>
      <c r="D1729" s="33">
        <f t="shared" si="29"/>
        <v>3.2939345489084164E-2</v>
      </c>
    </row>
    <row r="1730" spans="2:4" x14ac:dyDescent="0.2">
      <c r="B1730" t="s">
        <v>1760</v>
      </c>
      <c r="C1730" s="33">
        <v>-1.7563780639263012E-2</v>
      </c>
      <c r="D1730" s="33">
        <f t="shared" si="29"/>
        <v>6.7563780639263021E-2</v>
      </c>
    </row>
    <row r="1731" spans="2:4" x14ac:dyDescent="0.2">
      <c r="B1731" t="s">
        <v>1761</v>
      </c>
      <c r="C1731" s="33">
        <v>1.3516235278203437E-2</v>
      </c>
      <c r="D1731" s="33">
        <f t="shared" si="29"/>
        <v>3.6483764721796569E-2</v>
      </c>
    </row>
    <row r="1732" spans="2:4" x14ac:dyDescent="0.2">
      <c r="B1732" t="s">
        <v>1762</v>
      </c>
      <c r="C1732" s="33">
        <v>1.6000545203601457E-3</v>
      </c>
      <c r="D1732" s="33">
        <f t="shared" si="29"/>
        <v>4.8399945479639855E-2</v>
      </c>
    </row>
    <row r="1733" spans="2:4" x14ac:dyDescent="0.2">
      <c r="B1733" t="s">
        <v>1763</v>
      </c>
      <c r="C1733" s="33">
        <v>1.3055474921659873E-2</v>
      </c>
      <c r="D1733" s="33">
        <f t="shared" ref="D1733:D1796" si="30">-C1733+5%</f>
        <v>3.6944525078340132E-2</v>
      </c>
    </row>
    <row r="1734" spans="2:4" x14ac:dyDescent="0.2">
      <c r="B1734" t="s">
        <v>1764</v>
      </c>
      <c r="C1734" s="33">
        <v>-2.01554547214454E-2</v>
      </c>
      <c r="D1734" s="33">
        <f t="shared" si="30"/>
        <v>7.0155454721445409E-2</v>
      </c>
    </row>
    <row r="1735" spans="2:4" x14ac:dyDescent="0.2">
      <c r="B1735" t="s">
        <v>1765</v>
      </c>
      <c r="C1735" s="33">
        <v>-1.1422479261358172E-2</v>
      </c>
      <c r="D1735" s="33">
        <f t="shared" si="30"/>
        <v>6.1422479261358173E-2</v>
      </c>
    </row>
    <row r="1736" spans="2:4" x14ac:dyDescent="0.2">
      <c r="B1736" t="s">
        <v>1766</v>
      </c>
      <c r="C1736" s="33">
        <v>8.0374118363163508E-3</v>
      </c>
      <c r="D1736" s="33">
        <f t="shared" si="30"/>
        <v>4.1962588163683652E-2</v>
      </c>
    </row>
    <row r="1737" spans="2:4" x14ac:dyDescent="0.2">
      <c r="B1737" t="s">
        <v>1767</v>
      </c>
      <c r="C1737" s="33">
        <v>2.4010097750106377E-2</v>
      </c>
      <c r="D1737" s="33">
        <f t="shared" si="30"/>
        <v>2.5989902249893625E-2</v>
      </c>
    </row>
    <row r="1738" spans="2:4" x14ac:dyDescent="0.2">
      <c r="B1738" t="s">
        <v>1768</v>
      </c>
      <c r="C1738" s="33">
        <v>-9.7856538581695216E-3</v>
      </c>
      <c r="D1738" s="33">
        <f t="shared" si="30"/>
        <v>5.9785653858169523E-2</v>
      </c>
    </row>
    <row r="1739" spans="2:4" x14ac:dyDescent="0.2">
      <c r="B1739" t="s">
        <v>1769</v>
      </c>
      <c r="C1739" s="33">
        <v>4.0798714082387388E-2</v>
      </c>
      <c r="D1739" s="33">
        <f t="shared" si="30"/>
        <v>9.2012859176126144E-3</v>
      </c>
    </row>
    <row r="1740" spans="2:4" x14ac:dyDescent="0.2">
      <c r="B1740" t="s">
        <v>1770</v>
      </c>
      <c r="C1740" s="33">
        <v>1.3408026108652301E-2</v>
      </c>
      <c r="D1740" s="33">
        <f t="shared" si="30"/>
        <v>3.6591973891347704E-2</v>
      </c>
    </row>
    <row r="1741" spans="2:4" x14ac:dyDescent="0.2">
      <c r="B1741" t="s">
        <v>1771</v>
      </c>
      <c r="C1741" s="33">
        <v>1.4080851603895751E-2</v>
      </c>
      <c r="D1741" s="33">
        <f t="shared" si="30"/>
        <v>3.5919148396104252E-2</v>
      </c>
    </row>
    <row r="1742" spans="2:4" x14ac:dyDescent="0.2">
      <c r="B1742" t="s">
        <v>1772</v>
      </c>
      <c r="C1742" s="33">
        <v>8.7064374234248829E-3</v>
      </c>
      <c r="D1742" s="33">
        <f t="shared" si="30"/>
        <v>4.129356257657512E-2</v>
      </c>
    </row>
    <row r="1743" spans="2:4" x14ac:dyDescent="0.2">
      <c r="B1743" t="s">
        <v>1773</v>
      </c>
      <c r="C1743" s="33">
        <v>-3.8858416556124695E-2</v>
      </c>
      <c r="D1743" s="33">
        <f t="shared" si="30"/>
        <v>8.8858416556124697E-2</v>
      </c>
    </row>
    <row r="1744" spans="2:4" x14ac:dyDescent="0.2">
      <c r="B1744" t="s">
        <v>1774</v>
      </c>
      <c r="C1744" s="33">
        <v>3.6001952941465742E-2</v>
      </c>
      <c r="D1744" s="33">
        <f t="shared" si="30"/>
        <v>1.399804705853426E-2</v>
      </c>
    </row>
    <row r="1745" spans="2:4" x14ac:dyDescent="0.2">
      <c r="B1745" t="s">
        <v>1775</v>
      </c>
      <c r="C1745" s="33">
        <v>1.0372266396652478E-2</v>
      </c>
      <c r="D1745" s="33">
        <f t="shared" si="30"/>
        <v>3.9627733603347523E-2</v>
      </c>
    </row>
    <row r="1746" spans="2:4" x14ac:dyDescent="0.2">
      <c r="B1746" t="s">
        <v>1776</v>
      </c>
      <c r="C1746" s="33">
        <v>-7.9230575676205815E-3</v>
      </c>
      <c r="D1746" s="33">
        <f t="shared" si="30"/>
        <v>5.7923057567620582E-2</v>
      </c>
    </row>
    <row r="1747" spans="2:4" x14ac:dyDescent="0.2">
      <c r="B1747" t="s">
        <v>1777</v>
      </c>
      <c r="C1747" s="33">
        <v>2.2942405326026059E-2</v>
      </c>
      <c r="D1747" s="33">
        <f t="shared" si="30"/>
        <v>2.7057594673973943E-2</v>
      </c>
    </row>
    <row r="1748" spans="2:4" x14ac:dyDescent="0.2">
      <c r="B1748" t="s">
        <v>1778</v>
      </c>
      <c r="C1748" s="33">
        <v>-8.0481243417085072E-3</v>
      </c>
      <c r="D1748" s="33">
        <f t="shared" si="30"/>
        <v>5.8048124341708508E-2</v>
      </c>
    </row>
    <row r="1749" spans="2:4" x14ac:dyDescent="0.2">
      <c r="B1749" t="s">
        <v>1779</v>
      </c>
      <c r="C1749" s="33">
        <v>-1.68648479202912E-2</v>
      </c>
      <c r="D1749" s="33">
        <f t="shared" si="30"/>
        <v>6.6864847920291209E-2</v>
      </c>
    </row>
    <row r="1750" spans="2:4" x14ac:dyDescent="0.2">
      <c r="B1750" t="s">
        <v>1780</v>
      </c>
      <c r="C1750" s="33">
        <v>2.0405451235950889E-2</v>
      </c>
      <c r="D1750" s="33">
        <f t="shared" si="30"/>
        <v>2.9594548764049114E-2</v>
      </c>
    </row>
    <row r="1751" spans="2:4" x14ac:dyDescent="0.2">
      <c r="B1751" t="s">
        <v>1781</v>
      </c>
      <c r="C1751" s="33">
        <v>8.7588565714198201E-3</v>
      </c>
      <c r="D1751" s="33">
        <f t="shared" si="30"/>
        <v>4.1241143428580179E-2</v>
      </c>
    </row>
    <row r="1752" spans="2:4" x14ac:dyDescent="0.2">
      <c r="B1752" t="s">
        <v>1782</v>
      </c>
      <c r="C1752" s="33">
        <v>9.9697052208249683E-3</v>
      </c>
      <c r="D1752" s="33">
        <f t="shared" si="30"/>
        <v>4.0030294779175038E-2</v>
      </c>
    </row>
    <row r="1753" spans="2:4" x14ac:dyDescent="0.2">
      <c r="B1753" t="s">
        <v>1783</v>
      </c>
      <c r="C1753" s="33">
        <v>4.1542577662562119E-3</v>
      </c>
      <c r="D1753" s="33">
        <f t="shared" si="30"/>
        <v>4.584574223374379E-2</v>
      </c>
    </row>
    <row r="1754" spans="2:4" x14ac:dyDescent="0.2">
      <c r="B1754" t="s">
        <v>1784</v>
      </c>
      <c r="C1754" s="33">
        <v>4.214367099292367E-3</v>
      </c>
      <c r="D1754" s="33">
        <f t="shared" si="30"/>
        <v>4.5785632900707633E-2</v>
      </c>
    </row>
    <row r="1755" spans="2:4" x14ac:dyDescent="0.2">
      <c r="B1755" t="s">
        <v>1785</v>
      </c>
      <c r="C1755" s="33">
        <v>2.158043196852559E-2</v>
      </c>
      <c r="D1755" s="33">
        <f t="shared" si="30"/>
        <v>2.8419568031474413E-2</v>
      </c>
    </row>
    <row r="1756" spans="2:4" x14ac:dyDescent="0.2">
      <c r="B1756" t="s">
        <v>1786</v>
      </c>
      <c r="C1756" s="33">
        <v>1.5808289583158955E-2</v>
      </c>
      <c r="D1756" s="33">
        <f t="shared" si="30"/>
        <v>3.4191710416841048E-2</v>
      </c>
    </row>
    <row r="1757" spans="2:4" x14ac:dyDescent="0.2">
      <c r="B1757" t="s">
        <v>1787</v>
      </c>
      <c r="C1757" s="33">
        <v>2.0477713439569334E-2</v>
      </c>
      <c r="D1757" s="33">
        <f t="shared" si="30"/>
        <v>2.9522286560430669E-2</v>
      </c>
    </row>
    <row r="1758" spans="2:4" x14ac:dyDescent="0.2">
      <c r="B1758" t="s">
        <v>1788</v>
      </c>
      <c r="C1758" s="33">
        <v>-1.5122739173412088E-2</v>
      </c>
      <c r="D1758" s="33">
        <f t="shared" si="30"/>
        <v>6.5122739173412089E-2</v>
      </c>
    </row>
    <row r="1759" spans="2:4" x14ac:dyDescent="0.2">
      <c r="B1759" t="s">
        <v>1789</v>
      </c>
      <c r="C1759" s="33">
        <v>4.00788981586137E-2</v>
      </c>
      <c r="D1759" s="33">
        <f t="shared" si="30"/>
        <v>9.9211018413863025E-3</v>
      </c>
    </row>
    <row r="1760" spans="2:4" x14ac:dyDescent="0.2">
      <c r="B1760" t="s">
        <v>1790</v>
      </c>
      <c r="C1760" s="33">
        <v>6.7039643853686205E-3</v>
      </c>
      <c r="D1760" s="33">
        <f t="shared" si="30"/>
        <v>4.3296035614631384E-2</v>
      </c>
    </row>
    <row r="1761" spans="2:4" x14ac:dyDescent="0.2">
      <c r="B1761" t="s">
        <v>1791</v>
      </c>
      <c r="C1761" s="33">
        <v>-1.2569723793317217E-2</v>
      </c>
      <c r="D1761" s="33">
        <f t="shared" si="30"/>
        <v>6.2569723793317225E-2</v>
      </c>
    </row>
    <row r="1762" spans="2:4" x14ac:dyDescent="0.2">
      <c r="B1762" t="s">
        <v>1792</v>
      </c>
      <c r="C1762" s="33">
        <v>2.1896622589828843E-2</v>
      </c>
      <c r="D1762" s="33">
        <f t="shared" si="30"/>
        <v>2.810337741017116E-2</v>
      </c>
    </row>
    <row r="1763" spans="2:4" x14ac:dyDescent="0.2">
      <c r="B1763" t="s">
        <v>1793</v>
      </c>
      <c r="C1763" s="33">
        <v>3.712411790590666E-2</v>
      </c>
      <c r="D1763" s="33">
        <f t="shared" si="30"/>
        <v>1.2875882094093342E-2</v>
      </c>
    </row>
    <row r="1764" spans="2:4" x14ac:dyDescent="0.2">
      <c r="B1764" t="s">
        <v>1794</v>
      </c>
      <c r="C1764" s="33">
        <v>9.8591893793929172E-3</v>
      </c>
      <c r="D1764" s="33">
        <f t="shared" si="30"/>
        <v>4.0140810620607086E-2</v>
      </c>
    </row>
    <row r="1765" spans="2:4" x14ac:dyDescent="0.2">
      <c r="B1765" t="s">
        <v>1795</v>
      </c>
      <c r="C1765" s="33">
        <v>2.4774116399534564E-2</v>
      </c>
      <c r="D1765" s="33">
        <f t="shared" si="30"/>
        <v>2.5225883600465439E-2</v>
      </c>
    </row>
    <row r="1766" spans="2:4" x14ac:dyDescent="0.2">
      <c r="B1766" t="s">
        <v>1796</v>
      </c>
      <c r="C1766" s="33">
        <v>7.0875647028364984E-3</v>
      </c>
      <c r="D1766" s="33">
        <f t="shared" si="30"/>
        <v>4.2912435297163501E-2</v>
      </c>
    </row>
    <row r="1767" spans="2:4" x14ac:dyDescent="0.2">
      <c r="B1767" t="s">
        <v>1797</v>
      </c>
      <c r="C1767" s="33">
        <v>1.8480427729608152E-2</v>
      </c>
      <c r="D1767" s="33">
        <f t="shared" si="30"/>
        <v>3.151957227039185E-2</v>
      </c>
    </row>
    <row r="1768" spans="2:4" x14ac:dyDescent="0.2">
      <c r="B1768" t="s">
        <v>1798</v>
      </c>
      <c r="C1768" s="33">
        <v>1.4847525032636227E-2</v>
      </c>
      <c r="D1768" s="33">
        <f t="shared" si="30"/>
        <v>3.5152474967363775E-2</v>
      </c>
    </row>
    <row r="1769" spans="2:4" x14ac:dyDescent="0.2">
      <c r="B1769" t="s">
        <v>1799</v>
      </c>
      <c r="C1769" s="33">
        <v>4.4203568533481979E-2</v>
      </c>
      <c r="D1769" s="33">
        <f t="shared" si="30"/>
        <v>5.7964314665180233E-3</v>
      </c>
    </row>
    <row r="1770" spans="2:4" x14ac:dyDescent="0.2">
      <c r="B1770" t="s">
        <v>1800</v>
      </c>
      <c r="C1770" s="33">
        <v>3.2598681784922749E-2</v>
      </c>
      <c r="D1770" s="33">
        <f t="shared" si="30"/>
        <v>1.7401318215077254E-2</v>
      </c>
    </row>
    <row r="1771" spans="2:4" x14ac:dyDescent="0.2">
      <c r="B1771" t="s">
        <v>1801</v>
      </c>
      <c r="C1771" s="33">
        <v>-1.7503354428794742E-2</v>
      </c>
      <c r="D1771" s="33">
        <f t="shared" si="30"/>
        <v>6.7503354428794737E-2</v>
      </c>
    </row>
    <row r="1772" spans="2:4" x14ac:dyDescent="0.2">
      <c r="B1772" t="s">
        <v>1802</v>
      </c>
      <c r="C1772" s="33">
        <v>-1.4821191844149201E-2</v>
      </c>
      <c r="D1772" s="33">
        <f t="shared" si="30"/>
        <v>6.4821191844149209E-2</v>
      </c>
    </row>
    <row r="1773" spans="2:4" x14ac:dyDescent="0.2">
      <c r="B1773" t="s">
        <v>1803</v>
      </c>
      <c r="C1773" s="33">
        <v>5.1127110251879535E-2</v>
      </c>
      <c r="D1773" s="33">
        <f t="shared" si="30"/>
        <v>-1.1271102518795317E-3</v>
      </c>
    </row>
    <row r="1774" spans="2:4" x14ac:dyDescent="0.2">
      <c r="B1774" t="s">
        <v>1804</v>
      </c>
      <c r="C1774" s="33">
        <v>1.8131201429466587E-2</v>
      </c>
      <c r="D1774" s="33">
        <f t="shared" si="30"/>
        <v>3.1868798570533416E-2</v>
      </c>
    </row>
    <row r="1775" spans="2:4" x14ac:dyDescent="0.2">
      <c r="B1775" t="s">
        <v>1805</v>
      </c>
      <c r="C1775" s="33">
        <v>1.7077332773270497E-2</v>
      </c>
      <c r="D1775" s="33">
        <f t="shared" si="30"/>
        <v>3.2922667226729506E-2</v>
      </c>
    </row>
    <row r="1776" spans="2:4" x14ac:dyDescent="0.2">
      <c r="B1776" t="s">
        <v>1806</v>
      </c>
      <c r="C1776" s="33">
        <v>2.22531054438216E-2</v>
      </c>
      <c r="D1776" s="33">
        <f t="shared" si="30"/>
        <v>2.7746894556178403E-2</v>
      </c>
    </row>
    <row r="1777" spans="2:4" x14ac:dyDescent="0.2">
      <c r="B1777" t="s">
        <v>1807</v>
      </c>
      <c r="C1777" s="33">
        <v>-7.7882163467608723E-3</v>
      </c>
      <c r="D1777" s="33">
        <f t="shared" si="30"/>
        <v>5.7788216346760873E-2</v>
      </c>
    </row>
    <row r="1778" spans="2:4" x14ac:dyDescent="0.2">
      <c r="B1778" t="s">
        <v>1808</v>
      </c>
      <c r="C1778" s="33">
        <v>9.3594622322285166E-4</v>
      </c>
      <c r="D1778" s="33">
        <f t="shared" si="30"/>
        <v>4.9064053776777153E-2</v>
      </c>
    </row>
    <row r="1779" spans="2:4" x14ac:dyDescent="0.2">
      <c r="B1779" t="s">
        <v>1809</v>
      </c>
      <c r="C1779" s="33">
        <v>2.0494370356993433E-2</v>
      </c>
      <c r="D1779" s="33">
        <f t="shared" si="30"/>
        <v>2.950562964300657E-2</v>
      </c>
    </row>
    <row r="1780" spans="2:4" x14ac:dyDescent="0.2">
      <c r="B1780" t="s">
        <v>1810</v>
      </c>
      <c r="C1780" s="33">
        <v>-2.1348506653337401E-3</v>
      </c>
      <c r="D1780" s="33">
        <f t="shared" si="30"/>
        <v>5.2134850665333743E-2</v>
      </c>
    </row>
    <row r="1781" spans="2:4" x14ac:dyDescent="0.2">
      <c r="B1781" t="s">
        <v>1811</v>
      </c>
      <c r="C1781" s="33">
        <v>-2.3791437839551254E-2</v>
      </c>
      <c r="D1781" s="33">
        <f t="shared" si="30"/>
        <v>7.3791437839551249E-2</v>
      </c>
    </row>
    <row r="1782" spans="2:4" x14ac:dyDescent="0.2">
      <c r="B1782" t="s">
        <v>1812</v>
      </c>
      <c r="C1782" s="33">
        <v>4.3514329109581404E-2</v>
      </c>
      <c r="D1782" s="33">
        <f t="shared" si="30"/>
        <v>6.4856708904185989E-3</v>
      </c>
    </row>
    <row r="1783" spans="2:4" x14ac:dyDescent="0.2">
      <c r="B1783" t="s">
        <v>1813</v>
      </c>
      <c r="C1783" s="33">
        <v>1.7982892591208464E-2</v>
      </c>
      <c r="D1783" s="33">
        <f t="shared" si="30"/>
        <v>3.2017107408791538E-2</v>
      </c>
    </row>
    <row r="1784" spans="2:4" x14ac:dyDescent="0.2">
      <c r="B1784" t="s">
        <v>1814</v>
      </c>
      <c r="C1784" s="33">
        <v>1.2519512301492498E-2</v>
      </c>
      <c r="D1784" s="33">
        <f t="shared" si="30"/>
        <v>3.7480487698507509E-2</v>
      </c>
    </row>
    <row r="1785" spans="2:4" x14ac:dyDescent="0.2">
      <c r="B1785" t="s">
        <v>1815</v>
      </c>
      <c r="C1785" s="33">
        <v>3.2138476367296033E-2</v>
      </c>
      <c r="D1785" s="33">
        <f t="shared" si="30"/>
        <v>1.786152363270397E-2</v>
      </c>
    </row>
    <row r="1786" spans="2:4" x14ac:dyDescent="0.2">
      <c r="B1786" t="s">
        <v>1816</v>
      </c>
      <c r="C1786" s="33">
        <v>-9.6794712166083218E-3</v>
      </c>
      <c r="D1786" s="33">
        <f t="shared" si="30"/>
        <v>5.9679471216608326E-2</v>
      </c>
    </row>
    <row r="1787" spans="2:4" x14ac:dyDescent="0.2">
      <c r="B1787" t="s">
        <v>1817</v>
      </c>
      <c r="C1787" s="33">
        <v>1.2493705493371039E-2</v>
      </c>
      <c r="D1787" s="33">
        <f t="shared" si="30"/>
        <v>3.7506294506628964E-2</v>
      </c>
    </row>
    <row r="1788" spans="2:4" x14ac:dyDescent="0.2">
      <c r="B1788" t="s">
        <v>1818</v>
      </c>
      <c r="C1788" s="33">
        <v>9.9544726222932211E-3</v>
      </c>
      <c r="D1788" s="33">
        <f t="shared" si="30"/>
        <v>4.004552737770678E-2</v>
      </c>
    </row>
    <row r="1789" spans="2:4" x14ac:dyDescent="0.2">
      <c r="B1789" t="s">
        <v>1819</v>
      </c>
      <c r="C1789" s="33">
        <v>2.0226037223505675E-2</v>
      </c>
      <c r="D1789" s="33">
        <f t="shared" si="30"/>
        <v>2.9773962776494328E-2</v>
      </c>
    </row>
    <row r="1790" spans="2:4" x14ac:dyDescent="0.2">
      <c r="B1790" t="s">
        <v>1820</v>
      </c>
      <c r="C1790" s="33">
        <v>7.886627392993761E-3</v>
      </c>
      <c r="D1790" s="33">
        <f t="shared" si="30"/>
        <v>4.211337260700624E-2</v>
      </c>
    </row>
    <row r="1791" spans="2:4" x14ac:dyDescent="0.2">
      <c r="B1791" t="s">
        <v>1821</v>
      </c>
      <c r="C1791" s="33">
        <v>1.512023485740668E-2</v>
      </c>
      <c r="D1791" s="33">
        <f t="shared" si="30"/>
        <v>3.4879765142593319E-2</v>
      </c>
    </row>
    <row r="1792" spans="2:4" x14ac:dyDescent="0.2">
      <c r="B1792" t="s">
        <v>1822</v>
      </c>
      <c r="C1792" s="33">
        <v>4.382093309894519E-3</v>
      </c>
      <c r="D1792" s="33">
        <f t="shared" si="30"/>
        <v>4.5617906690105486E-2</v>
      </c>
    </row>
    <row r="1793" spans="2:4" x14ac:dyDescent="0.2">
      <c r="B1793" t="s">
        <v>1823</v>
      </c>
      <c r="C1793" s="33">
        <v>-2.7191121319220194E-3</v>
      </c>
      <c r="D1793" s="33">
        <f t="shared" si="30"/>
        <v>5.271911213192202E-2</v>
      </c>
    </row>
    <row r="1794" spans="2:4" x14ac:dyDescent="0.2">
      <c r="B1794" t="s">
        <v>1824</v>
      </c>
      <c r="C1794" s="33">
        <v>2.1303713714557297E-3</v>
      </c>
      <c r="D1794" s="33">
        <f t="shared" si="30"/>
        <v>4.786962862854427E-2</v>
      </c>
    </row>
    <row r="1795" spans="2:4" x14ac:dyDescent="0.2">
      <c r="B1795" t="s">
        <v>1825</v>
      </c>
      <c r="C1795" s="33">
        <v>1.4792964669460956E-2</v>
      </c>
      <c r="D1795" s="33">
        <f t="shared" si="30"/>
        <v>3.5207035330539045E-2</v>
      </c>
    </row>
    <row r="1796" spans="2:4" x14ac:dyDescent="0.2">
      <c r="B1796" t="s">
        <v>1826</v>
      </c>
      <c r="C1796" s="33">
        <v>2.6720044681078199E-2</v>
      </c>
      <c r="D1796" s="33">
        <f t="shared" si="30"/>
        <v>2.3279955318921804E-2</v>
      </c>
    </row>
    <row r="1797" spans="2:4" x14ac:dyDescent="0.2">
      <c r="B1797" t="s">
        <v>1827</v>
      </c>
      <c r="C1797" s="33">
        <v>8.4707328081324793E-3</v>
      </c>
      <c r="D1797" s="33">
        <f t="shared" ref="D1797:D1860" si="31">-C1797+5%</f>
        <v>4.1529267191867524E-2</v>
      </c>
    </row>
    <row r="1798" spans="2:4" x14ac:dyDescent="0.2">
      <c r="B1798" t="s">
        <v>1828</v>
      </c>
      <c r="C1798" s="33">
        <v>2.1183225842748152E-2</v>
      </c>
      <c r="D1798" s="33">
        <f t="shared" si="31"/>
        <v>2.881677415725185E-2</v>
      </c>
    </row>
    <row r="1799" spans="2:4" x14ac:dyDescent="0.2">
      <c r="B1799" t="s">
        <v>1829</v>
      </c>
      <c r="C1799" s="33">
        <v>8.6838522662204161E-3</v>
      </c>
      <c r="D1799" s="33">
        <f t="shared" si="31"/>
        <v>4.131614773377959E-2</v>
      </c>
    </row>
    <row r="1800" spans="2:4" x14ac:dyDescent="0.2">
      <c r="B1800" t="s">
        <v>1830</v>
      </c>
      <c r="C1800" s="33">
        <v>1.1014321671181897E-2</v>
      </c>
      <c r="D1800" s="33">
        <f t="shared" si="31"/>
        <v>3.8985678328818107E-2</v>
      </c>
    </row>
    <row r="1801" spans="2:4" x14ac:dyDescent="0.2">
      <c r="B1801" t="s">
        <v>1831</v>
      </c>
      <c r="C1801" s="33">
        <v>4.4224914515827093E-2</v>
      </c>
      <c r="D1801" s="33">
        <f t="shared" si="31"/>
        <v>5.7750854841729093E-3</v>
      </c>
    </row>
    <row r="1802" spans="2:4" x14ac:dyDescent="0.2">
      <c r="B1802" t="s">
        <v>1832</v>
      </c>
      <c r="C1802" s="33">
        <v>3.287479433392723E-3</v>
      </c>
      <c r="D1802" s="33">
        <f t="shared" si="31"/>
        <v>4.6712520566607282E-2</v>
      </c>
    </row>
    <row r="1803" spans="2:4" x14ac:dyDescent="0.2">
      <c r="B1803" t="s">
        <v>1833</v>
      </c>
      <c r="C1803" s="33">
        <v>2.3235551205488682E-2</v>
      </c>
      <c r="D1803" s="33">
        <f t="shared" si="31"/>
        <v>2.6764448794511321E-2</v>
      </c>
    </row>
    <row r="1804" spans="2:4" x14ac:dyDescent="0.2">
      <c r="B1804" t="s">
        <v>1834</v>
      </c>
      <c r="C1804" s="33">
        <v>3.3396023639079744E-2</v>
      </c>
      <c r="D1804" s="33">
        <f t="shared" si="31"/>
        <v>1.6603976360920258E-2</v>
      </c>
    </row>
    <row r="1805" spans="2:4" x14ac:dyDescent="0.2">
      <c r="B1805" t="s">
        <v>1835</v>
      </c>
      <c r="C1805" s="33">
        <v>5.3067845120033834E-3</v>
      </c>
      <c r="D1805" s="33">
        <f t="shared" si="31"/>
        <v>4.4693215487996617E-2</v>
      </c>
    </row>
    <row r="1806" spans="2:4" x14ac:dyDescent="0.2">
      <c r="B1806" t="s">
        <v>1836</v>
      </c>
      <c r="C1806" s="33">
        <v>1.6392636252707232E-2</v>
      </c>
      <c r="D1806" s="33">
        <f t="shared" si="31"/>
        <v>3.3607363747292771E-2</v>
      </c>
    </row>
    <row r="1807" spans="2:4" x14ac:dyDescent="0.2">
      <c r="B1807" t="s">
        <v>1837</v>
      </c>
      <c r="C1807" s="33">
        <v>-1.5579626187989665E-3</v>
      </c>
      <c r="D1807" s="33">
        <f t="shared" si="31"/>
        <v>5.1557962618798969E-2</v>
      </c>
    </row>
    <row r="1808" spans="2:4" x14ac:dyDescent="0.2">
      <c r="B1808" t="s">
        <v>1838</v>
      </c>
      <c r="C1808" s="33">
        <v>1.897104874411594E-2</v>
      </c>
      <c r="D1808" s="33">
        <f t="shared" si="31"/>
        <v>3.1028951255884063E-2</v>
      </c>
    </row>
    <row r="1809" spans="2:4" x14ac:dyDescent="0.2">
      <c r="B1809" t="s">
        <v>1839</v>
      </c>
      <c r="C1809" s="33">
        <v>-9.4560351818308939E-3</v>
      </c>
      <c r="D1809" s="33">
        <f t="shared" si="31"/>
        <v>5.9456035181830895E-2</v>
      </c>
    </row>
    <row r="1810" spans="2:4" x14ac:dyDescent="0.2">
      <c r="B1810" t="s">
        <v>1840</v>
      </c>
      <c r="C1810" s="33">
        <v>-3.5284590872827811E-3</v>
      </c>
      <c r="D1810" s="33">
        <f t="shared" si="31"/>
        <v>5.3528459087282786E-2</v>
      </c>
    </row>
    <row r="1811" spans="2:4" x14ac:dyDescent="0.2">
      <c r="B1811" t="s">
        <v>1841</v>
      </c>
      <c r="C1811" s="33">
        <v>-4.8571749132309605E-2</v>
      </c>
      <c r="D1811" s="33">
        <f t="shared" si="31"/>
        <v>9.8571749132309608E-2</v>
      </c>
    </row>
    <row r="1812" spans="2:4" x14ac:dyDescent="0.2">
      <c r="B1812" t="s">
        <v>1842</v>
      </c>
      <c r="C1812" s="33">
        <v>-5.1672020885345348E-3</v>
      </c>
      <c r="D1812" s="33">
        <f t="shared" si="31"/>
        <v>5.5167202088534539E-2</v>
      </c>
    </row>
    <row r="1813" spans="2:4" x14ac:dyDescent="0.2">
      <c r="B1813" t="s">
        <v>1843</v>
      </c>
      <c r="C1813" s="33">
        <v>-7.5884737731298814E-4</v>
      </c>
      <c r="D1813" s="33">
        <f t="shared" si="31"/>
        <v>5.0758847377312989E-2</v>
      </c>
    </row>
    <row r="1814" spans="2:4" x14ac:dyDescent="0.2">
      <c r="B1814" t="s">
        <v>1844</v>
      </c>
      <c r="C1814" s="33">
        <v>-3.5977432673764548E-2</v>
      </c>
      <c r="D1814" s="33">
        <f t="shared" si="31"/>
        <v>8.5977432673764551E-2</v>
      </c>
    </row>
    <row r="1815" spans="2:4" x14ac:dyDescent="0.2">
      <c r="B1815" t="s">
        <v>1845</v>
      </c>
      <c r="C1815" s="33">
        <v>1.1280388259249371E-2</v>
      </c>
      <c r="D1815" s="33">
        <f t="shared" si="31"/>
        <v>3.8719611740750629E-2</v>
      </c>
    </row>
    <row r="1816" spans="2:4" x14ac:dyDescent="0.2">
      <c r="B1816" t="s">
        <v>1846</v>
      </c>
      <c r="C1816" s="33">
        <v>2.557903437830477E-2</v>
      </c>
      <c r="D1816" s="33">
        <f t="shared" si="31"/>
        <v>2.4420965621695233E-2</v>
      </c>
    </row>
    <row r="1817" spans="2:4" x14ac:dyDescent="0.2">
      <c r="B1817" t="s">
        <v>1847</v>
      </c>
      <c r="C1817" s="33">
        <v>1.0191927753181928E-2</v>
      </c>
      <c r="D1817" s="33">
        <f t="shared" si="31"/>
        <v>3.9808072246818073E-2</v>
      </c>
    </row>
    <row r="1818" spans="2:4" x14ac:dyDescent="0.2">
      <c r="B1818" t="s">
        <v>1848</v>
      </c>
      <c r="C1818" s="33">
        <v>4.1934188102003049E-2</v>
      </c>
      <c r="D1818" s="33">
        <f t="shared" si="31"/>
        <v>8.0658118979969537E-3</v>
      </c>
    </row>
    <row r="1819" spans="2:4" x14ac:dyDescent="0.2">
      <c r="B1819" t="s">
        <v>1849</v>
      </c>
      <c r="C1819" s="33">
        <v>-2.0307562182009568E-2</v>
      </c>
      <c r="D1819" s="33">
        <f t="shared" si="31"/>
        <v>7.0307562182009564E-2</v>
      </c>
    </row>
    <row r="1820" spans="2:4" x14ac:dyDescent="0.2">
      <c r="B1820" t="s">
        <v>1850</v>
      </c>
      <c r="C1820" s="33">
        <v>-1.486513859243189E-2</v>
      </c>
      <c r="D1820" s="33">
        <f t="shared" si="31"/>
        <v>6.4865138592431898E-2</v>
      </c>
    </row>
    <row r="1821" spans="2:4" x14ac:dyDescent="0.2">
      <c r="B1821" t="s">
        <v>1851</v>
      </c>
      <c r="C1821" s="33">
        <v>-1.9744427805917064E-2</v>
      </c>
      <c r="D1821" s="33">
        <f t="shared" si="31"/>
        <v>6.9744427805917067E-2</v>
      </c>
    </row>
    <row r="1822" spans="2:4" x14ac:dyDescent="0.2">
      <c r="B1822" t="s">
        <v>1852</v>
      </c>
      <c r="C1822" s="33">
        <v>8.3287473910365842E-3</v>
      </c>
      <c r="D1822" s="33">
        <f t="shared" si="31"/>
        <v>4.167125260896342E-2</v>
      </c>
    </row>
    <row r="1823" spans="2:4" x14ac:dyDescent="0.2">
      <c r="B1823" t="s">
        <v>1853</v>
      </c>
      <c r="C1823" s="33">
        <v>-1.652140518823042E-2</v>
      </c>
      <c r="D1823" s="33">
        <f t="shared" si="31"/>
        <v>6.6521405188230423E-2</v>
      </c>
    </row>
    <row r="1824" spans="2:4" x14ac:dyDescent="0.2">
      <c r="B1824" t="s">
        <v>1854</v>
      </c>
      <c r="C1824" s="33">
        <v>-1.6937252455999266E-2</v>
      </c>
      <c r="D1824" s="33">
        <f t="shared" si="31"/>
        <v>6.6937252455999269E-2</v>
      </c>
    </row>
    <row r="1825" spans="2:4" x14ac:dyDescent="0.2">
      <c r="B1825" t="s">
        <v>1855</v>
      </c>
      <c r="C1825" s="33">
        <v>1.5950212297114158E-2</v>
      </c>
      <c r="D1825" s="33">
        <f t="shared" si="31"/>
        <v>3.4049787702885845E-2</v>
      </c>
    </row>
    <row r="1826" spans="2:4" x14ac:dyDescent="0.2">
      <c r="B1826" t="s">
        <v>1856</v>
      </c>
      <c r="C1826" s="33">
        <v>3.932362799252636E-2</v>
      </c>
      <c r="D1826" s="33">
        <f t="shared" si="31"/>
        <v>1.0676372007473643E-2</v>
      </c>
    </row>
    <row r="1827" spans="2:4" x14ac:dyDescent="0.2">
      <c r="B1827" t="s">
        <v>1857</v>
      </c>
      <c r="C1827" s="33">
        <v>9.9960803620894271E-3</v>
      </c>
      <c r="D1827" s="33">
        <f t="shared" si="31"/>
        <v>4.0003919637910577E-2</v>
      </c>
    </row>
    <row r="1828" spans="2:4" x14ac:dyDescent="0.2">
      <c r="B1828" t="s">
        <v>1858</v>
      </c>
      <c r="C1828" s="33">
        <v>5.0449397491939753E-2</v>
      </c>
      <c r="D1828" s="33">
        <f t="shared" si="31"/>
        <v>-4.4939749193975004E-4</v>
      </c>
    </row>
    <row r="1829" spans="2:4" x14ac:dyDescent="0.2">
      <c r="B1829" t="s">
        <v>1859</v>
      </c>
      <c r="C1829" s="33">
        <v>-1.8246949617978063E-4</v>
      </c>
      <c r="D1829" s="33">
        <f t="shared" si="31"/>
        <v>5.0182469496179785E-2</v>
      </c>
    </row>
    <row r="1830" spans="2:4" x14ac:dyDescent="0.2">
      <c r="B1830" t="s">
        <v>1860</v>
      </c>
      <c r="C1830" s="33">
        <v>-1.3870745875625366E-2</v>
      </c>
      <c r="D1830" s="33">
        <f t="shared" si="31"/>
        <v>6.387074587562537E-2</v>
      </c>
    </row>
    <row r="1831" spans="2:4" x14ac:dyDescent="0.2">
      <c r="B1831" t="s">
        <v>1861</v>
      </c>
      <c r="C1831" s="33">
        <v>9.700339785731836E-3</v>
      </c>
      <c r="D1831" s="33">
        <f t="shared" si="31"/>
        <v>4.0299660214268167E-2</v>
      </c>
    </row>
    <row r="1832" spans="2:4" x14ac:dyDescent="0.2">
      <c r="B1832" t="s">
        <v>1862</v>
      </c>
      <c r="C1832" s="33">
        <v>3.9820891342386984E-2</v>
      </c>
      <c r="D1832" s="33">
        <f t="shared" si="31"/>
        <v>1.0179108657613019E-2</v>
      </c>
    </row>
    <row r="1833" spans="2:4" x14ac:dyDescent="0.2">
      <c r="B1833" t="s">
        <v>1863</v>
      </c>
      <c r="C1833" s="33">
        <v>3.5466801569785489E-2</v>
      </c>
      <c r="D1833" s="33">
        <f t="shared" si="31"/>
        <v>1.4533198430214514E-2</v>
      </c>
    </row>
    <row r="1834" spans="2:4" x14ac:dyDescent="0.2">
      <c r="B1834" t="s">
        <v>1864</v>
      </c>
      <c r="C1834" s="33">
        <v>7.5961603305722668E-3</v>
      </c>
      <c r="D1834" s="33">
        <f t="shared" si="31"/>
        <v>4.2403839669427734E-2</v>
      </c>
    </row>
    <row r="1835" spans="2:4" x14ac:dyDescent="0.2">
      <c r="B1835" t="s">
        <v>1865</v>
      </c>
      <c r="C1835" s="33">
        <v>1.4822346806333889E-3</v>
      </c>
      <c r="D1835" s="33">
        <f t="shared" si="31"/>
        <v>4.8517765319366614E-2</v>
      </c>
    </row>
    <row r="1836" spans="2:4" x14ac:dyDescent="0.2">
      <c r="B1836" t="s">
        <v>1866</v>
      </c>
      <c r="C1836" s="33">
        <v>9.5306625773248031E-3</v>
      </c>
      <c r="D1836" s="33">
        <f t="shared" si="31"/>
        <v>4.0469337422675201E-2</v>
      </c>
    </row>
    <row r="1837" spans="2:4" x14ac:dyDescent="0.2">
      <c r="B1837" t="s">
        <v>1867</v>
      </c>
      <c r="C1837" s="33">
        <v>1.0155299557043695E-2</v>
      </c>
      <c r="D1837" s="33">
        <f t="shared" si="31"/>
        <v>3.9844700442956307E-2</v>
      </c>
    </row>
    <row r="1838" spans="2:4" x14ac:dyDescent="0.2">
      <c r="B1838" t="s">
        <v>1868</v>
      </c>
      <c r="C1838" s="33">
        <v>7.0084757672114056E-3</v>
      </c>
      <c r="D1838" s="33">
        <f t="shared" si="31"/>
        <v>4.2991524232788597E-2</v>
      </c>
    </row>
    <row r="1839" spans="2:4" x14ac:dyDescent="0.2">
      <c r="B1839" t="s">
        <v>1869</v>
      </c>
      <c r="C1839" s="33">
        <v>3.2974815658675764E-3</v>
      </c>
      <c r="D1839" s="33">
        <f t="shared" si="31"/>
        <v>4.6702518434132423E-2</v>
      </c>
    </row>
    <row r="1840" spans="2:4" x14ac:dyDescent="0.2">
      <c r="B1840" t="s">
        <v>1870</v>
      </c>
      <c r="C1840" s="33">
        <v>2.3979951906065611E-2</v>
      </c>
      <c r="D1840" s="33">
        <f t="shared" si="31"/>
        <v>2.6020048093934392E-2</v>
      </c>
    </row>
    <row r="1841" spans="2:4" x14ac:dyDescent="0.2">
      <c r="B1841" t="s">
        <v>1871</v>
      </c>
      <c r="C1841" s="33">
        <v>2.4276915813043073E-2</v>
      </c>
      <c r="D1841" s="33">
        <f t="shared" si="31"/>
        <v>2.5723084186956929E-2</v>
      </c>
    </row>
    <row r="1842" spans="2:4" x14ac:dyDescent="0.2">
      <c r="B1842" t="s">
        <v>1872</v>
      </c>
      <c r="C1842" s="33">
        <v>2.6830607386197303E-2</v>
      </c>
      <c r="D1842" s="33">
        <f t="shared" si="31"/>
        <v>2.31693926138027E-2</v>
      </c>
    </row>
    <row r="1843" spans="2:4" x14ac:dyDescent="0.2">
      <c r="B1843" t="s">
        <v>1873</v>
      </c>
      <c r="C1843" s="33">
        <v>1.2323448168097221E-2</v>
      </c>
      <c r="D1843" s="33">
        <f t="shared" si="31"/>
        <v>3.7676551831902785E-2</v>
      </c>
    </row>
    <row r="1844" spans="2:4" x14ac:dyDescent="0.2">
      <c r="B1844" t="s">
        <v>1874</v>
      </c>
      <c r="C1844" s="33">
        <v>-1.9899088149412616E-2</v>
      </c>
      <c r="D1844" s="33">
        <f t="shared" si="31"/>
        <v>6.9899088149412619E-2</v>
      </c>
    </row>
    <row r="1845" spans="2:4" x14ac:dyDescent="0.2">
      <c r="B1845" t="s">
        <v>1875</v>
      </c>
      <c r="C1845" s="33">
        <v>1.1529860949670572E-2</v>
      </c>
      <c r="D1845" s="33">
        <f t="shared" si="31"/>
        <v>3.8470139050329429E-2</v>
      </c>
    </row>
    <row r="1846" spans="2:4" x14ac:dyDescent="0.2">
      <c r="B1846" t="s">
        <v>1876</v>
      </c>
      <c r="C1846" s="33">
        <v>2.0690426559550775E-2</v>
      </c>
      <c r="D1846" s="33">
        <f t="shared" si="31"/>
        <v>2.9309573440449228E-2</v>
      </c>
    </row>
    <row r="1847" spans="2:4" x14ac:dyDescent="0.2">
      <c r="B1847" t="s">
        <v>1877</v>
      </c>
      <c r="C1847" s="33">
        <v>1.3950368820675324E-2</v>
      </c>
      <c r="D1847" s="33">
        <f t="shared" si="31"/>
        <v>3.6049631179324679E-2</v>
      </c>
    </row>
    <row r="1848" spans="2:4" x14ac:dyDescent="0.2">
      <c r="B1848" t="s">
        <v>1878</v>
      </c>
      <c r="C1848" s="33">
        <v>2.6321030345892976E-2</v>
      </c>
      <c r="D1848" s="33">
        <f t="shared" si="31"/>
        <v>2.3678969654107027E-2</v>
      </c>
    </row>
    <row r="1849" spans="2:4" x14ac:dyDescent="0.2">
      <c r="B1849" t="s">
        <v>1879</v>
      </c>
      <c r="C1849" s="33">
        <v>1.906360415533789E-2</v>
      </c>
      <c r="D1849" s="33">
        <f t="shared" si="31"/>
        <v>3.0936395844662113E-2</v>
      </c>
    </row>
    <row r="1850" spans="2:4" x14ac:dyDescent="0.2">
      <c r="B1850" t="s">
        <v>1880</v>
      </c>
      <c r="C1850" s="33">
        <v>3.9742154287941284E-2</v>
      </c>
      <c r="D1850" s="33">
        <f t="shared" si="31"/>
        <v>1.0257845712058719E-2</v>
      </c>
    </row>
    <row r="1851" spans="2:4" x14ac:dyDescent="0.2">
      <c r="B1851" t="s">
        <v>1881</v>
      </c>
      <c r="C1851" s="33">
        <v>-1.9056091934585934E-2</v>
      </c>
      <c r="D1851" s="33">
        <f t="shared" si="31"/>
        <v>6.9056091934585936E-2</v>
      </c>
    </row>
    <row r="1852" spans="2:4" x14ac:dyDescent="0.2">
      <c r="B1852" t="s">
        <v>1882</v>
      </c>
      <c r="C1852" s="33">
        <v>-5.2831634736758958E-3</v>
      </c>
      <c r="D1852" s="33">
        <f t="shared" si="31"/>
        <v>5.52831634736759E-2</v>
      </c>
    </row>
    <row r="1853" spans="2:4" x14ac:dyDescent="0.2">
      <c r="B1853" t="s">
        <v>1883</v>
      </c>
      <c r="C1853" s="33">
        <v>1.9822768067047015E-2</v>
      </c>
      <c r="D1853" s="33">
        <f t="shared" si="31"/>
        <v>3.0177231932952988E-2</v>
      </c>
    </row>
    <row r="1854" spans="2:4" x14ac:dyDescent="0.2">
      <c r="B1854" t="s">
        <v>1884</v>
      </c>
      <c r="C1854" s="33">
        <v>3.2958520454373572E-3</v>
      </c>
      <c r="D1854" s="33">
        <f t="shared" si="31"/>
        <v>4.6704147954562646E-2</v>
      </c>
    </row>
    <row r="1855" spans="2:4" x14ac:dyDescent="0.2">
      <c r="B1855" t="s">
        <v>1885</v>
      </c>
      <c r="C1855" s="33">
        <v>1.6036220414668345E-2</v>
      </c>
      <c r="D1855" s="33">
        <f t="shared" si="31"/>
        <v>3.3963779585331658E-2</v>
      </c>
    </row>
    <row r="1856" spans="2:4" x14ac:dyDescent="0.2">
      <c r="B1856" t="s">
        <v>1886</v>
      </c>
      <c r="C1856" s="33">
        <v>4.0434793346296301E-2</v>
      </c>
      <c r="D1856" s="33">
        <f t="shared" si="31"/>
        <v>9.565206653703702E-3</v>
      </c>
    </row>
    <row r="1857" spans="2:4" x14ac:dyDescent="0.2">
      <c r="B1857" t="s">
        <v>1887</v>
      </c>
      <c r="C1857" s="33">
        <v>-1.0992934436204749E-3</v>
      </c>
      <c r="D1857" s="33">
        <f t="shared" si="31"/>
        <v>5.1099293443620478E-2</v>
      </c>
    </row>
    <row r="1858" spans="2:4" x14ac:dyDescent="0.2">
      <c r="B1858" t="s">
        <v>1888</v>
      </c>
      <c r="C1858" s="33">
        <v>1.7794119996840357E-2</v>
      </c>
      <c r="D1858" s="33">
        <f t="shared" si="31"/>
        <v>3.2205880003159645E-2</v>
      </c>
    </row>
    <row r="1859" spans="2:4" x14ac:dyDescent="0.2">
      <c r="B1859" t="s">
        <v>1889</v>
      </c>
      <c r="C1859" s="33">
        <v>-2.4428278795926003E-2</v>
      </c>
      <c r="D1859" s="33">
        <f t="shared" si="31"/>
        <v>7.4428278795926006E-2</v>
      </c>
    </row>
    <row r="1860" spans="2:4" x14ac:dyDescent="0.2">
      <c r="B1860" t="s">
        <v>1890</v>
      </c>
      <c r="C1860" s="33">
        <v>1.1545114294066065E-2</v>
      </c>
      <c r="D1860" s="33">
        <f t="shared" si="31"/>
        <v>3.8454885705933937E-2</v>
      </c>
    </row>
    <row r="1861" spans="2:4" x14ac:dyDescent="0.2">
      <c r="B1861" t="s">
        <v>1891</v>
      </c>
      <c r="C1861" s="33">
        <v>-9.3657064177794739E-3</v>
      </c>
      <c r="D1861" s="33">
        <f t="shared" ref="D1861:D1924" si="32">-C1861+5%</f>
        <v>5.9365706417779475E-2</v>
      </c>
    </row>
    <row r="1862" spans="2:4" x14ac:dyDescent="0.2">
      <c r="B1862" t="s">
        <v>1892</v>
      </c>
      <c r="C1862" s="33">
        <v>-3.2590041351622002E-4</v>
      </c>
      <c r="D1862" s="33">
        <f t="shared" si="32"/>
        <v>5.0325900413516221E-2</v>
      </c>
    </row>
    <row r="1863" spans="2:4" x14ac:dyDescent="0.2">
      <c r="B1863" t="s">
        <v>1893</v>
      </c>
      <c r="C1863" s="33">
        <v>-3.4538192764662391E-2</v>
      </c>
      <c r="D1863" s="33">
        <f t="shared" si="32"/>
        <v>8.4538192764662401E-2</v>
      </c>
    </row>
    <row r="1864" spans="2:4" x14ac:dyDescent="0.2">
      <c r="B1864" t="s">
        <v>1894</v>
      </c>
      <c r="C1864" s="33">
        <v>1.861949235946421E-2</v>
      </c>
      <c r="D1864" s="33">
        <f t="shared" si="32"/>
        <v>3.1380507640535793E-2</v>
      </c>
    </row>
    <row r="1865" spans="2:4" x14ac:dyDescent="0.2">
      <c r="B1865" t="s">
        <v>1895</v>
      </c>
      <c r="C1865" s="33">
        <v>1.560239729984946E-2</v>
      </c>
      <c r="D1865" s="33">
        <f t="shared" si="32"/>
        <v>3.4397602700150541E-2</v>
      </c>
    </row>
    <row r="1866" spans="2:4" x14ac:dyDescent="0.2">
      <c r="B1866" t="s">
        <v>1896</v>
      </c>
      <c r="C1866" s="33">
        <v>-1.8722284515471591E-3</v>
      </c>
      <c r="D1866" s="33">
        <f t="shared" si="32"/>
        <v>5.187222845154716E-2</v>
      </c>
    </row>
    <row r="1867" spans="2:4" x14ac:dyDescent="0.2">
      <c r="B1867" t="s">
        <v>1897</v>
      </c>
      <c r="C1867" s="33">
        <v>2.3006361530577349E-2</v>
      </c>
      <c r="D1867" s="33">
        <f t="shared" si="32"/>
        <v>2.6993638469422654E-2</v>
      </c>
    </row>
    <row r="1868" spans="2:4" x14ac:dyDescent="0.2">
      <c r="B1868" t="s">
        <v>1898</v>
      </c>
      <c r="C1868" s="33">
        <v>9.330249464730345E-3</v>
      </c>
      <c r="D1868" s="33">
        <f t="shared" si="32"/>
        <v>4.0669750535269659E-2</v>
      </c>
    </row>
    <row r="1869" spans="2:4" x14ac:dyDescent="0.2">
      <c r="B1869" t="s">
        <v>1899</v>
      </c>
      <c r="C1869" s="33">
        <v>3.7086233942220707E-2</v>
      </c>
      <c r="D1869" s="33">
        <f t="shared" si="32"/>
        <v>1.2913766057779295E-2</v>
      </c>
    </row>
    <row r="1870" spans="2:4" x14ac:dyDescent="0.2">
      <c r="B1870" t="s">
        <v>1900</v>
      </c>
      <c r="C1870" s="33">
        <v>4.1773262353734401E-2</v>
      </c>
      <c r="D1870" s="33">
        <f t="shared" si="32"/>
        <v>8.2267376462656014E-3</v>
      </c>
    </row>
    <row r="1871" spans="2:4" x14ac:dyDescent="0.2">
      <c r="B1871" t="s">
        <v>1901</v>
      </c>
      <c r="C1871" s="33">
        <v>2.4942584991568324E-2</v>
      </c>
      <c r="D1871" s="33">
        <f t="shared" si="32"/>
        <v>2.5057415008431679E-2</v>
      </c>
    </row>
    <row r="1872" spans="2:4" x14ac:dyDescent="0.2">
      <c r="B1872" t="s">
        <v>1902</v>
      </c>
      <c r="C1872" s="33">
        <v>2.343792479772237E-2</v>
      </c>
      <c r="D1872" s="33">
        <f t="shared" si="32"/>
        <v>2.6562075202277633E-2</v>
      </c>
    </row>
    <row r="1873" spans="2:4" x14ac:dyDescent="0.2">
      <c r="B1873" t="s">
        <v>1903</v>
      </c>
      <c r="C1873" s="33">
        <v>3.0225750926205566E-2</v>
      </c>
      <c r="D1873" s="33">
        <f t="shared" si="32"/>
        <v>1.9774249073794437E-2</v>
      </c>
    </row>
    <row r="1874" spans="2:4" x14ac:dyDescent="0.2">
      <c r="B1874" t="s">
        <v>1904</v>
      </c>
      <c r="C1874" s="33">
        <v>1.3807507690198234E-2</v>
      </c>
      <c r="D1874" s="33">
        <f t="shared" si="32"/>
        <v>3.6192492309801767E-2</v>
      </c>
    </row>
    <row r="1875" spans="2:4" x14ac:dyDescent="0.2">
      <c r="B1875" t="s">
        <v>1905</v>
      </c>
      <c r="C1875" s="33">
        <v>1.1589054399988965E-2</v>
      </c>
      <c r="D1875" s="33">
        <f t="shared" si="32"/>
        <v>3.8410945600011036E-2</v>
      </c>
    </row>
    <row r="1876" spans="2:4" x14ac:dyDescent="0.2">
      <c r="B1876" t="s">
        <v>1906</v>
      </c>
      <c r="C1876" s="33">
        <v>4.0399637458970348E-3</v>
      </c>
      <c r="D1876" s="33">
        <f t="shared" si="32"/>
        <v>4.5960036254102971E-2</v>
      </c>
    </row>
    <row r="1877" spans="2:4" x14ac:dyDescent="0.2">
      <c r="B1877" t="s">
        <v>1907</v>
      </c>
      <c r="C1877" s="33">
        <v>-8.6025525809123714E-3</v>
      </c>
      <c r="D1877" s="33">
        <f t="shared" si="32"/>
        <v>5.8602552580912376E-2</v>
      </c>
    </row>
    <row r="1878" spans="2:4" x14ac:dyDescent="0.2">
      <c r="B1878" t="s">
        <v>1908</v>
      </c>
      <c r="C1878" s="33">
        <v>1.8791880594437118E-2</v>
      </c>
      <c r="D1878" s="33">
        <f t="shared" si="32"/>
        <v>3.1208119405562885E-2</v>
      </c>
    </row>
    <row r="1879" spans="2:4" x14ac:dyDescent="0.2">
      <c r="B1879" t="s">
        <v>1909</v>
      </c>
      <c r="C1879" s="33">
        <v>2.8567787782682132E-2</v>
      </c>
      <c r="D1879" s="33">
        <f t="shared" si="32"/>
        <v>2.1432212217317871E-2</v>
      </c>
    </row>
    <row r="1880" spans="2:4" x14ac:dyDescent="0.2">
      <c r="B1880" t="s">
        <v>1910</v>
      </c>
      <c r="C1880" s="33">
        <v>5.8026489872344753E-2</v>
      </c>
      <c r="D1880" s="33">
        <f t="shared" si="32"/>
        <v>-8.0264898723447498E-3</v>
      </c>
    </row>
    <row r="1881" spans="2:4" x14ac:dyDescent="0.2">
      <c r="B1881" t="s">
        <v>1911</v>
      </c>
      <c r="C1881" s="33">
        <v>2.1548485454522402E-2</v>
      </c>
      <c r="D1881" s="33">
        <f t="shared" si="32"/>
        <v>2.8451514545477601E-2</v>
      </c>
    </row>
    <row r="1882" spans="2:4" x14ac:dyDescent="0.2">
      <c r="B1882" t="s">
        <v>1912</v>
      </c>
      <c r="C1882" s="33">
        <v>3.4907658854973538E-2</v>
      </c>
      <c r="D1882" s="33">
        <f t="shared" si="32"/>
        <v>1.5092341145026465E-2</v>
      </c>
    </row>
    <row r="1883" spans="2:4" x14ac:dyDescent="0.2">
      <c r="B1883" t="s">
        <v>1913</v>
      </c>
      <c r="C1883" s="33">
        <v>2.1474078704105524E-2</v>
      </c>
      <c r="D1883" s="33">
        <f t="shared" si="32"/>
        <v>2.8525921295894478E-2</v>
      </c>
    </row>
    <row r="1884" spans="2:4" x14ac:dyDescent="0.2">
      <c r="B1884" t="s">
        <v>1914</v>
      </c>
      <c r="C1884" s="33">
        <v>2.389597318079989E-2</v>
      </c>
      <c r="D1884" s="33">
        <f t="shared" si="32"/>
        <v>2.6104026819200113E-2</v>
      </c>
    </row>
    <row r="1885" spans="2:4" x14ac:dyDescent="0.2">
      <c r="B1885" t="s">
        <v>1915</v>
      </c>
      <c r="C1885" s="33">
        <v>3.2612716845823647E-2</v>
      </c>
      <c r="D1885" s="33">
        <f t="shared" si="32"/>
        <v>1.7387283154176356E-2</v>
      </c>
    </row>
    <row r="1886" spans="2:4" x14ac:dyDescent="0.2">
      <c r="B1886" t="s">
        <v>1916</v>
      </c>
      <c r="C1886" s="33">
        <v>2.1764795122518599E-2</v>
      </c>
      <c r="D1886" s="33">
        <f t="shared" si="32"/>
        <v>2.8235204877481403E-2</v>
      </c>
    </row>
    <row r="1887" spans="2:4" x14ac:dyDescent="0.2">
      <c r="B1887" t="s">
        <v>1917</v>
      </c>
      <c r="C1887" s="33">
        <v>-4.2006632132281653E-2</v>
      </c>
      <c r="D1887" s="33">
        <f t="shared" si="32"/>
        <v>9.2006632132281663E-2</v>
      </c>
    </row>
    <row r="1888" spans="2:4" x14ac:dyDescent="0.2">
      <c r="B1888" t="s">
        <v>1918</v>
      </c>
      <c r="C1888" s="33">
        <v>1.5138023178726798E-2</v>
      </c>
      <c r="D1888" s="33">
        <f t="shared" si="32"/>
        <v>3.4861976821273205E-2</v>
      </c>
    </row>
    <row r="1889" spans="2:4" x14ac:dyDescent="0.2">
      <c r="B1889" t="s">
        <v>1919</v>
      </c>
      <c r="C1889" s="33">
        <v>6.8548755318119233E-3</v>
      </c>
      <c r="D1889" s="33">
        <f t="shared" si="32"/>
        <v>4.3145124468188079E-2</v>
      </c>
    </row>
    <row r="1890" spans="2:4" x14ac:dyDescent="0.2">
      <c r="B1890" t="s">
        <v>1920</v>
      </c>
      <c r="C1890" s="33">
        <v>1.1532947763498612E-2</v>
      </c>
      <c r="D1890" s="33">
        <f t="shared" si="32"/>
        <v>3.8467052236501389E-2</v>
      </c>
    </row>
    <row r="1891" spans="2:4" x14ac:dyDescent="0.2">
      <c r="B1891" t="s">
        <v>1921</v>
      </c>
      <c r="C1891" s="33">
        <v>1.9514599877511158E-2</v>
      </c>
      <c r="D1891" s="33">
        <f t="shared" si="32"/>
        <v>3.0485400122488845E-2</v>
      </c>
    </row>
    <row r="1892" spans="2:4" x14ac:dyDescent="0.2">
      <c r="B1892" t="s">
        <v>1922</v>
      </c>
      <c r="C1892" s="33">
        <v>3.9628933936629038E-3</v>
      </c>
      <c r="D1892" s="33">
        <f t="shared" si="32"/>
        <v>4.60371066063371E-2</v>
      </c>
    </row>
    <row r="1893" spans="2:4" x14ac:dyDescent="0.2">
      <c r="B1893" t="s">
        <v>1923</v>
      </c>
      <c r="C1893" s="33">
        <v>1.341293166532676E-2</v>
      </c>
      <c r="D1893" s="33">
        <f t="shared" si="32"/>
        <v>3.6587068334673241E-2</v>
      </c>
    </row>
    <row r="1894" spans="2:4" x14ac:dyDescent="0.2">
      <c r="B1894" t="s">
        <v>1924</v>
      </c>
      <c r="C1894" s="33">
        <v>5.9358870428014542E-2</v>
      </c>
      <c r="D1894" s="33">
        <f t="shared" si="32"/>
        <v>-9.3588704280145388E-3</v>
      </c>
    </row>
    <row r="1895" spans="2:4" x14ac:dyDescent="0.2">
      <c r="B1895" t="s">
        <v>1925</v>
      </c>
      <c r="C1895" s="33">
        <v>3.2548127407851603E-2</v>
      </c>
      <c r="D1895" s="33">
        <f t="shared" si="32"/>
        <v>1.74518725921484E-2</v>
      </c>
    </row>
    <row r="1896" spans="2:4" x14ac:dyDescent="0.2">
      <c r="B1896" t="s">
        <v>1926</v>
      </c>
      <c r="C1896" s="33">
        <v>-3.9022931023459106E-3</v>
      </c>
      <c r="D1896" s="33">
        <f t="shared" si="32"/>
        <v>5.3902293102345913E-2</v>
      </c>
    </row>
    <row r="1897" spans="2:4" x14ac:dyDescent="0.2">
      <c r="B1897" t="s">
        <v>1927</v>
      </c>
      <c r="C1897" s="33">
        <v>-1.2979243304530324E-2</v>
      </c>
      <c r="D1897" s="33">
        <f t="shared" si="32"/>
        <v>6.2979243304530322E-2</v>
      </c>
    </row>
    <row r="1898" spans="2:4" x14ac:dyDescent="0.2">
      <c r="B1898" t="s">
        <v>1928</v>
      </c>
      <c r="C1898" s="33">
        <v>-5.5199744689939344E-3</v>
      </c>
      <c r="D1898" s="33">
        <f t="shared" si="32"/>
        <v>5.5519974468993941E-2</v>
      </c>
    </row>
    <row r="1899" spans="2:4" x14ac:dyDescent="0.2">
      <c r="B1899" t="s">
        <v>1929</v>
      </c>
      <c r="C1899" s="33">
        <v>-2.290398496542724E-2</v>
      </c>
      <c r="D1899" s="33">
        <f t="shared" si="32"/>
        <v>7.2903984965427243E-2</v>
      </c>
    </row>
    <row r="1900" spans="2:4" x14ac:dyDescent="0.2">
      <c r="B1900" t="s">
        <v>1930</v>
      </c>
      <c r="C1900" s="33">
        <v>2.5471735246290497E-2</v>
      </c>
      <c r="D1900" s="33">
        <f t="shared" si="32"/>
        <v>2.4528264753709506E-2</v>
      </c>
    </row>
    <row r="1901" spans="2:4" x14ac:dyDescent="0.2">
      <c r="B1901" t="s">
        <v>1931</v>
      </c>
      <c r="C1901" s="33">
        <v>2.5212227309468899E-2</v>
      </c>
      <c r="D1901" s="33">
        <f t="shared" si="32"/>
        <v>2.4787772690531104E-2</v>
      </c>
    </row>
    <row r="1902" spans="2:4" x14ac:dyDescent="0.2">
      <c r="B1902" t="s">
        <v>1932</v>
      </c>
      <c r="C1902" s="33">
        <v>1.8936460196347687E-2</v>
      </c>
      <c r="D1902" s="33">
        <f t="shared" si="32"/>
        <v>3.1063539803652316E-2</v>
      </c>
    </row>
    <row r="1903" spans="2:4" x14ac:dyDescent="0.2">
      <c r="B1903" t="s">
        <v>1933</v>
      </c>
      <c r="C1903" s="33">
        <v>2.0828851920292879E-2</v>
      </c>
      <c r="D1903" s="33">
        <f t="shared" si="32"/>
        <v>2.9171148079707124E-2</v>
      </c>
    </row>
    <row r="1904" spans="2:4" x14ac:dyDescent="0.2">
      <c r="B1904" t="s">
        <v>1934</v>
      </c>
      <c r="C1904" s="33">
        <v>-1.9285660197791689E-2</v>
      </c>
      <c r="D1904" s="33">
        <f t="shared" si="32"/>
        <v>6.9285660197791699E-2</v>
      </c>
    </row>
    <row r="1905" spans="2:4" x14ac:dyDescent="0.2">
      <c r="B1905" t="s">
        <v>1935</v>
      </c>
      <c r="C1905" s="33">
        <v>-5.1895239207718317E-3</v>
      </c>
      <c r="D1905" s="33">
        <f t="shared" si="32"/>
        <v>5.5189523920771838E-2</v>
      </c>
    </row>
    <row r="1906" spans="2:4" x14ac:dyDescent="0.2">
      <c r="B1906" t="s">
        <v>1936</v>
      </c>
      <c r="C1906" s="33">
        <v>-1.4806891425226293E-2</v>
      </c>
      <c r="D1906" s="33">
        <f t="shared" si="32"/>
        <v>6.480689142522629E-2</v>
      </c>
    </row>
    <row r="1907" spans="2:4" x14ac:dyDescent="0.2">
      <c r="B1907" t="s">
        <v>1937</v>
      </c>
      <c r="C1907" s="33">
        <v>5.0937904474211204E-2</v>
      </c>
      <c r="D1907" s="33">
        <f t="shared" si="32"/>
        <v>-9.3790447421120138E-4</v>
      </c>
    </row>
    <row r="1908" spans="2:4" x14ac:dyDescent="0.2">
      <c r="B1908" t="s">
        <v>1938</v>
      </c>
      <c r="C1908" s="33">
        <v>2.8355650895688277E-2</v>
      </c>
      <c r="D1908" s="33">
        <f t="shared" si="32"/>
        <v>2.1644349104311726E-2</v>
      </c>
    </row>
    <row r="1909" spans="2:4" x14ac:dyDescent="0.2">
      <c r="B1909" t="s">
        <v>1939</v>
      </c>
      <c r="C1909" s="33">
        <v>1.9325173954405028E-2</v>
      </c>
      <c r="D1909" s="33">
        <f t="shared" si="32"/>
        <v>3.0674826045594974E-2</v>
      </c>
    </row>
    <row r="1910" spans="2:4" x14ac:dyDescent="0.2">
      <c r="B1910" t="s">
        <v>1940</v>
      </c>
      <c r="C1910" s="33">
        <v>4.1760002422281124E-2</v>
      </c>
      <c r="D1910" s="33">
        <f t="shared" si="32"/>
        <v>8.2399975777188786E-3</v>
      </c>
    </row>
    <row r="1911" spans="2:4" x14ac:dyDescent="0.2">
      <c r="B1911" t="s">
        <v>1941</v>
      </c>
      <c r="C1911" s="33">
        <v>-3.7505252583308786E-2</v>
      </c>
      <c r="D1911" s="33">
        <f t="shared" si="32"/>
        <v>8.7505252583308796E-2</v>
      </c>
    </row>
    <row r="1912" spans="2:4" x14ac:dyDescent="0.2">
      <c r="B1912" t="s">
        <v>1942</v>
      </c>
      <c r="C1912" s="33">
        <v>9.3915080851956143E-3</v>
      </c>
      <c r="D1912" s="33">
        <f t="shared" si="32"/>
        <v>4.0608491914804389E-2</v>
      </c>
    </row>
    <row r="1913" spans="2:4" x14ac:dyDescent="0.2">
      <c r="B1913" t="s">
        <v>1943</v>
      </c>
      <c r="C1913" s="33">
        <v>4.5350010689543235E-3</v>
      </c>
      <c r="D1913" s="33">
        <f t="shared" si="32"/>
        <v>4.5464998931045678E-2</v>
      </c>
    </row>
    <row r="1914" spans="2:4" x14ac:dyDescent="0.2">
      <c r="B1914" t="s">
        <v>1944</v>
      </c>
      <c r="C1914" s="33">
        <v>3.9375577659691843E-3</v>
      </c>
      <c r="D1914" s="33">
        <f t="shared" si="32"/>
        <v>4.6062442234030818E-2</v>
      </c>
    </row>
    <row r="1915" spans="2:4" x14ac:dyDescent="0.2">
      <c r="B1915" t="s">
        <v>1945</v>
      </c>
      <c r="C1915" s="33">
        <v>1.1932911433898491E-2</v>
      </c>
      <c r="D1915" s="33">
        <f t="shared" si="32"/>
        <v>3.8067088566101512E-2</v>
      </c>
    </row>
    <row r="1916" spans="2:4" x14ac:dyDescent="0.2">
      <c r="B1916" t="s">
        <v>1946</v>
      </c>
      <c r="C1916" s="33">
        <v>3.0184729845503522E-2</v>
      </c>
      <c r="D1916" s="33">
        <f t="shared" si="32"/>
        <v>1.9815270154496481E-2</v>
      </c>
    </row>
    <row r="1917" spans="2:4" x14ac:dyDescent="0.2">
      <c r="B1917" t="s">
        <v>1947</v>
      </c>
      <c r="C1917" s="33">
        <v>2.8591041309202501E-2</v>
      </c>
      <c r="D1917" s="33">
        <f t="shared" si="32"/>
        <v>2.1408958690797501E-2</v>
      </c>
    </row>
    <row r="1918" spans="2:4" x14ac:dyDescent="0.2">
      <c r="B1918" t="s">
        <v>1948</v>
      </c>
      <c r="C1918" s="33">
        <v>-1.4823278698587154E-2</v>
      </c>
      <c r="D1918" s="33">
        <f t="shared" si="32"/>
        <v>6.4823278698587158E-2</v>
      </c>
    </row>
    <row r="1919" spans="2:4" x14ac:dyDescent="0.2">
      <c r="B1919" t="s">
        <v>1949</v>
      </c>
      <c r="C1919" s="33">
        <v>-1.6153866655889727E-2</v>
      </c>
      <c r="D1919" s="33">
        <f t="shared" si="32"/>
        <v>6.6153866655889737E-2</v>
      </c>
    </row>
    <row r="1920" spans="2:4" x14ac:dyDescent="0.2">
      <c r="B1920" t="s">
        <v>1950</v>
      </c>
      <c r="C1920" s="33">
        <v>1.0001128625177129E-2</v>
      </c>
      <c r="D1920" s="33">
        <f t="shared" si="32"/>
        <v>3.9998871374822872E-2</v>
      </c>
    </row>
    <row r="1921" spans="2:4" x14ac:dyDescent="0.2">
      <c r="B1921" t="s">
        <v>1951</v>
      </c>
      <c r="C1921" s="33">
        <v>1.0808576990667826E-2</v>
      </c>
      <c r="D1921" s="33">
        <f t="shared" si="32"/>
        <v>3.9191423009332177E-2</v>
      </c>
    </row>
    <row r="1922" spans="2:4" x14ac:dyDescent="0.2">
      <c r="B1922" t="s">
        <v>1952</v>
      </c>
      <c r="C1922" s="33">
        <v>-2.3675820945644136E-3</v>
      </c>
      <c r="D1922" s="33">
        <f t="shared" si="32"/>
        <v>5.2367582094564415E-2</v>
      </c>
    </row>
    <row r="1923" spans="2:4" x14ac:dyDescent="0.2">
      <c r="B1923" t="s">
        <v>1953</v>
      </c>
      <c r="C1923" s="33">
        <v>1.5329381270993807E-2</v>
      </c>
      <c r="D1923" s="33">
        <f t="shared" si="32"/>
        <v>3.4670618729006196E-2</v>
      </c>
    </row>
    <row r="1924" spans="2:4" x14ac:dyDescent="0.2">
      <c r="B1924" t="s">
        <v>1954</v>
      </c>
      <c r="C1924" s="33">
        <v>7.7831180616014323E-2</v>
      </c>
      <c r="D1924" s="33">
        <f t="shared" si="32"/>
        <v>-2.783118061601432E-2</v>
      </c>
    </row>
    <row r="1925" spans="2:4" x14ac:dyDescent="0.2">
      <c r="B1925" t="s">
        <v>1955</v>
      </c>
      <c r="C1925" s="33">
        <v>6.192045429223695E-3</v>
      </c>
      <c r="D1925" s="33">
        <f t="shared" ref="D1925:D1988" si="33">-C1925+5%</f>
        <v>4.3807954570776311E-2</v>
      </c>
    </row>
    <row r="1926" spans="2:4" x14ac:dyDescent="0.2">
      <c r="B1926" t="s">
        <v>1956</v>
      </c>
      <c r="C1926" s="33">
        <v>3.6734175888850787E-3</v>
      </c>
      <c r="D1926" s="33">
        <f t="shared" si="33"/>
        <v>4.6326582411114925E-2</v>
      </c>
    </row>
    <row r="1927" spans="2:4" x14ac:dyDescent="0.2">
      <c r="B1927" t="s">
        <v>1957</v>
      </c>
      <c r="C1927" s="33">
        <v>3.645645526976083E-2</v>
      </c>
      <c r="D1927" s="33">
        <f t="shared" si="33"/>
        <v>1.3543544730239172E-2</v>
      </c>
    </row>
    <row r="1928" spans="2:4" x14ac:dyDescent="0.2">
      <c r="B1928" t="s">
        <v>1958</v>
      </c>
      <c r="C1928" s="33">
        <v>-9.7198821810353855E-3</v>
      </c>
      <c r="D1928" s="33">
        <f t="shared" si="33"/>
        <v>5.971988218103539E-2</v>
      </c>
    </row>
    <row r="1929" spans="2:4" x14ac:dyDescent="0.2">
      <c r="B1929" t="s">
        <v>1959</v>
      </c>
      <c r="C1929" s="33">
        <v>3.5129064866244938E-2</v>
      </c>
      <c r="D1929" s="33">
        <f t="shared" si="33"/>
        <v>1.4870935133755064E-2</v>
      </c>
    </row>
    <row r="1930" spans="2:4" x14ac:dyDescent="0.2">
      <c r="B1930" t="s">
        <v>1960</v>
      </c>
      <c r="C1930" s="33">
        <v>-2.7023197346949333E-3</v>
      </c>
      <c r="D1930" s="33">
        <f t="shared" si="33"/>
        <v>5.2702319734694934E-2</v>
      </c>
    </row>
    <row r="1931" spans="2:4" x14ac:dyDescent="0.2">
      <c r="B1931" t="s">
        <v>1961</v>
      </c>
      <c r="C1931" s="33">
        <v>-1.7305737702773591E-2</v>
      </c>
      <c r="D1931" s="33">
        <f t="shared" si="33"/>
        <v>6.7305737702773594E-2</v>
      </c>
    </row>
    <row r="1932" spans="2:4" x14ac:dyDescent="0.2">
      <c r="B1932" t="s">
        <v>1962</v>
      </c>
      <c r="C1932" s="33">
        <v>2.0369977538477649E-2</v>
      </c>
      <c r="D1932" s="33">
        <f t="shared" si="33"/>
        <v>2.9630022461522354E-2</v>
      </c>
    </row>
    <row r="1933" spans="2:4" x14ac:dyDescent="0.2">
      <c r="B1933" t="s">
        <v>1963</v>
      </c>
      <c r="C1933" s="33">
        <v>-1.102787204506289E-2</v>
      </c>
      <c r="D1933" s="33">
        <f t="shared" si="33"/>
        <v>6.1027872045062895E-2</v>
      </c>
    </row>
    <row r="1934" spans="2:4" x14ac:dyDescent="0.2">
      <c r="B1934" t="s">
        <v>1964</v>
      </c>
      <c r="C1934" s="33">
        <v>1.3920021300772346E-2</v>
      </c>
      <c r="D1934" s="33">
        <f t="shared" si="33"/>
        <v>3.6079978699227661E-2</v>
      </c>
    </row>
    <row r="1935" spans="2:4" x14ac:dyDescent="0.2">
      <c r="B1935" t="s">
        <v>1965</v>
      </c>
      <c r="C1935" s="33">
        <v>1.72022926392408E-2</v>
      </c>
      <c r="D1935" s="33">
        <f t="shared" si="33"/>
        <v>3.2797707360759203E-2</v>
      </c>
    </row>
    <row r="1936" spans="2:4" x14ac:dyDescent="0.2">
      <c r="B1936" t="s">
        <v>1966</v>
      </c>
      <c r="C1936" s="33">
        <v>1.7782585242344301E-2</v>
      </c>
      <c r="D1936" s="33">
        <f t="shared" si="33"/>
        <v>3.2217414757655702E-2</v>
      </c>
    </row>
    <row r="1937" spans="2:4" x14ac:dyDescent="0.2">
      <c r="B1937" t="s">
        <v>1967</v>
      </c>
      <c r="C1937" s="33">
        <v>2.7432203090394375E-2</v>
      </c>
      <c r="D1937" s="33">
        <f t="shared" si="33"/>
        <v>2.2567796909605628E-2</v>
      </c>
    </row>
    <row r="1938" spans="2:4" x14ac:dyDescent="0.2">
      <c r="B1938" t="s">
        <v>1968</v>
      </c>
      <c r="C1938" s="33">
        <v>-2.6002087861157763E-3</v>
      </c>
      <c r="D1938" s="33">
        <f t="shared" si="33"/>
        <v>5.2600208786115779E-2</v>
      </c>
    </row>
    <row r="1939" spans="2:4" x14ac:dyDescent="0.2">
      <c r="B1939" t="s">
        <v>1969</v>
      </c>
      <c r="C1939" s="33">
        <v>1.5827226112381583E-2</v>
      </c>
      <c r="D1939" s="33">
        <f t="shared" si="33"/>
        <v>3.417277388761842E-2</v>
      </c>
    </row>
    <row r="1940" spans="2:4" x14ac:dyDescent="0.2">
      <c r="B1940" t="s">
        <v>1970</v>
      </c>
      <c r="C1940" s="33">
        <v>2.0948238318634488E-2</v>
      </c>
      <c r="D1940" s="33">
        <f t="shared" si="33"/>
        <v>2.9051761681365515E-2</v>
      </c>
    </row>
    <row r="1941" spans="2:4" x14ac:dyDescent="0.2">
      <c r="B1941" t="s">
        <v>1971</v>
      </c>
      <c r="C1941" s="33">
        <v>-9.3864841083610671E-4</v>
      </c>
      <c r="D1941" s="33">
        <f t="shared" si="33"/>
        <v>5.0938648410836111E-2</v>
      </c>
    </row>
    <row r="1942" spans="2:4" x14ac:dyDescent="0.2">
      <c r="B1942" t="s">
        <v>1972</v>
      </c>
      <c r="C1942" s="33">
        <v>3.5828546815518704E-2</v>
      </c>
      <c r="D1942" s="33">
        <f t="shared" si="33"/>
        <v>1.4171453184481299E-2</v>
      </c>
    </row>
    <row r="1943" spans="2:4" x14ac:dyDescent="0.2">
      <c r="B1943" t="s">
        <v>1973</v>
      </c>
      <c r="C1943" s="33">
        <v>7.1473068519038938E-3</v>
      </c>
      <c r="D1943" s="33">
        <f t="shared" si="33"/>
        <v>4.2852693148096109E-2</v>
      </c>
    </row>
    <row r="1944" spans="2:4" x14ac:dyDescent="0.2">
      <c r="B1944" t="s">
        <v>1974</v>
      </c>
      <c r="C1944" s="33">
        <v>5.6250835605621899E-5</v>
      </c>
      <c r="D1944" s="33">
        <f t="shared" si="33"/>
        <v>4.9943749164394383E-2</v>
      </c>
    </row>
    <row r="1945" spans="2:4" x14ac:dyDescent="0.2">
      <c r="B1945" t="s">
        <v>1975</v>
      </c>
      <c r="C1945" s="33">
        <v>2.1277097944851938E-2</v>
      </c>
      <c r="D1945" s="33">
        <f t="shared" si="33"/>
        <v>2.8722902055148065E-2</v>
      </c>
    </row>
    <row r="1946" spans="2:4" x14ac:dyDescent="0.2">
      <c r="B1946" t="s">
        <v>1976</v>
      </c>
      <c r="C1946" s="33">
        <v>3.4370510564069263E-2</v>
      </c>
      <c r="D1946" s="33">
        <f t="shared" si="33"/>
        <v>1.5629489435930739E-2</v>
      </c>
    </row>
    <row r="1947" spans="2:4" x14ac:dyDescent="0.2">
      <c r="B1947" t="s">
        <v>1977</v>
      </c>
      <c r="C1947" s="33">
        <v>-9.1531488982273847E-4</v>
      </c>
      <c r="D1947" s="33">
        <f t="shared" si="33"/>
        <v>5.091531488982274E-2</v>
      </c>
    </row>
    <row r="1948" spans="2:4" x14ac:dyDescent="0.2">
      <c r="B1948" t="s">
        <v>1978</v>
      </c>
      <c r="C1948" s="33">
        <v>3.5125227645980799E-2</v>
      </c>
      <c r="D1948" s="33">
        <f t="shared" si="33"/>
        <v>1.4874772354019204E-2</v>
      </c>
    </row>
    <row r="1949" spans="2:4" x14ac:dyDescent="0.2">
      <c r="B1949" t="s">
        <v>1979</v>
      </c>
      <c r="C1949" s="33">
        <v>-3.5957130039523888E-2</v>
      </c>
      <c r="D1949" s="33">
        <f t="shared" si="33"/>
        <v>8.5957130039523891E-2</v>
      </c>
    </row>
    <row r="1950" spans="2:4" x14ac:dyDescent="0.2">
      <c r="B1950" t="s">
        <v>1980</v>
      </c>
      <c r="C1950" s="33">
        <v>3.5227877259260201E-3</v>
      </c>
      <c r="D1950" s="33">
        <f t="shared" si="33"/>
        <v>4.6477212274073983E-2</v>
      </c>
    </row>
    <row r="1951" spans="2:4" x14ac:dyDescent="0.2">
      <c r="B1951" t="s">
        <v>1981</v>
      </c>
      <c r="C1951" s="33">
        <v>1.6052241480313353E-2</v>
      </c>
      <c r="D1951" s="33">
        <f t="shared" si="33"/>
        <v>3.3947758519686649E-2</v>
      </c>
    </row>
    <row r="1952" spans="2:4" x14ac:dyDescent="0.2">
      <c r="B1952" t="s">
        <v>1982</v>
      </c>
      <c r="C1952" s="33">
        <v>1.7385069904527786E-2</v>
      </c>
      <c r="D1952" s="33">
        <f t="shared" si="33"/>
        <v>3.2614930095472214E-2</v>
      </c>
    </row>
    <row r="1953" spans="2:4" x14ac:dyDescent="0.2">
      <c r="B1953" t="s">
        <v>1983</v>
      </c>
      <c r="C1953" s="33">
        <v>9.9636588041551299E-3</v>
      </c>
      <c r="D1953" s="33">
        <f t="shared" si="33"/>
        <v>4.0036341195844871E-2</v>
      </c>
    </row>
    <row r="1954" spans="2:4" x14ac:dyDescent="0.2">
      <c r="B1954" t="s">
        <v>1984</v>
      </c>
      <c r="C1954" s="33">
        <v>-1.9964066280902526E-3</v>
      </c>
      <c r="D1954" s="33">
        <f t="shared" si="33"/>
        <v>5.1996406628090255E-2</v>
      </c>
    </row>
    <row r="1955" spans="2:4" x14ac:dyDescent="0.2">
      <c r="B1955" t="s">
        <v>1985</v>
      </c>
      <c r="C1955" s="33">
        <v>4.7603938871604778E-3</v>
      </c>
      <c r="D1955" s="33">
        <f t="shared" si="33"/>
        <v>4.5239606112839524E-2</v>
      </c>
    </row>
    <row r="1956" spans="2:4" x14ac:dyDescent="0.2">
      <c r="B1956" t="s">
        <v>1986</v>
      </c>
      <c r="C1956" s="33">
        <v>1.4848315827284735E-2</v>
      </c>
      <c r="D1956" s="33">
        <f t="shared" si="33"/>
        <v>3.5151684172715268E-2</v>
      </c>
    </row>
    <row r="1957" spans="2:4" x14ac:dyDescent="0.2">
      <c r="B1957" t="s">
        <v>1987</v>
      </c>
      <c r="C1957" s="33">
        <v>4.2382123699342182E-2</v>
      </c>
      <c r="D1957" s="33">
        <f t="shared" si="33"/>
        <v>7.6178763006578207E-3</v>
      </c>
    </row>
    <row r="1958" spans="2:4" x14ac:dyDescent="0.2">
      <c r="B1958" t="s">
        <v>1988</v>
      </c>
      <c r="C1958" s="33">
        <v>1.4188593725022281E-2</v>
      </c>
      <c r="D1958" s="33">
        <f t="shared" si="33"/>
        <v>3.5811406274977725E-2</v>
      </c>
    </row>
    <row r="1959" spans="2:4" x14ac:dyDescent="0.2">
      <c r="B1959" t="s">
        <v>1989</v>
      </c>
      <c r="C1959" s="33">
        <v>3.4310190937460461E-3</v>
      </c>
      <c r="D1959" s="33">
        <f t="shared" si="33"/>
        <v>4.6568980906253957E-2</v>
      </c>
    </row>
    <row r="1960" spans="2:4" x14ac:dyDescent="0.2">
      <c r="B1960" t="s">
        <v>1990</v>
      </c>
      <c r="C1960" s="33">
        <v>-6.4338053351003892E-4</v>
      </c>
      <c r="D1960" s="33">
        <f t="shared" si="33"/>
        <v>5.0643380533510043E-2</v>
      </c>
    </row>
    <row r="1961" spans="2:4" x14ac:dyDescent="0.2">
      <c r="B1961" t="s">
        <v>1991</v>
      </c>
      <c r="C1961" s="33">
        <v>2.8364327062270607E-2</v>
      </c>
      <c r="D1961" s="33">
        <f t="shared" si="33"/>
        <v>2.1635672937729396E-2</v>
      </c>
    </row>
    <row r="1962" spans="2:4" x14ac:dyDescent="0.2">
      <c r="B1962" t="s">
        <v>1992</v>
      </c>
      <c r="C1962" s="33">
        <v>1.2027580539620653E-2</v>
      </c>
      <c r="D1962" s="33">
        <f t="shared" si="33"/>
        <v>3.7972419460379353E-2</v>
      </c>
    </row>
    <row r="1963" spans="2:4" x14ac:dyDescent="0.2">
      <c r="B1963" t="s">
        <v>1993</v>
      </c>
      <c r="C1963" s="33">
        <v>1.2113143563979354E-2</v>
      </c>
      <c r="D1963" s="33">
        <f t="shared" si="33"/>
        <v>3.7886856436020647E-2</v>
      </c>
    </row>
    <row r="1964" spans="2:4" x14ac:dyDescent="0.2">
      <c r="B1964" t="s">
        <v>1994</v>
      </c>
      <c r="C1964" s="33">
        <v>2.3851806064385295E-2</v>
      </c>
      <c r="D1964" s="33">
        <f t="shared" si="33"/>
        <v>2.6148193935614707E-2</v>
      </c>
    </row>
    <row r="1965" spans="2:4" x14ac:dyDescent="0.2">
      <c r="B1965" t="s">
        <v>1995</v>
      </c>
      <c r="C1965" s="33">
        <v>3.5341852588849018E-4</v>
      </c>
      <c r="D1965" s="33">
        <f t="shared" si="33"/>
        <v>4.9646581474111509E-2</v>
      </c>
    </row>
    <row r="1966" spans="2:4" x14ac:dyDescent="0.2">
      <c r="B1966" t="s">
        <v>1996</v>
      </c>
      <c r="C1966" s="33">
        <v>3.7453451666495507E-3</v>
      </c>
      <c r="D1966" s="33">
        <f t="shared" si="33"/>
        <v>4.625465483335045E-2</v>
      </c>
    </row>
    <row r="1967" spans="2:4" x14ac:dyDescent="0.2">
      <c r="B1967" t="s">
        <v>1997</v>
      </c>
      <c r="C1967" s="33">
        <v>1.0983349003297269E-4</v>
      </c>
      <c r="D1967" s="33">
        <f t="shared" si="33"/>
        <v>4.9890166509967027E-2</v>
      </c>
    </row>
    <row r="1968" spans="2:4" x14ac:dyDescent="0.2">
      <c r="B1968" t="s">
        <v>1998</v>
      </c>
      <c r="C1968" s="33">
        <v>6.1361271652753376E-3</v>
      </c>
      <c r="D1968" s="33">
        <f t="shared" si="33"/>
        <v>4.3863872834724663E-2</v>
      </c>
    </row>
    <row r="1969" spans="2:4" x14ac:dyDescent="0.2">
      <c r="B1969" t="s">
        <v>1999</v>
      </c>
      <c r="C1969" s="33">
        <v>6.3560713388395957E-3</v>
      </c>
      <c r="D1969" s="33">
        <f t="shared" si="33"/>
        <v>4.364392866116041E-2</v>
      </c>
    </row>
    <row r="1970" spans="2:4" x14ac:dyDescent="0.2">
      <c r="B1970" t="s">
        <v>2000</v>
      </c>
      <c r="C1970" s="33">
        <v>2.7250852936847307E-2</v>
      </c>
      <c r="D1970" s="33">
        <f t="shared" si="33"/>
        <v>2.2749147063152696E-2</v>
      </c>
    </row>
    <row r="1971" spans="2:4" x14ac:dyDescent="0.2">
      <c r="B1971" t="s">
        <v>2001</v>
      </c>
      <c r="C1971" s="33">
        <v>4.3176634548708947E-3</v>
      </c>
      <c r="D1971" s="33">
        <f t="shared" si="33"/>
        <v>4.5682336545129106E-2</v>
      </c>
    </row>
    <row r="1972" spans="2:4" x14ac:dyDescent="0.2">
      <c r="B1972" t="s">
        <v>2002</v>
      </c>
      <c r="C1972" s="33">
        <v>1.4948517020086967E-2</v>
      </c>
      <c r="D1972" s="33">
        <f t="shared" si="33"/>
        <v>3.5051482979913035E-2</v>
      </c>
    </row>
    <row r="1973" spans="2:4" x14ac:dyDescent="0.2">
      <c r="B1973" t="s">
        <v>2003</v>
      </c>
      <c r="C1973" s="33">
        <v>-5.6815350819415262E-3</v>
      </c>
      <c r="D1973" s="33">
        <f t="shared" si="33"/>
        <v>5.5681535081941527E-2</v>
      </c>
    </row>
    <row r="1974" spans="2:4" x14ac:dyDescent="0.2">
      <c r="B1974" t="s">
        <v>2004</v>
      </c>
      <c r="C1974" s="33">
        <v>-2.4833048962747399E-2</v>
      </c>
      <c r="D1974" s="33">
        <f t="shared" si="33"/>
        <v>7.4833048962747395E-2</v>
      </c>
    </row>
    <row r="1975" spans="2:4" x14ac:dyDescent="0.2">
      <c r="B1975" t="s">
        <v>2005</v>
      </c>
      <c r="C1975" s="33">
        <v>2.9718612121005648E-2</v>
      </c>
      <c r="D1975" s="33">
        <f t="shared" si="33"/>
        <v>2.0281387878994354E-2</v>
      </c>
    </row>
    <row r="1976" spans="2:4" x14ac:dyDescent="0.2">
      <c r="B1976" t="s">
        <v>2006</v>
      </c>
      <c r="C1976" s="33">
        <v>6.3861832208022759E-3</v>
      </c>
      <c r="D1976" s="33">
        <f t="shared" si="33"/>
        <v>4.3613816779197727E-2</v>
      </c>
    </row>
    <row r="1977" spans="2:4" x14ac:dyDescent="0.2">
      <c r="B1977" t="s">
        <v>2007</v>
      </c>
      <c r="C1977" s="33">
        <v>8.1687728664589978E-3</v>
      </c>
      <c r="D1977" s="33">
        <f t="shared" si="33"/>
        <v>4.1831227133541003E-2</v>
      </c>
    </row>
    <row r="1978" spans="2:4" x14ac:dyDescent="0.2">
      <c r="B1978" t="s">
        <v>2008</v>
      </c>
      <c r="C1978" s="33">
        <v>-1.0926964274458438E-2</v>
      </c>
      <c r="D1978" s="33">
        <f t="shared" si="33"/>
        <v>6.0926964274458442E-2</v>
      </c>
    </row>
    <row r="1979" spans="2:4" x14ac:dyDescent="0.2">
      <c r="B1979" t="s">
        <v>2009</v>
      </c>
      <c r="C1979" s="33">
        <v>-7.3252023938644422E-3</v>
      </c>
      <c r="D1979" s="33">
        <f t="shared" si="33"/>
        <v>5.7325202393864447E-2</v>
      </c>
    </row>
    <row r="1980" spans="2:4" x14ac:dyDescent="0.2">
      <c r="B1980" t="s">
        <v>2010</v>
      </c>
      <c r="C1980" s="33">
        <v>4.711838735678716E-2</v>
      </c>
      <c r="D1980" s="33">
        <f t="shared" si="33"/>
        <v>2.8816126432128428E-3</v>
      </c>
    </row>
    <row r="1981" spans="2:4" x14ac:dyDescent="0.2">
      <c r="B1981" t="s">
        <v>2011</v>
      </c>
      <c r="C1981" s="33">
        <v>5.0139333469619018E-2</v>
      </c>
      <c r="D1981" s="33">
        <f t="shared" si="33"/>
        <v>-1.3933346961901572E-4</v>
      </c>
    </row>
    <row r="1982" spans="2:4" x14ac:dyDescent="0.2">
      <c r="B1982" t="s">
        <v>2012</v>
      </c>
      <c r="C1982" s="33">
        <v>-6.089509265319341E-3</v>
      </c>
      <c r="D1982" s="33">
        <f t="shared" si="33"/>
        <v>5.6089509265319346E-2</v>
      </c>
    </row>
    <row r="1983" spans="2:4" x14ac:dyDescent="0.2">
      <c r="B1983" t="s">
        <v>2013</v>
      </c>
      <c r="C1983" s="33">
        <v>-7.4225224775606915E-3</v>
      </c>
      <c r="D1983" s="33">
        <f t="shared" si="33"/>
        <v>5.7422522477560696E-2</v>
      </c>
    </row>
    <row r="1984" spans="2:4" x14ac:dyDescent="0.2">
      <c r="B1984" t="s">
        <v>2014</v>
      </c>
      <c r="C1984" s="33">
        <v>-1.0584634331011923E-2</v>
      </c>
      <c r="D1984" s="33">
        <f t="shared" si="33"/>
        <v>6.0584634331011925E-2</v>
      </c>
    </row>
    <row r="1985" spans="2:4" x14ac:dyDescent="0.2">
      <c r="B1985" t="s">
        <v>2015</v>
      </c>
      <c r="C1985" s="33">
        <v>2.7030278375958228E-2</v>
      </c>
      <c r="D1985" s="33">
        <f t="shared" si="33"/>
        <v>2.2969721624041775E-2</v>
      </c>
    </row>
    <row r="1986" spans="2:4" x14ac:dyDescent="0.2">
      <c r="B1986" t="s">
        <v>2016</v>
      </c>
      <c r="C1986" s="33">
        <v>3.0232320980013598E-2</v>
      </c>
      <c r="D1986" s="33">
        <f t="shared" si="33"/>
        <v>1.9767679019986405E-2</v>
      </c>
    </row>
    <row r="1987" spans="2:4" x14ac:dyDescent="0.2">
      <c r="B1987" t="s">
        <v>2017</v>
      </c>
      <c r="C1987" s="33">
        <v>4.9359228763565841E-2</v>
      </c>
      <c r="D1987" s="33">
        <f t="shared" si="33"/>
        <v>6.4077123643416223E-4</v>
      </c>
    </row>
    <row r="1988" spans="2:4" x14ac:dyDescent="0.2">
      <c r="B1988" t="s">
        <v>2018</v>
      </c>
      <c r="C1988" s="33">
        <v>1.2092668594293967E-2</v>
      </c>
      <c r="D1988" s="33">
        <f t="shared" si="33"/>
        <v>3.7907331405706034E-2</v>
      </c>
    </row>
    <row r="1989" spans="2:4" x14ac:dyDescent="0.2">
      <c r="B1989" t="s">
        <v>2019</v>
      </c>
      <c r="C1989" s="33">
        <v>2.2568050972368608E-2</v>
      </c>
      <c r="D1989" s="33">
        <f t="shared" ref="D1989:D2052" si="34">-C1989+5%</f>
        <v>2.7431949027631394E-2</v>
      </c>
    </row>
    <row r="1990" spans="2:4" x14ac:dyDescent="0.2">
      <c r="B1990" t="s">
        <v>2020</v>
      </c>
      <c r="C1990" s="33">
        <v>8.5985982481132615E-3</v>
      </c>
      <c r="D1990" s="33">
        <f t="shared" si="34"/>
        <v>4.1401401751886738E-2</v>
      </c>
    </row>
    <row r="1991" spans="2:4" x14ac:dyDescent="0.2">
      <c r="B1991" t="s">
        <v>2021</v>
      </c>
      <c r="C1991" s="33">
        <v>-1.3716330245079084E-3</v>
      </c>
      <c r="D1991" s="33">
        <f t="shared" si="34"/>
        <v>5.1371633024507909E-2</v>
      </c>
    </row>
    <row r="1992" spans="2:4" x14ac:dyDescent="0.2">
      <c r="B1992" t="s">
        <v>2022</v>
      </c>
      <c r="C1992" s="33">
        <v>1.0496161165150328E-2</v>
      </c>
      <c r="D1992" s="33">
        <f t="shared" si="34"/>
        <v>3.9503838834849675E-2</v>
      </c>
    </row>
    <row r="1993" spans="2:4" x14ac:dyDescent="0.2">
      <c r="B1993" t="s">
        <v>2023</v>
      </c>
      <c r="C1993" s="33">
        <v>3.8229420348571498E-2</v>
      </c>
      <c r="D1993" s="33">
        <f t="shared" si="34"/>
        <v>1.1770579651428505E-2</v>
      </c>
    </row>
    <row r="1994" spans="2:4" x14ac:dyDescent="0.2">
      <c r="B1994" t="s">
        <v>2024</v>
      </c>
      <c r="C1994" s="33">
        <v>2.4946998291291815E-4</v>
      </c>
      <c r="D1994" s="33">
        <f t="shared" si="34"/>
        <v>4.9750530017087083E-2</v>
      </c>
    </row>
    <row r="1995" spans="2:4" x14ac:dyDescent="0.2">
      <c r="B1995" t="s">
        <v>2025</v>
      </c>
      <c r="C1995" s="33">
        <v>1.8035262497169122E-2</v>
      </c>
      <c r="D1995" s="33">
        <f t="shared" si="34"/>
        <v>3.1964737502830881E-2</v>
      </c>
    </row>
    <row r="1996" spans="2:4" x14ac:dyDescent="0.2">
      <c r="B1996" t="s">
        <v>2026</v>
      </c>
      <c r="C1996" s="33">
        <v>-2.4822935788923195E-2</v>
      </c>
      <c r="D1996" s="33">
        <f t="shared" si="34"/>
        <v>7.4822935788923198E-2</v>
      </c>
    </row>
    <row r="1997" spans="2:4" x14ac:dyDescent="0.2">
      <c r="B1997" t="s">
        <v>2027</v>
      </c>
      <c r="C1997" s="33">
        <v>4.8911975166531313E-2</v>
      </c>
      <c r="D1997" s="33">
        <f t="shared" si="34"/>
        <v>1.0880248334686898E-3</v>
      </c>
    </row>
    <row r="1998" spans="2:4" x14ac:dyDescent="0.2">
      <c r="B1998" t="s">
        <v>2028</v>
      </c>
      <c r="C1998" s="33">
        <v>2.3567848393031068E-2</v>
      </c>
      <c r="D1998" s="33">
        <f t="shared" si="34"/>
        <v>2.6432151606968934E-2</v>
      </c>
    </row>
    <row r="1999" spans="2:4" x14ac:dyDescent="0.2">
      <c r="B1999" t="s">
        <v>2029</v>
      </c>
      <c r="C1999" s="33">
        <v>-2.9569297899474101E-2</v>
      </c>
      <c r="D1999" s="33">
        <f t="shared" si="34"/>
        <v>7.9569297899474103E-2</v>
      </c>
    </row>
    <row r="2000" spans="2:4" x14ac:dyDescent="0.2">
      <c r="B2000" t="s">
        <v>2030</v>
      </c>
      <c r="C2000" s="33">
        <v>7.0484480106516693E-3</v>
      </c>
      <c r="D2000" s="33">
        <f t="shared" si="34"/>
        <v>4.295155198934833E-2</v>
      </c>
    </row>
    <row r="2001" spans="2:4" x14ac:dyDescent="0.2">
      <c r="B2001" t="s">
        <v>2031</v>
      </c>
      <c r="C2001" s="33">
        <v>1.6962297101958859E-2</v>
      </c>
      <c r="D2001" s="33">
        <f t="shared" si="34"/>
        <v>3.3037702898041144E-2</v>
      </c>
    </row>
    <row r="2002" spans="2:4" x14ac:dyDescent="0.2">
      <c r="B2002" t="s">
        <v>2032</v>
      </c>
      <c r="C2002" s="33">
        <v>-3.6710311585541906E-3</v>
      </c>
      <c r="D2002" s="33">
        <f t="shared" si="34"/>
        <v>5.3671031158554192E-2</v>
      </c>
    </row>
    <row r="2003" spans="2:4" x14ac:dyDescent="0.2">
      <c r="B2003" t="s">
        <v>2033</v>
      </c>
      <c r="C2003" s="33">
        <v>-4.8920083602337357E-2</v>
      </c>
      <c r="D2003" s="33">
        <f t="shared" si="34"/>
        <v>9.8920083602337366E-2</v>
      </c>
    </row>
    <row r="2004" spans="2:4" x14ac:dyDescent="0.2">
      <c r="B2004" t="s">
        <v>2034</v>
      </c>
      <c r="C2004" s="33">
        <v>3.3415145967353808E-2</v>
      </c>
      <c r="D2004" s="33">
        <f t="shared" si="34"/>
        <v>1.6584854032646194E-2</v>
      </c>
    </row>
    <row r="2005" spans="2:4" x14ac:dyDescent="0.2">
      <c r="B2005" t="s">
        <v>2035</v>
      </c>
      <c r="C2005" s="33">
        <v>2.7915992505630698E-2</v>
      </c>
      <c r="D2005" s="33">
        <f t="shared" si="34"/>
        <v>2.2084007494369305E-2</v>
      </c>
    </row>
    <row r="2006" spans="2:4" x14ac:dyDescent="0.2">
      <c r="B2006" t="s">
        <v>2036</v>
      </c>
      <c r="C2006" s="33">
        <v>-3.27631423427217E-3</v>
      </c>
      <c r="D2006" s="33">
        <f t="shared" si="34"/>
        <v>5.3276314234272176E-2</v>
      </c>
    </row>
    <row r="2007" spans="2:4" x14ac:dyDescent="0.2">
      <c r="B2007" t="s">
        <v>2037</v>
      </c>
      <c r="C2007" s="33">
        <v>6.927831859854074E-3</v>
      </c>
      <c r="D2007" s="33">
        <f t="shared" si="34"/>
        <v>4.3072168140145931E-2</v>
      </c>
    </row>
    <row r="2008" spans="2:4" x14ac:dyDescent="0.2">
      <c r="B2008" t="s">
        <v>2038</v>
      </c>
      <c r="C2008" s="33">
        <v>-3.4582531633550739E-2</v>
      </c>
      <c r="D2008" s="33">
        <f t="shared" si="34"/>
        <v>8.4582531633550742E-2</v>
      </c>
    </row>
    <row r="2009" spans="2:4" x14ac:dyDescent="0.2">
      <c r="B2009" t="s">
        <v>2039</v>
      </c>
      <c r="C2009" s="33">
        <v>1.8182074226855881E-2</v>
      </c>
      <c r="D2009" s="33">
        <f t="shared" si="34"/>
        <v>3.1817925773144122E-2</v>
      </c>
    </row>
    <row r="2010" spans="2:4" x14ac:dyDescent="0.2">
      <c r="B2010" t="s">
        <v>2040</v>
      </c>
      <c r="C2010" s="33">
        <v>9.5065206286924601E-3</v>
      </c>
      <c r="D2010" s="33">
        <f t="shared" si="34"/>
        <v>4.0493479371307539E-2</v>
      </c>
    </row>
    <row r="2011" spans="2:4" x14ac:dyDescent="0.2">
      <c r="B2011" t="s">
        <v>2041</v>
      </c>
      <c r="C2011" s="33">
        <v>-9.6208625094701562E-3</v>
      </c>
      <c r="D2011" s="33">
        <f t="shared" si="34"/>
        <v>5.9620862509470157E-2</v>
      </c>
    </row>
    <row r="2012" spans="2:4" x14ac:dyDescent="0.2">
      <c r="B2012" t="s">
        <v>2042</v>
      </c>
      <c r="C2012" s="33">
        <v>2.0403941812538171E-2</v>
      </c>
      <c r="D2012" s="33">
        <f t="shared" si="34"/>
        <v>2.9596058187461832E-2</v>
      </c>
    </row>
    <row r="2013" spans="2:4" x14ac:dyDescent="0.2">
      <c r="B2013" t="s">
        <v>2043</v>
      </c>
      <c r="C2013" s="33">
        <v>-1.6068249384209241E-3</v>
      </c>
      <c r="D2013" s="33">
        <f t="shared" si="34"/>
        <v>5.1606824938420927E-2</v>
      </c>
    </row>
    <row r="2014" spans="2:4" x14ac:dyDescent="0.2">
      <c r="B2014" t="s">
        <v>2044</v>
      </c>
      <c r="C2014" s="33">
        <v>8.7900250060651379E-3</v>
      </c>
      <c r="D2014" s="33">
        <f t="shared" si="34"/>
        <v>4.1209974993934861E-2</v>
      </c>
    </row>
    <row r="2015" spans="2:4" x14ac:dyDescent="0.2">
      <c r="B2015" t="s">
        <v>2045</v>
      </c>
      <c r="C2015" s="33">
        <v>-7.0643609698479281E-3</v>
      </c>
      <c r="D2015" s="33">
        <f t="shared" si="34"/>
        <v>5.7064360969847933E-2</v>
      </c>
    </row>
    <row r="2016" spans="2:4" x14ac:dyDescent="0.2">
      <c r="B2016" t="s">
        <v>2046</v>
      </c>
      <c r="C2016" s="33">
        <v>2.3203811655698528E-2</v>
      </c>
      <c r="D2016" s="33">
        <f t="shared" si="34"/>
        <v>2.6796188344301475E-2</v>
      </c>
    </row>
    <row r="2017" spans="2:4" x14ac:dyDescent="0.2">
      <c r="B2017" t="s">
        <v>2047</v>
      </c>
      <c r="C2017" s="33">
        <v>-1.100625053118059E-2</v>
      </c>
      <c r="D2017" s="33">
        <f t="shared" si="34"/>
        <v>6.1006250531180591E-2</v>
      </c>
    </row>
    <row r="2018" spans="2:4" x14ac:dyDescent="0.2">
      <c r="B2018" t="s">
        <v>2048</v>
      </c>
      <c r="C2018" s="33">
        <v>1.6498206542161217E-2</v>
      </c>
      <c r="D2018" s="33">
        <f t="shared" si="34"/>
        <v>3.3501793457838783E-2</v>
      </c>
    </row>
    <row r="2019" spans="2:4" x14ac:dyDescent="0.2">
      <c r="B2019" t="s">
        <v>2049</v>
      </c>
      <c r="C2019" s="33">
        <v>-6.5813603221704289E-3</v>
      </c>
      <c r="D2019" s="33">
        <f t="shared" si="34"/>
        <v>5.6581360322170433E-2</v>
      </c>
    </row>
    <row r="2020" spans="2:4" x14ac:dyDescent="0.2">
      <c r="B2020" t="s">
        <v>2050</v>
      </c>
      <c r="C2020" s="33">
        <v>8.7886219270969183E-3</v>
      </c>
      <c r="D2020" s="33">
        <f t="shared" si="34"/>
        <v>4.1211378072903086E-2</v>
      </c>
    </row>
    <row r="2021" spans="2:4" x14ac:dyDescent="0.2">
      <c r="B2021" t="s">
        <v>2051</v>
      </c>
      <c r="C2021" s="33">
        <v>5.5382637135115396E-3</v>
      </c>
      <c r="D2021" s="33">
        <f t="shared" si="34"/>
        <v>4.446173628648846E-2</v>
      </c>
    </row>
    <row r="2022" spans="2:4" x14ac:dyDescent="0.2">
      <c r="B2022" t="s">
        <v>2052</v>
      </c>
      <c r="C2022" s="33">
        <v>4.4225371728271859E-2</v>
      </c>
      <c r="D2022" s="33">
        <f t="shared" si="34"/>
        <v>5.7746282717281439E-3</v>
      </c>
    </row>
    <row r="2023" spans="2:4" x14ac:dyDescent="0.2">
      <c r="B2023" t="s">
        <v>2053</v>
      </c>
      <c r="C2023" s="33">
        <v>-1.9984297587861827E-2</v>
      </c>
      <c r="D2023" s="33">
        <f t="shared" si="34"/>
        <v>6.998429758786183E-2</v>
      </c>
    </row>
    <row r="2024" spans="2:4" x14ac:dyDescent="0.2">
      <c r="B2024" t="s">
        <v>2054</v>
      </c>
      <c r="C2024" s="33">
        <v>4.574515253899368E-3</v>
      </c>
      <c r="D2024" s="33">
        <f t="shared" si="34"/>
        <v>4.5425484746100635E-2</v>
      </c>
    </row>
    <row r="2025" spans="2:4" x14ac:dyDescent="0.2">
      <c r="B2025" t="s">
        <v>2055</v>
      </c>
      <c r="C2025" s="33">
        <v>8.7947520009375255E-3</v>
      </c>
      <c r="D2025" s="33">
        <f t="shared" si="34"/>
        <v>4.1205247999062479E-2</v>
      </c>
    </row>
    <row r="2026" spans="2:4" x14ac:dyDescent="0.2">
      <c r="B2026" t="s">
        <v>2056</v>
      </c>
      <c r="C2026" s="33">
        <v>2.3103532585963564E-3</v>
      </c>
      <c r="D2026" s="33">
        <f t="shared" si="34"/>
        <v>4.7689646741403649E-2</v>
      </c>
    </row>
    <row r="2027" spans="2:4" x14ac:dyDescent="0.2">
      <c r="B2027" t="s">
        <v>2057</v>
      </c>
      <c r="C2027" s="33">
        <v>1.4842465576035847E-3</v>
      </c>
      <c r="D2027" s="33">
        <f t="shared" si="34"/>
        <v>4.851575344239642E-2</v>
      </c>
    </row>
    <row r="2028" spans="2:4" x14ac:dyDescent="0.2">
      <c r="B2028" t="s">
        <v>2058</v>
      </c>
      <c r="C2028" s="33">
        <v>1.4194563033057349E-2</v>
      </c>
      <c r="D2028" s="33">
        <f t="shared" si="34"/>
        <v>3.5805436966942654E-2</v>
      </c>
    </row>
    <row r="2029" spans="2:4" x14ac:dyDescent="0.2">
      <c r="B2029" t="s">
        <v>2059</v>
      </c>
      <c r="C2029" s="33">
        <v>3.3471918469993027E-2</v>
      </c>
      <c r="D2029" s="33">
        <f t="shared" si="34"/>
        <v>1.6528081530006976E-2</v>
      </c>
    </row>
    <row r="2030" spans="2:4" x14ac:dyDescent="0.2">
      <c r="B2030" t="s">
        <v>2060</v>
      </c>
      <c r="C2030" s="33">
        <v>1.9672559693188343E-2</v>
      </c>
      <c r="D2030" s="33">
        <f t="shared" si="34"/>
        <v>3.032744030681166E-2</v>
      </c>
    </row>
    <row r="2031" spans="2:4" x14ac:dyDescent="0.2">
      <c r="B2031" t="s">
        <v>2061</v>
      </c>
      <c r="C2031" s="33">
        <v>1.3131057195921818E-2</v>
      </c>
      <c r="D2031" s="33">
        <f t="shared" si="34"/>
        <v>3.6868942804078181E-2</v>
      </c>
    </row>
    <row r="2032" spans="2:4" x14ac:dyDescent="0.2">
      <c r="B2032" t="s">
        <v>2062</v>
      </c>
      <c r="C2032" s="33">
        <v>3.2076413543353985E-2</v>
      </c>
      <c r="D2032" s="33">
        <f t="shared" si="34"/>
        <v>1.7923586456646018E-2</v>
      </c>
    </row>
    <row r="2033" spans="2:4" x14ac:dyDescent="0.2">
      <c r="B2033" t="s">
        <v>2063</v>
      </c>
      <c r="C2033" s="33">
        <v>2.3662741207630834E-2</v>
      </c>
      <c r="D2033" s="33">
        <f t="shared" si="34"/>
        <v>2.6337258792369169E-2</v>
      </c>
    </row>
    <row r="2034" spans="2:4" x14ac:dyDescent="0.2">
      <c r="B2034" t="s">
        <v>2064</v>
      </c>
      <c r="C2034" s="33">
        <v>-7.1384142046852783E-4</v>
      </c>
      <c r="D2034" s="33">
        <f t="shared" si="34"/>
        <v>5.0713841420468531E-2</v>
      </c>
    </row>
    <row r="2035" spans="2:4" x14ac:dyDescent="0.2">
      <c r="B2035" t="s">
        <v>2065</v>
      </c>
      <c r="C2035" s="33">
        <v>-1.7657198414390823E-3</v>
      </c>
      <c r="D2035" s="33">
        <f t="shared" si="34"/>
        <v>5.1765719841439087E-2</v>
      </c>
    </row>
    <row r="2036" spans="2:4" x14ac:dyDescent="0.2">
      <c r="B2036" t="s">
        <v>2066</v>
      </c>
      <c r="C2036" s="33">
        <v>1.8221281474372956E-2</v>
      </c>
      <c r="D2036" s="33">
        <f t="shared" si="34"/>
        <v>3.1778718525627046E-2</v>
      </c>
    </row>
    <row r="2037" spans="2:4" x14ac:dyDescent="0.2">
      <c r="B2037" t="s">
        <v>2067</v>
      </c>
      <c r="C2037" s="33">
        <v>2.2042018700869859E-2</v>
      </c>
      <c r="D2037" s="33">
        <f t="shared" si="34"/>
        <v>2.7957981299130144E-2</v>
      </c>
    </row>
    <row r="2038" spans="2:4" x14ac:dyDescent="0.2">
      <c r="B2038" t="s">
        <v>2068</v>
      </c>
      <c r="C2038" s="33">
        <v>1.1853767587988224E-2</v>
      </c>
      <c r="D2038" s="33">
        <f t="shared" si="34"/>
        <v>3.8146232412011781E-2</v>
      </c>
    </row>
    <row r="2039" spans="2:4" x14ac:dyDescent="0.2">
      <c r="B2039" t="s">
        <v>2069</v>
      </c>
      <c r="C2039" s="33">
        <v>7.6223436982747611E-2</v>
      </c>
      <c r="D2039" s="33">
        <f t="shared" si="34"/>
        <v>-2.6223436982747608E-2</v>
      </c>
    </row>
    <row r="2040" spans="2:4" x14ac:dyDescent="0.2">
      <c r="B2040" t="s">
        <v>2070</v>
      </c>
      <c r="C2040" s="33">
        <v>9.8922205851861046E-3</v>
      </c>
      <c r="D2040" s="33">
        <f t="shared" si="34"/>
        <v>4.0107779414813902E-2</v>
      </c>
    </row>
    <row r="2041" spans="2:4" x14ac:dyDescent="0.2">
      <c r="B2041" t="s">
        <v>2071</v>
      </c>
      <c r="C2041" s="33">
        <v>4.5565424315538276E-4</v>
      </c>
      <c r="D2041" s="33">
        <f t="shared" si="34"/>
        <v>4.9544345756844618E-2</v>
      </c>
    </row>
    <row r="2042" spans="2:4" x14ac:dyDescent="0.2">
      <c r="B2042" t="s">
        <v>2072</v>
      </c>
      <c r="C2042" s="33">
        <v>-3.7731453609795868E-3</v>
      </c>
      <c r="D2042" s="33">
        <f t="shared" si="34"/>
        <v>5.3773145360979588E-2</v>
      </c>
    </row>
    <row r="2043" spans="2:4" x14ac:dyDescent="0.2">
      <c r="B2043" t="s">
        <v>2073</v>
      </c>
      <c r="C2043" s="33">
        <v>1.7799219341978475E-2</v>
      </c>
      <c r="D2043" s="33">
        <f t="shared" si="34"/>
        <v>3.2200780658021524E-2</v>
      </c>
    </row>
    <row r="2044" spans="2:4" x14ac:dyDescent="0.2">
      <c r="B2044" t="s">
        <v>2074</v>
      </c>
      <c r="C2044" s="33">
        <v>3.7135805132816217E-2</v>
      </c>
      <c r="D2044" s="33">
        <f t="shared" si="34"/>
        <v>1.2864194867183786E-2</v>
      </c>
    </row>
    <row r="2045" spans="2:4" x14ac:dyDescent="0.2">
      <c r="B2045" t="s">
        <v>2075</v>
      </c>
      <c r="C2045" s="33">
        <v>-6.2189994843609171E-3</v>
      </c>
      <c r="D2045" s="33">
        <f t="shared" si="34"/>
        <v>5.6218999484360918E-2</v>
      </c>
    </row>
    <row r="2046" spans="2:4" x14ac:dyDescent="0.2">
      <c r="B2046" t="s">
        <v>2076</v>
      </c>
      <c r="C2046" s="33">
        <v>-1.1849185633911666E-2</v>
      </c>
      <c r="D2046" s="33">
        <f t="shared" si="34"/>
        <v>6.1849185633911667E-2</v>
      </c>
    </row>
    <row r="2047" spans="2:4" x14ac:dyDescent="0.2">
      <c r="B2047" t="s">
        <v>2077</v>
      </c>
      <c r="C2047" s="33">
        <v>1.233598491293275E-2</v>
      </c>
      <c r="D2047" s="33">
        <f t="shared" si="34"/>
        <v>3.7664015087067251E-2</v>
      </c>
    </row>
    <row r="2048" spans="2:4" x14ac:dyDescent="0.2">
      <c r="B2048" t="s">
        <v>2078</v>
      </c>
      <c r="C2048" s="33">
        <v>3.3358485727175514E-2</v>
      </c>
      <c r="D2048" s="33">
        <f t="shared" si="34"/>
        <v>1.6641514272824488E-2</v>
      </c>
    </row>
    <row r="2049" spans="2:4" x14ac:dyDescent="0.2">
      <c r="B2049" t="s">
        <v>2079</v>
      </c>
      <c r="C2049" s="33">
        <v>-9.0554687975161526E-3</v>
      </c>
      <c r="D2049" s="33">
        <f t="shared" si="34"/>
        <v>5.9055468797516157E-2</v>
      </c>
    </row>
    <row r="2050" spans="2:4" x14ac:dyDescent="0.2">
      <c r="B2050" t="s">
        <v>2080</v>
      </c>
      <c r="C2050" s="33">
        <v>1.831022846669101E-3</v>
      </c>
      <c r="D2050" s="33">
        <f t="shared" si="34"/>
        <v>4.8168977153330905E-2</v>
      </c>
    </row>
    <row r="2051" spans="2:4" x14ac:dyDescent="0.2">
      <c r="B2051" t="s">
        <v>2081</v>
      </c>
      <c r="C2051" s="33">
        <v>5.08187153521312E-2</v>
      </c>
      <c r="D2051" s="33">
        <f t="shared" si="34"/>
        <v>-8.1871535213119684E-4</v>
      </c>
    </row>
    <row r="2052" spans="2:4" x14ac:dyDescent="0.2">
      <c r="B2052" t="s">
        <v>2082</v>
      </c>
      <c r="C2052" s="33">
        <v>-6.6894894738028354E-3</v>
      </c>
      <c r="D2052" s="33">
        <f t="shared" si="34"/>
        <v>5.668948947380284E-2</v>
      </c>
    </row>
    <row r="2053" spans="2:4" x14ac:dyDescent="0.2">
      <c r="B2053" t="s">
        <v>2083</v>
      </c>
      <c r="C2053" s="33">
        <v>1.1569751786093221E-2</v>
      </c>
      <c r="D2053" s="33">
        <f t="shared" ref="D2053:D2116" si="35">-C2053+5%</f>
        <v>3.8430248213906781E-2</v>
      </c>
    </row>
    <row r="2054" spans="2:4" x14ac:dyDescent="0.2">
      <c r="B2054" t="s">
        <v>2084</v>
      </c>
      <c r="C2054" s="33">
        <v>-2.5227391941017287E-2</v>
      </c>
      <c r="D2054" s="33">
        <f t="shared" si="35"/>
        <v>7.5227391941017296E-2</v>
      </c>
    </row>
    <row r="2055" spans="2:4" x14ac:dyDescent="0.2">
      <c r="B2055" t="s">
        <v>2085</v>
      </c>
      <c r="C2055" s="33">
        <v>2.9659698152443535E-2</v>
      </c>
      <c r="D2055" s="33">
        <f t="shared" si="35"/>
        <v>2.0340301847556468E-2</v>
      </c>
    </row>
    <row r="2056" spans="2:4" x14ac:dyDescent="0.2">
      <c r="B2056" t="s">
        <v>2086</v>
      </c>
      <c r="C2056" s="33">
        <v>-6.0490633168413903E-4</v>
      </c>
      <c r="D2056" s="33">
        <f t="shared" si="35"/>
        <v>5.0604906331684144E-2</v>
      </c>
    </row>
    <row r="2057" spans="2:4" x14ac:dyDescent="0.2">
      <c r="B2057" t="s">
        <v>2087</v>
      </c>
      <c r="C2057" s="33">
        <v>-4.6520733082864967E-3</v>
      </c>
      <c r="D2057" s="33">
        <f t="shared" si="35"/>
        <v>5.4652073308286503E-2</v>
      </c>
    </row>
    <row r="2058" spans="2:4" x14ac:dyDescent="0.2">
      <c r="B2058" t="s">
        <v>2088</v>
      </c>
      <c r="C2058" s="33">
        <v>3.0400506903173119E-3</v>
      </c>
      <c r="D2058" s="33">
        <f t="shared" si="35"/>
        <v>4.695994930968269E-2</v>
      </c>
    </row>
    <row r="2059" spans="2:4" x14ac:dyDescent="0.2">
      <c r="B2059" t="s">
        <v>2089</v>
      </c>
      <c r="C2059" s="33">
        <v>6.8555087202201194E-3</v>
      </c>
      <c r="D2059" s="33">
        <f t="shared" si="35"/>
        <v>4.3144491279779887E-2</v>
      </c>
    </row>
    <row r="2060" spans="2:4" x14ac:dyDescent="0.2">
      <c r="B2060" t="s">
        <v>2090</v>
      </c>
      <c r="C2060" s="33">
        <v>-5.166864421524418E-3</v>
      </c>
      <c r="D2060" s="33">
        <f t="shared" si="35"/>
        <v>5.5166864421524422E-2</v>
      </c>
    </row>
    <row r="2061" spans="2:4" x14ac:dyDescent="0.2">
      <c r="B2061" t="s">
        <v>2091</v>
      </c>
      <c r="C2061" s="33">
        <v>1.5639291717897238E-2</v>
      </c>
      <c r="D2061" s="33">
        <f t="shared" si="35"/>
        <v>3.4360708282102762E-2</v>
      </c>
    </row>
    <row r="2062" spans="2:4" x14ac:dyDescent="0.2">
      <c r="B2062" t="s">
        <v>2092</v>
      </c>
      <c r="C2062" s="33">
        <v>4.6579929422920566E-2</v>
      </c>
      <c r="D2062" s="33">
        <f t="shared" si="35"/>
        <v>3.4200705770794371E-3</v>
      </c>
    </row>
    <row r="2063" spans="2:4" x14ac:dyDescent="0.2">
      <c r="B2063" t="s">
        <v>2093</v>
      </c>
      <c r="C2063" s="33">
        <v>1.8128303143758191E-2</v>
      </c>
      <c r="D2063" s="33">
        <f t="shared" si="35"/>
        <v>3.1871696856241812E-2</v>
      </c>
    </row>
    <row r="2064" spans="2:4" x14ac:dyDescent="0.2">
      <c r="B2064" t="s">
        <v>2094</v>
      </c>
      <c r="C2064" s="33">
        <v>-6.7735134301614933E-3</v>
      </c>
      <c r="D2064" s="33">
        <f t="shared" si="35"/>
        <v>5.6773513430161494E-2</v>
      </c>
    </row>
    <row r="2065" spans="2:4" x14ac:dyDescent="0.2">
      <c r="B2065" t="s">
        <v>2095</v>
      </c>
      <c r="C2065" s="33">
        <v>-2.606132881616794E-2</v>
      </c>
      <c r="D2065" s="33">
        <f t="shared" si="35"/>
        <v>7.606132881616795E-2</v>
      </c>
    </row>
    <row r="2066" spans="2:4" x14ac:dyDescent="0.2">
      <c r="B2066" t="s">
        <v>2096</v>
      </c>
      <c r="C2066" s="33">
        <v>-5.5382303744850307E-2</v>
      </c>
      <c r="D2066" s="33">
        <f t="shared" si="35"/>
        <v>0.1053823037448503</v>
      </c>
    </row>
    <row r="2067" spans="2:4" x14ac:dyDescent="0.2">
      <c r="B2067" t="s">
        <v>2097</v>
      </c>
      <c r="C2067" s="33">
        <v>1.8206995054477322E-2</v>
      </c>
      <c r="D2067" s="33">
        <f t="shared" si="35"/>
        <v>3.1793004945522681E-2</v>
      </c>
    </row>
    <row r="2068" spans="2:4" x14ac:dyDescent="0.2">
      <c r="B2068" t="s">
        <v>2098</v>
      </c>
      <c r="C2068" s="33">
        <v>-8.7912035166602519E-3</v>
      </c>
      <c r="D2068" s="33">
        <f t="shared" si="35"/>
        <v>5.8791203516660256E-2</v>
      </c>
    </row>
    <row r="2069" spans="2:4" x14ac:dyDescent="0.2">
      <c r="B2069" t="s">
        <v>2099</v>
      </c>
      <c r="C2069" s="33">
        <v>3.5243014855100514E-2</v>
      </c>
      <c r="D2069" s="33">
        <f t="shared" si="35"/>
        <v>1.4756985144899488E-2</v>
      </c>
    </row>
    <row r="2070" spans="2:4" x14ac:dyDescent="0.2">
      <c r="B2070" t="s">
        <v>2100</v>
      </c>
      <c r="C2070" s="33">
        <v>-7.0879063309559672E-3</v>
      </c>
      <c r="D2070" s="33">
        <f t="shared" si="35"/>
        <v>5.7087906330955972E-2</v>
      </c>
    </row>
    <row r="2071" spans="2:4" x14ac:dyDescent="0.2">
      <c r="B2071" t="s">
        <v>2101</v>
      </c>
      <c r="C2071" s="33">
        <v>7.7163279336834575E-2</v>
      </c>
      <c r="D2071" s="33">
        <f t="shared" si="35"/>
        <v>-2.7163279336834573E-2</v>
      </c>
    </row>
    <row r="2072" spans="2:4" x14ac:dyDescent="0.2">
      <c r="B2072" t="s">
        <v>2102</v>
      </c>
      <c r="C2072" s="33">
        <v>2.0938666552354872E-2</v>
      </c>
      <c r="D2072" s="33">
        <f t="shared" si="35"/>
        <v>2.9061333447645131E-2</v>
      </c>
    </row>
    <row r="2073" spans="2:4" x14ac:dyDescent="0.2">
      <c r="B2073" t="s">
        <v>2103</v>
      </c>
      <c r="C2073" s="33">
        <v>1.1947382341790403E-2</v>
      </c>
      <c r="D2073" s="33">
        <f t="shared" si="35"/>
        <v>3.8052617658209602E-2</v>
      </c>
    </row>
    <row r="2074" spans="2:4" x14ac:dyDescent="0.2">
      <c r="B2074" t="s">
        <v>2104</v>
      </c>
      <c r="C2074" s="33">
        <v>-3.6794078566494796E-3</v>
      </c>
      <c r="D2074" s="33">
        <f t="shared" si="35"/>
        <v>5.3679407856649486E-2</v>
      </c>
    </row>
    <row r="2075" spans="2:4" x14ac:dyDescent="0.2">
      <c r="B2075" t="s">
        <v>2105</v>
      </c>
      <c r="C2075" s="33">
        <v>1.5878509748939326E-2</v>
      </c>
      <c r="D2075" s="33">
        <f t="shared" si="35"/>
        <v>3.4121490251060677E-2</v>
      </c>
    </row>
    <row r="2076" spans="2:4" x14ac:dyDescent="0.2">
      <c r="B2076" t="s">
        <v>2106</v>
      </c>
      <c r="C2076" s="33">
        <v>1.743041763007884E-2</v>
      </c>
      <c r="D2076" s="33">
        <f t="shared" si="35"/>
        <v>3.2569582369921163E-2</v>
      </c>
    </row>
    <row r="2077" spans="2:4" x14ac:dyDescent="0.2">
      <c r="B2077" t="s">
        <v>2107</v>
      </c>
      <c r="C2077" s="33">
        <v>-5.1292316821399692E-3</v>
      </c>
      <c r="D2077" s="33">
        <f t="shared" si="35"/>
        <v>5.512923168213997E-2</v>
      </c>
    </row>
    <row r="2078" spans="2:4" x14ac:dyDescent="0.2">
      <c r="B2078" t="s">
        <v>2108</v>
      </c>
      <c r="C2078" s="33">
        <v>1.5377064819454235E-2</v>
      </c>
      <c r="D2078" s="33">
        <f t="shared" si="35"/>
        <v>3.4622935180545766E-2</v>
      </c>
    </row>
    <row r="2079" spans="2:4" x14ac:dyDescent="0.2">
      <c r="B2079" t="s">
        <v>2109</v>
      </c>
      <c r="C2079" s="33">
        <v>-3.3061148144362541E-2</v>
      </c>
      <c r="D2079" s="33">
        <f t="shared" si="35"/>
        <v>8.3061148144362551E-2</v>
      </c>
    </row>
    <row r="2080" spans="2:4" x14ac:dyDescent="0.2">
      <c r="B2080" t="s">
        <v>2110</v>
      </c>
      <c r="C2080" s="33">
        <v>1.0033871810121123E-2</v>
      </c>
      <c r="D2080" s="33">
        <f t="shared" si="35"/>
        <v>3.996612818987888E-2</v>
      </c>
    </row>
    <row r="2081" spans="2:4" x14ac:dyDescent="0.2">
      <c r="B2081" t="s">
        <v>2111</v>
      </c>
      <c r="C2081" s="33">
        <v>-1.1326588813310825E-2</v>
      </c>
      <c r="D2081" s="33">
        <f t="shared" si="35"/>
        <v>6.132658881331083E-2</v>
      </c>
    </row>
    <row r="2082" spans="2:4" x14ac:dyDescent="0.2">
      <c r="B2082" t="s">
        <v>2112</v>
      </c>
      <c r="C2082" s="33">
        <v>2.119890180069221E-2</v>
      </c>
      <c r="D2082" s="33">
        <f t="shared" si="35"/>
        <v>2.8801098199307793E-2</v>
      </c>
    </row>
    <row r="2083" spans="2:4" x14ac:dyDescent="0.2">
      <c r="B2083" t="s">
        <v>2113</v>
      </c>
      <c r="C2083" s="33">
        <v>1.372296502232279E-2</v>
      </c>
      <c r="D2083" s="33">
        <f t="shared" si="35"/>
        <v>3.6277034977677217E-2</v>
      </c>
    </row>
    <row r="2084" spans="2:4" x14ac:dyDescent="0.2">
      <c r="B2084" t="s">
        <v>2114</v>
      </c>
      <c r="C2084" s="33">
        <v>2.4111666314314252E-2</v>
      </c>
      <c r="D2084" s="33">
        <f t="shared" si="35"/>
        <v>2.5888333685685751E-2</v>
      </c>
    </row>
    <row r="2085" spans="2:4" x14ac:dyDescent="0.2">
      <c r="B2085" t="s">
        <v>2115</v>
      </c>
      <c r="C2085" s="33">
        <v>3.2629490910541223E-2</v>
      </c>
      <c r="D2085" s="33">
        <f t="shared" si="35"/>
        <v>1.737050908945878E-2</v>
      </c>
    </row>
    <row r="2086" spans="2:4" x14ac:dyDescent="0.2">
      <c r="B2086" t="s">
        <v>2116</v>
      </c>
      <c r="C2086" s="33">
        <v>9.6292376639166739E-3</v>
      </c>
      <c r="D2086" s="33">
        <f t="shared" si="35"/>
        <v>4.0370762336083332E-2</v>
      </c>
    </row>
    <row r="2087" spans="2:4" x14ac:dyDescent="0.2">
      <c r="B2087" t="s">
        <v>2117</v>
      </c>
      <c r="C2087" s="33">
        <v>-2.8668634798307689E-2</v>
      </c>
      <c r="D2087" s="33">
        <f t="shared" si="35"/>
        <v>7.8668634798307685E-2</v>
      </c>
    </row>
    <row r="2088" spans="2:4" x14ac:dyDescent="0.2">
      <c r="B2088" t="s">
        <v>2118</v>
      </c>
      <c r="C2088" s="33">
        <v>2.6154603071427147E-2</v>
      </c>
      <c r="D2088" s="33">
        <f t="shared" si="35"/>
        <v>2.3845396928572855E-2</v>
      </c>
    </row>
    <row r="2089" spans="2:4" x14ac:dyDescent="0.2">
      <c r="B2089" t="s">
        <v>2119</v>
      </c>
      <c r="C2089" s="33">
        <v>3.3277209154108117E-2</v>
      </c>
      <c r="D2089" s="33">
        <f t="shared" si="35"/>
        <v>1.6722790845891886E-2</v>
      </c>
    </row>
    <row r="2090" spans="2:4" x14ac:dyDescent="0.2">
      <c r="B2090" t="s">
        <v>2120</v>
      </c>
      <c r="C2090" s="33">
        <v>1.1808631833697368E-3</v>
      </c>
      <c r="D2090" s="33">
        <f t="shared" si="35"/>
        <v>4.8819136816630262E-2</v>
      </c>
    </row>
    <row r="2091" spans="2:4" x14ac:dyDescent="0.2">
      <c r="B2091" t="s">
        <v>2121</v>
      </c>
      <c r="C2091" s="33">
        <v>1.2323438209891027E-2</v>
      </c>
      <c r="D2091" s="33">
        <f t="shared" si="35"/>
        <v>3.7676561790108976E-2</v>
      </c>
    </row>
    <row r="2092" spans="2:4" x14ac:dyDescent="0.2">
      <c r="B2092" t="s">
        <v>2122</v>
      </c>
      <c r="C2092" s="33">
        <v>7.4224087135155792E-3</v>
      </c>
      <c r="D2092" s="33">
        <f t="shared" si="35"/>
        <v>4.2577591286484424E-2</v>
      </c>
    </row>
    <row r="2093" spans="2:4" x14ac:dyDescent="0.2">
      <c r="B2093" t="s">
        <v>2123</v>
      </c>
      <c r="C2093" s="33">
        <v>-3.4309876903973177E-2</v>
      </c>
      <c r="D2093" s="33">
        <f t="shared" si="35"/>
        <v>8.430987690397318E-2</v>
      </c>
    </row>
    <row r="2094" spans="2:4" x14ac:dyDescent="0.2">
      <c r="B2094" t="s">
        <v>2124</v>
      </c>
      <c r="C2094" s="33">
        <v>4.8801686188351262E-2</v>
      </c>
      <c r="D2094" s="33">
        <f t="shared" si="35"/>
        <v>1.1983138116487407E-3</v>
      </c>
    </row>
    <row r="2095" spans="2:4" x14ac:dyDescent="0.2">
      <c r="B2095" t="s">
        <v>2125</v>
      </c>
      <c r="C2095" s="33">
        <v>1.368937106628711E-2</v>
      </c>
      <c r="D2095" s="33">
        <f t="shared" si="35"/>
        <v>3.6310628933712896E-2</v>
      </c>
    </row>
    <row r="2096" spans="2:4" x14ac:dyDescent="0.2">
      <c r="B2096" t="s">
        <v>2126</v>
      </c>
      <c r="C2096" s="33">
        <v>-2.329114051100338E-2</v>
      </c>
      <c r="D2096" s="33">
        <f t="shared" si="35"/>
        <v>7.3291140511003383E-2</v>
      </c>
    </row>
    <row r="2097" spans="2:4" x14ac:dyDescent="0.2">
      <c r="B2097" t="s">
        <v>2127</v>
      </c>
      <c r="C2097" s="33">
        <v>2.4170639948725137E-2</v>
      </c>
      <c r="D2097" s="33">
        <f t="shared" si="35"/>
        <v>2.5829360051274865E-2</v>
      </c>
    </row>
    <row r="2098" spans="2:4" x14ac:dyDescent="0.2">
      <c r="B2098" t="s">
        <v>2128</v>
      </c>
      <c r="C2098" s="33">
        <v>4.7001284863757271E-2</v>
      </c>
      <c r="D2098" s="33">
        <f t="shared" si="35"/>
        <v>2.9987151362427314E-3</v>
      </c>
    </row>
    <row r="2099" spans="2:4" x14ac:dyDescent="0.2">
      <c r="B2099" t="s">
        <v>2129</v>
      </c>
      <c r="C2099" s="33">
        <v>3.1175490347006882E-2</v>
      </c>
      <c r="D2099" s="33">
        <f t="shared" si="35"/>
        <v>1.8824509652993121E-2</v>
      </c>
    </row>
    <row r="2100" spans="2:4" x14ac:dyDescent="0.2">
      <c r="B2100" t="s">
        <v>2130</v>
      </c>
      <c r="C2100" s="33">
        <v>3.1249227017572677E-2</v>
      </c>
      <c r="D2100" s="33">
        <f t="shared" si="35"/>
        <v>1.8750772982427326E-2</v>
      </c>
    </row>
    <row r="2101" spans="2:4" x14ac:dyDescent="0.2">
      <c r="B2101" t="s">
        <v>2131</v>
      </c>
      <c r="C2101" s="33">
        <v>4.2046032433455692E-2</v>
      </c>
      <c r="D2101" s="33">
        <f t="shared" si="35"/>
        <v>7.9539675665443108E-3</v>
      </c>
    </row>
    <row r="2102" spans="2:4" x14ac:dyDescent="0.2">
      <c r="B2102" t="s">
        <v>2132</v>
      </c>
      <c r="C2102" s="33">
        <v>3.6021384240680611E-2</v>
      </c>
      <c r="D2102" s="33">
        <f t="shared" si="35"/>
        <v>1.3978615759319392E-2</v>
      </c>
    </row>
    <row r="2103" spans="2:4" x14ac:dyDescent="0.2">
      <c r="B2103" t="s">
        <v>2133</v>
      </c>
      <c r="C2103" s="33">
        <v>2.1997807744579358E-2</v>
      </c>
      <c r="D2103" s="33">
        <f t="shared" si="35"/>
        <v>2.8002192255420645E-2</v>
      </c>
    </row>
    <row r="2104" spans="2:4" x14ac:dyDescent="0.2">
      <c r="B2104" t="s">
        <v>2134</v>
      </c>
      <c r="C2104" s="33">
        <v>3.5372510848123862E-3</v>
      </c>
      <c r="D2104" s="33">
        <f t="shared" si="35"/>
        <v>4.6462748915187618E-2</v>
      </c>
    </row>
    <row r="2105" spans="2:4" x14ac:dyDescent="0.2">
      <c r="B2105" t="s">
        <v>2135</v>
      </c>
      <c r="C2105" s="33">
        <v>1.4462301217691436E-2</v>
      </c>
      <c r="D2105" s="33">
        <f t="shared" si="35"/>
        <v>3.5537698782308565E-2</v>
      </c>
    </row>
    <row r="2106" spans="2:4" x14ac:dyDescent="0.2">
      <c r="B2106" t="s">
        <v>2136</v>
      </c>
      <c r="C2106" s="33">
        <v>-8.8752749186437486E-3</v>
      </c>
      <c r="D2106" s="33">
        <f t="shared" si="35"/>
        <v>5.887527491864375E-2</v>
      </c>
    </row>
    <row r="2107" spans="2:4" x14ac:dyDescent="0.2">
      <c r="B2107" t="s">
        <v>2137</v>
      </c>
      <c r="C2107" s="33">
        <v>7.0727124334700698E-3</v>
      </c>
      <c r="D2107" s="33">
        <f t="shared" si="35"/>
        <v>4.2927287566529936E-2</v>
      </c>
    </row>
    <row r="2108" spans="2:4" x14ac:dyDescent="0.2">
      <c r="B2108" t="s">
        <v>2138</v>
      </c>
      <c r="C2108" s="33">
        <v>-1.1341126640931181E-2</v>
      </c>
      <c r="D2108" s="33">
        <f t="shared" si="35"/>
        <v>6.1341126640931186E-2</v>
      </c>
    </row>
    <row r="2109" spans="2:4" x14ac:dyDescent="0.2">
      <c r="B2109" t="s">
        <v>2139</v>
      </c>
      <c r="C2109" s="33">
        <v>-1.0297267452838437E-2</v>
      </c>
      <c r="D2109" s="33">
        <f t="shared" si="35"/>
        <v>6.0297267452838442E-2</v>
      </c>
    </row>
    <row r="2110" spans="2:4" x14ac:dyDescent="0.2">
      <c r="B2110" t="s">
        <v>2140</v>
      </c>
      <c r="C2110" s="33">
        <v>3.2956582517108507E-2</v>
      </c>
      <c r="D2110" s="33">
        <f t="shared" si="35"/>
        <v>1.7043417482891496E-2</v>
      </c>
    </row>
    <row r="2111" spans="2:4" x14ac:dyDescent="0.2">
      <c r="B2111" t="s">
        <v>2141</v>
      </c>
      <c r="C2111" s="33">
        <v>2.2627325854365797E-2</v>
      </c>
      <c r="D2111" s="33">
        <f t="shared" si="35"/>
        <v>2.7372674145634206E-2</v>
      </c>
    </row>
    <row r="2112" spans="2:4" x14ac:dyDescent="0.2">
      <c r="B2112" t="s">
        <v>2142</v>
      </c>
      <c r="C2112" s="33">
        <v>-9.1380762308826708E-3</v>
      </c>
      <c r="D2112" s="33">
        <f t="shared" si="35"/>
        <v>5.9138076230882672E-2</v>
      </c>
    </row>
    <row r="2113" spans="2:4" x14ac:dyDescent="0.2">
      <c r="B2113" t="s">
        <v>2143</v>
      </c>
      <c r="C2113" s="33">
        <v>1.3210526526783832E-2</v>
      </c>
      <c r="D2113" s="33">
        <f t="shared" si="35"/>
        <v>3.6789473473216171E-2</v>
      </c>
    </row>
    <row r="2114" spans="2:4" x14ac:dyDescent="0.2">
      <c r="B2114" t="s">
        <v>2144</v>
      </c>
      <c r="C2114" s="33">
        <v>1.5351059715927075E-2</v>
      </c>
      <c r="D2114" s="33">
        <f t="shared" si="35"/>
        <v>3.4648940284072928E-2</v>
      </c>
    </row>
    <row r="2115" spans="2:4" x14ac:dyDescent="0.2">
      <c r="B2115" t="s">
        <v>2145</v>
      </c>
      <c r="C2115" s="33">
        <v>1.3221729110382635E-2</v>
      </c>
      <c r="D2115" s="33">
        <f t="shared" si="35"/>
        <v>3.6778270889617368E-2</v>
      </c>
    </row>
    <row r="2116" spans="2:4" x14ac:dyDescent="0.2">
      <c r="B2116" t="s">
        <v>2146</v>
      </c>
      <c r="C2116" s="33">
        <v>-2.218712853122165E-2</v>
      </c>
      <c r="D2116" s="33">
        <f t="shared" si="35"/>
        <v>7.2187128531221653E-2</v>
      </c>
    </row>
    <row r="2117" spans="2:4" x14ac:dyDescent="0.2">
      <c r="B2117" t="s">
        <v>2147</v>
      </c>
      <c r="C2117" s="33">
        <v>1.3314605526435416E-3</v>
      </c>
      <c r="D2117" s="33">
        <f t="shared" ref="D2117:D2180" si="36">-C2117+5%</f>
        <v>4.8668539447356461E-2</v>
      </c>
    </row>
    <row r="2118" spans="2:4" x14ac:dyDescent="0.2">
      <c r="B2118" t="s">
        <v>2148</v>
      </c>
      <c r="C2118" s="33">
        <v>4.6202941776582025E-2</v>
      </c>
      <c r="D2118" s="33">
        <f t="shared" si="36"/>
        <v>3.7970582234179776E-3</v>
      </c>
    </row>
    <row r="2119" spans="2:4" x14ac:dyDescent="0.2">
      <c r="B2119" t="s">
        <v>2149</v>
      </c>
      <c r="C2119" s="33">
        <v>3.2461107320899733E-2</v>
      </c>
      <c r="D2119" s="33">
        <f t="shared" si="36"/>
        <v>1.7538892679100269E-2</v>
      </c>
    </row>
    <row r="2120" spans="2:4" x14ac:dyDescent="0.2">
      <c r="B2120" t="s">
        <v>2150</v>
      </c>
      <c r="C2120" s="33">
        <v>-1.8893391031532494E-2</v>
      </c>
      <c r="D2120" s="33">
        <f t="shared" si="36"/>
        <v>6.8893391031532497E-2</v>
      </c>
    </row>
    <row r="2121" spans="2:4" x14ac:dyDescent="0.2">
      <c r="B2121" t="s">
        <v>2151</v>
      </c>
      <c r="C2121" s="33">
        <v>1.6952680522671775E-2</v>
      </c>
      <c r="D2121" s="33">
        <f t="shared" si="36"/>
        <v>3.3047319477328224E-2</v>
      </c>
    </row>
    <row r="2122" spans="2:4" x14ac:dyDescent="0.2">
      <c r="B2122" t="s">
        <v>2152</v>
      </c>
      <c r="C2122" s="33">
        <v>1.6537911214041995E-2</v>
      </c>
      <c r="D2122" s="33">
        <f t="shared" si="36"/>
        <v>3.3462088785958008E-2</v>
      </c>
    </row>
    <row r="2123" spans="2:4" x14ac:dyDescent="0.2">
      <c r="B2123" t="s">
        <v>2153</v>
      </c>
      <c r="C2123" s="33">
        <v>8.7874940343069669E-3</v>
      </c>
      <c r="D2123" s="33">
        <f t="shared" si="36"/>
        <v>4.1212505965693036E-2</v>
      </c>
    </row>
    <row r="2124" spans="2:4" x14ac:dyDescent="0.2">
      <c r="B2124" t="s">
        <v>2154</v>
      </c>
      <c r="C2124" s="33">
        <v>4.9249260196454949E-3</v>
      </c>
      <c r="D2124" s="33">
        <f t="shared" si="36"/>
        <v>4.5075073980354506E-2</v>
      </c>
    </row>
    <row r="2125" spans="2:4" x14ac:dyDescent="0.2">
      <c r="B2125" t="s">
        <v>2155</v>
      </c>
      <c r="C2125" s="33">
        <v>1.9449460372449184E-2</v>
      </c>
      <c r="D2125" s="33">
        <f t="shared" si="36"/>
        <v>3.0550539627550818E-2</v>
      </c>
    </row>
    <row r="2126" spans="2:4" x14ac:dyDescent="0.2">
      <c r="B2126" t="s">
        <v>2156</v>
      </c>
      <c r="C2126" s="33">
        <v>1.0156946101666746E-2</v>
      </c>
      <c r="D2126" s="33">
        <f t="shared" si="36"/>
        <v>3.9843053898333258E-2</v>
      </c>
    </row>
    <row r="2127" spans="2:4" x14ac:dyDescent="0.2">
      <c r="B2127" t="s">
        <v>2157</v>
      </c>
      <c r="C2127" s="33">
        <v>1.1433851193476285E-2</v>
      </c>
      <c r="D2127" s="33">
        <f t="shared" si="36"/>
        <v>3.8566148806523717E-2</v>
      </c>
    </row>
    <row r="2128" spans="2:4" x14ac:dyDescent="0.2">
      <c r="B2128" t="s">
        <v>2158</v>
      </c>
      <c r="C2128" s="33">
        <v>3.4734508237300753E-2</v>
      </c>
      <c r="D2128" s="33">
        <f t="shared" si="36"/>
        <v>1.526549176269925E-2</v>
      </c>
    </row>
    <row r="2129" spans="2:4" x14ac:dyDescent="0.2">
      <c r="B2129" t="s">
        <v>2159</v>
      </c>
      <c r="C2129" s="33">
        <v>2.8847489432427847E-2</v>
      </c>
      <c r="D2129" s="33">
        <f t="shared" si="36"/>
        <v>2.1152510567572155E-2</v>
      </c>
    </row>
    <row r="2130" spans="2:4" x14ac:dyDescent="0.2">
      <c r="B2130" t="s">
        <v>2160</v>
      </c>
      <c r="C2130" s="33">
        <v>-1.9734992085445074E-2</v>
      </c>
      <c r="D2130" s="33">
        <f t="shared" si="36"/>
        <v>6.9734992085445077E-2</v>
      </c>
    </row>
    <row r="2131" spans="2:4" x14ac:dyDescent="0.2">
      <c r="B2131" t="s">
        <v>2161</v>
      </c>
      <c r="C2131" s="33">
        <v>1.5582870017782753E-2</v>
      </c>
      <c r="D2131" s="33">
        <f t="shared" si="36"/>
        <v>3.441712998221725E-2</v>
      </c>
    </row>
    <row r="2132" spans="2:4" x14ac:dyDescent="0.2">
      <c r="B2132" t="s">
        <v>2162</v>
      </c>
      <c r="C2132" s="33">
        <v>3.3147610408733472E-2</v>
      </c>
      <c r="D2132" s="33">
        <f t="shared" si="36"/>
        <v>1.6852389591266531E-2</v>
      </c>
    </row>
    <row r="2133" spans="2:4" x14ac:dyDescent="0.2">
      <c r="B2133" t="s">
        <v>2163</v>
      </c>
      <c r="C2133" s="33">
        <v>-3.5477085930954513E-3</v>
      </c>
      <c r="D2133" s="33">
        <f t="shared" si="36"/>
        <v>5.3547708593095454E-2</v>
      </c>
    </row>
    <row r="2134" spans="2:4" x14ac:dyDescent="0.2">
      <c r="B2134" t="s">
        <v>2164</v>
      </c>
      <c r="C2134" s="33">
        <v>4.132900101874639E-4</v>
      </c>
      <c r="D2134" s="33">
        <f t="shared" si="36"/>
        <v>4.9586709989812537E-2</v>
      </c>
    </row>
    <row r="2135" spans="2:4" x14ac:dyDescent="0.2">
      <c r="B2135" t="s">
        <v>2165</v>
      </c>
      <c r="C2135" s="33">
        <v>-3.0481263804028443E-2</v>
      </c>
      <c r="D2135" s="33">
        <f t="shared" si="36"/>
        <v>8.0481263804028452E-2</v>
      </c>
    </row>
    <row r="2136" spans="2:4" x14ac:dyDescent="0.2">
      <c r="B2136" t="s">
        <v>2166</v>
      </c>
      <c r="C2136" s="33">
        <v>3.5659022485224397E-3</v>
      </c>
      <c r="D2136" s="33">
        <f t="shared" si="36"/>
        <v>4.6434097751477561E-2</v>
      </c>
    </row>
    <row r="2137" spans="2:4" x14ac:dyDescent="0.2">
      <c r="B2137" t="s">
        <v>2167</v>
      </c>
      <c r="C2137" s="33">
        <v>3.8645500527837814E-2</v>
      </c>
      <c r="D2137" s="33">
        <f t="shared" si="36"/>
        <v>1.1354499472162188E-2</v>
      </c>
    </row>
    <row r="2138" spans="2:4" x14ac:dyDescent="0.2">
      <c r="B2138" t="s">
        <v>2168</v>
      </c>
      <c r="C2138" s="33">
        <v>1.6544332272327628E-2</v>
      </c>
      <c r="D2138" s="33">
        <f t="shared" si="36"/>
        <v>3.3455667727672375E-2</v>
      </c>
    </row>
    <row r="2139" spans="2:4" x14ac:dyDescent="0.2">
      <c r="B2139" t="s">
        <v>2169</v>
      </c>
      <c r="C2139" s="33">
        <v>1.0122083255749042E-2</v>
      </c>
      <c r="D2139" s="33">
        <f t="shared" si="36"/>
        <v>3.9877916744250959E-2</v>
      </c>
    </row>
    <row r="2140" spans="2:4" x14ac:dyDescent="0.2">
      <c r="B2140" t="s">
        <v>2170</v>
      </c>
      <c r="C2140" s="33">
        <v>1.1096976393596199E-2</v>
      </c>
      <c r="D2140" s="33">
        <f t="shared" si="36"/>
        <v>3.8903023606403804E-2</v>
      </c>
    </row>
    <row r="2141" spans="2:4" x14ac:dyDescent="0.2">
      <c r="B2141" t="s">
        <v>2171</v>
      </c>
      <c r="C2141" s="33">
        <v>3.6809532445362336E-2</v>
      </c>
      <c r="D2141" s="33">
        <f t="shared" si="36"/>
        <v>1.3190467554637667E-2</v>
      </c>
    </row>
    <row r="2142" spans="2:4" x14ac:dyDescent="0.2">
      <c r="B2142" t="s">
        <v>2172</v>
      </c>
      <c r="C2142" s="33">
        <v>-1.7910394937154465E-3</v>
      </c>
      <c r="D2142" s="33">
        <f t="shared" si="36"/>
        <v>5.1791039493715448E-2</v>
      </c>
    </row>
    <row r="2143" spans="2:4" x14ac:dyDescent="0.2">
      <c r="B2143" t="s">
        <v>2173</v>
      </c>
      <c r="C2143" s="33">
        <v>1.3945038166955597E-2</v>
      </c>
      <c r="D2143" s="33">
        <f t="shared" si="36"/>
        <v>3.6054961833044408E-2</v>
      </c>
    </row>
    <row r="2144" spans="2:4" x14ac:dyDescent="0.2">
      <c r="B2144" t="s">
        <v>2174</v>
      </c>
      <c r="C2144" s="33">
        <v>7.5103254250705274E-3</v>
      </c>
      <c r="D2144" s="33">
        <f t="shared" si="36"/>
        <v>4.2489674574929477E-2</v>
      </c>
    </row>
    <row r="2145" spans="2:4" x14ac:dyDescent="0.2">
      <c r="B2145" t="s">
        <v>2175</v>
      </c>
      <c r="C2145" s="33">
        <v>3.3180309502616578E-2</v>
      </c>
      <c r="D2145" s="33">
        <f t="shared" si="36"/>
        <v>1.6819690497383424E-2</v>
      </c>
    </row>
    <row r="2146" spans="2:4" x14ac:dyDescent="0.2">
      <c r="B2146" t="s">
        <v>2176</v>
      </c>
      <c r="C2146" s="33">
        <v>-5.3574594984133993E-4</v>
      </c>
      <c r="D2146" s="33">
        <f t="shared" si="36"/>
        <v>5.0535745949841344E-2</v>
      </c>
    </row>
    <row r="2147" spans="2:4" x14ac:dyDescent="0.2">
      <c r="B2147" t="s">
        <v>2177</v>
      </c>
      <c r="C2147" s="33">
        <v>2.9071517443575778E-2</v>
      </c>
      <c r="D2147" s="33">
        <f t="shared" si="36"/>
        <v>2.0928482556424224E-2</v>
      </c>
    </row>
    <row r="2148" spans="2:4" x14ac:dyDescent="0.2">
      <c r="B2148" t="s">
        <v>2178</v>
      </c>
      <c r="C2148" s="33">
        <v>2.5681467357333142E-2</v>
      </c>
      <c r="D2148" s="33">
        <f t="shared" si="36"/>
        <v>2.4318532642666861E-2</v>
      </c>
    </row>
    <row r="2149" spans="2:4" x14ac:dyDescent="0.2">
      <c r="B2149" t="s">
        <v>2179</v>
      </c>
      <c r="C2149" s="33">
        <v>3.0732734246070072E-2</v>
      </c>
      <c r="D2149" s="33">
        <f t="shared" si="36"/>
        <v>1.9267265753929931E-2</v>
      </c>
    </row>
    <row r="2150" spans="2:4" x14ac:dyDescent="0.2">
      <c r="B2150" t="s">
        <v>2180</v>
      </c>
      <c r="C2150" s="33">
        <v>1.2540698844626715E-2</v>
      </c>
      <c r="D2150" s="33">
        <f t="shared" si="36"/>
        <v>3.7459301155373284E-2</v>
      </c>
    </row>
    <row r="2151" spans="2:4" x14ac:dyDescent="0.2">
      <c r="B2151" t="s">
        <v>2181</v>
      </c>
      <c r="C2151" s="33">
        <v>1.5665499534608412E-2</v>
      </c>
      <c r="D2151" s="33">
        <f t="shared" si="36"/>
        <v>3.433450046539159E-2</v>
      </c>
    </row>
    <row r="2152" spans="2:4" x14ac:dyDescent="0.2">
      <c r="B2152" t="s">
        <v>2182</v>
      </c>
      <c r="C2152" s="33">
        <v>2.25333688149131E-2</v>
      </c>
      <c r="D2152" s="33">
        <f t="shared" si="36"/>
        <v>2.7466631185086902E-2</v>
      </c>
    </row>
    <row r="2153" spans="2:4" x14ac:dyDescent="0.2">
      <c r="B2153" t="s">
        <v>2183</v>
      </c>
      <c r="C2153" s="33">
        <v>-5.3033293844016362E-3</v>
      </c>
      <c r="D2153" s="33">
        <f t="shared" si="36"/>
        <v>5.5303329384401641E-2</v>
      </c>
    </row>
    <row r="2154" spans="2:4" x14ac:dyDescent="0.2">
      <c r="B2154" t="s">
        <v>2184</v>
      </c>
      <c r="C2154" s="33">
        <v>1.2500403688228528E-2</v>
      </c>
      <c r="D2154" s="33">
        <f t="shared" si="36"/>
        <v>3.7499596311771473E-2</v>
      </c>
    </row>
    <row r="2155" spans="2:4" x14ac:dyDescent="0.2">
      <c r="B2155" t="s">
        <v>2185</v>
      </c>
      <c r="C2155" s="33">
        <v>2.5547210571770996E-2</v>
      </c>
      <c r="D2155" s="33">
        <f t="shared" si="36"/>
        <v>2.4452789428229007E-2</v>
      </c>
    </row>
    <row r="2156" spans="2:4" x14ac:dyDescent="0.2">
      <c r="B2156" t="s">
        <v>2186</v>
      </c>
      <c r="C2156" s="33">
        <v>1.7665908353734588E-2</v>
      </c>
      <c r="D2156" s="33">
        <f t="shared" si="36"/>
        <v>3.2334091646265412E-2</v>
      </c>
    </row>
    <row r="2157" spans="2:4" x14ac:dyDescent="0.2">
      <c r="B2157" t="s">
        <v>2187</v>
      </c>
      <c r="C2157" s="33">
        <v>1.0503030125951437E-2</v>
      </c>
      <c r="D2157" s="33">
        <f t="shared" si="36"/>
        <v>3.9496969874048563E-2</v>
      </c>
    </row>
    <row r="2158" spans="2:4" x14ac:dyDescent="0.2">
      <c r="B2158" t="s">
        <v>2188</v>
      </c>
      <c r="C2158" s="33">
        <v>3.8961472490735213E-3</v>
      </c>
      <c r="D2158" s="33">
        <f t="shared" si="36"/>
        <v>4.6103852750926481E-2</v>
      </c>
    </row>
    <row r="2159" spans="2:4" x14ac:dyDescent="0.2">
      <c r="B2159" t="s">
        <v>2189</v>
      </c>
      <c r="C2159" s="33">
        <v>7.5959315636542415E-3</v>
      </c>
      <c r="D2159" s="33">
        <f t="shared" si="36"/>
        <v>4.2404068436345761E-2</v>
      </c>
    </row>
    <row r="2160" spans="2:4" x14ac:dyDescent="0.2">
      <c r="B2160" t="s">
        <v>2190</v>
      </c>
      <c r="C2160" s="33">
        <v>1.6944332481806976E-2</v>
      </c>
      <c r="D2160" s="33">
        <f t="shared" si="36"/>
        <v>3.3055667518193027E-2</v>
      </c>
    </row>
    <row r="2161" spans="2:4" x14ac:dyDescent="0.2">
      <c r="B2161" t="s">
        <v>2191</v>
      </c>
      <c r="C2161" s="33">
        <v>1.9446708647378019E-2</v>
      </c>
      <c r="D2161" s="33">
        <f t="shared" si="36"/>
        <v>3.0553291352621983E-2</v>
      </c>
    </row>
    <row r="2162" spans="2:4" x14ac:dyDescent="0.2">
      <c r="B2162" t="s">
        <v>2192</v>
      </c>
      <c r="C2162" s="33">
        <v>9.6863760530060093E-4</v>
      </c>
      <c r="D2162" s="33">
        <f t="shared" si="36"/>
        <v>4.90313623946994E-2</v>
      </c>
    </row>
    <row r="2163" spans="2:4" x14ac:dyDescent="0.2">
      <c r="B2163" t="s">
        <v>2193</v>
      </c>
      <c r="C2163" s="33">
        <v>1.9418460816664769E-2</v>
      </c>
      <c r="D2163" s="33">
        <f t="shared" si="36"/>
        <v>3.0581539183335234E-2</v>
      </c>
    </row>
    <row r="2164" spans="2:4" x14ac:dyDescent="0.2">
      <c r="B2164" t="s">
        <v>2194</v>
      </c>
      <c r="C2164" s="33">
        <v>4.0786001584721624E-3</v>
      </c>
      <c r="D2164" s="33">
        <f t="shared" si="36"/>
        <v>4.5921399841527842E-2</v>
      </c>
    </row>
    <row r="2165" spans="2:4" x14ac:dyDescent="0.2">
      <c r="B2165" t="s">
        <v>2195</v>
      </c>
      <c r="C2165" s="33">
        <v>7.2670664407174113E-3</v>
      </c>
      <c r="D2165" s="33">
        <f t="shared" si="36"/>
        <v>4.2732933559282593E-2</v>
      </c>
    </row>
    <row r="2166" spans="2:4" x14ac:dyDescent="0.2">
      <c r="B2166" t="s">
        <v>2196</v>
      </c>
      <c r="C2166" s="33">
        <v>1.6431517414396375E-2</v>
      </c>
      <c r="D2166" s="33">
        <f t="shared" si="36"/>
        <v>3.3568482585603632E-2</v>
      </c>
    </row>
    <row r="2167" spans="2:4" x14ac:dyDescent="0.2">
      <c r="B2167" t="s">
        <v>2197</v>
      </c>
      <c r="C2167" s="33">
        <v>5.2276817713573284E-3</v>
      </c>
      <c r="D2167" s="33">
        <f t="shared" si="36"/>
        <v>4.4772318228642673E-2</v>
      </c>
    </row>
    <row r="2168" spans="2:4" x14ac:dyDescent="0.2">
      <c r="B2168" t="s">
        <v>2198</v>
      </c>
      <c r="C2168" s="33">
        <v>1.7214065414283365E-2</v>
      </c>
      <c r="D2168" s="33">
        <f t="shared" si="36"/>
        <v>3.2785934585716638E-2</v>
      </c>
    </row>
    <row r="2169" spans="2:4" x14ac:dyDescent="0.2">
      <c r="B2169" t="s">
        <v>2199</v>
      </c>
      <c r="C2169" s="33">
        <v>2.0103420683927405E-2</v>
      </c>
      <c r="D2169" s="33">
        <f t="shared" si="36"/>
        <v>2.9896579316072598E-2</v>
      </c>
    </row>
    <row r="2170" spans="2:4" x14ac:dyDescent="0.2">
      <c r="B2170" t="s">
        <v>2200</v>
      </c>
      <c r="C2170" s="33">
        <v>-3.2482596408795247E-3</v>
      </c>
      <c r="D2170" s="33">
        <f t="shared" si="36"/>
        <v>5.3248259640879529E-2</v>
      </c>
    </row>
    <row r="2171" spans="2:4" x14ac:dyDescent="0.2">
      <c r="B2171" t="s">
        <v>2201</v>
      </c>
      <c r="C2171" s="33">
        <v>1.6685576251299059E-2</v>
      </c>
      <c r="D2171" s="33">
        <f t="shared" si="36"/>
        <v>3.3314423748700944E-2</v>
      </c>
    </row>
    <row r="2172" spans="2:4" x14ac:dyDescent="0.2">
      <c r="B2172" t="s">
        <v>2202</v>
      </c>
      <c r="C2172" s="33">
        <v>8.7979621384746444E-3</v>
      </c>
      <c r="D2172" s="33">
        <f t="shared" si="36"/>
        <v>4.1202037861525362E-2</v>
      </c>
    </row>
    <row r="2173" spans="2:4" x14ac:dyDescent="0.2">
      <c r="B2173" t="s">
        <v>2203</v>
      </c>
      <c r="C2173" s="33">
        <v>1.6909698628787845E-3</v>
      </c>
      <c r="D2173" s="33">
        <f t="shared" si="36"/>
        <v>4.830903013712122E-2</v>
      </c>
    </row>
    <row r="2174" spans="2:4" x14ac:dyDescent="0.2">
      <c r="B2174" t="s">
        <v>2204</v>
      </c>
      <c r="C2174" s="33">
        <v>-1.4354699985495928E-2</v>
      </c>
      <c r="D2174" s="33">
        <f t="shared" si="36"/>
        <v>6.4354699985495936E-2</v>
      </c>
    </row>
    <row r="2175" spans="2:4" x14ac:dyDescent="0.2">
      <c r="B2175" t="s">
        <v>2205</v>
      </c>
      <c r="C2175" s="33">
        <v>3.4001547519122134E-2</v>
      </c>
      <c r="D2175" s="33">
        <f t="shared" si="36"/>
        <v>1.5998452480877869E-2</v>
      </c>
    </row>
    <row r="2176" spans="2:4" x14ac:dyDescent="0.2">
      <c r="B2176" t="s">
        <v>2206</v>
      </c>
      <c r="C2176" s="33">
        <v>-1.3902630028237403E-2</v>
      </c>
      <c r="D2176" s="33">
        <f t="shared" si="36"/>
        <v>6.39026300282374E-2</v>
      </c>
    </row>
    <row r="2177" spans="2:4" x14ac:dyDescent="0.2">
      <c r="B2177" t="s">
        <v>2207</v>
      </c>
      <c r="C2177" s="33">
        <v>1.3801403970987954E-2</v>
      </c>
      <c r="D2177" s="33">
        <f t="shared" si="36"/>
        <v>3.6198596029012049E-2</v>
      </c>
    </row>
    <row r="2178" spans="2:4" x14ac:dyDescent="0.2">
      <c r="B2178" t="s">
        <v>2208</v>
      </c>
      <c r="C2178" s="33">
        <v>5.0532228319469734E-2</v>
      </c>
      <c r="D2178" s="33">
        <f t="shared" si="36"/>
        <v>-5.3222831946973109E-4</v>
      </c>
    </row>
    <row r="2179" spans="2:4" x14ac:dyDescent="0.2">
      <c r="B2179" t="s">
        <v>2209</v>
      </c>
      <c r="C2179" s="33">
        <v>1.4505472615992675E-2</v>
      </c>
      <c r="D2179" s="33">
        <f t="shared" si="36"/>
        <v>3.5494527384007324E-2</v>
      </c>
    </row>
    <row r="2180" spans="2:4" x14ac:dyDescent="0.2">
      <c r="B2180" t="s">
        <v>2210</v>
      </c>
      <c r="C2180" s="33">
        <v>9.9068007796513785E-3</v>
      </c>
      <c r="D2180" s="33">
        <f t="shared" si="36"/>
        <v>4.0093199220348624E-2</v>
      </c>
    </row>
    <row r="2181" spans="2:4" x14ac:dyDescent="0.2">
      <c r="B2181" t="s">
        <v>2211</v>
      </c>
      <c r="C2181" s="33">
        <v>-5.1409377502364337E-3</v>
      </c>
      <c r="D2181" s="33">
        <f t="shared" ref="D2181:D2244" si="37">-C2181+5%</f>
        <v>5.5140937750236436E-2</v>
      </c>
    </row>
    <row r="2182" spans="2:4" x14ac:dyDescent="0.2">
      <c r="B2182" t="s">
        <v>2212</v>
      </c>
      <c r="C2182" s="33">
        <v>2.4836598142830735E-2</v>
      </c>
      <c r="D2182" s="33">
        <f t="shared" si="37"/>
        <v>2.5163401857169268E-2</v>
      </c>
    </row>
    <row r="2183" spans="2:4" x14ac:dyDescent="0.2">
      <c r="B2183" t="s">
        <v>2213</v>
      </c>
      <c r="C2183" s="33">
        <v>1.5508456550950893E-2</v>
      </c>
      <c r="D2183" s="33">
        <f t="shared" si="37"/>
        <v>3.449154344904911E-2</v>
      </c>
    </row>
    <row r="2184" spans="2:4" x14ac:dyDescent="0.2">
      <c r="B2184" t="s">
        <v>2214</v>
      </c>
      <c r="C2184" s="33">
        <v>2.5221586152101516E-2</v>
      </c>
      <c r="D2184" s="33">
        <f t="shared" si="37"/>
        <v>2.4778413847898487E-2</v>
      </c>
    </row>
    <row r="2185" spans="2:4" x14ac:dyDescent="0.2">
      <c r="B2185" t="s">
        <v>2215</v>
      </c>
      <c r="C2185" s="33">
        <v>2.1992856136183219E-2</v>
      </c>
      <c r="D2185" s="33">
        <f t="shared" si="37"/>
        <v>2.8007143863816784E-2</v>
      </c>
    </row>
    <row r="2186" spans="2:4" x14ac:dyDescent="0.2">
      <c r="B2186" t="s">
        <v>2216</v>
      </c>
      <c r="C2186" s="33">
        <v>-2.3518645089057374E-3</v>
      </c>
      <c r="D2186" s="33">
        <f t="shared" si="37"/>
        <v>5.2351864508905742E-2</v>
      </c>
    </row>
    <row r="2187" spans="2:4" x14ac:dyDescent="0.2">
      <c r="B2187" t="s">
        <v>2217</v>
      </c>
      <c r="C2187" s="33">
        <v>-2.4912701138907669E-3</v>
      </c>
      <c r="D2187" s="33">
        <f t="shared" si="37"/>
        <v>5.2491270113890771E-2</v>
      </c>
    </row>
    <row r="2188" spans="2:4" x14ac:dyDescent="0.2">
      <c r="B2188" t="s">
        <v>2218</v>
      </c>
      <c r="C2188" s="33">
        <v>-1.5503293099974861E-2</v>
      </c>
      <c r="D2188" s="33">
        <f t="shared" si="37"/>
        <v>6.5503293099974866E-2</v>
      </c>
    </row>
    <row r="2189" spans="2:4" x14ac:dyDescent="0.2">
      <c r="B2189" t="s">
        <v>2219</v>
      </c>
      <c r="C2189" s="33">
        <v>3.2010763048567668E-2</v>
      </c>
      <c r="D2189" s="33">
        <f t="shared" si="37"/>
        <v>1.7989236951432334E-2</v>
      </c>
    </row>
    <row r="2190" spans="2:4" x14ac:dyDescent="0.2">
      <c r="B2190" t="s">
        <v>2220</v>
      </c>
      <c r="C2190" s="33">
        <v>2.1247015562631817E-2</v>
      </c>
      <c r="D2190" s="33">
        <f t="shared" si="37"/>
        <v>2.8752984437368186E-2</v>
      </c>
    </row>
    <row r="2191" spans="2:4" x14ac:dyDescent="0.2">
      <c r="B2191" t="s">
        <v>2221</v>
      </c>
      <c r="C2191" s="33">
        <v>3.4236398520942186E-2</v>
      </c>
      <c r="D2191" s="33">
        <f t="shared" si="37"/>
        <v>1.5763601479057816E-2</v>
      </c>
    </row>
    <row r="2192" spans="2:4" x14ac:dyDescent="0.2">
      <c r="B2192" t="s">
        <v>2222</v>
      </c>
      <c r="C2192" s="33">
        <v>2.3476513726402113E-3</v>
      </c>
      <c r="D2192" s="33">
        <f t="shared" si="37"/>
        <v>4.7652348627359793E-2</v>
      </c>
    </row>
    <row r="2193" spans="2:4" x14ac:dyDescent="0.2">
      <c r="B2193" t="s">
        <v>2223</v>
      </c>
      <c r="C2193" s="33">
        <v>4.7900456340325658E-2</v>
      </c>
      <c r="D2193" s="33">
        <f t="shared" si="37"/>
        <v>2.0995436596743453E-3</v>
      </c>
    </row>
    <row r="2194" spans="2:4" x14ac:dyDescent="0.2">
      <c r="B2194" t="s">
        <v>2224</v>
      </c>
      <c r="C2194" s="33">
        <v>2.7902381149777647E-3</v>
      </c>
      <c r="D2194" s="33">
        <f t="shared" si="37"/>
        <v>4.7209761885022239E-2</v>
      </c>
    </row>
    <row r="2195" spans="2:4" x14ac:dyDescent="0.2">
      <c r="B2195" t="s">
        <v>2225</v>
      </c>
      <c r="C2195" s="33">
        <v>2.9832956061517577E-2</v>
      </c>
      <c r="D2195" s="33">
        <f t="shared" si="37"/>
        <v>2.0167043938482426E-2</v>
      </c>
    </row>
    <row r="2196" spans="2:4" x14ac:dyDescent="0.2">
      <c r="B2196" t="s">
        <v>2226</v>
      </c>
      <c r="C2196" s="33">
        <v>9.3429222157044977E-3</v>
      </c>
      <c r="D2196" s="33">
        <f t="shared" si="37"/>
        <v>4.0657077784295503E-2</v>
      </c>
    </row>
    <row r="2197" spans="2:4" x14ac:dyDescent="0.2">
      <c r="B2197" t="s">
        <v>2227</v>
      </c>
      <c r="C2197" s="33">
        <v>3.0305521184967148E-2</v>
      </c>
      <c r="D2197" s="33">
        <f t="shared" si="37"/>
        <v>1.9694478815032855E-2</v>
      </c>
    </row>
    <row r="2198" spans="2:4" x14ac:dyDescent="0.2">
      <c r="B2198" t="s">
        <v>2228</v>
      </c>
      <c r="C2198" s="33">
        <v>5.5429854979347139E-2</v>
      </c>
      <c r="D2198" s="33">
        <f t="shared" si="37"/>
        <v>-5.429854979347136E-3</v>
      </c>
    </row>
    <row r="2199" spans="2:4" x14ac:dyDescent="0.2">
      <c r="B2199" t="s">
        <v>2229</v>
      </c>
      <c r="C2199" s="33">
        <v>5.2129304470959821E-2</v>
      </c>
      <c r="D2199" s="33">
        <f t="shared" si="37"/>
        <v>-2.1293044709598183E-3</v>
      </c>
    </row>
    <row r="2200" spans="2:4" x14ac:dyDescent="0.2">
      <c r="B2200" t="s">
        <v>2230</v>
      </c>
      <c r="C2200" s="33">
        <v>-9.2730622366083044E-4</v>
      </c>
      <c r="D2200" s="33">
        <f t="shared" si="37"/>
        <v>5.0927306223660831E-2</v>
      </c>
    </row>
    <row r="2201" spans="2:4" x14ac:dyDescent="0.2">
      <c r="B2201" t="s">
        <v>2231</v>
      </c>
      <c r="C2201" s="33">
        <v>1.8928175341307339E-2</v>
      </c>
      <c r="D2201" s="33">
        <f t="shared" si="37"/>
        <v>3.1071824658692664E-2</v>
      </c>
    </row>
    <row r="2202" spans="2:4" x14ac:dyDescent="0.2">
      <c r="B2202" t="s">
        <v>2232</v>
      </c>
      <c r="C2202" s="33">
        <v>3.0729247154758117E-2</v>
      </c>
      <c r="D2202" s="33">
        <f t="shared" si="37"/>
        <v>1.9270752845241886E-2</v>
      </c>
    </row>
    <row r="2203" spans="2:4" x14ac:dyDescent="0.2">
      <c r="B2203" t="s">
        <v>2233</v>
      </c>
      <c r="C2203" s="33">
        <v>9.9969134035816382E-3</v>
      </c>
      <c r="D2203" s="33">
        <f t="shared" si="37"/>
        <v>4.0003086596418366E-2</v>
      </c>
    </row>
    <row r="2204" spans="2:4" x14ac:dyDescent="0.2">
      <c r="B2204" t="s">
        <v>2234</v>
      </c>
      <c r="C2204" s="33">
        <v>1.5276662294332962E-2</v>
      </c>
      <c r="D2204" s="33">
        <f t="shared" si="37"/>
        <v>3.4723337705667039E-2</v>
      </c>
    </row>
    <row r="2205" spans="2:4" x14ac:dyDescent="0.2">
      <c r="B2205" t="s">
        <v>2235</v>
      </c>
      <c r="C2205" s="33">
        <v>1.9739104275092546E-2</v>
      </c>
      <c r="D2205" s="33">
        <f t="shared" si="37"/>
        <v>3.0260895724907456E-2</v>
      </c>
    </row>
    <row r="2206" spans="2:4" x14ac:dyDescent="0.2">
      <c r="B2206" t="s">
        <v>2236</v>
      </c>
      <c r="C2206" s="33">
        <v>2.4108614216240744E-2</v>
      </c>
      <c r="D2206" s="33">
        <f t="shared" si="37"/>
        <v>2.5891385783759258E-2</v>
      </c>
    </row>
    <row r="2207" spans="2:4" x14ac:dyDescent="0.2">
      <c r="B2207" t="s">
        <v>2237</v>
      </c>
      <c r="C2207" s="33">
        <v>3.4669833964963851E-3</v>
      </c>
      <c r="D2207" s="33">
        <f t="shared" si="37"/>
        <v>4.6533016603503619E-2</v>
      </c>
    </row>
    <row r="2208" spans="2:4" x14ac:dyDescent="0.2">
      <c r="B2208" t="s">
        <v>2238</v>
      </c>
      <c r="C2208" s="33">
        <v>-6.8661418036194775E-3</v>
      </c>
      <c r="D2208" s="33">
        <f t="shared" si="37"/>
        <v>5.6866141803619479E-2</v>
      </c>
    </row>
    <row r="2209" spans="2:4" x14ac:dyDescent="0.2">
      <c r="B2209" t="s">
        <v>2239</v>
      </c>
      <c r="C2209" s="33">
        <v>-1.1181983752082502E-2</v>
      </c>
      <c r="D2209" s="33">
        <f t="shared" si="37"/>
        <v>6.1181983752082503E-2</v>
      </c>
    </row>
    <row r="2210" spans="2:4" x14ac:dyDescent="0.2">
      <c r="B2210" t="s">
        <v>2240</v>
      </c>
      <c r="C2210" s="33">
        <v>3.1437654544233659E-3</v>
      </c>
      <c r="D2210" s="33">
        <f t="shared" si="37"/>
        <v>4.6856234545576636E-2</v>
      </c>
    </row>
    <row r="2211" spans="2:4" x14ac:dyDescent="0.2">
      <c r="B2211" t="s">
        <v>2241</v>
      </c>
      <c r="C2211" s="33">
        <v>2.7585356118332634E-2</v>
      </c>
      <c r="D2211" s="33">
        <f t="shared" si="37"/>
        <v>2.2414643881667369E-2</v>
      </c>
    </row>
    <row r="2212" spans="2:4" x14ac:dyDescent="0.2">
      <c r="B2212" t="s">
        <v>2242</v>
      </c>
      <c r="C2212" s="33">
        <v>2.7445612055092931E-2</v>
      </c>
      <c r="D2212" s="33">
        <f t="shared" si="37"/>
        <v>2.2554387944907071E-2</v>
      </c>
    </row>
    <row r="2213" spans="2:4" x14ac:dyDescent="0.2">
      <c r="B2213" t="s">
        <v>2243</v>
      </c>
      <c r="C2213" s="33">
        <v>1.3255956004649728E-2</v>
      </c>
      <c r="D2213" s="33">
        <f t="shared" si="37"/>
        <v>3.6744043995350278E-2</v>
      </c>
    </row>
    <row r="2214" spans="2:4" x14ac:dyDescent="0.2">
      <c r="B2214" t="s">
        <v>2244</v>
      </c>
      <c r="C2214" s="33">
        <v>2.5894702771488129E-2</v>
      </c>
      <c r="D2214" s="33">
        <f t="shared" si="37"/>
        <v>2.4105297228511874E-2</v>
      </c>
    </row>
    <row r="2215" spans="2:4" x14ac:dyDescent="0.2">
      <c r="B2215" t="s">
        <v>2245</v>
      </c>
      <c r="C2215" s="33">
        <v>1.7876304392027025E-2</v>
      </c>
      <c r="D2215" s="33">
        <f t="shared" si="37"/>
        <v>3.2123695607972978E-2</v>
      </c>
    </row>
    <row r="2216" spans="2:4" x14ac:dyDescent="0.2">
      <c r="B2216" t="s">
        <v>2246</v>
      </c>
      <c r="C2216" s="33">
        <v>-7.1907849672770852E-3</v>
      </c>
      <c r="D2216" s="33">
        <f t="shared" si="37"/>
        <v>5.7190784967277086E-2</v>
      </c>
    </row>
    <row r="2217" spans="2:4" x14ac:dyDescent="0.2">
      <c r="B2217" t="s">
        <v>2247</v>
      </c>
      <c r="C2217" s="33">
        <v>4.3572690405122343E-2</v>
      </c>
      <c r="D2217" s="33">
        <f t="shared" si="37"/>
        <v>6.4273095948776601E-3</v>
      </c>
    </row>
    <row r="2218" spans="2:4" x14ac:dyDescent="0.2">
      <c r="B2218" t="s">
        <v>2248</v>
      </c>
      <c r="C2218" s="33">
        <v>-8.3408203134430221E-3</v>
      </c>
      <c r="D2218" s="33">
        <f t="shared" si="37"/>
        <v>5.8340820313443023E-2</v>
      </c>
    </row>
    <row r="2219" spans="2:4" x14ac:dyDescent="0.2">
      <c r="B2219" t="s">
        <v>2249</v>
      </c>
      <c r="C2219" s="33">
        <v>4.2075201406700222E-2</v>
      </c>
      <c r="D2219" s="33">
        <f t="shared" si="37"/>
        <v>7.9247985932997811E-3</v>
      </c>
    </row>
    <row r="2220" spans="2:4" x14ac:dyDescent="0.2">
      <c r="B2220" t="s">
        <v>2250</v>
      </c>
      <c r="C2220" s="33">
        <v>3.736731385316458E-2</v>
      </c>
      <c r="D2220" s="33">
        <f t="shared" si="37"/>
        <v>1.2632686146835423E-2</v>
      </c>
    </row>
    <row r="2221" spans="2:4" x14ac:dyDescent="0.2">
      <c r="B2221" t="s">
        <v>2251</v>
      </c>
      <c r="C2221" s="33">
        <v>-9.74062163134134E-3</v>
      </c>
      <c r="D2221" s="33">
        <f t="shared" si="37"/>
        <v>5.9740621631341341E-2</v>
      </c>
    </row>
    <row r="2222" spans="2:4" x14ac:dyDescent="0.2">
      <c r="B2222" t="s">
        <v>2252</v>
      </c>
      <c r="C2222" s="33">
        <v>2.4469470826338269E-2</v>
      </c>
      <c r="D2222" s="33">
        <f t="shared" si="37"/>
        <v>2.5530529173661734E-2</v>
      </c>
    </row>
    <row r="2223" spans="2:4" x14ac:dyDescent="0.2">
      <c r="B2223" t="s">
        <v>2253</v>
      </c>
      <c r="C2223" s="33">
        <v>-2.2598870613390984E-2</v>
      </c>
      <c r="D2223" s="33">
        <f t="shared" si="37"/>
        <v>7.2598870613390987E-2</v>
      </c>
    </row>
    <row r="2224" spans="2:4" x14ac:dyDescent="0.2">
      <c r="B2224" t="s">
        <v>2254</v>
      </c>
      <c r="C2224" s="33">
        <v>2.5267845994544236E-2</v>
      </c>
      <c r="D2224" s="33">
        <f t="shared" si="37"/>
        <v>2.4732154005455767E-2</v>
      </c>
    </row>
    <row r="2225" spans="2:4" x14ac:dyDescent="0.2">
      <c r="B2225" t="s">
        <v>2255</v>
      </c>
      <c r="C2225" s="33">
        <v>1.8347819747230109E-2</v>
      </c>
      <c r="D2225" s="33">
        <f t="shared" si="37"/>
        <v>3.165218025276989E-2</v>
      </c>
    </row>
    <row r="2226" spans="2:4" x14ac:dyDescent="0.2">
      <c r="B2226" t="s">
        <v>2256</v>
      </c>
      <c r="C2226" s="33">
        <v>-3.89755600325359E-3</v>
      </c>
      <c r="D2226" s="33">
        <f t="shared" si="37"/>
        <v>5.3897556003253591E-2</v>
      </c>
    </row>
    <row r="2227" spans="2:4" x14ac:dyDescent="0.2">
      <c r="B2227" t="s">
        <v>2257</v>
      </c>
      <c r="C2227" s="33">
        <v>-2.6174423655248837E-2</v>
      </c>
      <c r="D2227" s="33">
        <f t="shared" si="37"/>
        <v>7.6174423655248846E-2</v>
      </c>
    </row>
    <row r="2228" spans="2:4" x14ac:dyDescent="0.2">
      <c r="B2228" t="s">
        <v>2258</v>
      </c>
      <c r="C2228" s="33">
        <v>6.0125236609494363E-3</v>
      </c>
      <c r="D2228" s="33">
        <f t="shared" si="37"/>
        <v>4.3987476339050563E-2</v>
      </c>
    </row>
    <row r="2229" spans="2:4" x14ac:dyDescent="0.2">
      <c r="B2229" t="s">
        <v>2259</v>
      </c>
      <c r="C2229" s="33">
        <v>3.5960007582615736E-2</v>
      </c>
      <c r="D2229" s="33">
        <f t="shared" si="37"/>
        <v>1.4039992417384267E-2</v>
      </c>
    </row>
    <row r="2230" spans="2:4" x14ac:dyDescent="0.2">
      <c r="B2230" t="s">
        <v>2260</v>
      </c>
      <c r="C2230" s="33">
        <v>-4.6667378917442486E-3</v>
      </c>
      <c r="D2230" s="33">
        <f t="shared" si="37"/>
        <v>5.4666737891744255E-2</v>
      </c>
    </row>
    <row r="2231" spans="2:4" x14ac:dyDescent="0.2">
      <c r="B2231" t="s">
        <v>2261</v>
      </c>
      <c r="C2231" s="33">
        <v>-9.6993408082494282E-3</v>
      </c>
      <c r="D2231" s="33">
        <f t="shared" si="37"/>
        <v>5.9699340808249429E-2</v>
      </c>
    </row>
    <row r="2232" spans="2:4" x14ac:dyDescent="0.2">
      <c r="B2232" t="s">
        <v>2262</v>
      </c>
      <c r="C2232" s="33">
        <v>8.2329080707125094E-4</v>
      </c>
      <c r="D2232" s="33">
        <f t="shared" si="37"/>
        <v>4.9176709192928755E-2</v>
      </c>
    </row>
    <row r="2233" spans="2:4" x14ac:dyDescent="0.2">
      <c r="B2233" t="s">
        <v>2263</v>
      </c>
      <c r="C2233" s="33">
        <v>3.712336697989959E-2</v>
      </c>
      <c r="D2233" s="33">
        <f t="shared" si="37"/>
        <v>1.2876633020100413E-2</v>
      </c>
    </row>
    <row r="2234" spans="2:4" x14ac:dyDescent="0.2">
      <c r="B2234" t="s">
        <v>2264</v>
      </c>
      <c r="C2234" s="33">
        <v>1.2145636323690369E-2</v>
      </c>
      <c r="D2234" s="33">
        <f t="shared" si="37"/>
        <v>3.7854363676309635E-2</v>
      </c>
    </row>
    <row r="2235" spans="2:4" x14ac:dyDescent="0.2">
      <c r="B2235" t="s">
        <v>2265</v>
      </c>
      <c r="C2235" s="33">
        <v>3.0539954604933812E-2</v>
      </c>
      <c r="D2235" s="33">
        <f t="shared" si="37"/>
        <v>1.946004539506619E-2</v>
      </c>
    </row>
    <row r="2236" spans="2:4" x14ac:dyDescent="0.2">
      <c r="B2236" t="s">
        <v>2266</v>
      </c>
      <c r="C2236" s="33">
        <v>1.2411191250505436E-2</v>
      </c>
      <c r="D2236" s="33">
        <f t="shared" si="37"/>
        <v>3.7588808749494565E-2</v>
      </c>
    </row>
    <row r="2237" spans="2:4" x14ac:dyDescent="0.2">
      <c r="B2237" t="s">
        <v>2267</v>
      </c>
      <c r="C2237" s="33">
        <v>1.1725850655373384E-2</v>
      </c>
      <c r="D2237" s="33">
        <f t="shared" si="37"/>
        <v>3.8274149344626619E-2</v>
      </c>
    </row>
    <row r="2238" spans="2:4" x14ac:dyDescent="0.2">
      <c r="B2238" t="s">
        <v>2268</v>
      </c>
      <c r="C2238" s="33">
        <v>2.9988450546790821E-2</v>
      </c>
      <c r="D2238" s="33">
        <f t="shared" si="37"/>
        <v>2.0011549453209182E-2</v>
      </c>
    </row>
    <row r="2239" spans="2:4" x14ac:dyDescent="0.2">
      <c r="B2239" t="s">
        <v>2269</v>
      </c>
      <c r="C2239" s="33">
        <v>1.0861927377105989E-2</v>
      </c>
      <c r="D2239" s="33">
        <f t="shared" si="37"/>
        <v>3.913807262289401E-2</v>
      </c>
    </row>
    <row r="2240" spans="2:4" x14ac:dyDescent="0.2">
      <c r="B2240" t="s">
        <v>2270</v>
      </c>
      <c r="C2240" s="33">
        <v>-1.5410303253959069E-3</v>
      </c>
      <c r="D2240" s="33">
        <f t="shared" si="37"/>
        <v>5.1541030325395906E-2</v>
      </c>
    </row>
    <row r="2241" spans="2:4" x14ac:dyDescent="0.2">
      <c r="B2241" t="s">
        <v>2271</v>
      </c>
      <c r="C2241" s="33">
        <v>-6.9491782055604353E-3</v>
      </c>
      <c r="D2241" s="33">
        <f t="shared" si="37"/>
        <v>5.694917820556044E-2</v>
      </c>
    </row>
    <row r="2242" spans="2:4" x14ac:dyDescent="0.2">
      <c r="B2242" t="s">
        <v>2272</v>
      </c>
      <c r="C2242" s="33">
        <v>-2.5216148287911938E-2</v>
      </c>
      <c r="D2242" s="33">
        <f t="shared" si="37"/>
        <v>7.5216148287911941E-2</v>
      </c>
    </row>
    <row r="2243" spans="2:4" x14ac:dyDescent="0.2">
      <c r="B2243" t="s">
        <v>2273</v>
      </c>
      <c r="C2243" s="33">
        <v>5.1051343533872064E-2</v>
      </c>
      <c r="D2243" s="33">
        <f t="shared" si="37"/>
        <v>-1.0513435338720609E-3</v>
      </c>
    </row>
    <row r="2244" spans="2:4" x14ac:dyDescent="0.2">
      <c r="B2244" t="s">
        <v>2274</v>
      </c>
      <c r="C2244" s="33">
        <v>-1.5806627397081593E-2</v>
      </c>
      <c r="D2244" s="33">
        <f t="shared" si="37"/>
        <v>6.5806627397081596E-2</v>
      </c>
    </row>
    <row r="2245" spans="2:4" x14ac:dyDescent="0.2">
      <c r="B2245" t="s">
        <v>2275</v>
      </c>
      <c r="C2245" s="33">
        <v>1.156695495719791E-2</v>
      </c>
      <c r="D2245" s="33">
        <f t="shared" ref="D2245:D2308" si="38">-C2245+5%</f>
        <v>3.8433045042802094E-2</v>
      </c>
    </row>
    <row r="2246" spans="2:4" x14ac:dyDescent="0.2">
      <c r="B2246" t="s">
        <v>2276</v>
      </c>
      <c r="C2246" s="33">
        <v>-1.2084673491332984E-2</v>
      </c>
      <c r="D2246" s="33">
        <f t="shared" si="38"/>
        <v>6.2084673491332988E-2</v>
      </c>
    </row>
    <row r="2247" spans="2:4" x14ac:dyDescent="0.2">
      <c r="B2247" t="s">
        <v>2277</v>
      </c>
      <c r="C2247" s="33">
        <v>-1.0848331943664772E-2</v>
      </c>
      <c r="D2247" s="33">
        <f t="shared" si="38"/>
        <v>6.0848331943664777E-2</v>
      </c>
    </row>
    <row r="2248" spans="2:4" x14ac:dyDescent="0.2">
      <c r="B2248" t="s">
        <v>2278</v>
      </c>
      <c r="C2248" s="33">
        <v>8.607871108303071E-3</v>
      </c>
      <c r="D2248" s="33">
        <f t="shared" si="38"/>
        <v>4.1392128891696932E-2</v>
      </c>
    </row>
    <row r="2249" spans="2:4" x14ac:dyDescent="0.2">
      <c r="B2249" t="s">
        <v>2279</v>
      </c>
      <c r="C2249" s="33">
        <v>6.5003836778640411E-4</v>
      </c>
      <c r="D2249" s="33">
        <f t="shared" si="38"/>
        <v>4.9349961632213599E-2</v>
      </c>
    </row>
    <row r="2250" spans="2:4" x14ac:dyDescent="0.2">
      <c r="B2250" t="s">
        <v>2280</v>
      </c>
      <c r="C2250" s="33">
        <v>-1.4978101163258999E-2</v>
      </c>
      <c r="D2250" s="33">
        <f t="shared" si="38"/>
        <v>6.4978101163259E-2</v>
      </c>
    </row>
    <row r="2251" spans="2:4" x14ac:dyDescent="0.2">
      <c r="B2251" t="s">
        <v>2281</v>
      </c>
      <c r="C2251" s="33">
        <v>1.5885137753536765E-2</v>
      </c>
      <c r="D2251" s="33">
        <f t="shared" si="38"/>
        <v>3.4114862246463235E-2</v>
      </c>
    </row>
    <row r="2252" spans="2:4" x14ac:dyDescent="0.2">
      <c r="B2252" t="s">
        <v>2282</v>
      </c>
      <c r="C2252" s="33">
        <v>-3.2502991131616824E-2</v>
      </c>
      <c r="D2252" s="33">
        <f t="shared" si="38"/>
        <v>8.2502991131616826E-2</v>
      </c>
    </row>
    <row r="2253" spans="2:4" x14ac:dyDescent="0.2">
      <c r="B2253" t="s">
        <v>2283</v>
      </c>
      <c r="C2253" s="33">
        <v>1.654288090496104E-2</v>
      </c>
      <c r="D2253" s="33">
        <f t="shared" si="38"/>
        <v>3.3457119095038963E-2</v>
      </c>
    </row>
    <row r="2254" spans="2:4" x14ac:dyDescent="0.2">
      <c r="B2254" t="s">
        <v>2284</v>
      </c>
      <c r="C2254" s="33">
        <v>8.4932754222072117E-3</v>
      </c>
      <c r="D2254" s="33">
        <f t="shared" si="38"/>
        <v>4.1506724577792795E-2</v>
      </c>
    </row>
    <row r="2255" spans="2:4" x14ac:dyDescent="0.2">
      <c r="B2255" t="s">
        <v>2285</v>
      </c>
      <c r="C2255" s="33">
        <v>-3.7523819237264867E-3</v>
      </c>
      <c r="D2255" s="33">
        <f t="shared" si="38"/>
        <v>5.3752381923726486E-2</v>
      </c>
    </row>
    <row r="2256" spans="2:4" x14ac:dyDescent="0.2">
      <c r="B2256" t="s">
        <v>2286</v>
      </c>
      <c r="C2256" s="33">
        <v>6.2687598483821844E-3</v>
      </c>
      <c r="D2256" s="33">
        <f t="shared" si="38"/>
        <v>4.373124015161782E-2</v>
      </c>
    </row>
    <row r="2257" spans="2:4" x14ac:dyDescent="0.2">
      <c r="B2257" t="s">
        <v>2287</v>
      </c>
      <c r="C2257" s="33">
        <v>-1.7747759878598487E-2</v>
      </c>
      <c r="D2257" s="33">
        <f t="shared" si="38"/>
        <v>6.774775987859849E-2</v>
      </c>
    </row>
    <row r="2258" spans="2:4" x14ac:dyDescent="0.2">
      <c r="B2258" t="s">
        <v>2288</v>
      </c>
      <c r="C2258" s="33">
        <v>3.5012012898881974E-3</v>
      </c>
      <c r="D2258" s="33">
        <f t="shared" si="38"/>
        <v>4.6498798710111804E-2</v>
      </c>
    </row>
    <row r="2259" spans="2:4" x14ac:dyDescent="0.2">
      <c r="B2259" t="s">
        <v>2289</v>
      </c>
      <c r="C2259" s="33">
        <v>-4.2326472008085547E-3</v>
      </c>
      <c r="D2259" s="33">
        <f t="shared" si="38"/>
        <v>5.4232647200808559E-2</v>
      </c>
    </row>
    <row r="2260" spans="2:4" x14ac:dyDescent="0.2">
      <c r="B2260" t="s">
        <v>2290</v>
      </c>
      <c r="C2260" s="33">
        <v>4.167753846779057E-2</v>
      </c>
      <c r="D2260" s="33">
        <f t="shared" si="38"/>
        <v>8.3224615322094325E-3</v>
      </c>
    </row>
    <row r="2261" spans="2:4" x14ac:dyDescent="0.2">
      <c r="B2261" t="s">
        <v>2291</v>
      </c>
      <c r="C2261" s="33">
        <v>-1.3527284500559275E-3</v>
      </c>
      <c r="D2261" s="33">
        <f t="shared" si="38"/>
        <v>5.135272845005593E-2</v>
      </c>
    </row>
    <row r="2262" spans="2:4" x14ac:dyDescent="0.2">
      <c r="B2262" t="s">
        <v>2292</v>
      </c>
      <c r="C2262" s="33">
        <v>2.7131730566327547E-2</v>
      </c>
      <c r="D2262" s="33">
        <f t="shared" si="38"/>
        <v>2.2868269433672456E-2</v>
      </c>
    </row>
    <row r="2263" spans="2:4" x14ac:dyDescent="0.2">
      <c r="B2263" t="s">
        <v>2293</v>
      </c>
      <c r="C2263" s="33">
        <v>-3.2969349115079226E-3</v>
      </c>
      <c r="D2263" s="33">
        <f t="shared" si="38"/>
        <v>5.3296934911507929E-2</v>
      </c>
    </row>
    <row r="2264" spans="2:4" x14ac:dyDescent="0.2">
      <c r="B2264" t="s">
        <v>2294</v>
      </c>
      <c r="C2264" s="33">
        <v>2.2062946280565904E-2</v>
      </c>
      <c r="D2264" s="33">
        <f t="shared" si="38"/>
        <v>2.7937053719434099E-2</v>
      </c>
    </row>
    <row r="2265" spans="2:4" x14ac:dyDescent="0.2">
      <c r="B2265" t="s">
        <v>2295</v>
      </c>
      <c r="C2265" s="33">
        <v>7.0092239785260902E-3</v>
      </c>
      <c r="D2265" s="33">
        <f t="shared" si="38"/>
        <v>4.2990776021473914E-2</v>
      </c>
    </row>
    <row r="2266" spans="2:4" x14ac:dyDescent="0.2">
      <c r="B2266" t="s">
        <v>2296</v>
      </c>
      <c r="C2266" s="33">
        <v>4.3408280205411674E-2</v>
      </c>
      <c r="D2266" s="33">
        <f t="shared" si="38"/>
        <v>6.5917197945883285E-3</v>
      </c>
    </row>
    <row r="2267" spans="2:4" x14ac:dyDescent="0.2">
      <c r="B2267" t="s">
        <v>2297</v>
      </c>
      <c r="C2267" s="33">
        <v>5.8563967345465137E-2</v>
      </c>
      <c r="D2267" s="33">
        <f t="shared" si="38"/>
        <v>-8.5639673454651344E-3</v>
      </c>
    </row>
    <row r="2268" spans="2:4" x14ac:dyDescent="0.2">
      <c r="B2268" t="s">
        <v>2298</v>
      </c>
      <c r="C2268" s="33">
        <v>-1.4138463595505142E-3</v>
      </c>
      <c r="D2268" s="33">
        <f t="shared" si="38"/>
        <v>5.1413846359550514E-2</v>
      </c>
    </row>
    <row r="2269" spans="2:4" x14ac:dyDescent="0.2">
      <c r="B2269" t="s">
        <v>2299</v>
      </c>
      <c r="C2269" s="33">
        <v>1.20513714308562E-3</v>
      </c>
      <c r="D2269" s="33">
        <f t="shared" si="38"/>
        <v>4.8794862856914381E-2</v>
      </c>
    </row>
    <row r="2270" spans="2:4" x14ac:dyDescent="0.2">
      <c r="B2270" t="s">
        <v>2300</v>
      </c>
      <c r="C2270" s="33">
        <v>2.619215049276951E-2</v>
      </c>
      <c r="D2270" s="33">
        <f t="shared" si="38"/>
        <v>2.3807849507230493E-2</v>
      </c>
    </row>
    <row r="2271" spans="2:4" x14ac:dyDescent="0.2">
      <c r="B2271" t="s">
        <v>2301</v>
      </c>
      <c r="C2271" s="33">
        <v>3.1755296946397518E-2</v>
      </c>
      <c r="D2271" s="33">
        <f t="shared" si="38"/>
        <v>1.8244703053602485E-2</v>
      </c>
    </row>
    <row r="2272" spans="2:4" x14ac:dyDescent="0.2">
      <c r="B2272" t="s">
        <v>2302</v>
      </c>
      <c r="C2272" s="33">
        <v>-2.7579230666541492E-2</v>
      </c>
      <c r="D2272" s="33">
        <f t="shared" si="38"/>
        <v>7.7579230666541488E-2</v>
      </c>
    </row>
    <row r="2273" spans="2:4" x14ac:dyDescent="0.2">
      <c r="B2273" t="s">
        <v>2303</v>
      </c>
      <c r="C2273" s="33">
        <v>2.4457693560710168E-2</v>
      </c>
      <c r="D2273" s="33">
        <f t="shared" si="38"/>
        <v>2.5542306439289834E-2</v>
      </c>
    </row>
    <row r="2274" spans="2:4" x14ac:dyDescent="0.2">
      <c r="B2274" t="s">
        <v>2304</v>
      </c>
      <c r="C2274" s="33">
        <v>1.0387596838027282E-2</v>
      </c>
      <c r="D2274" s="33">
        <f t="shared" si="38"/>
        <v>3.9612403161972717E-2</v>
      </c>
    </row>
    <row r="2275" spans="2:4" x14ac:dyDescent="0.2">
      <c r="B2275" t="s">
        <v>2305</v>
      </c>
      <c r="C2275" s="33">
        <v>4.3759038880712697E-4</v>
      </c>
      <c r="D2275" s="33">
        <f t="shared" si="38"/>
        <v>4.9562409611192876E-2</v>
      </c>
    </row>
    <row r="2276" spans="2:4" x14ac:dyDescent="0.2">
      <c r="B2276" t="s">
        <v>2306</v>
      </c>
      <c r="C2276" s="33">
        <v>1.3766688382600673E-2</v>
      </c>
      <c r="D2276" s="33">
        <f t="shared" si="38"/>
        <v>3.623331161739933E-2</v>
      </c>
    </row>
    <row r="2277" spans="2:4" x14ac:dyDescent="0.2">
      <c r="B2277" t="s">
        <v>2307</v>
      </c>
      <c r="C2277" s="33">
        <v>2.3979273752916367E-2</v>
      </c>
      <c r="D2277" s="33">
        <f t="shared" si="38"/>
        <v>2.6020726247083636E-2</v>
      </c>
    </row>
    <row r="2278" spans="2:4" x14ac:dyDescent="0.2">
      <c r="B2278" t="s">
        <v>2308</v>
      </c>
      <c r="C2278" s="33">
        <v>1.497995509143683E-2</v>
      </c>
      <c r="D2278" s="33">
        <f t="shared" si="38"/>
        <v>3.5020044908563169E-2</v>
      </c>
    </row>
    <row r="2279" spans="2:4" x14ac:dyDescent="0.2">
      <c r="B2279" t="s">
        <v>2309</v>
      </c>
      <c r="C2279" s="33">
        <v>2.0291455134661442E-4</v>
      </c>
      <c r="D2279" s="33">
        <f t="shared" si="38"/>
        <v>4.979708544865339E-2</v>
      </c>
    </row>
    <row r="2280" spans="2:4" x14ac:dyDescent="0.2">
      <c r="B2280" t="s">
        <v>2310</v>
      </c>
      <c r="C2280" s="33">
        <v>-4.2674691750513635E-3</v>
      </c>
      <c r="D2280" s="33">
        <f t="shared" si="38"/>
        <v>5.4267469175051368E-2</v>
      </c>
    </row>
    <row r="2281" spans="2:4" x14ac:dyDescent="0.2">
      <c r="B2281" t="s">
        <v>2311</v>
      </c>
      <c r="C2281" s="33">
        <v>8.6739964509544541E-4</v>
      </c>
      <c r="D2281" s="33">
        <f t="shared" si="38"/>
        <v>4.9132600354904556E-2</v>
      </c>
    </row>
    <row r="2282" spans="2:4" x14ac:dyDescent="0.2">
      <c r="B2282" t="s">
        <v>2312</v>
      </c>
      <c r="C2282" s="33">
        <v>1.3581426076216051E-2</v>
      </c>
      <c r="D2282" s="33">
        <f t="shared" si="38"/>
        <v>3.6418573923783948E-2</v>
      </c>
    </row>
    <row r="2283" spans="2:4" x14ac:dyDescent="0.2">
      <c r="B2283" t="s">
        <v>2313</v>
      </c>
      <c r="C2283" s="33">
        <v>4.0361512440975217E-2</v>
      </c>
      <c r="D2283" s="33">
        <f t="shared" si="38"/>
        <v>9.6384875590247859E-3</v>
      </c>
    </row>
    <row r="2284" spans="2:4" x14ac:dyDescent="0.2">
      <c r="B2284" t="s">
        <v>2314</v>
      </c>
      <c r="C2284" s="33">
        <v>5.6558630349822728E-3</v>
      </c>
      <c r="D2284" s="33">
        <f t="shared" si="38"/>
        <v>4.4344136965017732E-2</v>
      </c>
    </row>
    <row r="2285" spans="2:4" x14ac:dyDescent="0.2">
      <c r="B2285" t="s">
        <v>2315</v>
      </c>
      <c r="C2285" s="33">
        <v>-3.037253978416473E-2</v>
      </c>
      <c r="D2285" s="33">
        <f t="shared" si="38"/>
        <v>8.0372539784164726E-2</v>
      </c>
    </row>
    <row r="2286" spans="2:4" x14ac:dyDescent="0.2">
      <c r="B2286" t="s">
        <v>2316</v>
      </c>
      <c r="C2286" s="33">
        <v>2.4126675362246039E-2</v>
      </c>
      <c r="D2286" s="33">
        <f t="shared" si="38"/>
        <v>2.5873324637753964E-2</v>
      </c>
    </row>
    <row r="2287" spans="2:4" x14ac:dyDescent="0.2">
      <c r="B2287" t="s">
        <v>2317</v>
      </c>
      <c r="C2287" s="33">
        <v>3.8084904040180223E-2</v>
      </c>
      <c r="D2287" s="33">
        <f t="shared" si="38"/>
        <v>1.191509595981978E-2</v>
      </c>
    </row>
    <row r="2288" spans="2:4" x14ac:dyDescent="0.2">
      <c r="B2288" t="s">
        <v>2318</v>
      </c>
      <c r="C2288" s="33">
        <v>-2.9386430245179288E-3</v>
      </c>
      <c r="D2288" s="33">
        <f t="shared" si="38"/>
        <v>5.293864302451793E-2</v>
      </c>
    </row>
    <row r="2289" spans="2:4" x14ac:dyDescent="0.2">
      <c r="B2289" t="s">
        <v>2319</v>
      </c>
      <c r="C2289" s="33">
        <v>3.6555318008646365E-2</v>
      </c>
      <c r="D2289" s="33">
        <f t="shared" si="38"/>
        <v>1.3444681991353638E-2</v>
      </c>
    </row>
    <row r="2290" spans="2:4" x14ac:dyDescent="0.2">
      <c r="B2290" t="s">
        <v>2320</v>
      </c>
      <c r="C2290" s="33">
        <v>-2.4571924723213658E-2</v>
      </c>
      <c r="D2290" s="33">
        <f t="shared" si="38"/>
        <v>7.4571924723213667E-2</v>
      </c>
    </row>
    <row r="2291" spans="2:4" x14ac:dyDescent="0.2">
      <c r="B2291" t="s">
        <v>2321</v>
      </c>
      <c r="C2291" s="33">
        <v>-9.920117392116996E-3</v>
      </c>
      <c r="D2291" s="33">
        <f t="shared" si="38"/>
        <v>5.9920117392117E-2</v>
      </c>
    </row>
    <row r="2292" spans="2:4" x14ac:dyDescent="0.2">
      <c r="B2292" t="s">
        <v>2322</v>
      </c>
      <c r="C2292" s="33">
        <v>3.3928866741214907E-3</v>
      </c>
      <c r="D2292" s="33">
        <f t="shared" si="38"/>
        <v>4.660711332587851E-2</v>
      </c>
    </row>
    <row r="2293" spans="2:4" x14ac:dyDescent="0.2">
      <c r="B2293" t="s">
        <v>2323</v>
      </c>
      <c r="C2293" s="33">
        <v>1.3557587277010855E-4</v>
      </c>
      <c r="D2293" s="33">
        <f t="shared" si="38"/>
        <v>4.9864424127229898E-2</v>
      </c>
    </row>
    <row r="2294" spans="2:4" x14ac:dyDescent="0.2">
      <c r="B2294" t="s">
        <v>2324</v>
      </c>
      <c r="C2294" s="33">
        <v>1.2469076823275339E-2</v>
      </c>
      <c r="D2294" s="33">
        <f t="shared" si="38"/>
        <v>3.7530923176724663E-2</v>
      </c>
    </row>
    <row r="2295" spans="2:4" x14ac:dyDescent="0.2">
      <c r="B2295" t="s">
        <v>2325</v>
      </c>
      <c r="C2295" s="33">
        <v>-9.3931179159299719E-3</v>
      </c>
      <c r="D2295" s="33">
        <f t="shared" si="38"/>
        <v>5.9393117915929973E-2</v>
      </c>
    </row>
    <row r="2296" spans="2:4" x14ac:dyDescent="0.2">
      <c r="B2296" t="s">
        <v>2326</v>
      </c>
      <c r="C2296" s="33">
        <v>2.1258724689804061E-2</v>
      </c>
      <c r="D2296" s="33">
        <f t="shared" si="38"/>
        <v>2.8741275310195942E-2</v>
      </c>
    </row>
    <row r="2297" spans="2:4" x14ac:dyDescent="0.2">
      <c r="B2297" t="s">
        <v>2327</v>
      </c>
      <c r="C2297" s="33">
        <v>3.1338865028196647E-2</v>
      </c>
      <c r="D2297" s="33">
        <f t="shared" si="38"/>
        <v>1.8661134971803356E-2</v>
      </c>
    </row>
    <row r="2298" spans="2:4" x14ac:dyDescent="0.2">
      <c r="B2298" t="s">
        <v>2328</v>
      </c>
      <c r="C2298" s="33">
        <v>-8.277825580931578E-3</v>
      </c>
      <c r="D2298" s="33">
        <f t="shared" si="38"/>
        <v>5.8277825580931579E-2</v>
      </c>
    </row>
    <row r="2299" spans="2:4" x14ac:dyDescent="0.2">
      <c r="B2299" t="s">
        <v>2329</v>
      </c>
      <c r="C2299" s="33">
        <v>2.8765919358482134E-2</v>
      </c>
      <c r="D2299" s="33">
        <f t="shared" si="38"/>
        <v>2.1234080641517869E-2</v>
      </c>
    </row>
    <row r="2300" spans="2:4" x14ac:dyDescent="0.2">
      <c r="B2300" t="s">
        <v>2330</v>
      </c>
      <c r="C2300" s="33">
        <v>-1.3888770695027931E-2</v>
      </c>
      <c r="D2300" s="33">
        <f t="shared" si="38"/>
        <v>6.3888770695027935E-2</v>
      </c>
    </row>
    <row r="2301" spans="2:4" x14ac:dyDescent="0.2">
      <c r="B2301" t="s">
        <v>2331</v>
      </c>
      <c r="C2301" s="33">
        <v>-2.4779789632679329E-4</v>
      </c>
      <c r="D2301" s="33">
        <f t="shared" si="38"/>
        <v>5.0247797896326794E-2</v>
      </c>
    </row>
    <row r="2302" spans="2:4" x14ac:dyDescent="0.2">
      <c r="B2302" t="s">
        <v>2332</v>
      </c>
      <c r="C2302" s="33">
        <v>-5.3025153865543205E-3</v>
      </c>
      <c r="D2302" s="33">
        <f t="shared" si="38"/>
        <v>5.5302515386554327E-2</v>
      </c>
    </row>
    <row r="2303" spans="2:4" x14ac:dyDescent="0.2">
      <c r="B2303" t="s">
        <v>2333</v>
      </c>
      <c r="C2303" s="33">
        <v>-3.6082875111985782E-4</v>
      </c>
      <c r="D2303" s="33">
        <f t="shared" si="38"/>
        <v>5.0360828751119857E-2</v>
      </c>
    </row>
    <row r="2304" spans="2:4" x14ac:dyDescent="0.2">
      <c r="B2304" t="s">
        <v>2334</v>
      </c>
      <c r="C2304" s="33">
        <v>2.0224670775908948E-2</v>
      </c>
      <c r="D2304" s="33">
        <f t="shared" si="38"/>
        <v>2.9775329224091054E-2</v>
      </c>
    </row>
    <row r="2305" spans="2:4" x14ac:dyDescent="0.2">
      <c r="B2305" t="s">
        <v>2335</v>
      </c>
      <c r="C2305" s="33">
        <v>7.1712641613858596E-3</v>
      </c>
      <c r="D2305" s="33">
        <f t="shared" si="38"/>
        <v>4.2828735838614143E-2</v>
      </c>
    </row>
    <row r="2306" spans="2:4" x14ac:dyDescent="0.2">
      <c r="B2306" t="s">
        <v>2336</v>
      </c>
      <c r="C2306" s="33">
        <v>-4.7816355188360846E-3</v>
      </c>
      <c r="D2306" s="33">
        <f t="shared" si="38"/>
        <v>5.4781635518836087E-2</v>
      </c>
    </row>
    <row r="2307" spans="2:4" x14ac:dyDescent="0.2">
      <c r="B2307" t="s">
        <v>2337</v>
      </c>
      <c r="C2307" s="33">
        <v>3.4978619896368197E-2</v>
      </c>
      <c r="D2307" s="33">
        <f t="shared" si="38"/>
        <v>1.5021380103631805E-2</v>
      </c>
    </row>
    <row r="2308" spans="2:4" x14ac:dyDescent="0.2">
      <c r="B2308" t="s">
        <v>2338</v>
      </c>
      <c r="C2308" s="33">
        <v>3.404290222712681E-2</v>
      </c>
      <c r="D2308" s="33">
        <f t="shared" si="38"/>
        <v>1.5957097772873192E-2</v>
      </c>
    </row>
    <row r="2309" spans="2:4" x14ac:dyDescent="0.2">
      <c r="B2309" t="s">
        <v>2339</v>
      </c>
      <c r="C2309" s="33">
        <v>2.8378119910741663E-2</v>
      </c>
      <c r="D2309" s="33">
        <f t="shared" ref="D2309:D2372" si="39">-C2309+5%</f>
        <v>2.162188008925834E-2</v>
      </c>
    </row>
    <row r="2310" spans="2:4" x14ac:dyDescent="0.2">
      <c r="B2310" t="s">
        <v>2340</v>
      </c>
      <c r="C2310" s="33">
        <v>6.7343816647930793E-4</v>
      </c>
      <c r="D2310" s="33">
        <f t="shared" si="39"/>
        <v>4.9326561833520695E-2</v>
      </c>
    </row>
    <row r="2311" spans="2:4" x14ac:dyDescent="0.2">
      <c r="B2311" t="s">
        <v>2341</v>
      </c>
      <c r="C2311" s="33">
        <v>-9.2293484875507013E-3</v>
      </c>
      <c r="D2311" s="33">
        <f t="shared" si="39"/>
        <v>5.9229348487550702E-2</v>
      </c>
    </row>
    <row r="2312" spans="2:4" x14ac:dyDescent="0.2">
      <c r="B2312" t="s">
        <v>2342</v>
      </c>
      <c r="C2312" s="33">
        <v>7.7631653186912069E-3</v>
      </c>
      <c r="D2312" s="33">
        <f t="shared" si="39"/>
        <v>4.2236834681308795E-2</v>
      </c>
    </row>
    <row r="2313" spans="2:4" x14ac:dyDescent="0.2">
      <c r="B2313" t="s">
        <v>2343</v>
      </c>
      <c r="C2313" s="33">
        <v>1.4075226761492161E-3</v>
      </c>
      <c r="D2313" s="33">
        <f t="shared" si="39"/>
        <v>4.8592477323850788E-2</v>
      </c>
    </row>
    <row r="2314" spans="2:4" x14ac:dyDescent="0.2">
      <c r="B2314" t="s">
        <v>2344</v>
      </c>
      <c r="C2314" s="33">
        <v>1.4404736695571418E-2</v>
      </c>
      <c r="D2314" s="33">
        <f t="shared" si="39"/>
        <v>3.5595263304428582E-2</v>
      </c>
    </row>
    <row r="2315" spans="2:4" x14ac:dyDescent="0.2">
      <c r="B2315" t="s">
        <v>2345</v>
      </c>
      <c r="C2315" s="33">
        <v>1.1474631403606748E-2</v>
      </c>
      <c r="D2315" s="33">
        <f t="shared" si="39"/>
        <v>3.8525368596393259E-2</v>
      </c>
    </row>
    <row r="2316" spans="2:4" x14ac:dyDescent="0.2">
      <c r="B2316" t="s">
        <v>2346</v>
      </c>
      <c r="C2316" s="33">
        <v>1.7033479049721863E-2</v>
      </c>
      <c r="D2316" s="33">
        <f t="shared" si="39"/>
        <v>3.296652095027814E-2</v>
      </c>
    </row>
    <row r="2317" spans="2:4" x14ac:dyDescent="0.2">
      <c r="B2317" t="s">
        <v>2347</v>
      </c>
      <c r="C2317" s="33">
        <v>-3.7179122917401122E-2</v>
      </c>
      <c r="D2317" s="33">
        <f t="shared" si="39"/>
        <v>8.7179122917401125E-2</v>
      </c>
    </row>
    <row r="2318" spans="2:4" x14ac:dyDescent="0.2">
      <c r="B2318" t="s">
        <v>2348</v>
      </c>
      <c r="C2318" s="33">
        <v>1.5645739651003875E-2</v>
      </c>
      <c r="D2318" s="33">
        <f t="shared" si="39"/>
        <v>3.4354260348996128E-2</v>
      </c>
    </row>
    <row r="2319" spans="2:4" x14ac:dyDescent="0.2">
      <c r="B2319" t="s">
        <v>2349</v>
      </c>
      <c r="C2319" s="33">
        <v>3.3299155471795093E-2</v>
      </c>
      <c r="D2319" s="33">
        <f t="shared" si="39"/>
        <v>1.670084452820491E-2</v>
      </c>
    </row>
    <row r="2320" spans="2:4" x14ac:dyDescent="0.2">
      <c r="B2320" t="s">
        <v>2350</v>
      </c>
      <c r="C2320" s="33">
        <v>3.2675172978029993E-2</v>
      </c>
      <c r="D2320" s="33">
        <f t="shared" si="39"/>
        <v>1.732482702197001E-2</v>
      </c>
    </row>
    <row r="2321" spans="2:4" x14ac:dyDescent="0.2">
      <c r="B2321" t="s">
        <v>2351</v>
      </c>
      <c r="C2321" s="33">
        <v>1.6890752696963801E-2</v>
      </c>
      <c r="D2321" s="33">
        <f t="shared" si="39"/>
        <v>3.3109247303036202E-2</v>
      </c>
    </row>
    <row r="2322" spans="2:4" x14ac:dyDescent="0.2">
      <c r="B2322" t="s">
        <v>2352</v>
      </c>
      <c r="C2322" s="33">
        <v>2.9015540227066434E-2</v>
      </c>
      <c r="D2322" s="33">
        <f t="shared" si="39"/>
        <v>2.0984459772933568E-2</v>
      </c>
    </row>
    <row r="2323" spans="2:4" x14ac:dyDescent="0.2">
      <c r="B2323" t="s">
        <v>2353</v>
      </c>
      <c r="C2323" s="33">
        <v>2.7527825163172176E-2</v>
      </c>
      <c r="D2323" s="33">
        <f t="shared" si="39"/>
        <v>2.2472174836827827E-2</v>
      </c>
    </row>
    <row r="2324" spans="2:4" x14ac:dyDescent="0.2">
      <c r="B2324" t="s">
        <v>2354</v>
      </c>
      <c r="C2324" s="33">
        <v>3.1711996886320891E-2</v>
      </c>
      <c r="D2324" s="33">
        <f t="shared" si="39"/>
        <v>1.8288003113679112E-2</v>
      </c>
    </row>
    <row r="2325" spans="2:4" x14ac:dyDescent="0.2">
      <c r="B2325" t="s">
        <v>2355</v>
      </c>
      <c r="C2325" s="33">
        <v>-1.2244153510050848E-2</v>
      </c>
      <c r="D2325" s="33">
        <f t="shared" si="39"/>
        <v>6.2244153510050852E-2</v>
      </c>
    </row>
    <row r="2326" spans="2:4" x14ac:dyDescent="0.2">
      <c r="B2326" t="s">
        <v>2356</v>
      </c>
      <c r="C2326" s="33">
        <v>2.6552895867086403E-2</v>
      </c>
      <c r="D2326" s="33">
        <f t="shared" si="39"/>
        <v>2.34471041329136E-2</v>
      </c>
    </row>
    <row r="2327" spans="2:4" x14ac:dyDescent="0.2">
      <c r="B2327" t="s">
        <v>2357</v>
      </c>
      <c r="C2327" s="33">
        <v>2.0604238078710709E-2</v>
      </c>
      <c r="D2327" s="33">
        <f t="shared" si="39"/>
        <v>2.9395761921289294E-2</v>
      </c>
    </row>
    <row r="2328" spans="2:4" x14ac:dyDescent="0.2">
      <c r="B2328" t="s">
        <v>2358</v>
      </c>
      <c r="C2328" s="33">
        <v>3.5177476397919946E-2</v>
      </c>
      <c r="D2328" s="33">
        <f t="shared" si="39"/>
        <v>1.4822523602080057E-2</v>
      </c>
    </row>
    <row r="2329" spans="2:4" x14ac:dyDescent="0.2">
      <c r="B2329" t="s">
        <v>2359</v>
      </c>
      <c r="C2329" s="33">
        <v>-2.0794515756762118E-2</v>
      </c>
      <c r="D2329" s="33">
        <f t="shared" si="39"/>
        <v>7.0794515756762127E-2</v>
      </c>
    </row>
    <row r="2330" spans="2:4" x14ac:dyDescent="0.2">
      <c r="B2330" t="s">
        <v>2360</v>
      </c>
      <c r="C2330" s="33">
        <v>1.5403853501664466E-2</v>
      </c>
      <c r="D2330" s="33">
        <f t="shared" si="39"/>
        <v>3.4596146498335534E-2</v>
      </c>
    </row>
    <row r="2331" spans="2:4" x14ac:dyDescent="0.2">
      <c r="B2331" t="s">
        <v>2361</v>
      </c>
      <c r="C2331" s="33">
        <v>-4.8168876497715354E-2</v>
      </c>
      <c r="D2331" s="33">
        <f t="shared" si="39"/>
        <v>9.8168876497715357E-2</v>
      </c>
    </row>
    <row r="2332" spans="2:4" x14ac:dyDescent="0.2">
      <c r="B2332" t="s">
        <v>2362</v>
      </c>
      <c r="C2332" s="33">
        <v>3.7847693314849933E-2</v>
      </c>
      <c r="D2332" s="33">
        <f t="shared" si="39"/>
        <v>1.215230668515007E-2</v>
      </c>
    </row>
    <row r="2333" spans="2:4" x14ac:dyDescent="0.2">
      <c r="B2333" t="s">
        <v>2363</v>
      </c>
      <c r="C2333" s="33">
        <v>3.5852736900814038E-2</v>
      </c>
      <c r="D2333" s="33">
        <f t="shared" si="39"/>
        <v>1.4147263099185965E-2</v>
      </c>
    </row>
    <row r="2334" spans="2:4" x14ac:dyDescent="0.2">
      <c r="B2334" t="s">
        <v>2364</v>
      </c>
      <c r="C2334" s="33">
        <v>-5.1305330461622854E-3</v>
      </c>
      <c r="D2334" s="33">
        <f t="shared" si="39"/>
        <v>5.5130533046162292E-2</v>
      </c>
    </row>
    <row r="2335" spans="2:4" x14ac:dyDescent="0.2">
      <c r="B2335" t="s">
        <v>2365</v>
      </c>
      <c r="C2335" s="33">
        <v>3.0750452670865631E-2</v>
      </c>
      <c r="D2335" s="33">
        <f t="shared" si="39"/>
        <v>1.9249547329134371E-2</v>
      </c>
    </row>
    <row r="2336" spans="2:4" x14ac:dyDescent="0.2">
      <c r="B2336" t="s">
        <v>2366</v>
      </c>
      <c r="C2336" s="33">
        <v>1.7884888481141531E-2</v>
      </c>
      <c r="D2336" s="33">
        <f t="shared" si="39"/>
        <v>3.2115111518858472E-2</v>
      </c>
    </row>
    <row r="2337" spans="2:4" x14ac:dyDescent="0.2">
      <c r="B2337" t="s">
        <v>2367</v>
      </c>
      <c r="C2337" s="33">
        <v>2.0496539433473765E-2</v>
      </c>
      <c r="D2337" s="33">
        <f t="shared" si="39"/>
        <v>2.9503460566526238E-2</v>
      </c>
    </row>
    <row r="2338" spans="2:4" x14ac:dyDescent="0.2">
      <c r="B2338" t="s">
        <v>2368</v>
      </c>
      <c r="C2338" s="33">
        <v>3.8369757034297201E-2</v>
      </c>
      <c r="D2338" s="33">
        <f t="shared" si="39"/>
        <v>1.1630242965702801E-2</v>
      </c>
    </row>
    <row r="2339" spans="2:4" x14ac:dyDescent="0.2">
      <c r="B2339" t="s">
        <v>2369</v>
      </c>
      <c r="C2339" s="33">
        <v>-2.5136671348000135E-2</v>
      </c>
      <c r="D2339" s="33">
        <f t="shared" si="39"/>
        <v>7.5136671348000145E-2</v>
      </c>
    </row>
    <row r="2340" spans="2:4" x14ac:dyDescent="0.2">
      <c r="B2340" t="s">
        <v>2370</v>
      </c>
      <c r="C2340" s="33">
        <v>1.9937269062547704E-2</v>
      </c>
      <c r="D2340" s="33">
        <f t="shared" si="39"/>
        <v>3.0062730937452299E-2</v>
      </c>
    </row>
    <row r="2341" spans="2:4" x14ac:dyDescent="0.2">
      <c r="B2341" t="s">
        <v>2371</v>
      </c>
      <c r="C2341" s="33">
        <v>1.3062931035610299E-2</v>
      </c>
      <c r="D2341" s="33">
        <f t="shared" si="39"/>
        <v>3.6937068964389703E-2</v>
      </c>
    </row>
    <row r="2342" spans="2:4" x14ac:dyDescent="0.2">
      <c r="B2342" t="s">
        <v>2372</v>
      </c>
      <c r="C2342" s="33">
        <v>2.4373681314338549E-2</v>
      </c>
      <c r="D2342" s="33">
        <f t="shared" si="39"/>
        <v>2.5626318685661453E-2</v>
      </c>
    </row>
    <row r="2343" spans="2:4" x14ac:dyDescent="0.2">
      <c r="B2343" t="s">
        <v>2373</v>
      </c>
      <c r="C2343" s="33">
        <v>-2.7252706936322334E-3</v>
      </c>
      <c r="D2343" s="33">
        <f t="shared" si="39"/>
        <v>5.272527069363224E-2</v>
      </c>
    </row>
    <row r="2344" spans="2:4" x14ac:dyDescent="0.2">
      <c r="B2344" t="s">
        <v>2374</v>
      </c>
      <c r="C2344" s="33">
        <v>3.1981890837335623E-2</v>
      </c>
      <c r="D2344" s="33">
        <f t="shared" si="39"/>
        <v>1.8018109162664379E-2</v>
      </c>
    </row>
    <row r="2345" spans="2:4" x14ac:dyDescent="0.2">
      <c r="B2345" t="s">
        <v>2375</v>
      </c>
      <c r="C2345" s="33">
        <v>4.0340132836037289E-2</v>
      </c>
      <c r="D2345" s="33">
        <f t="shared" si="39"/>
        <v>9.659867163962714E-3</v>
      </c>
    </row>
    <row r="2346" spans="2:4" x14ac:dyDescent="0.2">
      <c r="B2346" t="s">
        <v>2376</v>
      </c>
      <c r="C2346" s="33">
        <v>2.342495778454361E-2</v>
      </c>
      <c r="D2346" s="33">
        <f t="shared" si="39"/>
        <v>2.6575042215456392E-2</v>
      </c>
    </row>
    <row r="2347" spans="2:4" x14ac:dyDescent="0.2">
      <c r="B2347" t="s">
        <v>2377</v>
      </c>
      <c r="C2347" s="33">
        <v>8.1633347528754802E-3</v>
      </c>
      <c r="D2347" s="33">
        <f t="shared" si="39"/>
        <v>4.1836665247124524E-2</v>
      </c>
    </row>
    <row r="2348" spans="2:4" x14ac:dyDescent="0.2">
      <c r="B2348" t="s">
        <v>2378</v>
      </c>
      <c r="C2348" s="33">
        <v>-2.5722589735056166E-2</v>
      </c>
      <c r="D2348" s="33">
        <f t="shared" si="39"/>
        <v>7.5722589735056162E-2</v>
      </c>
    </row>
    <row r="2349" spans="2:4" x14ac:dyDescent="0.2">
      <c r="B2349" t="s">
        <v>2379</v>
      </c>
      <c r="C2349" s="33">
        <v>9.0836446350649087E-3</v>
      </c>
      <c r="D2349" s="33">
        <f t="shared" si="39"/>
        <v>4.0916355364935098E-2</v>
      </c>
    </row>
    <row r="2350" spans="2:4" x14ac:dyDescent="0.2">
      <c r="B2350" t="s">
        <v>2380</v>
      </c>
      <c r="C2350" s="33">
        <v>1.4063414048820919E-2</v>
      </c>
      <c r="D2350" s="33">
        <f t="shared" si="39"/>
        <v>3.5936585951179087E-2</v>
      </c>
    </row>
    <row r="2351" spans="2:4" x14ac:dyDescent="0.2">
      <c r="B2351" t="s">
        <v>2381</v>
      </c>
      <c r="C2351" s="33">
        <v>-1.603771031241286E-3</v>
      </c>
      <c r="D2351" s="33">
        <f t="shared" si="39"/>
        <v>5.1603771031241287E-2</v>
      </c>
    </row>
    <row r="2352" spans="2:4" x14ac:dyDescent="0.2">
      <c r="B2352" t="s">
        <v>2382</v>
      </c>
      <c r="C2352" s="33">
        <v>3.7832941645884336E-3</v>
      </c>
      <c r="D2352" s="33">
        <f t="shared" si="39"/>
        <v>4.621670583541157E-2</v>
      </c>
    </row>
    <row r="2353" spans="2:4" x14ac:dyDescent="0.2">
      <c r="B2353" t="s">
        <v>2383</v>
      </c>
      <c r="C2353" s="33">
        <v>8.6441742079372205E-4</v>
      </c>
      <c r="D2353" s="33">
        <f t="shared" si="39"/>
        <v>4.9135582579206277E-2</v>
      </c>
    </row>
    <row r="2354" spans="2:4" x14ac:dyDescent="0.2">
      <c r="B2354" t="s">
        <v>2384</v>
      </c>
      <c r="C2354" s="33">
        <v>-2.5739190537221492E-3</v>
      </c>
      <c r="D2354" s="33">
        <f t="shared" si="39"/>
        <v>5.2573919053722148E-2</v>
      </c>
    </row>
    <row r="2355" spans="2:4" x14ac:dyDescent="0.2">
      <c r="B2355" t="s">
        <v>2385</v>
      </c>
      <c r="C2355" s="33">
        <v>-7.3830305907927416E-3</v>
      </c>
      <c r="D2355" s="33">
        <f t="shared" si="39"/>
        <v>5.7383030590792743E-2</v>
      </c>
    </row>
    <row r="2356" spans="2:4" x14ac:dyDescent="0.2">
      <c r="B2356" t="s">
        <v>2386</v>
      </c>
      <c r="C2356" s="33">
        <v>-4.1533367361196165E-2</v>
      </c>
      <c r="D2356" s="33">
        <f t="shared" si="39"/>
        <v>9.1533367361196161E-2</v>
      </c>
    </row>
    <row r="2357" spans="2:4" x14ac:dyDescent="0.2">
      <c r="B2357" t="s">
        <v>2387</v>
      </c>
      <c r="C2357" s="33">
        <v>2.7794108030246886E-2</v>
      </c>
      <c r="D2357" s="33">
        <f t="shared" si="39"/>
        <v>2.2205891969753117E-2</v>
      </c>
    </row>
    <row r="2358" spans="2:4" x14ac:dyDescent="0.2">
      <c r="B2358" t="s">
        <v>2388</v>
      </c>
      <c r="C2358" s="33">
        <v>2.6438556795092279E-2</v>
      </c>
      <c r="D2358" s="33">
        <f t="shared" si="39"/>
        <v>2.3561443204907724E-2</v>
      </c>
    </row>
    <row r="2359" spans="2:4" x14ac:dyDescent="0.2">
      <c r="B2359" t="s">
        <v>2389</v>
      </c>
      <c r="C2359" s="33">
        <v>6.9749121905000062E-3</v>
      </c>
      <c r="D2359" s="33">
        <f t="shared" si="39"/>
        <v>4.3025087809499998E-2</v>
      </c>
    </row>
    <row r="2360" spans="2:4" x14ac:dyDescent="0.2">
      <c r="B2360" t="s">
        <v>2390</v>
      </c>
      <c r="C2360" s="33">
        <v>-2.5559732191067497E-2</v>
      </c>
      <c r="D2360" s="33">
        <f t="shared" si="39"/>
        <v>7.55597321910675E-2</v>
      </c>
    </row>
    <row r="2361" spans="2:4" x14ac:dyDescent="0.2">
      <c r="B2361" t="s">
        <v>2391</v>
      </c>
      <c r="C2361" s="33">
        <v>-4.0003417794381782E-2</v>
      </c>
      <c r="D2361" s="33">
        <f t="shared" si="39"/>
        <v>9.0003417794381785E-2</v>
      </c>
    </row>
    <row r="2362" spans="2:4" x14ac:dyDescent="0.2">
      <c r="B2362" t="s">
        <v>2392</v>
      </c>
      <c r="C2362" s="33">
        <v>1.2618464636289316E-2</v>
      </c>
      <c r="D2362" s="33">
        <f t="shared" si="39"/>
        <v>3.7381535363710687E-2</v>
      </c>
    </row>
    <row r="2363" spans="2:4" x14ac:dyDescent="0.2">
      <c r="B2363" t="s">
        <v>2393</v>
      </c>
      <c r="C2363" s="33">
        <v>1.2393610834950573E-2</v>
      </c>
      <c r="D2363" s="33">
        <f t="shared" si="39"/>
        <v>3.7606389165049429E-2</v>
      </c>
    </row>
    <row r="2364" spans="2:4" x14ac:dyDescent="0.2">
      <c r="B2364" t="s">
        <v>2394</v>
      </c>
      <c r="C2364" s="33">
        <v>1.3129989164330369E-2</v>
      </c>
      <c r="D2364" s="33">
        <f t="shared" si="39"/>
        <v>3.6870010835669632E-2</v>
      </c>
    </row>
    <row r="2365" spans="2:4" x14ac:dyDescent="0.2">
      <c r="B2365" t="s">
        <v>2395</v>
      </c>
      <c r="C2365" s="33">
        <v>4.5682346873474437E-2</v>
      </c>
      <c r="D2365" s="33">
        <f t="shared" si="39"/>
        <v>4.3176531265255655E-3</v>
      </c>
    </row>
    <row r="2366" spans="2:4" x14ac:dyDescent="0.2">
      <c r="B2366" t="s">
        <v>2396</v>
      </c>
      <c r="C2366" s="33">
        <v>-7.6565675341934373E-3</v>
      </c>
      <c r="D2366" s="33">
        <f t="shared" si="39"/>
        <v>5.7656567534193438E-2</v>
      </c>
    </row>
    <row r="2367" spans="2:4" x14ac:dyDescent="0.2">
      <c r="B2367" t="s">
        <v>2397</v>
      </c>
      <c r="C2367" s="33">
        <v>-4.7513645278724932E-3</v>
      </c>
      <c r="D2367" s="33">
        <f t="shared" si="39"/>
        <v>5.4751364527872493E-2</v>
      </c>
    </row>
    <row r="2368" spans="2:4" x14ac:dyDescent="0.2">
      <c r="B2368" t="s">
        <v>2398</v>
      </c>
      <c r="C2368" s="33">
        <v>-8.0398131262847047E-4</v>
      </c>
      <c r="D2368" s="33">
        <f t="shared" si="39"/>
        <v>5.0803981312628477E-2</v>
      </c>
    </row>
    <row r="2369" spans="2:4" x14ac:dyDescent="0.2">
      <c r="B2369" t="s">
        <v>2399</v>
      </c>
      <c r="C2369" s="33">
        <v>9.815472131362692E-3</v>
      </c>
      <c r="D2369" s="33">
        <f t="shared" si="39"/>
        <v>4.0184527868637313E-2</v>
      </c>
    </row>
    <row r="2370" spans="2:4" x14ac:dyDescent="0.2">
      <c r="B2370" t="s">
        <v>2400</v>
      </c>
      <c r="C2370" s="33">
        <v>1.3642050190009032E-2</v>
      </c>
      <c r="D2370" s="33">
        <f t="shared" si="39"/>
        <v>3.6357949809990971E-2</v>
      </c>
    </row>
    <row r="2371" spans="2:4" x14ac:dyDescent="0.2">
      <c r="B2371" t="s">
        <v>2401</v>
      </c>
      <c r="C2371" s="33">
        <v>4.5047804315980301E-2</v>
      </c>
      <c r="D2371" s="33">
        <f t="shared" si="39"/>
        <v>4.9521956840197015E-3</v>
      </c>
    </row>
    <row r="2372" spans="2:4" x14ac:dyDescent="0.2">
      <c r="B2372" t="s">
        <v>2402</v>
      </c>
      <c r="C2372" s="33">
        <v>1.5788603029438783E-2</v>
      </c>
      <c r="D2372" s="33">
        <f t="shared" si="39"/>
        <v>3.421139697056122E-2</v>
      </c>
    </row>
    <row r="2373" spans="2:4" x14ac:dyDescent="0.2">
      <c r="B2373" t="s">
        <v>2403</v>
      </c>
      <c r="C2373" s="33">
        <v>3.6443583218691449E-2</v>
      </c>
      <c r="D2373" s="33">
        <f t="shared" ref="D2373:D2436" si="40">-C2373+5%</f>
        <v>1.3556416781308554E-2</v>
      </c>
    </row>
    <row r="2374" spans="2:4" x14ac:dyDescent="0.2">
      <c r="B2374" t="s">
        <v>2404</v>
      </c>
      <c r="C2374" s="33">
        <v>7.6186560738040112E-3</v>
      </c>
      <c r="D2374" s="33">
        <f t="shared" si="40"/>
        <v>4.238134392619599E-2</v>
      </c>
    </row>
    <row r="2375" spans="2:4" x14ac:dyDescent="0.2">
      <c r="B2375" t="s">
        <v>2405</v>
      </c>
      <c r="C2375" s="33">
        <v>-3.0407950216065474E-2</v>
      </c>
      <c r="D2375" s="33">
        <f t="shared" si="40"/>
        <v>8.0407950216065477E-2</v>
      </c>
    </row>
    <row r="2376" spans="2:4" x14ac:dyDescent="0.2">
      <c r="B2376" t="s">
        <v>2406</v>
      </c>
      <c r="C2376" s="33">
        <v>3.0204704861749032E-2</v>
      </c>
      <c r="D2376" s="33">
        <f t="shared" si="40"/>
        <v>1.9795295138250971E-2</v>
      </c>
    </row>
    <row r="2377" spans="2:4" x14ac:dyDescent="0.2">
      <c r="B2377" t="s">
        <v>2407</v>
      </c>
      <c r="C2377" s="33">
        <v>1.1966853658991958E-3</v>
      </c>
      <c r="D2377" s="33">
        <f t="shared" si="40"/>
        <v>4.8803314634100807E-2</v>
      </c>
    </row>
    <row r="2378" spans="2:4" x14ac:dyDescent="0.2">
      <c r="B2378" t="s">
        <v>2408</v>
      </c>
      <c r="C2378" s="33">
        <v>-3.3677013909960123E-3</v>
      </c>
      <c r="D2378" s="33">
        <f t="shared" si="40"/>
        <v>5.3367701390996017E-2</v>
      </c>
    </row>
    <row r="2379" spans="2:4" x14ac:dyDescent="0.2">
      <c r="B2379" t="s">
        <v>2409</v>
      </c>
      <c r="C2379" s="33">
        <v>1.2621242265770317E-2</v>
      </c>
      <c r="D2379" s="33">
        <f t="shared" si="40"/>
        <v>3.737875773422969E-2</v>
      </c>
    </row>
    <row r="2380" spans="2:4" x14ac:dyDescent="0.2">
      <c r="B2380" t="s">
        <v>2410</v>
      </c>
      <c r="C2380" s="33">
        <v>1.4860179918392873E-2</v>
      </c>
      <c r="D2380" s="33">
        <f t="shared" si="40"/>
        <v>3.5139820081607126E-2</v>
      </c>
    </row>
    <row r="2381" spans="2:4" x14ac:dyDescent="0.2">
      <c r="B2381" t="s">
        <v>2411</v>
      </c>
      <c r="C2381" s="33">
        <v>-1.3647685080342906E-3</v>
      </c>
      <c r="D2381" s="33">
        <f t="shared" si="40"/>
        <v>5.1364768508034293E-2</v>
      </c>
    </row>
    <row r="2382" spans="2:4" x14ac:dyDescent="0.2">
      <c r="B2382" t="s">
        <v>2412</v>
      </c>
      <c r="C2382" s="33">
        <v>2.4496109705115544E-2</v>
      </c>
      <c r="D2382" s="33">
        <f t="shared" si="40"/>
        <v>2.5503890294884458E-2</v>
      </c>
    </row>
    <row r="2383" spans="2:4" x14ac:dyDescent="0.2">
      <c r="B2383" t="s">
        <v>2413</v>
      </c>
      <c r="C2383" s="33">
        <v>1.5698744578671969E-2</v>
      </c>
      <c r="D2383" s="33">
        <f t="shared" si="40"/>
        <v>3.4301255421328031E-2</v>
      </c>
    </row>
    <row r="2384" spans="2:4" x14ac:dyDescent="0.2">
      <c r="B2384" t="s">
        <v>2414</v>
      </c>
      <c r="C2384" s="33">
        <v>1.4997441755414478E-2</v>
      </c>
      <c r="D2384" s="33">
        <f t="shared" si="40"/>
        <v>3.5002558244585522E-2</v>
      </c>
    </row>
    <row r="2385" spans="2:4" x14ac:dyDescent="0.2">
      <c r="B2385" t="s">
        <v>2415</v>
      </c>
      <c r="C2385" s="33">
        <v>-1.9467422040887299E-2</v>
      </c>
      <c r="D2385" s="33">
        <f t="shared" si="40"/>
        <v>6.9467422040887294E-2</v>
      </c>
    </row>
    <row r="2386" spans="2:4" x14ac:dyDescent="0.2">
      <c r="B2386" t="s">
        <v>2416</v>
      </c>
      <c r="C2386" s="33">
        <v>-2.478515437949147E-2</v>
      </c>
      <c r="D2386" s="33">
        <f t="shared" si="40"/>
        <v>7.4785154379491472E-2</v>
      </c>
    </row>
    <row r="2387" spans="2:4" x14ac:dyDescent="0.2">
      <c r="B2387" t="s">
        <v>2417</v>
      </c>
      <c r="C2387" s="33">
        <v>1.5489696396975323E-2</v>
      </c>
      <c r="D2387" s="33">
        <f t="shared" si="40"/>
        <v>3.4510303603024678E-2</v>
      </c>
    </row>
    <row r="2388" spans="2:4" x14ac:dyDescent="0.2">
      <c r="B2388" t="s">
        <v>2418</v>
      </c>
      <c r="C2388" s="33">
        <v>1.1184054922068391E-2</v>
      </c>
      <c r="D2388" s="33">
        <f t="shared" si="40"/>
        <v>3.881594507793161E-2</v>
      </c>
    </row>
    <row r="2389" spans="2:4" x14ac:dyDescent="0.2">
      <c r="B2389" t="s">
        <v>2419</v>
      </c>
      <c r="C2389" s="33">
        <v>-2.6785758122936668E-2</v>
      </c>
      <c r="D2389" s="33">
        <f t="shared" si="40"/>
        <v>7.678575812293667E-2</v>
      </c>
    </row>
    <row r="2390" spans="2:4" x14ac:dyDescent="0.2">
      <c r="B2390" t="s">
        <v>2420</v>
      </c>
      <c r="C2390" s="33">
        <v>1.1478005851153829E-2</v>
      </c>
      <c r="D2390" s="33">
        <f t="shared" si="40"/>
        <v>3.8521994148846175E-2</v>
      </c>
    </row>
    <row r="2391" spans="2:4" x14ac:dyDescent="0.2">
      <c r="B2391" t="s">
        <v>2421</v>
      </c>
      <c r="C2391" s="33">
        <v>3.6185461586193506E-2</v>
      </c>
      <c r="D2391" s="33">
        <f t="shared" si="40"/>
        <v>1.3814538413806497E-2</v>
      </c>
    </row>
    <row r="2392" spans="2:4" x14ac:dyDescent="0.2">
      <c r="B2392" t="s">
        <v>2422</v>
      </c>
      <c r="C2392" s="33">
        <v>-5.476677575833892E-3</v>
      </c>
      <c r="D2392" s="33">
        <f t="shared" si="40"/>
        <v>5.5476677575833896E-2</v>
      </c>
    </row>
    <row r="2393" spans="2:4" x14ac:dyDescent="0.2">
      <c r="B2393" t="s">
        <v>2423</v>
      </c>
      <c r="C2393" s="33">
        <v>-4.4953598503131523E-3</v>
      </c>
      <c r="D2393" s="33">
        <f t="shared" si="40"/>
        <v>5.4495359850313153E-2</v>
      </c>
    </row>
    <row r="2394" spans="2:4" x14ac:dyDescent="0.2">
      <c r="B2394" t="s">
        <v>2424</v>
      </c>
      <c r="C2394" s="33">
        <v>3.0045579377477129E-2</v>
      </c>
      <c r="D2394" s="33">
        <f t="shared" si="40"/>
        <v>1.9954420622522874E-2</v>
      </c>
    </row>
    <row r="2395" spans="2:4" x14ac:dyDescent="0.2">
      <c r="B2395" t="s">
        <v>2425</v>
      </c>
      <c r="C2395" s="33">
        <v>-2.6829193004560804E-2</v>
      </c>
      <c r="D2395" s="33">
        <f t="shared" si="40"/>
        <v>7.6829193004560814E-2</v>
      </c>
    </row>
    <row r="2396" spans="2:4" x14ac:dyDescent="0.2">
      <c r="B2396" t="s">
        <v>2426</v>
      </c>
      <c r="C2396" s="33">
        <v>-1.2103144374928715E-2</v>
      </c>
      <c r="D2396" s="33">
        <f t="shared" si="40"/>
        <v>6.2103144374928719E-2</v>
      </c>
    </row>
    <row r="2397" spans="2:4" x14ac:dyDescent="0.2">
      <c r="B2397" t="s">
        <v>2427</v>
      </c>
      <c r="C2397" s="33">
        <v>1.8196304657497171E-2</v>
      </c>
      <c r="D2397" s="33">
        <f t="shared" si="40"/>
        <v>3.1803695342502832E-2</v>
      </c>
    </row>
    <row r="2398" spans="2:4" x14ac:dyDescent="0.2">
      <c r="B2398" t="s">
        <v>2428</v>
      </c>
      <c r="C2398" s="33">
        <v>-9.6372320306288371E-3</v>
      </c>
      <c r="D2398" s="33">
        <f t="shared" si="40"/>
        <v>5.9637232030628838E-2</v>
      </c>
    </row>
    <row r="2399" spans="2:4" x14ac:dyDescent="0.2">
      <c r="B2399" t="s">
        <v>2429</v>
      </c>
      <c r="C2399" s="33">
        <v>1.7048495837540794E-3</v>
      </c>
      <c r="D2399" s="33">
        <f t="shared" si="40"/>
        <v>4.8295150416245922E-2</v>
      </c>
    </row>
    <row r="2400" spans="2:4" x14ac:dyDescent="0.2">
      <c r="B2400" t="s">
        <v>2430</v>
      </c>
      <c r="C2400" s="33">
        <v>2.1270371096334371E-2</v>
      </c>
      <c r="D2400" s="33">
        <f t="shared" si="40"/>
        <v>2.8729628903665632E-2</v>
      </c>
    </row>
    <row r="2401" spans="2:4" x14ac:dyDescent="0.2">
      <c r="B2401" t="s">
        <v>2431</v>
      </c>
      <c r="C2401" s="33">
        <v>-2.0351199123693122E-3</v>
      </c>
      <c r="D2401" s="33">
        <f t="shared" si="40"/>
        <v>5.2035119912369317E-2</v>
      </c>
    </row>
    <row r="2402" spans="2:4" x14ac:dyDescent="0.2">
      <c r="B2402" t="s">
        <v>2432</v>
      </c>
      <c r="C2402" s="33">
        <v>1.4912232396796316E-2</v>
      </c>
      <c r="D2402" s="33">
        <f t="shared" si="40"/>
        <v>3.5087767603203687E-2</v>
      </c>
    </row>
    <row r="2403" spans="2:4" x14ac:dyDescent="0.2">
      <c r="B2403" t="s">
        <v>2433</v>
      </c>
      <c r="C2403" s="33">
        <v>-1.2980151160806057E-2</v>
      </c>
      <c r="D2403" s="33">
        <f t="shared" si="40"/>
        <v>6.2980151160806061E-2</v>
      </c>
    </row>
    <row r="2404" spans="2:4" x14ac:dyDescent="0.2">
      <c r="B2404" t="s">
        <v>2434</v>
      </c>
      <c r="C2404" s="33">
        <v>4.7161052665161886E-2</v>
      </c>
      <c r="D2404" s="33">
        <f t="shared" si="40"/>
        <v>2.838947334838117E-3</v>
      </c>
    </row>
    <row r="2405" spans="2:4" x14ac:dyDescent="0.2">
      <c r="B2405" t="s">
        <v>2435</v>
      </c>
      <c r="C2405" s="33">
        <v>2.2431280266410093E-3</v>
      </c>
      <c r="D2405" s="33">
        <f t="shared" si="40"/>
        <v>4.7756871973358997E-2</v>
      </c>
    </row>
    <row r="2406" spans="2:4" x14ac:dyDescent="0.2">
      <c r="B2406" t="s">
        <v>2436</v>
      </c>
      <c r="C2406" s="33">
        <v>-3.8779464309791224E-3</v>
      </c>
      <c r="D2406" s="33">
        <f t="shared" si="40"/>
        <v>5.3877946430979123E-2</v>
      </c>
    </row>
    <row r="2407" spans="2:4" x14ac:dyDescent="0.2">
      <c r="B2407" t="s">
        <v>2437</v>
      </c>
      <c r="C2407" s="33">
        <v>1.4117499571528972E-2</v>
      </c>
      <c r="D2407" s="33">
        <f t="shared" si="40"/>
        <v>3.5882500428471034E-2</v>
      </c>
    </row>
    <row r="2408" spans="2:4" x14ac:dyDescent="0.2">
      <c r="B2408" t="s">
        <v>2438</v>
      </c>
      <c r="C2408" s="33">
        <v>1.8487189609068533E-2</v>
      </c>
      <c r="D2408" s="33">
        <f t="shared" si="40"/>
        <v>3.151281039093147E-2</v>
      </c>
    </row>
    <row r="2409" spans="2:4" x14ac:dyDescent="0.2">
      <c r="B2409" t="s">
        <v>2439</v>
      </c>
      <c r="C2409" s="33">
        <v>1.1464987100560597E-2</v>
      </c>
      <c r="D2409" s="33">
        <f t="shared" si="40"/>
        <v>3.8535012899439405E-2</v>
      </c>
    </row>
    <row r="2410" spans="2:4" x14ac:dyDescent="0.2">
      <c r="B2410" t="s">
        <v>2440</v>
      </c>
      <c r="C2410" s="33">
        <v>1.0037447619726124E-2</v>
      </c>
      <c r="D2410" s="33">
        <f t="shared" si="40"/>
        <v>3.996255238027388E-2</v>
      </c>
    </row>
    <row r="2411" spans="2:4" x14ac:dyDescent="0.2">
      <c r="B2411" t="s">
        <v>2441</v>
      </c>
      <c r="C2411" s="33">
        <v>5.0938083508818349E-3</v>
      </c>
      <c r="D2411" s="33">
        <f t="shared" si="40"/>
        <v>4.4906191649118167E-2</v>
      </c>
    </row>
    <row r="2412" spans="2:4" x14ac:dyDescent="0.2">
      <c r="B2412" t="s">
        <v>2442</v>
      </c>
      <c r="C2412" s="33">
        <v>1.6072751314326221E-2</v>
      </c>
      <c r="D2412" s="33">
        <f t="shared" si="40"/>
        <v>3.3927248685673782E-2</v>
      </c>
    </row>
    <row r="2413" spans="2:4" x14ac:dyDescent="0.2">
      <c r="B2413" t="s">
        <v>2443</v>
      </c>
      <c r="C2413" s="33">
        <v>2.5477449189197206E-2</v>
      </c>
      <c r="D2413" s="33">
        <f t="shared" si="40"/>
        <v>2.4522550810802797E-2</v>
      </c>
    </row>
    <row r="2414" spans="2:4" x14ac:dyDescent="0.2">
      <c r="B2414" t="s">
        <v>2444</v>
      </c>
      <c r="C2414" s="33">
        <v>2.1717441588811493E-2</v>
      </c>
      <c r="D2414" s="33">
        <f t="shared" si="40"/>
        <v>2.828255841118851E-2</v>
      </c>
    </row>
    <row r="2415" spans="2:4" x14ac:dyDescent="0.2">
      <c r="B2415" t="s">
        <v>2445</v>
      </c>
      <c r="C2415" s="33">
        <v>-2.2967352903229717E-3</v>
      </c>
      <c r="D2415" s="33">
        <f t="shared" si="40"/>
        <v>5.2296735290322971E-2</v>
      </c>
    </row>
    <row r="2416" spans="2:4" x14ac:dyDescent="0.2">
      <c r="B2416" t="s">
        <v>2446</v>
      </c>
      <c r="C2416" s="33">
        <v>-3.4008352867511325E-2</v>
      </c>
      <c r="D2416" s="33">
        <f t="shared" si="40"/>
        <v>8.4008352867511321E-2</v>
      </c>
    </row>
    <row r="2417" spans="2:4" x14ac:dyDescent="0.2">
      <c r="B2417" t="s">
        <v>2447</v>
      </c>
      <c r="C2417" s="33">
        <v>-8.3588107785369081E-3</v>
      </c>
      <c r="D2417" s="33">
        <f t="shared" si="40"/>
        <v>5.8358810778536913E-2</v>
      </c>
    </row>
    <row r="2418" spans="2:4" x14ac:dyDescent="0.2">
      <c r="B2418" t="s">
        <v>2448</v>
      </c>
      <c r="C2418" s="33">
        <v>3.9419260269502647E-2</v>
      </c>
      <c r="D2418" s="33">
        <f t="shared" si="40"/>
        <v>1.0580739730497356E-2</v>
      </c>
    </row>
    <row r="2419" spans="2:4" x14ac:dyDescent="0.2">
      <c r="B2419" t="s">
        <v>2449</v>
      </c>
      <c r="C2419" s="33">
        <v>6.4396426080996442E-3</v>
      </c>
      <c r="D2419" s="33">
        <f t="shared" si="40"/>
        <v>4.356035739190036E-2</v>
      </c>
    </row>
    <row r="2420" spans="2:4" x14ac:dyDescent="0.2">
      <c r="B2420" t="s">
        <v>2450</v>
      </c>
      <c r="C2420" s="33">
        <v>-2.1830149442343433E-2</v>
      </c>
      <c r="D2420" s="33">
        <f t="shared" si="40"/>
        <v>7.1830149442343436E-2</v>
      </c>
    </row>
    <row r="2421" spans="2:4" x14ac:dyDescent="0.2">
      <c r="B2421" t="s">
        <v>2451</v>
      </c>
      <c r="C2421" s="33">
        <v>-2.9263823887368319E-2</v>
      </c>
      <c r="D2421" s="33">
        <f t="shared" si="40"/>
        <v>7.9263823887368329E-2</v>
      </c>
    </row>
    <row r="2422" spans="2:4" x14ac:dyDescent="0.2">
      <c r="B2422" t="s">
        <v>2452</v>
      </c>
      <c r="C2422" s="33">
        <v>4.5463408825907665E-2</v>
      </c>
      <c r="D2422" s="33">
        <f t="shared" si="40"/>
        <v>4.5365911740923373E-3</v>
      </c>
    </row>
    <row r="2423" spans="2:4" x14ac:dyDescent="0.2">
      <c r="B2423" t="s">
        <v>2453</v>
      </c>
      <c r="C2423" s="33">
        <v>3.5746212409288915E-2</v>
      </c>
      <c r="D2423" s="33">
        <f t="shared" si="40"/>
        <v>1.4253787590711088E-2</v>
      </c>
    </row>
    <row r="2424" spans="2:4" x14ac:dyDescent="0.2">
      <c r="B2424" t="s">
        <v>2454</v>
      </c>
      <c r="C2424" s="33">
        <v>2.6483696470183421E-2</v>
      </c>
      <c r="D2424" s="33">
        <f t="shared" si="40"/>
        <v>2.3516303529816582E-2</v>
      </c>
    </row>
    <row r="2425" spans="2:4" x14ac:dyDescent="0.2">
      <c r="B2425" t="s">
        <v>2455</v>
      </c>
      <c r="C2425" s="33">
        <v>8.9336049076549542E-3</v>
      </c>
      <c r="D2425" s="33">
        <f t="shared" si="40"/>
        <v>4.1066395092345047E-2</v>
      </c>
    </row>
    <row r="2426" spans="2:4" x14ac:dyDescent="0.2">
      <c r="B2426" t="s">
        <v>2456</v>
      </c>
      <c r="C2426" s="33">
        <v>1.4155268635744379E-2</v>
      </c>
      <c r="D2426" s="33">
        <f t="shared" si="40"/>
        <v>3.5844731364255623E-2</v>
      </c>
    </row>
    <row r="2427" spans="2:4" x14ac:dyDescent="0.2">
      <c r="B2427" t="s">
        <v>2457</v>
      </c>
      <c r="C2427" s="33">
        <v>4.917396157695849E-2</v>
      </c>
      <c r="D2427" s="33">
        <f t="shared" si="40"/>
        <v>8.260384230415127E-4</v>
      </c>
    </row>
    <row r="2428" spans="2:4" x14ac:dyDescent="0.2">
      <c r="B2428" t="s">
        <v>2458</v>
      </c>
      <c r="C2428" s="33">
        <v>6.3673937553945193E-3</v>
      </c>
      <c r="D2428" s="33">
        <f t="shared" si="40"/>
        <v>4.3632606244605486E-2</v>
      </c>
    </row>
    <row r="2429" spans="2:4" x14ac:dyDescent="0.2">
      <c r="B2429" t="s">
        <v>2459</v>
      </c>
      <c r="C2429" s="33">
        <v>1.2469206667883852E-3</v>
      </c>
      <c r="D2429" s="33">
        <f t="shared" si="40"/>
        <v>4.8753079333211616E-2</v>
      </c>
    </row>
    <row r="2430" spans="2:4" x14ac:dyDescent="0.2">
      <c r="B2430" t="s">
        <v>2460</v>
      </c>
      <c r="C2430" s="33">
        <v>2.1319979169329307E-3</v>
      </c>
      <c r="D2430" s="33">
        <f t="shared" si="40"/>
        <v>4.7868002083067074E-2</v>
      </c>
    </row>
    <row r="2431" spans="2:4" x14ac:dyDescent="0.2">
      <c r="B2431" t="s">
        <v>2461</v>
      </c>
      <c r="C2431" s="33">
        <v>-1.5028345290412205E-2</v>
      </c>
      <c r="D2431" s="33">
        <f t="shared" si="40"/>
        <v>6.5028345290412209E-2</v>
      </c>
    </row>
    <row r="2432" spans="2:4" x14ac:dyDescent="0.2">
      <c r="B2432" t="s">
        <v>2462</v>
      </c>
      <c r="C2432" s="33">
        <v>4.8317326050162424E-2</v>
      </c>
      <c r="D2432" s="33">
        <f t="shared" si="40"/>
        <v>1.6826739498375792E-3</v>
      </c>
    </row>
    <row r="2433" spans="2:4" x14ac:dyDescent="0.2">
      <c r="B2433" t="s">
        <v>2463</v>
      </c>
      <c r="C2433" s="33">
        <v>1.2191150930187748E-3</v>
      </c>
      <c r="D2433" s="33">
        <f t="shared" si="40"/>
        <v>4.878088490698123E-2</v>
      </c>
    </row>
    <row r="2434" spans="2:4" x14ac:dyDescent="0.2">
      <c r="B2434" t="s">
        <v>2464</v>
      </c>
      <c r="C2434" s="33">
        <v>-1.0923262478978792E-2</v>
      </c>
      <c r="D2434" s="33">
        <f t="shared" si="40"/>
        <v>6.0923262478978793E-2</v>
      </c>
    </row>
    <row r="2435" spans="2:4" x14ac:dyDescent="0.2">
      <c r="B2435" t="s">
        <v>2465</v>
      </c>
      <c r="C2435" s="33">
        <v>1.3602029705264321E-2</v>
      </c>
      <c r="D2435" s="33">
        <f t="shared" si="40"/>
        <v>3.6397970294735682E-2</v>
      </c>
    </row>
    <row r="2436" spans="2:4" x14ac:dyDescent="0.2">
      <c r="B2436" t="s">
        <v>2466</v>
      </c>
      <c r="C2436" s="33">
        <v>-1.6920100974015327E-2</v>
      </c>
      <c r="D2436" s="33">
        <f t="shared" si="40"/>
        <v>6.6920100974015323E-2</v>
      </c>
    </row>
    <row r="2437" spans="2:4" x14ac:dyDescent="0.2">
      <c r="B2437" t="s">
        <v>2467</v>
      </c>
      <c r="C2437" s="33">
        <v>3.7690767420330796E-3</v>
      </c>
      <c r="D2437" s="33">
        <f t="shared" ref="D2437:D2500" si="41">-C2437+5%</f>
        <v>4.6230923257966926E-2</v>
      </c>
    </row>
    <row r="2438" spans="2:4" x14ac:dyDescent="0.2">
      <c r="B2438" t="s">
        <v>2468</v>
      </c>
      <c r="C2438" s="33">
        <v>-3.1778984528318094E-2</v>
      </c>
      <c r="D2438" s="33">
        <f t="shared" si="41"/>
        <v>8.1778984528318097E-2</v>
      </c>
    </row>
    <row r="2439" spans="2:4" x14ac:dyDescent="0.2">
      <c r="B2439" t="s">
        <v>2469</v>
      </c>
      <c r="C2439" s="33">
        <v>-2.4830958418334201E-2</v>
      </c>
      <c r="D2439" s="33">
        <f t="shared" si="41"/>
        <v>7.4830958418334204E-2</v>
      </c>
    </row>
    <row r="2440" spans="2:4" x14ac:dyDescent="0.2">
      <c r="B2440" t="s">
        <v>2470</v>
      </c>
      <c r="C2440" s="33">
        <v>3.3913667858610032E-2</v>
      </c>
      <c r="D2440" s="33">
        <f t="shared" si="41"/>
        <v>1.6086332141389971E-2</v>
      </c>
    </row>
    <row r="2441" spans="2:4" x14ac:dyDescent="0.2">
      <c r="B2441" t="s">
        <v>2471</v>
      </c>
      <c r="C2441" s="33">
        <v>1.086803720017226E-2</v>
      </c>
      <c r="D2441" s="33">
        <f t="shared" si="41"/>
        <v>3.9131962799827745E-2</v>
      </c>
    </row>
    <row r="2442" spans="2:4" x14ac:dyDescent="0.2">
      <c r="B2442" t="s">
        <v>2472</v>
      </c>
      <c r="C2442" s="33">
        <v>-4.4210954585677149E-3</v>
      </c>
      <c r="D2442" s="33">
        <f t="shared" si="41"/>
        <v>5.4421095458567714E-2</v>
      </c>
    </row>
    <row r="2443" spans="2:4" x14ac:dyDescent="0.2">
      <c r="B2443" t="s">
        <v>2473</v>
      </c>
      <c r="C2443" s="33">
        <v>2.2167951442269958E-2</v>
      </c>
      <c r="D2443" s="33">
        <f t="shared" si="41"/>
        <v>2.7832048557730044E-2</v>
      </c>
    </row>
    <row r="2444" spans="2:4" x14ac:dyDescent="0.2">
      <c r="B2444" t="s">
        <v>2474</v>
      </c>
      <c r="C2444" s="33">
        <v>1.1902214979909788E-2</v>
      </c>
      <c r="D2444" s="33">
        <f t="shared" si="41"/>
        <v>3.8097785020090216E-2</v>
      </c>
    </row>
    <row r="2445" spans="2:4" x14ac:dyDescent="0.2">
      <c r="B2445" t="s">
        <v>2475</v>
      </c>
      <c r="C2445" s="33">
        <v>2.8688676571022934E-2</v>
      </c>
      <c r="D2445" s="33">
        <f t="shared" si="41"/>
        <v>2.1311323428977069E-2</v>
      </c>
    </row>
    <row r="2446" spans="2:4" x14ac:dyDescent="0.2">
      <c r="B2446" t="s">
        <v>2476</v>
      </c>
      <c r="C2446" s="33">
        <v>7.4858161351978409E-3</v>
      </c>
      <c r="D2446" s="33">
        <f t="shared" si="41"/>
        <v>4.2514183864802164E-2</v>
      </c>
    </row>
    <row r="2447" spans="2:4" x14ac:dyDescent="0.2">
      <c r="B2447" t="s">
        <v>2477</v>
      </c>
      <c r="C2447" s="33">
        <v>3.0180865556674541E-2</v>
      </c>
      <c r="D2447" s="33">
        <f t="shared" si="41"/>
        <v>1.9819134443325462E-2</v>
      </c>
    </row>
    <row r="2448" spans="2:4" x14ac:dyDescent="0.2">
      <c r="B2448" t="s">
        <v>2478</v>
      </c>
      <c r="C2448" s="33">
        <v>4.1521108711106876E-2</v>
      </c>
      <c r="D2448" s="33">
        <f t="shared" si="41"/>
        <v>8.478891288893127E-3</v>
      </c>
    </row>
    <row r="2449" spans="2:4" x14ac:dyDescent="0.2">
      <c r="B2449" t="s">
        <v>2479</v>
      </c>
      <c r="C2449" s="33">
        <v>2.6149951441015416E-2</v>
      </c>
      <c r="D2449" s="33">
        <f t="shared" si="41"/>
        <v>2.3850048558984586E-2</v>
      </c>
    </row>
    <row r="2450" spans="2:4" x14ac:dyDescent="0.2">
      <c r="B2450" t="s">
        <v>2480</v>
      </c>
      <c r="C2450" s="33">
        <v>4.1721110572478765E-2</v>
      </c>
      <c r="D2450" s="33">
        <f t="shared" si="41"/>
        <v>8.2788894275212382E-3</v>
      </c>
    </row>
    <row r="2451" spans="2:4" x14ac:dyDescent="0.2">
      <c r="B2451" t="s">
        <v>2481</v>
      </c>
      <c r="C2451" s="33">
        <v>3.0595893739798749E-2</v>
      </c>
      <c r="D2451" s="33">
        <f t="shared" si="41"/>
        <v>1.9404106260201254E-2</v>
      </c>
    </row>
    <row r="2452" spans="2:4" x14ac:dyDescent="0.2">
      <c r="B2452" t="s">
        <v>2482</v>
      </c>
      <c r="C2452" s="33">
        <v>2.1071400577783596E-2</v>
      </c>
      <c r="D2452" s="33">
        <f t="shared" si="41"/>
        <v>2.8928599422216407E-2</v>
      </c>
    </row>
    <row r="2453" spans="2:4" x14ac:dyDescent="0.2">
      <c r="B2453" t="s">
        <v>2483</v>
      </c>
      <c r="C2453" s="33">
        <v>3.6433368952109246E-2</v>
      </c>
      <c r="D2453" s="33">
        <f t="shared" si="41"/>
        <v>1.3566631047890756E-2</v>
      </c>
    </row>
    <row r="2454" spans="2:4" x14ac:dyDescent="0.2">
      <c r="B2454" t="s">
        <v>2484</v>
      </c>
      <c r="C2454" s="33">
        <v>-4.132356028731592E-3</v>
      </c>
      <c r="D2454" s="33">
        <f t="shared" si="41"/>
        <v>5.4132356028731593E-2</v>
      </c>
    </row>
    <row r="2455" spans="2:4" x14ac:dyDescent="0.2">
      <c r="B2455" t="s">
        <v>2485</v>
      </c>
      <c r="C2455" s="33">
        <v>7.8349789354573846E-4</v>
      </c>
      <c r="D2455" s="33">
        <f t="shared" si="41"/>
        <v>4.9216502106454264E-2</v>
      </c>
    </row>
    <row r="2456" spans="2:4" x14ac:dyDescent="0.2">
      <c r="B2456" t="s">
        <v>2486</v>
      </c>
      <c r="C2456" s="33">
        <v>4.0265012630714761E-2</v>
      </c>
      <c r="D2456" s="33">
        <f t="shared" si="41"/>
        <v>9.7349873692852418E-3</v>
      </c>
    </row>
    <row r="2457" spans="2:4" x14ac:dyDescent="0.2">
      <c r="B2457" t="s">
        <v>2487</v>
      </c>
      <c r="C2457" s="33">
        <v>1.216107654693474E-2</v>
      </c>
      <c r="D2457" s="33">
        <f t="shared" si="41"/>
        <v>3.7838923453065262E-2</v>
      </c>
    </row>
    <row r="2458" spans="2:4" x14ac:dyDescent="0.2">
      <c r="B2458" t="s">
        <v>2488</v>
      </c>
      <c r="C2458" s="33">
        <v>1.4566329668113647E-2</v>
      </c>
      <c r="D2458" s="33">
        <f t="shared" si="41"/>
        <v>3.5433670331886352E-2</v>
      </c>
    </row>
    <row r="2459" spans="2:4" x14ac:dyDescent="0.2">
      <c r="B2459" t="s">
        <v>2489</v>
      </c>
      <c r="C2459" s="33">
        <v>1.8628234210206287E-2</v>
      </c>
      <c r="D2459" s="33">
        <f t="shared" si="41"/>
        <v>3.1371765789793712E-2</v>
      </c>
    </row>
    <row r="2460" spans="2:4" x14ac:dyDescent="0.2">
      <c r="B2460" t="s">
        <v>2490</v>
      </c>
      <c r="C2460" s="33">
        <v>-1.2243371786923746E-2</v>
      </c>
      <c r="D2460" s="33">
        <f t="shared" si="41"/>
        <v>6.2243371786923747E-2</v>
      </c>
    </row>
    <row r="2461" spans="2:4" x14ac:dyDescent="0.2">
      <c r="B2461" t="s">
        <v>2491</v>
      </c>
      <c r="C2461" s="33">
        <v>8.5952922251816312E-4</v>
      </c>
      <c r="D2461" s="33">
        <f t="shared" si="41"/>
        <v>4.9140470777481841E-2</v>
      </c>
    </row>
    <row r="2462" spans="2:4" x14ac:dyDescent="0.2">
      <c r="B2462" t="s">
        <v>2492</v>
      </c>
      <c r="C2462" s="33">
        <v>1.0905154125586852E-2</v>
      </c>
      <c r="D2462" s="33">
        <f t="shared" si="41"/>
        <v>3.9094845874413149E-2</v>
      </c>
    </row>
    <row r="2463" spans="2:4" x14ac:dyDescent="0.2">
      <c r="B2463" t="s">
        <v>2493</v>
      </c>
      <c r="C2463" s="33">
        <v>-3.4387769619361089E-2</v>
      </c>
      <c r="D2463" s="33">
        <f t="shared" si="41"/>
        <v>8.4387769619361092E-2</v>
      </c>
    </row>
    <row r="2464" spans="2:4" x14ac:dyDescent="0.2">
      <c r="B2464" t="s">
        <v>2494</v>
      </c>
      <c r="C2464" s="33">
        <v>9.2987117897395544E-3</v>
      </c>
      <c r="D2464" s="33">
        <f t="shared" si="41"/>
        <v>4.070128821026045E-2</v>
      </c>
    </row>
    <row r="2465" spans="2:4" x14ac:dyDescent="0.2">
      <c r="B2465" t="s">
        <v>2495</v>
      </c>
      <c r="C2465" s="33">
        <v>5.7757060138857409E-3</v>
      </c>
      <c r="D2465" s="33">
        <f t="shared" si="41"/>
        <v>4.4224293986114264E-2</v>
      </c>
    </row>
    <row r="2466" spans="2:4" x14ac:dyDescent="0.2">
      <c r="B2466" t="s">
        <v>2496</v>
      </c>
      <c r="C2466" s="33">
        <v>-3.4850867510589391E-4</v>
      </c>
      <c r="D2466" s="33">
        <f t="shared" si="41"/>
        <v>5.0348508675105895E-2</v>
      </c>
    </row>
    <row r="2467" spans="2:4" x14ac:dyDescent="0.2">
      <c r="B2467" t="s">
        <v>2497</v>
      </c>
      <c r="C2467" s="33">
        <v>1.7836705493088648E-2</v>
      </c>
      <c r="D2467" s="33">
        <f t="shared" si="41"/>
        <v>3.2163294506911355E-2</v>
      </c>
    </row>
    <row r="2468" spans="2:4" x14ac:dyDescent="0.2">
      <c r="B2468" t="s">
        <v>2498</v>
      </c>
      <c r="C2468" s="33">
        <v>9.5685236847290502E-3</v>
      </c>
      <c r="D2468" s="33">
        <f t="shared" si="41"/>
        <v>4.0431476315270956E-2</v>
      </c>
    </row>
    <row r="2469" spans="2:4" x14ac:dyDescent="0.2">
      <c r="B2469" t="s">
        <v>2499</v>
      </c>
      <c r="C2469" s="33">
        <v>2.2345173622179006E-2</v>
      </c>
      <c r="D2469" s="33">
        <f t="shared" si="41"/>
        <v>2.7654826377820997E-2</v>
      </c>
    </row>
    <row r="2470" spans="2:4" x14ac:dyDescent="0.2">
      <c r="B2470" t="s">
        <v>2500</v>
      </c>
      <c r="C2470" s="33">
        <v>-6.8681612336477082E-3</v>
      </c>
      <c r="D2470" s="33">
        <f t="shared" si="41"/>
        <v>5.6868161233647713E-2</v>
      </c>
    </row>
    <row r="2471" spans="2:4" x14ac:dyDescent="0.2">
      <c r="B2471" t="s">
        <v>2501</v>
      </c>
      <c r="C2471" s="33">
        <v>-1.6250244796174873E-2</v>
      </c>
      <c r="D2471" s="33">
        <f t="shared" si="41"/>
        <v>6.6250244796174876E-2</v>
      </c>
    </row>
    <row r="2472" spans="2:4" x14ac:dyDescent="0.2">
      <c r="B2472" t="s">
        <v>2502</v>
      </c>
      <c r="C2472" s="33">
        <v>4.1906068495828848E-2</v>
      </c>
      <c r="D2472" s="33">
        <f t="shared" si="41"/>
        <v>8.0939315041711549E-3</v>
      </c>
    </row>
    <row r="2473" spans="2:4" x14ac:dyDescent="0.2">
      <c r="B2473" t="s">
        <v>2503</v>
      </c>
      <c r="C2473" s="33">
        <v>2.7437446066646956E-2</v>
      </c>
      <c r="D2473" s="33">
        <f t="shared" si="41"/>
        <v>2.2562553933353047E-2</v>
      </c>
    </row>
    <row r="2474" spans="2:4" x14ac:dyDescent="0.2">
      <c r="B2474" t="s">
        <v>2504</v>
      </c>
      <c r="C2474" s="33">
        <v>1.3437407899006349E-2</v>
      </c>
      <c r="D2474" s="33">
        <f t="shared" si="41"/>
        <v>3.6562592100993656E-2</v>
      </c>
    </row>
    <row r="2475" spans="2:4" x14ac:dyDescent="0.2">
      <c r="B2475" t="s">
        <v>2505</v>
      </c>
      <c r="C2475" s="33">
        <v>1.7537936265403342E-2</v>
      </c>
      <c r="D2475" s="33">
        <f t="shared" si="41"/>
        <v>3.2462063734596661E-2</v>
      </c>
    </row>
    <row r="2476" spans="2:4" x14ac:dyDescent="0.2">
      <c r="B2476" t="s">
        <v>2506</v>
      </c>
      <c r="C2476" s="33">
        <v>-1.5225807501257661E-4</v>
      </c>
      <c r="D2476" s="33">
        <f t="shared" si="41"/>
        <v>5.0152258075012578E-2</v>
      </c>
    </row>
    <row r="2477" spans="2:4" x14ac:dyDescent="0.2">
      <c r="B2477" t="s">
        <v>2507</v>
      </c>
      <c r="C2477" s="33">
        <v>2.5628405622529313E-2</v>
      </c>
      <c r="D2477" s="33">
        <f t="shared" si="41"/>
        <v>2.437159437747069E-2</v>
      </c>
    </row>
    <row r="2478" spans="2:4" x14ac:dyDescent="0.2">
      <c r="B2478" t="s">
        <v>2508</v>
      </c>
      <c r="C2478" s="33">
        <v>-1.0167403610271698E-2</v>
      </c>
      <c r="D2478" s="33">
        <f t="shared" si="41"/>
        <v>6.0167403610271702E-2</v>
      </c>
    </row>
    <row r="2479" spans="2:4" x14ac:dyDescent="0.2">
      <c r="B2479" t="s">
        <v>2509</v>
      </c>
      <c r="C2479" s="33">
        <v>-1.1973922545782249E-2</v>
      </c>
      <c r="D2479" s="33">
        <f t="shared" si="41"/>
        <v>6.1973922545782253E-2</v>
      </c>
    </row>
    <row r="2480" spans="2:4" x14ac:dyDescent="0.2">
      <c r="B2480" t="s">
        <v>2510</v>
      </c>
      <c r="C2480" s="33">
        <v>7.3445341757746637E-3</v>
      </c>
      <c r="D2480" s="33">
        <f t="shared" si="41"/>
        <v>4.2655465824225337E-2</v>
      </c>
    </row>
    <row r="2481" spans="2:4" x14ac:dyDescent="0.2">
      <c r="B2481" t="s">
        <v>2511</v>
      </c>
      <c r="C2481" s="33">
        <v>7.0408478423138361E-4</v>
      </c>
      <c r="D2481" s="33">
        <f t="shared" si="41"/>
        <v>4.9295915215768621E-2</v>
      </c>
    </row>
    <row r="2482" spans="2:4" x14ac:dyDescent="0.2">
      <c r="B2482" t="s">
        <v>2512</v>
      </c>
      <c r="C2482" s="33">
        <v>-2.7052123145250313E-3</v>
      </c>
      <c r="D2482" s="33">
        <f t="shared" si="41"/>
        <v>5.2705212314525032E-2</v>
      </c>
    </row>
    <row r="2483" spans="2:4" x14ac:dyDescent="0.2">
      <c r="B2483" t="s">
        <v>2513</v>
      </c>
      <c r="C2483" s="33">
        <v>1.4519007571894216E-2</v>
      </c>
      <c r="D2483" s="33">
        <f t="shared" si="41"/>
        <v>3.548099242810579E-2</v>
      </c>
    </row>
    <row r="2484" spans="2:4" x14ac:dyDescent="0.2">
      <c r="B2484" t="s">
        <v>2514</v>
      </c>
      <c r="C2484" s="33">
        <v>-5.4944316165830981E-3</v>
      </c>
      <c r="D2484" s="33">
        <f t="shared" si="41"/>
        <v>5.5494431616583101E-2</v>
      </c>
    </row>
    <row r="2485" spans="2:4" x14ac:dyDescent="0.2">
      <c r="B2485" t="s">
        <v>2515</v>
      </c>
      <c r="C2485" s="33">
        <v>1.4860973116454571E-2</v>
      </c>
      <c r="D2485" s="33">
        <f t="shared" si="41"/>
        <v>3.5139026883545435E-2</v>
      </c>
    </row>
    <row r="2486" spans="2:4" x14ac:dyDescent="0.2">
      <c r="B2486" t="s">
        <v>2516</v>
      </c>
      <c r="C2486" s="33">
        <v>-3.9054513729647397E-3</v>
      </c>
      <c r="D2486" s="33">
        <f t="shared" si="41"/>
        <v>5.3905451372964742E-2</v>
      </c>
    </row>
    <row r="2487" spans="2:4" x14ac:dyDescent="0.2">
      <c r="B2487" t="s">
        <v>2517</v>
      </c>
      <c r="C2487" s="33">
        <v>2.8259464408298796E-2</v>
      </c>
      <c r="D2487" s="33">
        <f t="shared" si="41"/>
        <v>2.1740535591701207E-2</v>
      </c>
    </row>
    <row r="2488" spans="2:4" x14ac:dyDescent="0.2">
      <c r="B2488" t="s">
        <v>2518</v>
      </c>
      <c r="C2488" s="33">
        <v>-2.6133110103846151E-3</v>
      </c>
      <c r="D2488" s="33">
        <f t="shared" si="41"/>
        <v>5.261331101038462E-2</v>
      </c>
    </row>
    <row r="2489" spans="2:4" x14ac:dyDescent="0.2">
      <c r="B2489" t="s">
        <v>2519</v>
      </c>
      <c r="C2489" s="33">
        <v>-1.2596046267697879E-2</v>
      </c>
      <c r="D2489" s="33">
        <f t="shared" si="41"/>
        <v>6.259604626769788E-2</v>
      </c>
    </row>
    <row r="2490" spans="2:4" x14ac:dyDescent="0.2">
      <c r="B2490" t="s">
        <v>2520</v>
      </c>
      <c r="C2490" s="33">
        <v>4.4264933327917914E-2</v>
      </c>
      <c r="D2490" s="33">
        <f t="shared" si="41"/>
        <v>5.7350666720820884E-3</v>
      </c>
    </row>
    <row r="2491" spans="2:4" x14ac:dyDescent="0.2">
      <c r="B2491" t="s">
        <v>2521</v>
      </c>
      <c r="C2491" s="33">
        <v>4.7070156902433219E-3</v>
      </c>
      <c r="D2491" s="33">
        <f t="shared" si="41"/>
        <v>4.529298430975668E-2</v>
      </c>
    </row>
    <row r="2492" spans="2:4" x14ac:dyDescent="0.2">
      <c r="B2492" t="s">
        <v>2522</v>
      </c>
      <c r="C2492" s="33">
        <v>3.920582741951701E-2</v>
      </c>
      <c r="D2492" s="33">
        <f t="shared" si="41"/>
        <v>1.0794172580482993E-2</v>
      </c>
    </row>
    <row r="2493" spans="2:4" x14ac:dyDescent="0.2">
      <c r="B2493" t="s">
        <v>2523</v>
      </c>
      <c r="C2493" s="33">
        <v>2.0041809054117836E-2</v>
      </c>
      <c r="D2493" s="33">
        <f t="shared" si="41"/>
        <v>2.9958190945882167E-2</v>
      </c>
    </row>
    <row r="2494" spans="2:4" x14ac:dyDescent="0.2">
      <c r="B2494" t="s">
        <v>2524</v>
      </c>
      <c r="C2494" s="33">
        <v>-1.4663423759385478E-2</v>
      </c>
      <c r="D2494" s="33">
        <f t="shared" si="41"/>
        <v>6.4663423759385483E-2</v>
      </c>
    </row>
    <row r="2495" spans="2:4" x14ac:dyDescent="0.2">
      <c r="B2495" t="s">
        <v>2525</v>
      </c>
      <c r="C2495" s="33">
        <v>2.4562596722553325E-2</v>
      </c>
      <c r="D2495" s="33">
        <f t="shared" si="41"/>
        <v>2.5437403277446678E-2</v>
      </c>
    </row>
    <row r="2496" spans="2:4" x14ac:dyDescent="0.2">
      <c r="B2496" t="s">
        <v>2526</v>
      </c>
      <c r="C2496" s="33">
        <v>1.5808643590001215E-2</v>
      </c>
      <c r="D2496" s="33">
        <f t="shared" si="41"/>
        <v>3.4191356409998791E-2</v>
      </c>
    </row>
    <row r="2497" spans="2:4" x14ac:dyDescent="0.2">
      <c r="B2497" t="s">
        <v>2527</v>
      </c>
      <c r="C2497" s="33">
        <v>1.9557870349275117E-2</v>
      </c>
      <c r="D2497" s="33">
        <f t="shared" si="41"/>
        <v>3.0442129650724885E-2</v>
      </c>
    </row>
    <row r="2498" spans="2:4" x14ac:dyDescent="0.2">
      <c r="B2498" t="s">
        <v>2528</v>
      </c>
      <c r="C2498" s="33">
        <v>-1.6340782268861945E-2</v>
      </c>
      <c r="D2498" s="33">
        <f t="shared" si="41"/>
        <v>6.6340782268861948E-2</v>
      </c>
    </row>
    <row r="2499" spans="2:4" x14ac:dyDescent="0.2">
      <c r="B2499" t="s">
        <v>2529</v>
      </c>
      <c r="C2499" s="33">
        <v>-2.4163030582415215E-2</v>
      </c>
      <c r="D2499" s="33">
        <f t="shared" si="41"/>
        <v>7.4163030582415218E-2</v>
      </c>
    </row>
    <row r="2500" spans="2:4" x14ac:dyDescent="0.2">
      <c r="B2500" t="s">
        <v>2530</v>
      </c>
      <c r="C2500" s="33">
        <v>3.0010056578953892E-2</v>
      </c>
      <c r="D2500" s="33">
        <f t="shared" si="41"/>
        <v>1.9989943421046111E-2</v>
      </c>
    </row>
    <row r="2501" spans="2:4" x14ac:dyDescent="0.2">
      <c r="B2501" t="s">
        <v>2531</v>
      </c>
      <c r="C2501" s="33">
        <v>4.0223660358481104E-3</v>
      </c>
      <c r="D2501" s="33">
        <f t="shared" ref="D2501:D2564" si="42">-C2501+5%</f>
        <v>4.5977633964151894E-2</v>
      </c>
    </row>
    <row r="2502" spans="2:4" x14ac:dyDescent="0.2">
      <c r="B2502" t="s">
        <v>2532</v>
      </c>
      <c r="C2502" s="33">
        <v>1.8207605574253501E-3</v>
      </c>
      <c r="D2502" s="33">
        <f t="shared" si="42"/>
        <v>4.8179239442574656E-2</v>
      </c>
    </row>
    <row r="2503" spans="2:4" x14ac:dyDescent="0.2">
      <c r="B2503" t="s">
        <v>2533</v>
      </c>
      <c r="C2503" s="33">
        <v>-2.7739587411449322E-2</v>
      </c>
      <c r="D2503" s="33">
        <f t="shared" si="42"/>
        <v>7.7739587411449318E-2</v>
      </c>
    </row>
    <row r="2504" spans="2:4" x14ac:dyDescent="0.2">
      <c r="B2504" t="s">
        <v>2534</v>
      </c>
      <c r="C2504" s="33">
        <v>-2.939431316436019E-4</v>
      </c>
      <c r="D2504" s="33">
        <f t="shared" si="42"/>
        <v>5.0293943131643606E-2</v>
      </c>
    </row>
    <row r="2505" spans="2:4" x14ac:dyDescent="0.2">
      <c r="B2505" t="s">
        <v>2535</v>
      </c>
      <c r="C2505" s="33">
        <v>7.1981087497558606E-3</v>
      </c>
      <c r="D2505" s="33">
        <f t="shared" si="42"/>
        <v>4.280189125024414E-2</v>
      </c>
    </row>
    <row r="2506" spans="2:4" x14ac:dyDescent="0.2">
      <c r="B2506" t="s">
        <v>2536</v>
      </c>
      <c r="C2506" s="33">
        <v>4.4199690675867279E-2</v>
      </c>
      <c r="D2506" s="33">
        <f t="shared" si="42"/>
        <v>5.8003093241327242E-3</v>
      </c>
    </row>
    <row r="2507" spans="2:4" x14ac:dyDescent="0.2">
      <c r="B2507" t="s">
        <v>2537</v>
      </c>
      <c r="C2507" s="33">
        <v>4.0552482167385578E-2</v>
      </c>
      <c r="D2507" s="33">
        <f t="shared" si="42"/>
        <v>9.4475178326144243E-3</v>
      </c>
    </row>
    <row r="2508" spans="2:4" x14ac:dyDescent="0.2">
      <c r="B2508" t="s">
        <v>2538</v>
      </c>
      <c r="C2508" s="33">
        <v>-2.7233060129915609E-2</v>
      </c>
      <c r="D2508" s="33">
        <f t="shared" si="42"/>
        <v>7.7233060129915612E-2</v>
      </c>
    </row>
    <row r="2509" spans="2:4" x14ac:dyDescent="0.2">
      <c r="B2509" t="s">
        <v>2539</v>
      </c>
      <c r="C2509" s="33">
        <v>-8.0052540285460525E-3</v>
      </c>
      <c r="D2509" s="33">
        <f t="shared" si="42"/>
        <v>5.8005254028546054E-2</v>
      </c>
    </row>
    <row r="2510" spans="2:4" x14ac:dyDescent="0.2">
      <c r="B2510" t="s">
        <v>2540</v>
      </c>
      <c r="C2510" s="33">
        <v>-2.1614508023266345E-3</v>
      </c>
      <c r="D2510" s="33">
        <f t="shared" si="42"/>
        <v>5.2161450802326634E-2</v>
      </c>
    </row>
    <row r="2511" spans="2:4" x14ac:dyDescent="0.2">
      <c r="B2511" t="s">
        <v>2541</v>
      </c>
      <c r="C2511" s="33">
        <v>-4.4964224533798492E-3</v>
      </c>
      <c r="D2511" s="33">
        <f t="shared" si="42"/>
        <v>5.449642245337985E-2</v>
      </c>
    </row>
    <row r="2512" spans="2:4" x14ac:dyDescent="0.2">
      <c r="B2512" t="s">
        <v>2542</v>
      </c>
      <c r="C2512" s="33">
        <v>-1.629824478399261E-2</v>
      </c>
      <c r="D2512" s="33">
        <f t="shared" si="42"/>
        <v>6.6298244783992613E-2</v>
      </c>
    </row>
    <row r="2513" spans="2:4" x14ac:dyDescent="0.2">
      <c r="B2513" t="s">
        <v>2543</v>
      </c>
      <c r="C2513" s="33">
        <v>1.3919847069689061E-2</v>
      </c>
      <c r="D2513" s="33">
        <f t="shared" si="42"/>
        <v>3.6080152930310944E-2</v>
      </c>
    </row>
    <row r="2514" spans="2:4" x14ac:dyDescent="0.2">
      <c r="B2514" t="s">
        <v>2544</v>
      </c>
      <c r="C2514" s="33">
        <v>7.7801454489698288E-3</v>
      </c>
      <c r="D2514" s="33">
        <f t="shared" si="42"/>
        <v>4.2219854551030174E-2</v>
      </c>
    </row>
    <row r="2515" spans="2:4" x14ac:dyDescent="0.2">
      <c r="B2515" t="s">
        <v>2545</v>
      </c>
      <c r="C2515" s="33">
        <v>-1.2867540149256019E-2</v>
      </c>
      <c r="D2515" s="33">
        <f t="shared" si="42"/>
        <v>6.2867540149256024E-2</v>
      </c>
    </row>
    <row r="2516" spans="2:4" x14ac:dyDescent="0.2">
      <c r="B2516" t="s">
        <v>2546</v>
      </c>
      <c r="C2516" s="33">
        <v>3.076089123541543E-3</v>
      </c>
      <c r="D2516" s="33">
        <f t="shared" si="42"/>
        <v>4.6923910876458461E-2</v>
      </c>
    </row>
    <row r="2517" spans="2:4" x14ac:dyDescent="0.2">
      <c r="B2517" t="s">
        <v>2547</v>
      </c>
      <c r="C2517" s="33">
        <v>3.9204527167929208E-2</v>
      </c>
      <c r="D2517" s="33">
        <f t="shared" si="42"/>
        <v>1.0795472832070795E-2</v>
      </c>
    </row>
    <row r="2518" spans="2:4" x14ac:dyDescent="0.2">
      <c r="B2518" t="s">
        <v>2548</v>
      </c>
      <c r="C2518" s="33">
        <v>2.0863864674483337E-2</v>
      </c>
      <c r="D2518" s="33">
        <f t="shared" si="42"/>
        <v>2.9136135325516666E-2</v>
      </c>
    </row>
    <row r="2519" spans="2:4" x14ac:dyDescent="0.2">
      <c r="B2519" t="s">
        <v>2549</v>
      </c>
      <c r="C2519" s="33">
        <v>-9.3230995715327305E-3</v>
      </c>
      <c r="D2519" s="33">
        <f t="shared" si="42"/>
        <v>5.9323099571532735E-2</v>
      </c>
    </row>
    <row r="2520" spans="2:4" x14ac:dyDescent="0.2">
      <c r="B2520" t="s">
        <v>2550</v>
      </c>
      <c r="C2520" s="33">
        <v>-3.3909983608750999E-3</v>
      </c>
      <c r="D2520" s="33">
        <f t="shared" si="42"/>
        <v>5.3390998360875103E-2</v>
      </c>
    </row>
    <row r="2521" spans="2:4" x14ac:dyDescent="0.2">
      <c r="B2521" t="s">
        <v>2551</v>
      </c>
      <c r="C2521" s="33">
        <v>-1.9850074906031141E-2</v>
      </c>
      <c r="D2521" s="33">
        <f t="shared" si="42"/>
        <v>6.9850074906031151E-2</v>
      </c>
    </row>
    <row r="2522" spans="2:4" x14ac:dyDescent="0.2">
      <c r="B2522" t="s">
        <v>2552</v>
      </c>
      <c r="C2522" s="33">
        <v>4.4791621352139654E-2</v>
      </c>
      <c r="D2522" s="33">
        <f t="shared" si="42"/>
        <v>5.2083786478603483E-3</v>
      </c>
    </row>
    <row r="2523" spans="2:4" x14ac:dyDescent="0.2">
      <c r="B2523" t="s">
        <v>2553</v>
      </c>
      <c r="C2523" s="33">
        <v>5.9218283010792827E-3</v>
      </c>
      <c r="D2523" s="33">
        <f t="shared" si="42"/>
        <v>4.4078171698920719E-2</v>
      </c>
    </row>
    <row r="2524" spans="2:4" x14ac:dyDescent="0.2">
      <c r="B2524" t="s">
        <v>2554</v>
      </c>
      <c r="C2524" s="33">
        <v>8.5393291860082644E-3</v>
      </c>
      <c r="D2524" s="33">
        <f t="shared" si="42"/>
        <v>4.146067081399174E-2</v>
      </c>
    </row>
    <row r="2525" spans="2:4" x14ac:dyDescent="0.2">
      <c r="B2525" t="s">
        <v>2555</v>
      </c>
      <c r="C2525" s="33">
        <v>4.0611795134157046E-2</v>
      </c>
      <c r="D2525" s="33">
        <f t="shared" si="42"/>
        <v>9.388204865842957E-3</v>
      </c>
    </row>
    <row r="2526" spans="2:4" x14ac:dyDescent="0.2">
      <c r="B2526" t="s">
        <v>2556</v>
      </c>
      <c r="C2526" s="33">
        <v>1.706935060515944E-2</v>
      </c>
      <c r="D2526" s="33">
        <f t="shared" si="42"/>
        <v>3.2930649394840562E-2</v>
      </c>
    </row>
    <row r="2527" spans="2:4" x14ac:dyDescent="0.2">
      <c r="B2527" t="s">
        <v>2557</v>
      </c>
      <c r="C2527" s="33">
        <v>-1.8166878913537625E-3</v>
      </c>
      <c r="D2527" s="33">
        <f t="shared" si="42"/>
        <v>5.1816687891353769E-2</v>
      </c>
    </row>
    <row r="2528" spans="2:4" x14ac:dyDescent="0.2">
      <c r="B2528" t="s">
        <v>2558</v>
      </c>
      <c r="C2528" s="33">
        <v>-2.0160020859084457E-2</v>
      </c>
      <c r="D2528" s="33">
        <f t="shared" si="42"/>
        <v>7.016002085908446E-2</v>
      </c>
    </row>
    <row r="2529" spans="2:4" x14ac:dyDescent="0.2">
      <c r="B2529" t="s">
        <v>2559</v>
      </c>
      <c r="C2529" s="33">
        <v>-1.5118955482561791E-2</v>
      </c>
      <c r="D2529" s="33">
        <f t="shared" si="42"/>
        <v>6.5118955482561788E-2</v>
      </c>
    </row>
    <row r="2530" spans="2:4" x14ac:dyDescent="0.2">
      <c r="B2530" t="s">
        <v>2560</v>
      </c>
      <c r="C2530" s="33">
        <v>6.3475049570121955E-2</v>
      </c>
      <c r="D2530" s="33">
        <f t="shared" si="42"/>
        <v>-1.3475049570121952E-2</v>
      </c>
    </row>
    <row r="2531" spans="2:4" x14ac:dyDescent="0.2">
      <c r="B2531" t="s">
        <v>2561</v>
      </c>
      <c r="C2531" s="33">
        <v>7.2804390312521117E-4</v>
      </c>
      <c r="D2531" s="33">
        <f t="shared" si="42"/>
        <v>4.9271956096874792E-2</v>
      </c>
    </row>
    <row r="2532" spans="2:4" x14ac:dyDescent="0.2">
      <c r="B2532" t="s">
        <v>2562</v>
      </c>
      <c r="C2532" s="33">
        <v>1.894481136955083E-2</v>
      </c>
      <c r="D2532" s="33">
        <f t="shared" si="42"/>
        <v>3.1055188630449173E-2</v>
      </c>
    </row>
    <row r="2533" spans="2:4" x14ac:dyDescent="0.2">
      <c r="B2533" t="s">
        <v>2563</v>
      </c>
      <c r="C2533" s="33">
        <v>-3.0559996224969847E-2</v>
      </c>
      <c r="D2533" s="33">
        <f t="shared" si="42"/>
        <v>8.0559996224969843E-2</v>
      </c>
    </row>
    <row r="2534" spans="2:4" x14ac:dyDescent="0.2">
      <c r="B2534" t="s">
        <v>2564</v>
      </c>
      <c r="C2534" s="33">
        <v>1.0691332482043988E-2</v>
      </c>
      <c r="D2534" s="33">
        <f t="shared" si="42"/>
        <v>3.9308667517956017E-2</v>
      </c>
    </row>
    <row r="2535" spans="2:4" x14ac:dyDescent="0.2">
      <c r="B2535" t="s">
        <v>2565</v>
      </c>
      <c r="C2535" s="33">
        <v>1.8386852242728249E-2</v>
      </c>
      <c r="D2535" s="33">
        <f t="shared" si="42"/>
        <v>3.1613147757271753E-2</v>
      </c>
    </row>
    <row r="2536" spans="2:4" x14ac:dyDescent="0.2">
      <c r="B2536" t="s">
        <v>2566</v>
      </c>
      <c r="C2536" s="33">
        <v>5.7827248116285373E-3</v>
      </c>
      <c r="D2536" s="33">
        <f t="shared" si="42"/>
        <v>4.4217275188371465E-2</v>
      </c>
    </row>
    <row r="2537" spans="2:4" x14ac:dyDescent="0.2">
      <c r="B2537" t="s">
        <v>2567</v>
      </c>
      <c r="C2537" s="33">
        <v>-1.3327863198364829E-2</v>
      </c>
      <c r="D2537" s="33">
        <f t="shared" si="42"/>
        <v>6.3327863198364837E-2</v>
      </c>
    </row>
    <row r="2538" spans="2:4" x14ac:dyDescent="0.2">
      <c r="B2538" t="s">
        <v>2568</v>
      </c>
      <c r="C2538" s="33">
        <v>-5.9450623432324833E-3</v>
      </c>
      <c r="D2538" s="33">
        <f t="shared" si="42"/>
        <v>5.5945062343232488E-2</v>
      </c>
    </row>
    <row r="2539" spans="2:4" x14ac:dyDescent="0.2">
      <c r="B2539" t="s">
        <v>2569</v>
      </c>
      <c r="C2539" s="33">
        <v>-2.6194251829944233E-2</v>
      </c>
      <c r="D2539" s="33">
        <f t="shared" si="42"/>
        <v>7.6194251829944243E-2</v>
      </c>
    </row>
    <row r="2540" spans="2:4" x14ac:dyDescent="0.2">
      <c r="B2540" t="s">
        <v>2570</v>
      </c>
      <c r="C2540" s="33">
        <v>2.9094055347313609E-2</v>
      </c>
      <c r="D2540" s="33">
        <f t="shared" si="42"/>
        <v>2.0905944652686394E-2</v>
      </c>
    </row>
    <row r="2541" spans="2:4" x14ac:dyDescent="0.2">
      <c r="B2541" t="s">
        <v>2571</v>
      </c>
      <c r="C2541" s="33">
        <v>4.5206327951452302E-3</v>
      </c>
      <c r="D2541" s="33">
        <f t="shared" si="42"/>
        <v>4.5479367204854772E-2</v>
      </c>
    </row>
    <row r="2542" spans="2:4" x14ac:dyDescent="0.2">
      <c r="B2542" t="s">
        <v>2572</v>
      </c>
      <c r="C2542" s="33">
        <v>7.3504763560758371E-3</v>
      </c>
      <c r="D2542" s="33">
        <f t="shared" si="42"/>
        <v>4.2649523643924166E-2</v>
      </c>
    </row>
    <row r="2543" spans="2:4" x14ac:dyDescent="0.2">
      <c r="B2543" t="s">
        <v>2573</v>
      </c>
      <c r="C2543" s="33">
        <v>4.0498437106474862E-2</v>
      </c>
      <c r="D2543" s="33">
        <f t="shared" si="42"/>
        <v>9.5015628935251409E-3</v>
      </c>
    </row>
    <row r="2544" spans="2:4" x14ac:dyDescent="0.2">
      <c r="B2544" t="s">
        <v>2574</v>
      </c>
      <c r="C2544" s="33">
        <v>-2.2456884016955746E-2</v>
      </c>
      <c r="D2544" s="33">
        <f t="shared" si="42"/>
        <v>7.2456884016955742E-2</v>
      </c>
    </row>
    <row r="2545" spans="2:4" x14ac:dyDescent="0.2">
      <c r="B2545" t="s">
        <v>2575</v>
      </c>
      <c r="C2545" s="33">
        <v>-1.4829359285521808E-3</v>
      </c>
      <c r="D2545" s="33">
        <f t="shared" si="42"/>
        <v>5.1482935928552187E-2</v>
      </c>
    </row>
    <row r="2546" spans="2:4" x14ac:dyDescent="0.2">
      <c r="B2546" t="s">
        <v>2576</v>
      </c>
      <c r="C2546" s="33">
        <v>1.0612619403075039E-2</v>
      </c>
      <c r="D2546" s="33">
        <f t="shared" si="42"/>
        <v>3.9387380596924967E-2</v>
      </c>
    </row>
    <row r="2547" spans="2:4" x14ac:dyDescent="0.2">
      <c r="B2547" t="s">
        <v>2577</v>
      </c>
      <c r="C2547" s="33">
        <v>2.2472697295797144E-2</v>
      </c>
      <c r="D2547" s="33">
        <f t="shared" si="42"/>
        <v>2.7527302704202859E-2</v>
      </c>
    </row>
    <row r="2548" spans="2:4" x14ac:dyDescent="0.2">
      <c r="B2548" t="s">
        <v>2578</v>
      </c>
      <c r="C2548" s="33">
        <v>2.8921085372924878E-2</v>
      </c>
      <c r="D2548" s="33">
        <f t="shared" si="42"/>
        <v>2.1078914627075125E-2</v>
      </c>
    </row>
    <row r="2549" spans="2:4" x14ac:dyDescent="0.2">
      <c r="B2549" t="s">
        <v>2579</v>
      </c>
      <c r="C2549" s="33">
        <v>4.3862939602048852E-2</v>
      </c>
      <c r="D2549" s="33">
        <f t="shared" si="42"/>
        <v>6.1370603979511509E-3</v>
      </c>
    </row>
    <row r="2550" spans="2:4" x14ac:dyDescent="0.2">
      <c r="B2550" t="s">
        <v>2580</v>
      </c>
      <c r="C2550" s="33">
        <v>-9.8796366582850886E-3</v>
      </c>
      <c r="D2550" s="33">
        <f t="shared" si="42"/>
        <v>5.9879636658285093E-2</v>
      </c>
    </row>
    <row r="2551" spans="2:4" x14ac:dyDescent="0.2">
      <c r="B2551" t="s">
        <v>2581</v>
      </c>
      <c r="C2551" s="33">
        <v>-1.3269941895519053E-2</v>
      </c>
      <c r="D2551" s="33">
        <f t="shared" si="42"/>
        <v>6.3269941895519058E-2</v>
      </c>
    </row>
    <row r="2552" spans="2:4" x14ac:dyDescent="0.2">
      <c r="B2552" t="s">
        <v>2582</v>
      </c>
      <c r="C2552" s="33">
        <v>6.0429058721298201E-3</v>
      </c>
      <c r="D2552" s="33">
        <f t="shared" si="42"/>
        <v>4.3957094127870182E-2</v>
      </c>
    </row>
    <row r="2553" spans="2:4" x14ac:dyDescent="0.2">
      <c r="B2553" t="s">
        <v>2583</v>
      </c>
      <c r="C2553" s="33">
        <v>2.2221990627202464E-2</v>
      </c>
      <c r="D2553" s="33">
        <f t="shared" si="42"/>
        <v>2.7778009372797539E-2</v>
      </c>
    </row>
    <row r="2554" spans="2:4" x14ac:dyDescent="0.2">
      <c r="B2554" t="s">
        <v>2584</v>
      </c>
      <c r="C2554" s="33">
        <v>1.8965357429446127E-2</v>
      </c>
      <c r="D2554" s="33">
        <f t="shared" si="42"/>
        <v>3.1034642570553876E-2</v>
      </c>
    </row>
    <row r="2555" spans="2:4" x14ac:dyDescent="0.2">
      <c r="B2555" t="s">
        <v>2585</v>
      </c>
      <c r="C2555" s="33">
        <v>1.3679102893367753E-2</v>
      </c>
      <c r="D2555" s="33">
        <f t="shared" si="42"/>
        <v>3.6320897106632249E-2</v>
      </c>
    </row>
    <row r="2556" spans="2:4" x14ac:dyDescent="0.2">
      <c r="B2556" t="s">
        <v>2586</v>
      </c>
      <c r="C2556" s="33">
        <v>1.575344297708758E-3</v>
      </c>
      <c r="D2556" s="33">
        <f t="shared" si="42"/>
        <v>4.8424655702291243E-2</v>
      </c>
    </row>
    <row r="2557" spans="2:4" x14ac:dyDescent="0.2">
      <c r="B2557" t="s">
        <v>2587</v>
      </c>
      <c r="C2557" s="33">
        <v>-1.9887231037735147E-2</v>
      </c>
      <c r="D2557" s="33">
        <f t="shared" si="42"/>
        <v>6.9887231037735142E-2</v>
      </c>
    </row>
    <row r="2558" spans="2:4" x14ac:dyDescent="0.2">
      <c r="B2558" t="s">
        <v>2588</v>
      </c>
      <c r="C2558" s="33">
        <v>1.8116283212310486E-2</v>
      </c>
      <c r="D2558" s="33">
        <f t="shared" si="42"/>
        <v>3.1883716787689517E-2</v>
      </c>
    </row>
    <row r="2559" spans="2:4" x14ac:dyDescent="0.2">
      <c r="B2559" t="s">
        <v>2589</v>
      </c>
      <c r="C2559" s="33">
        <v>5.1540948434968476E-3</v>
      </c>
      <c r="D2559" s="33">
        <f t="shared" si="42"/>
        <v>4.4845905156503156E-2</v>
      </c>
    </row>
    <row r="2560" spans="2:4" x14ac:dyDescent="0.2">
      <c r="B2560" t="s">
        <v>2590</v>
      </c>
      <c r="C2560" s="33">
        <v>4.2438251289266468E-2</v>
      </c>
      <c r="D2560" s="33">
        <f t="shared" si="42"/>
        <v>7.5617487107335346E-3</v>
      </c>
    </row>
    <row r="2561" spans="2:4" x14ac:dyDescent="0.2">
      <c r="B2561" t="s">
        <v>2591</v>
      </c>
      <c r="C2561" s="33">
        <v>1.6975064966851777E-2</v>
      </c>
      <c r="D2561" s="33">
        <f t="shared" si="42"/>
        <v>3.3024935033148226E-2</v>
      </c>
    </row>
    <row r="2562" spans="2:4" x14ac:dyDescent="0.2">
      <c r="B2562" t="s">
        <v>2592</v>
      </c>
      <c r="C2562" s="33">
        <v>2.9497556566168245E-2</v>
      </c>
      <c r="D2562" s="33">
        <f t="shared" si="42"/>
        <v>2.0502443433831757E-2</v>
      </c>
    </row>
    <row r="2563" spans="2:4" x14ac:dyDescent="0.2">
      <c r="B2563" t="s">
        <v>2593</v>
      </c>
      <c r="C2563" s="33">
        <v>2.0244304692874047E-2</v>
      </c>
      <c r="D2563" s="33">
        <f t="shared" si="42"/>
        <v>2.9755695307125955E-2</v>
      </c>
    </row>
    <row r="2564" spans="2:4" x14ac:dyDescent="0.2">
      <c r="B2564" t="s">
        <v>2594</v>
      </c>
      <c r="C2564" s="33">
        <v>4.4368546825954022E-2</v>
      </c>
      <c r="D2564" s="33">
        <f t="shared" si="42"/>
        <v>5.6314531740459806E-3</v>
      </c>
    </row>
    <row r="2565" spans="2:4" x14ac:dyDescent="0.2">
      <c r="B2565" t="s">
        <v>2595</v>
      </c>
      <c r="C2565" s="33">
        <v>4.819861651867665E-2</v>
      </c>
      <c r="D2565" s="33">
        <f t="shared" ref="D2565:D2628" si="43">-C2565+5%</f>
        <v>1.8013834813233529E-3</v>
      </c>
    </row>
    <row r="2566" spans="2:4" x14ac:dyDescent="0.2">
      <c r="B2566" t="s">
        <v>2596</v>
      </c>
      <c r="C2566" s="33">
        <v>1.0859734566498939E-2</v>
      </c>
      <c r="D2566" s="33">
        <f t="shared" si="43"/>
        <v>3.9140265433501062E-2</v>
      </c>
    </row>
    <row r="2567" spans="2:4" x14ac:dyDescent="0.2">
      <c r="B2567" t="s">
        <v>2597</v>
      </c>
      <c r="C2567" s="33">
        <v>-2.2468964948222821E-2</v>
      </c>
      <c r="D2567" s="33">
        <f t="shared" si="43"/>
        <v>7.246896494822283E-2</v>
      </c>
    </row>
    <row r="2568" spans="2:4" x14ac:dyDescent="0.2">
      <c r="B2568" t="s">
        <v>2598</v>
      </c>
      <c r="C2568" s="33">
        <v>1.321730756162957E-3</v>
      </c>
      <c r="D2568" s="33">
        <f t="shared" si="43"/>
        <v>4.8678269243837044E-2</v>
      </c>
    </row>
    <row r="2569" spans="2:4" x14ac:dyDescent="0.2">
      <c r="B2569" t="s">
        <v>2599</v>
      </c>
      <c r="C2569" s="33">
        <v>2.2404133766838027E-2</v>
      </c>
      <c r="D2569" s="33">
        <f t="shared" si="43"/>
        <v>2.7595866233161976E-2</v>
      </c>
    </row>
    <row r="2570" spans="2:4" x14ac:dyDescent="0.2">
      <c r="B2570" t="s">
        <v>2600</v>
      </c>
      <c r="C2570" s="33">
        <v>-3.6974512041639037E-3</v>
      </c>
      <c r="D2570" s="33">
        <f t="shared" si="43"/>
        <v>5.3697451204163908E-2</v>
      </c>
    </row>
    <row r="2571" spans="2:4" x14ac:dyDescent="0.2">
      <c r="B2571" t="s">
        <v>2601</v>
      </c>
      <c r="C2571" s="33">
        <v>2.1247472132093007E-2</v>
      </c>
      <c r="D2571" s="33">
        <f t="shared" si="43"/>
        <v>2.8752527867906996E-2</v>
      </c>
    </row>
    <row r="2572" spans="2:4" x14ac:dyDescent="0.2">
      <c r="B2572" t="s">
        <v>2602</v>
      </c>
      <c r="C2572" s="33">
        <v>3.8231093618251527E-2</v>
      </c>
      <c r="D2572" s="33">
        <f t="shared" si="43"/>
        <v>1.1768906381748476E-2</v>
      </c>
    </row>
    <row r="2573" spans="2:4" x14ac:dyDescent="0.2">
      <c r="B2573" t="s">
        <v>2603</v>
      </c>
      <c r="C2573" s="33">
        <v>1.3429327066090601E-2</v>
      </c>
      <c r="D2573" s="33">
        <f t="shared" si="43"/>
        <v>3.65706729339094E-2</v>
      </c>
    </row>
    <row r="2574" spans="2:4" x14ac:dyDescent="0.2">
      <c r="B2574" t="s">
        <v>2604</v>
      </c>
      <c r="C2574" s="33">
        <v>4.0688435889666669E-2</v>
      </c>
      <c r="D2574" s="33">
        <f t="shared" si="43"/>
        <v>9.3115641103333341E-3</v>
      </c>
    </row>
    <row r="2575" spans="2:4" x14ac:dyDescent="0.2">
      <c r="B2575" t="s">
        <v>2605</v>
      </c>
      <c r="C2575" s="33">
        <v>-7.8765879593111262E-3</v>
      </c>
      <c r="D2575" s="33">
        <f t="shared" si="43"/>
        <v>5.7876587959311131E-2</v>
      </c>
    </row>
    <row r="2576" spans="2:4" x14ac:dyDescent="0.2">
      <c r="B2576" t="s">
        <v>2606</v>
      </c>
      <c r="C2576" s="33">
        <v>-1.42240255874854E-2</v>
      </c>
      <c r="D2576" s="33">
        <f t="shared" si="43"/>
        <v>6.4224025587485398E-2</v>
      </c>
    </row>
    <row r="2577" spans="2:4" x14ac:dyDescent="0.2">
      <c r="B2577" t="s">
        <v>2607</v>
      </c>
      <c r="C2577" s="33">
        <v>1.9331414137982731E-2</v>
      </c>
      <c r="D2577" s="33">
        <f t="shared" si="43"/>
        <v>3.0668585862017272E-2</v>
      </c>
    </row>
    <row r="2578" spans="2:4" x14ac:dyDescent="0.2">
      <c r="B2578" t="s">
        <v>2608</v>
      </c>
      <c r="C2578" s="33">
        <v>-1.3731307280681634E-2</v>
      </c>
      <c r="D2578" s="33">
        <f t="shared" si="43"/>
        <v>6.3731307280681632E-2</v>
      </c>
    </row>
    <row r="2579" spans="2:4" x14ac:dyDescent="0.2">
      <c r="B2579" t="s">
        <v>2609</v>
      </c>
      <c r="C2579" s="33">
        <v>1.1171689918535854E-3</v>
      </c>
      <c r="D2579" s="33">
        <f t="shared" si="43"/>
        <v>4.8882831008146416E-2</v>
      </c>
    </row>
    <row r="2580" spans="2:4" x14ac:dyDescent="0.2">
      <c r="B2580" t="s">
        <v>2610</v>
      </c>
      <c r="C2580" s="33">
        <v>1.705000141104538E-2</v>
      </c>
      <c r="D2580" s="33">
        <f t="shared" si="43"/>
        <v>3.2949998588954622E-2</v>
      </c>
    </row>
    <row r="2581" spans="2:4" x14ac:dyDescent="0.2">
      <c r="B2581" t="s">
        <v>2611</v>
      </c>
      <c r="C2581" s="33">
        <v>9.9979611593789316E-3</v>
      </c>
      <c r="D2581" s="33">
        <f t="shared" si="43"/>
        <v>4.0002038840621069E-2</v>
      </c>
    </row>
    <row r="2582" spans="2:4" x14ac:dyDescent="0.2">
      <c r="B2582" t="s">
        <v>2612</v>
      </c>
      <c r="C2582" s="33">
        <v>-3.6102469728076E-2</v>
      </c>
      <c r="D2582" s="33">
        <f t="shared" si="43"/>
        <v>8.6102469728076003E-2</v>
      </c>
    </row>
    <row r="2583" spans="2:4" x14ac:dyDescent="0.2">
      <c r="B2583" t="s">
        <v>2613</v>
      </c>
      <c r="C2583" s="33">
        <v>1.6942135053897491E-3</v>
      </c>
      <c r="D2583" s="33">
        <f t="shared" si="43"/>
        <v>4.8305786494610252E-2</v>
      </c>
    </row>
    <row r="2584" spans="2:4" x14ac:dyDescent="0.2">
      <c r="B2584" t="s">
        <v>2614</v>
      </c>
      <c r="C2584" s="33">
        <v>2.8817651074168936E-3</v>
      </c>
      <c r="D2584" s="33">
        <f t="shared" si="43"/>
        <v>4.7118234892583107E-2</v>
      </c>
    </row>
    <row r="2585" spans="2:4" x14ac:dyDescent="0.2">
      <c r="B2585" t="s">
        <v>2615</v>
      </c>
      <c r="C2585" s="33">
        <v>4.459390248838309E-3</v>
      </c>
      <c r="D2585" s="33">
        <f t="shared" si="43"/>
        <v>4.5540609751161691E-2</v>
      </c>
    </row>
    <row r="2586" spans="2:4" x14ac:dyDescent="0.2">
      <c r="B2586" t="s">
        <v>2616</v>
      </c>
      <c r="C2586" s="33">
        <v>-1.9801799113139583E-2</v>
      </c>
      <c r="D2586" s="33">
        <f t="shared" si="43"/>
        <v>6.9801799113139579E-2</v>
      </c>
    </row>
    <row r="2587" spans="2:4" x14ac:dyDescent="0.2">
      <c r="B2587" t="s">
        <v>2617</v>
      </c>
      <c r="C2587" s="33">
        <v>-1.3370592186281538E-2</v>
      </c>
      <c r="D2587" s="33">
        <f t="shared" si="43"/>
        <v>6.3370592186281535E-2</v>
      </c>
    </row>
    <row r="2588" spans="2:4" x14ac:dyDescent="0.2">
      <c r="B2588" t="s">
        <v>2618</v>
      </c>
      <c r="C2588" s="33">
        <v>-1.5838010138066967E-2</v>
      </c>
      <c r="D2588" s="33">
        <f t="shared" si="43"/>
        <v>6.5838010138066977E-2</v>
      </c>
    </row>
    <row r="2589" spans="2:4" x14ac:dyDescent="0.2">
      <c r="B2589" t="s">
        <v>2619</v>
      </c>
      <c r="C2589" s="33">
        <v>7.0290511190756882E-3</v>
      </c>
      <c r="D2589" s="33">
        <f t="shared" si="43"/>
        <v>4.2970948880924315E-2</v>
      </c>
    </row>
    <row r="2590" spans="2:4" x14ac:dyDescent="0.2">
      <c r="B2590" t="s">
        <v>2620</v>
      </c>
      <c r="C2590" s="33">
        <v>-1.937957461435446E-2</v>
      </c>
      <c r="D2590" s="33">
        <f t="shared" si="43"/>
        <v>6.9379574614354456E-2</v>
      </c>
    </row>
    <row r="2591" spans="2:4" x14ac:dyDescent="0.2">
      <c r="B2591" t="s">
        <v>2621</v>
      </c>
      <c r="C2591" s="33">
        <v>-9.542137053406138E-3</v>
      </c>
      <c r="D2591" s="33">
        <f t="shared" si="43"/>
        <v>5.9542137053406143E-2</v>
      </c>
    </row>
    <row r="2592" spans="2:4" x14ac:dyDescent="0.2">
      <c r="B2592" t="s">
        <v>2622</v>
      </c>
      <c r="C2592" s="33">
        <v>1.7309845264959524E-2</v>
      </c>
      <c r="D2592" s="33">
        <f t="shared" si="43"/>
        <v>3.2690154735040479E-2</v>
      </c>
    </row>
    <row r="2593" spans="2:4" x14ac:dyDescent="0.2">
      <c r="B2593" t="s">
        <v>2623</v>
      </c>
      <c r="C2593" s="33">
        <v>-6.9989837143142834E-3</v>
      </c>
      <c r="D2593" s="33">
        <f t="shared" si="43"/>
        <v>5.6998983714314284E-2</v>
      </c>
    </row>
    <row r="2594" spans="2:4" x14ac:dyDescent="0.2">
      <c r="B2594" t="s">
        <v>2624</v>
      </c>
      <c r="C2594" s="33">
        <v>2.8442921203620207E-4</v>
      </c>
      <c r="D2594" s="33">
        <f t="shared" si="43"/>
        <v>4.9715570787963799E-2</v>
      </c>
    </row>
    <row r="2595" spans="2:4" x14ac:dyDescent="0.2">
      <c r="B2595" t="s">
        <v>2625</v>
      </c>
      <c r="C2595" s="33">
        <v>1.3447267111304778E-2</v>
      </c>
      <c r="D2595" s="33">
        <f t="shared" si="43"/>
        <v>3.6552732888695226E-2</v>
      </c>
    </row>
    <row r="2596" spans="2:4" x14ac:dyDescent="0.2">
      <c r="B2596" t="s">
        <v>2626</v>
      </c>
      <c r="C2596" s="33">
        <v>2.6252075373990845E-3</v>
      </c>
      <c r="D2596" s="33">
        <f t="shared" si="43"/>
        <v>4.7374792462600915E-2</v>
      </c>
    </row>
    <row r="2597" spans="2:4" x14ac:dyDescent="0.2">
      <c r="B2597" t="s">
        <v>2627</v>
      </c>
      <c r="C2597" s="33">
        <v>2.4551081623335122E-2</v>
      </c>
      <c r="D2597" s="33">
        <f t="shared" si="43"/>
        <v>2.5448918376664881E-2</v>
      </c>
    </row>
    <row r="2598" spans="2:4" x14ac:dyDescent="0.2">
      <c r="B2598" t="s">
        <v>2628</v>
      </c>
      <c r="C2598" s="33">
        <v>-1.2930151113872001E-2</v>
      </c>
      <c r="D2598" s="33">
        <f t="shared" si="43"/>
        <v>6.2930151113871999E-2</v>
      </c>
    </row>
    <row r="2599" spans="2:4" x14ac:dyDescent="0.2">
      <c r="B2599" t="s">
        <v>2629</v>
      </c>
      <c r="C2599" s="33">
        <v>3.3856137628141485E-2</v>
      </c>
      <c r="D2599" s="33">
        <f t="shared" si="43"/>
        <v>1.6143862371858518E-2</v>
      </c>
    </row>
    <row r="2600" spans="2:4" x14ac:dyDescent="0.2">
      <c r="B2600" t="s">
        <v>2630</v>
      </c>
      <c r="C2600" s="33">
        <v>9.6542797068510135E-4</v>
      </c>
      <c r="D2600" s="33">
        <f t="shared" si="43"/>
        <v>4.9034572029314903E-2</v>
      </c>
    </row>
    <row r="2601" spans="2:4" x14ac:dyDescent="0.2">
      <c r="B2601" t="s">
        <v>2631</v>
      </c>
      <c r="C2601" s="33">
        <v>4.9240143270626827E-2</v>
      </c>
      <c r="D2601" s="33">
        <f t="shared" si="43"/>
        <v>7.5985672937317617E-4</v>
      </c>
    </row>
    <row r="2602" spans="2:4" x14ac:dyDescent="0.2">
      <c r="B2602" t="s">
        <v>2632</v>
      </c>
      <c r="C2602" s="33">
        <v>3.0629480076186516E-4</v>
      </c>
      <c r="D2602" s="33">
        <f t="shared" si="43"/>
        <v>4.9693705199238138E-2</v>
      </c>
    </row>
    <row r="2603" spans="2:4" x14ac:dyDescent="0.2">
      <c r="B2603" t="s">
        <v>2633</v>
      </c>
      <c r="C2603" s="33">
        <v>4.0067366497855791E-2</v>
      </c>
      <c r="D2603" s="33">
        <f t="shared" si="43"/>
        <v>9.9326335021442114E-3</v>
      </c>
    </row>
    <row r="2604" spans="2:4" x14ac:dyDescent="0.2">
      <c r="B2604" t="s">
        <v>2634</v>
      </c>
      <c r="C2604" s="33">
        <v>-1.9371594118905149E-2</v>
      </c>
      <c r="D2604" s="33">
        <f t="shared" si="43"/>
        <v>6.9371594118905144E-2</v>
      </c>
    </row>
    <row r="2605" spans="2:4" x14ac:dyDescent="0.2">
      <c r="B2605" t="s">
        <v>2635</v>
      </c>
      <c r="C2605" s="33">
        <v>-1.1155248468989515E-2</v>
      </c>
      <c r="D2605" s="33">
        <f t="shared" si="43"/>
        <v>6.1155248468989516E-2</v>
      </c>
    </row>
    <row r="2606" spans="2:4" x14ac:dyDescent="0.2">
      <c r="B2606" t="s">
        <v>2636</v>
      </c>
      <c r="C2606" s="33">
        <v>5.7568051937462318E-2</v>
      </c>
      <c r="D2606" s="33">
        <f t="shared" si="43"/>
        <v>-7.5680519374623154E-3</v>
      </c>
    </row>
    <row r="2607" spans="2:4" x14ac:dyDescent="0.2">
      <c r="B2607" t="s">
        <v>2637</v>
      </c>
      <c r="C2607" s="33">
        <v>-2.5133556406349476E-2</v>
      </c>
      <c r="D2607" s="33">
        <f t="shared" si="43"/>
        <v>7.5133556406349472E-2</v>
      </c>
    </row>
    <row r="2608" spans="2:4" x14ac:dyDescent="0.2">
      <c r="B2608" t="s">
        <v>2638</v>
      </c>
      <c r="C2608" s="33">
        <v>1.8315304477085598E-2</v>
      </c>
      <c r="D2608" s="33">
        <f t="shared" si="43"/>
        <v>3.1684695522914405E-2</v>
      </c>
    </row>
    <row r="2609" spans="2:4" x14ac:dyDescent="0.2">
      <c r="B2609" t="s">
        <v>2639</v>
      </c>
      <c r="C2609" s="33">
        <v>2.1651187114418546E-2</v>
      </c>
      <c r="D2609" s="33">
        <f t="shared" si="43"/>
        <v>2.8348812885581456E-2</v>
      </c>
    </row>
    <row r="2610" spans="2:4" x14ac:dyDescent="0.2">
      <c r="B2610" t="s">
        <v>2640</v>
      </c>
      <c r="C2610" s="33">
        <v>6.9122872151997378E-3</v>
      </c>
      <c r="D2610" s="33">
        <f t="shared" si="43"/>
        <v>4.3087712784800267E-2</v>
      </c>
    </row>
    <row r="2611" spans="2:4" x14ac:dyDescent="0.2">
      <c r="B2611" t="s">
        <v>2641</v>
      </c>
      <c r="C2611" s="33">
        <v>3.4372610089610824E-2</v>
      </c>
      <c r="D2611" s="33">
        <f t="shared" si="43"/>
        <v>1.5627389910389179E-2</v>
      </c>
    </row>
    <row r="2612" spans="2:4" x14ac:dyDescent="0.2">
      <c r="B2612" t="s">
        <v>2642</v>
      </c>
      <c r="C2612" s="33">
        <v>8.4652892567385028E-3</v>
      </c>
      <c r="D2612" s="33">
        <f t="shared" si="43"/>
        <v>4.1534710743261496E-2</v>
      </c>
    </row>
    <row r="2613" spans="2:4" x14ac:dyDescent="0.2">
      <c r="B2613" t="s">
        <v>2643</v>
      </c>
      <c r="C2613" s="33">
        <v>3.2504519798081881E-2</v>
      </c>
      <c r="D2613" s="33">
        <f t="shared" si="43"/>
        <v>1.7495480201918122E-2</v>
      </c>
    </row>
    <row r="2614" spans="2:4" x14ac:dyDescent="0.2">
      <c r="B2614" t="s">
        <v>2644</v>
      </c>
      <c r="C2614" s="33">
        <v>-1.5762361027716533E-2</v>
      </c>
      <c r="D2614" s="33">
        <f t="shared" si="43"/>
        <v>6.5762361027716543E-2</v>
      </c>
    </row>
    <row r="2615" spans="2:4" x14ac:dyDescent="0.2">
      <c r="B2615" t="s">
        <v>2645</v>
      </c>
      <c r="C2615" s="33">
        <v>3.7746061284861625E-3</v>
      </c>
      <c r="D2615" s="33">
        <f t="shared" si="43"/>
        <v>4.6225393871513837E-2</v>
      </c>
    </row>
    <row r="2616" spans="2:4" x14ac:dyDescent="0.2">
      <c r="B2616" t="s">
        <v>2646</v>
      </c>
      <c r="C2616" s="33">
        <v>2.3891539399168556E-2</v>
      </c>
      <c r="D2616" s="33">
        <f t="shared" si="43"/>
        <v>2.6108460600831447E-2</v>
      </c>
    </row>
    <row r="2617" spans="2:4" x14ac:dyDescent="0.2">
      <c r="B2617" t="s">
        <v>2647</v>
      </c>
      <c r="C2617" s="33">
        <v>1.2460118975578667E-2</v>
      </c>
      <c r="D2617" s="33">
        <f t="shared" si="43"/>
        <v>3.7539881024421337E-2</v>
      </c>
    </row>
    <row r="2618" spans="2:4" x14ac:dyDescent="0.2">
      <c r="B2618" t="s">
        <v>2648</v>
      </c>
      <c r="C2618" s="33">
        <v>-2.1150181132029398E-2</v>
      </c>
      <c r="D2618" s="33">
        <f t="shared" si="43"/>
        <v>7.1150181132029394E-2</v>
      </c>
    </row>
    <row r="2619" spans="2:4" x14ac:dyDescent="0.2">
      <c r="B2619" t="s">
        <v>2649</v>
      </c>
      <c r="C2619" s="33">
        <v>1.7963058931210203E-2</v>
      </c>
      <c r="D2619" s="33">
        <f t="shared" si="43"/>
        <v>3.20369410687898E-2</v>
      </c>
    </row>
    <row r="2620" spans="2:4" x14ac:dyDescent="0.2">
      <c r="B2620" t="s">
        <v>2650</v>
      </c>
      <c r="C2620" s="33">
        <v>-7.272168899078198E-3</v>
      </c>
      <c r="D2620" s="33">
        <f t="shared" si="43"/>
        <v>5.7272168899078199E-2</v>
      </c>
    </row>
    <row r="2621" spans="2:4" x14ac:dyDescent="0.2">
      <c r="B2621" t="s">
        <v>2651</v>
      </c>
      <c r="C2621" s="33">
        <v>-6.4091409813227754E-3</v>
      </c>
      <c r="D2621" s="33">
        <f t="shared" si="43"/>
        <v>5.6409140981322776E-2</v>
      </c>
    </row>
    <row r="2622" spans="2:4" x14ac:dyDescent="0.2">
      <c r="B2622" t="s">
        <v>2652</v>
      </c>
      <c r="C2622" s="33">
        <v>5.795502015481023E-2</v>
      </c>
      <c r="D2622" s="33">
        <f t="shared" si="43"/>
        <v>-7.9550201548102273E-3</v>
      </c>
    </row>
    <row r="2623" spans="2:4" x14ac:dyDescent="0.2">
      <c r="B2623" t="s">
        <v>2653</v>
      </c>
      <c r="C2623" s="33">
        <v>1.0355487535563869E-2</v>
      </c>
      <c r="D2623" s="33">
        <f t="shared" si="43"/>
        <v>3.9644512464436135E-2</v>
      </c>
    </row>
    <row r="2624" spans="2:4" x14ac:dyDescent="0.2">
      <c r="B2624" t="s">
        <v>2654</v>
      </c>
      <c r="C2624" s="33">
        <v>3.6049001192062849E-2</v>
      </c>
      <c r="D2624" s="33">
        <f t="shared" si="43"/>
        <v>1.3950998807937154E-2</v>
      </c>
    </row>
    <row r="2625" spans="2:4" x14ac:dyDescent="0.2">
      <c r="B2625" t="s">
        <v>2655</v>
      </c>
      <c r="C2625" s="33">
        <v>2.4056490177934962E-2</v>
      </c>
      <c r="D2625" s="33">
        <f t="shared" si="43"/>
        <v>2.5943509822065041E-2</v>
      </c>
    </row>
    <row r="2626" spans="2:4" x14ac:dyDescent="0.2">
      <c r="B2626" t="s">
        <v>2656</v>
      </c>
      <c r="C2626" s="33">
        <v>6.3723696310804528E-3</v>
      </c>
      <c r="D2626" s="33">
        <f t="shared" si="43"/>
        <v>4.3627630368919548E-2</v>
      </c>
    </row>
    <row r="2627" spans="2:4" x14ac:dyDescent="0.2">
      <c r="B2627" t="s">
        <v>2657</v>
      </c>
      <c r="C2627" s="33">
        <v>1.817744604525677E-2</v>
      </c>
      <c r="D2627" s="33">
        <f t="shared" si="43"/>
        <v>3.1822553954743232E-2</v>
      </c>
    </row>
    <row r="2628" spans="2:4" x14ac:dyDescent="0.2">
      <c r="B2628" t="s">
        <v>2658</v>
      </c>
      <c r="C2628" s="33">
        <v>3.898459694637868E-4</v>
      </c>
      <c r="D2628" s="33">
        <f t="shared" si="43"/>
        <v>4.9610154030536216E-2</v>
      </c>
    </row>
    <row r="2629" spans="2:4" x14ac:dyDescent="0.2">
      <c r="B2629" t="s">
        <v>2659</v>
      </c>
      <c r="C2629" s="33">
        <v>-8.2293371694265576E-3</v>
      </c>
      <c r="D2629" s="33">
        <f t="shared" ref="D2629:D2692" si="44">-C2629+5%</f>
        <v>5.8229337169426562E-2</v>
      </c>
    </row>
    <row r="2630" spans="2:4" x14ac:dyDescent="0.2">
      <c r="B2630" t="s">
        <v>2660</v>
      </c>
      <c r="C2630" s="33">
        <v>-1.1206137489873714E-2</v>
      </c>
      <c r="D2630" s="33">
        <f t="shared" si="44"/>
        <v>6.1206137489873719E-2</v>
      </c>
    </row>
    <row r="2631" spans="2:4" x14ac:dyDescent="0.2">
      <c r="B2631" t="s">
        <v>2661</v>
      </c>
      <c r="C2631" s="33">
        <v>2.2721066928964813E-2</v>
      </c>
      <c r="D2631" s="33">
        <f t="shared" si="44"/>
        <v>2.727893307103519E-2</v>
      </c>
    </row>
    <row r="2632" spans="2:4" x14ac:dyDescent="0.2">
      <c r="B2632" t="s">
        <v>2662</v>
      </c>
      <c r="C2632" s="33">
        <v>1.8944911236416714E-3</v>
      </c>
      <c r="D2632" s="33">
        <f t="shared" si="44"/>
        <v>4.8105508876358331E-2</v>
      </c>
    </row>
    <row r="2633" spans="2:4" x14ac:dyDescent="0.2">
      <c r="B2633" t="s">
        <v>2663</v>
      </c>
      <c r="C2633" s="33">
        <v>3.1569104623628844E-2</v>
      </c>
      <c r="D2633" s="33">
        <f t="shared" si="44"/>
        <v>1.8430895376371159E-2</v>
      </c>
    </row>
    <row r="2634" spans="2:4" x14ac:dyDescent="0.2">
      <c r="B2634" t="s">
        <v>2664</v>
      </c>
      <c r="C2634" s="33">
        <v>5.7635649473365075E-3</v>
      </c>
      <c r="D2634" s="33">
        <f t="shared" si="44"/>
        <v>4.4236435052663496E-2</v>
      </c>
    </row>
    <row r="2635" spans="2:4" x14ac:dyDescent="0.2">
      <c r="B2635" t="s">
        <v>2665</v>
      </c>
      <c r="C2635" s="33">
        <v>-4.1098608894151172E-2</v>
      </c>
      <c r="D2635" s="33">
        <f t="shared" si="44"/>
        <v>9.1098608894151167E-2</v>
      </c>
    </row>
    <row r="2636" spans="2:4" x14ac:dyDescent="0.2">
      <c r="B2636" t="s">
        <v>2666</v>
      </c>
      <c r="C2636" s="33">
        <v>1.9031780229266486E-2</v>
      </c>
      <c r="D2636" s="33">
        <f t="shared" si="44"/>
        <v>3.0968219770733517E-2</v>
      </c>
    </row>
    <row r="2637" spans="2:4" x14ac:dyDescent="0.2">
      <c r="B2637" t="s">
        <v>2667</v>
      </c>
      <c r="C2637" s="33">
        <v>9.0819178344076022E-3</v>
      </c>
      <c r="D2637" s="33">
        <f t="shared" si="44"/>
        <v>4.0918082165592402E-2</v>
      </c>
    </row>
    <row r="2638" spans="2:4" x14ac:dyDescent="0.2">
      <c r="B2638" t="s">
        <v>2668</v>
      </c>
      <c r="C2638" s="33">
        <v>1.354638643935107E-2</v>
      </c>
      <c r="D2638" s="33">
        <f t="shared" si="44"/>
        <v>3.6453613560648933E-2</v>
      </c>
    </row>
    <row r="2639" spans="2:4" x14ac:dyDescent="0.2">
      <c r="B2639" t="s">
        <v>2669</v>
      </c>
      <c r="C2639" s="33">
        <v>1.9808910323926787E-2</v>
      </c>
      <c r="D2639" s="33">
        <f t="shared" si="44"/>
        <v>3.0191089676073216E-2</v>
      </c>
    </row>
    <row r="2640" spans="2:4" x14ac:dyDescent="0.2">
      <c r="B2640" t="s">
        <v>2670</v>
      </c>
      <c r="C2640" s="33">
        <v>4.2947306396635809E-3</v>
      </c>
      <c r="D2640" s="33">
        <f t="shared" si="44"/>
        <v>4.570526936033642E-2</v>
      </c>
    </row>
    <row r="2641" spans="2:4" x14ac:dyDescent="0.2">
      <c r="B2641" t="s">
        <v>2671</v>
      </c>
      <c r="C2641" s="33">
        <v>2.6155704869431605E-2</v>
      </c>
      <c r="D2641" s="33">
        <f t="shared" si="44"/>
        <v>2.3844295130568398E-2</v>
      </c>
    </row>
    <row r="2642" spans="2:4" x14ac:dyDescent="0.2">
      <c r="B2642" t="s">
        <v>2672</v>
      </c>
      <c r="C2642" s="33">
        <v>5.4835745070644148E-2</v>
      </c>
      <c r="D2642" s="33">
        <f t="shared" si="44"/>
        <v>-4.8357450706441457E-3</v>
      </c>
    </row>
    <row r="2643" spans="2:4" x14ac:dyDescent="0.2">
      <c r="B2643" t="s">
        <v>2673</v>
      </c>
      <c r="C2643" s="33">
        <v>-2.5116400099724538E-2</v>
      </c>
      <c r="D2643" s="33">
        <f t="shared" si="44"/>
        <v>7.5116400099724534E-2</v>
      </c>
    </row>
    <row r="2644" spans="2:4" x14ac:dyDescent="0.2">
      <c r="B2644" t="s">
        <v>2674</v>
      </c>
      <c r="C2644" s="33">
        <v>3.565197629600899E-2</v>
      </c>
      <c r="D2644" s="33">
        <f t="shared" si="44"/>
        <v>1.4348023703991013E-2</v>
      </c>
    </row>
    <row r="2645" spans="2:4" x14ac:dyDescent="0.2">
      <c r="B2645" t="s">
        <v>2675</v>
      </c>
      <c r="C2645" s="33">
        <v>1.692367874365442E-2</v>
      </c>
      <c r="D2645" s="33">
        <f t="shared" si="44"/>
        <v>3.3076321256345582E-2</v>
      </c>
    </row>
    <row r="2646" spans="2:4" x14ac:dyDescent="0.2">
      <c r="B2646" t="s">
        <v>2676</v>
      </c>
      <c r="C2646" s="33">
        <v>1.2949646615869025E-2</v>
      </c>
      <c r="D2646" s="33">
        <f t="shared" si="44"/>
        <v>3.7050353384130978E-2</v>
      </c>
    </row>
    <row r="2647" spans="2:4" x14ac:dyDescent="0.2">
      <c r="B2647" t="s">
        <v>2677</v>
      </c>
      <c r="C2647" s="33">
        <v>2.2324670538447507E-2</v>
      </c>
      <c r="D2647" s="33">
        <f t="shared" si="44"/>
        <v>2.7675329461552496E-2</v>
      </c>
    </row>
    <row r="2648" spans="2:4" x14ac:dyDescent="0.2">
      <c r="B2648" t="s">
        <v>2678</v>
      </c>
      <c r="C2648" s="33">
        <v>1.7734241190574065E-2</v>
      </c>
      <c r="D2648" s="33">
        <f t="shared" si="44"/>
        <v>3.2265758809425935E-2</v>
      </c>
    </row>
    <row r="2649" spans="2:4" x14ac:dyDescent="0.2">
      <c r="B2649" t="s">
        <v>2679</v>
      </c>
      <c r="C2649" s="33">
        <v>3.0624616860695883E-2</v>
      </c>
      <c r="D2649" s="33">
        <f t="shared" si="44"/>
        <v>1.937538313930412E-2</v>
      </c>
    </row>
    <row r="2650" spans="2:4" x14ac:dyDescent="0.2">
      <c r="B2650" t="s">
        <v>2680</v>
      </c>
      <c r="C2650" s="33">
        <v>2.3132905177226113E-3</v>
      </c>
      <c r="D2650" s="33">
        <f t="shared" si="44"/>
        <v>4.7686709482277392E-2</v>
      </c>
    </row>
    <row r="2651" spans="2:4" x14ac:dyDescent="0.2">
      <c r="B2651" t="s">
        <v>2681</v>
      </c>
      <c r="C2651" s="33">
        <v>7.634842384510036E-3</v>
      </c>
      <c r="D2651" s="33">
        <f t="shared" si="44"/>
        <v>4.2365157615489965E-2</v>
      </c>
    </row>
    <row r="2652" spans="2:4" x14ac:dyDescent="0.2">
      <c r="B2652" t="s">
        <v>2682</v>
      </c>
      <c r="C2652" s="33">
        <v>-3.4494273795526963E-3</v>
      </c>
      <c r="D2652" s="33">
        <f t="shared" si="44"/>
        <v>5.3449427379552703E-2</v>
      </c>
    </row>
    <row r="2653" spans="2:4" x14ac:dyDescent="0.2">
      <c r="B2653" t="s">
        <v>2683</v>
      </c>
      <c r="C2653" s="33">
        <v>4.5345006876089292E-2</v>
      </c>
      <c r="D2653" s="33">
        <f t="shared" si="44"/>
        <v>4.6549931239107112E-3</v>
      </c>
    </row>
    <row r="2654" spans="2:4" x14ac:dyDescent="0.2">
      <c r="B2654" t="s">
        <v>2684</v>
      </c>
      <c r="C2654" s="33">
        <v>1.0059047712576735E-2</v>
      </c>
      <c r="D2654" s="33">
        <f t="shared" si="44"/>
        <v>3.9940952287423268E-2</v>
      </c>
    </row>
    <row r="2655" spans="2:4" x14ac:dyDescent="0.2">
      <c r="B2655" t="s">
        <v>2685</v>
      </c>
      <c r="C2655" s="33">
        <v>5.2966624790747544E-3</v>
      </c>
      <c r="D2655" s="33">
        <f t="shared" si="44"/>
        <v>4.470333752092525E-2</v>
      </c>
    </row>
    <row r="2656" spans="2:4" x14ac:dyDescent="0.2">
      <c r="B2656" t="s">
        <v>2686</v>
      </c>
      <c r="C2656" s="33">
        <v>1.1457300470535633E-2</v>
      </c>
      <c r="D2656" s="33">
        <f t="shared" si="44"/>
        <v>3.8542699529464368E-2</v>
      </c>
    </row>
    <row r="2657" spans="2:4" x14ac:dyDescent="0.2">
      <c r="B2657" t="s">
        <v>2687</v>
      </c>
      <c r="C2657" s="33">
        <v>2.1504444335601728E-2</v>
      </c>
      <c r="D2657" s="33">
        <f t="shared" si="44"/>
        <v>2.8495555664398275E-2</v>
      </c>
    </row>
    <row r="2658" spans="2:4" x14ac:dyDescent="0.2">
      <c r="B2658" t="s">
        <v>2688</v>
      </c>
      <c r="C2658" s="33">
        <v>1.152439448907268E-2</v>
      </c>
      <c r="D2658" s="33">
        <f t="shared" si="44"/>
        <v>3.8475605510927324E-2</v>
      </c>
    </row>
    <row r="2659" spans="2:4" x14ac:dyDescent="0.2">
      <c r="B2659" t="s">
        <v>2689</v>
      </c>
      <c r="C2659" s="33">
        <v>-3.3497351940256111E-3</v>
      </c>
      <c r="D2659" s="33">
        <f t="shared" si="44"/>
        <v>5.334973519402561E-2</v>
      </c>
    </row>
    <row r="2660" spans="2:4" x14ac:dyDescent="0.2">
      <c r="B2660" t="s">
        <v>2690</v>
      </c>
      <c r="C2660" s="33">
        <v>2.5193874440443877E-2</v>
      </c>
      <c r="D2660" s="33">
        <f t="shared" si="44"/>
        <v>2.4806125559556125E-2</v>
      </c>
    </row>
    <row r="2661" spans="2:4" x14ac:dyDescent="0.2">
      <c r="B2661" t="s">
        <v>2691</v>
      </c>
      <c r="C2661" s="33">
        <v>-1.8901905384052536E-2</v>
      </c>
      <c r="D2661" s="33">
        <f t="shared" si="44"/>
        <v>6.8901905384052539E-2</v>
      </c>
    </row>
    <row r="2662" spans="2:4" x14ac:dyDescent="0.2">
      <c r="B2662" t="s">
        <v>2692</v>
      </c>
      <c r="C2662" s="33">
        <v>-1.0928859994972286E-2</v>
      </c>
      <c r="D2662" s="33">
        <f t="shared" si="44"/>
        <v>6.0928859994972287E-2</v>
      </c>
    </row>
    <row r="2663" spans="2:4" x14ac:dyDescent="0.2">
      <c r="B2663" t="s">
        <v>2693</v>
      </c>
      <c r="C2663" s="33">
        <v>-9.005131962158219E-3</v>
      </c>
      <c r="D2663" s="33">
        <f t="shared" si="44"/>
        <v>5.9005131962158223E-2</v>
      </c>
    </row>
    <row r="2664" spans="2:4" x14ac:dyDescent="0.2">
      <c r="B2664" t="s">
        <v>2694</v>
      </c>
      <c r="C2664" s="33">
        <v>-9.1555669370754333E-3</v>
      </c>
      <c r="D2664" s="33">
        <f t="shared" si="44"/>
        <v>5.9155566937075438E-2</v>
      </c>
    </row>
    <row r="2665" spans="2:4" x14ac:dyDescent="0.2">
      <c r="B2665" t="s">
        <v>2695</v>
      </c>
      <c r="C2665" s="33">
        <v>3.8437984876451184E-2</v>
      </c>
      <c r="D2665" s="33">
        <f t="shared" si="44"/>
        <v>1.1562015123548819E-2</v>
      </c>
    </row>
    <row r="2666" spans="2:4" x14ac:dyDescent="0.2">
      <c r="B2666" t="s">
        <v>2696</v>
      </c>
      <c r="C2666" s="33">
        <v>2.4875528193922809E-2</v>
      </c>
      <c r="D2666" s="33">
        <f t="shared" si="44"/>
        <v>2.5124471806077193E-2</v>
      </c>
    </row>
    <row r="2667" spans="2:4" x14ac:dyDescent="0.2">
      <c r="B2667" t="s">
        <v>2697</v>
      </c>
      <c r="C2667" s="33">
        <v>1.7843453520869697E-2</v>
      </c>
      <c r="D2667" s="33">
        <f t="shared" si="44"/>
        <v>3.2156546479130306E-2</v>
      </c>
    </row>
    <row r="2668" spans="2:4" x14ac:dyDescent="0.2">
      <c r="B2668" t="s">
        <v>2698</v>
      </c>
      <c r="C2668" s="33">
        <v>1.9227927075170063E-2</v>
      </c>
      <c r="D2668" s="33">
        <f t="shared" si="44"/>
        <v>3.0772072924829939E-2</v>
      </c>
    </row>
    <row r="2669" spans="2:4" x14ac:dyDescent="0.2">
      <c r="B2669" t="s">
        <v>2699</v>
      </c>
      <c r="C2669" s="33">
        <v>7.0995831239610944E-3</v>
      </c>
      <c r="D2669" s="33">
        <f t="shared" si="44"/>
        <v>4.2900416876038905E-2</v>
      </c>
    </row>
    <row r="2670" spans="2:4" x14ac:dyDescent="0.2">
      <c r="B2670" t="s">
        <v>2700</v>
      </c>
      <c r="C2670" s="33">
        <v>8.9090185445499064E-3</v>
      </c>
      <c r="D2670" s="33">
        <f t="shared" si="44"/>
        <v>4.1090981455450093E-2</v>
      </c>
    </row>
    <row r="2671" spans="2:4" x14ac:dyDescent="0.2">
      <c r="B2671" t="s">
        <v>2701</v>
      </c>
      <c r="C2671" s="33">
        <v>-1.6158207387081076E-2</v>
      </c>
      <c r="D2671" s="33">
        <f t="shared" si="44"/>
        <v>6.6158207387081086E-2</v>
      </c>
    </row>
    <row r="2672" spans="2:4" x14ac:dyDescent="0.2">
      <c r="B2672" t="s">
        <v>2702</v>
      </c>
      <c r="C2672" s="33">
        <v>4.8784023795803242E-3</v>
      </c>
      <c r="D2672" s="33">
        <f t="shared" si="44"/>
        <v>4.512159762041968E-2</v>
      </c>
    </row>
    <row r="2673" spans="2:4" x14ac:dyDescent="0.2">
      <c r="B2673" t="s">
        <v>2703</v>
      </c>
      <c r="C2673" s="33">
        <v>1.6027077498682187E-2</v>
      </c>
      <c r="D2673" s="33">
        <f t="shared" si="44"/>
        <v>3.3972922501317816E-2</v>
      </c>
    </row>
    <row r="2674" spans="2:4" x14ac:dyDescent="0.2">
      <c r="B2674" t="s">
        <v>2704</v>
      </c>
      <c r="C2674" s="33">
        <v>6.4901373175367035E-3</v>
      </c>
      <c r="D2674" s="33">
        <f t="shared" si="44"/>
        <v>4.3509862682463298E-2</v>
      </c>
    </row>
    <row r="2675" spans="2:4" x14ac:dyDescent="0.2">
      <c r="B2675" t="s">
        <v>2705</v>
      </c>
      <c r="C2675" s="33">
        <v>-1.478668788496491E-3</v>
      </c>
      <c r="D2675" s="33">
        <f t="shared" si="44"/>
        <v>5.1478668788496496E-2</v>
      </c>
    </row>
    <row r="2676" spans="2:4" x14ac:dyDescent="0.2">
      <c r="B2676" t="s">
        <v>2706</v>
      </c>
      <c r="C2676" s="33">
        <v>2.5836632766486831E-2</v>
      </c>
      <c r="D2676" s="33">
        <f t="shared" si="44"/>
        <v>2.4163367233513172E-2</v>
      </c>
    </row>
    <row r="2677" spans="2:4" x14ac:dyDescent="0.2">
      <c r="B2677" t="s">
        <v>2707</v>
      </c>
      <c r="C2677" s="33">
        <v>-5.567973767969709E-3</v>
      </c>
      <c r="D2677" s="33">
        <f t="shared" si="44"/>
        <v>5.5567973767969708E-2</v>
      </c>
    </row>
    <row r="2678" spans="2:4" x14ac:dyDescent="0.2">
      <c r="B2678" t="s">
        <v>2708</v>
      </c>
      <c r="C2678" s="33">
        <v>2.0271139481180686E-2</v>
      </c>
      <c r="D2678" s="33">
        <f t="shared" si="44"/>
        <v>2.9728860518819317E-2</v>
      </c>
    </row>
    <row r="2679" spans="2:4" x14ac:dyDescent="0.2">
      <c r="B2679" t="s">
        <v>2709</v>
      </c>
      <c r="C2679" s="33">
        <v>-5.4311638170206917E-3</v>
      </c>
      <c r="D2679" s="33">
        <f t="shared" si="44"/>
        <v>5.5431163817020693E-2</v>
      </c>
    </row>
    <row r="2680" spans="2:4" x14ac:dyDescent="0.2">
      <c r="B2680" t="s">
        <v>2710</v>
      </c>
      <c r="C2680" s="33">
        <v>2.6178648316502774E-2</v>
      </c>
      <c r="D2680" s="33">
        <f t="shared" si="44"/>
        <v>2.3821351683497229E-2</v>
      </c>
    </row>
    <row r="2681" spans="2:4" x14ac:dyDescent="0.2">
      <c r="B2681" t="s">
        <v>2711</v>
      </c>
      <c r="C2681" s="33">
        <v>2.5277604556520197E-2</v>
      </c>
      <c r="D2681" s="33">
        <f t="shared" si="44"/>
        <v>2.4722395443479806E-2</v>
      </c>
    </row>
    <row r="2682" spans="2:4" x14ac:dyDescent="0.2">
      <c r="B2682" t="s">
        <v>2712</v>
      </c>
      <c r="C2682" s="33">
        <v>1.3953074177294023E-2</v>
      </c>
      <c r="D2682" s="33">
        <f t="shared" si="44"/>
        <v>3.604692582270598E-2</v>
      </c>
    </row>
    <row r="2683" spans="2:4" x14ac:dyDescent="0.2">
      <c r="B2683" t="s">
        <v>2713</v>
      </c>
      <c r="C2683" s="33">
        <v>-2.5418229125507268E-3</v>
      </c>
      <c r="D2683" s="33">
        <f t="shared" si="44"/>
        <v>5.2541822912550731E-2</v>
      </c>
    </row>
    <row r="2684" spans="2:4" x14ac:dyDescent="0.2">
      <c r="B2684" t="s">
        <v>2714</v>
      </c>
      <c r="C2684" s="33">
        <v>1.1303002028314095E-2</v>
      </c>
      <c r="D2684" s="33">
        <f t="shared" si="44"/>
        <v>3.8696997971685909E-2</v>
      </c>
    </row>
    <row r="2685" spans="2:4" x14ac:dyDescent="0.2">
      <c r="B2685" t="s">
        <v>2715</v>
      </c>
      <c r="C2685" s="33">
        <v>3.002653648557856E-3</v>
      </c>
      <c r="D2685" s="33">
        <f t="shared" si="44"/>
        <v>4.6997346351442149E-2</v>
      </c>
    </row>
    <row r="2686" spans="2:4" x14ac:dyDescent="0.2">
      <c r="B2686" t="s">
        <v>2716</v>
      </c>
      <c r="C2686" s="33">
        <v>-2.8586336122703809E-2</v>
      </c>
      <c r="D2686" s="33">
        <f t="shared" si="44"/>
        <v>7.8586336122703812E-2</v>
      </c>
    </row>
    <row r="2687" spans="2:4" x14ac:dyDescent="0.2">
      <c r="B2687" t="s">
        <v>2717</v>
      </c>
      <c r="C2687" s="33">
        <v>-1.5090383873927497E-2</v>
      </c>
      <c r="D2687" s="33">
        <f t="shared" si="44"/>
        <v>6.5090383873927501E-2</v>
      </c>
    </row>
    <row r="2688" spans="2:4" x14ac:dyDescent="0.2">
      <c r="B2688" t="s">
        <v>2718</v>
      </c>
      <c r="C2688" s="33">
        <v>8.8322194768029223E-3</v>
      </c>
      <c r="D2688" s="33">
        <f t="shared" si="44"/>
        <v>4.1167780523197084E-2</v>
      </c>
    </row>
    <row r="2689" spans="2:4" x14ac:dyDescent="0.2">
      <c r="B2689" t="s">
        <v>2719</v>
      </c>
      <c r="C2689" s="33">
        <v>1.9830038419225579E-2</v>
      </c>
      <c r="D2689" s="33">
        <f t="shared" si="44"/>
        <v>3.0169961580774424E-2</v>
      </c>
    </row>
    <row r="2690" spans="2:4" x14ac:dyDescent="0.2">
      <c r="B2690" t="s">
        <v>2720</v>
      </c>
      <c r="C2690" s="33">
        <v>3.9671290811730743E-2</v>
      </c>
      <c r="D2690" s="33">
        <f t="shared" si="44"/>
        <v>1.032870918826926E-2</v>
      </c>
    </row>
    <row r="2691" spans="2:4" x14ac:dyDescent="0.2">
      <c r="B2691" t="s">
        <v>2721</v>
      </c>
      <c r="C2691" s="33">
        <v>-1.0291018485866084E-2</v>
      </c>
      <c r="D2691" s="33">
        <f t="shared" si="44"/>
        <v>6.0291018485866085E-2</v>
      </c>
    </row>
    <row r="2692" spans="2:4" x14ac:dyDescent="0.2">
      <c r="B2692" t="s">
        <v>2722</v>
      </c>
      <c r="C2692" s="33">
        <v>-7.6110541462797391E-3</v>
      </c>
      <c r="D2692" s="33">
        <f t="shared" si="44"/>
        <v>5.761105414627974E-2</v>
      </c>
    </row>
    <row r="2693" spans="2:4" x14ac:dyDescent="0.2">
      <c r="B2693" t="s">
        <v>2723</v>
      </c>
      <c r="C2693" s="33">
        <v>3.4151902622830736E-2</v>
      </c>
      <c r="D2693" s="33">
        <f t="shared" ref="D2693:D2756" si="45">-C2693+5%</f>
        <v>1.5848097377169267E-2</v>
      </c>
    </row>
    <row r="2694" spans="2:4" x14ac:dyDescent="0.2">
      <c r="B2694" t="s">
        <v>2724</v>
      </c>
      <c r="C2694" s="33">
        <v>-1.8217679633028821E-3</v>
      </c>
      <c r="D2694" s="33">
        <f t="shared" si="45"/>
        <v>5.1821767963302887E-2</v>
      </c>
    </row>
    <row r="2695" spans="2:4" x14ac:dyDescent="0.2">
      <c r="B2695" t="s">
        <v>2725</v>
      </c>
      <c r="C2695" s="33">
        <v>-6.4521415077966205E-3</v>
      </c>
      <c r="D2695" s="33">
        <f t="shared" si="45"/>
        <v>5.6452141507796622E-2</v>
      </c>
    </row>
    <row r="2696" spans="2:4" x14ac:dyDescent="0.2">
      <c r="B2696" t="s">
        <v>2726</v>
      </c>
      <c r="C2696" s="33">
        <v>2.200110927722608E-2</v>
      </c>
      <c r="D2696" s="33">
        <f t="shared" si="45"/>
        <v>2.7998890722773923E-2</v>
      </c>
    </row>
    <row r="2697" spans="2:4" x14ac:dyDescent="0.2">
      <c r="B2697" t="s">
        <v>2727</v>
      </c>
      <c r="C2697" s="33">
        <v>2.7456587452862134E-2</v>
      </c>
      <c r="D2697" s="33">
        <f t="shared" si="45"/>
        <v>2.2543412547137869E-2</v>
      </c>
    </row>
    <row r="2698" spans="2:4" x14ac:dyDescent="0.2">
      <c r="B2698" t="s">
        <v>2728</v>
      </c>
      <c r="C2698" s="33">
        <v>2.7899938710206948E-2</v>
      </c>
      <c r="D2698" s="33">
        <f t="shared" si="45"/>
        <v>2.2100061289793055E-2</v>
      </c>
    </row>
    <row r="2699" spans="2:4" x14ac:dyDescent="0.2">
      <c r="B2699" t="s">
        <v>2729</v>
      </c>
      <c r="C2699" s="33">
        <v>-4.7533095990292061E-2</v>
      </c>
      <c r="D2699" s="33">
        <f t="shared" si="45"/>
        <v>9.7533095990292057E-2</v>
      </c>
    </row>
    <row r="2700" spans="2:4" x14ac:dyDescent="0.2">
      <c r="B2700" t="s">
        <v>2730</v>
      </c>
      <c r="C2700" s="33">
        <v>6.134047588883168E-3</v>
      </c>
      <c r="D2700" s="33">
        <f t="shared" si="45"/>
        <v>4.3865952411116835E-2</v>
      </c>
    </row>
    <row r="2701" spans="2:4" x14ac:dyDescent="0.2">
      <c r="B2701" t="s">
        <v>2731</v>
      </c>
      <c r="C2701" s="33">
        <v>-1.8604079016479307E-2</v>
      </c>
      <c r="D2701" s="33">
        <f t="shared" si="45"/>
        <v>6.8604079016479302E-2</v>
      </c>
    </row>
    <row r="2702" spans="2:4" x14ac:dyDescent="0.2">
      <c r="B2702" t="s">
        <v>2732</v>
      </c>
      <c r="C2702" s="33">
        <v>4.4040986592867445E-3</v>
      </c>
      <c r="D2702" s="33">
        <f t="shared" si="45"/>
        <v>4.5595901340713257E-2</v>
      </c>
    </row>
    <row r="2703" spans="2:4" x14ac:dyDescent="0.2">
      <c r="B2703" t="s">
        <v>2733</v>
      </c>
      <c r="C2703" s="33">
        <v>8.9299568254156535E-3</v>
      </c>
      <c r="D2703" s="33">
        <f t="shared" si="45"/>
        <v>4.1070043174584348E-2</v>
      </c>
    </row>
    <row r="2704" spans="2:4" x14ac:dyDescent="0.2">
      <c r="B2704" t="s">
        <v>2734</v>
      </c>
      <c r="C2704" s="33">
        <v>-6.2618286453210627E-3</v>
      </c>
      <c r="D2704" s="33">
        <f t="shared" si="45"/>
        <v>5.6261828645321067E-2</v>
      </c>
    </row>
    <row r="2705" spans="2:4" x14ac:dyDescent="0.2">
      <c r="B2705" t="s">
        <v>2735</v>
      </c>
      <c r="C2705" s="33">
        <v>2.5316779282779346E-2</v>
      </c>
      <c r="D2705" s="33">
        <f t="shared" si="45"/>
        <v>2.4683220717220657E-2</v>
      </c>
    </row>
    <row r="2706" spans="2:4" x14ac:dyDescent="0.2">
      <c r="B2706" t="s">
        <v>2736</v>
      </c>
      <c r="C2706" s="33">
        <v>3.4964251775917984E-2</v>
      </c>
      <c r="D2706" s="33">
        <f t="shared" si="45"/>
        <v>1.5035748224082018E-2</v>
      </c>
    </row>
    <row r="2707" spans="2:4" x14ac:dyDescent="0.2">
      <c r="B2707" t="s">
        <v>2737</v>
      </c>
      <c r="C2707" s="33">
        <v>8.7208422703665203E-3</v>
      </c>
      <c r="D2707" s="33">
        <f t="shared" si="45"/>
        <v>4.1279157729633482E-2</v>
      </c>
    </row>
    <row r="2708" spans="2:4" x14ac:dyDescent="0.2">
      <c r="B2708" t="s">
        <v>2738</v>
      </c>
      <c r="C2708" s="33">
        <v>2.29258084071175E-3</v>
      </c>
      <c r="D2708" s="33">
        <f t="shared" si="45"/>
        <v>4.770741915928825E-2</v>
      </c>
    </row>
    <row r="2709" spans="2:4" x14ac:dyDescent="0.2">
      <c r="B2709" t="s">
        <v>2739</v>
      </c>
      <c r="C2709" s="33">
        <v>3.1216586801110176E-2</v>
      </c>
      <c r="D2709" s="33">
        <f t="shared" si="45"/>
        <v>1.8783413198889827E-2</v>
      </c>
    </row>
    <row r="2710" spans="2:4" x14ac:dyDescent="0.2">
      <c r="B2710" t="s">
        <v>2740</v>
      </c>
      <c r="C2710" s="33">
        <v>3.0441785673498305E-2</v>
      </c>
      <c r="D2710" s="33">
        <f t="shared" si="45"/>
        <v>1.9558214326501698E-2</v>
      </c>
    </row>
    <row r="2711" spans="2:4" x14ac:dyDescent="0.2">
      <c r="B2711" t="s">
        <v>2741</v>
      </c>
      <c r="C2711" s="33">
        <v>-5.6006035751572647E-5</v>
      </c>
      <c r="D2711" s="33">
        <f t="shared" si="45"/>
        <v>5.0056006035751575E-2</v>
      </c>
    </row>
    <row r="2712" spans="2:4" x14ac:dyDescent="0.2">
      <c r="B2712" t="s">
        <v>2742</v>
      </c>
      <c r="C2712" s="33">
        <v>1.208816509117106E-2</v>
      </c>
      <c r="D2712" s="33">
        <f t="shared" si="45"/>
        <v>3.7911834908828941E-2</v>
      </c>
    </row>
    <row r="2713" spans="2:4" x14ac:dyDescent="0.2">
      <c r="B2713" t="s">
        <v>2743</v>
      </c>
      <c r="C2713" s="33">
        <v>3.3447340672139045E-2</v>
      </c>
      <c r="D2713" s="33">
        <f t="shared" si="45"/>
        <v>1.6552659327860958E-2</v>
      </c>
    </row>
    <row r="2714" spans="2:4" x14ac:dyDescent="0.2">
      <c r="B2714" t="s">
        <v>2744</v>
      </c>
      <c r="C2714" s="33">
        <v>4.3112976315639985E-3</v>
      </c>
      <c r="D2714" s="33">
        <f t="shared" si="45"/>
        <v>4.5688702368436002E-2</v>
      </c>
    </row>
    <row r="2715" spans="2:4" x14ac:dyDescent="0.2">
      <c r="B2715" t="s">
        <v>2745</v>
      </c>
      <c r="C2715" s="33">
        <v>1.556320710955432E-2</v>
      </c>
      <c r="D2715" s="33">
        <f t="shared" si="45"/>
        <v>3.4436792890445683E-2</v>
      </c>
    </row>
    <row r="2716" spans="2:4" x14ac:dyDescent="0.2">
      <c r="B2716" t="s">
        <v>2746</v>
      </c>
      <c r="C2716" s="33">
        <v>1.5356141255468501E-2</v>
      </c>
      <c r="D2716" s="33">
        <f t="shared" si="45"/>
        <v>3.4643858744531505E-2</v>
      </c>
    </row>
    <row r="2717" spans="2:4" x14ac:dyDescent="0.2">
      <c r="B2717" t="s">
        <v>2747</v>
      </c>
      <c r="C2717" s="33">
        <v>9.6083368526472014E-3</v>
      </c>
      <c r="D2717" s="33">
        <f t="shared" si="45"/>
        <v>4.0391663147352805E-2</v>
      </c>
    </row>
    <row r="2718" spans="2:4" x14ac:dyDescent="0.2">
      <c r="B2718" t="s">
        <v>2748</v>
      </c>
      <c r="C2718" s="33">
        <v>-5.1534648952207742E-3</v>
      </c>
      <c r="D2718" s="33">
        <f t="shared" si="45"/>
        <v>5.5153464895220779E-2</v>
      </c>
    </row>
    <row r="2719" spans="2:4" x14ac:dyDescent="0.2">
      <c r="B2719" t="s">
        <v>2749</v>
      </c>
      <c r="C2719" s="33">
        <v>3.065766241946136E-3</v>
      </c>
      <c r="D2719" s="33">
        <f t="shared" si="45"/>
        <v>4.6934233758053868E-2</v>
      </c>
    </row>
    <row r="2720" spans="2:4" x14ac:dyDescent="0.2">
      <c r="B2720" t="s">
        <v>2750</v>
      </c>
      <c r="C2720" s="33">
        <v>2.2444688847040022E-2</v>
      </c>
      <c r="D2720" s="33">
        <f t="shared" si="45"/>
        <v>2.755531115295998E-2</v>
      </c>
    </row>
    <row r="2721" spans="2:4" x14ac:dyDescent="0.2">
      <c r="B2721" t="s">
        <v>2751</v>
      </c>
      <c r="C2721" s="33">
        <v>-3.6092576022970883E-3</v>
      </c>
      <c r="D2721" s="33">
        <f t="shared" si="45"/>
        <v>5.3609257602297095E-2</v>
      </c>
    </row>
    <row r="2722" spans="2:4" x14ac:dyDescent="0.2">
      <c r="B2722" t="s">
        <v>2752</v>
      </c>
      <c r="C2722" s="33">
        <v>3.0455369029671324E-2</v>
      </c>
      <c r="D2722" s="33">
        <f t="shared" si="45"/>
        <v>1.9544630970328679E-2</v>
      </c>
    </row>
    <row r="2723" spans="2:4" x14ac:dyDescent="0.2">
      <c r="B2723" t="s">
        <v>2753</v>
      </c>
      <c r="C2723" s="33">
        <v>1.0005987141906217E-3</v>
      </c>
      <c r="D2723" s="33">
        <f t="shared" si="45"/>
        <v>4.8999401285809381E-2</v>
      </c>
    </row>
    <row r="2724" spans="2:4" x14ac:dyDescent="0.2">
      <c r="B2724" t="s">
        <v>2754</v>
      </c>
      <c r="C2724" s="33">
        <v>-1.2356873644611202E-3</v>
      </c>
      <c r="D2724" s="33">
        <f t="shared" si="45"/>
        <v>5.1235687364461123E-2</v>
      </c>
    </row>
    <row r="2725" spans="2:4" x14ac:dyDescent="0.2">
      <c r="B2725" t="s">
        <v>2755</v>
      </c>
      <c r="C2725" s="33">
        <v>-5.434572017920334E-3</v>
      </c>
      <c r="D2725" s="33">
        <f t="shared" si="45"/>
        <v>5.5434572017920333E-2</v>
      </c>
    </row>
    <row r="2726" spans="2:4" x14ac:dyDescent="0.2">
      <c r="B2726" t="s">
        <v>2756</v>
      </c>
      <c r="C2726" s="33">
        <v>2.9443646383384481E-2</v>
      </c>
      <c r="D2726" s="33">
        <f t="shared" si="45"/>
        <v>2.0556353616615522E-2</v>
      </c>
    </row>
    <row r="2727" spans="2:4" x14ac:dyDescent="0.2">
      <c r="B2727" t="s">
        <v>2757</v>
      </c>
      <c r="C2727" s="33">
        <v>-3.0341530658071509E-3</v>
      </c>
      <c r="D2727" s="33">
        <f t="shared" si="45"/>
        <v>5.3034153065807152E-2</v>
      </c>
    </row>
    <row r="2728" spans="2:4" x14ac:dyDescent="0.2">
      <c r="B2728" t="s">
        <v>2758</v>
      </c>
      <c r="C2728" s="33">
        <v>1.1084174748765137E-2</v>
      </c>
      <c r="D2728" s="33">
        <f t="shared" si="45"/>
        <v>3.8915825251234867E-2</v>
      </c>
    </row>
    <row r="2729" spans="2:4" x14ac:dyDescent="0.2">
      <c r="B2729" t="s">
        <v>2759</v>
      </c>
      <c r="C2729" s="33">
        <v>1.2467845626042208E-2</v>
      </c>
      <c r="D2729" s="33">
        <f t="shared" si="45"/>
        <v>3.7532154373957793E-2</v>
      </c>
    </row>
    <row r="2730" spans="2:4" x14ac:dyDescent="0.2">
      <c r="B2730" t="s">
        <v>2760</v>
      </c>
      <c r="C2730" s="33">
        <v>1.0866224466685573E-2</v>
      </c>
      <c r="D2730" s="33">
        <f t="shared" si="45"/>
        <v>3.913377553331443E-2</v>
      </c>
    </row>
    <row r="2731" spans="2:4" x14ac:dyDescent="0.2">
      <c r="B2731" t="s">
        <v>2761</v>
      </c>
      <c r="C2731" s="33">
        <v>-7.0605936242798366E-4</v>
      </c>
      <c r="D2731" s="33">
        <f t="shared" si="45"/>
        <v>5.0706059362427988E-2</v>
      </c>
    </row>
    <row r="2732" spans="2:4" x14ac:dyDescent="0.2">
      <c r="B2732" t="s">
        <v>2762</v>
      </c>
      <c r="C2732" s="33">
        <v>3.3248815460534667E-2</v>
      </c>
      <c r="D2732" s="33">
        <f t="shared" si="45"/>
        <v>1.6751184539465336E-2</v>
      </c>
    </row>
    <row r="2733" spans="2:4" x14ac:dyDescent="0.2">
      <c r="B2733" t="s">
        <v>2763</v>
      </c>
      <c r="C2733" s="33">
        <v>2.8900926189544221E-2</v>
      </c>
      <c r="D2733" s="33">
        <f t="shared" si="45"/>
        <v>2.1099073810455782E-2</v>
      </c>
    </row>
    <row r="2734" spans="2:4" x14ac:dyDescent="0.2">
      <c r="B2734" t="s">
        <v>2764</v>
      </c>
      <c r="C2734" s="33">
        <v>2.7422868981276237E-2</v>
      </c>
      <c r="D2734" s="33">
        <f t="shared" si="45"/>
        <v>2.2577131018723766E-2</v>
      </c>
    </row>
    <row r="2735" spans="2:4" x14ac:dyDescent="0.2">
      <c r="B2735" t="s">
        <v>2765</v>
      </c>
      <c r="C2735" s="33">
        <v>2.6041797635920128E-2</v>
      </c>
      <c r="D2735" s="33">
        <f t="shared" si="45"/>
        <v>2.3958202364079875E-2</v>
      </c>
    </row>
    <row r="2736" spans="2:4" x14ac:dyDescent="0.2">
      <c r="B2736" t="s">
        <v>2766</v>
      </c>
      <c r="C2736" s="33">
        <v>5.2363083695739845E-3</v>
      </c>
      <c r="D2736" s="33">
        <f t="shared" si="45"/>
        <v>4.4763691630426018E-2</v>
      </c>
    </row>
    <row r="2737" spans="2:4" x14ac:dyDescent="0.2">
      <c r="B2737" t="s">
        <v>2767</v>
      </c>
      <c r="C2737" s="33">
        <v>3.3743859981565892E-2</v>
      </c>
      <c r="D2737" s="33">
        <f t="shared" si="45"/>
        <v>1.6256140018434111E-2</v>
      </c>
    </row>
    <row r="2738" spans="2:4" x14ac:dyDescent="0.2">
      <c r="B2738" t="s">
        <v>2768</v>
      </c>
      <c r="C2738" s="33">
        <v>2.8584170925664606E-2</v>
      </c>
      <c r="D2738" s="33">
        <f t="shared" si="45"/>
        <v>2.1415829074335396E-2</v>
      </c>
    </row>
    <row r="2739" spans="2:4" x14ac:dyDescent="0.2">
      <c r="B2739" t="s">
        <v>2769</v>
      </c>
      <c r="C2739" s="33">
        <v>-2.1154051855385797E-2</v>
      </c>
      <c r="D2739" s="33">
        <f t="shared" si="45"/>
        <v>7.11540518553858E-2</v>
      </c>
    </row>
    <row r="2740" spans="2:4" x14ac:dyDescent="0.2">
      <c r="B2740" t="s">
        <v>2770</v>
      </c>
      <c r="C2740" s="33">
        <v>-5.2648622097720161E-3</v>
      </c>
      <c r="D2740" s="33">
        <f t="shared" si="45"/>
        <v>5.5264862209772017E-2</v>
      </c>
    </row>
    <row r="2741" spans="2:4" x14ac:dyDescent="0.2">
      <c r="B2741" t="s">
        <v>2771</v>
      </c>
      <c r="C2741" s="33">
        <v>1.406281748660778E-2</v>
      </c>
      <c r="D2741" s="33">
        <f t="shared" si="45"/>
        <v>3.5937182513392223E-2</v>
      </c>
    </row>
    <row r="2742" spans="2:4" x14ac:dyDescent="0.2">
      <c r="B2742" t="s">
        <v>2772</v>
      </c>
      <c r="C2742" s="33">
        <v>3.9561860345398152E-2</v>
      </c>
      <c r="D2742" s="33">
        <f t="shared" si="45"/>
        <v>1.0438139654601851E-2</v>
      </c>
    </row>
    <row r="2743" spans="2:4" x14ac:dyDescent="0.2">
      <c r="B2743" t="s">
        <v>2773</v>
      </c>
      <c r="C2743" s="33">
        <v>1.2235955794184029E-2</v>
      </c>
      <c r="D2743" s="33">
        <f t="shared" si="45"/>
        <v>3.7764044205815972E-2</v>
      </c>
    </row>
    <row r="2744" spans="2:4" x14ac:dyDescent="0.2">
      <c r="B2744" t="s">
        <v>2774</v>
      </c>
      <c r="C2744" s="33">
        <v>1.3027422525151329E-2</v>
      </c>
      <c r="D2744" s="33">
        <f t="shared" si="45"/>
        <v>3.6972577474848674E-2</v>
      </c>
    </row>
    <row r="2745" spans="2:4" x14ac:dyDescent="0.2">
      <c r="B2745" t="s">
        <v>2775</v>
      </c>
      <c r="C2745" s="33">
        <v>-1.0379678044593265E-2</v>
      </c>
      <c r="D2745" s="33">
        <f t="shared" si="45"/>
        <v>6.0379678044593266E-2</v>
      </c>
    </row>
    <row r="2746" spans="2:4" x14ac:dyDescent="0.2">
      <c r="B2746" t="s">
        <v>2776</v>
      </c>
      <c r="C2746" s="33">
        <v>-1.4082844956485601E-2</v>
      </c>
      <c r="D2746" s="33">
        <f t="shared" si="45"/>
        <v>6.4082844956485599E-2</v>
      </c>
    </row>
    <row r="2747" spans="2:4" x14ac:dyDescent="0.2">
      <c r="B2747" t="s">
        <v>2777</v>
      </c>
      <c r="C2747" s="33">
        <v>-6.9023452893992119E-3</v>
      </c>
      <c r="D2747" s="33">
        <f t="shared" si="45"/>
        <v>5.6902345289399213E-2</v>
      </c>
    </row>
    <row r="2748" spans="2:4" x14ac:dyDescent="0.2">
      <c r="B2748" t="s">
        <v>2778</v>
      </c>
      <c r="C2748" s="33">
        <v>2.8548955457819068E-2</v>
      </c>
      <c r="D2748" s="33">
        <f t="shared" si="45"/>
        <v>2.1451044542180935E-2</v>
      </c>
    </row>
    <row r="2749" spans="2:4" x14ac:dyDescent="0.2">
      <c r="B2749" t="s">
        <v>2779</v>
      </c>
      <c r="C2749" s="33">
        <v>2.6616868487261962E-2</v>
      </c>
      <c r="D2749" s="33">
        <f t="shared" si="45"/>
        <v>2.3383131512738041E-2</v>
      </c>
    </row>
    <row r="2750" spans="2:4" x14ac:dyDescent="0.2">
      <c r="B2750" t="s">
        <v>2780</v>
      </c>
      <c r="C2750" s="33">
        <v>-6.7688933587584359E-3</v>
      </c>
      <c r="D2750" s="33">
        <f t="shared" si="45"/>
        <v>5.676889335875844E-2</v>
      </c>
    </row>
    <row r="2751" spans="2:4" x14ac:dyDescent="0.2">
      <c r="B2751" t="s">
        <v>2781</v>
      </c>
      <c r="C2751" s="33">
        <v>4.8577544153745579E-2</v>
      </c>
      <c r="D2751" s="33">
        <f t="shared" si="45"/>
        <v>1.4224558462544237E-3</v>
      </c>
    </row>
    <row r="2752" spans="2:4" x14ac:dyDescent="0.2">
      <c r="B2752" t="s">
        <v>2782</v>
      </c>
      <c r="C2752" s="33">
        <v>-2.5499261075779177E-2</v>
      </c>
      <c r="D2752" s="33">
        <f t="shared" si="45"/>
        <v>7.5499261075779173E-2</v>
      </c>
    </row>
    <row r="2753" spans="2:4" x14ac:dyDescent="0.2">
      <c r="B2753" t="s">
        <v>2783</v>
      </c>
      <c r="C2753" s="33">
        <v>1.7381201128977768E-2</v>
      </c>
      <c r="D2753" s="33">
        <f t="shared" si="45"/>
        <v>3.2618798871022231E-2</v>
      </c>
    </row>
    <row r="2754" spans="2:4" x14ac:dyDescent="0.2">
      <c r="B2754" t="s">
        <v>2784</v>
      </c>
      <c r="C2754" s="33">
        <v>-3.301291344548412E-3</v>
      </c>
      <c r="D2754" s="33">
        <f t="shared" si="45"/>
        <v>5.3301291344548418E-2</v>
      </c>
    </row>
    <row r="2755" spans="2:4" x14ac:dyDescent="0.2">
      <c r="B2755" t="s">
        <v>2785</v>
      </c>
      <c r="C2755" s="33">
        <v>2.158212645552212E-2</v>
      </c>
      <c r="D2755" s="33">
        <f t="shared" si="45"/>
        <v>2.8417873544477883E-2</v>
      </c>
    </row>
    <row r="2756" spans="2:4" x14ac:dyDescent="0.2">
      <c r="B2756" t="s">
        <v>2786</v>
      </c>
      <c r="C2756" s="33">
        <v>-2.9155387921224955E-2</v>
      </c>
      <c r="D2756" s="33">
        <f t="shared" si="45"/>
        <v>7.9155387921224951E-2</v>
      </c>
    </row>
    <row r="2757" spans="2:4" x14ac:dyDescent="0.2">
      <c r="B2757" t="s">
        <v>2787</v>
      </c>
      <c r="C2757" s="33">
        <v>-1.103408659545615E-2</v>
      </c>
      <c r="D2757" s="33">
        <f t="shared" ref="D2757:D2820" si="46">-C2757+5%</f>
        <v>6.1034086595456151E-2</v>
      </c>
    </row>
    <row r="2758" spans="2:4" x14ac:dyDescent="0.2">
      <c r="B2758" t="s">
        <v>2788</v>
      </c>
      <c r="C2758" s="33">
        <v>1.3641029933775962E-2</v>
      </c>
      <c r="D2758" s="33">
        <f t="shared" si="46"/>
        <v>3.6358970066224044E-2</v>
      </c>
    </row>
    <row r="2759" spans="2:4" x14ac:dyDescent="0.2">
      <c r="B2759" t="s">
        <v>2789</v>
      </c>
      <c r="C2759" s="33">
        <v>4.1304553459688507E-3</v>
      </c>
      <c r="D2759" s="33">
        <f t="shared" si="46"/>
        <v>4.5869544654031154E-2</v>
      </c>
    </row>
    <row r="2760" spans="2:4" x14ac:dyDescent="0.2">
      <c r="B2760" t="s">
        <v>2790</v>
      </c>
      <c r="C2760" s="33">
        <v>-1.6460504452047685E-2</v>
      </c>
      <c r="D2760" s="33">
        <f t="shared" si="46"/>
        <v>6.6460504452047681E-2</v>
      </c>
    </row>
    <row r="2761" spans="2:4" x14ac:dyDescent="0.2">
      <c r="B2761" t="s">
        <v>2791</v>
      </c>
      <c r="C2761" s="33">
        <v>4.1777858948527299E-3</v>
      </c>
      <c r="D2761" s="33">
        <f t="shared" si="46"/>
        <v>4.5822214105147273E-2</v>
      </c>
    </row>
    <row r="2762" spans="2:4" x14ac:dyDescent="0.2">
      <c r="B2762" t="s">
        <v>2792</v>
      </c>
      <c r="C2762" s="33">
        <v>2.0340396083550913E-2</v>
      </c>
      <c r="D2762" s="33">
        <f t="shared" si="46"/>
        <v>2.965960391644909E-2</v>
      </c>
    </row>
    <row r="2763" spans="2:4" x14ac:dyDescent="0.2">
      <c r="B2763" t="s">
        <v>2793</v>
      </c>
      <c r="C2763" s="33">
        <v>2.628614741624298E-2</v>
      </c>
      <c r="D2763" s="33">
        <f t="shared" si="46"/>
        <v>2.3713852583757022E-2</v>
      </c>
    </row>
    <row r="2764" spans="2:4" x14ac:dyDescent="0.2">
      <c r="B2764" t="s">
        <v>2794</v>
      </c>
      <c r="C2764" s="33">
        <v>1.4840567450756846E-2</v>
      </c>
      <c r="D2764" s="33">
        <f t="shared" si="46"/>
        <v>3.5159432549243155E-2</v>
      </c>
    </row>
    <row r="2765" spans="2:4" x14ac:dyDescent="0.2">
      <c r="B2765" t="s">
        <v>2795</v>
      </c>
      <c r="C2765" s="33">
        <v>2.416608910954799E-2</v>
      </c>
      <c r="D2765" s="33">
        <f t="shared" si="46"/>
        <v>2.5833910890452012E-2</v>
      </c>
    </row>
    <row r="2766" spans="2:4" x14ac:dyDescent="0.2">
      <c r="B2766" t="s">
        <v>2796</v>
      </c>
      <c r="C2766" s="33">
        <v>2.2142351713945688E-2</v>
      </c>
      <c r="D2766" s="33">
        <f t="shared" si="46"/>
        <v>2.7857648286054314E-2</v>
      </c>
    </row>
    <row r="2767" spans="2:4" x14ac:dyDescent="0.2">
      <c r="B2767" t="s">
        <v>2797</v>
      </c>
      <c r="C2767" s="33">
        <v>-6.2238159217136227E-4</v>
      </c>
      <c r="D2767" s="33">
        <f t="shared" si="46"/>
        <v>5.0622381592171362E-2</v>
      </c>
    </row>
    <row r="2768" spans="2:4" x14ac:dyDescent="0.2">
      <c r="B2768" t="s">
        <v>2798</v>
      </c>
      <c r="C2768" s="33">
        <v>9.4160267574874678E-3</v>
      </c>
      <c r="D2768" s="33">
        <f t="shared" si="46"/>
        <v>4.0583973242512533E-2</v>
      </c>
    </row>
    <row r="2769" spans="2:4" x14ac:dyDescent="0.2">
      <c r="B2769" t="s">
        <v>2799</v>
      </c>
      <c r="C2769" s="33">
        <v>1.3470651056780521E-2</v>
      </c>
      <c r="D2769" s="33">
        <f t="shared" si="46"/>
        <v>3.6529348943219478E-2</v>
      </c>
    </row>
    <row r="2770" spans="2:4" x14ac:dyDescent="0.2">
      <c r="B2770" t="s">
        <v>2800</v>
      </c>
      <c r="C2770" s="33">
        <v>1.2862744565919562E-2</v>
      </c>
      <c r="D2770" s="33">
        <f t="shared" si="46"/>
        <v>3.7137255434080439E-2</v>
      </c>
    </row>
    <row r="2771" spans="2:4" x14ac:dyDescent="0.2">
      <c r="B2771" t="s">
        <v>2801</v>
      </c>
      <c r="C2771" s="33">
        <v>-1.2131237322668928E-2</v>
      </c>
      <c r="D2771" s="33">
        <f t="shared" si="46"/>
        <v>6.2131237322668932E-2</v>
      </c>
    </row>
    <row r="2772" spans="2:4" x14ac:dyDescent="0.2">
      <c r="B2772" t="s">
        <v>2802</v>
      </c>
      <c r="C2772" s="33">
        <v>2.6439315400495579E-2</v>
      </c>
      <c r="D2772" s="33">
        <f t="shared" si="46"/>
        <v>2.3560684599504424E-2</v>
      </c>
    </row>
    <row r="2773" spans="2:4" x14ac:dyDescent="0.2">
      <c r="B2773" t="s">
        <v>2803</v>
      </c>
      <c r="C2773" s="33">
        <v>2.1811667714712289E-2</v>
      </c>
      <c r="D2773" s="33">
        <f t="shared" si="46"/>
        <v>2.8188332285287714E-2</v>
      </c>
    </row>
    <row r="2774" spans="2:4" x14ac:dyDescent="0.2">
      <c r="B2774" t="s">
        <v>2804</v>
      </c>
      <c r="C2774" s="33">
        <v>8.5358461841685065E-3</v>
      </c>
      <c r="D2774" s="33">
        <f t="shared" si="46"/>
        <v>4.1464153815831496E-2</v>
      </c>
    </row>
    <row r="2775" spans="2:4" x14ac:dyDescent="0.2">
      <c r="B2775" t="s">
        <v>2805</v>
      </c>
      <c r="C2775" s="33">
        <v>2.7968354790479266E-2</v>
      </c>
      <c r="D2775" s="33">
        <f t="shared" si="46"/>
        <v>2.2031645209520737E-2</v>
      </c>
    </row>
    <row r="2776" spans="2:4" x14ac:dyDescent="0.2">
      <c r="B2776" t="s">
        <v>2806</v>
      </c>
      <c r="C2776" s="33">
        <v>4.5929404902029323E-3</v>
      </c>
      <c r="D2776" s="33">
        <f t="shared" si="46"/>
        <v>4.5407059509797072E-2</v>
      </c>
    </row>
    <row r="2777" spans="2:4" x14ac:dyDescent="0.2">
      <c r="B2777" t="s">
        <v>2807</v>
      </c>
      <c r="C2777" s="33">
        <v>-1.9908676136590017E-2</v>
      </c>
      <c r="D2777" s="33">
        <f t="shared" si="46"/>
        <v>6.990867613659002E-2</v>
      </c>
    </row>
    <row r="2778" spans="2:4" x14ac:dyDescent="0.2">
      <c r="B2778" t="s">
        <v>2808</v>
      </c>
      <c r="C2778" s="33">
        <v>1.0124198901970465E-2</v>
      </c>
      <c r="D2778" s="33">
        <f t="shared" si="46"/>
        <v>3.9875801098029538E-2</v>
      </c>
    </row>
    <row r="2779" spans="2:4" x14ac:dyDescent="0.2">
      <c r="B2779" t="s">
        <v>2809</v>
      </c>
      <c r="C2779" s="33">
        <v>2.511691527420936E-2</v>
      </c>
      <c r="D2779" s="33">
        <f t="shared" si="46"/>
        <v>2.4883084725790643E-2</v>
      </c>
    </row>
    <row r="2780" spans="2:4" x14ac:dyDescent="0.2">
      <c r="B2780" t="s">
        <v>2810</v>
      </c>
      <c r="C2780" s="33">
        <v>7.2965678193202526E-3</v>
      </c>
      <c r="D2780" s="33">
        <f t="shared" si="46"/>
        <v>4.2703432180679748E-2</v>
      </c>
    </row>
    <row r="2781" spans="2:4" x14ac:dyDescent="0.2">
      <c r="B2781" t="s">
        <v>2811</v>
      </c>
      <c r="C2781" s="33">
        <v>-8.3232094353248073E-3</v>
      </c>
      <c r="D2781" s="33">
        <f t="shared" si="46"/>
        <v>5.8323209435324812E-2</v>
      </c>
    </row>
    <row r="2782" spans="2:4" x14ac:dyDescent="0.2">
      <c r="B2782" t="s">
        <v>2812</v>
      </c>
      <c r="C2782" s="33">
        <v>1.5844688065864643E-2</v>
      </c>
      <c r="D2782" s="33">
        <f t="shared" si="46"/>
        <v>3.415531193413536E-2</v>
      </c>
    </row>
    <row r="2783" spans="2:4" x14ac:dyDescent="0.2">
      <c r="B2783" t="s">
        <v>2813</v>
      </c>
      <c r="C2783" s="33">
        <v>-1.0054580858410879E-2</v>
      </c>
      <c r="D2783" s="33">
        <f t="shared" si="46"/>
        <v>6.005458085841088E-2</v>
      </c>
    </row>
    <row r="2784" spans="2:4" x14ac:dyDescent="0.2">
      <c r="B2784" t="s">
        <v>2814</v>
      </c>
      <c r="C2784" s="33">
        <v>-1.0834794378429246E-2</v>
      </c>
      <c r="D2784" s="33">
        <f t="shared" si="46"/>
        <v>6.0834794378429251E-2</v>
      </c>
    </row>
    <row r="2785" spans="2:4" x14ac:dyDescent="0.2">
      <c r="B2785" t="s">
        <v>2815</v>
      </c>
      <c r="C2785" s="33">
        <v>1.207370403432864E-2</v>
      </c>
      <c r="D2785" s="33">
        <f t="shared" si="46"/>
        <v>3.7926295965671361E-2</v>
      </c>
    </row>
    <row r="2786" spans="2:4" x14ac:dyDescent="0.2">
      <c r="B2786" t="s">
        <v>2816</v>
      </c>
      <c r="C2786" s="33">
        <v>1.7621272485213932E-2</v>
      </c>
      <c r="D2786" s="33">
        <f t="shared" si="46"/>
        <v>3.2378727514786071E-2</v>
      </c>
    </row>
    <row r="2787" spans="2:4" x14ac:dyDescent="0.2">
      <c r="B2787" t="s">
        <v>2817</v>
      </c>
      <c r="C2787" s="33">
        <v>4.5224453327812907E-2</v>
      </c>
      <c r="D2787" s="33">
        <f t="shared" si="46"/>
        <v>4.7755466721870962E-3</v>
      </c>
    </row>
    <row r="2788" spans="2:4" x14ac:dyDescent="0.2">
      <c r="B2788" t="s">
        <v>2818</v>
      </c>
      <c r="C2788" s="33">
        <v>-2.421469128347703E-2</v>
      </c>
      <c r="D2788" s="33">
        <f t="shared" si="46"/>
        <v>7.4214691283477033E-2</v>
      </c>
    </row>
    <row r="2789" spans="2:4" x14ac:dyDescent="0.2">
      <c r="B2789" t="s">
        <v>2819</v>
      </c>
      <c r="C2789" s="33">
        <v>4.5607105635215696E-3</v>
      </c>
      <c r="D2789" s="33">
        <f t="shared" si="46"/>
        <v>4.5439289436478431E-2</v>
      </c>
    </row>
    <row r="2790" spans="2:4" x14ac:dyDescent="0.2">
      <c r="B2790" t="s">
        <v>2820</v>
      </c>
      <c r="C2790" s="33">
        <v>-1.9118535541377886E-2</v>
      </c>
      <c r="D2790" s="33">
        <f t="shared" si="46"/>
        <v>6.9118535541377896E-2</v>
      </c>
    </row>
    <row r="2791" spans="2:4" x14ac:dyDescent="0.2">
      <c r="B2791" t="s">
        <v>2821</v>
      </c>
      <c r="C2791" s="33">
        <v>1.4236964767893236E-2</v>
      </c>
      <c r="D2791" s="33">
        <f t="shared" si="46"/>
        <v>3.5763035232106763E-2</v>
      </c>
    </row>
    <row r="2792" spans="2:4" x14ac:dyDescent="0.2">
      <c r="B2792" t="s">
        <v>2822</v>
      </c>
      <c r="C2792" s="33">
        <v>-4.0743785277097613E-2</v>
      </c>
      <c r="D2792" s="33">
        <f t="shared" si="46"/>
        <v>9.0743785277097616E-2</v>
      </c>
    </row>
    <row r="2793" spans="2:4" x14ac:dyDescent="0.2">
      <c r="B2793" t="s">
        <v>2823</v>
      </c>
      <c r="C2793" s="33">
        <v>-1.3524481325486734E-2</v>
      </c>
      <c r="D2793" s="33">
        <f t="shared" si="46"/>
        <v>6.3524481325486742E-2</v>
      </c>
    </row>
    <row r="2794" spans="2:4" x14ac:dyDescent="0.2">
      <c r="B2794" t="s">
        <v>2824</v>
      </c>
      <c r="C2794" s="33">
        <v>-1.439101433805459E-2</v>
      </c>
      <c r="D2794" s="33">
        <f t="shared" si="46"/>
        <v>6.4391014338054595E-2</v>
      </c>
    </row>
    <row r="2795" spans="2:4" x14ac:dyDescent="0.2">
      <c r="B2795" t="s">
        <v>2825</v>
      </c>
      <c r="C2795" s="33">
        <v>1.056741302048546E-2</v>
      </c>
      <c r="D2795" s="33">
        <f t="shared" si="46"/>
        <v>3.9432586979514545E-2</v>
      </c>
    </row>
    <row r="2796" spans="2:4" x14ac:dyDescent="0.2">
      <c r="B2796" t="s">
        <v>2826</v>
      </c>
      <c r="C2796" s="33">
        <v>-8.3065394962759925E-3</v>
      </c>
      <c r="D2796" s="33">
        <f t="shared" si="46"/>
        <v>5.8306539496275997E-2</v>
      </c>
    </row>
    <row r="2797" spans="2:4" x14ac:dyDescent="0.2">
      <c r="B2797" t="s">
        <v>2827</v>
      </c>
      <c r="C2797" s="33">
        <v>-1.1961974963014514E-2</v>
      </c>
      <c r="D2797" s="33">
        <f t="shared" si="46"/>
        <v>6.1961974963014518E-2</v>
      </c>
    </row>
    <row r="2798" spans="2:4" x14ac:dyDescent="0.2">
      <c r="B2798" t="s">
        <v>2828</v>
      </c>
      <c r="C2798" s="33">
        <v>3.7800914296210776E-3</v>
      </c>
      <c r="D2798" s="33">
        <f t="shared" si="46"/>
        <v>4.6219908570378929E-2</v>
      </c>
    </row>
    <row r="2799" spans="2:4" x14ac:dyDescent="0.2">
      <c r="B2799" t="s">
        <v>2829</v>
      </c>
      <c r="C2799" s="33">
        <v>2.3580873634531561E-2</v>
      </c>
      <c r="D2799" s="33">
        <f t="shared" si="46"/>
        <v>2.6419126365468441E-2</v>
      </c>
    </row>
    <row r="2800" spans="2:4" x14ac:dyDescent="0.2">
      <c r="B2800" t="s">
        <v>2830</v>
      </c>
      <c r="C2800" s="33">
        <v>2.2200012823736702E-2</v>
      </c>
      <c r="D2800" s="33">
        <f t="shared" si="46"/>
        <v>2.7799987176263301E-2</v>
      </c>
    </row>
    <row r="2801" spans="2:4" x14ac:dyDescent="0.2">
      <c r="B2801" t="s">
        <v>2831</v>
      </c>
      <c r="C2801" s="33">
        <v>-6.9525984436805393E-3</v>
      </c>
      <c r="D2801" s="33">
        <f t="shared" si="46"/>
        <v>5.6952598443680544E-2</v>
      </c>
    </row>
    <row r="2802" spans="2:4" x14ac:dyDescent="0.2">
      <c r="B2802" t="s">
        <v>2832</v>
      </c>
      <c r="C2802" s="33">
        <v>1.6417865516278801E-2</v>
      </c>
      <c r="D2802" s="33">
        <f t="shared" si="46"/>
        <v>3.3582134483721202E-2</v>
      </c>
    </row>
    <row r="2803" spans="2:4" x14ac:dyDescent="0.2">
      <c r="B2803" t="s">
        <v>2833</v>
      </c>
      <c r="C2803" s="33">
        <v>2.0548324886390586E-2</v>
      </c>
      <c r="D2803" s="33">
        <f t="shared" si="46"/>
        <v>2.9451675113609417E-2</v>
      </c>
    </row>
    <row r="2804" spans="2:4" x14ac:dyDescent="0.2">
      <c r="B2804" t="s">
        <v>2834</v>
      </c>
      <c r="C2804" s="33">
        <v>5.3563921066357807E-3</v>
      </c>
      <c r="D2804" s="33">
        <f t="shared" si="46"/>
        <v>4.4643607893364225E-2</v>
      </c>
    </row>
    <row r="2805" spans="2:4" x14ac:dyDescent="0.2">
      <c r="B2805" t="s">
        <v>2835</v>
      </c>
      <c r="C2805" s="33">
        <v>-2.4762503009647194E-3</v>
      </c>
      <c r="D2805" s="33">
        <f t="shared" si="46"/>
        <v>5.247625030096472E-2</v>
      </c>
    </row>
    <row r="2806" spans="2:4" x14ac:dyDescent="0.2">
      <c r="B2806" t="s">
        <v>2836</v>
      </c>
      <c r="C2806" s="33">
        <v>-6.2276151477906761E-3</v>
      </c>
      <c r="D2806" s="33">
        <f t="shared" si="46"/>
        <v>5.6227615147790677E-2</v>
      </c>
    </row>
    <row r="2807" spans="2:4" x14ac:dyDescent="0.2">
      <c r="B2807" t="s">
        <v>2837</v>
      </c>
      <c r="C2807" s="33">
        <v>-2.4279771254788474E-4</v>
      </c>
      <c r="D2807" s="33">
        <f t="shared" si="46"/>
        <v>5.0242797712547888E-2</v>
      </c>
    </row>
    <row r="2808" spans="2:4" x14ac:dyDescent="0.2">
      <c r="B2808" t="s">
        <v>2838</v>
      </c>
      <c r="C2808" s="33">
        <v>-6.5495332447297779E-4</v>
      </c>
      <c r="D2808" s="33">
        <f t="shared" si="46"/>
        <v>5.0654953324472979E-2</v>
      </c>
    </row>
    <row r="2809" spans="2:4" x14ac:dyDescent="0.2">
      <c r="B2809" t="s">
        <v>2839</v>
      </c>
      <c r="C2809" s="33">
        <v>4.7488706844598765E-2</v>
      </c>
      <c r="D2809" s="33">
        <f t="shared" si="46"/>
        <v>2.5112931554012383E-3</v>
      </c>
    </row>
    <row r="2810" spans="2:4" x14ac:dyDescent="0.2">
      <c r="B2810" t="s">
        <v>2840</v>
      </c>
      <c r="C2810" s="33">
        <v>2.4552534819986566E-2</v>
      </c>
      <c r="D2810" s="33">
        <f t="shared" si="46"/>
        <v>2.5447465180013437E-2</v>
      </c>
    </row>
    <row r="2811" spans="2:4" x14ac:dyDescent="0.2">
      <c r="B2811" t="s">
        <v>2841</v>
      </c>
      <c r="C2811" s="33">
        <v>-1.1664836694633628E-2</v>
      </c>
      <c r="D2811" s="33">
        <f t="shared" si="46"/>
        <v>6.1664836694633629E-2</v>
      </c>
    </row>
    <row r="2812" spans="2:4" x14ac:dyDescent="0.2">
      <c r="B2812" t="s">
        <v>2842</v>
      </c>
      <c r="C2812" s="33">
        <v>-4.6922200805898061E-3</v>
      </c>
      <c r="D2812" s="33">
        <f t="shared" si="46"/>
        <v>5.4692220080589812E-2</v>
      </c>
    </row>
    <row r="2813" spans="2:4" x14ac:dyDescent="0.2">
      <c r="B2813" t="s">
        <v>2843</v>
      </c>
      <c r="C2813" s="33">
        <v>3.1739034370199357E-2</v>
      </c>
      <c r="D2813" s="33">
        <f t="shared" si="46"/>
        <v>1.8260965629800646E-2</v>
      </c>
    </row>
    <row r="2814" spans="2:4" x14ac:dyDescent="0.2">
      <c r="B2814" t="s">
        <v>2844</v>
      </c>
      <c r="C2814" s="33">
        <v>1.6661284431788034E-2</v>
      </c>
      <c r="D2814" s="33">
        <f t="shared" si="46"/>
        <v>3.3338715568211968E-2</v>
      </c>
    </row>
    <row r="2815" spans="2:4" x14ac:dyDescent="0.2">
      <c r="B2815" t="s">
        <v>2845</v>
      </c>
      <c r="C2815" s="33">
        <v>5.4335021702897881E-3</v>
      </c>
      <c r="D2815" s="33">
        <f t="shared" si="46"/>
        <v>4.4566497829710214E-2</v>
      </c>
    </row>
    <row r="2816" spans="2:4" x14ac:dyDescent="0.2">
      <c r="B2816" t="s">
        <v>2846</v>
      </c>
      <c r="C2816" s="33">
        <v>2.1370915978010604E-2</v>
      </c>
      <c r="D2816" s="33">
        <f t="shared" si="46"/>
        <v>2.8629084021989399E-2</v>
      </c>
    </row>
    <row r="2817" spans="2:4" x14ac:dyDescent="0.2">
      <c r="B2817" t="s">
        <v>2847</v>
      </c>
      <c r="C2817" s="33">
        <v>7.9299589194289852E-3</v>
      </c>
      <c r="D2817" s="33">
        <f t="shared" si="46"/>
        <v>4.2070041080571018E-2</v>
      </c>
    </row>
    <row r="2818" spans="2:4" x14ac:dyDescent="0.2">
      <c r="B2818" t="s">
        <v>2848</v>
      </c>
      <c r="C2818" s="33">
        <v>3.5888106803799204E-2</v>
      </c>
      <c r="D2818" s="33">
        <f t="shared" si="46"/>
        <v>1.4111893196200799E-2</v>
      </c>
    </row>
    <row r="2819" spans="2:4" x14ac:dyDescent="0.2">
      <c r="B2819" t="s">
        <v>2849</v>
      </c>
      <c r="C2819" s="33">
        <v>-4.0816277656368655E-3</v>
      </c>
      <c r="D2819" s="33">
        <f t="shared" si="46"/>
        <v>5.4081627765636867E-2</v>
      </c>
    </row>
    <row r="2820" spans="2:4" x14ac:dyDescent="0.2">
      <c r="B2820" t="s">
        <v>2850</v>
      </c>
      <c r="C2820" s="33">
        <v>5.2455248258419076E-3</v>
      </c>
      <c r="D2820" s="33">
        <f t="shared" si="46"/>
        <v>4.4754475174158093E-2</v>
      </c>
    </row>
    <row r="2821" spans="2:4" x14ac:dyDescent="0.2">
      <c r="B2821" t="s">
        <v>2851</v>
      </c>
      <c r="C2821" s="33">
        <v>3.1163321717792021E-2</v>
      </c>
      <c r="D2821" s="33">
        <f t="shared" ref="D2821:D2884" si="47">-C2821+5%</f>
        <v>1.8836678282207982E-2</v>
      </c>
    </row>
    <row r="2822" spans="2:4" x14ac:dyDescent="0.2">
      <c r="B2822" t="s">
        <v>2852</v>
      </c>
      <c r="C2822" s="33">
        <v>4.3037843001908063E-2</v>
      </c>
      <c r="D2822" s="33">
        <f t="shared" si="47"/>
        <v>6.9621569980919396E-3</v>
      </c>
    </row>
    <row r="2823" spans="2:4" x14ac:dyDescent="0.2">
      <c r="B2823" t="s">
        <v>2853</v>
      </c>
      <c r="C2823" s="33">
        <v>3.23669373328744E-3</v>
      </c>
      <c r="D2823" s="33">
        <f t="shared" si="47"/>
        <v>4.6763306266712559E-2</v>
      </c>
    </row>
    <row r="2824" spans="2:4" x14ac:dyDescent="0.2">
      <c r="B2824" t="s">
        <v>2854</v>
      </c>
      <c r="C2824" s="33">
        <v>2.5838874644208955E-2</v>
      </c>
      <c r="D2824" s="33">
        <f t="shared" si="47"/>
        <v>2.4161125355791048E-2</v>
      </c>
    </row>
    <row r="2825" spans="2:4" x14ac:dyDescent="0.2">
      <c r="B2825" t="s">
        <v>2855</v>
      </c>
      <c r="C2825" s="33">
        <v>5.578227346912961E-2</v>
      </c>
      <c r="D2825" s="33">
        <f t="shared" si="47"/>
        <v>-5.7822734691296077E-3</v>
      </c>
    </row>
    <row r="2826" spans="2:4" x14ac:dyDescent="0.2">
      <c r="B2826" t="s">
        <v>2856</v>
      </c>
      <c r="C2826" s="33">
        <v>1.2459230656159484E-2</v>
      </c>
      <c r="D2826" s="33">
        <f t="shared" si="47"/>
        <v>3.754076934384052E-2</v>
      </c>
    </row>
    <row r="2827" spans="2:4" x14ac:dyDescent="0.2">
      <c r="B2827" t="s">
        <v>2857</v>
      </c>
      <c r="C2827" s="33">
        <v>1.3782008924348652E-3</v>
      </c>
      <c r="D2827" s="33">
        <f t="shared" si="47"/>
        <v>4.8621799107565138E-2</v>
      </c>
    </row>
    <row r="2828" spans="2:4" x14ac:dyDescent="0.2">
      <c r="B2828" t="s">
        <v>2858</v>
      </c>
      <c r="C2828" s="33">
        <v>1.6736413074289847E-2</v>
      </c>
      <c r="D2828" s="33">
        <f t="shared" si="47"/>
        <v>3.3263586925710159E-2</v>
      </c>
    </row>
    <row r="2829" spans="2:4" x14ac:dyDescent="0.2">
      <c r="B2829" t="s">
        <v>2859</v>
      </c>
      <c r="C2829" s="33">
        <v>-1.4317299957008686E-3</v>
      </c>
      <c r="D2829" s="33">
        <f t="shared" si="47"/>
        <v>5.1431729995700871E-2</v>
      </c>
    </row>
    <row r="2830" spans="2:4" x14ac:dyDescent="0.2">
      <c r="B2830" t="s">
        <v>2860</v>
      </c>
      <c r="C2830" s="33">
        <v>-6.8660179447359113E-3</v>
      </c>
      <c r="D2830" s="33">
        <f t="shared" si="47"/>
        <v>5.6866017944735912E-2</v>
      </c>
    </row>
    <row r="2831" spans="2:4" x14ac:dyDescent="0.2">
      <c r="B2831" t="s">
        <v>2861</v>
      </c>
      <c r="C2831" s="33">
        <v>9.4486700815208519E-3</v>
      </c>
      <c r="D2831" s="33">
        <f t="shared" si="47"/>
        <v>4.0551329918479151E-2</v>
      </c>
    </row>
    <row r="2832" spans="2:4" x14ac:dyDescent="0.2">
      <c r="B2832" t="s">
        <v>2862</v>
      </c>
      <c r="C2832" s="33">
        <v>-5.0215957639931728E-3</v>
      </c>
      <c r="D2832" s="33">
        <f t="shared" si="47"/>
        <v>5.5021595763993174E-2</v>
      </c>
    </row>
    <row r="2833" spans="2:4" x14ac:dyDescent="0.2">
      <c r="B2833" t="s">
        <v>2863</v>
      </c>
      <c r="C2833" s="33">
        <v>4.1346241111528986E-2</v>
      </c>
      <c r="D2833" s="33">
        <f t="shared" si="47"/>
        <v>8.6537588884710165E-3</v>
      </c>
    </row>
    <row r="2834" spans="2:4" x14ac:dyDescent="0.2">
      <c r="B2834" t="s">
        <v>2864</v>
      </c>
      <c r="C2834" s="33">
        <v>-5.5441570274199076E-3</v>
      </c>
      <c r="D2834" s="33">
        <f t="shared" si="47"/>
        <v>5.554415702741991E-2</v>
      </c>
    </row>
    <row r="2835" spans="2:4" x14ac:dyDescent="0.2">
      <c r="B2835" t="s">
        <v>2865</v>
      </c>
      <c r="C2835" s="33">
        <v>9.7770644404348538E-3</v>
      </c>
      <c r="D2835" s="33">
        <f t="shared" si="47"/>
        <v>4.0222935559565146E-2</v>
      </c>
    </row>
    <row r="2836" spans="2:4" x14ac:dyDescent="0.2">
      <c r="B2836" t="s">
        <v>2866</v>
      </c>
      <c r="C2836" s="33">
        <v>-2.7744955433756588E-3</v>
      </c>
      <c r="D2836" s="33">
        <f t="shared" si="47"/>
        <v>5.2774495543375662E-2</v>
      </c>
    </row>
    <row r="2837" spans="2:4" x14ac:dyDescent="0.2">
      <c r="B2837" t="s">
        <v>2867</v>
      </c>
      <c r="C2837" s="33">
        <v>1.443784445553677E-2</v>
      </c>
      <c r="D2837" s="33">
        <f t="shared" si="47"/>
        <v>3.5562155544463236E-2</v>
      </c>
    </row>
    <row r="2838" spans="2:4" x14ac:dyDescent="0.2">
      <c r="B2838" t="s">
        <v>2868</v>
      </c>
      <c r="C2838" s="33">
        <v>1.2214354094578056E-2</v>
      </c>
      <c r="D2838" s="33">
        <f t="shared" si="47"/>
        <v>3.7785645905421945E-2</v>
      </c>
    </row>
    <row r="2839" spans="2:4" x14ac:dyDescent="0.2">
      <c r="B2839" t="s">
        <v>2869</v>
      </c>
      <c r="C2839" s="33">
        <v>3.3547768507986304E-2</v>
      </c>
      <c r="D2839" s="33">
        <f t="shared" si="47"/>
        <v>1.6452231492013698E-2</v>
      </c>
    </row>
    <row r="2840" spans="2:4" x14ac:dyDescent="0.2">
      <c r="B2840" t="s">
        <v>2870</v>
      </c>
      <c r="C2840" s="33">
        <v>6.4337505094189317E-3</v>
      </c>
      <c r="D2840" s="33">
        <f t="shared" si="47"/>
        <v>4.356624949058107E-2</v>
      </c>
    </row>
    <row r="2841" spans="2:4" x14ac:dyDescent="0.2">
      <c r="B2841" t="s">
        <v>2871</v>
      </c>
      <c r="C2841" s="33">
        <v>1.8693566604088652E-2</v>
      </c>
      <c r="D2841" s="33">
        <f t="shared" si="47"/>
        <v>3.1306433395911354E-2</v>
      </c>
    </row>
    <row r="2842" spans="2:4" x14ac:dyDescent="0.2">
      <c r="B2842" t="s">
        <v>2872</v>
      </c>
      <c r="C2842" s="33">
        <v>-3.8957123276958244E-3</v>
      </c>
      <c r="D2842" s="33">
        <f t="shared" si="47"/>
        <v>5.3895712327695827E-2</v>
      </c>
    </row>
    <row r="2843" spans="2:4" x14ac:dyDescent="0.2">
      <c r="B2843" t="s">
        <v>2873</v>
      </c>
      <c r="C2843" s="33">
        <v>1.7657584225852011E-2</v>
      </c>
      <c r="D2843" s="33">
        <f t="shared" si="47"/>
        <v>3.2342415774147995E-2</v>
      </c>
    </row>
    <row r="2844" spans="2:4" x14ac:dyDescent="0.2">
      <c r="B2844" t="s">
        <v>2874</v>
      </c>
      <c r="C2844" s="33">
        <v>7.0815448144412058E-3</v>
      </c>
      <c r="D2844" s="33">
        <f t="shared" si="47"/>
        <v>4.2918455185558799E-2</v>
      </c>
    </row>
    <row r="2845" spans="2:4" x14ac:dyDescent="0.2">
      <c r="B2845" t="s">
        <v>2875</v>
      </c>
      <c r="C2845" s="33">
        <v>1.1509321825908922E-2</v>
      </c>
      <c r="D2845" s="33">
        <f t="shared" si="47"/>
        <v>3.8490678174091082E-2</v>
      </c>
    </row>
    <row r="2846" spans="2:4" x14ac:dyDescent="0.2">
      <c r="B2846" t="s">
        <v>2876</v>
      </c>
      <c r="C2846" s="33">
        <v>-9.8233870583427068E-3</v>
      </c>
      <c r="D2846" s="33">
        <f t="shared" si="47"/>
        <v>5.9823387058342711E-2</v>
      </c>
    </row>
    <row r="2847" spans="2:4" x14ac:dyDescent="0.2">
      <c r="B2847" t="s">
        <v>2877</v>
      </c>
      <c r="C2847" s="33">
        <v>4.7863065517724868E-3</v>
      </c>
      <c r="D2847" s="33">
        <f t="shared" si="47"/>
        <v>4.5213693448227517E-2</v>
      </c>
    </row>
    <row r="2848" spans="2:4" x14ac:dyDescent="0.2">
      <c r="B2848" t="s">
        <v>2878</v>
      </c>
      <c r="C2848" s="33">
        <v>-1.817486273874127E-2</v>
      </c>
      <c r="D2848" s="33">
        <f t="shared" si="47"/>
        <v>6.8174862738741265E-2</v>
      </c>
    </row>
    <row r="2849" spans="2:4" x14ac:dyDescent="0.2">
      <c r="B2849" t="s">
        <v>2879</v>
      </c>
      <c r="C2849" s="33">
        <v>1.7294875212461352E-2</v>
      </c>
      <c r="D2849" s="33">
        <f t="shared" si="47"/>
        <v>3.2705124787538647E-2</v>
      </c>
    </row>
    <row r="2850" spans="2:4" x14ac:dyDescent="0.2">
      <c r="B2850" t="s">
        <v>2880</v>
      </c>
      <c r="C2850" s="33">
        <v>-2.2396402285149344E-2</v>
      </c>
      <c r="D2850" s="33">
        <f t="shared" si="47"/>
        <v>7.2396402285149347E-2</v>
      </c>
    </row>
    <row r="2851" spans="2:4" x14ac:dyDescent="0.2">
      <c r="B2851" t="s">
        <v>2881</v>
      </c>
      <c r="C2851" s="33">
        <v>3.5761446536404229E-3</v>
      </c>
      <c r="D2851" s="33">
        <f t="shared" si="47"/>
        <v>4.642385534635958E-2</v>
      </c>
    </row>
    <row r="2852" spans="2:4" x14ac:dyDescent="0.2">
      <c r="B2852" t="s">
        <v>2882</v>
      </c>
      <c r="C2852" s="33">
        <v>8.6065961649901251E-3</v>
      </c>
      <c r="D2852" s="33">
        <f t="shared" si="47"/>
        <v>4.1393403835009876E-2</v>
      </c>
    </row>
    <row r="2853" spans="2:4" x14ac:dyDescent="0.2">
      <c r="B2853" t="s">
        <v>2883</v>
      </c>
      <c r="C2853" s="33">
        <v>1.3838034106669466E-2</v>
      </c>
      <c r="D2853" s="33">
        <f t="shared" si="47"/>
        <v>3.6161965893330539E-2</v>
      </c>
    </row>
    <row r="2854" spans="2:4" x14ac:dyDescent="0.2">
      <c r="B2854" t="s">
        <v>2884</v>
      </c>
      <c r="C2854" s="33">
        <v>2.3644079248593707E-2</v>
      </c>
      <c r="D2854" s="33">
        <f t="shared" si="47"/>
        <v>2.6355920751406296E-2</v>
      </c>
    </row>
    <row r="2855" spans="2:4" x14ac:dyDescent="0.2">
      <c r="B2855" t="s">
        <v>2885</v>
      </c>
      <c r="C2855" s="33">
        <v>1.2074273361112593E-2</v>
      </c>
      <c r="D2855" s="33">
        <f t="shared" si="47"/>
        <v>3.7925726638887408E-2</v>
      </c>
    </row>
    <row r="2856" spans="2:4" x14ac:dyDescent="0.2">
      <c r="B2856" t="s">
        <v>2886</v>
      </c>
      <c r="C2856" s="33">
        <v>8.0780304687830453E-3</v>
      </c>
      <c r="D2856" s="33">
        <f t="shared" si="47"/>
        <v>4.1921969531216956E-2</v>
      </c>
    </row>
    <row r="2857" spans="2:4" x14ac:dyDescent="0.2">
      <c r="B2857" t="s">
        <v>2887</v>
      </c>
      <c r="C2857" s="33">
        <v>1.6675160138598436E-2</v>
      </c>
      <c r="D2857" s="33">
        <f t="shared" si="47"/>
        <v>3.332483986140157E-2</v>
      </c>
    </row>
    <row r="2858" spans="2:4" x14ac:dyDescent="0.2">
      <c r="B2858" t="s">
        <v>2888</v>
      </c>
      <c r="C2858" s="33">
        <v>-2.3098082970870251E-2</v>
      </c>
      <c r="D2858" s="33">
        <f t="shared" si="47"/>
        <v>7.3098082970870254E-2</v>
      </c>
    </row>
    <row r="2859" spans="2:4" x14ac:dyDescent="0.2">
      <c r="B2859" t="s">
        <v>2889</v>
      </c>
      <c r="C2859" s="33">
        <v>-2.2704136732361241E-2</v>
      </c>
      <c r="D2859" s="33">
        <f t="shared" si="47"/>
        <v>7.2704136732361244E-2</v>
      </c>
    </row>
    <row r="2860" spans="2:4" x14ac:dyDescent="0.2">
      <c r="B2860" t="s">
        <v>2890</v>
      </c>
      <c r="C2860" s="33">
        <v>7.6704023687969303E-3</v>
      </c>
      <c r="D2860" s="33">
        <f t="shared" si="47"/>
        <v>4.2329597631203073E-2</v>
      </c>
    </row>
    <row r="2861" spans="2:4" x14ac:dyDescent="0.2">
      <c r="B2861" t="s">
        <v>2891</v>
      </c>
      <c r="C2861" s="33">
        <v>1.3939971187232347E-2</v>
      </c>
      <c r="D2861" s="33">
        <f t="shared" si="47"/>
        <v>3.6060028812767653E-2</v>
      </c>
    </row>
    <row r="2862" spans="2:4" x14ac:dyDescent="0.2">
      <c r="B2862" t="s">
        <v>2892</v>
      </c>
      <c r="C2862" s="33">
        <v>-2.2185236132601632E-3</v>
      </c>
      <c r="D2862" s="33">
        <f t="shared" si="47"/>
        <v>5.2218523613260168E-2</v>
      </c>
    </row>
    <row r="2863" spans="2:4" x14ac:dyDescent="0.2">
      <c r="B2863" t="s">
        <v>2893</v>
      </c>
      <c r="C2863" s="33">
        <v>-1.2822499895624282E-2</v>
      </c>
      <c r="D2863" s="33">
        <f t="shared" si="47"/>
        <v>6.2822499895624287E-2</v>
      </c>
    </row>
    <row r="2864" spans="2:4" x14ac:dyDescent="0.2">
      <c r="B2864" t="s">
        <v>2894</v>
      </c>
      <c r="C2864" s="33">
        <v>-4.2947887890003051E-3</v>
      </c>
      <c r="D2864" s="33">
        <f t="shared" si="47"/>
        <v>5.4294788789000306E-2</v>
      </c>
    </row>
    <row r="2865" spans="2:4" x14ac:dyDescent="0.2">
      <c r="B2865" t="s">
        <v>2895</v>
      </c>
      <c r="C2865" s="33">
        <v>-3.3149634678574409E-3</v>
      </c>
      <c r="D2865" s="33">
        <f t="shared" si="47"/>
        <v>5.331496346785744E-2</v>
      </c>
    </row>
    <row r="2866" spans="2:4" x14ac:dyDescent="0.2">
      <c r="B2866" t="s">
        <v>2896</v>
      </c>
      <c r="C2866" s="33">
        <v>1.5808247817265315E-2</v>
      </c>
      <c r="D2866" s="33">
        <f t="shared" si="47"/>
        <v>3.4191752182734687E-2</v>
      </c>
    </row>
    <row r="2867" spans="2:4" x14ac:dyDescent="0.2">
      <c r="B2867" t="s">
        <v>2897</v>
      </c>
      <c r="C2867" s="33">
        <v>8.8280039183158202E-3</v>
      </c>
      <c r="D2867" s="33">
        <f t="shared" si="47"/>
        <v>4.1171996081684183E-2</v>
      </c>
    </row>
    <row r="2868" spans="2:4" x14ac:dyDescent="0.2">
      <c r="B2868" t="s">
        <v>2898</v>
      </c>
      <c r="C2868" s="33">
        <v>3.946028984221165E-2</v>
      </c>
      <c r="D2868" s="33">
        <f t="shared" si="47"/>
        <v>1.0539710157788353E-2</v>
      </c>
    </row>
    <row r="2869" spans="2:4" x14ac:dyDescent="0.2">
      <c r="B2869" t="s">
        <v>2899</v>
      </c>
      <c r="C2869" s="33">
        <v>-9.4068929371636436E-3</v>
      </c>
      <c r="D2869" s="33">
        <f t="shared" si="47"/>
        <v>5.9406892937163648E-2</v>
      </c>
    </row>
    <row r="2870" spans="2:4" x14ac:dyDescent="0.2">
      <c r="B2870" t="s">
        <v>2900</v>
      </c>
      <c r="C2870" s="33">
        <v>3.501185753439081E-2</v>
      </c>
      <c r="D2870" s="33">
        <f t="shared" si="47"/>
        <v>1.4988142465609193E-2</v>
      </c>
    </row>
    <row r="2871" spans="2:4" x14ac:dyDescent="0.2">
      <c r="B2871" t="s">
        <v>2901</v>
      </c>
      <c r="C2871" s="33">
        <v>-9.7199057997886026E-3</v>
      </c>
      <c r="D2871" s="33">
        <f t="shared" si="47"/>
        <v>5.9719905799788607E-2</v>
      </c>
    </row>
    <row r="2872" spans="2:4" x14ac:dyDescent="0.2">
      <c r="B2872" t="s">
        <v>2902</v>
      </c>
      <c r="C2872" s="33">
        <v>-1.4829275881100378E-2</v>
      </c>
      <c r="D2872" s="33">
        <f t="shared" si="47"/>
        <v>6.4829275881100379E-2</v>
      </c>
    </row>
    <row r="2873" spans="2:4" x14ac:dyDescent="0.2">
      <c r="B2873" t="s">
        <v>2903</v>
      </c>
      <c r="C2873" s="33">
        <v>1.5579601300366831E-2</v>
      </c>
      <c r="D2873" s="33">
        <f t="shared" si="47"/>
        <v>3.4420398699633176E-2</v>
      </c>
    </row>
    <row r="2874" spans="2:4" x14ac:dyDescent="0.2">
      <c r="B2874" t="s">
        <v>2904</v>
      </c>
      <c r="C2874" s="33">
        <v>2.7481571585585953E-3</v>
      </c>
      <c r="D2874" s="33">
        <f t="shared" si="47"/>
        <v>4.7251842841441405E-2</v>
      </c>
    </row>
    <row r="2875" spans="2:4" x14ac:dyDescent="0.2">
      <c r="B2875" t="s">
        <v>2905</v>
      </c>
      <c r="C2875" s="33">
        <v>-1.4988955253298219E-2</v>
      </c>
      <c r="D2875" s="33">
        <f t="shared" si="47"/>
        <v>6.4988955253298217E-2</v>
      </c>
    </row>
    <row r="2876" spans="2:4" x14ac:dyDescent="0.2">
      <c r="B2876" t="s">
        <v>2906</v>
      </c>
      <c r="C2876" s="33">
        <v>-3.3511776551671112E-2</v>
      </c>
      <c r="D2876" s="33">
        <f t="shared" si="47"/>
        <v>8.3511776551671107E-2</v>
      </c>
    </row>
    <row r="2877" spans="2:4" x14ac:dyDescent="0.2">
      <c r="B2877" t="s">
        <v>2907</v>
      </c>
      <c r="C2877" s="33">
        <v>-1.3970456295905957E-2</v>
      </c>
      <c r="D2877" s="33">
        <f t="shared" si="47"/>
        <v>6.3970456295905961E-2</v>
      </c>
    </row>
    <row r="2878" spans="2:4" x14ac:dyDescent="0.2">
      <c r="B2878" t="s">
        <v>2908</v>
      </c>
      <c r="C2878" s="33">
        <v>5.4985290381330175E-2</v>
      </c>
      <c r="D2878" s="33">
        <f t="shared" si="47"/>
        <v>-4.9852903813301722E-3</v>
      </c>
    </row>
    <row r="2879" spans="2:4" x14ac:dyDescent="0.2">
      <c r="B2879" t="s">
        <v>2909</v>
      </c>
      <c r="C2879" s="33">
        <v>2.4243297179478152E-2</v>
      </c>
      <c r="D2879" s="33">
        <f t="shared" si="47"/>
        <v>2.5756702820521851E-2</v>
      </c>
    </row>
    <row r="2880" spans="2:4" x14ac:dyDescent="0.2">
      <c r="B2880" t="s">
        <v>2910</v>
      </c>
      <c r="C2880" s="33">
        <v>-2.3553909038370908E-2</v>
      </c>
      <c r="D2880" s="33">
        <f t="shared" si="47"/>
        <v>7.3553909038370918E-2</v>
      </c>
    </row>
    <row r="2881" spans="2:4" x14ac:dyDescent="0.2">
      <c r="B2881" t="s">
        <v>2911</v>
      </c>
      <c r="C2881" s="33">
        <v>1.8426547857789806E-2</v>
      </c>
      <c r="D2881" s="33">
        <f t="shared" si="47"/>
        <v>3.1573452142210197E-2</v>
      </c>
    </row>
    <row r="2882" spans="2:4" x14ac:dyDescent="0.2">
      <c r="B2882" t="s">
        <v>2912</v>
      </c>
      <c r="C2882" s="33">
        <v>2.2993302450673443E-2</v>
      </c>
      <c r="D2882" s="33">
        <f t="shared" si="47"/>
        <v>2.700669754932656E-2</v>
      </c>
    </row>
    <row r="2883" spans="2:4" x14ac:dyDescent="0.2">
      <c r="B2883" t="s">
        <v>2913</v>
      </c>
      <c r="C2883" s="33">
        <v>1.1398033177925346E-2</v>
      </c>
      <c r="D2883" s="33">
        <f t="shared" si="47"/>
        <v>3.860196682207466E-2</v>
      </c>
    </row>
    <row r="2884" spans="2:4" x14ac:dyDescent="0.2">
      <c r="B2884" t="s">
        <v>2914</v>
      </c>
      <c r="C2884" s="33">
        <v>1.2145998123961338E-2</v>
      </c>
      <c r="D2884" s="33">
        <f t="shared" si="47"/>
        <v>3.7854001876038663E-2</v>
      </c>
    </row>
    <row r="2885" spans="2:4" x14ac:dyDescent="0.2">
      <c r="B2885" t="s">
        <v>2915</v>
      </c>
      <c r="C2885" s="33">
        <v>1.3918762213400358E-2</v>
      </c>
      <c r="D2885" s="33">
        <f t="shared" ref="D2885:D2948" si="48">-C2885+5%</f>
        <v>3.6081237786599649E-2</v>
      </c>
    </row>
    <row r="2886" spans="2:4" x14ac:dyDescent="0.2">
      <c r="B2886" t="s">
        <v>2916</v>
      </c>
      <c r="C2886" s="33">
        <v>1.1313736877247198E-2</v>
      </c>
      <c r="D2886" s="33">
        <f t="shared" si="48"/>
        <v>3.8686263122752806E-2</v>
      </c>
    </row>
    <row r="2887" spans="2:4" x14ac:dyDescent="0.2">
      <c r="B2887" t="s">
        <v>2917</v>
      </c>
      <c r="C2887" s="33">
        <v>2.6325578251524116E-2</v>
      </c>
      <c r="D2887" s="33">
        <f t="shared" si="48"/>
        <v>2.3674421748475886E-2</v>
      </c>
    </row>
    <row r="2888" spans="2:4" x14ac:dyDescent="0.2">
      <c r="B2888" t="s">
        <v>2918</v>
      </c>
      <c r="C2888" s="33">
        <v>-2.7719028617688712E-3</v>
      </c>
      <c r="D2888" s="33">
        <f t="shared" si="48"/>
        <v>5.2771902861768874E-2</v>
      </c>
    </row>
    <row r="2889" spans="2:4" x14ac:dyDescent="0.2">
      <c r="B2889" t="s">
        <v>2919</v>
      </c>
      <c r="C2889" s="33">
        <v>-2.2411275246827872E-2</v>
      </c>
      <c r="D2889" s="33">
        <f t="shared" si="48"/>
        <v>7.2411275246827875E-2</v>
      </c>
    </row>
    <row r="2890" spans="2:4" x14ac:dyDescent="0.2">
      <c r="B2890" t="s">
        <v>2920</v>
      </c>
      <c r="C2890" s="33">
        <v>-3.2071458033212728E-2</v>
      </c>
      <c r="D2890" s="33">
        <f t="shared" si="48"/>
        <v>8.2071458033212724E-2</v>
      </c>
    </row>
    <row r="2891" spans="2:4" x14ac:dyDescent="0.2">
      <c r="B2891" t="s">
        <v>2921</v>
      </c>
      <c r="C2891" s="33">
        <v>2.3750600652619133E-2</v>
      </c>
      <c r="D2891" s="33">
        <f t="shared" si="48"/>
        <v>2.624939934738087E-2</v>
      </c>
    </row>
    <row r="2892" spans="2:4" x14ac:dyDescent="0.2">
      <c r="B2892" t="s">
        <v>2922</v>
      </c>
      <c r="C2892" s="33">
        <v>1.4850975278619345E-2</v>
      </c>
      <c r="D2892" s="33">
        <f t="shared" si="48"/>
        <v>3.5149024721380658E-2</v>
      </c>
    </row>
    <row r="2893" spans="2:4" x14ac:dyDescent="0.2">
      <c r="B2893" t="s">
        <v>2923</v>
      </c>
      <c r="C2893" s="33">
        <v>-2.7061012272937016E-2</v>
      </c>
      <c r="D2893" s="33">
        <f t="shared" si="48"/>
        <v>7.7061012272937018E-2</v>
      </c>
    </row>
    <row r="2894" spans="2:4" x14ac:dyDescent="0.2">
      <c r="B2894" t="s">
        <v>2924</v>
      </c>
      <c r="C2894" s="33">
        <v>8.389350904103355E-3</v>
      </c>
      <c r="D2894" s="33">
        <f t="shared" si="48"/>
        <v>4.1610649095896651E-2</v>
      </c>
    </row>
    <row r="2895" spans="2:4" x14ac:dyDescent="0.2">
      <c r="B2895" t="s">
        <v>2925</v>
      </c>
      <c r="C2895" s="33">
        <v>-2.1976200309952759E-2</v>
      </c>
      <c r="D2895" s="33">
        <f t="shared" si="48"/>
        <v>7.1976200309952762E-2</v>
      </c>
    </row>
    <row r="2896" spans="2:4" x14ac:dyDescent="0.2">
      <c r="B2896" t="s">
        <v>2926</v>
      </c>
      <c r="C2896" s="33">
        <v>3.3360843567531986E-3</v>
      </c>
      <c r="D2896" s="33">
        <f t="shared" si="48"/>
        <v>4.6663915643246803E-2</v>
      </c>
    </row>
    <row r="2897" spans="2:4" x14ac:dyDescent="0.2">
      <c r="B2897" t="s">
        <v>2927</v>
      </c>
      <c r="C2897" s="33">
        <v>3.6088617120422189E-2</v>
      </c>
      <c r="D2897" s="33">
        <f t="shared" si="48"/>
        <v>1.3911382879577813E-2</v>
      </c>
    </row>
    <row r="2898" spans="2:4" x14ac:dyDescent="0.2">
      <c r="B2898" t="s">
        <v>2928</v>
      </c>
      <c r="C2898" s="33">
        <v>-4.4794676209749303E-3</v>
      </c>
      <c r="D2898" s="33">
        <f t="shared" si="48"/>
        <v>5.4479467620974935E-2</v>
      </c>
    </row>
    <row r="2899" spans="2:4" x14ac:dyDescent="0.2">
      <c r="B2899" t="s">
        <v>2929</v>
      </c>
      <c r="C2899" s="33">
        <v>1.8751987028713356E-3</v>
      </c>
      <c r="D2899" s="33">
        <f t="shared" si="48"/>
        <v>4.8124801297128664E-2</v>
      </c>
    </row>
    <row r="2900" spans="2:4" x14ac:dyDescent="0.2">
      <c r="B2900" t="s">
        <v>2930</v>
      </c>
      <c r="C2900" s="33">
        <v>1.1547581583263584E-2</v>
      </c>
      <c r="D2900" s="33">
        <f t="shared" si="48"/>
        <v>3.8452418416736418E-2</v>
      </c>
    </row>
    <row r="2901" spans="2:4" x14ac:dyDescent="0.2">
      <c r="B2901" t="s">
        <v>2931</v>
      </c>
      <c r="C2901" s="33">
        <v>3.3520866119578973E-3</v>
      </c>
      <c r="D2901" s="33">
        <f t="shared" si="48"/>
        <v>4.6647913388042105E-2</v>
      </c>
    </row>
    <row r="2902" spans="2:4" x14ac:dyDescent="0.2">
      <c r="B2902" t="s">
        <v>2932</v>
      </c>
      <c r="C2902" s="33">
        <v>1.0811416594228088E-3</v>
      </c>
      <c r="D2902" s="33">
        <f t="shared" si="48"/>
        <v>4.8918858340577194E-2</v>
      </c>
    </row>
    <row r="2903" spans="2:4" x14ac:dyDescent="0.2">
      <c r="B2903" t="s">
        <v>2933</v>
      </c>
      <c r="C2903" s="33">
        <v>-4.9565300907696199E-3</v>
      </c>
      <c r="D2903" s="33">
        <f t="shared" si="48"/>
        <v>5.4956530090769624E-2</v>
      </c>
    </row>
    <row r="2904" spans="2:4" x14ac:dyDescent="0.2">
      <c r="B2904" t="s">
        <v>2934</v>
      </c>
      <c r="C2904" s="33">
        <v>1.8533807317899744E-2</v>
      </c>
      <c r="D2904" s="33">
        <f t="shared" si="48"/>
        <v>3.1466192682100255E-2</v>
      </c>
    </row>
    <row r="2905" spans="2:4" x14ac:dyDescent="0.2">
      <c r="B2905" t="s">
        <v>2935</v>
      </c>
      <c r="C2905" s="33">
        <v>2.5876911323895531E-2</v>
      </c>
      <c r="D2905" s="33">
        <f t="shared" si="48"/>
        <v>2.4123088676104472E-2</v>
      </c>
    </row>
    <row r="2906" spans="2:4" x14ac:dyDescent="0.2">
      <c r="B2906" t="s">
        <v>2936</v>
      </c>
      <c r="C2906" s="33">
        <v>5.8061707042667013E-2</v>
      </c>
      <c r="D2906" s="33">
        <f t="shared" si="48"/>
        <v>-8.0617070426670101E-3</v>
      </c>
    </row>
    <row r="2907" spans="2:4" x14ac:dyDescent="0.2">
      <c r="B2907" t="s">
        <v>2937</v>
      </c>
      <c r="C2907" s="33">
        <v>-2.9040247126215449E-3</v>
      </c>
      <c r="D2907" s="33">
        <f t="shared" si="48"/>
        <v>5.2904024712621546E-2</v>
      </c>
    </row>
    <row r="2908" spans="2:4" x14ac:dyDescent="0.2">
      <c r="B2908" t="s">
        <v>2938</v>
      </c>
      <c r="C2908" s="33">
        <v>1.1154043296156184E-2</v>
      </c>
      <c r="D2908" s="33">
        <f t="shared" si="48"/>
        <v>3.8845956703843817E-2</v>
      </c>
    </row>
    <row r="2909" spans="2:4" x14ac:dyDescent="0.2">
      <c r="B2909" t="s">
        <v>2939</v>
      </c>
      <c r="C2909" s="33">
        <v>2.6088287639746003E-3</v>
      </c>
      <c r="D2909" s="33">
        <f t="shared" si="48"/>
        <v>4.7391171236025403E-2</v>
      </c>
    </row>
    <row r="2910" spans="2:4" x14ac:dyDescent="0.2">
      <c r="B2910" t="s">
        <v>2940</v>
      </c>
      <c r="C2910" s="33">
        <v>-1.2993564843998282E-2</v>
      </c>
      <c r="D2910" s="33">
        <f t="shared" si="48"/>
        <v>6.299356484399829E-2</v>
      </c>
    </row>
    <row r="2911" spans="2:4" x14ac:dyDescent="0.2">
      <c r="B2911" t="s">
        <v>2941</v>
      </c>
      <c r="C2911" s="33">
        <v>1.1318888728419747E-2</v>
      </c>
      <c r="D2911" s="33">
        <f t="shared" si="48"/>
        <v>3.8681111271580255E-2</v>
      </c>
    </row>
    <row r="2912" spans="2:4" x14ac:dyDescent="0.2">
      <c r="B2912" t="s">
        <v>2942</v>
      </c>
      <c r="C2912" s="33">
        <v>1.9374110567375091E-2</v>
      </c>
      <c r="D2912" s="33">
        <f t="shared" si="48"/>
        <v>3.0625889432624911E-2</v>
      </c>
    </row>
    <row r="2913" spans="2:4" x14ac:dyDescent="0.2">
      <c r="B2913" t="s">
        <v>2943</v>
      </c>
      <c r="C2913" s="33">
        <v>2.4075709495161399E-2</v>
      </c>
      <c r="D2913" s="33">
        <f t="shared" si="48"/>
        <v>2.5924290504838604E-2</v>
      </c>
    </row>
    <row r="2914" spans="2:4" x14ac:dyDescent="0.2">
      <c r="B2914" t="s">
        <v>2944</v>
      </c>
      <c r="C2914" s="33">
        <v>2.6517738993273948E-2</v>
      </c>
      <c r="D2914" s="33">
        <f t="shared" si="48"/>
        <v>2.3482261006726055E-2</v>
      </c>
    </row>
    <row r="2915" spans="2:4" x14ac:dyDescent="0.2">
      <c r="B2915" t="s">
        <v>2945</v>
      </c>
      <c r="C2915" s="33">
        <v>3.2466638647193694E-3</v>
      </c>
      <c r="D2915" s="33">
        <f t="shared" si="48"/>
        <v>4.6753336135280633E-2</v>
      </c>
    </row>
    <row r="2916" spans="2:4" x14ac:dyDescent="0.2">
      <c r="B2916" t="s">
        <v>2946</v>
      </c>
      <c r="C2916" s="33">
        <v>-1.3581148897335079E-3</v>
      </c>
      <c r="D2916" s="33">
        <f t="shared" si="48"/>
        <v>5.1358114889733512E-2</v>
      </c>
    </row>
    <row r="2917" spans="2:4" x14ac:dyDescent="0.2">
      <c r="B2917" t="s">
        <v>2947</v>
      </c>
      <c r="C2917" s="33">
        <v>8.9745130469534272E-3</v>
      </c>
      <c r="D2917" s="33">
        <f t="shared" si="48"/>
        <v>4.1025486953046572E-2</v>
      </c>
    </row>
    <row r="2918" spans="2:4" x14ac:dyDescent="0.2">
      <c r="B2918" t="s">
        <v>2948</v>
      </c>
      <c r="C2918" s="33">
        <v>4.2789036702061072E-2</v>
      </c>
      <c r="D2918" s="33">
        <f t="shared" si="48"/>
        <v>7.2109632979389313E-3</v>
      </c>
    </row>
    <row r="2919" spans="2:4" x14ac:dyDescent="0.2">
      <c r="B2919" t="s">
        <v>2949</v>
      </c>
      <c r="C2919" s="33">
        <v>-3.4597452407794611E-2</v>
      </c>
      <c r="D2919" s="33">
        <f t="shared" si="48"/>
        <v>8.4597452407794621E-2</v>
      </c>
    </row>
    <row r="2920" spans="2:4" x14ac:dyDescent="0.2">
      <c r="B2920" t="s">
        <v>2950</v>
      </c>
      <c r="C2920" s="33">
        <v>-9.1651834425698041E-4</v>
      </c>
      <c r="D2920" s="33">
        <f t="shared" si="48"/>
        <v>5.0916518344256985E-2</v>
      </c>
    </row>
    <row r="2921" spans="2:4" x14ac:dyDescent="0.2">
      <c r="B2921" t="s">
        <v>2951</v>
      </c>
      <c r="C2921" s="33">
        <v>1.2953414679033833E-2</v>
      </c>
      <c r="D2921" s="33">
        <f t="shared" si="48"/>
        <v>3.704658532096617E-2</v>
      </c>
    </row>
    <row r="2922" spans="2:4" x14ac:dyDescent="0.2">
      <c r="B2922" t="s">
        <v>2952</v>
      </c>
      <c r="C2922" s="33">
        <v>2.563226173596083E-2</v>
      </c>
      <c r="D2922" s="33">
        <f t="shared" si="48"/>
        <v>2.4367738264039172E-2</v>
      </c>
    </row>
    <row r="2923" spans="2:4" x14ac:dyDescent="0.2">
      <c r="B2923" t="s">
        <v>2953</v>
      </c>
      <c r="C2923" s="33">
        <v>2.3749035311453972E-2</v>
      </c>
      <c r="D2923" s="33">
        <f t="shared" si="48"/>
        <v>2.6250964688546031E-2</v>
      </c>
    </row>
    <row r="2924" spans="2:4" x14ac:dyDescent="0.2">
      <c r="B2924" t="s">
        <v>2954</v>
      </c>
      <c r="C2924" s="33">
        <v>-2.2947166324803168E-2</v>
      </c>
      <c r="D2924" s="33">
        <f t="shared" si="48"/>
        <v>7.2947166324803164E-2</v>
      </c>
    </row>
    <row r="2925" spans="2:4" x14ac:dyDescent="0.2">
      <c r="B2925" t="s">
        <v>2955</v>
      </c>
      <c r="C2925" s="33">
        <v>6.1820744843929E-3</v>
      </c>
      <c r="D2925" s="33">
        <f t="shared" si="48"/>
        <v>4.3817925515607106E-2</v>
      </c>
    </row>
    <row r="2926" spans="2:4" x14ac:dyDescent="0.2">
      <c r="B2926" t="s">
        <v>2956</v>
      </c>
      <c r="C2926" s="33">
        <v>1.2208368158255097E-2</v>
      </c>
      <c r="D2926" s="33">
        <f t="shared" si="48"/>
        <v>3.7791631841744902E-2</v>
      </c>
    </row>
    <row r="2927" spans="2:4" x14ac:dyDescent="0.2">
      <c r="B2927" t="s">
        <v>2957</v>
      </c>
      <c r="C2927" s="33">
        <v>-2.8711805095286189E-2</v>
      </c>
      <c r="D2927" s="33">
        <f t="shared" si="48"/>
        <v>7.8711805095286191E-2</v>
      </c>
    </row>
    <row r="2928" spans="2:4" x14ac:dyDescent="0.2">
      <c r="B2928" t="s">
        <v>2958</v>
      </c>
      <c r="C2928" s="33">
        <v>1.2180047110310597E-2</v>
      </c>
      <c r="D2928" s="33">
        <f t="shared" si="48"/>
        <v>3.7819952889689409E-2</v>
      </c>
    </row>
    <row r="2929" spans="2:4" x14ac:dyDescent="0.2">
      <c r="B2929" t="s">
        <v>2959</v>
      </c>
      <c r="C2929" s="33">
        <v>2.2024219958582711E-2</v>
      </c>
      <c r="D2929" s="33">
        <f t="shared" si="48"/>
        <v>2.7975780041417292E-2</v>
      </c>
    </row>
    <row r="2930" spans="2:4" x14ac:dyDescent="0.2">
      <c r="B2930" t="s">
        <v>2960</v>
      </c>
      <c r="C2930" s="33">
        <v>8.9711497748875199E-3</v>
      </c>
      <c r="D2930" s="33">
        <f t="shared" si="48"/>
        <v>4.1028850225112483E-2</v>
      </c>
    </row>
    <row r="2931" spans="2:4" x14ac:dyDescent="0.2">
      <c r="B2931" t="s">
        <v>2961</v>
      </c>
      <c r="C2931" s="33">
        <v>-4.8142088001507516E-3</v>
      </c>
      <c r="D2931" s="33">
        <f t="shared" si="48"/>
        <v>5.4814208800150754E-2</v>
      </c>
    </row>
    <row r="2932" spans="2:4" x14ac:dyDescent="0.2">
      <c r="B2932" t="s">
        <v>2962</v>
      </c>
      <c r="C2932" s="33">
        <v>2.1460882574645419E-3</v>
      </c>
      <c r="D2932" s="33">
        <f t="shared" si="48"/>
        <v>4.7853911742535463E-2</v>
      </c>
    </row>
    <row r="2933" spans="2:4" x14ac:dyDescent="0.2">
      <c r="B2933" t="s">
        <v>2963</v>
      </c>
      <c r="C2933" s="33">
        <v>1.7774266254105622E-3</v>
      </c>
      <c r="D2933" s="33">
        <f t="shared" si="48"/>
        <v>4.8222573374589441E-2</v>
      </c>
    </row>
    <row r="2934" spans="2:4" x14ac:dyDescent="0.2">
      <c r="B2934" t="s">
        <v>2964</v>
      </c>
      <c r="C2934" s="33">
        <v>2.771135786943614E-2</v>
      </c>
      <c r="D2934" s="33">
        <f t="shared" si="48"/>
        <v>2.2288642130563863E-2</v>
      </c>
    </row>
    <row r="2935" spans="2:4" x14ac:dyDescent="0.2">
      <c r="B2935" t="s">
        <v>2965</v>
      </c>
      <c r="C2935" s="33">
        <v>-9.723235404384396E-3</v>
      </c>
      <c r="D2935" s="33">
        <f t="shared" si="48"/>
        <v>5.97232354043844E-2</v>
      </c>
    </row>
    <row r="2936" spans="2:4" x14ac:dyDescent="0.2">
      <c r="B2936" t="s">
        <v>2966</v>
      </c>
      <c r="C2936" s="33">
        <v>2.6200348191900619E-2</v>
      </c>
      <c r="D2936" s="33">
        <f t="shared" si="48"/>
        <v>2.3799651808099384E-2</v>
      </c>
    </row>
    <row r="2937" spans="2:4" x14ac:dyDescent="0.2">
      <c r="B2937" t="s">
        <v>2967</v>
      </c>
      <c r="C2937" s="33">
        <v>1.3347721993943013E-2</v>
      </c>
      <c r="D2937" s="33">
        <f t="shared" si="48"/>
        <v>3.6652278006056992E-2</v>
      </c>
    </row>
    <row r="2938" spans="2:4" x14ac:dyDescent="0.2">
      <c r="B2938" t="s">
        <v>2968</v>
      </c>
      <c r="C2938" s="33">
        <v>1.7553089292963227E-3</v>
      </c>
      <c r="D2938" s="33">
        <f t="shared" si="48"/>
        <v>4.8244691070703678E-2</v>
      </c>
    </row>
    <row r="2939" spans="2:4" x14ac:dyDescent="0.2">
      <c r="B2939" t="s">
        <v>2969</v>
      </c>
      <c r="C2939" s="33">
        <v>2.0521119662814641E-2</v>
      </c>
      <c r="D2939" s="33">
        <f t="shared" si="48"/>
        <v>2.9478880337185362E-2</v>
      </c>
    </row>
    <row r="2940" spans="2:4" x14ac:dyDescent="0.2">
      <c r="B2940" t="s">
        <v>2970</v>
      </c>
      <c r="C2940" s="33">
        <v>8.6038650955804607E-3</v>
      </c>
      <c r="D2940" s="33">
        <f t="shared" si="48"/>
        <v>4.139613490441954E-2</v>
      </c>
    </row>
    <row r="2941" spans="2:4" x14ac:dyDescent="0.2">
      <c r="B2941" t="s">
        <v>2971</v>
      </c>
      <c r="C2941" s="33">
        <v>-1.2556953589948973E-2</v>
      </c>
      <c r="D2941" s="33">
        <f t="shared" si="48"/>
        <v>6.2556953589948977E-2</v>
      </c>
    </row>
    <row r="2942" spans="2:4" x14ac:dyDescent="0.2">
      <c r="B2942" t="s">
        <v>2972</v>
      </c>
      <c r="C2942" s="33">
        <v>2.44557573565343E-2</v>
      </c>
      <c r="D2942" s="33">
        <f t="shared" si="48"/>
        <v>2.5544242643465703E-2</v>
      </c>
    </row>
    <row r="2943" spans="2:4" x14ac:dyDescent="0.2">
      <c r="B2943" t="s">
        <v>2973</v>
      </c>
      <c r="C2943" s="33">
        <v>-1.1885749677783166E-2</v>
      </c>
      <c r="D2943" s="33">
        <f t="shared" si="48"/>
        <v>6.1885749677783167E-2</v>
      </c>
    </row>
    <row r="2944" spans="2:4" x14ac:dyDescent="0.2">
      <c r="B2944" t="s">
        <v>2974</v>
      </c>
      <c r="C2944" s="33">
        <v>3.7222084396013967E-2</v>
      </c>
      <c r="D2944" s="33">
        <f t="shared" si="48"/>
        <v>1.2777915603986036E-2</v>
      </c>
    </row>
    <row r="2945" spans="2:4" x14ac:dyDescent="0.2">
      <c r="B2945" t="s">
        <v>2975</v>
      </c>
      <c r="C2945" s="33">
        <v>-2.0364496888575466E-2</v>
      </c>
      <c r="D2945" s="33">
        <f t="shared" si="48"/>
        <v>7.0364496888575462E-2</v>
      </c>
    </row>
    <row r="2946" spans="2:4" x14ac:dyDescent="0.2">
      <c r="B2946" t="s">
        <v>2976</v>
      </c>
      <c r="C2946" s="33">
        <v>6.1824998934220726E-3</v>
      </c>
      <c r="D2946" s="33">
        <f t="shared" si="48"/>
        <v>4.3817500106577929E-2</v>
      </c>
    </row>
    <row r="2947" spans="2:4" x14ac:dyDescent="0.2">
      <c r="B2947" t="s">
        <v>2977</v>
      </c>
      <c r="C2947" s="33">
        <v>2.1107892673583553E-2</v>
      </c>
      <c r="D2947" s="33">
        <f t="shared" si="48"/>
        <v>2.889210732641645E-2</v>
      </c>
    </row>
    <row r="2948" spans="2:4" x14ac:dyDescent="0.2">
      <c r="B2948" t="s">
        <v>2978</v>
      </c>
      <c r="C2948" s="33">
        <v>1.2579408625375352E-2</v>
      </c>
      <c r="D2948" s="33">
        <f t="shared" si="48"/>
        <v>3.7420591374624654E-2</v>
      </c>
    </row>
    <row r="2949" spans="2:4" x14ac:dyDescent="0.2">
      <c r="B2949" t="s">
        <v>2979</v>
      </c>
      <c r="C2949" s="33">
        <v>-9.2639189837421723E-3</v>
      </c>
      <c r="D2949" s="33">
        <f t="shared" ref="D2949:D3012" si="49">-C2949+5%</f>
        <v>5.9263918983742177E-2</v>
      </c>
    </row>
    <row r="2950" spans="2:4" x14ac:dyDescent="0.2">
      <c r="B2950" t="s">
        <v>2980</v>
      </c>
      <c r="C2950" s="33">
        <v>2.5018534861291755E-2</v>
      </c>
      <c r="D2950" s="33">
        <f t="shared" si="49"/>
        <v>2.4981465138708248E-2</v>
      </c>
    </row>
    <row r="2951" spans="2:4" x14ac:dyDescent="0.2">
      <c r="B2951" t="s">
        <v>2981</v>
      </c>
      <c r="C2951" s="33">
        <v>-9.2367452018567338E-4</v>
      </c>
      <c r="D2951" s="33">
        <f t="shared" si="49"/>
        <v>5.0923674520185674E-2</v>
      </c>
    </row>
    <row r="2952" spans="2:4" x14ac:dyDescent="0.2">
      <c r="B2952" t="s">
        <v>2982</v>
      </c>
      <c r="C2952" s="33">
        <v>2.0264510219478428E-2</v>
      </c>
      <c r="D2952" s="33">
        <f t="shared" si="49"/>
        <v>2.9735489780521575E-2</v>
      </c>
    </row>
    <row r="2953" spans="2:4" x14ac:dyDescent="0.2">
      <c r="B2953" t="s">
        <v>2983</v>
      </c>
      <c r="C2953" s="33">
        <v>-2.2458315555039327E-2</v>
      </c>
      <c r="D2953" s="33">
        <f t="shared" si="49"/>
        <v>7.2458315555039329E-2</v>
      </c>
    </row>
    <row r="2954" spans="2:4" x14ac:dyDescent="0.2">
      <c r="B2954" t="s">
        <v>2984</v>
      </c>
      <c r="C2954" s="33">
        <v>-2.5758623934517277E-2</v>
      </c>
      <c r="D2954" s="33">
        <f t="shared" si="49"/>
        <v>7.575862393451728E-2</v>
      </c>
    </row>
    <row r="2955" spans="2:4" x14ac:dyDescent="0.2">
      <c r="B2955" t="s">
        <v>2985</v>
      </c>
      <c r="C2955" s="33">
        <v>1.7081411809911226E-2</v>
      </c>
      <c r="D2955" s="33">
        <f t="shared" si="49"/>
        <v>3.2918588190088777E-2</v>
      </c>
    </row>
    <row r="2956" spans="2:4" x14ac:dyDescent="0.2">
      <c r="B2956" t="s">
        <v>2986</v>
      </c>
      <c r="C2956" s="33">
        <v>5.0734380152405986E-2</v>
      </c>
      <c r="D2956" s="33">
        <f t="shared" si="49"/>
        <v>-7.3438015240598342E-4</v>
      </c>
    </row>
    <row r="2957" spans="2:4" x14ac:dyDescent="0.2">
      <c r="B2957" t="s">
        <v>2987</v>
      </c>
      <c r="C2957" s="33">
        <v>2.0192945462777077E-2</v>
      </c>
      <c r="D2957" s="33">
        <f t="shared" si="49"/>
        <v>2.9807054537222925E-2</v>
      </c>
    </row>
    <row r="2958" spans="2:4" x14ac:dyDescent="0.2">
      <c r="B2958" t="s">
        <v>2988</v>
      </c>
      <c r="C2958" s="33">
        <v>1.0465061851292739E-2</v>
      </c>
      <c r="D2958" s="33">
        <f t="shared" si="49"/>
        <v>3.953493814870726E-2</v>
      </c>
    </row>
    <row r="2959" spans="2:4" x14ac:dyDescent="0.2">
      <c r="B2959" t="s">
        <v>2989</v>
      </c>
      <c r="C2959" s="33">
        <v>2.2617898004136501E-2</v>
      </c>
      <c r="D2959" s="33">
        <f t="shared" si="49"/>
        <v>2.7382101995863502E-2</v>
      </c>
    </row>
    <row r="2960" spans="2:4" x14ac:dyDescent="0.2">
      <c r="B2960" t="s">
        <v>2990</v>
      </c>
      <c r="C2960" s="33">
        <v>1.3191658732398581E-2</v>
      </c>
      <c r="D2960" s="33">
        <f t="shared" si="49"/>
        <v>3.6808341267601422E-2</v>
      </c>
    </row>
    <row r="2961" spans="2:4" x14ac:dyDescent="0.2">
      <c r="B2961" t="s">
        <v>2991</v>
      </c>
      <c r="C2961" s="33">
        <v>1.498855444627049E-2</v>
      </c>
      <c r="D2961" s="33">
        <f t="shared" si="49"/>
        <v>3.5011445553729509E-2</v>
      </c>
    </row>
    <row r="2962" spans="2:4" x14ac:dyDescent="0.2">
      <c r="B2962" t="s">
        <v>2992</v>
      </c>
      <c r="C2962" s="33">
        <v>1.796281073739521E-2</v>
      </c>
      <c r="D2962" s="33">
        <f t="shared" si="49"/>
        <v>3.2037189262604793E-2</v>
      </c>
    </row>
    <row r="2963" spans="2:4" x14ac:dyDescent="0.2">
      <c r="B2963" t="s">
        <v>2993</v>
      </c>
      <c r="C2963" s="33">
        <v>8.1431667259660358E-3</v>
      </c>
      <c r="D2963" s="33">
        <f t="shared" si="49"/>
        <v>4.1856833274033965E-2</v>
      </c>
    </row>
    <row r="2964" spans="2:4" x14ac:dyDescent="0.2">
      <c r="B2964" t="s">
        <v>2994</v>
      </c>
      <c r="C2964" s="33">
        <v>1.5976340276295877E-2</v>
      </c>
      <c r="D2964" s="33">
        <f t="shared" si="49"/>
        <v>3.4023659723704122E-2</v>
      </c>
    </row>
    <row r="2965" spans="2:4" x14ac:dyDescent="0.2">
      <c r="B2965" t="s">
        <v>2995</v>
      </c>
      <c r="C2965" s="33">
        <v>2.1764966776353367E-2</v>
      </c>
      <c r="D2965" s="33">
        <f t="shared" si="49"/>
        <v>2.8235033223646636E-2</v>
      </c>
    </row>
    <row r="2966" spans="2:4" x14ac:dyDescent="0.2">
      <c r="B2966" t="s">
        <v>2996</v>
      </c>
      <c r="C2966" s="33">
        <v>3.5248233393282209E-2</v>
      </c>
      <c r="D2966" s="33">
        <f t="shared" si="49"/>
        <v>1.4751766606717794E-2</v>
      </c>
    </row>
    <row r="2967" spans="2:4" x14ac:dyDescent="0.2">
      <c r="B2967" t="s">
        <v>2997</v>
      </c>
      <c r="C2967" s="33">
        <v>2.055654887592203E-2</v>
      </c>
      <c r="D2967" s="33">
        <f t="shared" si="49"/>
        <v>2.9443451124077973E-2</v>
      </c>
    </row>
    <row r="2968" spans="2:4" x14ac:dyDescent="0.2">
      <c r="B2968" t="s">
        <v>2998</v>
      </c>
      <c r="C2968" s="33">
        <v>3.2278833715507257E-2</v>
      </c>
      <c r="D2968" s="33">
        <f t="shared" si="49"/>
        <v>1.7721166284492745E-2</v>
      </c>
    </row>
    <row r="2969" spans="2:4" x14ac:dyDescent="0.2">
      <c r="B2969" t="s">
        <v>2999</v>
      </c>
      <c r="C2969" s="33">
        <v>1.1877041512258607E-2</v>
      </c>
      <c r="D2969" s="33">
        <f t="shared" si="49"/>
        <v>3.8122958487741394E-2</v>
      </c>
    </row>
    <row r="2970" spans="2:4" x14ac:dyDescent="0.2">
      <c r="B2970" t="s">
        <v>3000</v>
      </c>
      <c r="C2970" s="33">
        <v>3.0478871157952475E-2</v>
      </c>
      <c r="D2970" s="33">
        <f t="shared" si="49"/>
        <v>1.9521128842047528E-2</v>
      </c>
    </row>
    <row r="2971" spans="2:4" x14ac:dyDescent="0.2">
      <c r="B2971" t="s">
        <v>3001</v>
      </c>
      <c r="C2971" s="33">
        <v>2.8363964995432096E-2</v>
      </c>
      <c r="D2971" s="33">
        <f t="shared" si="49"/>
        <v>2.1636035004567906E-2</v>
      </c>
    </row>
    <row r="2972" spans="2:4" x14ac:dyDescent="0.2">
      <c r="B2972" t="s">
        <v>3002</v>
      </c>
      <c r="C2972" s="33">
        <v>-1.6904905551477035E-2</v>
      </c>
      <c r="D2972" s="33">
        <f t="shared" si="49"/>
        <v>6.6904905551477045E-2</v>
      </c>
    </row>
    <row r="2973" spans="2:4" x14ac:dyDescent="0.2">
      <c r="B2973" t="s">
        <v>3003</v>
      </c>
      <c r="C2973" s="33">
        <v>-2.807364887190562E-3</v>
      </c>
      <c r="D2973" s="33">
        <f t="shared" si="49"/>
        <v>5.2807364887190567E-2</v>
      </c>
    </row>
    <row r="2974" spans="2:4" x14ac:dyDescent="0.2">
      <c r="B2974" t="s">
        <v>3004</v>
      </c>
      <c r="C2974" s="33">
        <v>1.5819650537097801E-2</v>
      </c>
      <c r="D2974" s="33">
        <f t="shared" si="49"/>
        <v>3.4180349462902201E-2</v>
      </c>
    </row>
    <row r="2975" spans="2:4" x14ac:dyDescent="0.2">
      <c r="B2975" t="s">
        <v>3005</v>
      </c>
      <c r="C2975" s="33">
        <v>-3.3966824147319663E-2</v>
      </c>
      <c r="D2975" s="33">
        <f t="shared" si="49"/>
        <v>8.3966824147319666E-2</v>
      </c>
    </row>
    <row r="2976" spans="2:4" x14ac:dyDescent="0.2">
      <c r="B2976" t="s">
        <v>3006</v>
      </c>
      <c r="C2976" s="33">
        <v>-8.5805151404287714E-3</v>
      </c>
      <c r="D2976" s="33">
        <f t="shared" si="49"/>
        <v>5.8580515140428772E-2</v>
      </c>
    </row>
    <row r="2977" spans="2:4" x14ac:dyDescent="0.2">
      <c r="B2977" t="s">
        <v>3007</v>
      </c>
      <c r="C2977" s="33">
        <v>1.9534580325917553E-2</v>
      </c>
      <c r="D2977" s="33">
        <f t="shared" si="49"/>
        <v>3.046541967408245E-2</v>
      </c>
    </row>
    <row r="2978" spans="2:4" x14ac:dyDescent="0.2">
      <c r="B2978" t="s">
        <v>3008</v>
      </c>
      <c r="C2978" s="33">
        <v>7.1045673872727122E-3</v>
      </c>
      <c r="D2978" s="33">
        <f t="shared" si="49"/>
        <v>4.289543261272729E-2</v>
      </c>
    </row>
    <row r="2979" spans="2:4" x14ac:dyDescent="0.2">
      <c r="B2979" t="s">
        <v>3009</v>
      </c>
      <c r="C2979" s="33">
        <v>-9.2291346924148355E-3</v>
      </c>
      <c r="D2979" s="33">
        <f t="shared" si="49"/>
        <v>5.9229134692414837E-2</v>
      </c>
    </row>
    <row r="2980" spans="2:4" x14ac:dyDescent="0.2">
      <c r="B2980" t="s">
        <v>3010</v>
      </c>
      <c r="C2980" s="33">
        <v>-2.4162805354681738E-2</v>
      </c>
      <c r="D2980" s="33">
        <f t="shared" si="49"/>
        <v>7.4162805354681741E-2</v>
      </c>
    </row>
    <row r="2981" spans="2:4" x14ac:dyDescent="0.2">
      <c r="B2981" t="s">
        <v>3011</v>
      </c>
      <c r="C2981" s="33">
        <v>5.3448673946963898E-3</v>
      </c>
      <c r="D2981" s="33">
        <f t="shared" si="49"/>
        <v>4.4655132605303613E-2</v>
      </c>
    </row>
    <row r="2982" spans="2:4" x14ac:dyDescent="0.2">
      <c r="B2982" t="s">
        <v>3012</v>
      </c>
      <c r="C2982" s="33">
        <v>6.5852027461100089E-3</v>
      </c>
      <c r="D2982" s="33">
        <f t="shared" si="49"/>
        <v>4.3414797253889997E-2</v>
      </c>
    </row>
    <row r="2983" spans="2:4" x14ac:dyDescent="0.2">
      <c r="B2983" t="s">
        <v>3013</v>
      </c>
      <c r="C2983" s="33">
        <v>3.0508835902016536E-2</v>
      </c>
      <c r="D2983" s="33">
        <f t="shared" si="49"/>
        <v>1.9491164097983467E-2</v>
      </c>
    </row>
    <row r="2984" spans="2:4" x14ac:dyDescent="0.2">
      <c r="B2984" t="s">
        <v>3014</v>
      </c>
      <c r="C2984" s="33">
        <v>-1.1322860427674932E-2</v>
      </c>
      <c r="D2984" s="33">
        <f t="shared" si="49"/>
        <v>6.1322860427674937E-2</v>
      </c>
    </row>
    <row r="2985" spans="2:4" x14ac:dyDescent="0.2">
      <c r="B2985" t="s">
        <v>3015</v>
      </c>
      <c r="C2985" s="33">
        <v>3.199670167389191E-2</v>
      </c>
      <c r="D2985" s="33">
        <f t="shared" si="49"/>
        <v>1.8003298326108093E-2</v>
      </c>
    </row>
    <row r="2986" spans="2:4" x14ac:dyDescent="0.2">
      <c r="B2986" t="s">
        <v>3016</v>
      </c>
      <c r="C2986" s="33">
        <v>4.8456772285970966E-3</v>
      </c>
      <c r="D2986" s="33">
        <f t="shared" si="49"/>
        <v>4.5154322771402904E-2</v>
      </c>
    </row>
    <row r="2987" spans="2:4" x14ac:dyDescent="0.2">
      <c r="B2987" t="s">
        <v>3017</v>
      </c>
      <c r="C2987" s="33">
        <v>-3.1067795512496922E-3</v>
      </c>
      <c r="D2987" s="33">
        <f t="shared" si="49"/>
        <v>5.3106779551249692E-2</v>
      </c>
    </row>
    <row r="2988" spans="2:4" x14ac:dyDescent="0.2">
      <c r="B2988" t="s">
        <v>3018</v>
      </c>
      <c r="C2988" s="33">
        <v>1.089066533279303E-2</v>
      </c>
      <c r="D2988" s="33">
        <f t="shared" si="49"/>
        <v>3.9109334667206973E-2</v>
      </c>
    </row>
    <row r="2989" spans="2:4" x14ac:dyDescent="0.2">
      <c r="B2989" t="s">
        <v>3019</v>
      </c>
      <c r="C2989" s="33">
        <v>5.091138149125686E-3</v>
      </c>
      <c r="D2989" s="33">
        <f t="shared" si="49"/>
        <v>4.4908861850874317E-2</v>
      </c>
    </row>
    <row r="2990" spans="2:4" x14ac:dyDescent="0.2">
      <c r="B2990" t="s">
        <v>3020</v>
      </c>
      <c r="C2990" s="33">
        <v>1.8833306879150982E-2</v>
      </c>
      <c r="D2990" s="33">
        <f t="shared" si="49"/>
        <v>3.1166693120849021E-2</v>
      </c>
    </row>
    <row r="2991" spans="2:4" x14ac:dyDescent="0.2">
      <c r="B2991" t="s">
        <v>3021</v>
      </c>
      <c r="C2991" s="33">
        <v>-1.7715106174114918E-2</v>
      </c>
      <c r="D2991" s="33">
        <f t="shared" si="49"/>
        <v>6.7715106174114914E-2</v>
      </c>
    </row>
    <row r="2992" spans="2:4" x14ac:dyDescent="0.2">
      <c r="B2992" t="s">
        <v>3022</v>
      </c>
      <c r="C2992" s="33">
        <v>8.8770982658079832E-3</v>
      </c>
      <c r="D2992" s="33">
        <f t="shared" si="49"/>
        <v>4.1122901734192016E-2</v>
      </c>
    </row>
    <row r="2993" spans="2:4" x14ac:dyDescent="0.2">
      <c r="B2993" t="s">
        <v>3023</v>
      </c>
      <c r="C2993" s="33">
        <v>-2.4970677119123909E-2</v>
      </c>
      <c r="D2993" s="33">
        <f t="shared" si="49"/>
        <v>7.4970677119123919E-2</v>
      </c>
    </row>
    <row r="2994" spans="2:4" x14ac:dyDescent="0.2">
      <c r="B2994" t="s">
        <v>3024</v>
      </c>
      <c r="C2994" s="33">
        <v>4.4830468405097745E-2</v>
      </c>
      <c r="D2994" s="33">
        <f t="shared" si="49"/>
        <v>5.1695315949022574E-3</v>
      </c>
    </row>
    <row r="2995" spans="2:4" x14ac:dyDescent="0.2">
      <c r="B2995" t="s">
        <v>3025</v>
      </c>
      <c r="C2995" s="33">
        <v>2.5645783460294967E-2</v>
      </c>
      <c r="D2995" s="33">
        <f t="shared" si="49"/>
        <v>2.4354216539705036E-2</v>
      </c>
    </row>
    <row r="2996" spans="2:4" x14ac:dyDescent="0.2">
      <c r="B2996" t="s">
        <v>3026</v>
      </c>
      <c r="C2996" s="33">
        <v>2.6280810971624657E-2</v>
      </c>
      <c r="D2996" s="33">
        <f t="shared" si="49"/>
        <v>2.3719189028375345E-2</v>
      </c>
    </row>
    <row r="2997" spans="2:4" x14ac:dyDescent="0.2">
      <c r="B2997" t="s">
        <v>3027</v>
      </c>
      <c r="C2997" s="33">
        <v>-1.0216862031540552E-3</v>
      </c>
      <c r="D2997" s="33">
        <f t="shared" si="49"/>
        <v>5.102168620315406E-2</v>
      </c>
    </row>
    <row r="2998" spans="2:4" x14ac:dyDescent="0.2">
      <c r="B2998" t="s">
        <v>3028</v>
      </c>
      <c r="C2998" s="33">
        <v>-1.3343922494572698E-2</v>
      </c>
      <c r="D2998" s="33">
        <f t="shared" si="49"/>
        <v>6.3343922494572699E-2</v>
      </c>
    </row>
    <row r="2999" spans="2:4" x14ac:dyDescent="0.2">
      <c r="B2999" t="s">
        <v>3029</v>
      </c>
      <c r="C2999" s="33">
        <v>-1.3133258593862817E-2</v>
      </c>
      <c r="D2999" s="33">
        <f t="shared" si="49"/>
        <v>6.3133258593862818E-2</v>
      </c>
    </row>
    <row r="3000" spans="2:4" x14ac:dyDescent="0.2">
      <c r="B3000" t="s">
        <v>3030</v>
      </c>
      <c r="C3000" s="33">
        <v>1.0714672644263779E-2</v>
      </c>
      <c r="D3000" s="33">
        <f t="shared" si="49"/>
        <v>3.9285327355736227E-2</v>
      </c>
    </row>
    <row r="3001" spans="2:4" x14ac:dyDescent="0.2">
      <c r="B3001" t="s">
        <v>3031</v>
      </c>
      <c r="C3001" s="33">
        <v>3.6839319202934533E-2</v>
      </c>
      <c r="D3001" s="33">
        <f t="shared" si="49"/>
        <v>1.316068079706547E-2</v>
      </c>
    </row>
    <row r="3002" spans="2:4" x14ac:dyDescent="0.2">
      <c r="B3002" t="s">
        <v>3032</v>
      </c>
      <c r="C3002" s="33">
        <v>-7.4353090113108214E-4</v>
      </c>
      <c r="D3002" s="33">
        <f t="shared" si="49"/>
        <v>5.0743530901131081E-2</v>
      </c>
    </row>
    <row r="3003" spans="2:4" x14ac:dyDescent="0.2">
      <c r="B3003" t="s">
        <v>3033</v>
      </c>
      <c r="C3003" s="33">
        <v>-8.4419313471597712E-3</v>
      </c>
      <c r="D3003" s="33">
        <f t="shared" si="49"/>
        <v>5.8441931347159776E-2</v>
      </c>
    </row>
    <row r="3004" spans="2:4" x14ac:dyDescent="0.2">
      <c r="B3004" t="s">
        <v>3034</v>
      </c>
      <c r="C3004" s="33">
        <v>6.7903125020850733E-2</v>
      </c>
      <c r="D3004" s="33">
        <f t="shared" si="49"/>
        <v>-1.790312502085073E-2</v>
      </c>
    </row>
    <row r="3005" spans="2:4" x14ac:dyDescent="0.2">
      <c r="B3005" t="s">
        <v>3035</v>
      </c>
      <c r="C3005" s="33">
        <v>3.1472580064373243E-2</v>
      </c>
      <c r="D3005" s="33">
        <f t="shared" si="49"/>
        <v>1.852741993562676E-2</v>
      </c>
    </row>
    <row r="3006" spans="2:4" x14ac:dyDescent="0.2">
      <c r="B3006" t="s">
        <v>3036</v>
      </c>
      <c r="C3006" s="33">
        <v>5.5564842964242874E-3</v>
      </c>
      <c r="D3006" s="33">
        <f t="shared" si="49"/>
        <v>4.4443515703575714E-2</v>
      </c>
    </row>
    <row r="3007" spans="2:4" x14ac:dyDescent="0.2">
      <c r="B3007" t="s">
        <v>3037</v>
      </c>
      <c r="C3007" s="33">
        <v>1.5815551887014084E-2</v>
      </c>
      <c r="D3007" s="33">
        <f t="shared" si="49"/>
        <v>3.4184448112985918E-2</v>
      </c>
    </row>
    <row r="3008" spans="2:4" x14ac:dyDescent="0.2">
      <c r="B3008" t="s">
        <v>3038</v>
      </c>
      <c r="C3008" s="33">
        <v>3.1330940760620235E-2</v>
      </c>
      <c r="D3008" s="33">
        <f t="shared" si="49"/>
        <v>1.8669059239379768E-2</v>
      </c>
    </row>
    <row r="3009" spans="2:4" x14ac:dyDescent="0.2">
      <c r="B3009" t="s">
        <v>3039</v>
      </c>
      <c r="C3009" s="33">
        <v>-4.0647460877851246E-2</v>
      </c>
      <c r="D3009" s="33">
        <f t="shared" si="49"/>
        <v>9.0647460877851249E-2</v>
      </c>
    </row>
    <row r="3010" spans="2:4" x14ac:dyDescent="0.2">
      <c r="B3010" t="s">
        <v>3040</v>
      </c>
      <c r="C3010" s="33">
        <v>-1.2592533122830598E-2</v>
      </c>
      <c r="D3010" s="33">
        <f t="shared" si="49"/>
        <v>6.2592533122830599E-2</v>
      </c>
    </row>
    <row r="3011" spans="2:4" x14ac:dyDescent="0.2">
      <c r="B3011" t="s">
        <v>3041</v>
      </c>
      <c r="C3011" s="33">
        <v>1.1092331986325516E-2</v>
      </c>
      <c r="D3011" s="33">
        <f t="shared" si="49"/>
        <v>3.8907668013674485E-2</v>
      </c>
    </row>
    <row r="3012" spans="2:4" x14ac:dyDescent="0.2">
      <c r="B3012" t="s">
        <v>3042</v>
      </c>
      <c r="C3012" s="33">
        <v>-2.3623510688935263E-2</v>
      </c>
      <c r="D3012" s="33">
        <f t="shared" si="49"/>
        <v>7.3623510688935273E-2</v>
      </c>
    </row>
    <row r="3013" spans="2:4" x14ac:dyDescent="0.2">
      <c r="B3013" t="s">
        <v>3043</v>
      </c>
      <c r="C3013" s="33">
        <v>6.2877346340741913E-3</v>
      </c>
      <c r="D3013" s="33">
        <f t="shared" ref="D3013:D3076" si="50">-C3013+5%</f>
        <v>4.3712265365925811E-2</v>
      </c>
    </row>
    <row r="3014" spans="2:4" x14ac:dyDescent="0.2">
      <c r="B3014" t="s">
        <v>3044</v>
      </c>
      <c r="C3014" s="33">
        <v>7.035698280764318E-3</v>
      </c>
      <c r="D3014" s="33">
        <f t="shared" si="50"/>
        <v>4.2964301719235681E-2</v>
      </c>
    </row>
    <row r="3015" spans="2:4" x14ac:dyDescent="0.2">
      <c r="B3015" t="s">
        <v>3045</v>
      </c>
      <c r="C3015" s="33">
        <v>-6.0135763605466946E-3</v>
      </c>
      <c r="D3015" s="33">
        <f t="shared" si="50"/>
        <v>5.6013576360546699E-2</v>
      </c>
    </row>
    <row r="3016" spans="2:4" x14ac:dyDescent="0.2">
      <c r="B3016" t="s">
        <v>3046</v>
      </c>
      <c r="C3016" s="33">
        <v>4.5688028417536268E-2</v>
      </c>
      <c r="D3016" s="33">
        <f t="shared" si="50"/>
        <v>4.3119715824637347E-3</v>
      </c>
    </row>
    <row r="3017" spans="2:4" x14ac:dyDescent="0.2">
      <c r="B3017" t="s">
        <v>3047</v>
      </c>
      <c r="C3017" s="33">
        <v>-1.0518138352131005E-3</v>
      </c>
      <c r="D3017" s="33">
        <f t="shared" si="50"/>
        <v>5.1051813835213102E-2</v>
      </c>
    </row>
    <row r="3018" spans="2:4" x14ac:dyDescent="0.2">
      <c r="B3018" t="s">
        <v>3048</v>
      </c>
      <c r="C3018" s="33">
        <v>3.5252401805130069E-2</v>
      </c>
      <c r="D3018" s="33">
        <f t="shared" si="50"/>
        <v>1.4747598194869933E-2</v>
      </c>
    </row>
    <row r="3019" spans="2:4" x14ac:dyDescent="0.2">
      <c r="B3019" t="s">
        <v>3049</v>
      </c>
      <c r="C3019" s="33">
        <v>4.5197739748658615E-2</v>
      </c>
      <c r="D3019" s="33">
        <f t="shared" si="50"/>
        <v>4.8022602513413878E-3</v>
      </c>
    </row>
    <row r="3020" spans="2:4" x14ac:dyDescent="0.2">
      <c r="B3020" t="s">
        <v>3050</v>
      </c>
      <c r="C3020" s="33">
        <v>3.5005132500965111E-2</v>
      </c>
      <c r="D3020" s="33">
        <f t="shared" si="50"/>
        <v>1.4994867499034892E-2</v>
      </c>
    </row>
    <row r="3021" spans="2:4" x14ac:dyDescent="0.2">
      <c r="B3021" t="s">
        <v>3051</v>
      </c>
      <c r="C3021" s="33">
        <v>4.1763996145304759E-2</v>
      </c>
      <c r="D3021" s="33">
        <f t="shared" si="50"/>
        <v>8.2360038546952438E-3</v>
      </c>
    </row>
    <row r="3022" spans="2:4" x14ac:dyDescent="0.2">
      <c r="B3022" t="s">
        <v>3052</v>
      </c>
      <c r="C3022" s="33">
        <v>1.473241111340229E-2</v>
      </c>
      <c r="D3022" s="33">
        <f t="shared" si="50"/>
        <v>3.5267588886597714E-2</v>
      </c>
    </row>
    <row r="3023" spans="2:4" x14ac:dyDescent="0.2">
      <c r="B3023" t="s">
        <v>3053</v>
      </c>
      <c r="C3023" s="33">
        <v>-6.5674179024678703E-5</v>
      </c>
      <c r="D3023" s="33">
        <f t="shared" si="50"/>
        <v>5.0065674179024681E-2</v>
      </c>
    </row>
    <row r="3024" spans="2:4" x14ac:dyDescent="0.2">
      <c r="B3024" t="s">
        <v>3054</v>
      </c>
      <c r="C3024" s="33">
        <v>4.032658337940867E-2</v>
      </c>
      <c r="D3024" s="33">
        <f t="shared" si="50"/>
        <v>9.6734166205913324E-3</v>
      </c>
    </row>
    <row r="3025" spans="2:4" x14ac:dyDescent="0.2">
      <c r="B3025" t="s">
        <v>3055</v>
      </c>
      <c r="C3025" s="33">
        <v>-1.8920329597784953E-2</v>
      </c>
      <c r="D3025" s="33">
        <f t="shared" si="50"/>
        <v>6.8920329597784963E-2</v>
      </c>
    </row>
    <row r="3026" spans="2:4" x14ac:dyDescent="0.2">
      <c r="B3026" t="s">
        <v>3056</v>
      </c>
      <c r="C3026" s="33">
        <v>2.4265784768885298E-2</v>
      </c>
      <c r="D3026" s="33">
        <f t="shared" si="50"/>
        <v>2.5734215231114705E-2</v>
      </c>
    </row>
    <row r="3027" spans="2:4" x14ac:dyDescent="0.2">
      <c r="B3027" t="s">
        <v>3057</v>
      </c>
      <c r="C3027" s="33">
        <v>8.4715226397809595E-3</v>
      </c>
      <c r="D3027" s="33">
        <f t="shared" si="50"/>
        <v>4.1528477360219043E-2</v>
      </c>
    </row>
    <row r="3028" spans="2:4" x14ac:dyDescent="0.2">
      <c r="B3028" t="s">
        <v>3058</v>
      </c>
      <c r="C3028" s="33">
        <v>-2.6672626214767493E-2</v>
      </c>
      <c r="D3028" s="33">
        <f t="shared" si="50"/>
        <v>7.6672626214767503E-2</v>
      </c>
    </row>
    <row r="3029" spans="2:4" x14ac:dyDescent="0.2">
      <c r="B3029" t="s">
        <v>3059</v>
      </c>
      <c r="C3029" s="33">
        <v>-1.0276647333131545E-2</v>
      </c>
      <c r="D3029" s="33">
        <f t="shared" si="50"/>
        <v>6.0276647333131546E-2</v>
      </c>
    </row>
    <row r="3030" spans="2:4" x14ac:dyDescent="0.2">
      <c r="B3030" t="s">
        <v>3060</v>
      </c>
      <c r="C3030" s="33">
        <v>4.276647753422938E-2</v>
      </c>
      <c r="D3030" s="33">
        <f t="shared" si="50"/>
        <v>7.2335224657706226E-3</v>
      </c>
    </row>
    <row r="3031" spans="2:4" x14ac:dyDescent="0.2">
      <c r="B3031" t="s">
        <v>3061</v>
      </c>
      <c r="C3031" s="33">
        <v>-3.1147244728573394E-3</v>
      </c>
      <c r="D3031" s="33">
        <f t="shared" si="50"/>
        <v>5.3114724472857339E-2</v>
      </c>
    </row>
    <row r="3032" spans="2:4" x14ac:dyDescent="0.2">
      <c r="B3032" t="s">
        <v>3062</v>
      </c>
      <c r="C3032" s="33">
        <v>-9.9293880610327664E-4</v>
      </c>
      <c r="D3032" s="33">
        <f t="shared" si="50"/>
        <v>5.0992938806103283E-2</v>
      </c>
    </row>
    <row r="3033" spans="2:4" x14ac:dyDescent="0.2">
      <c r="B3033" t="s">
        <v>3063</v>
      </c>
      <c r="C3033" s="33">
        <v>-2.07351843130004E-2</v>
      </c>
      <c r="D3033" s="33">
        <f t="shared" si="50"/>
        <v>7.073518431300041E-2</v>
      </c>
    </row>
    <row r="3034" spans="2:4" x14ac:dyDescent="0.2">
      <c r="B3034" t="s">
        <v>3064</v>
      </c>
      <c r="C3034" s="33">
        <v>2.5792519439180074E-2</v>
      </c>
      <c r="D3034" s="33">
        <f t="shared" si="50"/>
        <v>2.4207480560819929E-2</v>
      </c>
    </row>
    <row r="3035" spans="2:4" x14ac:dyDescent="0.2">
      <c r="B3035" t="s">
        <v>3065</v>
      </c>
      <c r="C3035" s="33">
        <v>-3.6258875304432722E-3</v>
      </c>
      <c r="D3035" s="33">
        <f t="shared" si="50"/>
        <v>5.3625887530443277E-2</v>
      </c>
    </row>
    <row r="3036" spans="2:4" x14ac:dyDescent="0.2">
      <c r="B3036" t="s">
        <v>3066</v>
      </c>
      <c r="C3036" s="33">
        <v>-4.1820362644956005E-2</v>
      </c>
      <c r="D3036" s="33">
        <f t="shared" si="50"/>
        <v>9.1820362644956008E-2</v>
      </c>
    </row>
    <row r="3037" spans="2:4" x14ac:dyDescent="0.2">
      <c r="B3037" t="s">
        <v>3067</v>
      </c>
      <c r="C3037" s="33">
        <v>-2.9145256570330957E-3</v>
      </c>
      <c r="D3037" s="33">
        <f t="shared" si="50"/>
        <v>5.2914525657033099E-2</v>
      </c>
    </row>
    <row r="3038" spans="2:4" x14ac:dyDescent="0.2">
      <c r="B3038" t="s">
        <v>3068</v>
      </c>
      <c r="C3038" s="33">
        <v>-1.7214530276861206E-2</v>
      </c>
      <c r="D3038" s="33">
        <f t="shared" si="50"/>
        <v>6.7214530276861209E-2</v>
      </c>
    </row>
    <row r="3039" spans="2:4" x14ac:dyDescent="0.2">
      <c r="B3039" t="s">
        <v>3069</v>
      </c>
      <c r="C3039" s="33">
        <v>3.720727929772602E-2</v>
      </c>
      <c r="D3039" s="33">
        <f t="shared" si="50"/>
        <v>1.2792720702273983E-2</v>
      </c>
    </row>
    <row r="3040" spans="2:4" x14ac:dyDescent="0.2">
      <c r="B3040" t="s">
        <v>3070</v>
      </c>
      <c r="C3040" s="33">
        <v>-1.8209134666672233E-2</v>
      </c>
      <c r="D3040" s="33">
        <f t="shared" si="50"/>
        <v>6.8209134666672236E-2</v>
      </c>
    </row>
    <row r="3041" spans="2:4" x14ac:dyDescent="0.2">
      <c r="B3041" t="s">
        <v>3071</v>
      </c>
      <c r="C3041" s="33">
        <v>-3.993084762211942E-3</v>
      </c>
      <c r="D3041" s="33">
        <f t="shared" si="50"/>
        <v>5.3993084762211943E-2</v>
      </c>
    </row>
    <row r="3042" spans="2:4" x14ac:dyDescent="0.2">
      <c r="B3042" t="s">
        <v>3072</v>
      </c>
      <c r="C3042" s="33">
        <v>4.6610609957865173E-4</v>
      </c>
      <c r="D3042" s="33">
        <f t="shared" si="50"/>
        <v>4.9533893900421351E-2</v>
      </c>
    </row>
    <row r="3043" spans="2:4" x14ac:dyDescent="0.2">
      <c r="B3043" t="s">
        <v>3073</v>
      </c>
      <c r="C3043" s="33">
        <v>-1.9373194031384905E-2</v>
      </c>
      <c r="D3043" s="33">
        <f t="shared" si="50"/>
        <v>6.9373194031384908E-2</v>
      </c>
    </row>
    <row r="3044" spans="2:4" x14ac:dyDescent="0.2">
      <c r="B3044" t="s">
        <v>3074</v>
      </c>
      <c r="C3044" s="33">
        <v>-1.107464786179131E-2</v>
      </c>
      <c r="D3044" s="33">
        <f t="shared" si="50"/>
        <v>6.1074647861791315E-2</v>
      </c>
    </row>
    <row r="3045" spans="2:4" x14ac:dyDescent="0.2">
      <c r="B3045" t="s">
        <v>3075</v>
      </c>
      <c r="C3045" s="33">
        <v>-2.6535554299485876E-2</v>
      </c>
      <c r="D3045" s="33">
        <f t="shared" si="50"/>
        <v>7.6535554299485886E-2</v>
      </c>
    </row>
    <row r="3046" spans="2:4" x14ac:dyDescent="0.2">
      <c r="B3046" t="s">
        <v>3076</v>
      </c>
      <c r="C3046" s="33">
        <v>-3.0262102096567163E-2</v>
      </c>
      <c r="D3046" s="33">
        <f t="shared" si="50"/>
        <v>8.0262102096567173E-2</v>
      </c>
    </row>
    <row r="3047" spans="2:4" x14ac:dyDescent="0.2">
      <c r="B3047" t="s">
        <v>3077</v>
      </c>
      <c r="C3047" s="33">
        <v>1.9438464334446195E-2</v>
      </c>
      <c r="D3047" s="33">
        <f t="shared" si="50"/>
        <v>3.0561535665553807E-2</v>
      </c>
    </row>
    <row r="3048" spans="2:4" x14ac:dyDescent="0.2">
      <c r="B3048" t="s">
        <v>3078</v>
      </c>
      <c r="C3048" s="33">
        <v>6.1889425204355343E-3</v>
      </c>
      <c r="D3048" s="33">
        <f t="shared" si="50"/>
        <v>4.3811057479564472E-2</v>
      </c>
    </row>
    <row r="3049" spans="2:4" x14ac:dyDescent="0.2">
      <c r="B3049" t="s">
        <v>3079</v>
      </c>
      <c r="C3049" s="33">
        <v>1.0344848379610895E-2</v>
      </c>
      <c r="D3049" s="33">
        <f t="shared" si="50"/>
        <v>3.9655151620389108E-2</v>
      </c>
    </row>
    <row r="3050" spans="2:4" x14ac:dyDescent="0.2">
      <c r="B3050" t="s">
        <v>3080</v>
      </c>
      <c r="C3050" s="33">
        <v>-1.056547901298135E-2</v>
      </c>
      <c r="D3050" s="33">
        <f t="shared" si="50"/>
        <v>6.0565479012981351E-2</v>
      </c>
    </row>
    <row r="3051" spans="2:4" x14ac:dyDescent="0.2">
      <c r="B3051" t="s">
        <v>3081</v>
      </c>
      <c r="C3051" s="33">
        <v>2.6274000488766061E-3</v>
      </c>
      <c r="D3051" s="33">
        <f t="shared" si="50"/>
        <v>4.7372599951123397E-2</v>
      </c>
    </row>
    <row r="3052" spans="2:4" x14ac:dyDescent="0.2">
      <c r="B3052" t="s">
        <v>3082</v>
      </c>
      <c r="C3052" s="33">
        <v>-3.2052390414831516E-2</v>
      </c>
      <c r="D3052" s="33">
        <f t="shared" si="50"/>
        <v>8.2052390414831519E-2</v>
      </c>
    </row>
    <row r="3053" spans="2:4" x14ac:dyDescent="0.2">
      <c r="B3053" t="s">
        <v>3083</v>
      </c>
      <c r="C3053" s="33">
        <v>8.451178009261491E-3</v>
      </c>
      <c r="D3053" s="33">
        <f t="shared" si="50"/>
        <v>4.1548821990738512E-2</v>
      </c>
    </row>
    <row r="3054" spans="2:4" x14ac:dyDescent="0.2">
      <c r="B3054" t="s">
        <v>3084</v>
      </c>
      <c r="C3054" s="33">
        <v>4.2958981225140191E-2</v>
      </c>
      <c r="D3054" s="33">
        <f t="shared" si="50"/>
        <v>7.0410187748598113E-3</v>
      </c>
    </row>
    <row r="3055" spans="2:4" x14ac:dyDescent="0.2">
      <c r="B3055" t="s">
        <v>3085</v>
      </c>
      <c r="C3055" s="33">
        <v>2.3442454140891782E-2</v>
      </c>
      <c r="D3055" s="33">
        <f t="shared" si="50"/>
        <v>2.655754585910822E-2</v>
      </c>
    </row>
    <row r="3056" spans="2:4" x14ac:dyDescent="0.2">
      <c r="B3056" t="s">
        <v>3086</v>
      </c>
      <c r="C3056" s="33">
        <v>-5.7044837009883383E-3</v>
      </c>
      <c r="D3056" s="33">
        <f t="shared" si="50"/>
        <v>5.5704483700988343E-2</v>
      </c>
    </row>
    <row r="3057" spans="2:4" x14ac:dyDescent="0.2">
      <c r="B3057" t="s">
        <v>3087</v>
      </c>
      <c r="C3057" s="33">
        <v>-9.5026896590758112E-3</v>
      </c>
      <c r="D3057" s="33">
        <f t="shared" si="50"/>
        <v>5.9502689659075812E-2</v>
      </c>
    </row>
    <row r="3058" spans="2:4" x14ac:dyDescent="0.2">
      <c r="B3058" t="s">
        <v>3088</v>
      </c>
      <c r="C3058" s="33">
        <v>3.2704744802377894E-2</v>
      </c>
      <c r="D3058" s="33">
        <f t="shared" si="50"/>
        <v>1.7295255197622109E-2</v>
      </c>
    </row>
    <row r="3059" spans="2:4" x14ac:dyDescent="0.2">
      <c r="B3059" t="s">
        <v>3089</v>
      </c>
      <c r="C3059" s="33">
        <v>-9.6705473139572246E-3</v>
      </c>
      <c r="D3059" s="33">
        <f t="shared" si="50"/>
        <v>5.9670547313957226E-2</v>
      </c>
    </row>
    <row r="3060" spans="2:4" x14ac:dyDescent="0.2">
      <c r="B3060" t="s">
        <v>3090</v>
      </c>
      <c r="C3060" s="33">
        <v>-3.3570603054775619E-2</v>
      </c>
      <c r="D3060" s="33">
        <f t="shared" si="50"/>
        <v>8.3570603054775622E-2</v>
      </c>
    </row>
    <row r="3061" spans="2:4" x14ac:dyDescent="0.2">
      <c r="B3061" t="s">
        <v>3091</v>
      </c>
      <c r="C3061" s="33">
        <v>-1.1657206752157858E-2</v>
      </c>
      <c r="D3061" s="33">
        <f t="shared" si="50"/>
        <v>6.1657206752157863E-2</v>
      </c>
    </row>
    <row r="3062" spans="2:4" x14ac:dyDescent="0.2">
      <c r="B3062" t="s">
        <v>3092</v>
      </c>
      <c r="C3062" s="33">
        <v>-8.1203410419995511E-3</v>
      </c>
      <c r="D3062" s="33">
        <f t="shared" si="50"/>
        <v>5.8120341041999556E-2</v>
      </c>
    </row>
    <row r="3063" spans="2:4" x14ac:dyDescent="0.2">
      <c r="B3063" t="s">
        <v>3093</v>
      </c>
      <c r="C3063" s="33">
        <v>2.5039988194960769E-2</v>
      </c>
      <c r="D3063" s="33">
        <f t="shared" si="50"/>
        <v>2.4960011805039234E-2</v>
      </c>
    </row>
    <row r="3064" spans="2:4" x14ac:dyDescent="0.2">
      <c r="B3064" t="s">
        <v>3094</v>
      </c>
      <c r="C3064" s="33">
        <v>2.3308573649645833E-2</v>
      </c>
      <c r="D3064" s="33">
        <f t="shared" si="50"/>
        <v>2.669142635035417E-2</v>
      </c>
    </row>
    <row r="3065" spans="2:4" x14ac:dyDescent="0.2">
      <c r="B3065" t="s">
        <v>3095</v>
      </c>
      <c r="C3065" s="33">
        <v>5.1091977193636971E-2</v>
      </c>
      <c r="D3065" s="33">
        <f t="shared" si="50"/>
        <v>-1.0919771936369685E-3</v>
      </c>
    </row>
    <row r="3066" spans="2:4" x14ac:dyDescent="0.2">
      <c r="B3066" t="s">
        <v>3096</v>
      </c>
      <c r="C3066" s="33">
        <v>2.7806602999341019E-2</v>
      </c>
      <c r="D3066" s="33">
        <f t="shared" si="50"/>
        <v>2.2193397000658983E-2</v>
      </c>
    </row>
    <row r="3067" spans="2:4" x14ac:dyDescent="0.2">
      <c r="B3067" t="s">
        <v>3097</v>
      </c>
      <c r="C3067" s="33">
        <v>-5.6989272703266234E-3</v>
      </c>
      <c r="D3067" s="33">
        <f t="shared" si="50"/>
        <v>5.5698927270326624E-2</v>
      </c>
    </row>
    <row r="3068" spans="2:4" x14ac:dyDescent="0.2">
      <c r="B3068" t="s">
        <v>3098</v>
      </c>
      <c r="C3068" s="33">
        <v>1.0005885702280065E-2</v>
      </c>
      <c r="D3068" s="33">
        <f t="shared" si="50"/>
        <v>3.9994114297719936E-2</v>
      </c>
    </row>
    <row r="3069" spans="2:4" x14ac:dyDescent="0.2">
      <c r="B3069" t="s">
        <v>3099</v>
      </c>
      <c r="C3069" s="33">
        <v>1.9624401510078965E-2</v>
      </c>
      <c r="D3069" s="33">
        <f t="shared" si="50"/>
        <v>3.0375598489921038E-2</v>
      </c>
    </row>
    <row r="3070" spans="2:4" x14ac:dyDescent="0.2">
      <c r="B3070" t="s">
        <v>3100</v>
      </c>
      <c r="C3070" s="33">
        <v>1.14082110724665E-2</v>
      </c>
      <c r="D3070" s="33">
        <f t="shared" si="50"/>
        <v>3.8591788927533503E-2</v>
      </c>
    </row>
    <row r="3071" spans="2:4" x14ac:dyDescent="0.2">
      <c r="B3071" t="s">
        <v>3101</v>
      </c>
      <c r="C3071" s="33">
        <v>-1.9399212833967894E-2</v>
      </c>
      <c r="D3071" s="33">
        <f t="shared" si="50"/>
        <v>6.9399212833967897E-2</v>
      </c>
    </row>
    <row r="3072" spans="2:4" x14ac:dyDescent="0.2">
      <c r="B3072" t="s">
        <v>3102</v>
      </c>
      <c r="C3072" s="33">
        <v>9.7380400379371689E-3</v>
      </c>
      <c r="D3072" s="33">
        <f t="shared" si="50"/>
        <v>4.0261959962062832E-2</v>
      </c>
    </row>
    <row r="3073" spans="2:4" x14ac:dyDescent="0.2">
      <c r="B3073" t="s">
        <v>3103</v>
      </c>
      <c r="C3073" s="33">
        <v>1.8337756659782434E-2</v>
      </c>
      <c r="D3073" s="33">
        <f t="shared" si="50"/>
        <v>3.1662243340217569E-2</v>
      </c>
    </row>
    <row r="3074" spans="2:4" x14ac:dyDescent="0.2">
      <c r="B3074" t="s">
        <v>3104</v>
      </c>
      <c r="C3074" s="33">
        <v>-2.4037662263706593E-2</v>
      </c>
      <c r="D3074" s="33">
        <f t="shared" si="50"/>
        <v>7.4037662263706588E-2</v>
      </c>
    </row>
    <row r="3075" spans="2:4" x14ac:dyDescent="0.2">
      <c r="B3075" t="s">
        <v>3105</v>
      </c>
      <c r="C3075" s="33">
        <v>4.3227297396996746E-2</v>
      </c>
      <c r="D3075" s="33">
        <f t="shared" si="50"/>
        <v>6.7727026030032569E-3</v>
      </c>
    </row>
    <row r="3076" spans="2:4" x14ac:dyDescent="0.2">
      <c r="B3076" t="s">
        <v>3106</v>
      </c>
      <c r="C3076" s="33">
        <v>2.8971562107556498E-2</v>
      </c>
      <c r="D3076" s="33">
        <f t="shared" si="50"/>
        <v>2.1028437892443505E-2</v>
      </c>
    </row>
    <row r="3077" spans="2:4" x14ac:dyDescent="0.2">
      <c r="B3077" t="s">
        <v>3107</v>
      </c>
      <c r="C3077" s="33">
        <v>4.4086032718986291E-3</v>
      </c>
      <c r="D3077" s="33">
        <f t="shared" ref="D3077:D3140" si="51">-C3077+5%</f>
        <v>4.5591396728101377E-2</v>
      </c>
    </row>
    <row r="3078" spans="2:4" x14ac:dyDescent="0.2">
      <c r="B3078" t="s">
        <v>3108</v>
      </c>
      <c r="C3078" s="33">
        <v>1.7092303733372394E-2</v>
      </c>
      <c r="D3078" s="33">
        <f t="shared" si="51"/>
        <v>3.2907696266627609E-2</v>
      </c>
    </row>
    <row r="3079" spans="2:4" x14ac:dyDescent="0.2">
      <c r="B3079" t="s">
        <v>3109</v>
      </c>
      <c r="C3079" s="33">
        <v>1.2881185281061403E-2</v>
      </c>
      <c r="D3079" s="33">
        <f t="shared" si="51"/>
        <v>3.7118814718938603E-2</v>
      </c>
    </row>
    <row r="3080" spans="2:4" x14ac:dyDescent="0.2">
      <c r="B3080" t="s">
        <v>3110</v>
      </c>
      <c r="C3080" s="33">
        <v>-2.9343187622320417E-2</v>
      </c>
      <c r="D3080" s="33">
        <f t="shared" si="51"/>
        <v>7.9343187622320427E-2</v>
      </c>
    </row>
    <row r="3081" spans="2:4" x14ac:dyDescent="0.2">
      <c r="B3081" t="s">
        <v>3111</v>
      </c>
      <c r="C3081" s="33">
        <v>1.0722339253584168E-2</v>
      </c>
      <c r="D3081" s="33">
        <f t="shared" si="51"/>
        <v>3.9277660746415838E-2</v>
      </c>
    </row>
    <row r="3082" spans="2:4" x14ac:dyDescent="0.2">
      <c r="B3082" t="s">
        <v>3112</v>
      </c>
      <c r="C3082" s="33">
        <v>2.5945246433686404E-2</v>
      </c>
      <c r="D3082" s="33">
        <f t="shared" si="51"/>
        <v>2.4054753566313598E-2</v>
      </c>
    </row>
    <row r="3083" spans="2:4" x14ac:dyDescent="0.2">
      <c r="B3083" t="s">
        <v>3113</v>
      </c>
      <c r="C3083" s="33">
        <v>-2.063335834679516E-3</v>
      </c>
      <c r="D3083" s="33">
        <f t="shared" si="51"/>
        <v>5.2063335834679522E-2</v>
      </c>
    </row>
    <row r="3084" spans="2:4" x14ac:dyDescent="0.2">
      <c r="B3084" t="s">
        <v>3114</v>
      </c>
      <c r="C3084" s="33">
        <v>4.4186777319362602E-2</v>
      </c>
      <c r="D3084" s="33">
        <f t="shared" si="51"/>
        <v>5.8132226806374004E-3</v>
      </c>
    </row>
    <row r="3085" spans="2:4" x14ac:dyDescent="0.2">
      <c r="B3085" t="s">
        <v>3115</v>
      </c>
      <c r="C3085" s="33">
        <v>2.4184248803718533E-3</v>
      </c>
      <c r="D3085" s="33">
        <f t="shared" si="51"/>
        <v>4.7581575119628149E-2</v>
      </c>
    </row>
    <row r="3086" spans="2:4" x14ac:dyDescent="0.2">
      <c r="B3086" t="s">
        <v>3116</v>
      </c>
      <c r="C3086" s="33">
        <v>3.1914192879418466E-3</v>
      </c>
      <c r="D3086" s="33">
        <f t="shared" si="51"/>
        <v>4.6808580712058158E-2</v>
      </c>
    </row>
    <row r="3087" spans="2:4" x14ac:dyDescent="0.2">
      <c r="B3087" t="s">
        <v>3117</v>
      </c>
      <c r="C3087" s="33">
        <v>-1.5996341713830041E-2</v>
      </c>
      <c r="D3087" s="33">
        <f t="shared" si="51"/>
        <v>6.5996341713830037E-2</v>
      </c>
    </row>
    <row r="3088" spans="2:4" x14ac:dyDescent="0.2">
      <c r="B3088" t="s">
        <v>3118</v>
      </c>
      <c r="C3088" s="33">
        <v>2.7089297231977977E-2</v>
      </c>
      <c r="D3088" s="33">
        <f t="shared" si="51"/>
        <v>2.2910702768022026E-2</v>
      </c>
    </row>
    <row r="3089" spans="2:4" x14ac:dyDescent="0.2">
      <c r="B3089" t="s">
        <v>3119</v>
      </c>
      <c r="C3089" s="33">
        <v>1.9528905205199419E-4</v>
      </c>
      <c r="D3089" s="33">
        <f t="shared" si="51"/>
        <v>4.9804710947948007E-2</v>
      </c>
    </row>
    <row r="3090" spans="2:4" x14ac:dyDescent="0.2">
      <c r="B3090" t="s">
        <v>3120</v>
      </c>
      <c r="C3090" s="33">
        <v>-1.8735642769336196E-3</v>
      </c>
      <c r="D3090" s="33">
        <f t="shared" si="51"/>
        <v>5.1873564276933626E-2</v>
      </c>
    </row>
    <row r="3091" spans="2:4" x14ac:dyDescent="0.2">
      <c r="B3091" t="s">
        <v>3121</v>
      </c>
      <c r="C3091" s="33">
        <v>-1.2487381681451684E-2</v>
      </c>
      <c r="D3091" s="33">
        <f t="shared" si="51"/>
        <v>6.2487381681451688E-2</v>
      </c>
    </row>
    <row r="3092" spans="2:4" x14ac:dyDescent="0.2">
      <c r="B3092" t="s">
        <v>3122</v>
      </c>
      <c r="C3092" s="33">
        <v>-1.6328920615689847E-3</v>
      </c>
      <c r="D3092" s="33">
        <f t="shared" si="51"/>
        <v>5.1632892061568986E-2</v>
      </c>
    </row>
    <row r="3093" spans="2:4" x14ac:dyDescent="0.2">
      <c r="B3093" t="s">
        <v>3123</v>
      </c>
      <c r="C3093" s="33">
        <v>-1.3541237675410009E-2</v>
      </c>
      <c r="D3093" s="33">
        <f t="shared" si="51"/>
        <v>6.3541237675410006E-2</v>
      </c>
    </row>
    <row r="3094" spans="2:4" x14ac:dyDescent="0.2">
      <c r="B3094" t="s">
        <v>3124</v>
      </c>
      <c r="C3094" s="33">
        <v>-6.914858332536444E-3</v>
      </c>
      <c r="D3094" s="33">
        <f t="shared" si="51"/>
        <v>5.6914858332536448E-2</v>
      </c>
    </row>
    <row r="3095" spans="2:4" x14ac:dyDescent="0.2">
      <c r="B3095" t="s">
        <v>3125</v>
      </c>
      <c r="C3095" s="33">
        <v>1.8517443831895707E-2</v>
      </c>
      <c r="D3095" s="33">
        <f t="shared" si="51"/>
        <v>3.1482556168104296E-2</v>
      </c>
    </row>
    <row r="3096" spans="2:4" x14ac:dyDescent="0.2">
      <c r="B3096" t="s">
        <v>3126</v>
      </c>
      <c r="C3096" s="33">
        <v>3.7555053209479057E-2</v>
      </c>
      <c r="D3096" s="33">
        <f t="shared" si="51"/>
        <v>1.2444946790520946E-2</v>
      </c>
    </row>
    <row r="3097" spans="2:4" x14ac:dyDescent="0.2">
      <c r="B3097" t="s">
        <v>3127</v>
      </c>
      <c r="C3097" s="33">
        <v>8.4039184306998107E-3</v>
      </c>
      <c r="D3097" s="33">
        <f t="shared" si="51"/>
        <v>4.159608156930019E-2</v>
      </c>
    </row>
    <row r="3098" spans="2:4" x14ac:dyDescent="0.2">
      <c r="B3098" t="s">
        <v>3128</v>
      </c>
      <c r="C3098" s="33">
        <v>-2.5464029517226268E-2</v>
      </c>
      <c r="D3098" s="33">
        <f t="shared" si="51"/>
        <v>7.5464029517226278E-2</v>
      </c>
    </row>
    <row r="3099" spans="2:4" x14ac:dyDescent="0.2">
      <c r="B3099" t="s">
        <v>3129</v>
      </c>
      <c r="C3099" s="33">
        <v>6.0279384029524518E-3</v>
      </c>
      <c r="D3099" s="33">
        <f t="shared" si="51"/>
        <v>4.397206159704755E-2</v>
      </c>
    </row>
    <row r="3100" spans="2:4" x14ac:dyDescent="0.2">
      <c r="B3100" t="s">
        <v>3130</v>
      </c>
      <c r="C3100" s="33">
        <v>2.0016220488824874E-2</v>
      </c>
      <c r="D3100" s="33">
        <f t="shared" si="51"/>
        <v>2.9983779511175129E-2</v>
      </c>
    </row>
    <row r="3101" spans="2:4" x14ac:dyDescent="0.2">
      <c r="B3101" t="s">
        <v>3131</v>
      </c>
      <c r="C3101" s="33">
        <v>-7.0057197064320818E-3</v>
      </c>
      <c r="D3101" s="33">
        <f t="shared" si="51"/>
        <v>5.7005719706432083E-2</v>
      </c>
    </row>
    <row r="3102" spans="2:4" x14ac:dyDescent="0.2">
      <c r="B3102" t="s">
        <v>3132</v>
      </c>
      <c r="C3102" s="33">
        <v>-7.196877259374625E-3</v>
      </c>
      <c r="D3102" s="33">
        <f t="shared" si="51"/>
        <v>5.7196877259374626E-2</v>
      </c>
    </row>
    <row r="3103" spans="2:4" x14ac:dyDescent="0.2">
      <c r="B3103" t="s">
        <v>3133</v>
      </c>
      <c r="C3103" s="33">
        <v>3.5495289629125085E-2</v>
      </c>
      <c r="D3103" s="33">
        <f t="shared" si="51"/>
        <v>1.4504710370874918E-2</v>
      </c>
    </row>
    <row r="3104" spans="2:4" x14ac:dyDescent="0.2">
      <c r="B3104" t="s">
        <v>3134</v>
      </c>
      <c r="C3104" s="33">
        <v>2.712235164175196E-2</v>
      </c>
      <c r="D3104" s="33">
        <f t="shared" si="51"/>
        <v>2.2877648358248043E-2</v>
      </c>
    </row>
    <row r="3105" spans="2:4" x14ac:dyDescent="0.2">
      <c r="B3105" t="s">
        <v>3135</v>
      </c>
      <c r="C3105" s="33">
        <v>-1.1111359033003461E-2</v>
      </c>
      <c r="D3105" s="33">
        <f t="shared" si="51"/>
        <v>6.1111359033003465E-2</v>
      </c>
    </row>
    <row r="3106" spans="2:4" x14ac:dyDescent="0.2">
      <c r="B3106" t="s">
        <v>3136</v>
      </c>
      <c r="C3106" s="33">
        <v>2.4381767673637571E-2</v>
      </c>
      <c r="D3106" s="33">
        <f t="shared" si="51"/>
        <v>2.5618232326362431E-2</v>
      </c>
    </row>
    <row r="3107" spans="2:4" x14ac:dyDescent="0.2">
      <c r="B3107" t="s">
        <v>3137</v>
      </c>
      <c r="C3107" s="33">
        <v>1.1787383882025413E-2</v>
      </c>
      <c r="D3107" s="33">
        <f t="shared" si="51"/>
        <v>3.8212616117974593E-2</v>
      </c>
    </row>
    <row r="3108" spans="2:4" x14ac:dyDescent="0.2">
      <c r="B3108" t="s">
        <v>3138</v>
      </c>
      <c r="C3108" s="33">
        <v>2.7504284613362975E-2</v>
      </c>
      <c r="D3108" s="33">
        <f t="shared" si="51"/>
        <v>2.2495715386637027E-2</v>
      </c>
    </row>
    <row r="3109" spans="2:4" x14ac:dyDescent="0.2">
      <c r="B3109" t="s">
        <v>3139</v>
      </c>
      <c r="C3109" s="33">
        <v>1.6171906808067953E-2</v>
      </c>
      <c r="D3109" s="33">
        <f t="shared" si="51"/>
        <v>3.382809319193205E-2</v>
      </c>
    </row>
    <row r="3110" spans="2:4" x14ac:dyDescent="0.2">
      <c r="B3110" t="s">
        <v>3140</v>
      </c>
      <c r="C3110" s="33">
        <v>-5.1891555202319556E-3</v>
      </c>
      <c r="D3110" s="33">
        <f t="shared" si="51"/>
        <v>5.5189155520231958E-2</v>
      </c>
    </row>
    <row r="3111" spans="2:4" x14ac:dyDescent="0.2">
      <c r="B3111" t="s">
        <v>3141</v>
      </c>
      <c r="C3111" s="33">
        <v>-2.5405752746987954E-2</v>
      </c>
      <c r="D3111" s="33">
        <f t="shared" si="51"/>
        <v>7.5405752746987964E-2</v>
      </c>
    </row>
    <row r="3112" spans="2:4" x14ac:dyDescent="0.2">
      <c r="B3112" t="s">
        <v>3142</v>
      </c>
      <c r="C3112" s="33">
        <v>1.5692336949273886E-2</v>
      </c>
      <c r="D3112" s="33">
        <f t="shared" si="51"/>
        <v>3.430766305072612E-2</v>
      </c>
    </row>
    <row r="3113" spans="2:4" x14ac:dyDescent="0.2">
      <c r="B3113" t="s">
        <v>3143</v>
      </c>
      <c r="C3113" s="33">
        <v>5.1466478408466118E-2</v>
      </c>
      <c r="D3113" s="33">
        <f t="shared" si="51"/>
        <v>-1.4664784084661153E-3</v>
      </c>
    </row>
    <row r="3114" spans="2:4" x14ac:dyDescent="0.2">
      <c r="B3114" t="s">
        <v>3144</v>
      </c>
      <c r="C3114" s="33">
        <v>3.2706021498617621E-2</v>
      </c>
      <c r="D3114" s="33">
        <f t="shared" si="51"/>
        <v>1.7293978501382382E-2</v>
      </c>
    </row>
    <row r="3115" spans="2:4" x14ac:dyDescent="0.2">
      <c r="B3115" t="s">
        <v>3145</v>
      </c>
      <c r="C3115" s="33">
        <v>2.6883473931865777E-2</v>
      </c>
      <c r="D3115" s="33">
        <f t="shared" si="51"/>
        <v>2.3116526068134226E-2</v>
      </c>
    </row>
    <row r="3116" spans="2:4" x14ac:dyDescent="0.2">
      <c r="B3116" t="s">
        <v>3146</v>
      </c>
      <c r="C3116" s="33">
        <v>4.1542604186187625E-2</v>
      </c>
      <c r="D3116" s="33">
        <f t="shared" si="51"/>
        <v>8.4573958138123781E-3</v>
      </c>
    </row>
    <row r="3117" spans="2:4" x14ac:dyDescent="0.2">
      <c r="B3117" t="s">
        <v>3147</v>
      </c>
      <c r="C3117" s="33">
        <v>2.7552862474828105E-2</v>
      </c>
      <c r="D3117" s="33">
        <f t="shared" si="51"/>
        <v>2.2447137525171898E-2</v>
      </c>
    </row>
    <row r="3118" spans="2:4" x14ac:dyDescent="0.2">
      <c r="B3118" t="s">
        <v>3148</v>
      </c>
      <c r="C3118" s="33">
        <v>2.4724331736598236E-2</v>
      </c>
      <c r="D3118" s="33">
        <f t="shared" si="51"/>
        <v>2.5275668263401767E-2</v>
      </c>
    </row>
    <row r="3119" spans="2:4" x14ac:dyDescent="0.2">
      <c r="B3119" t="s">
        <v>3149</v>
      </c>
      <c r="C3119" s="33">
        <v>-2.0660400661375637E-2</v>
      </c>
      <c r="D3119" s="33">
        <f t="shared" si="51"/>
        <v>7.0660400661375633E-2</v>
      </c>
    </row>
    <row r="3120" spans="2:4" x14ac:dyDescent="0.2">
      <c r="B3120" t="s">
        <v>3150</v>
      </c>
      <c r="C3120" s="33">
        <v>-7.0724504125451223E-3</v>
      </c>
      <c r="D3120" s="33">
        <f t="shared" si="51"/>
        <v>5.7072450412545127E-2</v>
      </c>
    </row>
    <row r="3121" spans="2:4" x14ac:dyDescent="0.2">
      <c r="B3121" t="s">
        <v>3151</v>
      </c>
      <c r="C3121" s="33">
        <v>4.6571999322600512E-3</v>
      </c>
      <c r="D3121" s="33">
        <f t="shared" si="51"/>
        <v>4.5342800067739955E-2</v>
      </c>
    </row>
    <row r="3122" spans="2:4" x14ac:dyDescent="0.2">
      <c r="B3122" t="s">
        <v>3152</v>
      </c>
      <c r="C3122" s="33">
        <v>-2.0873066396201199E-2</v>
      </c>
      <c r="D3122" s="33">
        <f t="shared" si="51"/>
        <v>7.0873066396201195E-2</v>
      </c>
    </row>
    <row r="3123" spans="2:4" x14ac:dyDescent="0.2">
      <c r="B3123" t="s">
        <v>3153</v>
      </c>
      <c r="C3123" s="33">
        <v>3.1076344565821951E-2</v>
      </c>
      <c r="D3123" s="33">
        <f t="shared" si="51"/>
        <v>1.8923655434178052E-2</v>
      </c>
    </row>
    <row r="3124" spans="2:4" x14ac:dyDescent="0.2">
      <c r="B3124" t="s">
        <v>3154</v>
      </c>
      <c r="C3124" s="33">
        <v>2.6402764225995176E-2</v>
      </c>
      <c r="D3124" s="33">
        <f t="shared" si="51"/>
        <v>2.3597235774004827E-2</v>
      </c>
    </row>
    <row r="3125" spans="2:4" x14ac:dyDescent="0.2">
      <c r="B3125" t="s">
        <v>3155</v>
      </c>
      <c r="C3125" s="33">
        <v>-3.3500855296823423E-2</v>
      </c>
      <c r="D3125" s="33">
        <f t="shared" si="51"/>
        <v>8.3500855296823426E-2</v>
      </c>
    </row>
    <row r="3126" spans="2:4" x14ac:dyDescent="0.2">
      <c r="B3126" t="s">
        <v>3156</v>
      </c>
      <c r="C3126" s="33">
        <v>-2.6124148016308073E-3</v>
      </c>
      <c r="D3126" s="33">
        <f t="shared" si="51"/>
        <v>5.2612414801630814E-2</v>
      </c>
    </row>
    <row r="3127" spans="2:4" x14ac:dyDescent="0.2">
      <c r="B3127" t="s">
        <v>3157</v>
      </c>
      <c r="C3127" s="33">
        <v>-5.2052989876145046E-3</v>
      </c>
      <c r="D3127" s="33">
        <f t="shared" si="51"/>
        <v>5.5205298987614504E-2</v>
      </c>
    </row>
    <row r="3128" spans="2:4" x14ac:dyDescent="0.2">
      <c r="B3128" t="s">
        <v>3158</v>
      </c>
      <c r="C3128" s="33">
        <v>7.7928083092282455E-3</v>
      </c>
      <c r="D3128" s="33">
        <f t="shared" si="51"/>
        <v>4.2207191690771757E-2</v>
      </c>
    </row>
    <row r="3129" spans="2:4" x14ac:dyDescent="0.2">
      <c r="B3129" t="s">
        <v>3159</v>
      </c>
      <c r="C3129" s="33">
        <v>-2.8537951247210661E-2</v>
      </c>
      <c r="D3129" s="33">
        <f t="shared" si="51"/>
        <v>7.8537951247210663E-2</v>
      </c>
    </row>
    <row r="3130" spans="2:4" x14ac:dyDescent="0.2">
      <c r="B3130" t="s">
        <v>3160</v>
      </c>
      <c r="C3130" s="33">
        <v>1.9941252389043936E-2</v>
      </c>
      <c r="D3130" s="33">
        <f t="shared" si="51"/>
        <v>3.0058747610956067E-2</v>
      </c>
    </row>
    <row r="3131" spans="2:4" x14ac:dyDescent="0.2">
      <c r="B3131" t="s">
        <v>3161</v>
      </c>
      <c r="C3131" s="33">
        <v>-7.9858889100895333E-3</v>
      </c>
      <c r="D3131" s="33">
        <f t="shared" si="51"/>
        <v>5.7985888910089538E-2</v>
      </c>
    </row>
    <row r="3132" spans="2:4" x14ac:dyDescent="0.2">
      <c r="B3132" t="s">
        <v>3162</v>
      </c>
      <c r="C3132" s="33">
        <v>1.4272081460957809E-2</v>
      </c>
      <c r="D3132" s="33">
        <f t="shared" si="51"/>
        <v>3.5727918539042197E-2</v>
      </c>
    </row>
    <row r="3133" spans="2:4" x14ac:dyDescent="0.2">
      <c r="B3133" t="s">
        <v>3163</v>
      </c>
      <c r="C3133" s="33">
        <v>3.8509870758943951E-2</v>
      </c>
      <c r="D3133" s="33">
        <f t="shared" si="51"/>
        <v>1.1490129241056052E-2</v>
      </c>
    </row>
    <row r="3134" spans="2:4" x14ac:dyDescent="0.2">
      <c r="B3134" t="s">
        <v>3164</v>
      </c>
      <c r="C3134" s="33">
        <v>3.2150776137625341E-3</v>
      </c>
      <c r="D3134" s="33">
        <f t="shared" si="51"/>
        <v>4.6784922386237465E-2</v>
      </c>
    </row>
    <row r="3135" spans="2:4" x14ac:dyDescent="0.2">
      <c r="B3135" t="s">
        <v>3165</v>
      </c>
      <c r="C3135" s="33">
        <v>-1.3795288902020189E-2</v>
      </c>
      <c r="D3135" s="33">
        <f t="shared" si="51"/>
        <v>6.3795288902020186E-2</v>
      </c>
    </row>
    <row r="3136" spans="2:4" x14ac:dyDescent="0.2">
      <c r="B3136" t="s">
        <v>3166</v>
      </c>
      <c r="C3136" s="33">
        <v>3.754336381846337E-2</v>
      </c>
      <c r="D3136" s="33">
        <f t="shared" si="51"/>
        <v>1.2456636181536633E-2</v>
      </c>
    </row>
    <row r="3137" spans="2:4" x14ac:dyDescent="0.2">
      <c r="B3137" t="s">
        <v>3167</v>
      </c>
      <c r="C3137" s="33">
        <v>2.2461400393803566E-2</v>
      </c>
      <c r="D3137" s="33">
        <f t="shared" si="51"/>
        <v>2.7538599606196437E-2</v>
      </c>
    </row>
    <row r="3138" spans="2:4" x14ac:dyDescent="0.2">
      <c r="B3138" t="s">
        <v>3168</v>
      </c>
      <c r="C3138" s="33">
        <v>7.2088352734529029E-3</v>
      </c>
      <c r="D3138" s="33">
        <f t="shared" si="51"/>
        <v>4.27911647265471E-2</v>
      </c>
    </row>
    <row r="3139" spans="2:4" x14ac:dyDescent="0.2">
      <c r="B3139" t="s">
        <v>3169</v>
      </c>
      <c r="C3139" s="33">
        <v>-1.9678172829559019E-3</v>
      </c>
      <c r="D3139" s="33">
        <f t="shared" si="51"/>
        <v>5.1967817282955908E-2</v>
      </c>
    </row>
    <row r="3140" spans="2:4" x14ac:dyDescent="0.2">
      <c r="B3140" t="s">
        <v>3170</v>
      </c>
      <c r="C3140" s="33">
        <v>3.2539080130510913E-4</v>
      </c>
      <c r="D3140" s="33">
        <f t="shared" si="51"/>
        <v>4.9674609198694895E-2</v>
      </c>
    </row>
    <row r="3141" spans="2:4" x14ac:dyDescent="0.2">
      <c r="B3141" t="s">
        <v>3171</v>
      </c>
      <c r="C3141" s="33">
        <v>1.3176244416606647E-2</v>
      </c>
      <c r="D3141" s="33">
        <f t="shared" ref="D3141:D3204" si="52">-C3141+5%</f>
        <v>3.6823755583393354E-2</v>
      </c>
    </row>
    <row r="3142" spans="2:4" x14ac:dyDescent="0.2">
      <c r="B3142" t="s">
        <v>3172</v>
      </c>
      <c r="C3142" s="33">
        <v>3.8818433841334137E-3</v>
      </c>
      <c r="D3142" s="33">
        <f t="shared" si="52"/>
        <v>4.6118156615866587E-2</v>
      </c>
    </row>
    <row r="3143" spans="2:4" x14ac:dyDescent="0.2">
      <c r="B3143" t="s">
        <v>3173</v>
      </c>
      <c r="C3143" s="33">
        <v>2.4092598112591306E-3</v>
      </c>
      <c r="D3143" s="33">
        <f t="shared" si="52"/>
        <v>4.759074018874087E-2</v>
      </c>
    </row>
    <row r="3144" spans="2:4" x14ac:dyDescent="0.2">
      <c r="B3144" t="s">
        <v>3174</v>
      </c>
      <c r="C3144" s="33">
        <v>2.1338328731079208E-2</v>
      </c>
      <c r="D3144" s="33">
        <f t="shared" si="52"/>
        <v>2.8661671268920795E-2</v>
      </c>
    </row>
    <row r="3145" spans="2:4" x14ac:dyDescent="0.2">
      <c r="B3145" t="s">
        <v>3175</v>
      </c>
      <c r="C3145" s="33">
        <v>-6.6784642699640479E-3</v>
      </c>
      <c r="D3145" s="33">
        <f t="shared" si="52"/>
        <v>5.6678464269964049E-2</v>
      </c>
    </row>
    <row r="3146" spans="2:4" x14ac:dyDescent="0.2">
      <c r="B3146" t="s">
        <v>3176</v>
      </c>
      <c r="C3146" s="33">
        <v>-4.7880472063189065E-3</v>
      </c>
      <c r="D3146" s="33">
        <f t="shared" si="52"/>
        <v>5.4788047206318913E-2</v>
      </c>
    </row>
    <row r="3147" spans="2:4" x14ac:dyDescent="0.2">
      <c r="B3147" t="s">
        <v>3177</v>
      </c>
      <c r="C3147" s="33">
        <v>-4.0929591054597349E-3</v>
      </c>
      <c r="D3147" s="33">
        <f t="shared" si="52"/>
        <v>5.4092959105459734E-2</v>
      </c>
    </row>
    <row r="3148" spans="2:4" x14ac:dyDescent="0.2">
      <c r="B3148" t="s">
        <v>3178</v>
      </c>
      <c r="C3148" s="33">
        <v>-2.4973916764421289E-2</v>
      </c>
      <c r="D3148" s="33">
        <f t="shared" si="52"/>
        <v>7.4973916764421292E-2</v>
      </c>
    </row>
    <row r="3149" spans="2:4" x14ac:dyDescent="0.2">
      <c r="B3149" t="s">
        <v>3179</v>
      </c>
      <c r="C3149" s="33">
        <v>4.865236277387585E-2</v>
      </c>
      <c r="D3149" s="33">
        <f t="shared" si="52"/>
        <v>1.3476372261241529E-3</v>
      </c>
    </row>
    <row r="3150" spans="2:4" x14ac:dyDescent="0.2">
      <c r="B3150" t="s">
        <v>3180</v>
      </c>
      <c r="C3150" s="33">
        <v>1.4242517035016226E-2</v>
      </c>
      <c r="D3150" s="33">
        <f t="shared" si="52"/>
        <v>3.5757482964983781E-2</v>
      </c>
    </row>
    <row r="3151" spans="2:4" x14ac:dyDescent="0.2">
      <c r="B3151" t="s">
        <v>3181</v>
      </c>
      <c r="C3151" s="33">
        <v>2.7449650652900167E-3</v>
      </c>
      <c r="D3151" s="33">
        <f t="shared" si="52"/>
        <v>4.7255034934709984E-2</v>
      </c>
    </row>
    <row r="3152" spans="2:4" x14ac:dyDescent="0.2">
      <c r="B3152" t="s">
        <v>3182</v>
      </c>
      <c r="C3152" s="33">
        <v>-7.7329308076815786E-3</v>
      </c>
      <c r="D3152" s="33">
        <f t="shared" si="52"/>
        <v>5.7732930807681583E-2</v>
      </c>
    </row>
    <row r="3153" spans="2:4" x14ac:dyDescent="0.2">
      <c r="B3153" t="s">
        <v>3183</v>
      </c>
      <c r="C3153" s="33">
        <v>-3.6915789788100929E-3</v>
      </c>
      <c r="D3153" s="33">
        <f t="shared" si="52"/>
        <v>5.3691578978810092E-2</v>
      </c>
    </row>
    <row r="3154" spans="2:4" x14ac:dyDescent="0.2">
      <c r="B3154" t="s">
        <v>3184</v>
      </c>
      <c r="C3154" s="33">
        <v>5.5157124654082255E-2</v>
      </c>
      <c r="D3154" s="33">
        <f t="shared" si="52"/>
        <v>-5.1571246540822527E-3</v>
      </c>
    </row>
    <row r="3155" spans="2:4" x14ac:dyDescent="0.2">
      <c r="B3155" t="s">
        <v>3185</v>
      </c>
      <c r="C3155" s="33">
        <v>3.0666649609500024E-2</v>
      </c>
      <c r="D3155" s="33">
        <f t="shared" si="52"/>
        <v>1.9333350390499979E-2</v>
      </c>
    </row>
    <row r="3156" spans="2:4" x14ac:dyDescent="0.2">
      <c r="B3156" t="s">
        <v>3186</v>
      </c>
      <c r="C3156" s="33">
        <v>-1.3223953026763673E-2</v>
      </c>
      <c r="D3156" s="33">
        <f t="shared" si="52"/>
        <v>6.3223953026763674E-2</v>
      </c>
    </row>
    <row r="3157" spans="2:4" x14ac:dyDescent="0.2">
      <c r="B3157" t="s">
        <v>3187</v>
      </c>
      <c r="C3157" s="33">
        <v>2.6648648016327041E-2</v>
      </c>
      <c r="D3157" s="33">
        <f t="shared" si="52"/>
        <v>2.3351351983672962E-2</v>
      </c>
    </row>
    <row r="3158" spans="2:4" x14ac:dyDescent="0.2">
      <c r="B3158" t="s">
        <v>3188</v>
      </c>
      <c r="C3158" s="33">
        <v>5.4299634756420252E-2</v>
      </c>
      <c r="D3158" s="33">
        <f t="shared" si="52"/>
        <v>-4.2996347564202494E-3</v>
      </c>
    </row>
    <row r="3159" spans="2:4" x14ac:dyDescent="0.2">
      <c r="B3159" t="s">
        <v>3189</v>
      </c>
      <c r="C3159" s="33">
        <v>5.8421285687990212E-3</v>
      </c>
      <c r="D3159" s="33">
        <f t="shared" si="52"/>
        <v>4.4157871431200979E-2</v>
      </c>
    </row>
    <row r="3160" spans="2:4" x14ac:dyDescent="0.2">
      <c r="B3160" t="s">
        <v>3190</v>
      </c>
      <c r="C3160" s="33">
        <v>-5.9310428446958229E-3</v>
      </c>
      <c r="D3160" s="33">
        <f t="shared" si="52"/>
        <v>5.5931042844695827E-2</v>
      </c>
    </row>
    <row r="3161" spans="2:4" x14ac:dyDescent="0.2">
      <c r="B3161" t="s">
        <v>3191</v>
      </c>
      <c r="C3161" s="33">
        <v>2.9568378587041123E-2</v>
      </c>
      <c r="D3161" s="33">
        <f t="shared" si="52"/>
        <v>2.0431621412958879E-2</v>
      </c>
    </row>
    <row r="3162" spans="2:4" x14ac:dyDescent="0.2">
      <c r="B3162" t="s">
        <v>3192</v>
      </c>
      <c r="C3162" s="33">
        <v>4.8325630562578895E-2</v>
      </c>
      <c r="D3162" s="33">
        <f t="shared" si="52"/>
        <v>1.6743694374211082E-3</v>
      </c>
    </row>
    <row r="3163" spans="2:4" x14ac:dyDescent="0.2">
      <c r="B3163" t="s">
        <v>3193</v>
      </c>
      <c r="C3163" s="33">
        <v>1.2905156938831763E-2</v>
      </c>
      <c r="D3163" s="33">
        <f t="shared" si="52"/>
        <v>3.7094843061168239E-2</v>
      </c>
    </row>
    <row r="3164" spans="2:4" x14ac:dyDescent="0.2">
      <c r="B3164" t="s">
        <v>3194</v>
      </c>
      <c r="C3164" s="33">
        <v>-1.2884823399252345E-2</v>
      </c>
      <c r="D3164" s="33">
        <f t="shared" si="52"/>
        <v>6.2884823399252346E-2</v>
      </c>
    </row>
    <row r="3165" spans="2:4" x14ac:dyDescent="0.2">
      <c r="B3165" t="s">
        <v>3195</v>
      </c>
      <c r="C3165" s="33">
        <v>4.9740206344608448E-2</v>
      </c>
      <c r="D3165" s="33">
        <f t="shared" si="52"/>
        <v>2.5979365539155475E-4</v>
      </c>
    </row>
    <row r="3166" spans="2:4" x14ac:dyDescent="0.2">
      <c r="B3166" t="s">
        <v>3196</v>
      </c>
      <c r="C3166" s="33">
        <v>9.3075790048173478E-3</v>
      </c>
      <c r="D3166" s="33">
        <f t="shared" si="52"/>
        <v>4.0692420995182652E-2</v>
      </c>
    </row>
    <row r="3167" spans="2:4" x14ac:dyDescent="0.2">
      <c r="B3167" t="s">
        <v>3197</v>
      </c>
      <c r="C3167" s="33">
        <v>8.9364952501577929E-3</v>
      </c>
      <c r="D3167" s="33">
        <f t="shared" si="52"/>
        <v>4.106350474984221E-2</v>
      </c>
    </row>
    <row r="3168" spans="2:4" x14ac:dyDescent="0.2">
      <c r="B3168" t="s">
        <v>3198</v>
      </c>
      <c r="C3168" s="33">
        <v>1.8611661065143382E-2</v>
      </c>
      <c r="D3168" s="33">
        <f t="shared" si="52"/>
        <v>3.1388338934856624E-2</v>
      </c>
    </row>
    <row r="3169" spans="2:4" x14ac:dyDescent="0.2">
      <c r="B3169" t="s">
        <v>3199</v>
      </c>
      <c r="C3169" s="33">
        <v>7.765241558038375E-4</v>
      </c>
      <c r="D3169" s="33">
        <f t="shared" si="52"/>
        <v>4.9223475844196167E-2</v>
      </c>
    </row>
    <row r="3170" spans="2:4" x14ac:dyDescent="0.2">
      <c r="B3170" t="s">
        <v>3200</v>
      </c>
      <c r="C3170" s="33">
        <v>4.9226919223913437E-2</v>
      </c>
      <c r="D3170" s="33">
        <f t="shared" si="52"/>
        <v>7.7308077608656545E-4</v>
      </c>
    </row>
    <row r="3171" spans="2:4" x14ac:dyDescent="0.2">
      <c r="B3171" t="s">
        <v>3201</v>
      </c>
      <c r="C3171" s="33">
        <v>2.0327998449283371E-2</v>
      </c>
      <c r="D3171" s="33">
        <f t="shared" si="52"/>
        <v>2.9672001550716632E-2</v>
      </c>
    </row>
    <row r="3172" spans="2:4" x14ac:dyDescent="0.2">
      <c r="B3172" t="s">
        <v>3202</v>
      </c>
      <c r="C3172" s="33">
        <v>1.7446117773714187E-2</v>
      </c>
      <c r="D3172" s="33">
        <f t="shared" si="52"/>
        <v>3.2553882226285816E-2</v>
      </c>
    </row>
    <row r="3173" spans="2:4" x14ac:dyDescent="0.2">
      <c r="B3173" t="s">
        <v>3203</v>
      </c>
      <c r="C3173" s="33">
        <v>3.0789985118522554E-3</v>
      </c>
      <c r="D3173" s="33">
        <f t="shared" si="52"/>
        <v>4.6921001488147748E-2</v>
      </c>
    </row>
    <row r="3174" spans="2:4" x14ac:dyDescent="0.2">
      <c r="B3174" t="s">
        <v>3204</v>
      </c>
      <c r="C3174" s="33">
        <v>1.5770670483691504E-2</v>
      </c>
      <c r="D3174" s="33">
        <f t="shared" si="52"/>
        <v>3.4229329516308499E-2</v>
      </c>
    </row>
    <row r="3175" spans="2:4" x14ac:dyDescent="0.2">
      <c r="B3175" t="s">
        <v>3205</v>
      </c>
      <c r="C3175" s="33">
        <v>3.0325559444606499E-2</v>
      </c>
      <c r="D3175" s="33">
        <f t="shared" si="52"/>
        <v>1.9674440555393503E-2</v>
      </c>
    </row>
    <row r="3176" spans="2:4" x14ac:dyDescent="0.2">
      <c r="B3176" t="s">
        <v>3206</v>
      </c>
      <c r="C3176" s="33">
        <v>1.9803534699713826E-2</v>
      </c>
      <c r="D3176" s="33">
        <f t="shared" si="52"/>
        <v>3.0196465300286177E-2</v>
      </c>
    </row>
    <row r="3177" spans="2:4" x14ac:dyDescent="0.2">
      <c r="B3177" t="s">
        <v>3207</v>
      </c>
      <c r="C3177" s="33">
        <v>-4.315984106814004E-4</v>
      </c>
      <c r="D3177" s="33">
        <f t="shared" si="52"/>
        <v>5.04315984106814E-2</v>
      </c>
    </row>
    <row r="3178" spans="2:4" x14ac:dyDescent="0.2">
      <c r="B3178" t="s">
        <v>3208</v>
      </c>
      <c r="C3178" s="33">
        <v>2.6267831206344808E-2</v>
      </c>
      <c r="D3178" s="33">
        <f t="shared" si="52"/>
        <v>2.3732168793655195E-2</v>
      </c>
    </row>
    <row r="3179" spans="2:4" x14ac:dyDescent="0.2">
      <c r="B3179" t="s">
        <v>3209</v>
      </c>
      <c r="C3179" s="33">
        <v>1.7026349298115806E-2</v>
      </c>
      <c r="D3179" s="33">
        <f t="shared" si="52"/>
        <v>3.2973650701884197E-2</v>
      </c>
    </row>
    <row r="3180" spans="2:4" x14ac:dyDescent="0.2">
      <c r="B3180" t="s">
        <v>3210</v>
      </c>
      <c r="C3180" s="33">
        <v>5.6400090715389159E-3</v>
      </c>
      <c r="D3180" s="33">
        <f t="shared" si="52"/>
        <v>4.4359990928461088E-2</v>
      </c>
    </row>
    <row r="3181" spans="2:4" x14ac:dyDescent="0.2">
      <c r="B3181" t="s">
        <v>3211</v>
      </c>
      <c r="C3181" s="33">
        <v>2.6548496326511344E-2</v>
      </c>
      <c r="D3181" s="33">
        <f t="shared" si="52"/>
        <v>2.3451503673488659E-2</v>
      </c>
    </row>
    <row r="3182" spans="2:4" x14ac:dyDescent="0.2">
      <c r="B3182" t="s">
        <v>3212</v>
      </c>
      <c r="C3182" s="33">
        <v>1.3802006313114717E-2</v>
      </c>
      <c r="D3182" s="33">
        <f t="shared" si="52"/>
        <v>3.6197993686885283E-2</v>
      </c>
    </row>
    <row r="3183" spans="2:4" x14ac:dyDescent="0.2">
      <c r="B3183" t="s">
        <v>3213</v>
      </c>
      <c r="C3183" s="33">
        <v>5.4670134966803988E-3</v>
      </c>
      <c r="D3183" s="33">
        <f t="shared" si="52"/>
        <v>4.4532986503319605E-2</v>
      </c>
    </row>
    <row r="3184" spans="2:4" x14ac:dyDescent="0.2">
      <c r="B3184" t="s">
        <v>3214</v>
      </c>
      <c r="C3184" s="33">
        <v>3.7988701190064728E-2</v>
      </c>
      <c r="D3184" s="33">
        <f t="shared" si="52"/>
        <v>1.2011298809935275E-2</v>
      </c>
    </row>
    <row r="3185" spans="2:4" x14ac:dyDescent="0.2">
      <c r="B3185" t="s">
        <v>3215</v>
      </c>
      <c r="C3185" s="33">
        <v>-7.9347088384104821E-4</v>
      </c>
      <c r="D3185" s="33">
        <f t="shared" si="52"/>
        <v>5.0793470883841049E-2</v>
      </c>
    </row>
    <row r="3186" spans="2:4" x14ac:dyDescent="0.2">
      <c r="B3186" t="s">
        <v>3216</v>
      </c>
      <c r="C3186" s="33">
        <v>9.4448776573135967E-3</v>
      </c>
      <c r="D3186" s="33">
        <f t="shared" si="52"/>
        <v>4.0555122342686406E-2</v>
      </c>
    </row>
    <row r="3187" spans="2:4" x14ac:dyDescent="0.2">
      <c r="B3187" t="s">
        <v>3217</v>
      </c>
      <c r="C3187" s="33">
        <v>1.0874945107497754E-2</v>
      </c>
      <c r="D3187" s="33">
        <f t="shared" si="52"/>
        <v>3.9125054892502245E-2</v>
      </c>
    </row>
    <row r="3188" spans="2:4" x14ac:dyDescent="0.2">
      <c r="B3188" t="s">
        <v>3218</v>
      </c>
      <c r="C3188" s="33">
        <v>-8.2786658440069816E-3</v>
      </c>
      <c r="D3188" s="33">
        <f t="shared" si="52"/>
        <v>5.8278665844006983E-2</v>
      </c>
    </row>
    <row r="3189" spans="2:4" x14ac:dyDescent="0.2">
      <c r="B3189" t="s">
        <v>3219</v>
      </c>
      <c r="C3189" s="33">
        <v>-1.9588996955932886E-2</v>
      </c>
      <c r="D3189" s="33">
        <f t="shared" si="52"/>
        <v>6.9588996955932889E-2</v>
      </c>
    </row>
    <row r="3190" spans="2:4" x14ac:dyDescent="0.2">
      <c r="B3190" t="s">
        <v>3220</v>
      </c>
      <c r="C3190" s="33">
        <v>-8.732057089363093E-3</v>
      </c>
      <c r="D3190" s="33">
        <f t="shared" si="52"/>
        <v>5.8732057089363097E-2</v>
      </c>
    </row>
    <row r="3191" spans="2:4" x14ac:dyDescent="0.2">
      <c r="B3191" t="s">
        <v>3221</v>
      </c>
      <c r="C3191" s="33">
        <v>3.591592681754973E-2</v>
      </c>
      <c r="D3191" s="33">
        <f t="shared" si="52"/>
        <v>1.4084073182450273E-2</v>
      </c>
    </row>
    <row r="3192" spans="2:4" x14ac:dyDescent="0.2">
      <c r="B3192" t="s">
        <v>3222</v>
      </c>
      <c r="C3192" s="33">
        <v>5.4514132919106922E-3</v>
      </c>
      <c r="D3192" s="33">
        <f t="shared" si="52"/>
        <v>4.4548586708089311E-2</v>
      </c>
    </row>
    <row r="3193" spans="2:4" x14ac:dyDescent="0.2">
      <c r="B3193" t="s">
        <v>3223</v>
      </c>
      <c r="C3193" s="33">
        <v>2.8090064935461019E-2</v>
      </c>
      <c r="D3193" s="33">
        <f t="shared" si="52"/>
        <v>2.1909935064538984E-2</v>
      </c>
    </row>
    <row r="3194" spans="2:4" x14ac:dyDescent="0.2">
      <c r="B3194" t="s">
        <v>3224</v>
      </c>
      <c r="C3194" s="33">
        <v>-4.1422749961970932E-3</v>
      </c>
      <c r="D3194" s="33">
        <f t="shared" si="52"/>
        <v>5.4142274996197094E-2</v>
      </c>
    </row>
    <row r="3195" spans="2:4" x14ac:dyDescent="0.2">
      <c r="B3195" t="s">
        <v>3225</v>
      </c>
      <c r="C3195" s="33">
        <v>2.8467780004713276E-2</v>
      </c>
      <c r="D3195" s="33">
        <f t="shared" si="52"/>
        <v>2.1532219995286726E-2</v>
      </c>
    </row>
    <row r="3196" spans="2:4" x14ac:dyDescent="0.2">
      <c r="B3196" t="s">
        <v>3226</v>
      </c>
      <c r="C3196" s="33">
        <v>4.2873117119566699E-2</v>
      </c>
      <c r="D3196" s="33">
        <f t="shared" si="52"/>
        <v>7.1268828804333037E-3</v>
      </c>
    </row>
    <row r="3197" spans="2:4" x14ac:dyDescent="0.2">
      <c r="B3197" t="s">
        <v>3227</v>
      </c>
      <c r="C3197" s="33">
        <v>2.7880253658815128E-2</v>
      </c>
      <c r="D3197" s="33">
        <f t="shared" si="52"/>
        <v>2.2119746341184875E-2</v>
      </c>
    </row>
    <row r="3198" spans="2:4" x14ac:dyDescent="0.2">
      <c r="B3198" t="s">
        <v>3228</v>
      </c>
      <c r="C3198" s="33">
        <v>8.0886265988905793E-3</v>
      </c>
      <c r="D3198" s="33">
        <f t="shared" si="52"/>
        <v>4.1911373401109425E-2</v>
      </c>
    </row>
    <row r="3199" spans="2:4" x14ac:dyDescent="0.2">
      <c r="B3199" t="s">
        <v>3229</v>
      </c>
      <c r="C3199" s="33">
        <v>1.823861983476923E-2</v>
      </c>
      <c r="D3199" s="33">
        <f t="shared" si="52"/>
        <v>3.1761380165230772E-2</v>
      </c>
    </row>
    <row r="3200" spans="2:4" x14ac:dyDescent="0.2">
      <c r="B3200" t="s">
        <v>3230</v>
      </c>
      <c r="C3200" s="33">
        <v>-1.1403850298282411E-2</v>
      </c>
      <c r="D3200" s="33">
        <f t="shared" si="52"/>
        <v>6.1403850298282416E-2</v>
      </c>
    </row>
    <row r="3201" spans="2:4" x14ac:dyDescent="0.2">
      <c r="B3201" t="s">
        <v>3231</v>
      </c>
      <c r="C3201" s="33">
        <v>-1.6249597456458327E-2</v>
      </c>
      <c r="D3201" s="33">
        <f t="shared" si="52"/>
        <v>6.6249597456458337E-2</v>
      </c>
    </row>
    <row r="3202" spans="2:4" x14ac:dyDescent="0.2">
      <c r="B3202" t="s">
        <v>3232</v>
      </c>
      <c r="C3202" s="33">
        <v>2.3887205287975978E-2</v>
      </c>
      <c r="D3202" s="33">
        <f t="shared" si="52"/>
        <v>2.6112794712024025E-2</v>
      </c>
    </row>
    <row r="3203" spans="2:4" x14ac:dyDescent="0.2">
      <c r="B3203" t="s">
        <v>3233</v>
      </c>
      <c r="C3203" s="33">
        <v>-5.5351670821758257E-3</v>
      </c>
      <c r="D3203" s="33">
        <f t="shared" si="52"/>
        <v>5.5535167082175832E-2</v>
      </c>
    </row>
    <row r="3204" spans="2:4" x14ac:dyDescent="0.2">
      <c r="B3204" t="s">
        <v>3234</v>
      </c>
      <c r="C3204" s="33">
        <v>-7.9886222008133858E-3</v>
      </c>
      <c r="D3204" s="33">
        <f t="shared" si="52"/>
        <v>5.798862220081339E-2</v>
      </c>
    </row>
    <row r="3205" spans="2:4" x14ac:dyDescent="0.2">
      <c r="B3205" t="s">
        <v>3235</v>
      </c>
      <c r="C3205" s="33">
        <v>-1.6523675695271842E-2</v>
      </c>
      <c r="D3205" s="33">
        <f t="shared" ref="D3205:D3268" si="53">-C3205+5%</f>
        <v>6.6523675695271844E-2</v>
      </c>
    </row>
    <row r="3206" spans="2:4" x14ac:dyDescent="0.2">
      <c r="B3206" t="s">
        <v>3236</v>
      </c>
      <c r="C3206" s="33">
        <v>3.0044759845925119E-2</v>
      </c>
      <c r="D3206" s="33">
        <f t="shared" si="53"/>
        <v>1.9955240154074884E-2</v>
      </c>
    </row>
    <row r="3207" spans="2:4" x14ac:dyDescent="0.2">
      <c r="B3207" t="s">
        <v>3237</v>
      </c>
      <c r="C3207" s="33">
        <v>5.2370608694790231E-2</v>
      </c>
      <c r="D3207" s="33">
        <f t="shared" si="53"/>
        <v>-2.3706086947902286E-3</v>
      </c>
    </row>
    <row r="3208" spans="2:4" x14ac:dyDescent="0.2">
      <c r="B3208" t="s">
        <v>3238</v>
      </c>
      <c r="C3208" s="33">
        <v>2.5717777678494029E-2</v>
      </c>
      <c r="D3208" s="33">
        <f t="shared" si="53"/>
        <v>2.4282222321505974E-2</v>
      </c>
    </row>
    <row r="3209" spans="2:4" x14ac:dyDescent="0.2">
      <c r="B3209" t="s">
        <v>3239</v>
      </c>
      <c r="C3209" s="33">
        <v>1.4772205406167985E-2</v>
      </c>
      <c r="D3209" s="33">
        <f t="shared" si="53"/>
        <v>3.5227794593832018E-2</v>
      </c>
    </row>
    <row r="3210" spans="2:4" x14ac:dyDescent="0.2">
      <c r="B3210" t="s">
        <v>3240</v>
      </c>
      <c r="C3210" s="33">
        <v>2.6017103529922425E-2</v>
      </c>
      <c r="D3210" s="33">
        <f t="shared" si="53"/>
        <v>2.3982896470077578E-2</v>
      </c>
    </row>
    <row r="3211" spans="2:4" x14ac:dyDescent="0.2">
      <c r="B3211" t="s">
        <v>3241</v>
      </c>
      <c r="C3211" s="33">
        <v>-1.2853449021893571E-2</v>
      </c>
      <c r="D3211" s="33">
        <f t="shared" si="53"/>
        <v>6.2853449021893576E-2</v>
      </c>
    </row>
    <row r="3212" spans="2:4" x14ac:dyDescent="0.2">
      <c r="B3212" t="s">
        <v>3242</v>
      </c>
      <c r="C3212" s="33">
        <v>-1.2155527166892865E-2</v>
      </c>
      <c r="D3212" s="33">
        <f t="shared" si="53"/>
        <v>6.215552716689287E-2</v>
      </c>
    </row>
    <row r="3213" spans="2:4" x14ac:dyDescent="0.2">
      <c r="B3213" t="s">
        <v>3243</v>
      </c>
      <c r="C3213" s="33">
        <v>-2.9289290065894584E-3</v>
      </c>
      <c r="D3213" s="33">
        <f t="shared" si="53"/>
        <v>5.2928929006589465E-2</v>
      </c>
    </row>
    <row r="3214" spans="2:4" x14ac:dyDescent="0.2">
      <c r="B3214" t="s">
        <v>3244</v>
      </c>
      <c r="C3214" s="33">
        <v>3.9556969969826349E-2</v>
      </c>
      <c r="D3214" s="33">
        <f t="shared" si="53"/>
        <v>1.0443030030173654E-2</v>
      </c>
    </row>
    <row r="3215" spans="2:4" x14ac:dyDescent="0.2">
      <c r="B3215" t="s">
        <v>3245</v>
      </c>
      <c r="C3215" s="33">
        <v>1.370532339585729E-2</v>
      </c>
      <c r="D3215" s="33">
        <f t="shared" si="53"/>
        <v>3.6294676604142713E-2</v>
      </c>
    </row>
    <row r="3216" spans="2:4" x14ac:dyDescent="0.2">
      <c r="B3216" t="s">
        <v>3246</v>
      </c>
      <c r="C3216" s="33">
        <v>3.9377163791147127E-2</v>
      </c>
      <c r="D3216" s="33">
        <f t="shared" si="53"/>
        <v>1.0622836208852876E-2</v>
      </c>
    </row>
    <row r="3217" spans="2:4" x14ac:dyDescent="0.2">
      <c r="B3217" t="s">
        <v>3247</v>
      </c>
      <c r="C3217" s="33">
        <v>-3.281154970515605E-3</v>
      </c>
      <c r="D3217" s="33">
        <f t="shared" si="53"/>
        <v>5.328115497051561E-2</v>
      </c>
    </row>
    <row r="3218" spans="2:4" x14ac:dyDescent="0.2">
      <c r="B3218" t="s">
        <v>3248</v>
      </c>
      <c r="C3218" s="33">
        <v>3.5980447053541569E-3</v>
      </c>
      <c r="D3218" s="33">
        <f t="shared" si="53"/>
        <v>4.6401955294645844E-2</v>
      </c>
    </row>
    <row r="3219" spans="2:4" x14ac:dyDescent="0.2">
      <c r="B3219" t="s">
        <v>3249</v>
      </c>
      <c r="C3219" s="33">
        <v>1.6023796358912511E-2</v>
      </c>
      <c r="D3219" s="33">
        <f t="shared" si="53"/>
        <v>3.3976203641087492E-2</v>
      </c>
    </row>
    <row r="3220" spans="2:4" x14ac:dyDescent="0.2">
      <c r="B3220" t="s">
        <v>3250</v>
      </c>
      <c r="C3220" s="33">
        <v>-4.1614771567330643E-3</v>
      </c>
      <c r="D3220" s="33">
        <f t="shared" si="53"/>
        <v>5.4161477156733071E-2</v>
      </c>
    </row>
    <row r="3221" spans="2:4" x14ac:dyDescent="0.2">
      <c r="B3221" t="s">
        <v>3251</v>
      </c>
      <c r="C3221" s="33">
        <v>2.9303550622920373E-2</v>
      </c>
      <c r="D3221" s="33">
        <f t="shared" si="53"/>
        <v>2.069644937707963E-2</v>
      </c>
    </row>
    <row r="3222" spans="2:4" x14ac:dyDescent="0.2">
      <c r="B3222" t="s">
        <v>3252</v>
      </c>
      <c r="C3222" s="33">
        <v>2.1261164959611341E-2</v>
      </c>
      <c r="D3222" s="33">
        <f t="shared" si="53"/>
        <v>2.8738835040388662E-2</v>
      </c>
    </row>
    <row r="3223" spans="2:4" x14ac:dyDescent="0.2">
      <c r="B3223" t="s">
        <v>3253</v>
      </c>
      <c r="C3223" s="33">
        <v>5.606471236186545E-2</v>
      </c>
      <c r="D3223" s="33">
        <f t="shared" si="53"/>
        <v>-6.0647123618654472E-3</v>
      </c>
    </row>
    <row r="3224" spans="2:4" x14ac:dyDescent="0.2">
      <c r="B3224" t="s">
        <v>3254</v>
      </c>
      <c r="C3224" s="33">
        <v>1.551168919373957E-2</v>
      </c>
      <c r="D3224" s="33">
        <f t="shared" si="53"/>
        <v>3.4488310806260435E-2</v>
      </c>
    </row>
    <row r="3225" spans="2:4" x14ac:dyDescent="0.2">
      <c r="B3225" t="s">
        <v>3255</v>
      </c>
      <c r="C3225" s="33">
        <v>8.7498729620368657E-3</v>
      </c>
      <c r="D3225" s="33">
        <f t="shared" si="53"/>
        <v>4.1250127037963137E-2</v>
      </c>
    </row>
    <row r="3226" spans="2:4" x14ac:dyDescent="0.2">
      <c r="B3226" t="s">
        <v>3256</v>
      </c>
      <c r="C3226" s="33">
        <v>2.2937146214441526E-2</v>
      </c>
      <c r="D3226" s="33">
        <f t="shared" si="53"/>
        <v>2.7062853785558477E-2</v>
      </c>
    </row>
    <row r="3227" spans="2:4" x14ac:dyDescent="0.2">
      <c r="B3227" t="s">
        <v>3257</v>
      </c>
      <c r="C3227" s="33">
        <v>-1.0309540158695374E-2</v>
      </c>
      <c r="D3227" s="33">
        <f t="shared" si="53"/>
        <v>6.0309540158695378E-2</v>
      </c>
    </row>
    <row r="3228" spans="2:4" x14ac:dyDescent="0.2">
      <c r="B3228" t="s">
        <v>3258</v>
      </c>
      <c r="C3228" s="33">
        <v>-1.709885679721088E-3</v>
      </c>
      <c r="D3228" s="33">
        <f t="shared" si="53"/>
        <v>5.1709885679721089E-2</v>
      </c>
    </row>
    <row r="3229" spans="2:4" x14ac:dyDescent="0.2">
      <c r="B3229" t="s">
        <v>3259</v>
      </c>
      <c r="C3229" s="33">
        <v>-7.4885966282906714E-3</v>
      </c>
      <c r="D3229" s="33">
        <f t="shared" si="53"/>
        <v>5.7488596628290672E-2</v>
      </c>
    </row>
    <row r="3230" spans="2:4" x14ac:dyDescent="0.2">
      <c r="B3230" t="s">
        <v>3260</v>
      </c>
      <c r="C3230" s="33">
        <v>2.5374790072635753E-2</v>
      </c>
      <c r="D3230" s="33">
        <f t="shared" si="53"/>
        <v>2.462520992736425E-2</v>
      </c>
    </row>
    <row r="3231" spans="2:4" x14ac:dyDescent="0.2">
      <c r="B3231" t="s">
        <v>3261</v>
      </c>
      <c r="C3231" s="33">
        <v>3.4744862893751609E-2</v>
      </c>
      <c r="D3231" s="33">
        <f t="shared" si="53"/>
        <v>1.5255137106248394E-2</v>
      </c>
    </row>
    <row r="3232" spans="2:4" x14ac:dyDescent="0.2">
      <c r="B3232" t="s">
        <v>3262</v>
      </c>
      <c r="C3232" s="33">
        <v>-1.3657653283497112E-2</v>
      </c>
      <c r="D3232" s="33">
        <f t="shared" si="53"/>
        <v>6.3657653283497109E-2</v>
      </c>
    </row>
    <row r="3233" spans="2:4" x14ac:dyDescent="0.2">
      <c r="B3233" t="s">
        <v>3263</v>
      </c>
      <c r="C3233" s="33">
        <v>-1.3589767051231419E-2</v>
      </c>
      <c r="D3233" s="33">
        <f t="shared" si="53"/>
        <v>6.3589767051231427E-2</v>
      </c>
    </row>
    <row r="3234" spans="2:4" x14ac:dyDescent="0.2">
      <c r="B3234" t="s">
        <v>3264</v>
      </c>
      <c r="C3234" s="33">
        <v>-3.3135112775177389E-2</v>
      </c>
      <c r="D3234" s="33">
        <f t="shared" si="53"/>
        <v>8.3135112775177392E-2</v>
      </c>
    </row>
    <row r="3235" spans="2:4" x14ac:dyDescent="0.2">
      <c r="B3235" t="s">
        <v>3265</v>
      </c>
      <c r="C3235" s="33">
        <v>-1.6526022605889049E-2</v>
      </c>
      <c r="D3235" s="33">
        <f t="shared" si="53"/>
        <v>6.6526022605889051E-2</v>
      </c>
    </row>
    <row r="3236" spans="2:4" x14ac:dyDescent="0.2">
      <c r="B3236" t="s">
        <v>3266</v>
      </c>
      <c r="C3236" s="33">
        <v>2.998129964563152E-3</v>
      </c>
      <c r="D3236" s="33">
        <f t="shared" si="53"/>
        <v>4.7001870035436849E-2</v>
      </c>
    </row>
    <row r="3237" spans="2:4" x14ac:dyDescent="0.2">
      <c r="B3237" t="s">
        <v>3267</v>
      </c>
      <c r="C3237" s="33">
        <v>-1.8531456725852075E-2</v>
      </c>
      <c r="D3237" s="33">
        <f t="shared" si="53"/>
        <v>6.8531456725852077E-2</v>
      </c>
    </row>
    <row r="3238" spans="2:4" x14ac:dyDescent="0.2">
      <c r="B3238" t="s">
        <v>3268</v>
      </c>
      <c r="C3238" s="33">
        <v>1.721243094571346E-2</v>
      </c>
      <c r="D3238" s="33">
        <f t="shared" si="53"/>
        <v>3.2787569054286543E-2</v>
      </c>
    </row>
    <row r="3239" spans="2:4" x14ac:dyDescent="0.2">
      <c r="B3239" t="s">
        <v>3269</v>
      </c>
      <c r="C3239" s="33">
        <v>-1.459294439248735E-2</v>
      </c>
      <c r="D3239" s="33">
        <f t="shared" si="53"/>
        <v>6.4592944392487348E-2</v>
      </c>
    </row>
    <row r="3240" spans="2:4" x14ac:dyDescent="0.2">
      <c r="B3240" t="s">
        <v>3270</v>
      </c>
      <c r="C3240" s="33">
        <v>1.6487870889962994E-2</v>
      </c>
      <c r="D3240" s="33">
        <f t="shared" si="53"/>
        <v>3.3512129110037009E-2</v>
      </c>
    </row>
    <row r="3241" spans="2:4" x14ac:dyDescent="0.2">
      <c r="B3241" t="s">
        <v>3271</v>
      </c>
      <c r="C3241" s="33">
        <v>3.7665247088248616E-2</v>
      </c>
      <c r="D3241" s="33">
        <f t="shared" si="53"/>
        <v>1.2334752911751387E-2</v>
      </c>
    </row>
    <row r="3242" spans="2:4" x14ac:dyDescent="0.2">
      <c r="B3242" t="s">
        <v>3272</v>
      </c>
      <c r="C3242" s="33">
        <v>-1.5227289255630586E-2</v>
      </c>
      <c r="D3242" s="33">
        <f t="shared" si="53"/>
        <v>6.5227289255630594E-2</v>
      </c>
    </row>
    <row r="3243" spans="2:4" x14ac:dyDescent="0.2">
      <c r="B3243" t="s">
        <v>3273</v>
      </c>
      <c r="C3243" s="33">
        <v>-1.3790668746810671E-3</v>
      </c>
      <c r="D3243" s="33">
        <f t="shared" si="53"/>
        <v>5.1379066874681072E-2</v>
      </c>
    </row>
    <row r="3244" spans="2:4" x14ac:dyDescent="0.2">
      <c r="B3244" t="s">
        <v>3274</v>
      </c>
      <c r="C3244" s="33">
        <v>2.9938785439145452E-2</v>
      </c>
      <c r="D3244" s="33">
        <f t="shared" si="53"/>
        <v>2.0061214560854551E-2</v>
      </c>
    </row>
    <row r="3245" spans="2:4" x14ac:dyDescent="0.2">
      <c r="B3245" t="s">
        <v>3275</v>
      </c>
      <c r="C3245" s="33">
        <v>-7.4239014549834208E-3</v>
      </c>
      <c r="D3245" s="33">
        <f t="shared" si="53"/>
        <v>5.7423901454983425E-2</v>
      </c>
    </row>
    <row r="3246" spans="2:4" x14ac:dyDescent="0.2">
      <c r="B3246" t="s">
        <v>3276</v>
      </c>
      <c r="C3246" s="33">
        <v>4.2739075914122442E-3</v>
      </c>
      <c r="D3246" s="33">
        <f t="shared" si="53"/>
        <v>4.5726092408587757E-2</v>
      </c>
    </row>
    <row r="3247" spans="2:4" x14ac:dyDescent="0.2">
      <c r="B3247" t="s">
        <v>3277</v>
      </c>
      <c r="C3247" s="33">
        <v>2.2223260152653404E-3</v>
      </c>
      <c r="D3247" s="33">
        <f t="shared" si="53"/>
        <v>4.7777673984734662E-2</v>
      </c>
    </row>
    <row r="3248" spans="2:4" x14ac:dyDescent="0.2">
      <c r="B3248" t="s">
        <v>3278</v>
      </c>
      <c r="C3248" s="33">
        <v>-1.0924605056261997E-2</v>
      </c>
      <c r="D3248" s="33">
        <f t="shared" si="53"/>
        <v>6.0924605056262002E-2</v>
      </c>
    </row>
    <row r="3249" spans="2:4" x14ac:dyDescent="0.2">
      <c r="B3249" t="s">
        <v>3279</v>
      </c>
      <c r="C3249" s="33">
        <v>1.3294289641282118E-2</v>
      </c>
      <c r="D3249" s="33">
        <f t="shared" si="53"/>
        <v>3.6705710358717884E-2</v>
      </c>
    </row>
    <row r="3250" spans="2:4" x14ac:dyDescent="0.2">
      <c r="B3250" t="s">
        <v>3280</v>
      </c>
      <c r="C3250" s="33">
        <v>2.3894643382912355E-2</v>
      </c>
      <c r="D3250" s="33">
        <f t="shared" si="53"/>
        <v>2.6105356617087648E-2</v>
      </c>
    </row>
    <row r="3251" spans="2:4" x14ac:dyDescent="0.2">
      <c r="B3251" t="s">
        <v>3281</v>
      </c>
      <c r="C3251" s="33">
        <v>7.455933339336627E-3</v>
      </c>
      <c r="D3251" s="33">
        <f t="shared" si="53"/>
        <v>4.2544066660663377E-2</v>
      </c>
    </row>
    <row r="3252" spans="2:4" x14ac:dyDescent="0.2">
      <c r="B3252" t="s">
        <v>3282</v>
      </c>
      <c r="C3252" s="33">
        <v>-1.2416158465138894E-2</v>
      </c>
      <c r="D3252" s="33">
        <f t="shared" si="53"/>
        <v>6.2416158465138899E-2</v>
      </c>
    </row>
    <row r="3253" spans="2:4" x14ac:dyDescent="0.2">
      <c r="B3253" t="s">
        <v>3283</v>
      </c>
      <c r="C3253" s="33">
        <v>1.7581263534625025E-2</v>
      </c>
      <c r="D3253" s="33">
        <f t="shared" si="53"/>
        <v>3.2418736465374978E-2</v>
      </c>
    </row>
    <row r="3254" spans="2:4" x14ac:dyDescent="0.2">
      <c r="B3254" t="s">
        <v>3284</v>
      </c>
      <c r="C3254" s="33">
        <v>-2.0954735646819982E-2</v>
      </c>
      <c r="D3254" s="33">
        <f t="shared" si="53"/>
        <v>7.0954735646819977E-2</v>
      </c>
    </row>
    <row r="3255" spans="2:4" x14ac:dyDescent="0.2">
      <c r="B3255" t="s">
        <v>3285</v>
      </c>
      <c r="C3255" s="33">
        <v>1.4411712916998488E-2</v>
      </c>
      <c r="D3255" s="33">
        <f t="shared" si="53"/>
        <v>3.5588287083001519E-2</v>
      </c>
    </row>
    <row r="3256" spans="2:4" x14ac:dyDescent="0.2">
      <c r="B3256" t="s">
        <v>3286</v>
      </c>
      <c r="C3256" s="33">
        <v>3.5448035635460756E-2</v>
      </c>
      <c r="D3256" s="33">
        <f t="shared" si="53"/>
        <v>1.4551964364539247E-2</v>
      </c>
    </row>
    <row r="3257" spans="2:4" x14ac:dyDescent="0.2">
      <c r="B3257" t="s">
        <v>3287</v>
      </c>
      <c r="C3257" s="33">
        <v>-1.3913299497049171E-2</v>
      </c>
      <c r="D3257" s="33">
        <f t="shared" si="53"/>
        <v>6.3913299497049172E-2</v>
      </c>
    </row>
    <row r="3258" spans="2:4" x14ac:dyDescent="0.2">
      <c r="B3258" t="s">
        <v>3288</v>
      </c>
      <c r="C3258" s="33">
        <v>9.5234806634264049E-3</v>
      </c>
      <c r="D3258" s="33">
        <f t="shared" si="53"/>
        <v>4.0476519336573598E-2</v>
      </c>
    </row>
    <row r="3259" spans="2:4" x14ac:dyDescent="0.2">
      <c r="B3259" t="s">
        <v>3289</v>
      </c>
      <c r="C3259" s="33">
        <v>1.0594412765383213E-3</v>
      </c>
      <c r="D3259" s="33">
        <f t="shared" si="53"/>
        <v>4.8940558723461682E-2</v>
      </c>
    </row>
    <row r="3260" spans="2:4" x14ac:dyDescent="0.2">
      <c r="B3260" t="s">
        <v>3290</v>
      </c>
      <c r="C3260" s="33">
        <v>-1.1376369993186275E-2</v>
      </c>
      <c r="D3260" s="33">
        <f t="shared" si="53"/>
        <v>6.1376369993186276E-2</v>
      </c>
    </row>
    <row r="3261" spans="2:4" x14ac:dyDescent="0.2">
      <c r="B3261" t="s">
        <v>3291</v>
      </c>
      <c r="C3261" s="33">
        <v>7.085604801304414E-3</v>
      </c>
      <c r="D3261" s="33">
        <f t="shared" si="53"/>
        <v>4.2914395198695589E-2</v>
      </c>
    </row>
    <row r="3262" spans="2:4" x14ac:dyDescent="0.2">
      <c r="B3262" t="s">
        <v>3292</v>
      </c>
      <c r="C3262" s="33">
        <v>3.5426137295945905E-3</v>
      </c>
      <c r="D3262" s="33">
        <f t="shared" si="53"/>
        <v>4.645738627040541E-2</v>
      </c>
    </row>
    <row r="3263" spans="2:4" x14ac:dyDescent="0.2">
      <c r="B3263" t="s">
        <v>3293</v>
      </c>
      <c r="C3263" s="33">
        <v>1.6786404977497404E-2</v>
      </c>
      <c r="D3263" s="33">
        <f t="shared" si="53"/>
        <v>3.3213595022502596E-2</v>
      </c>
    </row>
    <row r="3264" spans="2:4" x14ac:dyDescent="0.2">
      <c r="B3264" t="s">
        <v>3294</v>
      </c>
      <c r="C3264" s="33">
        <v>-2.6883569556015365E-3</v>
      </c>
      <c r="D3264" s="33">
        <f t="shared" si="53"/>
        <v>5.2688356955601541E-2</v>
      </c>
    </row>
    <row r="3265" spans="2:4" x14ac:dyDescent="0.2">
      <c r="B3265" t="s">
        <v>3295</v>
      </c>
      <c r="C3265" s="33">
        <v>-6.8292132055718918E-3</v>
      </c>
      <c r="D3265" s="33">
        <f t="shared" si="53"/>
        <v>5.6829213205571896E-2</v>
      </c>
    </row>
    <row r="3266" spans="2:4" x14ac:dyDescent="0.2">
      <c r="B3266" t="s">
        <v>3296</v>
      </c>
      <c r="C3266" s="33">
        <v>-6.9643766007426028E-4</v>
      </c>
      <c r="D3266" s="33">
        <f t="shared" si="53"/>
        <v>5.0696437660074263E-2</v>
      </c>
    </row>
    <row r="3267" spans="2:4" x14ac:dyDescent="0.2">
      <c r="B3267" t="s">
        <v>3297</v>
      </c>
      <c r="C3267" s="33">
        <v>2.4745964828312036E-2</v>
      </c>
      <c r="D3267" s="33">
        <f t="shared" si="53"/>
        <v>2.5254035171687967E-2</v>
      </c>
    </row>
    <row r="3268" spans="2:4" x14ac:dyDescent="0.2">
      <c r="B3268" t="s">
        <v>3298</v>
      </c>
      <c r="C3268" s="33">
        <v>1.9727669161888825E-2</v>
      </c>
      <c r="D3268" s="33">
        <f t="shared" si="53"/>
        <v>3.0272330838111178E-2</v>
      </c>
    </row>
    <row r="3269" spans="2:4" x14ac:dyDescent="0.2">
      <c r="B3269" t="s">
        <v>3299</v>
      </c>
      <c r="C3269" s="33">
        <v>3.0144936539679389E-2</v>
      </c>
      <c r="D3269" s="33">
        <f t="shared" ref="D3269:D3332" si="54">-C3269+5%</f>
        <v>1.9855063460320614E-2</v>
      </c>
    </row>
    <row r="3270" spans="2:4" x14ac:dyDescent="0.2">
      <c r="B3270" t="s">
        <v>3300</v>
      </c>
      <c r="C3270" s="33">
        <v>-2.2816653990718097E-2</v>
      </c>
      <c r="D3270" s="33">
        <f t="shared" si="54"/>
        <v>7.28166539907181E-2</v>
      </c>
    </row>
    <row r="3271" spans="2:4" x14ac:dyDescent="0.2">
      <c r="B3271" t="s">
        <v>3301</v>
      </c>
      <c r="C3271" s="33">
        <v>-8.6673097446606107E-3</v>
      </c>
      <c r="D3271" s="33">
        <f t="shared" si="54"/>
        <v>5.8667309744660612E-2</v>
      </c>
    </row>
    <row r="3272" spans="2:4" x14ac:dyDescent="0.2">
      <c r="B3272" t="s">
        <v>3302</v>
      </c>
      <c r="C3272" s="33">
        <v>1.5171649576345505E-2</v>
      </c>
      <c r="D3272" s="33">
        <f t="shared" si="54"/>
        <v>3.4828350423654494E-2</v>
      </c>
    </row>
    <row r="3273" spans="2:4" x14ac:dyDescent="0.2">
      <c r="B3273" t="s">
        <v>3303</v>
      </c>
      <c r="C3273" s="33">
        <v>2.4882385967426182E-3</v>
      </c>
      <c r="D3273" s="33">
        <f t="shared" si="54"/>
        <v>4.7511761403257385E-2</v>
      </c>
    </row>
    <row r="3274" spans="2:4" x14ac:dyDescent="0.2">
      <c r="B3274" t="s">
        <v>3304</v>
      </c>
      <c r="C3274" s="33">
        <v>2.1006229712010552E-3</v>
      </c>
      <c r="D3274" s="33">
        <f t="shared" si="54"/>
        <v>4.7899377028798949E-2</v>
      </c>
    </row>
    <row r="3275" spans="2:4" x14ac:dyDescent="0.2">
      <c r="B3275" t="s">
        <v>3305</v>
      </c>
      <c r="C3275" s="33">
        <v>2.5573616571138727E-2</v>
      </c>
      <c r="D3275" s="33">
        <f t="shared" si="54"/>
        <v>2.4426383428861276E-2</v>
      </c>
    </row>
    <row r="3276" spans="2:4" x14ac:dyDescent="0.2">
      <c r="B3276" t="s">
        <v>3306</v>
      </c>
      <c r="C3276" s="33">
        <v>1.1200316337112701E-2</v>
      </c>
      <c r="D3276" s="33">
        <f t="shared" si="54"/>
        <v>3.8799683662887302E-2</v>
      </c>
    </row>
    <row r="3277" spans="2:4" x14ac:dyDescent="0.2">
      <c r="B3277" t="s">
        <v>3307</v>
      </c>
      <c r="C3277" s="33">
        <v>1.9637200696964618E-2</v>
      </c>
      <c r="D3277" s="33">
        <f t="shared" si="54"/>
        <v>3.0362799303035384E-2</v>
      </c>
    </row>
    <row r="3278" spans="2:4" x14ac:dyDescent="0.2">
      <c r="B3278" t="s">
        <v>3308</v>
      </c>
      <c r="C3278" s="33">
        <v>6.5286234220043593E-2</v>
      </c>
      <c r="D3278" s="33">
        <f t="shared" si="54"/>
        <v>-1.528623422004359E-2</v>
      </c>
    </row>
    <row r="3279" spans="2:4" x14ac:dyDescent="0.2">
      <c r="B3279" t="s">
        <v>3309</v>
      </c>
      <c r="C3279" s="33">
        <v>3.577356103089905E-4</v>
      </c>
      <c r="D3279" s="33">
        <f t="shared" si="54"/>
        <v>4.9642264389691014E-2</v>
      </c>
    </row>
    <row r="3280" spans="2:4" x14ac:dyDescent="0.2">
      <c r="B3280" t="s">
        <v>3310</v>
      </c>
      <c r="C3280" s="33">
        <v>2.9656640443806323E-2</v>
      </c>
      <c r="D3280" s="33">
        <f t="shared" si="54"/>
        <v>2.034335955619368E-2</v>
      </c>
    </row>
    <row r="3281" spans="2:4" x14ac:dyDescent="0.2">
      <c r="B3281" t="s">
        <v>3311</v>
      </c>
      <c r="C3281" s="33">
        <v>4.2589278303243293E-2</v>
      </c>
      <c r="D3281" s="33">
        <f t="shared" si="54"/>
        <v>7.4107216967567099E-3</v>
      </c>
    </row>
    <row r="3282" spans="2:4" x14ac:dyDescent="0.2">
      <c r="B3282" t="s">
        <v>3312</v>
      </c>
      <c r="C3282" s="33">
        <v>-1.2738886960773736E-3</v>
      </c>
      <c r="D3282" s="33">
        <f t="shared" si="54"/>
        <v>5.127388869607738E-2</v>
      </c>
    </row>
    <row r="3283" spans="2:4" x14ac:dyDescent="0.2">
      <c r="B3283" t="s">
        <v>3313</v>
      </c>
      <c r="C3283" s="33">
        <v>1.4290906421721539E-2</v>
      </c>
      <c r="D3283" s="33">
        <f t="shared" si="54"/>
        <v>3.5709093578278464E-2</v>
      </c>
    </row>
    <row r="3284" spans="2:4" x14ac:dyDescent="0.2">
      <c r="B3284" t="s">
        <v>3314</v>
      </c>
      <c r="C3284" s="33">
        <v>-2.4712598171784689E-3</v>
      </c>
      <c r="D3284" s="33">
        <f t="shared" si="54"/>
        <v>5.247125981717847E-2</v>
      </c>
    </row>
    <row r="3285" spans="2:4" x14ac:dyDescent="0.2">
      <c r="B3285" t="s">
        <v>3315</v>
      </c>
      <c r="C3285" s="33">
        <v>5.867546743140677E-3</v>
      </c>
      <c r="D3285" s="33">
        <f t="shared" si="54"/>
        <v>4.4132453256859328E-2</v>
      </c>
    </row>
    <row r="3286" spans="2:4" x14ac:dyDescent="0.2">
      <c r="B3286" t="s">
        <v>3316</v>
      </c>
      <c r="C3286" s="33">
        <v>4.2593101578395277E-2</v>
      </c>
      <c r="D3286" s="33">
        <f t="shared" si="54"/>
        <v>7.4068984216047254E-3</v>
      </c>
    </row>
    <row r="3287" spans="2:4" x14ac:dyDescent="0.2">
      <c r="B3287" t="s">
        <v>3317</v>
      </c>
      <c r="C3287" s="33">
        <v>-1.3058898661585759E-2</v>
      </c>
      <c r="D3287" s="33">
        <f t="shared" si="54"/>
        <v>6.3058898661585761E-2</v>
      </c>
    </row>
    <row r="3288" spans="2:4" x14ac:dyDescent="0.2">
      <c r="B3288" t="s">
        <v>3318</v>
      </c>
      <c r="C3288" s="33">
        <v>3.0117018739929162E-2</v>
      </c>
      <c r="D3288" s="33">
        <f t="shared" si="54"/>
        <v>1.9882981260070841E-2</v>
      </c>
    </row>
    <row r="3289" spans="2:4" x14ac:dyDescent="0.2">
      <c r="B3289" t="s">
        <v>3319</v>
      </c>
      <c r="C3289" s="33">
        <v>-3.9125083582687206E-3</v>
      </c>
      <c r="D3289" s="33">
        <f t="shared" si="54"/>
        <v>5.3912508358268725E-2</v>
      </c>
    </row>
    <row r="3290" spans="2:4" x14ac:dyDescent="0.2">
      <c r="B3290" t="s">
        <v>3320</v>
      </c>
      <c r="C3290" s="33">
        <v>2.5221036956492429E-2</v>
      </c>
      <c r="D3290" s="33">
        <f t="shared" si="54"/>
        <v>2.4778963043507574E-2</v>
      </c>
    </row>
    <row r="3291" spans="2:4" x14ac:dyDescent="0.2">
      <c r="B3291" t="s">
        <v>3321</v>
      </c>
      <c r="C3291" s="33">
        <v>9.3432874238457281E-3</v>
      </c>
      <c r="D3291" s="33">
        <f t="shared" si="54"/>
        <v>4.0656712576154275E-2</v>
      </c>
    </row>
    <row r="3292" spans="2:4" x14ac:dyDescent="0.2">
      <c r="B3292" t="s">
        <v>3322</v>
      </c>
      <c r="C3292" s="33">
        <v>-4.0088664400270736E-2</v>
      </c>
      <c r="D3292" s="33">
        <f t="shared" si="54"/>
        <v>9.0088664400270746E-2</v>
      </c>
    </row>
    <row r="3293" spans="2:4" x14ac:dyDescent="0.2">
      <c r="B3293" t="s">
        <v>3323</v>
      </c>
      <c r="C3293" s="33">
        <v>6.4560797063909631E-5</v>
      </c>
      <c r="D3293" s="33">
        <f t="shared" si="54"/>
        <v>4.9935439202936097E-2</v>
      </c>
    </row>
    <row r="3294" spans="2:4" x14ac:dyDescent="0.2">
      <c r="B3294" t="s">
        <v>3324</v>
      </c>
      <c r="C3294" s="33">
        <v>2.778600340074823E-2</v>
      </c>
      <c r="D3294" s="33">
        <f t="shared" si="54"/>
        <v>2.2213996599251773E-2</v>
      </c>
    </row>
    <row r="3295" spans="2:4" x14ac:dyDescent="0.2">
      <c r="B3295" t="s">
        <v>3325</v>
      </c>
      <c r="C3295" s="33">
        <v>-2.757905455835323E-2</v>
      </c>
      <c r="D3295" s="33">
        <f t="shared" si="54"/>
        <v>7.7579054558353233E-2</v>
      </c>
    </row>
    <row r="3296" spans="2:4" x14ac:dyDescent="0.2">
      <c r="B3296" t="s">
        <v>3326</v>
      </c>
      <c r="C3296" s="33">
        <v>1.4885962948064713E-2</v>
      </c>
      <c r="D3296" s="33">
        <f t="shared" si="54"/>
        <v>3.511403705193529E-2</v>
      </c>
    </row>
    <row r="3297" spans="2:4" x14ac:dyDescent="0.2">
      <c r="B3297" t="s">
        <v>3327</v>
      </c>
      <c r="C3297" s="33">
        <v>-8.1971490624852001E-3</v>
      </c>
      <c r="D3297" s="33">
        <f t="shared" si="54"/>
        <v>5.8197149062485201E-2</v>
      </c>
    </row>
    <row r="3298" spans="2:4" x14ac:dyDescent="0.2">
      <c r="B3298" t="s">
        <v>3328</v>
      </c>
      <c r="C3298" s="33">
        <v>2.9269276434781187E-2</v>
      </c>
      <c r="D3298" s="33">
        <f t="shared" si="54"/>
        <v>2.0730723565218816E-2</v>
      </c>
    </row>
    <row r="3299" spans="2:4" x14ac:dyDescent="0.2">
      <c r="B3299" t="s">
        <v>3329</v>
      </c>
      <c r="C3299" s="33">
        <v>-1.7528924338806019E-2</v>
      </c>
      <c r="D3299" s="33">
        <f t="shared" si="54"/>
        <v>6.7528924338806029E-2</v>
      </c>
    </row>
    <row r="3300" spans="2:4" x14ac:dyDescent="0.2">
      <c r="B3300" t="s">
        <v>3330</v>
      </c>
      <c r="C3300" s="33">
        <v>-1.6046360883728725E-2</v>
      </c>
      <c r="D3300" s="33">
        <f t="shared" si="54"/>
        <v>6.6046360883728727E-2</v>
      </c>
    </row>
    <row r="3301" spans="2:4" x14ac:dyDescent="0.2">
      <c r="B3301" t="s">
        <v>3331</v>
      </c>
      <c r="C3301" s="33">
        <v>3.5350757723578305E-2</v>
      </c>
      <c r="D3301" s="33">
        <f t="shared" si="54"/>
        <v>1.4649242276421698E-2</v>
      </c>
    </row>
    <row r="3302" spans="2:4" x14ac:dyDescent="0.2">
      <c r="B3302" t="s">
        <v>3332</v>
      </c>
      <c r="C3302" s="33">
        <v>2.6303646661055329E-2</v>
      </c>
      <c r="D3302" s="33">
        <f t="shared" si="54"/>
        <v>2.3696353338944674E-2</v>
      </c>
    </row>
    <row r="3303" spans="2:4" x14ac:dyDescent="0.2">
      <c r="B3303" t="s">
        <v>3333</v>
      </c>
      <c r="C3303" s="33">
        <v>6.3027960045853385E-3</v>
      </c>
      <c r="D3303" s="33">
        <f t="shared" si="54"/>
        <v>4.3697203995414664E-2</v>
      </c>
    </row>
    <row r="3304" spans="2:4" x14ac:dyDescent="0.2">
      <c r="B3304" t="s">
        <v>3334</v>
      </c>
      <c r="C3304" s="33">
        <v>-5.6701123690630507E-3</v>
      </c>
      <c r="D3304" s="33">
        <f t="shared" si="54"/>
        <v>5.5670112369063052E-2</v>
      </c>
    </row>
    <row r="3305" spans="2:4" x14ac:dyDescent="0.2">
      <c r="B3305" t="s">
        <v>3335</v>
      </c>
      <c r="C3305" s="33">
        <v>2.7244022433458435E-2</v>
      </c>
      <c r="D3305" s="33">
        <f t="shared" si="54"/>
        <v>2.2755977566541567E-2</v>
      </c>
    </row>
    <row r="3306" spans="2:4" x14ac:dyDescent="0.2">
      <c r="B3306" t="s">
        <v>3336</v>
      </c>
      <c r="C3306" s="33">
        <v>-1.0268666343573299E-2</v>
      </c>
      <c r="D3306" s="33">
        <f t="shared" si="54"/>
        <v>6.02686663435733E-2</v>
      </c>
    </row>
    <row r="3307" spans="2:4" x14ac:dyDescent="0.2">
      <c r="B3307" t="s">
        <v>3337</v>
      </c>
      <c r="C3307" s="33">
        <v>2.8719105360565031E-2</v>
      </c>
      <c r="D3307" s="33">
        <f t="shared" si="54"/>
        <v>2.1280894639434972E-2</v>
      </c>
    </row>
    <row r="3308" spans="2:4" x14ac:dyDescent="0.2">
      <c r="B3308" t="s">
        <v>3338</v>
      </c>
      <c r="C3308" s="33">
        <v>-3.4052930353847086E-2</v>
      </c>
      <c r="D3308" s="33">
        <f t="shared" si="54"/>
        <v>8.4052930353847088E-2</v>
      </c>
    </row>
    <row r="3309" spans="2:4" x14ac:dyDescent="0.2">
      <c r="B3309" t="s">
        <v>3339</v>
      </c>
      <c r="C3309" s="33">
        <v>-4.292545983694708E-2</v>
      </c>
      <c r="D3309" s="33">
        <f t="shared" si="54"/>
        <v>9.2925459836947083E-2</v>
      </c>
    </row>
    <row r="3310" spans="2:4" x14ac:dyDescent="0.2">
      <c r="B3310" t="s">
        <v>3340</v>
      </c>
      <c r="C3310" s="33">
        <v>2.7506515432701967E-2</v>
      </c>
      <c r="D3310" s="33">
        <f t="shared" si="54"/>
        <v>2.2493484567298036E-2</v>
      </c>
    </row>
    <row r="3311" spans="2:4" x14ac:dyDescent="0.2">
      <c r="B3311" t="s">
        <v>3341</v>
      </c>
      <c r="C3311" s="33">
        <v>-1.6376936900166034E-2</v>
      </c>
      <c r="D3311" s="33">
        <f t="shared" si="54"/>
        <v>6.6376936900166036E-2</v>
      </c>
    </row>
    <row r="3312" spans="2:4" x14ac:dyDescent="0.2">
      <c r="B3312" t="s">
        <v>3342</v>
      </c>
      <c r="C3312" s="33">
        <v>-4.3573538414650101E-2</v>
      </c>
      <c r="D3312" s="33">
        <f t="shared" si="54"/>
        <v>9.3573538414650104E-2</v>
      </c>
    </row>
    <row r="3313" spans="2:4" x14ac:dyDescent="0.2">
      <c r="B3313" t="s">
        <v>3343</v>
      </c>
      <c r="C3313" s="33">
        <v>3.741067894304894E-2</v>
      </c>
      <c r="D3313" s="33">
        <f t="shared" si="54"/>
        <v>1.2589321056951062E-2</v>
      </c>
    </row>
    <row r="3314" spans="2:4" x14ac:dyDescent="0.2">
      <c r="B3314" t="s">
        <v>3344</v>
      </c>
      <c r="C3314" s="33">
        <v>1.7465698072128097E-2</v>
      </c>
      <c r="D3314" s="33">
        <f t="shared" si="54"/>
        <v>3.2534301927871906E-2</v>
      </c>
    </row>
    <row r="3315" spans="2:4" x14ac:dyDescent="0.2">
      <c r="B3315" t="s">
        <v>3345</v>
      </c>
      <c r="C3315" s="33">
        <v>3.6188525794064251E-2</v>
      </c>
      <c r="D3315" s="33">
        <f t="shared" si="54"/>
        <v>1.3811474205935752E-2</v>
      </c>
    </row>
    <row r="3316" spans="2:4" x14ac:dyDescent="0.2">
      <c r="B3316" t="s">
        <v>3346</v>
      </c>
      <c r="C3316" s="33">
        <v>1.0705309277262546E-2</v>
      </c>
      <c r="D3316" s="33">
        <f t="shared" si="54"/>
        <v>3.929469072273746E-2</v>
      </c>
    </row>
    <row r="3317" spans="2:4" x14ac:dyDescent="0.2">
      <c r="B3317" t="s">
        <v>3347</v>
      </c>
      <c r="C3317" s="33">
        <v>-4.6758583135071759E-2</v>
      </c>
      <c r="D3317" s="33">
        <f t="shared" si="54"/>
        <v>9.6758583135071768E-2</v>
      </c>
    </row>
    <row r="3318" spans="2:4" x14ac:dyDescent="0.2">
      <c r="B3318" t="s">
        <v>3348</v>
      </c>
      <c r="C3318" s="33">
        <v>8.5121186590508789E-3</v>
      </c>
      <c r="D3318" s="33">
        <f t="shared" si="54"/>
        <v>4.148788134094912E-2</v>
      </c>
    </row>
    <row r="3319" spans="2:4" x14ac:dyDescent="0.2">
      <c r="B3319" t="s">
        <v>3349</v>
      </c>
      <c r="C3319" s="33">
        <v>-1.7166307000791477E-3</v>
      </c>
      <c r="D3319" s="33">
        <f t="shared" si="54"/>
        <v>5.1716630700079147E-2</v>
      </c>
    </row>
    <row r="3320" spans="2:4" x14ac:dyDescent="0.2">
      <c r="B3320" t="s">
        <v>3350</v>
      </c>
      <c r="C3320" s="33">
        <v>1.0475732935366871E-2</v>
      </c>
      <c r="D3320" s="33">
        <f t="shared" si="54"/>
        <v>3.9524267064633134E-2</v>
      </c>
    </row>
    <row r="3321" spans="2:4" x14ac:dyDescent="0.2">
      <c r="B3321" t="s">
        <v>3351</v>
      </c>
      <c r="C3321" s="33">
        <v>2.2366901281220191E-2</v>
      </c>
      <c r="D3321" s="33">
        <f t="shared" si="54"/>
        <v>2.7633098718779812E-2</v>
      </c>
    </row>
    <row r="3322" spans="2:4" x14ac:dyDescent="0.2">
      <c r="B3322" t="s">
        <v>3352</v>
      </c>
      <c r="C3322" s="33">
        <v>-6.8839186568196795E-3</v>
      </c>
      <c r="D3322" s="33">
        <f t="shared" si="54"/>
        <v>5.6883918656819681E-2</v>
      </c>
    </row>
    <row r="3323" spans="2:4" x14ac:dyDescent="0.2">
      <c r="B3323" t="s">
        <v>3353</v>
      </c>
      <c r="C3323" s="33">
        <v>1.3747202701882934E-2</v>
      </c>
      <c r="D3323" s="33">
        <f t="shared" si="54"/>
        <v>3.6252797298117069E-2</v>
      </c>
    </row>
    <row r="3324" spans="2:4" x14ac:dyDescent="0.2">
      <c r="B3324" t="s">
        <v>3354</v>
      </c>
      <c r="C3324" s="33">
        <v>1.4025053107390942E-2</v>
      </c>
      <c r="D3324" s="33">
        <f t="shared" si="54"/>
        <v>3.5974946892609064E-2</v>
      </c>
    </row>
    <row r="3325" spans="2:4" x14ac:dyDescent="0.2">
      <c r="B3325" t="s">
        <v>3355</v>
      </c>
      <c r="C3325" s="33">
        <v>1.0416645750206033E-2</v>
      </c>
      <c r="D3325" s="33">
        <f t="shared" si="54"/>
        <v>3.9583354249793971E-2</v>
      </c>
    </row>
    <row r="3326" spans="2:4" x14ac:dyDescent="0.2">
      <c r="B3326" t="s">
        <v>3356</v>
      </c>
      <c r="C3326" s="33">
        <v>1.1104287099290129E-2</v>
      </c>
      <c r="D3326" s="33">
        <f t="shared" si="54"/>
        <v>3.8895712900709874E-2</v>
      </c>
    </row>
    <row r="3327" spans="2:4" x14ac:dyDescent="0.2">
      <c r="B3327" t="s">
        <v>3357</v>
      </c>
      <c r="C3327" s="33">
        <v>5.4606616762807947E-3</v>
      </c>
      <c r="D3327" s="33">
        <f t="shared" si="54"/>
        <v>4.4539338323719209E-2</v>
      </c>
    </row>
    <row r="3328" spans="2:4" x14ac:dyDescent="0.2">
      <c r="B3328" t="s">
        <v>3358</v>
      </c>
      <c r="C3328" s="33">
        <v>2.2491754178411497E-2</v>
      </c>
      <c r="D3328" s="33">
        <f t="shared" si="54"/>
        <v>2.7508245821588506E-2</v>
      </c>
    </row>
    <row r="3329" spans="2:4" x14ac:dyDescent="0.2">
      <c r="B3329" t="s">
        <v>3359</v>
      </c>
      <c r="C3329" s="33">
        <v>-3.4240390708141839E-2</v>
      </c>
      <c r="D3329" s="33">
        <f t="shared" si="54"/>
        <v>8.4240390708141849E-2</v>
      </c>
    </row>
    <row r="3330" spans="2:4" x14ac:dyDescent="0.2">
      <c r="B3330" t="s">
        <v>3360</v>
      </c>
      <c r="C3330" s="33">
        <v>1.9882047985010504E-2</v>
      </c>
      <c r="D3330" s="33">
        <f t="shared" si="54"/>
        <v>3.0117952014989499E-2</v>
      </c>
    </row>
    <row r="3331" spans="2:4" x14ac:dyDescent="0.2">
      <c r="B3331" t="s">
        <v>3361</v>
      </c>
      <c r="C3331" s="33">
        <v>-1.5675435058506514E-2</v>
      </c>
      <c r="D3331" s="33">
        <f t="shared" si="54"/>
        <v>6.5675435058506509E-2</v>
      </c>
    </row>
    <row r="3332" spans="2:4" x14ac:dyDescent="0.2">
      <c r="B3332" t="s">
        <v>3362</v>
      </c>
      <c r="C3332" s="33">
        <v>1.1217927444507197E-3</v>
      </c>
      <c r="D3332" s="33">
        <f t="shared" si="54"/>
        <v>4.8878207255549283E-2</v>
      </c>
    </row>
    <row r="3333" spans="2:4" x14ac:dyDescent="0.2">
      <c r="B3333" t="s">
        <v>3363</v>
      </c>
      <c r="C3333" s="33">
        <v>-3.0288218626813863E-2</v>
      </c>
      <c r="D3333" s="33">
        <f t="shared" ref="D3333:D3396" si="55">-C3333+5%</f>
        <v>8.0288218626813873E-2</v>
      </c>
    </row>
    <row r="3334" spans="2:4" x14ac:dyDescent="0.2">
      <c r="B3334" t="s">
        <v>3364</v>
      </c>
      <c r="C3334" s="33">
        <v>4.6475802316846032E-2</v>
      </c>
      <c r="D3334" s="33">
        <f t="shared" si="55"/>
        <v>3.5241976831539706E-3</v>
      </c>
    </row>
    <row r="3335" spans="2:4" x14ac:dyDescent="0.2">
      <c r="B3335" t="s">
        <v>3365</v>
      </c>
      <c r="C3335" s="33">
        <v>3.6477688987630527E-4</v>
      </c>
      <c r="D3335" s="33">
        <f t="shared" si="55"/>
        <v>4.9635223110123694E-2</v>
      </c>
    </row>
    <row r="3336" spans="2:4" x14ac:dyDescent="0.2">
      <c r="B3336" t="s">
        <v>3366</v>
      </c>
      <c r="C3336" s="33">
        <v>1.6017406243730548E-2</v>
      </c>
      <c r="D3336" s="33">
        <f t="shared" si="55"/>
        <v>3.3982593756269455E-2</v>
      </c>
    </row>
    <row r="3337" spans="2:4" x14ac:dyDescent="0.2">
      <c r="B3337" t="s">
        <v>3367</v>
      </c>
      <c r="C3337" s="33">
        <v>2.021821399143274E-3</v>
      </c>
      <c r="D3337" s="33">
        <f t="shared" si="55"/>
        <v>4.7978178600856729E-2</v>
      </c>
    </row>
    <row r="3338" spans="2:4" x14ac:dyDescent="0.2">
      <c r="B3338" t="s">
        <v>3368</v>
      </c>
      <c r="C3338" s="33">
        <v>3.1416275402808259E-2</v>
      </c>
      <c r="D3338" s="33">
        <f t="shared" si="55"/>
        <v>1.8583724597191743E-2</v>
      </c>
    </row>
    <row r="3339" spans="2:4" x14ac:dyDescent="0.2">
      <c r="B3339" t="s">
        <v>3369</v>
      </c>
      <c r="C3339" s="33">
        <v>1.121922104189744E-2</v>
      </c>
      <c r="D3339" s="33">
        <f t="shared" si="55"/>
        <v>3.8780778958102564E-2</v>
      </c>
    </row>
    <row r="3340" spans="2:4" x14ac:dyDescent="0.2">
      <c r="B3340" t="s">
        <v>3370</v>
      </c>
      <c r="C3340" s="33">
        <v>1.0912099295727704E-2</v>
      </c>
      <c r="D3340" s="33">
        <f t="shared" si="55"/>
        <v>3.9087900704272302E-2</v>
      </c>
    </row>
    <row r="3341" spans="2:4" x14ac:dyDescent="0.2">
      <c r="B3341" t="s">
        <v>3371</v>
      </c>
      <c r="C3341" s="33">
        <v>1.1858043214948932E-2</v>
      </c>
      <c r="D3341" s="33">
        <f t="shared" si="55"/>
        <v>3.814195678505107E-2</v>
      </c>
    </row>
    <row r="3342" spans="2:4" x14ac:dyDescent="0.2">
      <c r="B3342" t="s">
        <v>3372</v>
      </c>
      <c r="C3342" s="33">
        <v>2.3789746587031493E-2</v>
      </c>
      <c r="D3342" s="33">
        <f t="shared" si="55"/>
        <v>2.6210253412968509E-2</v>
      </c>
    </row>
    <row r="3343" spans="2:4" x14ac:dyDescent="0.2">
      <c r="B3343" t="s">
        <v>3373</v>
      </c>
      <c r="C3343" s="33">
        <v>1.9859880177794123E-2</v>
      </c>
      <c r="D3343" s="33">
        <f t="shared" si="55"/>
        <v>3.014011982220588E-2</v>
      </c>
    </row>
    <row r="3344" spans="2:4" x14ac:dyDescent="0.2">
      <c r="B3344" t="s">
        <v>3374</v>
      </c>
      <c r="C3344" s="33">
        <v>9.5090133251309761E-3</v>
      </c>
      <c r="D3344" s="33">
        <f t="shared" si="55"/>
        <v>4.0490986674869028E-2</v>
      </c>
    </row>
    <row r="3345" spans="2:4" x14ac:dyDescent="0.2">
      <c r="B3345" t="s">
        <v>3375</v>
      </c>
      <c r="C3345" s="33">
        <v>2.711395785196756E-2</v>
      </c>
      <c r="D3345" s="33">
        <f t="shared" si="55"/>
        <v>2.2886042148032443E-2</v>
      </c>
    </row>
    <row r="3346" spans="2:4" x14ac:dyDescent="0.2">
      <c r="B3346" t="s">
        <v>3376</v>
      </c>
      <c r="C3346" s="33">
        <v>-1.5974821118008221E-2</v>
      </c>
      <c r="D3346" s="33">
        <f t="shared" si="55"/>
        <v>6.5974821118008231E-2</v>
      </c>
    </row>
    <row r="3347" spans="2:4" x14ac:dyDescent="0.2">
      <c r="B3347" t="s">
        <v>3377</v>
      </c>
      <c r="C3347" s="33">
        <v>1.9317311234682878E-2</v>
      </c>
      <c r="D3347" s="33">
        <f t="shared" si="55"/>
        <v>3.0682688765317125E-2</v>
      </c>
    </row>
    <row r="3348" spans="2:4" x14ac:dyDescent="0.2">
      <c r="B3348" t="s">
        <v>3378</v>
      </c>
      <c r="C3348" s="33">
        <v>7.636807228878017E-3</v>
      </c>
      <c r="D3348" s="33">
        <f t="shared" si="55"/>
        <v>4.2363192771121987E-2</v>
      </c>
    </row>
    <row r="3349" spans="2:4" x14ac:dyDescent="0.2">
      <c r="B3349" t="s">
        <v>3379</v>
      </c>
      <c r="C3349" s="33">
        <v>3.4379561284487145E-2</v>
      </c>
      <c r="D3349" s="33">
        <f t="shared" si="55"/>
        <v>1.5620438715512858E-2</v>
      </c>
    </row>
    <row r="3350" spans="2:4" x14ac:dyDescent="0.2">
      <c r="B3350" t="s">
        <v>3380</v>
      </c>
      <c r="C3350" s="33">
        <v>-3.2322710284943115E-2</v>
      </c>
      <c r="D3350" s="33">
        <f t="shared" si="55"/>
        <v>8.2322710284943118E-2</v>
      </c>
    </row>
    <row r="3351" spans="2:4" x14ac:dyDescent="0.2">
      <c r="B3351" t="s">
        <v>3381</v>
      </c>
      <c r="C3351" s="33">
        <v>-1.1550148675576409E-2</v>
      </c>
      <c r="D3351" s="33">
        <f t="shared" si="55"/>
        <v>6.1550148675576413E-2</v>
      </c>
    </row>
    <row r="3352" spans="2:4" x14ac:dyDescent="0.2">
      <c r="B3352" t="s">
        <v>3382</v>
      </c>
      <c r="C3352" s="33">
        <v>-7.3981496092733936E-3</v>
      </c>
      <c r="D3352" s="33">
        <f t="shared" si="55"/>
        <v>5.7398149609273398E-2</v>
      </c>
    </row>
    <row r="3353" spans="2:4" x14ac:dyDescent="0.2">
      <c r="B3353" t="s">
        <v>3383</v>
      </c>
      <c r="C3353" s="33">
        <v>2.6754851524186815E-2</v>
      </c>
      <c r="D3353" s="33">
        <f t="shared" si="55"/>
        <v>2.3245148475813188E-2</v>
      </c>
    </row>
    <row r="3354" spans="2:4" x14ac:dyDescent="0.2">
      <c r="B3354" t="s">
        <v>3384</v>
      </c>
      <c r="C3354" s="33">
        <v>5.3389224565499917E-3</v>
      </c>
      <c r="D3354" s="33">
        <f t="shared" si="55"/>
        <v>4.4661077543450015E-2</v>
      </c>
    </row>
    <row r="3355" spans="2:4" x14ac:dyDescent="0.2">
      <c r="B3355" t="s">
        <v>3385</v>
      </c>
      <c r="C3355" s="33">
        <v>-3.2653481613654445E-2</v>
      </c>
      <c r="D3355" s="33">
        <f t="shared" si="55"/>
        <v>8.2653481613654448E-2</v>
      </c>
    </row>
    <row r="3356" spans="2:4" x14ac:dyDescent="0.2">
      <c r="B3356" t="s">
        <v>3386</v>
      </c>
      <c r="C3356" s="33">
        <v>-9.7680400940754284E-3</v>
      </c>
      <c r="D3356" s="33">
        <f t="shared" si="55"/>
        <v>5.9768040094075429E-2</v>
      </c>
    </row>
    <row r="3357" spans="2:4" x14ac:dyDescent="0.2">
      <c r="B3357" t="s">
        <v>3387</v>
      </c>
      <c r="C3357" s="33">
        <v>-2.2086844311530789E-2</v>
      </c>
      <c r="D3357" s="33">
        <f t="shared" si="55"/>
        <v>7.2086844311530784E-2</v>
      </c>
    </row>
    <row r="3358" spans="2:4" x14ac:dyDescent="0.2">
      <c r="B3358" t="s">
        <v>3388</v>
      </c>
      <c r="C3358" s="33">
        <v>2.024790408578769E-2</v>
      </c>
      <c r="D3358" s="33">
        <f t="shared" si="55"/>
        <v>2.9752095914212313E-2</v>
      </c>
    </row>
    <row r="3359" spans="2:4" x14ac:dyDescent="0.2">
      <c r="B3359" t="s">
        <v>3389</v>
      </c>
      <c r="C3359" s="33">
        <v>-7.9774514865699146E-3</v>
      </c>
      <c r="D3359" s="33">
        <f t="shared" si="55"/>
        <v>5.7977451486569916E-2</v>
      </c>
    </row>
    <row r="3360" spans="2:4" x14ac:dyDescent="0.2">
      <c r="B3360" t="s">
        <v>3390</v>
      </c>
      <c r="C3360" s="33">
        <v>4.9542676817269912E-2</v>
      </c>
      <c r="D3360" s="33">
        <f t="shared" si="55"/>
        <v>4.5732318273009054E-4</v>
      </c>
    </row>
    <row r="3361" spans="2:4" x14ac:dyDescent="0.2">
      <c r="B3361" t="s">
        <v>3391</v>
      </c>
      <c r="C3361" s="33">
        <v>-7.8903842107739455E-3</v>
      </c>
      <c r="D3361" s="33">
        <f t="shared" si="55"/>
        <v>5.789038421077395E-2</v>
      </c>
    </row>
    <row r="3362" spans="2:4" x14ac:dyDescent="0.2">
      <c r="B3362" t="s">
        <v>3392</v>
      </c>
      <c r="C3362" s="33">
        <v>1.2506824526684078E-2</v>
      </c>
      <c r="D3362" s="33">
        <f t="shared" si="55"/>
        <v>3.7493175473315925E-2</v>
      </c>
    </row>
    <row r="3363" spans="2:4" x14ac:dyDescent="0.2">
      <c r="B3363" t="s">
        <v>3393</v>
      </c>
      <c r="C3363" s="33">
        <v>-1.0308656275291763E-2</v>
      </c>
      <c r="D3363" s="33">
        <f t="shared" si="55"/>
        <v>6.0308656275291764E-2</v>
      </c>
    </row>
    <row r="3364" spans="2:4" x14ac:dyDescent="0.2">
      <c r="B3364" t="s">
        <v>3394</v>
      </c>
      <c r="C3364" s="33">
        <v>1.4334103704872675E-2</v>
      </c>
      <c r="D3364" s="33">
        <f t="shared" si="55"/>
        <v>3.5665896295127328E-2</v>
      </c>
    </row>
    <row r="3365" spans="2:4" x14ac:dyDescent="0.2">
      <c r="B3365" t="s">
        <v>3395</v>
      </c>
      <c r="C3365" s="33">
        <v>-1.9703547015708041E-2</v>
      </c>
      <c r="D3365" s="33">
        <f t="shared" si="55"/>
        <v>6.9703547015708051E-2</v>
      </c>
    </row>
    <row r="3366" spans="2:4" x14ac:dyDescent="0.2">
      <c r="B3366" t="s">
        <v>3396</v>
      </c>
      <c r="C3366" s="33">
        <v>-5.7177012676757292E-3</v>
      </c>
      <c r="D3366" s="33">
        <f t="shared" si="55"/>
        <v>5.571770126767573E-2</v>
      </c>
    </row>
    <row r="3367" spans="2:4" x14ac:dyDescent="0.2">
      <c r="B3367" t="s">
        <v>3397</v>
      </c>
      <c r="C3367" s="33">
        <v>9.8949903528483922E-3</v>
      </c>
      <c r="D3367" s="33">
        <f t="shared" si="55"/>
        <v>4.0105009647151607E-2</v>
      </c>
    </row>
    <row r="3368" spans="2:4" x14ac:dyDescent="0.2">
      <c r="B3368" t="s">
        <v>3398</v>
      </c>
      <c r="C3368" s="33">
        <v>1.2218065738658707E-2</v>
      </c>
      <c r="D3368" s="33">
        <f t="shared" si="55"/>
        <v>3.7781934261341299E-2</v>
      </c>
    </row>
    <row r="3369" spans="2:4" x14ac:dyDescent="0.2">
      <c r="B3369" t="s">
        <v>3399</v>
      </c>
      <c r="C3369" s="33">
        <v>-9.9968554143376239E-3</v>
      </c>
      <c r="D3369" s="33">
        <f t="shared" si="55"/>
        <v>5.9996855414337628E-2</v>
      </c>
    </row>
    <row r="3370" spans="2:4" x14ac:dyDescent="0.2">
      <c r="B3370" t="s">
        <v>3400</v>
      </c>
      <c r="C3370" s="33">
        <v>-4.2283749365219114E-2</v>
      </c>
      <c r="D3370" s="33">
        <f t="shared" si="55"/>
        <v>9.2283749365219117E-2</v>
      </c>
    </row>
    <row r="3371" spans="2:4" x14ac:dyDescent="0.2">
      <c r="B3371" t="s">
        <v>3401</v>
      </c>
      <c r="C3371" s="33">
        <v>8.0142696389434963E-3</v>
      </c>
      <c r="D3371" s="33">
        <f t="shared" si="55"/>
        <v>4.1985730361056503E-2</v>
      </c>
    </row>
    <row r="3372" spans="2:4" x14ac:dyDescent="0.2">
      <c r="B3372" t="s">
        <v>3402</v>
      </c>
      <c r="C3372" s="33">
        <v>-4.3528558348615437E-3</v>
      </c>
      <c r="D3372" s="33">
        <f t="shared" si="55"/>
        <v>5.4352855834861546E-2</v>
      </c>
    </row>
    <row r="3373" spans="2:4" x14ac:dyDescent="0.2">
      <c r="B3373" t="s">
        <v>3403</v>
      </c>
      <c r="C3373" s="33">
        <v>-9.0361279434979149E-3</v>
      </c>
      <c r="D3373" s="33">
        <f t="shared" si="55"/>
        <v>5.9036127943497919E-2</v>
      </c>
    </row>
    <row r="3374" spans="2:4" x14ac:dyDescent="0.2">
      <c r="B3374" t="s">
        <v>3404</v>
      </c>
      <c r="C3374" s="33">
        <v>-1.4829126745786252E-2</v>
      </c>
      <c r="D3374" s="33">
        <f t="shared" si="55"/>
        <v>6.4829126745786253E-2</v>
      </c>
    </row>
    <row r="3375" spans="2:4" x14ac:dyDescent="0.2">
      <c r="B3375" t="s">
        <v>3405</v>
      </c>
      <c r="C3375" s="33">
        <v>-2.8387203067720239E-3</v>
      </c>
      <c r="D3375" s="33">
        <f t="shared" si="55"/>
        <v>5.283872030677203E-2</v>
      </c>
    </row>
    <row r="3376" spans="2:4" x14ac:dyDescent="0.2">
      <c r="B3376" t="s">
        <v>3406</v>
      </c>
      <c r="C3376" s="33">
        <v>2.1864089164311085E-2</v>
      </c>
      <c r="D3376" s="33">
        <f t="shared" si="55"/>
        <v>2.8135910835688917E-2</v>
      </c>
    </row>
    <row r="3377" spans="2:4" x14ac:dyDescent="0.2">
      <c r="B3377" t="s">
        <v>3407</v>
      </c>
      <c r="C3377" s="33">
        <v>3.6337061133572088E-2</v>
      </c>
      <c r="D3377" s="33">
        <f t="shared" si="55"/>
        <v>1.3662938866427915E-2</v>
      </c>
    </row>
    <row r="3378" spans="2:4" x14ac:dyDescent="0.2">
      <c r="B3378" t="s">
        <v>3408</v>
      </c>
      <c r="C3378" s="33">
        <v>1.4565940137731635E-2</v>
      </c>
      <c r="D3378" s="33">
        <f t="shared" si="55"/>
        <v>3.5434059862268372E-2</v>
      </c>
    </row>
    <row r="3379" spans="2:4" x14ac:dyDescent="0.2">
      <c r="B3379" t="s">
        <v>3409</v>
      </c>
      <c r="C3379" s="33">
        <v>1.7155400285573219E-2</v>
      </c>
      <c r="D3379" s="33">
        <f t="shared" si="55"/>
        <v>3.2844599714426784E-2</v>
      </c>
    </row>
    <row r="3380" spans="2:4" x14ac:dyDescent="0.2">
      <c r="B3380" t="s">
        <v>3410</v>
      </c>
      <c r="C3380" s="33">
        <v>5.4159708367925892E-3</v>
      </c>
      <c r="D3380" s="33">
        <f t="shared" si="55"/>
        <v>4.4584029163207417E-2</v>
      </c>
    </row>
    <row r="3381" spans="2:4" x14ac:dyDescent="0.2">
      <c r="B3381" t="s">
        <v>3411</v>
      </c>
      <c r="C3381" s="33">
        <v>4.7397334122030538E-2</v>
      </c>
      <c r="D3381" s="33">
        <f t="shared" si="55"/>
        <v>2.602665877969465E-3</v>
      </c>
    </row>
    <row r="3382" spans="2:4" x14ac:dyDescent="0.2">
      <c r="B3382" t="s">
        <v>3412</v>
      </c>
      <c r="C3382" s="33">
        <v>-3.061875960885322E-2</v>
      </c>
      <c r="D3382" s="33">
        <f t="shared" si="55"/>
        <v>8.061875960885323E-2</v>
      </c>
    </row>
    <row r="3383" spans="2:4" x14ac:dyDescent="0.2">
      <c r="B3383" t="s">
        <v>3413</v>
      </c>
      <c r="C3383" s="33">
        <v>2.8969375839843582E-2</v>
      </c>
      <c r="D3383" s="33">
        <f t="shared" si="55"/>
        <v>2.1030624160156421E-2</v>
      </c>
    </row>
    <row r="3384" spans="2:4" x14ac:dyDescent="0.2">
      <c r="B3384" t="s">
        <v>3414</v>
      </c>
      <c r="C3384" s="33">
        <v>1.9317078858453966E-2</v>
      </c>
      <c r="D3384" s="33">
        <f t="shared" si="55"/>
        <v>3.0682921141546037E-2</v>
      </c>
    </row>
    <row r="3385" spans="2:4" x14ac:dyDescent="0.2">
      <c r="B3385" t="s">
        <v>3415</v>
      </c>
      <c r="C3385" s="33">
        <v>-1.1292003378402299E-2</v>
      </c>
      <c r="D3385" s="33">
        <f t="shared" si="55"/>
        <v>6.12920033784023E-2</v>
      </c>
    </row>
    <row r="3386" spans="2:4" x14ac:dyDescent="0.2">
      <c r="B3386" t="s">
        <v>3416</v>
      </c>
      <c r="C3386" s="33">
        <v>2.1502975243188172E-2</v>
      </c>
      <c r="D3386" s="33">
        <f t="shared" si="55"/>
        <v>2.8497024756811831E-2</v>
      </c>
    </row>
    <row r="3387" spans="2:4" x14ac:dyDescent="0.2">
      <c r="B3387" t="s">
        <v>3417</v>
      </c>
      <c r="C3387" s="33">
        <v>3.2832756158162182E-2</v>
      </c>
      <c r="D3387" s="33">
        <f t="shared" si="55"/>
        <v>1.716724384183782E-2</v>
      </c>
    </row>
    <row r="3388" spans="2:4" x14ac:dyDescent="0.2">
      <c r="B3388" t="s">
        <v>3418</v>
      </c>
      <c r="C3388" s="33">
        <v>2.9024663989535356E-2</v>
      </c>
      <c r="D3388" s="33">
        <f t="shared" si="55"/>
        <v>2.0975336010464647E-2</v>
      </c>
    </row>
    <row r="3389" spans="2:4" x14ac:dyDescent="0.2">
      <c r="B3389" t="s">
        <v>3419</v>
      </c>
      <c r="C3389" s="33">
        <v>1.7560153029177881E-2</v>
      </c>
      <c r="D3389" s="33">
        <f t="shared" si="55"/>
        <v>3.2439846970822125E-2</v>
      </c>
    </row>
    <row r="3390" spans="2:4" x14ac:dyDescent="0.2">
      <c r="B3390" t="s">
        <v>3420</v>
      </c>
      <c r="C3390" s="33">
        <v>-2.8774369441301531E-2</v>
      </c>
      <c r="D3390" s="33">
        <f t="shared" si="55"/>
        <v>7.8774369441301534E-2</v>
      </c>
    </row>
    <row r="3391" spans="2:4" x14ac:dyDescent="0.2">
      <c r="B3391" t="s">
        <v>3421</v>
      </c>
      <c r="C3391" s="33">
        <v>-2.408708260257475E-2</v>
      </c>
      <c r="D3391" s="33">
        <f t="shared" si="55"/>
        <v>7.4087082602574753E-2</v>
      </c>
    </row>
    <row r="3392" spans="2:4" x14ac:dyDescent="0.2">
      <c r="B3392" t="s">
        <v>3422</v>
      </c>
      <c r="C3392" s="33">
        <v>2.4946132268278822E-2</v>
      </c>
      <c r="D3392" s="33">
        <f t="shared" si="55"/>
        <v>2.5053867731721181E-2</v>
      </c>
    </row>
    <row r="3393" spans="2:4" x14ac:dyDescent="0.2">
      <c r="B3393" t="s">
        <v>3423</v>
      </c>
      <c r="C3393" s="33">
        <v>3.8210937739869173E-2</v>
      </c>
      <c r="D3393" s="33">
        <f t="shared" si="55"/>
        <v>1.178906226013083E-2</v>
      </c>
    </row>
    <row r="3394" spans="2:4" x14ac:dyDescent="0.2">
      <c r="B3394" t="s">
        <v>3424</v>
      </c>
      <c r="C3394" s="33">
        <v>3.7910223287800665E-2</v>
      </c>
      <c r="D3394" s="33">
        <f t="shared" si="55"/>
        <v>1.2089776712199338E-2</v>
      </c>
    </row>
    <row r="3395" spans="2:4" x14ac:dyDescent="0.2">
      <c r="B3395" t="s">
        <v>3425</v>
      </c>
      <c r="C3395" s="33">
        <v>2.5392772511036582E-2</v>
      </c>
      <c r="D3395" s="33">
        <f t="shared" si="55"/>
        <v>2.4607227488963421E-2</v>
      </c>
    </row>
    <row r="3396" spans="2:4" x14ac:dyDescent="0.2">
      <c r="B3396" t="s">
        <v>3426</v>
      </c>
      <c r="C3396" s="33">
        <v>-7.6561018015738197E-4</v>
      </c>
      <c r="D3396" s="33">
        <f t="shared" si="55"/>
        <v>5.0765610180157385E-2</v>
      </c>
    </row>
    <row r="3397" spans="2:4" x14ac:dyDescent="0.2">
      <c r="B3397" t="s">
        <v>3427</v>
      </c>
      <c r="C3397" s="33">
        <v>2.5431198643618619E-2</v>
      </c>
      <c r="D3397" s="33">
        <f t="shared" ref="D3397:D3460" si="56">-C3397+5%</f>
        <v>2.4568801356381384E-2</v>
      </c>
    </row>
    <row r="3398" spans="2:4" x14ac:dyDescent="0.2">
      <c r="B3398" t="s">
        <v>3428</v>
      </c>
      <c r="C3398" s="33">
        <v>1.2738769363866946E-2</v>
      </c>
      <c r="D3398" s="33">
        <f t="shared" si="56"/>
        <v>3.7261230636133055E-2</v>
      </c>
    </row>
    <row r="3399" spans="2:4" x14ac:dyDescent="0.2">
      <c r="B3399" t="s">
        <v>3429</v>
      </c>
      <c r="C3399" s="33">
        <v>4.3401608922165229E-3</v>
      </c>
      <c r="D3399" s="33">
        <f t="shared" si="56"/>
        <v>4.5659839107783477E-2</v>
      </c>
    </row>
    <row r="3400" spans="2:4" x14ac:dyDescent="0.2">
      <c r="B3400" t="s">
        <v>3430</v>
      </c>
      <c r="C3400" s="33">
        <v>1.9849526435653395E-2</v>
      </c>
      <c r="D3400" s="33">
        <f t="shared" si="56"/>
        <v>3.0150473564346608E-2</v>
      </c>
    </row>
    <row r="3401" spans="2:4" x14ac:dyDescent="0.2">
      <c r="B3401" t="s">
        <v>3431</v>
      </c>
      <c r="C3401" s="33">
        <v>1.285287482174019E-2</v>
      </c>
      <c r="D3401" s="33">
        <f t="shared" si="56"/>
        <v>3.7147125178259813E-2</v>
      </c>
    </row>
    <row r="3402" spans="2:4" x14ac:dyDescent="0.2">
      <c r="B3402" t="s">
        <v>3432</v>
      </c>
      <c r="C3402" s="33">
        <v>-1.1555960841142797E-2</v>
      </c>
      <c r="D3402" s="33">
        <f t="shared" si="56"/>
        <v>6.1555960841142801E-2</v>
      </c>
    </row>
    <row r="3403" spans="2:4" x14ac:dyDescent="0.2">
      <c r="B3403" t="s">
        <v>3433</v>
      </c>
      <c r="C3403" s="33">
        <v>-1.94149292223127E-2</v>
      </c>
      <c r="D3403" s="33">
        <f t="shared" si="56"/>
        <v>6.941492922231271E-2</v>
      </c>
    </row>
    <row r="3404" spans="2:4" x14ac:dyDescent="0.2">
      <c r="B3404" t="s">
        <v>3434</v>
      </c>
      <c r="C3404" s="33">
        <v>9.8710372355104714E-3</v>
      </c>
      <c r="D3404" s="33">
        <f t="shared" si="56"/>
        <v>4.0128962764489531E-2</v>
      </c>
    </row>
    <row r="3405" spans="2:4" x14ac:dyDescent="0.2">
      <c r="B3405" t="s">
        <v>3435</v>
      </c>
      <c r="C3405" s="33">
        <v>3.2466575641011422E-2</v>
      </c>
      <c r="D3405" s="33">
        <f t="shared" si="56"/>
        <v>1.7533424358988581E-2</v>
      </c>
    </row>
    <row r="3406" spans="2:4" x14ac:dyDescent="0.2">
      <c r="B3406" t="s">
        <v>3436</v>
      </c>
      <c r="C3406" s="33">
        <v>-1.6197274079582033E-3</v>
      </c>
      <c r="D3406" s="33">
        <f t="shared" si="56"/>
        <v>5.1619727407958206E-2</v>
      </c>
    </row>
    <row r="3407" spans="2:4" x14ac:dyDescent="0.2">
      <c r="B3407" t="s">
        <v>3437</v>
      </c>
      <c r="C3407" s="33">
        <v>9.3994102955213769E-3</v>
      </c>
      <c r="D3407" s="33">
        <f t="shared" si="56"/>
        <v>4.0600589704478628E-2</v>
      </c>
    </row>
    <row r="3408" spans="2:4" x14ac:dyDescent="0.2">
      <c r="B3408" t="s">
        <v>3438</v>
      </c>
      <c r="C3408" s="33">
        <v>8.4050282084288126E-3</v>
      </c>
      <c r="D3408" s="33">
        <f t="shared" si="56"/>
        <v>4.1594971791571192E-2</v>
      </c>
    </row>
    <row r="3409" spans="2:4" x14ac:dyDescent="0.2">
      <c r="B3409" t="s">
        <v>3439</v>
      </c>
      <c r="C3409" s="33">
        <v>5.8792276081153661E-3</v>
      </c>
      <c r="D3409" s="33">
        <f t="shared" si="56"/>
        <v>4.4120772391884638E-2</v>
      </c>
    </row>
    <row r="3410" spans="2:4" x14ac:dyDescent="0.2">
      <c r="B3410" t="s">
        <v>3440</v>
      </c>
      <c r="C3410" s="33">
        <v>2.2743057252710341E-3</v>
      </c>
      <c r="D3410" s="33">
        <f t="shared" si="56"/>
        <v>4.7725694274728968E-2</v>
      </c>
    </row>
    <row r="3411" spans="2:4" x14ac:dyDescent="0.2">
      <c r="B3411" t="s">
        <v>3441</v>
      </c>
      <c r="C3411" s="33">
        <v>-1.5148859365813635E-2</v>
      </c>
      <c r="D3411" s="33">
        <f t="shared" si="56"/>
        <v>6.5148859365813633E-2</v>
      </c>
    </row>
    <row r="3412" spans="2:4" x14ac:dyDescent="0.2">
      <c r="B3412" t="s">
        <v>3442</v>
      </c>
      <c r="C3412" s="33">
        <v>4.3258349352571508E-2</v>
      </c>
      <c r="D3412" s="33">
        <f t="shared" si="56"/>
        <v>6.7416506474284946E-3</v>
      </c>
    </row>
    <row r="3413" spans="2:4" x14ac:dyDescent="0.2">
      <c r="B3413" t="s">
        <v>3443</v>
      </c>
      <c r="C3413" s="33">
        <v>3.683805455007997E-2</v>
      </c>
      <c r="D3413" s="33">
        <f t="shared" si="56"/>
        <v>1.3161945449920033E-2</v>
      </c>
    </row>
    <row r="3414" spans="2:4" x14ac:dyDescent="0.2">
      <c r="B3414" t="s">
        <v>3444</v>
      </c>
      <c r="C3414" s="33">
        <v>3.9943588403335367E-2</v>
      </c>
      <c r="D3414" s="33">
        <f t="shared" si="56"/>
        <v>1.0056411596664636E-2</v>
      </c>
    </row>
    <row r="3415" spans="2:4" x14ac:dyDescent="0.2">
      <c r="B3415" t="s">
        <v>3445</v>
      </c>
      <c r="C3415" s="33">
        <v>6.9043298513066873E-3</v>
      </c>
      <c r="D3415" s="33">
        <f t="shared" si="56"/>
        <v>4.3095670148693317E-2</v>
      </c>
    </row>
    <row r="3416" spans="2:4" x14ac:dyDescent="0.2">
      <c r="B3416" t="s">
        <v>3446</v>
      </c>
      <c r="C3416" s="33">
        <v>2.8326740429430348E-2</v>
      </c>
      <c r="D3416" s="33">
        <f t="shared" si="56"/>
        <v>2.1673259570569654E-2</v>
      </c>
    </row>
    <row r="3417" spans="2:4" x14ac:dyDescent="0.2">
      <c r="B3417" t="s">
        <v>3447</v>
      </c>
      <c r="C3417" s="33">
        <v>-3.8288591377731482E-2</v>
      </c>
      <c r="D3417" s="33">
        <f t="shared" si="56"/>
        <v>8.8288591377731485E-2</v>
      </c>
    </row>
    <row r="3418" spans="2:4" x14ac:dyDescent="0.2">
      <c r="B3418" t="s">
        <v>3448</v>
      </c>
      <c r="C3418" s="33">
        <v>8.7041120765619217E-3</v>
      </c>
      <c r="D3418" s="33">
        <f t="shared" si="56"/>
        <v>4.1295887923438079E-2</v>
      </c>
    </row>
    <row r="3419" spans="2:4" x14ac:dyDescent="0.2">
      <c r="B3419" t="s">
        <v>3449</v>
      </c>
      <c r="C3419" s="33">
        <v>1.5207894554625855E-2</v>
      </c>
      <c r="D3419" s="33">
        <f t="shared" si="56"/>
        <v>3.4792105445374144E-2</v>
      </c>
    </row>
    <row r="3420" spans="2:4" x14ac:dyDescent="0.2">
      <c r="B3420" t="s">
        <v>3450</v>
      </c>
      <c r="C3420" s="33">
        <v>2.9650297546524361E-3</v>
      </c>
      <c r="D3420" s="33">
        <f t="shared" si="56"/>
        <v>4.7034970245347564E-2</v>
      </c>
    </row>
    <row r="3421" spans="2:4" x14ac:dyDescent="0.2">
      <c r="B3421" t="s">
        <v>3451</v>
      </c>
      <c r="C3421" s="33">
        <v>1.2833488053563246E-2</v>
      </c>
      <c r="D3421" s="33">
        <f t="shared" si="56"/>
        <v>3.7166511946436755E-2</v>
      </c>
    </row>
    <row r="3422" spans="2:4" x14ac:dyDescent="0.2">
      <c r="B3422" t="s">
        <v>3452</v>
      </c>
      <c r="C3422" s="33">
        <v>6.0973018937363038E-2</v>
      </c>
      <c r="D3422" s="33">
        <f t="shared" si="56"/>
        <v>-1.0973018937363035E-2</v>
      </c>
    </row>
    <row r="3423" spans="2:4" x14ac:dyDescent="0.2">
      <c r="B3423" t="s">
        <v>3453</v>
      </c>
      <c r="C3423" s="33">
        <v>-4.0849644638008917E-3</v>
      </c>
      <c r="D3423" s="33">
        <f t="shared" si="56"/>
        <v>5.4084964463800893E-2</v>
      </c>
    </row>
    <row r="3424" spans="2:4" x14ac:dyDescent="0.2">
      <c r="B3424" t="s">
        <v>3454</v>
      </c>
      <c r="C3424" s="33">
        <v>2.2607965926255382E-2</v>
      </c>
      <c r="D3424" s="33">
        <f t="shared" si="56"/>
        <v>2.7392034073744621E-2</v>
      </c>
    </row>
    <row r="3425" spans="2:4" x14ac:dyDescent="0.2">
      <c r="B3425" t="s">
        <v>3455</v>
      </c>
      <c r="C3425" s="33">
        <v>-1.0232619331362361E-2</v>
      </c>
      <c r="D3425" s="33">
        <f t="shared" si="56"/>
        <v>6.0232619331362362E-2</v>
      </c>
    </row>
    <row r="3426" spans="2:4" x14ac:dyDescent="0.2">
      <c r="B3426" t="s">
        <v>3456</v>
      </c>
      <c r="C3426" s="33">
        <v>1.2285941378300688E-2</v>
      </c>
      <c r="D3426" s="33">
        <f t="shared" si="56"/>
        <v>3.7714058621699312E-2</v>
      </c>
    </row>
    <row r="3427" spans="2:4" x14ac:dyDescent="0.2">
      <c r="B3427" t="s">
        <v>3457</v>
      </c>
      <c r="C3427" s="33">
        <v>4.5035635234270927E-2</v>
      </c>
      <c r="D3427" s="33">
        <f t="shared" si="56"/>
        <v>4.9643647657290763E-3</v>
      </c>
    </row>
    <row r="3428" spans="2:4" x14ac:dyDescent="0.2">
      <c r="B3428" t="s">
        <v>3458</v>
      </c>
      <c r="C3428" s="33">
        <v>-1.5122966279149731E-2</v>
      </c>
      <c r="D3428" s="33">
        <f t="shared" si="56"/>
        <v>6.5122966279149735E-2</v>
      </c>
    </row>
    <row r="3429" spans="2:4" x14ac:dyDescent="0.2">
      <c r="B3429" t="s">
        <v>3459</v>
      </c>
      <c r="C3429" s="33">
        <v>3.1316707429172662E-2</v>
      </c>
      <c r="D3429" s="33">
        <f t="shared" si="56"/>
        <v>1.8683292570827341E-2</v>
      </c>
    </row>
    <row r="3430" spans="2:4" x14ac:dyDescent="0.2">
      <c r="B3430" t="s">
        <v>3460</v>
      </c>
      <c r="C3430" s="33">
        <v>9.2820624087924589E-3</v>
      </c>
      <c r="D3430" s="33">
        <f t="shared" si="56"/>
        <v>4.0717937591207544E-2</v>
      </c>
    </row>
    <row r="3431" spans="2:4" x14ac:dyDescent="0.2">
      <c r="B3431" t="s">
        <v>3461</v>
      </c>
      <c r="C3431" s="33">
        <v>1.5775687081528777E-2</v>
      </c>
      <c r="D3431" s="33">
        <f t="shared" si="56"/>
        <v>3.4224312918471222E-2</v>
      </c>
    </row>
    <row r="3432" spans="2:4" x14ac:dyDescent="0.2">
      <c r="B3432" t="s">
        <v>3462</v>
      </c>
      <c r="C3432" s="33">
        <v>-7.0216643880107298E-3</v>
      </c>
      <c r="D3432" s="33">
        <f t="shared" si="56"/>
        <v>5.7021664388010734E-2</v>
      </c>
    </row>
    <row r="3433" spans="2:4" x14ac:dyDescent="0.2">
      <c r="B3433" t="s">
        <v>3463</v>
      </c>
      <c r="C3433" s="33">
        <v>3.1978570968743073E-3</v>
      </c>
      <c r="D3433" s="33">
        <f t="shared" si="56"/>
        <v>4.6802142903125697E-2</v>
      </c>
    </row>
    <row r="3434" spans="2:4" x14ac:dyDescent="0.2">
      <c r="B3434" t="s">
        <v>3464</v>
      </c>
      <c r="C3434" s="33">
        <v>2.973698050422041E-3</v>
      </c>
      <c r="D3434" s="33">
        <f t="shared" si="56"/>
        <v>4.7026301949577964E-2</v>
      </c>
    </row>
    <row r="3435" spans="2:4" x14ac:dyDescent="0.2">
      <c r="B3435" t="s">
        <v>3465</v>
      </c>
      <c r="C3435" s="33">
        <v>2.8612294660217981E-2</v>
      </c>
      <c r="D3435" s="33">
        <f t="shared" si="56"/>
        <v>2.1387705339782022E-2</v>
      </c>
    </row>
    <row r="3436" spans="2:4" x14ac:dyDescent="0.2">
      <c r="B3436" t="s">
        <v>3466</v>
      </c>
      <c r="C3436" s="33">
        <v>2.3969089282252123E-2</v>
      </c>
      <c r="D3436" s="33">
        <f t="shared" si="56"/>
        <v>2.6030910717747879E-2</v>
      </c>
    </row>
    <row r="3437" spans="2:4" x14ac:dyDescent="0.2">
      <c r="B3437" t="s">
        <v>3467</v>
      </c>
      <c r="C3437" s="33">
        <v>5.1986398881192955E-2</v>
      </c>
      <c r="D3437" s="33">
        <f t="shared" si="56"/>
        <v>-1.9863988811929523E-3</v>
      </c>
    </row>
    <row r="3438" spans="2:4" x14ac:dyDescent="0.2">
      <c r="B3438" t="s">
        <v>3468</v>
      </c>
      <c r="C3438" s="33">
        <v>-2.0872833820371597E-2</v>
      </c>
      <c r="D3438" s="33">
        <f t="shared" si="56"/>
        <v>7.08728338203716E-2</v>
      </c>
    </row>
    <row r="3439" spans="2:4" x14ac:dyDescent="0.2">
      <c r="B3439" t="s">
        <v>3469</v>
      </c>
      <c r="C3439" s="33">
        <v>9.2037877283686637E-3</v>
      </c>
      <c r="D3439" s="33">
        <f t="shared" si="56"/>
        <v>4.0796212271631341E-2</v>
      </c>
    </row>
    <row r="3440" spans="2:4" x14ac:dyDescent="0.2">
      <c r="B3440" t="s">
        <v>3470</v>
      </c>
      <c r="C3440" s="33">
        <v>1.4590842176240978E-2</v>
      </c>
      <c r="D3440" s="33">
        <f t="shared" si="56"/>
        <v>3.5409157823759023E-2</v>
      </c>
    </row>
    <row r="3441" spans="2:4" x14ac:dyDescent="0.2">
      <c r="B3441" t="s">
        <v>3471</v>
      </c>
      <c r="C3441" s="33">
        <v>4.7095212828359913E-2</v>
      </c>
      <c r="D3441" s="33">
        <f t="shared" si="56"/>
        <v>2.90478717164009E-3</v>
      </c>
    </row>
    <row r="3442" spans="2:4" x14ac:dyDescent="0.2">
      <c r="B3442" t="s">
        <v>3472</v>
      </c>
      <c r="C3442" s="33">
        <v>1.9586120687582444E-2</v>
      </c>
      <c r="D3442" s="33">
        <f t="shared" si="56"/>
        <v>3.0413879312417558E-2</v>
      </c>
    </row>
    <row r="3443" spans="2:4" x14ac:dyDescent="0.2">
      <c r="B3443" t="s">
        <v>3473</v>
      </c>
      <c r="C3443" s="33">
        <v>2.004894941946957E-2</v>
      </c>
      <c r="D3443" s="33">
        <f t="shared" si="56"/>
        <v>2.9951050580530433E-2</v>
      </c>
    </row>
    <row r="3444" spans="2:4" x14ac:dyDescent="0.2">
      <c r="B3444" t="s">
        <v>3474</v>
      </c>
      <c r="C3444" s="33">
        <v>2.034803580146672E-2</v>
      </c>
      <c r="D3444" s="33">
        <f t="shared" si="56"/>
        <v>2.9651964198533283E-2</v>
      </c>
    </row>
    <row r="3445" spans="2:4" x14ac:dyDescent="0.2">
      <c r="B3445" t="s">
        <v>3475</v>
      </c>
      <c r="C3445" s="33">
        <v>-4.895229567945622E-3</v>
      </c>
      <c r="D3445" s="33">
        <f t="shared" si="56"/>
        <v>5.4895229567945625E-2</v>
      </c>
    </row>
    <row r="3446" spans="2:4" x14ac:dyDescent="0.2">
      <c r="B3446" t="s">
        <v>3476</v>
      </c>
      <c r="C3446" s="33">
        <v>2.0458589351562476E-2</v>
      </c>
      <c r="D3446" s="33">
        <f t="shared" si="56"/>
        <v>2.9541410648437526E-2</v>
      </c>
    </row>
    <row r="3447" spans="2:4" x14ac:dyDescent="0.2">
      <c r="B3447" t="s">
        <v>3477</v>
      </c>
      <c r="C3447" s="33">
        <v>-2.6115650833983726E-2</v>
      </c>
      <c r="D3447" s="33">
        <f t="shared" si="56"/>
        <v>7.6115650833983722E-2</v>
      </c>
    </row>
    <row r="3448" spans="2:4" x14ac:dyDescent="0.2">
      <c r="B3448" t="s">
        <v>3478</v>
      </c>
      <c r="C3448" s="33">
        <v>3.0658872746337169E-2</v>
      </c>
      <c r="D3448" s="33">
        <f t="shared" si="56"/>
        <v>1.9341127253662833E-2</v>
      </c>
    </row>
    <row r="3449" spans="2:4" x14ac:dyDescent="0.2">
      <c r="B3449" t="s">
        <v>3479</v>
      </c>
      <c r="C3449" s="33">
        <v>2.9283029813047902E-2</v>
      </c>
      <c r="D3449" s="33">
        <f t="shared" si="56"/>
        <v>2.0716970186952101E-2</v>
      </c>
    </row>
    <row r="3450" spans="2:4" x14ac:dyDescent="0.2">
      <c r="B3450" t="s">
        <v>3480</v>
      </c>
      <c r="C3450" s="33">
        <v>1.9688928711280741E-2</v>
      </c>
      <c r="D3450" s="33">
        <f t="shared" si="56"/>
        <v>3.0311071288719262E-2</v>
      </c>
    </row>
    <row r="3451" spans="2:4" x14ac:dyDescent="0.2">
      <c r="B3451" t="s">
        <v>3481</v>
      </c>
      <c r="C3451" s="33">
        <v>-8.6683275513143778E-3</v>
      </c>
      <c r="D3451" s="33">
        <f t="shared" si="56"/>
        <v>5.8668327551314382E-2</v>
      </c>
    </row>
    <row r="3452" spans="2:4" x14ac:dyDescent="0.2">
      <c r="B3452" t="s">
        <v>3482</v>
      </c>
      <c r="C3452" s="33">
        <v>3.0862793509386947E-3</v>
      </c>
      <c r="D3452" s="33">
        <f t="shared" si="56"/>
        <v>4.6913720649061311E-2</v>
      </c>
    </row>
    <row r="3453" spans="2:4" x14ac:dyDescent="0.2">
      <c r="B3453" t="s">
        <v>3483</v>
      </c>
      <c r="C3453" s="33">
        <v>1.4820359709285526E-2</v>
      </c>
      <c r="D3453" s="33">
        <f t="shared" si="56"/>
        <v>3.5179640290714478E-2</v>
      </c>
    </row>
    <row r="3454" spans="2:4" x14ac:dyDescent="0.2">
      <c r="B3454" t="s">
        <v>3484</v>
      </c>
      <c r="C3454" s="33">
        <v>-3.293589980236139E-2</v>
      </c>
      <c r="D3454" s="33">
        <f t="shared" si="56"/>
        <v>8.2935899802361393E-2</v>
      </c>
    </row>
    <row r="3455" spans="2:4" x14ac:dyDescent="0.2">
      <c r="B3455" t="s">
        <v>3485</v>
      </c>
      <c r="C3455" s="33">
        <v>-7.3578641252899143E-3</v>
      </c>
      <c r="D3455" s="33">
        <f t="shared" si="56"/>
        <v>5.7357864125289919E-2</v>
      </c>
    </row>
    <row r="3456" spans="2:4" x14ac:dyDescent="0.2">
      <c r="B3456" t="s">
        <v>3486</v>
      </c>
      <c r="C3456" s="33">
        <v>4.406280254413885E-2</v>
      </c>
      <c r="D3456" s="33">
        <f t="shared" si="56"/>
        <v>5.9371974558611526E-3</v>
      </c>
    </row>
    <row r="3457" spans="2:4" x14ac:dyDescent="0.2">
      <c r="B3457" t="s">
        <v>3487</v>
      </c>
      <c r="C3457" s="33">
        <v>1.7023521932044774E-2</v>
      </c>
      <c r="D3457" s="33">
        <f t="shared" si="56"/>
        <v>3.2976478067955228E-2</v>
      </c>
    </row>
    <row r="3458" spans="2:4" x14ac:dyDescent="0.2">
      <c r="B3458" t="s">
        <v>3488</v>
      </c>
      <c r="C3458" s="33">
        <v>3.7979145838187955E-2</v>
      </c>
      <c r="D3458" s="33">
        <f t="shared" si="56"/>
        <v>1.2020854161812047E-2</v>
      </c>
    </row>
    <row r="3459" spans="2:4" x14ac:dyDescent="0.2">
      <c r="B3459" t="s">
        <v>3489</v>
      </c>
      <c r="C3459" s="33">
        <v>2.5951732755043477E-3</v>
      </c>
      <c r="D3459" s="33">
        <f t="shared" si="56"/>
        <v>4.7404826724495655E-2</v>
      </c>
    </row>
    <row r="3460" spans="2:4" x14ac:dyDescent="0.2">
      <c r="B3460" t="s">
        <v>3490</v>
      </c>
      <c r="C3460" s="33">
        <v>1.1173729352763815E-2</v>
      </c>
      <c r="D3460" s="33">
        <f t="shared" si="56"/>
        <v>3.8826270647236191E-2</v>
      </c>
    </row>
    <row r="3461" spans="2:4" x14ac:dyDescent="0.2">
      <c r="B3461" t="s">
        <v>3491</v>
      </c>
      <c r="C3461" s="33">
        <v>1.7441748379873907E-3</v>
      </c>
      <c r="D3461" s="33">
        <f t="shared" ref="D3461:D3524" si="57">-C3461+5%</f>
        <v>4.8255825162012614E-2</v>
      </c>
    </row>
    <row r="3462" spans="2:4" x14ac:dyDescent="0.2">
      <c r="B3462" t="s">
        <v>3492</v>
      </c>
      <c r="C3462" s="33">
        <v>2.5068856721480778E-2</v>
      </c>
      <c r="D3462" s="33">
        <f t="shared" si="57"/>
        <v>2.4931143278519224E-2</v>
      </c>
    </row>
    <row r="3463" spans="2:4" x14ac:dyDescent="0.2">
      <c r="B3463" t="s">
        <v>3493</v>
      </c>
      <c r="C3463" s="33">
        <v>-2.0485533511897171E-2</v>
      </c>
      <c r="D3463" s="33">
        <f t="shared" si="57"/>
        <v>7.048553351189718E-2</v>
      </c>
    </row>
    <row r="3464" spans="2:4" x14ac:dyDescent="0.2">
      <c r="B3464" t="s">
        <v>3494</v>
      </c>
      <c r="C3464" s="33">
        <v>2.4414830190295188E-3</v>
      </c>
      <c r="D3464" s="33">
        <f t="shared" si="57"/>
        <v>4.7558516980970481E-2</v>
      </c>
    </row>
    <row r="3465" spans="2:4" x14ac:dyDescent="0.2">
      <c r="B3465" t="s">
        <v>3495</v>
      </c>
      <c r="C3465" s="33">
        <v>-2.3329276840969984E-2</v>
      </c>
      <c r="D3465" s="33">
        <f t="shared" si="57"/>
        <v>7.3329276840969987E-2</v>
      </c>
    </row>
    <row r="3466" spans="2:4" x14ac:dyDescent="0.2">
      <c r="B3466" t="s">
        <v>3496</v>
      </c>
      <c r="C3466" s="33">
        <v>-1.4723923442241002E-2</v>
      </c>
      <c r="D3466" s="33">
        <f t="shared" si="57"/>
        <v>6.472392344224101E-2</v>
      </c>
    </row>
    <row r="3467" spans="2:4" x14ac:dyDescent="0.2">
      <c r="B3467" t="s">
        <v>3497</v>
      </c>
      <c r="C3467" s="33">
        <v>-1.2656426156250648E-2</v>
      </c>
      <c r="D3467" s="33">
        <f t="shared" si="57"/>
        <v>6.2656426156250652E-2</v>
      </c>
    </row>
    <row r="3468" spans="2:4" x14ac:dyDescent="0.2">
      <c r="B3468" t="s">
        <v>3498</v>
      </c>
      <c r="C3468" s="33">
        <v>7.8528713215679641E-3</v>
      </c>
      <c r="D3468" s="33">
        <f t="shared" si="57"/>
        <v>4.2147128678432039E-2</v>
      </c>
    </row>
    <row r="3469" spans="2:4" x14ac:dyDescent="0.2">
      <c r="B3469" t="s">
        <v>3499</v>
      </c>
      <c r="C3469" s="33">
        <v>-1.9468546733357038E-2</v>
      </c>
      <c r="D3469" s="33">
        <f t="shared" si="57"/>
        <v>6.9468546733357034E-2</v>
      </c>
    </row>
    <row r="3470" spans="2:4" x14ac:dyDescent="0.2">
      <c r="B3470" t="s">
        <v>3500</v>
      </c>
      <c r="C3470" s="33">
        <v>2.0727205708721233E-2</v>
      </c>
      <c r="D3470" s="33">
        <f t="shared" si="57"/>
        <v>2.927279429127877E-2</v>
      </c>
    </row>
    <row r="3471" spans="2:4" x14ac:dyDescent="0.2">
      <c r="B3471" t="s">
        <v>3501</v>
      </c>
      <c r="C3471" s="33">
        <v>2.1913328321986392E-2</v>
      </c>
      <c r="D3471" s="33">
        <f t="shared" si="57"/>
        <v>2.8086671678013611E-2</v>
      </c>
    </row>
    <row r="3472" spans="2:4" x14ac:dyDescent="0.2">
      <c r="B3472" t="s">
        <v>3502</v>
      </c>
      <c r="C3472" s="33">
        <v>1.3064901678833197E-2</v>
      </c>
      <c r="D3472" s="33">
        <f t="shared" si="57"/>
        <v>3.6935098321166808E-2</v>
      </c>
    </row>
    <row r="3473" spans="2:4" x14ac:dyDescent="0.2">
      <c r="B3473" t="s">
        <v>3503</v>
      </c>
      <c r="C3473" s="33">
        <v>2.6587940050370462E-2</v>
      </c>
      <c r="D3473" s="33">
        <f t="shared" si="57"/>
        <v>2.3412059949629541E-2</v>
      </c>
    </row>
    <row r="3474" spans="2:4" x14ac:dyDescent="0.2">
      <c r="B3474" t="s">
        <v>3504</v>
      </c>
      <c r="C3474" s="33">
        <v>3.6024001649546576E-2</v>
      </c>
      <c r="D3474" s="33">
        <f t="shared" si="57"/>
        <v>1.3975998350453427E-2</v>
      </c>
    </row>
    <row r="3475" spans="2:4" x14ac:dyDescent="0.2">
      <c r="B3475" t="s">
        <v>3505</v>
      </c>
      <c r="C3475" s="33">
        <v>-2.8049970303846081E-4</v>
      </c>
      <c r="D3475" s="33">
        <f t="shared" si="57"/>
        <v>5.0280499703038467E-2</v>
      </c>
    </row>
    <row r="3476" spans="2:4" x14ac:dyDescent="0.2">
      <c r="B3476" t="s">
        <v>3506</v>
      </c>
      <c r="C3476" s="33">
        <v>2.6366907592740102E-2</v>
      </c>
      <c r="D3476" s="33">
        <f t="shared" si="57"/>
        <v>2.3633092407259901E-2</v>
      </c>
    </row>
    <row r="3477" spans="2:4" x14ac:dyDescent="0.2">
      <c r="B3477" t="s">
        <v>3507</v>
      </c>
      <c r="C3477" s="33">
        <v>2.0117184286186751E-2</v>
      </c>
      <c r="D3477" s="33">
        <f t="shared" si="57"/>
        <v>2.9882815713813252E-2</v>
      </c>
    </row>
    <row r="3478" spans="2:4" x14ac:dyDescent="0.2">
      <c r="B3478" t="s">
        <v>3508</v>
      </c>
      <c r="C3478" s="33">
        <v>2.5914188673550435E-3</v>
      </c>
      <c r="D3478" s="33">
        <f t="shared" si="57"/>
        <v>4.7408581132644956E-2</v>
      </c>
    </row>
    <row r="3479" spans="2:4" x14ac:dyDescent="0.2">
      <c r="B3479" t="s">
        <v>3509</v>
      </c>
      <c r="C3479" s="33">
        <v>2.9528049430153913E-2</v>
      </c>
      <c r="D3479" s="33">
        <f t="shared" si="57"/>
        <v>2.047195056984609E-2</v>
      </c>
    </row>
    <row r="3480" spans="2:4" x14ac:dyDescent="0.2">
      <c r="B3480" t="s">
        <v>3510</v>
      </c>
      <c r="C3480" s="33">
        <v>2.5588790572685687E-2</v>
      </c>
      <c r="D3480" s="33">
        <f t="shared" si="57"/>
        <v>2.4411209427314316E-2</v>
      </c>
    </row>
    <row r="3481" spans="2:4" x14ac:dyDescent="0.2">
      <c r="B3481" t="s">
        <v>3511</v>
      </c>
      <c r="C3481" s="33">
        <v>-2.1069815699204124E-2</v>
      </c>
      <c r="D3481" s="33">
        <f t="shared" si="57"/>
        <v>7.106981569920412E-2</v>
      </c>
    </row>
    <row r="3482" spans="2:4" x14ac:dyDescent="0.2">
      <c r="B3482" t="s">
        <v>3512</v>
      </c>
      <c r="C3482" s="33">
        <v>1.5532775571077786E-2</v>
      </c>
      <c r="D3482" s="33">
        <f t="shared" si="57"/>
        <v>3.4467224428922215E-2</v>
      </c>
    </row>
    <row r="3483" spans="2:4" x14ac:dyDescent="0.2">
      <c r="B3483" t="s">
        <v>3513</v>
      </c>
      <c r="C3483" s="33">
        <v>1.0733125382314898E-2</v>
      </c>
      <c r="D3483" s="33">
        <f t="shared" si="57"/>
        <v>3.9266874617685105E-2</v>
      </c>
    </row>
    <row r="3484" spans="2:4" x14ac:dyDescent="0.2">
      <c r="B3484" t="s">
        <v>3514</v>
      </c>
      <c r="C3484" s="33">
        <v>2.3963832074065826E-3</v>
      </c>
      <c r="D3484" s="33">
        <f t="shared" si="57"/>
        <v>4.7603616792593423E-2</v>
      </c>
    </row>
    <row r="3485" spans="2:4" x14ac:dyDescent="0.2">
      <c r="B3485" t="s">
        <v>3515</v>
      </c>
      <c r="C3485" s="33">
        <v>-3.2489531124087929E-3</v>
      </c>
      <c r="D3485" s="33">
        <f t="shared" si="57"/>
        <v>5.3248953112408792E-2</v>
      </c>
    </row>
    <row r="3486" spans="2:4" x14ac:dyDescent="0.2">
      <c r="B3486" t="s">
        <v>3516</v>
      </c>
      <c r="C3486" s="33">
        <v>3.0739570678069629E-2</v>
      </c>
      <c r="D3486" s="33">
        <f t="shared" si="57"/>
        <v>1.9260429321930374E-2</v>
      </c>
    </row>
    <row r="3487" spans="2:4" x14ac:dyDescent="0.2">
      <c r="B3487" t="s">
        <v>3517</v>
      </c>
      <c r="C3487" s="33">
        <v>3.3677577134490211E-2</v>
      </c>
      <c r="D3487" s="33">
        <f t="shared" si="57"/>
        <v>1.6322422865509792E-2</v>
      </c>
    </row>
    <row r="3488" spans="2:4" x14ac:dyDescent="0.2">
      <c r="B3488" t="s">
        <v>3518</v>
      </c>
      <c r="C3488" s="33">
        <v>3.3773352819495256E-2</v>
      </c>
      <c r="D3488" s="33">
        <f t="shared" si="57"/>
        <v>1.6226647180504747E-2</v>
      </c>
    </row>
    <row r="3489" spans="2:4" x14ac:dyDescent="0.2">
      <c r="B3489" t="s">
        <v>3519</v>
      </c>
      <c r="C3489" s="33">
        <v>-1.2082680050816438E-2</v>
      </c>
      <c r="D3489" s="33">
        <f t="shared" si="57"/>
        <v>6.2082680050816443E-2</v>
      </c>
    </row>
    <row r="3490" spans="2:4" x14ac:dyDescent="0.2">
      <c r="B3490" t="s">
        <v>3520</v>
      </c>
      <c r="C3490" s="33">
        <v>-1.0448050740046178E-3</v>
      </c>
      <c r="D3490" s="33">
        <f t="shared" si="57"/>
        <v>5.1044805074004621E-2</v>
      </c>
    </row>
    <row r="3491" spans="2:4" x14ac:dyDescent="0.2">
      <c r="B3491" t="s">
        <v>3521</v>
      </c>
      <c r="C3491" s="33">
        <v>5.7079874475504215E-3</v>
      </c>
      <c r="D3491" s="33">
        <f t="shared" si="57"/>
        <v>4.4292012552449578E-2</v>
      </c>
    </row>
    <row r="3492" spans="2:4" x14ac:dyDescent="0.2">
      <c r="B3492" t="s">
        <v>3522</v>
      </c>
      <c r="C3492" s="33">
        <v>2.6065095648128304E-2</v>
      </c>
      <c r="D3492" s="33">
        <f t="shared" si="57"/>
        <v>2.3934904351871698E-2</v>
      </c>
    </row>
    <row r="3493" spans="2:4" x14ac:dyDescent="0.2">
      <c r="B3493" t="s">
        <v>3523</v>
      </c>
      <c r="C3493" s="33">
        <v>1.3781876137284862E-2</v>
      </c>
      <c r="D3493" s="33">
        <f t="shared" si="57"/>
        <v>3.621812386271514E-2</v>
      </c>
    </row>
    <row r="3494" spans="2:4" x14ac:dyDescent="0.2">
      <c r="B3494" t="s">
        <v>3524</v>
      </c>
      <c r="C3494" s="33">
        <v>-7.9081505751584808E-3</v>
      </c>
      <c r="D3494" s="33">
        <f t="shared" si="57"/>
        <v>5.7908150575158482E-2</v>
      </c>
    </row>
    <row r="3495" spans="2:4" x14ac:dyDescent="0.2">
      <c r="B3495" t="s">
        <v>3525</v>
      </c>
      <c r="C3495" s="33">
        <v>1.6744320846552915E-3</v>
      </c>
      <c r="D3495" s="33">
        <f t="shared" si="57"/>
        <v>4.832556791534471E-2</v>
      </c>
    </row>
    <row r="3496" spans="2:4" x14ac:dyDescent="0.2">
      <c r="B3496" t="s">
        <v>3526</v>
      </c>
      <c r="C3496" s="33">
        <v>3.3623574748537596E-2</v>
      </c>
      <c r="D3496" s="33">
        <f t="shared" si="57"/>
        <v>1.6376425251462406E-2</v>
      </c>
    </row>
    <row r="3497" spans="2:4" x14ac:dyDescent="0.2">
      <c r="B3497" t="s">
        <v>3527</v>
      </c>
      <c r="C3497" s="33">
        <v>2.1707766827558324E-2</v>
      </c>
      <c r="D3497" s="33">
        <f t="shared" si="57"/>
        <v>2.8292233172441679E-2</v>
      </c>
    </row>
    <row r="3498" spans="2:4" x14ac:dyDescent="0.2">
      <c r="B3498" t="s">
        <v>3528</v>
      </c>
      <c r="C3498" s="33">
        <v>1.5981062543347035E-2</v>
      </c>
      <c r="D3498" s="33">
        <f t="shared" si="57"/>
        <v>3.4018937456652965E-2</v>
      </c>
    </row>
    <row r="3499" spans="2:4" x14ac:dyDescent="0.2">
      <c r="B3499" t="s">
        <v>3529</v>
      </c>
      <c r="C3499" s="33">
        <v>2.2486016599256586E-2</v>
      </c>
      <c r="D3499" s="33">
        <f t="shared" si="57"/>
        <v>2.7513983400743416E-2</v>
      </c>
    </row>
    <row r="3500" spans="2:4" x14ac:dyDescent="0.2">
      <c r="B3500" t="s">
        <v>3530</v>
      </c>
      <c r="C3500" s="33">
        <v>3.8344588986273756E-2</v>
      </c>
      <c r="D3500" s="33">
        <f t="shared" si="57"/>
        <v>1.1655411013726247E-2</v>
      </c>
    </row>
    <row r="3501" spans="2:4" x14ac:dyDescent="0.2">
      <c r="B3501" t="s">
        <v>3531</v>
      </c>
      <c r="C3501" s="33">
        <v>-1.8841472494215208E-2</v>
      </c>
      <c r="D3501" s="33">
        <f t="shared" si="57"/>
        <v>6.8841472494215211E-2</v>
      </c>
    </row>
    <row r="3502" spans="2:4" x14ac:dyDescent="0.2">
      <c r="B3502" t="s">
        <v>3532</v>
      </c>
      <c r="C3502" s="33">
        <v>6.0935496220061811E-3</v>
      </c>
      <c r="D3502" s="33">
        <f t="shared" si="57"/>
        <v>4.3906450377993823E-2</v>
      </c>
    </row>
    <row r="3503" spans="2:4" x14ac:dyDescent="0.2">
      <c r="B3503" t="s">
        <v>3533</v>
      </c>
      <c r="C3503" s="33">
        <v>-2.7292029499465027E-2</v>
      </c>
      <c r="D3503" s="33">
        <f t="shared" si="57"/>
        <v>7.7292029499465037E-2</v>
      </c>
    </row>
    <row r="3504" spans="2:4" x14ac:dyDescent="0.2">
      <c r="B3504" t="s">
        <v>3534</v>
      </c>
      <c r="C3504" s="33">
        <v>1.654522884080219E-3</v>
      </c>
      <c r="D3504" s="33">
        <f t="shared" si="57"/>
        <v>4.8345477115919785E-2</v>
      </c>
    </row>
    <row r="3505" spans="2:4" x14ac:dyDescent="0.2">
      <c r="B3505" t="s">
        <v>3535</v>
      </c>
      <c r="C3505" s="33">
        <v>-1.0087498036202552E-3</v>
      </c>
      <c r="D3505" s="33">
        <f t="shared" si="57"/>
        <v>5.100874980362026E-2</v>
      </c>
    </row>
    <row r="3506" spans="2:4" x14ac:dyDescent="0.2">
      <c r="B3506" t="s">
        <v>3536</v>
      </c>
      <c r="C3506" s="33">
        <v>-9.3794634499083426E-3</v>
      </c>
      <c r="D3506" s="33">
        <f t="shared" si="57"/>
        <v>5.9379463449908347E-2</v>
      </c>
    </row>
    <row r="3507" spans="2:4" x14ac:dyDescent="0.2">
      <c r="B3507" t="s">
        <v>3537</v>
      </c>
      <c r="C3507" s="33">
        <v>3.6780007157513034E-2</v>
      </c>
      <c r="D3507" s="33">
        <f t="shared" si="57"/>
        <v>1.3219992842486969E-2</v>
      </c>
    </row>
    <row r="3508" spans="2:4" x14ac:dyDescent="0.2">
      <c r="B3508" t="s">
        <v>3538</v>
      </c>
      <c r="C3508" s="33">
        <v>-2.4739353823528237E-2</v>
      </c>
      <c r="D3508" s="33">
        <f t="shared" si="57"/>
        <v>7.473935382352824E-2</v>
      </c>
    </row>
    <row r="3509" spans="2:4" x14ac:dyDescent="0.2">
      <c r="B3509" t="s">
        <v>3539</v>
      </c>
      <c r="C3509" s="33">
        <v>3.450668001417595E-2</v>
      </c>
      <c r="D3509" s="33">
        <f t="shared" si="57"/>
        <v>1.5493319985824053E-2</v>
      </c>
    </row>
    <row r="3510" spans="2:4" x14ac:dyDescent="0.2">
      <c r="B3510" t="s">
        <v>3540</v>
      </c>
      <c r="C3510" s="33">
        <v>5.0942134288923229E-3</v>
      </c>
      <c r="D3510" s="33">
        <f t="shared" si="57"/>
        <v>4.4905786571107678E-2</v>
      </c>
    </row>
    <row r="3511" spans="2:4" x14ac:dyDescent="0.2">
      <c r="B3511" t="s">
        <v>3541</v>
      </c>
      <c r="C3511" s="33">
        <v>1.5901628972480292E-2</v>
      </c>
      <c r="D3511" s="33">
        <f t="shared" si="57"/>
        <v>3.4098371027519711E-2</v>
      </c>
    </row>
    <row r="3512" spans="2:4" x14ac:dyDescent="0.2">
      <c r="B3512" t="s">
        <v>3542</v>
      </c>
      <c r="C3512" s="33">
        <v>4.3532235085548716E-2</v>
      </c>
      <c r="D3512" s="33">
        <f t="shared" si="57"/>
        <v>6.4677649144512864E-3</v>
      </c>
    </row>
    <row r="3513" spans="2:4" x14ac:dyDescent="0.2">
      <c r="B3513" t="s">
        <v>3543</v>
      </c>
      <c r="C3513" s="33">
        <v>-1.5446164414946067E-2</v>
      </c>
      <c r="D3513" s="33">
        <f t="shared" si="57"/>
        <v>6.5446164414946065E-2</v>
      </c>
    </row>
    <row r="3514" spans="2:4" x14ac:dyDescent="0.2">
      <c r="B3514" t="s">
        <v>3544</v>
      </c>
      <c r="C3514" s="33">
        <v>-5.6475342601166132E-3</v>
      </c>
      <c r="D3514" s="33">
        <f t="shared" si="57"/>
        <v>5.5647534260116614E-2</v>
      </c>
    </row>
    <row r="3515" spans="2:4" x14ac:dyDescent="0.2">
      <c r="B3515" t="s">
        <v>3545</v>
      </c>
      <c r="C3515" s="33">
        <v>1.8872322136577038E-2</v>
      </c>
      <c r="D3515" s="33">
        <f t="shared" si="57"/>
        <v>3.1127677863422964E-2</v>
      </c>
    </row>
    <row r="3516" spans="2:4" x14ac:dyDescent="0.2">
      <c r="B3516" t="s">
        <v>3546</v>
      </c>
      <c r="C3516" s="33">
        <v>8.6579868574134938E-3</v>
      </c>
      <c r="D3516" s="33">
        <f t="shared" si="57"/>
        <v>4.1342013142586509E-2</v>
      </c>
    </row>
    <row r="3517" spans="2:4" x14ac:dyDescent="0.2">
      <c r="B3517" t="s">
        <v>3547</v>
      </c>
      <c r="C3517" s="33">
        <v>-1.1756529107516938E-3</v>
      </c>
      <c r="D3517" s="33">
        <f t="shared" si="57"/>
        <v>5.1175652910751698E-2</v>
      </c>
    </row>
    <row r="3518" spans="2:4" x14ac:dyDescent="0.2">
      <c r="B3518" t="s">
        <v>3548</v>
      </c>
      <c r="C3518" s="33">
        <v>3.4788319565030604E-2</v>
      </c>
      <c r="D3518" s="33">
        <f t="shared" si="57"/>
        <v>1.5211680434969399E-2</v>
      </c>
    </row>
    <row r="3519" spans="2:4" x14ac:dyDescent="0.2">
      <c r="B3519" t="s">
        <v>3549</v>
      </c>
      <c r="C3519" s="33">
        <v>2.3577755707011244E-2</v>
      </c>
      <c r="D3519" s="33">
        <f t="shared" si="57"/>
        <v>2.6422244292988759E-2</v>
      </c>
    </row>
    <row r="3520" spans="2:4" x14ac:dyDescent="0.2">
      <c r="B3520" t="s">
        <v>3550</v>
      </c>
      <c r="C3520" s="33">
        <v>3.3198248546281055E-2</v>
      </c>
      <c r="D3520" s="33">
        <f t="shared" si="57"/>
        <v>1.6801751453718948E-2</v>
      </c>
    </row>
    <row r="3521" spans="2:4" x14ac:dyDescent="0.2">
      <c r="B3521" t="s">
        <v>3551</v>
      </c>
      <c r="C3521" s="33">
        <v>1.3881616214972539E-2</v>
      </c>
      <c r="D3521" s="33">
        <f t="shared" si="57"/>
        <v>3.6118383785027464E-2</v>
      </c>
    </row>
    <row r="3522" spans="2:4" x14ac:dyDescent="0.2">
      <c r="B3522" t="s">
        <v>3552</v>
      </c>
      <c r="C3522" s="33">
        <v>-1.3498221188969097E-2</v>
      </c>
      <c r="D3522" s="33">
        <f t="shared" si="57"/>
        <v>6.3498221188969098E-2</v>
      </c>
    </row>
    <row r="3523" spans="2:4" x14ac:dyDescent="0.2">
      <c r="B3523" t="s">
        <v>3553</v>
      </c>
      <c r="C3523" s="33">
        <v>-3.8116386698743374E-3</v>
      </c>
      <c r="D3523" s="33">
        <f t="shared" si="57"/>
        <v>5.3811638669874338E-2</v>
      </c>
    </row>
    <row r="3524" spans="2:4" x14ac:dyDescent="0.2">
      <c r="B3524" t="s">
        <v>3554</v>
      </c>
      <c r="C3524" s="33">
        <v>4.0999949036168212E-3</v>
      </c>
      <c r="D3524" s="33">
        <f t="shared" si="57"/>
        <v>4.590000509638318E-2</v>
      </c>
    </row>
    <row r="3525" spans="2:4" x14ac:dyDescent="0.2">
      <c r="B3525" t="s">
        <v>3555</v>
      </c>
      <c r="C3525" s="33">
        <v>5.0221666346210716E-3</v>
      </c>
      <c r="D3525" s="33">
        <f t="shared" ref="D3525:D3588" si="58">-C3525+5%</f>
        <v>4.497783336537893E-2</v>
      </c>
    </row>
    <row r="3526" spans="2:4" x14ac:dyDescent="0.2">
      <c r="B3526" t="s">
        <v>3556</v>
      </c>
      <c r="C3526" s="33">
        <v>4.1019266956204541E-3</v>
      </c>
      <c r="D3526" s="33">
        <f t="shared" si="58"/>
        <v>4.5898073304379547E-2</v>
      </c>
    </row>
    <row r="3527" spans="2:4" x14ac:dyDescent="0.2">
      <c r="B3527" t="s">
        <v>3557</v>
      </c>
      <c r="C3527" s="33">
        <v>-8.4691772242315912E-3</v>
      </c>
      <c r="D3527" s="33">
        <f t="shared" si="58"/>
        <v>5.8469177224231596E-2</v>
      </c>
    </row>
    <row r="3528" spans="2:4" x14ac:dyDescent="0.2">
      <c r="B3528" t="s">
        <v>3558</v>
      </c>
      <c r="C3528" s="33">
        <v>-6.8565866393477792E-3</v>
      </c>
      <c r="D3528" s="33">
        <f t="shared" si="58"/>
        <v>5.6856586639347784E-2</v>
      </c>
    </row>
    <row r="3529" spans="2:4" x14ac:dyDescent="0.2">
      <c r="B3529" t="s">
        <v>3559</v>
      </c>
      <c r="C3529" s="33">
        <v>2.8819833724898616E-2</v>
      </c>
      <c r="D3529" s="33">
        <f t="shared" si="58"/>
        <v>2.1180166275101386E-2</v>
      </c>
    </row>
    <row r="3530" spans="2:4" x14ac:dyDescent="0.2">
      <c r="B3530" t="s">
        <v>3560</v>
      </c>
      <c r="C3530" s="33">
        <v>1.4058770340178404E-2</v>
      </c>
      <c r="D3530" s="33">
        <f t="shared" si="58"/>
        <v>3.5941229659821598E-2</v>
      </c>
    </row>
    <row r="3531" spans="2:4" x14ac:dyDescent="0.2">
      <c r="B3531" t="s">
        <v>3561</v>
      </c>
      <c r="C3531" s="33">
        <v>9.7181525467528226E-3</v>
      </c>
      <c r="D3531" s="33">
        <f t="shared" si="58"/>
        <v>4.0281847453247178E-2</v>
      </c>
    </row>
    <row r="3532" spans="2:4" x14ac:dyDescent="0.2">
      <c r="B3532" t="s">
        <v>3562</v>
      </c>
      <c r="C3532" s="33">
        <v>3.4348699665622796E-2</v>
      </c>
      <c r="D3532" s="33">
        <f t="shared" si="58"/>
        <v>1.5651300334377206E-2</v>
      </c>
    </row>
    <row r="3533" spans="2:4" x14ac:dyDescent="0.2">
      <c r="B3533" t="s">
        <v>3563</v>
      </c>
      <c r="C3533" s="33">
        <v>-4.4996140470245985E-3</v>
      </c>
      <c r="D3533" s="33">
        <f t="shared" si="58"/>
        <v>5.4499614047024601E-2</v>
      </c>
    </row>
    <row r="3534" spans="2:4" x14ac:dyDescent="0.2">
      <c r="B3534" t="s">
        <v>3564</v>
      </c>
      <c r="C3534" s="33">
        <v>-9.5554443458581613E-4</v>
      </c>
      <c r="D3534" s="33">
        <f t="shared" si="58"/>
        <v>5.0955544434585817E-2</v>
      </c>
    </row>
    <row r="3535" spans="2:4" x14ac:dyDescent="0.2">
      <c r="B3535" t="s">
        <v>3565</v>
      </c>
      <c r="C3535" s="33">
        <v>3.7308759542351078E-2</v>
      </c>
      <c r="D3535" s="33">
        <f t="shared" si="58"/>
        <v>1.2691240457648925E-2</v>
      </c>
    </row>
    <row r="3536" spans="2:4" x14ac:dyDescent="0.2">
      <c r="B3536" t="s">
        <v>3566</v>
      </c>
      <c r="C3536" s="33">
        <v>-4.1176855441469075E-3</v>
      </c>
      <c r="D3536" s="33">
        <f t="shared" si="58"/>
        <v>5.4117685544146907E-2</v>
      </c>
    </row>
    <row r="3537" spans="2:4" x14ac:dyDescent="0.2">
      <c r="B3537" t="s">
        <v>3567</v>
      </c>
      <c r="C3537" s="33">
        <v>1.4366788391098924E-2</v>
      </c>
      <c r="D3537" s="33">
        <f t="shared" si="58"/>
        <v>3.563321160890108E-2</v>
      </c>
    </row>
    <row r="3538" spans="2:4" x14ac:dyDescent="0.2">
      <c r="B3538" t="s">
        <v>3568</v>
      </c>
      <c r="C3538" s="33">
        <v>1.3520078019854062E-2</v>
      </c>
      <c r="D3538" s="33">
        <f t="shared" si="58"/>
        <v>3.6479921980145942E-2</v>
      </c>
    </row>
    <row r="3539" spans="2:4" x14ac:dyDescent="0.2">
      <c r="B3539" t="s">
        <v>3569</v>
      </c>
      <c r="C3539" s="33">
        <v>9.9338435966933869E-3</v>
      </c>
      <c r="D3539" s="33">
        <f t="shared" si="58"/>
        <v>4.0066156403306616E-2</v>
      </c>
    </row>
    <row r="3540" spans="2:4" x14ac:dyDescent="0.2">
      <c r="B3540" t="s">
        <v>3570</v>
      </c>
      <c r="C3540" s="33">
        <v>-1.9469366919858823E-2</v>
      </c>
      <c r="D3540" s="33">
        <f t="shared" si="58"/>
        <v>6.9469366919858833E-2</v>
      </c>
    </row>
    <row r="3541" spans="2:4" x14ac:dyDescent="0.2">
      <c r="B3541" t="s">
        <v>3571</v>
      </c>
      <c r="C3541" s="33">
        <v>9.9295569450018242E-3</v>
      </c>
      <c r="D3541" s="33">
        <f t="shared" si="58"/>
        <v>4.0070443054998177E-2</v>
      </c>
    </row>
    <row r="3542" spans="2:4" x14ac:dyDescent="0.2">
      <c r="B3542" t="s">
        <v>3572</v>
      </c>
      <c r="C3542" s="33">
        <v>-1.3285561178927891E-3</v>
      </c>
      <c r="D3542" s="33">
        <f t="shared" si="58"/>
        <v>5.132855611789279E-2</v>
      </c>
    </row>
    <row r="3543" spans="2:4" x14ac:dyDescent="0.2">
      <c r="B3543" t="s">
        <v>3573</v>
      </c>
      <c r="C3543" s="33">
        <v>-1.7791855011279195E-2</v>
      </c>
      <c r="D3543" s="33">
        <f t="shared" si="58"/>
        <v>6.7791855011279198E-2</v>
      </c>
    </row>
    <row r="3544" spans="2:4" x14ac:dyDescent="0.2">
      <c r="B3544" t="s">
        <v>3574</v>
      </c>
      <c r="C3544" s="33">
        <v>1.6367868566028773E-2</v>
      </c>
      <c r="D3544" s="33">
        <f t="shared" si="58"/>
        <v>3.363213143397123E-2</v>
      </c>
    </row>
    <row r="3545" spans="2:4" x14ac:dyDescent="0.2">
      <c r="B3545" t="s">
        <v>3575</v>
      </c>
      <c r="C3545" s="33">
        <v>-9.713649329791697E-3</v>
      </c>
      <c r="D3545" s="33">
        <f t="shared" si="58"/>
        <v>5.9713649329791701E-2</v>
      </c>
    </row>
    <row r="3546" spans="2:4" x14ac:dyDescent="0.2">
      <c r="B3546" t="s">
        <v>3576</v>
      </c>
      <c r="C3546" s="33">
        <v>6.5864812655937716E-2</v>
      </c>
      <c r="D3546" s="33">
        <f t="shared" si="58"/>
        <v>-1.5864812655937713E-2</v>
      </c>
    </row>
    <row r="3547" spans="2:4" x14ac:dyDescent="0.2">
      <c r="B3547" t="s">
        <v>3577</v>
      </c>
      <c r="C3547" s="33">
        <v>-4.6566532896484929E-3</v>
      </c>
      <c r="D3547" s="33">
        <f t="shared" si="58"/>
        <v>5.4656653289648499E-2</v>
      </c>
    </row>
    <row r="3548" spans="2:4" x14ac:dyDescent="0.2">
      <c r="B3548" t="s">
        <v>3578</v>
      </c>
      <c r="C3548" s="33">
        <v>2.0379751845342652E-2</v>
      </c>
      <c r="D3548" s="33">
        <f t="shared" si="58"/>
        <v>2.9620248154657351E-2</v>
      </c>
    </row>
    <row r="3549" spans="2:4" x14ac:dyDescent="0.2">
      <c r="B3549" t="s">
        <v>3579</v>
      </c>
      <c r="C3549" s="33">
        <v>7.0358242279572603E-2</v>
      </c>
      <c r="D3549" s="33">
        <f t="shared" si="58"/>
        <v>-2.03582422795726E-2</v>
      </c>
    </row>
    <row r="3550" spans="2:4" x14ac:dyDescent="0.2">
      <c r="B3550" t="s">
        <v>3580</v>
      </c>
      <c r="C3550" s="33">
        <v>-1.9312199043476121E-4</v>
      </c>
      <c r="D3550" s="33">
        <f t="shared" si="58"/>
        <v>5.0193121990434762E-2</v>
      </c>
    </row>
    <row r="3551" spans="2:4" x14ac:dyDescent="0.2">
      <c r="B3551" t="s">
        <v>3581</v>
      </c>
      <c r="C3551" s="33">
        <v>6.2860484711492427E-3</v>
      </c>
      <c r="D3551" s="33">
        <f t="shared" si="58"/>
        <v>4.3713951528850763E-2</v>
      </c>
    </row>
    <row r="3552" spans="2:4" x14ac:dyDescent="0.2">
      <c r="B3552" t="s">
        <v>3582</v>
      </c>
      <c r="C3552" s="33">
        <v>7.4900562275813903E-2</v>
      </c>
      <c r="D3552" s="33">
        <f t="shared" si="58"/>
        <v>-2.4900562275813901E-2</v>
      </c>
    </row>
    <row r="3553" spans="2:4" x14ac:dyDescent="0.2">
      <c r="B3553" t="s">
        <v>3583</v>
      </c>
      <c r="C3553" s="33">
        <v>9.5294672779089543E-3</v>
      </c>
      <c r="D3553" s="33">
        <f t="shared" si="58"/>
        <v>4.047053272209105E-2</v>
      </c>
    </row>
    <row r="3554" spans="2:4" x14ac:dyDescent="0.2">
      <c r="B3554" t="s">
        <v>3584</v>
      </c>
      <c r="C3554" s="33">
        <v>5.573511771030161E-2</v>
      </c>
      <c r="D3554" s="33">
        <f t="shared" si="58"/>
        <v>-5.7351177103016071E-3</v>
      </c>
    </row>
    <row r="3555" spans="2:4" x14ac:dyDescent="0.2">
      <c r="B3555" t="s">
        <v>3585</v>
      </c>
      <c r="C3555" s="33">
        <v>3.8131027697551917E-2</v>
      </c>
      <c r="D3555" s="33">
        <f t="shared" si="58"/>
        <v>1.1868972302448086E-2</v>
      </c>
    </row>
    <row r="3556" spans="2:4" x14ac:dyDescent="0.2">
      <c r="B3556" t="s">
        <v>3586</v>
      </c>
      <c r="C3556" s="33">
        <v>1.2520790172466656E-3</v>
      </c>
      <c r="D3556" s="33">
        <f t="shared" si="58"/>
        <v>4.8747920982753337E-2</v>
      </c>
    </row>
    <row r="3557" spans="2:4" x14ac:dyDescent="0.2">
      <c r="B3557" t="s">
        <v>3587</v>
      </c>
      <c r="C3557" s="33">
        <v>-2.3380923688329884E-2</v>
      </c>
      <c r="D3557" s="33">
        <f t="shared" si="58"/>
        <v>7.338092368832988E-2</v>
      </c>
    </row>
    <row r="3558" spans="2:4" x14ac:dyDescent="0.2">
      <c r="B3558" t="s">
        <v>3588</v>
      </c>
      <c r="C3558" s="33">
        <v>-7.001001141000945E-3</v>
      </c>
      <c r="D3558" s="33">
        <f t="shared" si="58"/>
        <v>5.700100114100095E-2</v>
      </c>
    </row>
    <row r="3559" spans="2:4" x14ac:dyDescent="0.2">
      <c r="B3559" t="s">
        <v>3589</v>
      </c>
      <c r="C3559" s="33">
        <v>9.6535001971036222E-3</v>
      </c>
      <c r="D3559" s="33">
        <f t="shared" si="58"/>
        <v>4.0346499802896382E-2</v>
      </c>
    </row>
    <row r="3560" spans="2:4" x14ac:dyDescent="0.2">
      <c r="B3560" t="s">
        <v>3590</v>
      </c>
      <c r="C3560" s="33">
        <v>1.645421321296929E-2</v>
      </c>
      <c r="D3560" s="33">
        <f t="shared" si="58"/>
        <v>3.3545786787030712E-2</v>
      </c>
    </row>
    <row r="3561" spans="2:4" x14ac:dyDescent="0.2">
      <c r="B3561" t="s">
        <v>3591</v>
      </c>
      <c r="C3561" s="33">
        <v>-4.0419009566907138E-3</v>
      </c>
      <c r="D3561" s="33">
        <f t="shared" si="58"/>
        <v>5.4041900956690717E-2</v>
      </c>
    </row>
    <row r="3562" spans="2:4" x14ac:dyDescent="0.2">
      <c r="B3562" t="s">
        <v>3592</v>
      </c>
      <c r="C3562" s="33">
        <v>1.1286341683787102E-3</v>
      </c>
      <c r="D3562" s="33">
        <f t="shared" si="58"/>
        <v>4.8871365831621293E-2</v>
      </c>
    </row>
    <row r="3563" spans="2:4" x14ac:dyDescent="0.2">
      <c r="B3563" t="s">
        <v>3593</v>
      </c>
      <c r="C3563" s="33">
        <v>8.2336206744046576E-3</v>
      </c>
      <c r="D3563" s="33">
        <f t="shared" si="58"/>
        <v>4.1766379325595349E-2</v>
      </c>
    </row>
    <row r="3564" spans="2:4" x14ac:dyDescent="0.2">
      <c r="B3564" t="s">
        <v>3594</v>
      </c>
      <c r="C3564" s="33">
        <v>-6.9666326107537969E-3</v>
      </c>
      <c r="D3564" s="33">
        <f t="shared" si="58"/>
        <v>5.6966632610753798E-2</v>
      </c>
    </row>
    <row r="3565" spans="2:4" x14ac:dyDescent="0.2">
      <c r="B3565" t="s">
        <v>3595</v>
      </c>
      <c r="C3565" s="33">
        <v>1.7880337048231245E-2</v>
      </c>
      <c r="D3565" s="33">
        <f t="shared" si="58"/>
        <v>3.2119662951768754E-2</v>
      </c>
    </row>
    <row r="3566" spans="2:4" x14ac:dyDescent="0.2">
      <c r="B3566" t="s">
        <v>3596</v>
      </c>
      <c r="C3566" s="33">
        <v>1.3813478228878366E-2</v>
      </c>
      <c r="D3566" s="33">
        <f t="shared" si="58"/>
        <v>3.6186521771121638E-2</v>
      </c>
    </row>
    <row r="3567" spans="2:4" x14ac:dyDescent="0.2">
      <c r="B3567" t="s">
        <v>3597</v>
      </c>
      <c r="C3567" s="33">
        <v>3.7371317346568421E-2</v>
      </c>
      <c r="D3567" s="33">
        <f t="shared" si="58"/>
        <v>1.2628682653431582E-2</v>
      </c>
    </row>
    <row r="3568" spans="2:4" x14ac:dyDescent="0.2">
      <c r="B3568" t="s">
        <v>3598</v>
      </c>
      <c r="C3568" s="33">
        <v>8.5264170733893238E-3</v>
      </c>
      <c r="D3568" s="33">
        <f t="shared" si="58"/>
        <v>4.1473582926610679E-2</v>
      </c>
    </row>
    <row r="3569" spans="2:4" x14ac:dyDescent="0.2">
      <c r="B3569" t="s">
        <v>3599</v>
      </c>
      <c r="C3569" s="33">
        <v>-5.9665062112392499E-3</v>
      </c>
      <c r="D3569" s="33">
        <f t="shared" si="58"/>
        <v>5.5966506211239254E-2</v>
      </c>
    </row>
    <row r="3570" spans="2:4" x14ac:dyDescent="0.2">
      <c r="B3570" t="s">
        <v>3600</v>
      </c>
      <c r="C3570" s="33">
        <v>1.4701087603925503E-2</v>
      </c>
      <c r="D3570" s="33">
        <f t="shared" si="58"/>
        <v>3.5298912396074501E-2</v>
      </c>
    </row>
    <row r="3571" spans="2:4" x14ac:dyDescent="0.2">
      <c r="B3571" t="s">
        <v>3601</v>
      </c>
      <c r="C3571" s="33">
        <v>9.432576795931874E-3</v>
      </c>
      <c r="D3571" s="33">
        <f t="shared" si="58"/>
        <v>4.0567423204068129E-2</v>
      </c>
    </row>
    <row r="3572" spans="2:4" x14ac:dyDescent="0.2">
      <c r="B3572" t="s">
        <v>3602</v>
      </c>
      <c r="C3572" s="33">
        <v>3.493751523600009E-2</v>
      </c>
      <c r="D3572" s="33">
        <f t="shared" si="58"/>
        <v>1.5062484763999913E-2</v>
      </c>
    </row>
    <row r="3573" spans="2:4" x14ac:dyDescent="0.2">
      <c r="B3573" t="s">
        <v>3603</v>
      </c>
      <c r="C3573" s="33">
        <v>-1.1809287298393785E-2</v>
      </c>
      <c r="D3573" s="33">
        <f t="shared" si="58"/>
        <v>6.1809287298393786E-2</v>
      </c>
    </row>
    <row r="3574" spans="2:4" x14ac:dyDescent="0.2">
      <c r="B3574" t="s">
        <v>3604</v>
      </c>
      <c r="C3574" s="33">
        <v>1.3214123075547573E-2</v>
      </c>
      <c r="D3574" s="33">
        <f t="shared" si="58"/>
        <v>3.6785876924452426E-2</v>
      </c>
    </row>
    <row r="3575" spans="2:4" x14ac:dyDescent="0.2">
      <c r="B3575" t="s">
        <v>3605</v>
      </c>
      <c r="C3575" s="33">
        <v>1.0022657158506412E-2</v>
      </c>
      <c r="D3575" s="33">
        <f t="shared" si="58"/>
        <v>3.9977342841493589E-2</v>
      </c>
    </row>
    <row r="3576" spans="2:4" x14ac:dyDescent="0.2">
      <c r="B3576" t="s">
        <v>3606</v>
      </c>
      <c r="C3576" s="33">
        <v>1.4411809572667394E-2</v>
      </c>
      <c r="D3576" s="33">
        <f t="shared" si="58"/>
        <v>3.5588190427332606E-2</v>
      </c>
    </row>
    <row r="3577" spans="2:4" x14ac:dyDescent="0.2">
      <c r="B3577" t="s">
        <v>3607</v>
      </c>
      <c r="C3577" s="33">
        <v>1.4974318717501003E-2</v>
      </c>
      <c r="D3577" s="33">
        <f t="shared" si="58"/>
        <v>3.5025681282498999E-2</v>
      </c>
    </row>
    <row r="3578" spans="2:4" x14ac:dyDescent="0.2">
      <c r="B3578" t="s">
        <v>3608</v>
      </c>
      <c r="C3578" s="33">
        <v>2.4688050786147983E-2</v>
      </c>
      <c r="D3578" s="33">
        <f t="shared" si="58"/>
        <v>2.531194921385202E-2</v>
      </c>
    </row>
    <row r="3579" spans="2:4" x14ac:dyDescent="0.2">
      <c r="B3579" t="s">
        <v>3609</v>
      </c>
      <c r="C3579" s="33">
        <v>5.9464302394568415E-3</v>
      </c>
      <c r="D3579" s="33">
        <f t="shared" si="58"/>
        <v>4.4053569760543164E-2</v>
      </c>
    </row>
    <row r="3580" spans="2:4" x14ac:dyDescent="0.2">
      <c r="B3580" t="s">
        <v>3610</v>
      </c>
      <c r="C3580" s="33">
        <v>2.4807497775783758E-2</v>
      </c>
      <c r="D3580" s="33">
        <f t="shared" si="58"/>
        <v>2.5192502224216245E-2</v>
      </c>
    </row>
    <row r="3581" spans="2:4" x14ac:dyDescent="0.2">
      <c r="B3581" t="s">
        <v>3611</v>
      </c>
      <c r="C3581" s="33">
        <v>3.1361651067945459E-2</v>
      </c>
      <c r="D3581" s="33">
        <f t="shared" si="58"/>
        <v>1.8638348932054544E-2</v>
      </c>
    </row>
    <row r="3582" spans="2:4" x14ac:dyDescent="0.2">
      <c r="B3582" t="s">
        <v>3612</v>
      </c>
      <c r="C3582" s="33">
        <v>3.304375941625412E-2</v>
      </c>
      <c r="D3582" s="33">
        <f t="shared" si="58"/>
        <v>1.6956240583745882E-2</v>
      </c>
    </row>
    <row r="3583" spans="2:4" x14ac:dyDescent="0.2">
      <c r="B3583" t="s">
        <v>3613</v>
      </c>
      <c r="C3583" s="33">
        <v>1.7000586327110323E-2</v>
      </c>
      <c r="D3583" s="33">
        <f t="shared" si="58"/>
        <v>3.299941367288968E-2</v>
      </c>
    </row>
    <row r="3584" spans="2:4" x14ac:dyDescent="0.2">
      <c r="B3584" t="s">
        <v>3614</v>
      </c>
      <c r="C3584" s="33">
        <v>1.8792771171842283E-2</v>
      </c>
      <c r="D3584" s="33">
        <f t="shared" si="58"/>
        <v>3.120722882815772E-2</v>
      </c>
    </row>
    <row r="3585" spans="2:4" x14ac:dyDescent="0.2">
      <c r="B3585" t="s">
        <v>3615</v>
      </c>
      <c r="C3585" s="33">
        <v>2.1044322741740711E-2</v>
      </c>
      <c r="D3585" s="33">
        <f t="shared" si="58"/>
        <v>2.8955677258259292E-2</v>
      </c>
    </row>
    <row r="3586" spans="2:4" x14ac:dyDescent="0.2">
      <c r="B3586" t="s">
        <v>3616</v>
      </c>
      <c r="C3586" s="33">
        <v>-7.3238801924388388E-3</v>
      </c>
      <c r="D3586" s="33">
        <f t="shared" si="58"/>
        <v>5.7323880192438843E-2</v>
      </c>
    </row>
    <row r="3587" spans="2:4" x14ac:dyDescent="0.2">
      <c r="B3587" t="s">
        <v>3617</v>
      </c>
      <c r="C3587" s="33">
        <v>1.7807274660699118E-2</v>
      </c>
      <c r="D3587" s="33">
        <f t="shared" si="58"/>
        <v>3.2192725339300884E-2</v>
      </c>
    </row>
    <row r="3588" spans="2:4" x14ac:dyDescent="0.2">
      <c r="B3588" t="s">
        <v>3618</v>
      </c>
      <c r="C3588" s="33">
        <v>9.2719675823934502E-3</v>
      </c>
      <c r="D3588" s="33">
        <f t="shared" si="58"/>
        <v>4.0728032417606551E-2</v>
      </c>
    </row>
    <row r="3589" spans="2:4" x14ac:dyDescent="0.2">
      <c r="B3589" t="s">
        <v>3619</v>
      </c>
      <c r="C3589" s="33">
        <v>-3.129990252096463E-2</v>
      </c>
      <c r="D3589" s="33">
        <f t="shared" ref="D3589:D3652" si="59">-C3589+5%</f>
        <v>8.129990252096464E-2</v>
      </c>
    </row>
    <row r="3590" spans="2:4" x14ac:dyDescent="0.2">
      <c r="B3590" t="s">
        <v>3620</v>
      </c>
      <c r="C3590" s="33">
        <v>1.4599892755429486E-2</v>
      </c>
      <c r="D3590" s="33">
        <f t="shared" si="59"/>
        <v>3.5400107244570517E-2</v>
      </c>
    </row>
    <row r="3591" spans="2:4" x14ac:dyDescent="0.2">
      <c r="B3591" t="s">
        <v>3621</v>
      </c>
      <c r="C3591" s="33">
        <v>3.3621364801346698E-2</v>
      </c>
      <c r="D3591" s="33">
        <f t="shared" si="59"/>
        <v>1.6378635198653305E-2</v>
      </c>
    </row>
    <row r="3592" spans="2:4" x14ac:dyDescent="0.2">
      <c r="B3592" t="s">
        <v>3622</v>
      </c>
      <c r="C3592" s="33">
        <v>1.2337809949327897E-2</v>
      </c>
      <c r="D3592" s="33">
        <f t="shared" si="59"/>
        <v>3.7662190050672104E-2</v>
      </c>
    </row>
    <row r="3593" spans="2:4" x14ac:dyDescent="0.2">
      <c r="B3593" t="s">
        <v>3623</v>
      </c>
      <c r="C3593" s="33">
        <v>-1.0775388933861573E-2</v>
      </c>
      <c r="D3593" s="33">
        <f t="shared" si="59"/>
        <v>6.0775388933861578E-2</v>
      </c>
    </row>
    <row r="3594" spans="2:4" x14ac:dyDescent="0.2">
      <c r="B3594" t="s">
        <v>3624</v>
      </c>
      <c r="C3594" s="33">
        <v>1.8582619008500376E-2</v>
      </c>
      <c r="D3594" s="33">
        <f t="shared" si="59"/>
        <v>3.1417380991499627E-2</v>
      </c>
    </row>
    <row r="3595" spans="2:4" x14ac:dyDescent="0.2">
      <c r="B3595" t="s">
        <v>3625</v>
      </c>
      <c r="C3595" s="33">
        <v>2.6142733427500682E-2</v>
      </c>
      <c r="D3595" s="33">
        <f t="shared" si="59"/>
        <v>2.3857266572499321E-2</v>
      </c>
    </row>
    <row r="3596" spans="2:4" x14ac:dyDescent="0.2">
      <c r="B3596" t="s">
        <v>3626</v>
      </c>
      <c r="C3596" s="33">
        <v>2.0380011366436766E-2</v>
      </c>
      <c r="D3596" s="33">
        <f t="shared" si="59"/>
        <v>2.9619988633563236E-2</v>
      </c>
    </row>
    <row r="3597" spans="2:4" x14ac:dyDescent="0.2">
      <c r="B3597" t="s">
        <v>3627</v>
      </c>
      <c r="C3597" s="33">
        <v>3.1937937778758474E-2</v>
      </c>
      <c r="D3597" s="33">
        <f t="shared" si="59"/>
        <v>1.8062062221241529E-2</v>
      </c>
    </row>
    <row r="3598" spans="2:4" x14ac:dyDescent="0.2">
      <c r="B3598" t="s">
        <v>3628</v>
      </c>
      <c r="C3598" s="33">
        <v>2.3152074878079028E-2</v>
      </c>
      <c r="D3598" s="33">
        <f t="shared" si="59"/>
        <v>2.6847925121920975E-2</v>
      </c>
    </row>
    <row r="3599" spans="2:4" x14ac:dyDescent="0.2">
      <c r="B3599" t="s">
        <v>3629</v>
      </c>
      <c r="C3599" s="33">
        <v>-1.3745001242835425E-3</v>
      </c>
      <c r="D3599" s="33">
        <f t="shared" si="59"/>
        <v>5.1374500124283545E-2</v>
      </c>
    </row>
    <row r="3600" spans="2:4" x14ac:dyDescent="0.2">
      <c r="B3600" t="s">
        <v>3630</v>
      </c>
      <c r="C3600" s="33">
        <v>-1.6617697816514065E-2</v>
      </c>
      <c r="D3600" s="33">
        <f t="shared" si="59"/>
        <v>6.6617697816514068E-2</v>
      </c>
    </row>
    <row r="3601" spans="2:4" x14ac:dyDescent="0.2">
      <c r="B3601" t="s">
        <v>3631</v>
      </c>
      <c r="C3601" s="33">
        <v>1.2620192754890052E-2</v>
      </c>
      <c r="D3601" s="33">
        <f t="shared" si="59"/>
        <v>3.7379807245109947E-2</v>
      </c>
    </row>
    <row r="3602" spans="2:4" x14ac:dyDescent="0.2">
      <c r="B3602" t="s">
        <v>3632</v>
      </c>
      <c r="C3602" s="33">
        <v>5.0545515451294034E-3</v>
      </c>
      <c r="D3602" s="33">
        <f t="shared" si="59"/>
        <v>4.4945448454870598E-2</v>
      </c>
    </row>
    <row r="3603" spans="2:4" x14ac:dyDescent="0.2">
      <c r="B3603" t="s">
        <v>3633</v>
      </c>
      <c r="C3603" s="33">
        <v>-1.0783299422154618E-2</v>
      </c>
      <c r="D3603" s="33">
        <f t="shared" si="59"/>
        <v>6.0783299422154623E-2</v>
      </c>
    </row>
    <row r="3604" spans="2:4" x14ac:dyDescent="0.2">
      <c r="B3604" t="s">
        <v>3634</v>
      </c>
      <c r="C3604" s="33">
        <v>7.2671251877376788E-4</v>
      </c>
      <c r="D3604" s="33">
        <f t="shared" si="59"/>
        <v>4.9273287481226238E-2</v>
      </c>
    </row>
    <row r="3605" spans="2:4" x14ac:dyDescent="0.2">
      <c r="B3605" t="s">
        <v>3635</v>
      </c>
      <c r="C3605" s="33">
        <v>-3.1359994659812471E-2</v>
      </c>
      <c r="D3605" s="33">
        <f t="shared" si="59"/>
        <v>8.1359994659812473E-2</v>
      </c>
    </row>
    <row r="3606" spans="2:4" x14ac:dyDescent="0.2">
      <c r="B3606" t="s">
        <v>3636</v>
      </c>
      <c r="C3606" s="33">
        <v>3.1413912730202102E-2</v>
      </c>
      <c r="D3606" s="33">
        <f t="shared" si="59"/>
        <v>1.85860872697979E-2</v>
      </c>
    </row>
    <row r="3607" spans="2:4" x14ac:dyDescent="0.2">
      <c r="B3607" t="s">
        <v>3637</v>
      </c>
      <c r="C3607" s="33">
        <v>5.971767589401664E-3</v>
      </c>
      <c r="D3607" s="33">
        <f t="shared" si="59"/>
        <v>4.4028232410598341E-2</v>
      </c>
    </row>
    <row r="3608" spans="2:4" x14ac:dyDescent="0.2">
      <c r="B3608" t="s">
        <v>3638</v>
      </c>
      <c r="C3608" s="33">
        <v>1.3683130750569001E-2</v>
      </c>
      <c r="D3608" s="33">
        <f t="shared" si="59"/>
        <v>3.6316869249431005E-2</v>
      </c>
    </row>
    <row r="3609" spans="2:4" x14ac:dyDescent="0.2">
      <c r="B3609" t="s">
        <v>3639</v>
      </c>
      <c r="C3609" s="33">
        <v>-2.039928898404756E-2</v>
      </c>
      <c r="D3609" s="33">
        <f t="shared" si="59"/>
        <v>7.039928898404757E-2</v>
      </c>
    </row>
    <row r="3610" spans="2:4" x14ac:dyDescent="0.2">
      <c r="B3610" t="s">
        <v>3640</v>
      </c>
      <c r="C3610" s="33">
        <v>-9.8156528975178754E-3</v>
      </c>
      <c r="D3610" s="33">
        <f t="shared" si="59"/>
        <v>5.9815652897517876E-2</v>
      </c>
    </row>
    <row r="3611" spans="2:4" x14ac:dyDescent="0.2">
      <c r="B3611" t="s">
        <v>3641</v>
      </c>
      <c r="C3611" s="33">
        <v>1.4094028728773834E-2</v>
      </c>
      <c r="D3611" s="33">
        <f t="shared" si="59"/>
        <v>3.5905971271226168E-2</v>
      </c>
    </row>
    <row r="3612" spans="2:4" x14ac:dyDescent="0.2">
      <c r="B3612" t="s">
        <v>3642</v>
      </c>
      <c r="C3612" s="33">
        <v>8.2347866053885874E-4</v>
      </c>
      <c r="D3612" s="33">
        <f t="shared" si="59"/>
        <v>4.9176521339461141E-2</v>
      </c>
    </row>
    <row r="3613" spans="2:4" x14ac:dyDescent="0.2">
      <c r="B3613" t="s">
        <v>3643</v>
      </c>
      <c r="C3613" s="33">
        <v>5.3661167499650317E-3</v>
      </c>
      <c r="D3613" s="33">
        <f t="shared" si="59"/>
        <v>4.4633883250034971E-2</v>
      </c>
    </row>
    <row r="3614" spans="2:4" x14ac:dyDescent="0.2">
      <c r="B3614" t="s">
        <v>3644</v>
      </c>
      <c r="C3614" s="33">
        <v>2.0541558034948507E-2</v>
      </c>
      <c r="D3614" s="33">
        <f t="shared" si="59"/>
        <v>2.9458441965051495E-2</v>
      </c>
    </row>
    <row r="3615" spans="2:4" x14ac:dyDescent="0.2">
      <c r="B3615" t="s">
        <v>3645</v>
      </c>
      <c r="C3615" s="33">
        <v>3.6632587262804009E-2</v>
      </c>
      <c r="D3615" s="33">
        <f t="shared" si="59"/>
        <v>1.3367412737195994E-2</v>
      </c>
    </row>
    <row r="3616" spans="2:4" x14ac:dyDescent="0.2">
      <c r="B3616" t="s">
        <v>3646</v>
      </c>
      <c r="C3616" s="33">
        <v>5.0402015679859996E-2</v>
      </c>
      <c r="D3616" s="33">
        <f t="shared" si="59"/>
        <v>-4.0201567985999331E-4</v>
      </c>
    </row>
    <row r="3617" spans="2:4" x14ac:dyDescent="0.2">
      <c r="B3617" t="s">
        <v>3647</v>
      </c>
      <c r="C3617" s="33">
        <v>-1.5268916224974935E-5</v>
      </c>
      <c r="D3617" s="33">
        <f t="shared" si="59"/>
        <v>5.0015268916224979E-2</v>
      </c>
    </row>
    <row r="3618" spans="2:4" x14ac:dyDescent="0.2">
      <c r="B3618" t="s">
        <v>3648</v>
      </c>
      <c r="C3618" s="33">
        <v>3.0112165810923961E-3</v>
      </c>
      <c r="D3618" s="33">
        <f t="shared" si="59"/>
        <v>4.6988783418907609E-2</v>
      </c>
    </row>
    <row r="3619" spans="2:4" x14ac:dyDescent="0.2">
      <c r="B3619" t="s">
        <v>3649</v>
      </c>
      <c r="C3619" s="33">
        <v>9.4142349131275949E-3</v>
      </c>
      <c r="D3619" s="33">
        <f t="shared" si="59"/>
        <v>4.0585765086872408E-2</v>
      </c>
    </row>
    <row r="3620" spans="2:4" x14ac:dyDescent="0.2">
      <c r="B3620" t="s">
        <v>3650</v>
      </c>
      <c r="C3620" s="33">
        <v>1.9124480397835708E-2</v>
      </c>
      <c r="D3620" s="33">
        <f t="shared" si="59"/>
        <v>3.0875519602164295E-2</v>
      </c>
    </row>
    <row r="3621" spans="2:4" x14ac:dyDescent="0.2">
      <c r="B3621" t="s">
        <v>3651</v>
      </c>
      <c r="C3621" s="33">
        <v>4.5790718222209044E-2</v>
      </c>
      <c r="D3621" s="33">
        <f t="shared" si="59"/>
        <v>4.2092817777909589E-3</v>
      </c>
    </row>
    <row r="3622" spans="2:4" x14ac:dyDescent="0.2">
      <c r="B3622" t="s">
        <v>3652</v>
      </c>
      <c r="C3622" s="33">
        <v>-4.9956691075795541E-3</v>
      </c>
      <c r="D3622" s="33">
        <f t="shared" si="59"/>
        <v>5.4995669107579553E-2</v>
      </c>
    </row>
    <row r="3623" spans="2:4" x14ac:dyDescent="0.2">
      <c r="B3623" t="s">
        <v>3653</v>
      </c>
      <c r="C3623" s="33">
        <v>9.1398356999127985E-3</v>
      </c>
      <c r="D3623" s="33">
        <f t="shared" si="59"/>
        <v>4.0860164300087203E-2</v>
      </c>
    </row>
    <row r="3624" spans="2:4" x14ac:dyDescent="0.2">
      <c r="B3624" t="s">
        <v>3654</v>
      </c>
      <c r="C3624" s="33">
        <v>2.0313576950647082E-2</v>
      </c>
      <c r="D3624" s="33">
        <f t="shared" si="59"/>
        <v>2.9686423049352921E-2</v>
      </c>
    </row>
    <row r="3625" spans="2:4" x14ac:dyDescent="0.2">
      <c r="B3625" t="s">
        <v>3655</v>
      </c>
      <c r="C3625" s="33">
        <v>-1.6831910020912534E-2</v>
      </c>
      <c r="D3625" s="33">
        <f t="shared" si="59"/>
        <v>6.6831910020912544E-2</v>
      </c>
    </row>
    <row r="3626" spans="2:4" x14ac:dyDescent="0.2">
      <c r="B3626" t="s">
        <v>3656</v>
      </c>
      <c r="C3626" s="33">
        <v>4.8394776012682227E-3</v>
      </c>
      <c r="D3626" s="33">
        <f t="shared" si="59"/>
        <v>4.5160522398731778E-2</v>
      </c>
    </row>
    <row r="3627" spans="2:4" x14ac:dyDescent="0.2">
      <c r="B3627" t="s">
        <v>3657</v>
      </c>
      <c r="C3627" s="33">
        <v>1.5549999892483669E-2</v>
      </c>
      <c r="D3627" s="33">
        <f t="shared" si="59"/>
        <v>3.4450000107516338E-2</v>
      </c>
    </row>
    <row r="3628" spans="2:4" x14ac:dyDescent="0.2">
      <c r="B3628" t="s">
        <v>3658</v>
      </c>
      <c r="C3628" s="33">
        <v>9.6495431888448269E-3</v>
      </c>
      <c r="D3628" s="33">
        <f t="shared" si="59"/>
        <v>4.0350456811155178E-2</v>
      </c>
    </row>
    <row r="3629" spans="2:4" x14ac:dyDescent="0.2">
      <c r="B3629" t="s">
        <v>3659</v>
      </c>
      <c r="C3629" s="33">
        <v>-1.8652136181921554E-2</v>
      </c>
      <c r="D3629" s="33">
        <f t="shared" si="59"/>
        <v>6.8652136181921564E-2</v>
      </c>
    </row>
    <row r="3630" spans="2:4" x14ac:dyDescent="0.2">
      <c r="B3630" t="s">
        <v>3660</v>
      </c>
      <c r="C3630" s="33">
        <v>2.2966103985437275E-2</v>
      </c>
      <c r="D3630" s="33">
        <f t="shared" si="59"/>
        <v>2.7033896014562728E-2</v>
      </c>
    </row>
    <row r="3631" spans="2:4" x14ac:dyDescent="0.2">
      <c r="B3631" t="s">
        <v>3661</v>
      </c>
      <c r="C3631" s="33">
        <v>3.3462156533195314E-2</v>
      </c>
      <c r="D3631" s="33">
        <f t="shared" si="59"/>
        <v>1.6537843466804689E-2</v>
      </c>
    </row>
    <row r="3632" spans="2:4" x14ac:dyDescent="0.2">
      <c r="B3632" t="s">
        <v>3662</v>
      </c>
      <c r="C3632" s="33">
        <v>1.2208688158713678E-2</v>
      </c>
      <c r="D3632" s="33">
        <f t="shared" si="59"/>
        <v>3.7791311841286326E-2</v>
      </c>
    </row>
    <row r="3633" spans="2:4" x14ac:dyDescent="0.2">
      <c r="B3633" t="s">
        <v>3663</v>
      </c>
      <c r="C3633" s="33">
        <v>3.8439394446404471E-3</v>
      </c>
      <c r="D3633" s="33">
        <f t="shared" si="59"/>
        <v>4.6156060555359556E-2</v>
      </c>
    </row>
    <row r="3634" spans="2:4" x14ac:dyDescent="0.2">
      <c r="B3634" t="s">
        <v>3664</v>
      </c>
      <c r="C3634" s="33">
        <v>-5.7592882907902231E-4</v>
      </c>
      <c r="D3634" s="33">
        <f t="shared" si="59"/>
        <v>5.0575928829079027E-2</v>
      </c>
    </row>
    <row r="3635" spans="2:4" x14ac:dyDescent="0.2">
      <c r="B3635" t="s">
        <v>3665</v>
      </c>
      <c r="C3635" s="33">
        <v>2.8888007564900814E-2</v>
      </c>
      <c r="D3635" s="33">
        <f t="shared" si="59"/>
        <v>2.1111992435099189E-2</v>
      </c>
    </row>
    <row r="3636" spans="2:4" x14ac:dyDescent="0.2">
      <c r="B3636" t="s">
        <v>3666</v>
      </c>
      <c r="C3636" s="33">
        <v>6.1681904243856642E-3</v>
      </c>
      <c r="D3636" s="33">
        <f t="shared" si="59"/>
        <v>4.383180957561434E-2</v>
      </c>
    </row>
    <row r="3637" spans="2:4" x14ac:dyDescent="0.2">
      <c r="B3637" t="s">
        <v>3667</v>
      </c>
      <c r="C3637" s="33">
        <v>1.8346361824350746E-2</v>
      </c>
      <c r="D3637" s="33">
        <f t="shared" si="59"/>
        <v>3.1653638175649257E-2</v>
      </c>
    </row>
    <row r="3638" spans="2:4" x14ac:dyDescent="0.2">
      <c r="B3638" t="s">
        <v>3668</v>
      </c>
      <c r="C3638" s="33">
        <v>-1.4213624127032873E-2</v>
      </c>
      <c r="D3638" s="33">
        <f t="shared" si="59"/>
        <v>6.4213624127032881E-2</v>
      </c>
    </row>
    <row r="3639" spans="2:4" x14ac:dyDescent="0.2">
      <c r="B3639" t="s">
        <v>3669</v>
      </c>
      <c r="C3639" s="33">
        <v>3.6333787293150517E-2</v>
      </c>
      <c r="D3639" s="33">
        <f t="shared" si="59"/>
        <v>1.3666212706849486E-2</v>
      </c>
    </row>
    <row r="3640" spans="2:4" x14ac:dyDescent="0.2">
      <c r="B3640" t="s">
        <v>3670</v>
      </c>
      <c r="C3640" s="33">
        <v>6.9101210182251863E-2</v>
      </c>
      <c r="D3640" s="33">
        <f t="shared" si="59"/>
        <v>-1.910121018225186E-2</v>
      </c>
    </row>
    <row r="3641" spans="2:4" x14ac:dyDescent="0.2">
      <c r="B3641" t="s">
        <v>3671</v>
      </c>
      <c r="C3641" s="33">
        <v>-7.5341816061526724E-3</v>
      </c>
      <c r="D3641" s="33">
        <f t="shared" si="59"/>
        <v>5.7534181606152673E-2</v>
      </c>
    </row>
    <row r="3642" spans="2:4" x14ac:dyDescent="0.2">
      <c r="B3642" t="s">
        <v>3672</v>
      </c>
      <c r="C3642" s="33">
        <v>1.0339156794842002E-2</v>
      </c>
      <c r="D3642" s="33">
        <f t="shared" si="59"/>
        <v>3.9660843205158003E-2</v>
      </c>
    </row>
    <row r="3643" spans="2:4" x14ac:dyDescent="0.2">
      <c r="B3643" t="s">
        <v>3673</v>
      </c>
      <c r="C3643" s="33">
        <v>-6.2308331891461292E-3</v>
      </c>
      <c r="D3643" s="33">
        <f t="shared" si="59"/>
        <v>5.623083318914613E-2</v>
      </c>
    </row>
    <row r="3644" spans="2:4" x14ac:dyDescent="0.2">
      <c r="B3644" t="s">
        <v>3674</v>
      </c>
      <c r="C3644" s="33">
        <v>1.90505508629389E-2</v>
      </c>
      <c r="D3644" s="33">
        <f t="shared" si="59"/>
        <v>3.0949449137061102E-2</v>
      </c>
    </row>
    <row r="3645" spans="2:4" x14ac:dyDescent="0.2">
      <c r="B3645" t="s">
        <v>3675</v>
      </c>
      <c r="C3645" s="33">
        <v>2.076686260500836E-2</v>
      </c>
      <c r="D3645" s="33">
        <f t="shared" si="59"/>
        <v>2.9233137394991643E-2</v>
      </c>
    </row>
    <row r="3646" spans="2:4" x14ac:dyDescent="0.2">
      <c r="B3646" t="s">
        <v>3676</v>
      </c>
      <c r="C3646" s="33">
        <v>4.5787262884256982E-4</v>
      </c>
      <c r="D3646" s="33">
        <f t="shared" si="59"/>
        <v>4.9542127371157429E-2</v>
      </c>
    </row>
    <row r="3647" spans="2:4" x14ac:dyDescent="0.2">
      <c r="B3647" t="s">
        <v>3677</v>
      </c>
      <c r="C3647" s="33">
        <v>-2.8464580782685284E-3</v>
      </c>
      <c r="D3647" s="33">
        <f t="shared" si="59"/>
        <v>5.2846458078268529E-2</v>
      </c>
    </row>
    <row r="3648" spans="2:4" x14ac:dyDescent="0.2">
      <c r="B3648" t="s">
        <v>3678</v>
      </c>
      <c r="C3648" s="33">
        <v>-1.374354898657686E-3</v>
      </c>
      <c r="D3648" s="33">
        <f t="shared" si="59"/>
        <v>5.1374354898657687E-2</v>
      </c>
    </row>
    <row r="3649" spans="2:4" x14ac:dyDescent="0.2">
      <c r="B3649" t="s">
        <v>3679</v>
      </c>
      <c r="C3649" s="33">
        <v>2.7518975554275384E-2</v>
      </c>
      <c r="D3649" s="33">
        <f t="shared" si="59"/>
        <v>2.2481024445724619E-2</v>
      </c>
    </row>
    <row r="3650" spans="2:4" x14ac:dyDescent="0.2">
      <c r="B3650" t="s">
        <v>3680</v>
      </c>
      <c r="C3650" s="33">
        <v>1.1076401806016861E-2</v>
      </c>
      <c r="D3650" s="33">
        <f t="shared" si="59"/>
        <v>3.8923598193983139E-2</v>
      </c>
    </row>
    <row r="3651" spans="2:4" x14ac:dyDescent="0.2">
      <c r="B3651" t="s">
        <v>3681</v>
      </c>
      <c r="C3651" s="33">
        <v>3.8057494769146806E-2</v>
      </c>
      <c r="D3651" s="33">
        <f t="shared" si="59"/>
        <v>1.1942505230853197E-2</v>
      </c>
    </row>
    <row r="3652" spans="2:4" x14ac:dyDescent="0.2">
      <c r="B3652" t="s">
        <v>3682</v>
      </c>
      <c r="C3652" s="33">
        <v>-1.0894609565912242E-2</v>
      </c>
      <c r="D3652" s="33">
        <f t="shared" si="59"/>
        <v>6.0894609565912243E-2</v>
      </c>
    </row>
    <row r="3653" spans="2:4" x14ac:dyDescent="0.2">
      <c r="B3653" t="s">
        <v>3683</v>
      </c>
      <c r="C3653" s="33">
        <v>-1.0919998569302614E-2</v>
      </c>
      <c r="D3653" s="33">
        <f t="shared" ref="D3653:D3716" si="60">-C3653+5%</f>
        <v>6.0919998569302615E-2</v>
      </c>
    </row>
    <row r="3654" spans="2:4" x14ac:dyDescent="0.2">
      <c r="B3654" t="s">
        <v>3684</v>
      </c>
      <c r="C3654" s="33">
        <v>1.9207451911387792E-2</v>
      </c>
      <c r="D3654" s="33">
        <f t="shared" si="60"/>
        <v>3.0792548088612211E-2</v>
      </c>
    </row>
    <row r="3655" spans="2:4" x14ac:dyDescent="0.2">
      <c r="B3655" t="s">
        <v>3685</v>
      </c>
      <c r="C3655" s="33">
        <v>2.2608712222284737E-3</v>
      </c>
      <c r="D3655" s="33">
        <f t="shared" si="60"/>
        <v>4.7739128777771526E-2</v>
      </c>
    </row>
    <row r="3656" spans="2:4" x14ac:dyDescent="0.2">
      <c r="B3656" t="s">
        <v>3686</v>
      </c>
      <c r="C3656" s="33">
        <v>-2.3984839824363682E-4</v>
      </c>
      <c r="D3656" s="33">
        <f t="shared" si="60"/>
        <v>5.0239848398243636E-2</v>
      </c>
    </row>
    <row r="3657" spans="2:4" x14ac:dyDescent="0.2">
      <c r="B3657" t="s">
        <v>3687</v>
      </c>
      <c r="C3657" s="33">
        <v>1.9606182961107357E-2</v>
      </c>
      <c r="D3657" s="33">
        <f t="shared" si="60"/>
        <v>3.0393817038892646E-2</v>
      </c>
    </row>
    <row r="3658" spans="2:4" x14ac:dyDescent="0.2">
      <c r="B3658" t="s">
        <v>3688</v>
      </c>
      <c r="C3658" s="33">
        <v>-1.7809280571367395E-2</v>
      </c>
      <c r="D3658" s="33">
        <f t="shared" si="60"/>
        <v>6.7809280571367397E-2</v>
      </c>
    </row>
    <row r="3659" spans="2:4" x14ac:dyDescent="0.2">
      <c r="B3659" t="s">
        <v>3689</v>
      </c>
      <c r="C3659" s="33">
        <v>1.159377641118667E-2</v>
      </c>
      <c r="D3659" s="33">
        <f t="shared" si="60"/>
        <v>3.8406223588813335E-2</v>
      </c>
    </row>
    <row r="3660" spans="2:4" x14ac:dyDescent="0.2">
      <c r="B3660" t="s">
        <v>3690</v>
      </c>
      <c r="C3660" s="33">
        <v>5.7721429456959244E-3</v>
      </c>
      <c r="D3660" s="33">
        <f t="shared" si="60"/>
        <v>4.4227857054304077E-2</v>
      </c>
    </row>
    <row r="3661" spans="2:4" x14ac:dyDescent="0.2">
      <c r="B3661" t="s">
        <v>3691</v>
      </c>
      <c r="C3661" s="33">
        <v>3.1487866587783839E-2</v>
      </c>
      <c r="D3661" s="33">
        <f t="shared" si="60"/>
        <v>1.8512133412216164E-2</v>
      </c>
    </row>
    <row r="3662" spans="2:4" x14ac:dyDescent="0.2">
      <c r="B3662" t="s">
        <v>3692</v>
      </c>
      <c r="C3662" s="33">
        <v>1.2399942377879832E-2</v>
      </c>
      <c r="D3662" s="33">
        <f t="shared" si="60"/>
        <v>3.7600057622120167E-2</v>
      </c>
    </row>
    <row r="3663" spans="2:4" x14ac:dyDescent="0.2">
      <c r="B3663" t="s">
        <v>3693</v>
      </c>
      <c r="C3663" s="33">
        <v>3.4008200934720883E-3</v>
      </c>
      <c r="D3663" s="33">
        <f t="shared" si="60"/>
        <v>4.6599179906527913E-2</v>
      </c>
    </row>
    <row r="3664" spans="2:4" x14ac:dyDescent="0.2">
      <c r="B3664" t="s">
        <v>3694</v>
      </c>
      <c r="C3664" s="33">
        <v>2.4660706040307082E-4</v>
      </c>
      <c r="D3664" s="33">
        <f t="shared" si="60"/>
        <v>4.9753392939596935E-2</v>
      </c>
    </row>
    <row r="3665" spans="2:4" x14ac:dyDescent="0.2">
      <c r="B3665" t="s">
        <v>3695</v>
      </c>
      <c r="C3665" s="33">
        <v>1.0005542433689701E-2</v>
      </c>
      <c r="D3665" s="33">
        <f t="shared" si="60"/>
        <v>3.9994457566310301E-2</v>
      </c>
    </row>
    <row r="3666" spans="2:4" x14ac:dyDescent="0.2">
      <c r="B3666" t="s">
        <v>3696</v>
      </c>
      <c r="C3666" s="33">
        <v>-5.6845180741998905E-3</v>
      </c>
      <c r="D3666" s="33">
        <f t="shared" si="60"/>
        <v>5.5684518074199892E-2</v>
      </c>
    </row>
    <row r="3667" spans="2:4" x14ac:dyDescent="0.2">
      <c r="B3667" t="s">
        <v>3697</v>
      </c>
      <c r="C3667" s="33">
        <v>1.815558709795299E-3</v>
      </c>
      <c r="D3667" s="33">
        <f t="shared" si="60"/>
        <v>4.8184441290204702E-2</v>
      </c>
    </row>
    <row r="3668" spans="2:4" x14ac:dyDescent="0.2">
      <c r="B3668" t="s">
        <v>3698</v>
      </c>
      <c r="C3668" s="33">
        <v>1.7155735435843155E-2</v>
      </c>
      <c r="D3668" s="33">
        <f t="shared" si="60"/>
        <v>3.2844264564156844E-2</v>
      </c>
    </row>
    <row r="3669" spans="2:4" x14ac:dyDescent="0.2">
      <c r="B3669" t="s">
        <v>3699</v>
      </c>
      <c r="C3669" s="33">
        <v>2.2104402428749597E-2</v>
      </c>
      <c r="D3669" s="33">
        <f t="shared" si="60"/>
        <v>2.7895597571250406E-2</v>
      </c>
    </row>
    <row r="3670" spans="2:4" x14ac:dyDescent="0.2">
      <c r="B3670" t="s">
        <v>3700</v>
      </c>
      <c r="C3670" s="33">
        <v>-6.3793295624180752E-3</v>
      </c>
      <c r="D3670" s="33">
        <f t="shared" si="60"/>
        <v>5.6379329562418076E-2</v>
      </c>
    </row>
    <row r="3671" spans="2:4" x14ac:dyDescent="0.2">
      <c r="B3671" t="s">
        <v>3701</v>
      </c>
      <c r="C3671" s="33">
        <v>-1.4825627601885572E-2</v>
      </c>
      <c r="D3671" s="33">
        <f t="shared" si="60"/>
        <v>6.482562760188558E-2</v>
      </c>
    </row>
    <row r="3672" spans="2:4" x14ac:dyDescent="0.2">
      <c r="B3672" t="s">
        <v>3702</v>
      </c>
      <c r="C3672" s="33">
        <v>2.4303044494827196E-2</v>
      </c>
      <c r="D3672" s="33">
        <f t="shared" si="60"/>
        <v>2.5696955505172807E-2</v>
      </c>
    </row>
    <row r="3673" spans="2:4" x14ac:dyDescent="0.2">
      <c r="B3673" t="s">
        <v>3703</v>
      </c>
      <c r="C3673" s="33">
        <v>9.4502992231078331E-3</v>
      </c>
      <c r="D3673" s="33">
        <f t="shared" si="60"/>
        <v>4.054970077689217E-2</v>
      </c>
    </row>
    <row r="3674" spans="2:4" x14ac:dyDescent="0.2">
      <c r="B3674" t="s">
        <v>3704</v>
      </c>
      <c r="C3674" s="33">
        <v>1.5154319163610101E-2</v>
      </c>
      <c r="D3674" s="33">
        <f t="shared" si="60"/>
        <v>3.4845680836389906E-2</v>
      </c>
    </row>
    <row r="3675" spans="2:4" x14ac:dyDescent="0.2">
      <c r="B3675" t="s">
        <v>3705</v>
      </c>
      <c r="C3675" s="33">
        <v>-6.9149701392068504E-4</v>
      </c>
      <c r="D3675" s="33">
        <f t="shared" si="60"/>
        <v>5.0691497013920686E-2</v>
      </c>
    </row>
    <row r="3676" spans="2:4" x14ac:dyDescent="0.2">
      <c r="B3676" t="s">
        <v>3706</v>
      </c>
      <c r="C3676" s="33">
        <v>-1.6057917168591319E-2</v>
      </c>
      <c r="D3676" s="33">
        <f t="shared" si="60"/>
        <v>6.6057917168591329E-2</v>
      </c>
    </row>
    <row r="3677" spans="2:4" x14ac:dyDescent="0.2">
      <c r="B3677" t="s">
        <v>3707</v>
      </c>
      <c r="C3677" s="33">
        <v>5.7569810349903392E-3</v>
      </c>
      <c r="D3677" s="33">
        <f t="shared" si="60"/>
        <v>4.4243018965009664E-2</v>
      </c>
    </row>
    <row r="3678" spans="2:4" x14ac:dyDescent="0.2">
      <c r="B3678" t="s">
        <v>3708</v>
      </c>
      <c r="C3678" s="33">
        <v>1.3019812989897279E-2</v>
      </c>
      <c r="D3678" s="33">
        <f t="shared" si="60"/>
        <v>3.6980187010102722E-2</v>
      </c>
    </row>
    <row r="3679" spans="2:4" x14ac:dyDescent="0.2">
      <c r="B3679" t="s">
        <v>3709</v>
      </c>
      <c r="C3679" s="33">
        <v>2.7764245693841609E-2</v>
      </c>
      <c r="D3679" s="33">
        <f t="shared" si="60"/>
        <v>2.2235754306158394E-2</v>
      </c>
    </row>
    <row r="3680" spans="2:4" x14ac:dyDescent="0.2">
      <c r="B3680" t="s">
        <v>3710</v>
      </c>
      <c r="C3680" s="33">
        <v>-3.1577114803717145E-2</v>
      </c>
      <c r="D3680" s="33">
        <f t="shared" si="60"/>
        <v>8.1577114803717155E-2</v>
      </c>
    </row>
    <row r="3681" spans="2:4" x14ac:dyDescent="0.2">
      <c r="B3681" t="s">
        <v>3711</v>
      </c>
      <c r="C3681" s="33">
        <v>2.9415546588125251E-2</v>
      </c>
      <c r="D3681" s="33">
        <f t="shared" si="60"/>
        <v>2.0584453411874752E-2</v>
      </c>
    </row>
    <row r="3682" spans="2:4" x14ac:dyDescent="0.2">
      <c r="B3682" t="s">
        <v>3712</v>
      </c>
      <c r="C3682" s="33">
        <v>-6.4325761293017956E-3</v>
      </c>
      <c r="D3682" s="33">
        <f t="shared" si="60"/>
        <v>5.6432576129301797E-2</v>
      </c>
    </row>
    <row r="3683" spans="2:4" x14ac:dyDescent="0.2">
      <c r="B3683" t="s">
        <v>3713</v>
      </c>
      <c r="C3683" s="33">
        <v>1.6351884433015475E-2</v>
      </c>
      <c r="D3683" s="33">
        <f t="shared" si="60"/>
        <v>3.3648115566984528E-2</v>
      </c>
    </row>
    <row r="3684" spans="2:4" x14ac:dyDescent="0.2">
      <c r="B3684" t="s">
        <v>3714</v>
      </c>
      <c r="C3684" s="33">
        <v>-1.2566195300685394E-2</v>
      </c>
      <c r="D3684" s="33">
        <f t="shared" si="60"/>
        <v>6.2566195300685398E-2</v>
      </c>
    </row>
    <row r="3685" spans="2:4" x14ac:dyDescent="0.2">
      <c r="B3685" t="s">
        <v>3715</v>
      </c>
      <c r="C3685" s="33">
        <v>2.7230792820703051E-2</v>
      </c>
      <c r="D3685" s="33">
        <f t="shared" si="60"/>
        <v>2.2769207179296952E-2</v>
      </c>
    </row>
    <row r="3686" spans="2:4" x14ac:dyDescent="0.2">
      <c r="B3686" t="s">
        <v>3716</v>
      </c>
      <c r="C3686" s="33">
        <v>3.0145590951276134E-2</v>
      </c>
      <c r="D3686" s="33">
        <f t="shared" si="60"/>
        <v>1.9854409048723869E-2</v>
      </c>
    </row>
    <row r="3687" spans="2:4" x14ac:dyDescent="0.2">
      <c r="B3687" t="s">
        <v>3717</v>
      </c>
      <c r="C3687" s="33">
        <v>5.8927523159658449E-2</v>
      </c>
      <c r="D3687" s="33">
        <f t="shared" si="60"/>
        <v>-8.9275231596584459E-3</v>
      </c>
    </row>
    <row r="3688" spans="2:4" x14ac:dyDescent="0.2">
      <c r="B3688" t="s">
        <v>3718</v>
      </c>
      <c r="C3688" s="33">
        <v>1.9142581641488805E-2</v>
      </c>
      <c r="D3688" s="33">
        <f t="shared" si="60"/>
        <v>3.0857418358511197E-2</v>
      </c>
    </row>
    <row r="3689" spans="2:4" x14ac:dyDescent="0.2">
      <c r="B3689" t="s">
        <v>3719</v>
      </c>
      <c r="C3689" s="33">
        <v>-2.0520952378177512E-2</v>
      </c>
      <c r="D3689" s="33">
        <f t="shared" si="60"/>
        <v>7.0520952378177515E-2</v>
      </c>
    </row>
    <row r="3690" spans="2:4" x14ac:dyDescent="0.2">
      <c r="B3690" t="s">
        <v>3720</v>
      </c>
      <c r="C3690" s="33">
        <v>-2.314596662021233E-2</v>
      </c>
      <c r="D3690" s="33">
        <f t="shared" si="60"/>
        <v>7.3145966620212333E-2</v>
      </c>
    </row>
    <row r="3691" spans="2:4" x14ac:dyDescent="0.2">
      <c r="B3691" t="s">
        <v>3721</v>
      </c>
      <c r="C3691" s="33">
        <v>1.3676245427442533E-2</v>
      </c>
      <c r="D3691" s="33">
        <f t="shared" si="60"/>
        <v>3.6323754572557473E-2</v>
      </c>
    </row>
    <row r="3692" spans="2:4" x14ac:dyDescent="0.2">
      <c r="B3692" t="s">
        <v>3722</v>
      </c>
      <c r="C3692" s="33">
        <v>-2.2952095339529015E-2</v>
      </c>
      <c r="D3692" s="33">
        <f t="shared" si="60"/>
        <v>7.2952095339529011E-2</v>
      </c>
    </row>
    <row r="3693" spans="2:4" x14ac:dyDescent="0.2">
      <c r="B3693" t="s">
        <v>3723</v>
      </c>
      <c r="C3693" s="33">
        <v>1.0437253363904879E-2</v>
      </c>
      <c r="D3693" s="33">
        <f t="shared" si="60"/>
        <v>3.9562746636095124E-2</v>
      </c>
    </row>
    <row r="3694" spans="2:4" x14ac:dyDescent="0.2">
      <c r="B3694" t="s">
        <v>3724</v>
      </c>
      <c r="C3694" s="33">
        <v>2.529200580274843E-2</v>
      </c>
      <c r="D3694" s="33">
        <f t="shared" si="60"/>
        <v>2.4707994197251573E-2</v>
      </c>
    </row>
    <row r="3695" spans="2:4" x14ac:dyDescent="0.2">
      <c r="B3695" t="s">
        <v>3725</v>
      </c>
      <c r="C3695" s="33">
        <v>8.6830110456503871E-3</v>
      </c>
      <c r="D3695" s="33">
        <f t="shared" si="60"/>
        <v>4.1316988954349612E-2</v>
      </c>
    </row>
    <row r="3696" spans="2:4" x14ac:dyDescent="0.2">
      <c r="B3696" t="s">
        <v>3726</v>
      </c>
      <c r="C3696" s="33">
        <v>2.9176490326447257E-2</v>
      </c>
      <c r="D3696" s="33">
        <f t="shared" si="60"/>
        <v>2.0823509673552745E-2</v>
      </c>
    </row>
    <row r="3697" spans="2:4" x14ac:dyDescent="0.2">
      <c r="B3697" t="s">
        <v>3727</v>
      </c>
      <c r="C3697" s="33">
        <v>2.8684252054763125E-2</v>
      </c>
      <c r="D3697" s="33">
        <f t="shared" si="60"/>
        <v>2.1315747945236878E-2</v>
      </c>
    </row>
    <row r="3698" spans="2:4" x14ac:dyDescent="0.2">
      <c r="B3698" t="s">
        <v>3728</v>
      </c>
      <c r="C3698" s="33">
        <v>-6.4357250035549859E-4</v>
      </c>
      <c r="D3698" s="33">
        <f t="shared" si="60"/>
        <v>5.0643572500355505E-2</v>
      </c>
    </row>
    <row r="3699" spans="2:4" x14ac:dyDescent="0.2">
      <c r="B3699" t="s">
        <v>3729</v>
      </c>
      <c r="C3699" s="33">
        <v>3.6716505390667023E-2</v>
      </c>
      <c r="D3699" s="33">
        <f t="shared" si="60"/>
        <v>1.328349460933298E-2</v>
      </c>
    </row>
    <row r="3700" spans="2:4" x14ac:dyDescent="0.2">
      <c r="B3700" t="s">
        <v>3730</v>
      </c>
      <c r="C3700" s="33">
        <v>5.7234257821592869E-3</v>
      </c>
      <c r="D3700" s="33">
        <f t="shared" si="60"/>
        <v>4.4276574217840717E-2</v>
      </c>
    </row>
    <row r="3701" spans="2:4" x14ac:dyDescent="0.2">
      <c r="B3701" t="s">
        <v>3731</v>
      </c>
      <c r="C3701" s="33">
        <v>1.1827869895055649E-2</v>
      </c>
      <c r="D3701" s="33">
        <f t="shared" si="60"/>
        <v>3.8172130104944357E-2</v>
      </c>
    </row>
    <row r="3702" spans="2:4" x14ac:dyDescent="0.2">
      <c r="B3702" t="s">
        <v>3732</v>
      </c>
      <c r="C3702" s="33">
        <v>-1.7664128164015608E-2</v>
      </c>
      <c r="D3702" s="33">
        <f t="shared" si="60"/>
        <v>6.7664128164015611E-2</v>
      </c>
    </row>
    <row r="3703" spans="2:4" x14ac:dyDescent="0.2">
      <c r="B3703" t="s">
        <v>3733</v>
      </c>
      <c r="C3703" s="33">
        <v>3.2469987274905056E-2</v>
      </c>
      <c r="D3703" s="33">
        <f t="shared" si="60"/>
        <v>1.7530012725094947E-2</v>
      </c>
    </row>
    <row r="3704" spans="2:4" x14ac:dyDescent="0.2">
      <c r="B3704" t="s">
        <v>3734</v>
      </c>
      <c r="C3704" s="33">
        <v>-1.1777520399689259E-2</v>
      </c>
      <c r="D3704" s="33">
        <f t="shared" si="60"/>
        <v>6.1777520399689263E-2</v>
      </c>
    </row>
    <row r="3705" spans="2:4" x14ac:dyDescent="0.2">
      <c r="B3705" t="s">
        <v>3735</v>
      </c>
      <c r="C3705" s="33">
        <v>1.6457873479644867E-2</v>
      </c>
      <c r="D3705" s="33">
        <f t="shared" si="60"/>
        <v>3.3542126520355139E-2</v>
      </c>
    </row>
    <row r="3706" spans="2:4" x14ac:dyDescent="0.2">
      <c r="B3706" t="s">
        <v>3736</v>
      </c>
      <c r="C3706" s="33">
        <v>1.3316079221380662E-2</v>
      </c>
      <c r="D3706" s="33">
        <f t="shared" si="60"/>
        <v>3.6683920778619344E-2</v>
      </c>
    </row>
    <row r="3707" spans="2:4" x14ac:dyDescent="0.2">
      <c r="B3707" t="s">
        <v>3737</v>
      </c>
      <c r="C3707" s="33">
        <v>2.9928449784603448E-2</v>
      </c>
      <c r="D3707" s="33">
        <f t="shared" si="60"/>
        <v>2.0071550215396555E-2</v>
      </c>
    </row>
    <row r="3708" spans="2:4" x14ac:dyDescent="0.2">
      <c r="B3708" t="s">
        <v>3738</v>
      </c>
      <c r="C3708" s="33">
        <v>2.0803607220593288E-2</v>
      </c>
      <c r="D3708" s="33">
        <f t="shared" si="60"/>
        <v>2.9196392779406714E-2</v>
      </c>
    </row>
    <row r="3709" spans="2:4" x14ac:dyDescent="0.2">
      <c r="B3709" t="s">
        <v>3739</v>
      </c>
      <c r="C3709" s="33">
        <v>-7.669986075557576E-3</v>
      </c>
      <c r="D3709" s="33">
        <f t="shared" si="60"/>
        <v>5.766998607555758E-2</v>
      </c>
    </row>
    <row r="3710" spans="2:4" x14ac:dyDescent="0.2">
      <c r="B3710" t="s">
        <v>3740</v>
      </c>
      <c r="C3710" s="33">
        <v>3.2334797502596373E-2</v>
      </c>
      <c r="D3710" s="33">
        <f t="shared" si="60"/>
        <v>1.766520249740363E-2</v>
      </c>
    </row>
    <row r="3711" spans="2:4" x14ac:dyDescent="0.2">
      <c r="B3711" t="s">
        <v>3741</v>
      </c>
      <c r="C3711" s="33">
        <v>2.9176975928177314E-2</v>
      </c>
      <c r="D3711" s="33">
        <f t="shared" si="60"/>
        <v>2.0823024071822689E-2</v>
      </c>
    </row>
    <row r="3712" spans="2:4" x14ac:dyDescent="0.2">
      <c r="B3712" t="s">
        <v>3742</v>
      </c>
      <c r="C3712" s="33">
        <v>8.7528884698778817E-3</v>
      </c>
      <c r="D3712" s="33">
        <f t="shared" si="60"/>
        <v>4.1247111530122123E-2</v>
      </c>
    </row>
    <row r="3713" spans="2:4" x14ac:dyDescent="0.2">
      <c r="B3713" t="s">
        <v>3743</v>
      </c>
      <c r="C3713" s="33">
        <v>1.8281550995582235E-2</v>
      </c>
      <c r="D3713" s="33">
        <f t="shared" si="60"/>
        <v>3.1718449004417767E-2</v>
      </c>
    </row>
    <row r="3714" spans="2:4" x14ac:dyDescent="0.2">
      <c r="B3714" t="s">
        <v>3744</v>
      </c>
      <c r="C3714" s="33">
        <v>2.066196344555999E-2</v>
      </c>
      <c r="D3714" s="33">
        <f t="shared" si="60"/>
        <v>2.9338036554440013E-2</v>
      </c>
    </row>
    <row r="3715" spans="2:4" x14ac:dyDescent="0.2">
      <c r="B3715" t="s">
        <v>3745</v>
      </c>
      <c r="C3715" s="33">
        <v>-1.8761157354316181E-2</v>
      </c>
      <c r="D3715" s="33">
        <f t="shared" si="60"/>
        <v>6.8761157354316177E-2</v>
      </c>
    </row>
    <row r="3716" spans="2:4" x14ac:dyDescent="0.2">
      <c r="B3716" t="s">
        <v>3746</v>
      </c>
      <c r="C3716" s="33">
        <v>-1.3784259360574343E-2</v>
      </c>
      <c r="D3716" s="33">
        <f t="shared" si="60"/>
        <v>6.3784259360574344E-2</v>
      </c>
    </row>
    <row r="3717" spans="2:4" x14ac:dyDescent="0.2">
      <c r="B3717" t="s">
        <v>3747</v>
      </c>
      <c r="C3717" s="33">
        <v>3.6550255524362855E-2</v>
      </c>
      <c r="D3717" s="33">
        <f t="shared" ref="D3717:D3780" si="61">-C3717+5%</f>
        <v>1.3449744475637147E-2</v>
      </c>
    </row>
    <row r="3718" spans="2:4" x14ac:dyDescent="0.2">
      <c r="B3718" t="s">
        <v>3748</v>
      </c>
      <c r="C3718" s="33">
        <v>7.7539248169835118E-3</v>
      </c>
      <c r="D3718" s="33">
        <f t="shared" si="61"/>
        <v>4.2246075183016492E-2</v>
      </c>
    </row>
    <row r="3719" spans="2:4" x14ac:dyDescent="0.2">
      <c r="B3719" t="s">
        <v>3749</v>
      </c>
      <c r="C3719" s="33">
        <v>1.5174472904232895E-3</v>
      </c>
      <c r="D3719" s="33">
        <f t="shared" si="61"/>
        <v>4.8482552709576715E-2</v>
      </c>
    </row>
    <row r="3720" spans="2:4" x14ac:dyDescent="0.2">
      <c r="B3720" t="s">
        <v>3750</v>
      </c>
      <c r="C3720" s="33">
        <v>4.1294781482458702E-3</v>
      </c>
      <c r="D3720" s="33">
        <f t="shared" si="61"/>
        <v>4.587052185175413E-2</v>
      </c>
    </row>
    <row r="3721" spans="2:4" x14ac:dyDescent="0.2">
      <c r="B3721" t="s">
        <v>3751</v>
      </c>
      <c r="C3721" s="33">
        <v>2.7822556639675367E-2</v>
      </c>
      <c r="D3721" s="33">
        <f t="shared" si="61"/>
        <v>2.2177443360324636E-2</v>
      </c>
    </row>
    <row r="3722" spans="2:4" x14ac:dyDescent="0.2">
      <c r="B3722" t="s">
        <v>3752</v>
      </c>
      <c r="C3722" s="33">
        <v>2.5631959120003163E-2</v>
      </c>
      <c r="D3722" s="33">
        <f t="shared" si="61"/>
        <v>2.436804087999684E-2</v>
      </c>
    </row>
    <row r="3723" spans="2:4" x14ac:dyDescent="0.2">
      <c r="B3723" t="s">
        <v>3753</v>
      </c>
      <c r="C3723" s="33">
        <v>-1.9337288180518997E-2</v>
      </c>
      <c r="D3723" s="33">
        <f t="shared" si="61"/>
        <v>6.9337288180518999E-2</v>
      </c>
    </row>
    <row r="3724" spans="2:4" x14ac:dyDescent="0.2">
      <c r="B3724" t="s">
        <v>3754</v>
      </c>
      <c r="C3724" s="33">
        <v>-1.7385982871707829E-3</v>
      </c>
      <c r="D3724" s="33">
        <f t="shared" si="61"/>
        <v>5.1738598287170784E-2</v>
      </c>
    </row>
    <row r="3725" spans="2:4" x14ac:dyDescent="0.2">
      <c r="B3725" t="s">
        <v>3755</v>
      </c>
      <c r="C3725" s="33">
        <v>1.9919259390485403E-2</v>
      </c>
      <c r="D3725" s="33">
        <f t="shared" si="61"/>
        <v>3.00807406095146E-2</v>
      </c>
    </row>
    <row r="3726" spans="2:4" x14ac:dyDescent="0.2">
      <c r="B3726" t="s">
        <v>3756</v>
      </c>
      <c r="C3726" s="33">
        <v>1.4238189849545505E-2</v>
      </c>
      <c r="D3726" s="33">
        <f t="shared" si="61"/>
        <v>3.5761810150454501E-2</v>
      </c>
    </row>
    <row r="3727" spans="2:4" x14ac:dyDescent="0.2">
      <c r="B3727" t="s">
        <v>3757</v>
      </c>
      <c r="C3727" s="33">
        <v>2.3395586098973145E-2</v>
      </c>
      <c r="D3727" s="33">
        <f t="shared" si="61"/>
        <v>2.6604413901026858E-2</v>
      </c>
    </row>
    <row r="3728" spans="2:4" x14ac:dyDescent="0.2">
      <c r="B3728" t="s">
        <v>3758</v>
      </c>
      <c r="C3728" s="33">
        <v>1.4247352342294035E-2</v>
      </c>
      <c r="D3728" s="33">
        <f t="shared" si="61"/>
        <v>3.5752647657705972E-2</v>
      </c>
    </row>
    <row r="3729" spans="2:4" x14ac:dyDescent="0.2">
      <c r="B3729" t="s">
        <v>3759</v>
      </c>
      <c r="C3729" s="33">
        <v>5.3895971119582581E-2</v>
      </c>
      <c r="D3729" s="33">
        <f t="shared" si="61"/>
        <v>-3.895971119582578E-3</v>
      </c>
    </row>
    <row r="3730" spans="2:4" x14ac:dyDescent="0.2">
      <c r="B3730" t="s">
        <v>3760</v>
      </c>
      <c r="C3730" s="33">
        <v>3.9389124189798154E-3</v>
      </c>
      <c r="D3730" s="33">
        <f t="shared" si="61"/>
        <v>4.6061087581020191E-2</v>
      </c>
    </row>
    <row r="3731" spans="2:4" x14ac:dyDescent="0.2">
      <c r="B3731" t="s">
        <v>3761</v>
      </c>
      <c r="C3731" s="33">
        <v>-1.3041410014972327E-2</v>
      </c>
      <c r="D3731" s="33">
        <f t="shared" si="61"/>
        <v>6.3041410014972335E-2</v>
      </c>
    </row>
    <row r="3732" spans="2:4" x14ac:dyDescent="0.2">
      <c r="B3732" t="s">
        <v>3762</v>
      </c>
      <c r="C3732" s="33">
        <v>3.5794149204488396E-2</v>
      </c>
      <c r="D3732" s="33">
        <f t="shared" si="61"/>
        <v>1.4205850795511607E-2</v>
      </c>
    </row>
    <row r="3733" spans="2:4" x14ac:dyDescent="0.2">
      <c r="B3733" t="s">
        <v>3763</v>
      </c>
      <c r="C3733" s="33">
        <v>-3.0624276048135338E-3</v>
      </c>
      <c r="D3733" s="33">
        <f t="shared" si="61"/>
        <v>5.3062427604813535E-2</v>
      </c>
    </row>
    <row r="3734" spans="2:4" x14ac:dyDescent="0.2">
      <c r="B3734" t="s">
        <v>3764</v>
      </c>
      <c r="C3734" s="33">
        <v>1.4450184438937858E-2</v>
      </c>
      <c r="D3734" s="33">
        <f t="shared" si="61"/>
        <v>3.5549815561062147E-2</v>
      </c>
    </row>
    <row r="3735" spans="2:4" x14ac:dyDescent="0.2">
      <c r="B3735" t="s">
        <v>3765</v>
      </c>
      <c r="C3735" s="33">
        <v>-1.0077620174631341E-2</v>
      </c>
      <c r="D3735" s="33">
        <f t="shared" si="61"/>
        <v>6.0077620174631342E-2</v>
      </c>
    </row>
    <row r="3736" spans="2:4" x14ac:dyDescent="0.2">
      <c r="B3736" t="s">
        <v>3766</v>
      </c>
      <c r="C3736" s="33">
        <v>2.3386226326741425E-3</v>
      </c>
      <c r="D3736" s="33">
        <f t="shared" si="61"/>
        <v>4.7661377367325862E-2</v>
      </c>
    </row>
    <row r="3737" spans="2:4" x14ac:dyDescent="0.2">
      <c r="B3737" t="s">
        <v>3767</v>
      </c>
      <c r="C3737" s="33">
        <v>-1.1642834658505902E-2</v>
      </c>
      <c r="D3737" s="33">
        <f t="shared" si="61"/>
        <v>6.1642834658505903E-2</v>
      </c>
    </row>
    <row r="3738" spans="2:4" x14ac:dyDescent="0.2">
      <c r="B3738" t="s">
        <v>3768</v>
      </c>
      <c r="C3738" s="33">
        <v>1.7851883115943393E-2</v>
      </c>
      <c r="D3738" s="33">
        <f t="shared" si="61"/>
        <v>3.214811688405661E-2</v>
      </c>
    </row>
    <row r="3739" spans="2:4" x14ac:dyDescent="0.2">
      <c r="B3739" t="s">
        <v>3769</v>
      </c>
      <c r="C3739" s="33">
        <v>1.4450466918963425E-2</v>
      </c>
      <c r="D3739" s="33">
        <f t="shared" si="61"/>
        <v>3.5549533081036575E-2</v>
      </c>
    </row>
    <row r="3740" spans="2:4" x14ac:dyDescent="0.2">
      <c r="B3740" t="s">
        <v>3770</v>
      </c>
      <c r="C3740" s="33">
        <v>-6.3708336160675904E-3</v>
      </c>
      <c r="D3740" s="33">
        <f t="shared" si="61"/>
        <v>5.6370833616067595E-2</v>
      </c>
    </row>
    <row r="3741" spans="2:4" x14ac:dyDescent="0.2">
      <c r="B3741" t="s">
        <v>3771</v>
      </c>
      <c r="C3741" s="33">
        <v>3.2998637772277586E-2</v>
      </c>
      <c r="D3741" s="33">
        <f t="shared" si="61"/>
        <v>1.7001362227722416E-2</v>
      </c>
    </row>
    <row r="3742" spans="2:4" x14ac:dyDescent="0.2">
      <c r="B3742" t="s">
        <v>3772</v>
      </c>
      <c r="C3742" s="33">
        <v>4.3056890242522031E-2</v>
      </c>
      <c r="D3742" s="33">
        <f t="shared" si="61"/>
        <v>6.9431097574779721E-3</v>
      </c>
    </row>
    <row r="3743" spans="2:4" x14ac:dyDescent="0.2">
      <c r="B3743" t="s">
        <v>3773</v>
      </c>
      <c r="C3743" s="33">
        <v>-4.4546600813388314E-2</v>
      </c>
      <c r="D3743" s="33">
        <f t="shared" si="61"/>
        <v>9.454660081338831E-2</v>
      </c>
    </row>
    <row r="3744" spans="2:4" x14ac:dyDescent="0.2">
      <c r="B3744" t="s">
        <v>3774</v>
      </c>
      <c r="C3744" s="33">
        <v>-1.5155894900256798E-2</v>
      </c>
      <c r="D3744" s="33">
        <f t="shared" si="61"/>
        <v>6.5155894900256806E-2</v>
      </c>
    </row>
    <row r="3745" spans="2:4" x14ac:dyDescent="0.2">
      <c r="B3745" t="s">
        <v>3775</v>
      </c>
      <c r="C3745" s="33">
        <v>-1.0814791970767736E-2</v>
      </c>
      <c r="D3745" s="33">
        <f t="shared" si="61"/>
        <v>6.0814791970767737E-2</v>
      </c>
    </row>
    <row r="3746" spans="2:4" x14ac:dyDescent="0.2">
      <c r="B3746" t="s">
        <v>3776</v>
      </c>
      <c r="C3746" s="33">
        <v>1.7327307357838898E-2</v>
      </c>
      <c r="D3746" s="33">
        <f t="shared" si="61"/>
        <v>3.2672692642161105E-2</v>
      </c>
    </row>
    <row r="3747" spans="2:4" x14ac:dyDescent="0.2">
      <c r="B3747" t="s">
        <v>3777</v>
      </c>
      <c r="C3747" s="33">
        <v>-2.1055260925547312E-3</v>
      </c>
      <c r="D3747" s="33">
        <f t="shared" si="61"/>
        <v>5.2105526092554734E-2</v>
      </c>
    </row>
    <row r="3748" spans="2:4" x14ac:dyDescent="0.2">
      <c r="B3748" t="s">
        <v>3778</v>
      </c>
      <c r="C3748" s="33">
        <v>-3.0246083130932258E-2</v>
      </c>
      <c r="D3748" s="33">
        <f t="shared" si="61"/>
        <v>8.0246083130932261E-2</v>
      </c>
    </row>
    <row r="3749" spans="2:4" x14ac:dyDescent="0.2">
      <c r="B3749" t="s">
        <v>3779</v>
      </c>
      <c r="C3749" s="33">
        <v>-3.2246981952508032E-4</v>
      </c>
      <c r="D3749" s="33">
        <f t="shared" si="61"/>
        <v>5.0322469819525081E-2</v>
      </c>
    </row>
    <row r="3750" spans="2:4" x14ac:dyDescent="0.2">
      <c r="B3750" t="s">
        <v>3780</v>
      </c>
      <c r="C3750" s="33">
        <v>-1.1269918769968022E-2</v>
      </c>
      <c r="D3750" s="33">
        <f t="shared" si="61"/>
        <v>6.1269918769968026E-2</v>
      </c>
    </row>
    <row r="3751" spans="2:4" x14ac:dyDescent="0.2">
      <c r="B3751" t="s">
        <v>3781</v>
      </c>
      <c r="C3751" s="33">
        <v>-2.4582870825741576E-3</v>
      </c>
      <c r="D3751" s="33">
        <f t="shared" si="61"/>
        <v>5.2458287082574162E-2</v>
      </c>
    </row>
    <row r="3752" spans="2:4" x14ac:dyDescent="0.2">
      <c r="B3752" t="s">
        <v>3782</v>
      </c>
      <c r="C3752" s="33">
        <v>1.1775421576614983E-2</v>
      </c>
      <c r="D3752" s="33">
        <f t="shared" si="61"/>
        <v>3.8224578423385017E-2</v>
      </c>
    </row>
    <row r="3753" spans="2:4" x14ac:dyDescent="0.2">
      <c r="B3753" t="s">
        <v>3783</v>
      </c>
      <c r="C3753" s="33">
        <v>2.9420324019829927E-2</v>
      </c>
      <c r="D3753" s="33">
        <f t="shared" si="61"/>
        <v>2.0579675980170076E-2</v>
      </c>
    </row>
    <row r="3754" spans="2:4" x14ac:dyDescent="0.2">
      <c r="B3754" t="s">
        <v>3784</v>
      </c>
      <c r="C3754" s="33">
        <v>2.0863602438155569E-2</v>
      </c>
      <c r="D3754" s="33">
        <f t="shared" si="61"/>
        <v>2.9136397561844433E-2</v>
      </c>
    </row>
    <row r="3755" spans="2:4" x14ac:dyDescent="0.2">
      <c r="B3755" t="s">
        <v>3785</v>
      </c>
      <c r="C3755" s="33">
        <v>5.1053615065811166E-2</v>
      </c>
      <c r="D3755" s="33">
        <f t="shared" si="61"/>
        <v>-1.0536150658111629E-3</v>
      </c>
    </row>
    <row r="3756" spans="2:4" x14ac:dyDescent="0.2">
      <c r="B3756" t="s">
        <v>3786</v>
      </c>
      <c r="C3756" s="33">
        <v>-1.0528381889643897E-3</v>
      </c>
      <c r="D3756" s="33">
        <f t="shared" si="61"/>
        <v>5.1052838188964389E-2</v>
      </c>
    </row>
    <row r="3757" spans="2:4" x14ac:dyDescent="0.2">
      <c r="B3757" t="s">
        <v>3787</v>
      </c>
      <c r="C3757" s="33">
        <v>-9.454179032689693E-3</v>
      </c>
      <c r="D3757" s="33">
        <f t="shared" si="61"/>
        <v>5.9454179032689694E-2</v>
      </c>
    </row>
    <row r="3758" spans="2:4" x14ac:dyDescent="0.2">
      <c r="B3758" t="s">
        <v>3788</v>
      </c>
      <c r="C3758" s="33">
        <v>6.4743000544798448E-3</v>
      </c>
      <c r="D3758" s="33">
        <f t="shared" si="61"/>
        <v>4.3525699945520156E-2</v>
      </c>
    </row>
    <row r="3759" spans="2:4" x14ac:dyDescent="0.2">
      <c r="B3759" t="s">
        <v>3789</v>
      </c>
      <c r="C3759" s="33">
        <v>2.303069797872662E-2</v>
      </c>
      <c r="D3759" s="33">
        <f t="shared" si="61"/>
        <v>2.6969302021273383E-2</v>
      </c>
    </row>
    <row r="3760" spans="2:4" x14ac:dyDescent="0.2">
      <c r="B3760" t="s">
        <v>3790</v>
      </c>
      <c r="C3760" s="33">
        <v>-1.6980759631831672E-3</v>
      </c>
      <c r="D3760" s="33">
        <f t="shared" si="61"/>
        <v>5.1698075963183168E-2</v>
      </c>
    </row>
    <row r="3761" spans="2:4" x14ac:dyDescent="0.2">
      <c r="B3761" t="s">
        <v>3791</v>
      </c>
      <c r="C3761" s="33">
        <v>-1.0801567581299567E-2</v>
      </c>
      <c r="D3761" s="33">
        <f t="shared" si="61"/>
        <v>6.0801567581299572E-2</v>
      </c>
    </row>
    <row r="3762" spans="2:4" x14ac:dyDescent="0.2">
      <c r="B3762" t="s">
        <v>3792</v>
      </c>
      <c r="C3762" s="33">
        <v>-1.569375945938032E-2</v>
      </c>
      <c r="D3762" s="33">
        <f t="shared" si="61"/>
        <v>6.569375945938033E-2</v>
      </c>
    </row>
    <row r="3763" spans="2:4" x14ac:dyDescent="0.2">
      <c r="B3763" t="s">
        <v>3793</v>
      </c>
      <c r="C3763" s="33">
        <v>9.6887054650596632E-3</v>
      </c>
      <c r="D3763" s="33">
        <f t="shared" si="61"/>
        <v>4.031129453494034E-2</v>
      </c>
    </row>
    <row r="3764" spans="2:4" x14ac:dyDescent="0.2">
      <c r="B3764" t="s">
        <v>3794</v>
      </c>
      <c r="C3764" s="33">
        <v>8.8894978174299741E-3</v>
      </c>
      <c r="D3764" s="33">
        <f t="shared" si="61"/>
        <v>4.1110502182570029E-2</v>
      </c>
    </row>
    <row r="3765" spans="2:4" x14ac:dyDescent="0.2">
      <c r="B3765" t="s">
        <v>3795</v>
      </c>
      <c r="C3765" s="33">
        <v>4.3882540790941359E-2</v>
      </c>
      <c r="D3765" s="33">
        <f t="shared" si="61"/>
        <v>6.1174592090586441E-3</v>
      </c>
    </row>
    <row r="3766" spans="2:4" x14ac:dyDescent="0.2">
      <c r="B3766" t="s">
        <v>3796</v>
      </c>
      <c r="C3766" s="33">
        <v>1.9344291712151476E-2</v>
      </c>
      <c r="D3766" s="33">
        <f t="shared" si="61"/>
        <v>3.0655708287848527E-2</v>
      </c>
    </row>
    <row r="3767" spans="2:4" x14ac:dyDescent="0.2">
      <c r="B3767" t="s">
        <v>3797</v>
      </c>
      <c r="C3767" s="33">
        <v>9.7735311184780783E-3</v>
      </c>
      <c r="D3767" s="33">
        <f t="shared" si="61"/>
        <v>4.0226468881521926E-2</v>
      </c>
    </row>
    <row r="3768" spans="2:4" x14ac:dyDescent="0.2">
      <c r="B3768" t="s">
        <v>3798</v>
      </c>
      <c r="C3768" s="33">
        <v>3.0112190738895803E-2</v>
      </c>
      <c r="D3768" s="33">
        <f t="shared" si="61"/>
        <v>1.98878092611042E-2</v>
      </c>
    </row>
    <row r="3769" spans="2:4" x14ac:dyDescent="0.2">
      <c r="B3769" t="s">
        <v>3799</v>
      </c>
      <c r="C3769" s="33">
        <v>1.480242951349385E-2</v>
      </c>
      <c r="D3769" s="33">
        <f t="shared" si="61"/>
        <v>3.5197570486506152E-2</v>
      </c>
    </row>
    <row r="3770" spans="2:4" x14ac:dyDescent="0.2">
      <c r="B3770" t="s">
        <v>3800</v>
      </c>
      <c r="C3770" s="33">
        <v>-1.8604075715553302E-2</v>
      </c>
      <c r="D3770" s="33">
        <f t="shared" si="61"/>
        <v>6.8604075715553298E-2</v>
      </c>
    </row>
    <row r="3771" spans="2:4" x14ac:dyDescent="0.2">
      <c r="B3771" t="s">
        <v>3801</v>
      </c>
      <c r="C3771" s="33">
        <v>2.3267962391862705E-2</v>
      </c>
      <c r="D3771" s="33">
        <f t="shared" si="61"/>
        <v>2.6732037608137298E-2</v>
      </c>
    </row>
    <row r="3772" spans="2:4" x14ac:dyDescent="0.2">
      <c r="B3772" t="s">
        <v>3802</v>
      </c>
      <c r="C3772" s="33">
        <v>3.2518399123326443E-2</v>
      </c>
      <c r="D3772" s="33">
        <f t="shared" si="61"/>
        <v>1.748160087667356E-2</v>
      </c>
    </row>
    <row r="3773" spans="2:4" x14ac:dyDescent="0.2">
      <c r="B3773" t="s">
        <v>3803</v>
      </c>
      <c r="C3773" s="33">
        <v>3.2643693105990523E-2</v>
      </c>
      <c r="D3773" s="33">
        <f t="shared" si="61"/>
        <v>1.7356306894009479E-2</v>
      </c>
    </row>
    <row r="3774" spans="2:4" x14ac:dyDescent="0.2">
      <c r="B3774" t="s">
        <v>3804</v>
      </c>
      <c r="C3774" s="33">
        <v>2.0784131273818847E-2</v>
      </c>
      <c r="D3774" s="33">
        <f t="shared" si="61"/>
        <v>2.9215868726181156E-2</v>
      </c>
    </row>
    <row r="3775" spans="2:4" x14ac:dyDescent="0.2">
      <c r="B3775" t="s">
        <v>3805</v>
      </c>
      <c r="C3775" s="33">
        <v>1.965846803245011E-2</v>
      </c>
      <c r="D3775" s="33">
        <f t="shared" si="61"/>
        <v>3.0341531967549892E-2</v>
      </c>
    </row>
    <row r="3776" spans="2:4" x14ac:dyDescent="0.2">
      <c r="B3776" t="s">
        <v>3806</v>
      </c>
      <c r="C3776" s="33">
        <v>1.2855809843153067E-2</v>
      </c>
      <c r="D3776" s="33">
        <f t="shared" si="61"/>
        <v>3.7144190156846932E-2</v>
      </c>
    </row>
    <row r="3777" spans="2:4" x14ac:dyDescent="0.2">
      <c r="B3777" t="s">
        <v>3807</v>
      </c>
      <c r="C3777" s="33">
        <v>6.0699057144533693E-3</v>
      </c>
      <c r="D3777" s="33">
        <f t="shared" si="61"/>
        <v>4.3930094285546631E-2</v>
      </c>
    </row>
    <row r="3778" spans="2:4" x14ac:dyDescent="0.2">
      <c r="B3778" t="s">
        <v>3808</v>
      </c>
      <c r="C3778" s="33">
        <v>-5.8739563336729882E-4</v>
      </c>
      <c r="D3778" s="33">
        <f t="shared" si="61"/>
        <v>5.0587395633367303E-2</v>
      </c>
    </row>
    <row r="3779" spans="2:4" x14ac:dyDescent="0.2">
      <c r="B3779" t="s">
        <v>3809</v>
      </c>
      <c r="C3779" s="33">
        <v>2.9838697857196304E-2</v>
      </c>
      <c r="D3779" s="33">
        <f t="shared" si="61"/>
        <v>2.0161302142803698E-2</v>
      </c>
    </row>
    <row r="3780" spans="2:4" x14ac:dyDescent="0.2">
      <c r="B3780" t="s">
        <v>3810</v>
      </c>
      <c r="C3780" s="33">
        <v>4.2116708089775794E-2</v>
      </c>
      <c r="D3780" s="33">
        <f t="shared" si="61"/>
        <v>7.8832919102242091E-3</v>
      </c>
    </row>
    <row r="3781" spans="2:4" x14ac:dyDescent="0.2">
      <c r="B3781" t="s">
        <v>3811</v>
      </c>
      <c r="C3781" s="33">
        <v>-1.4267385157427257E-2</v>
      </c>
      <c r="D3781" s="33">
        <f t="shared" ref="D3781:D3844" si="62">-C3781+5%</f>
        <v>6.4267385157427262E-2</v>
      </c>
    </row>
    <row r="3782" spans="2:4" x14ac:dyDescent="0.2">
      <c r="B3782" t="s">
        <v>3812</v>
      </c>
      <c r="C3782" s="33">
        <v>-6.8450583928024427E-3</v>
      </c>
      <c r="D3782" s="33">
        <f t="shared" si="62"/>
        <v>5.6845058392802447E-2</v>
      </c>
    </row>
    <row r="3783" spans="2:4" x14ac:dyDescent="0.2">
      <c r="B3783" t="s">
        <v>3813</v>
      </c>
      <c r="C3783" s="33">
        <v>2.719362984205461E-2</v>
      </c>
      <c r="D3783" s="33">
        <f t="shared" si="62"/>
        <v>2.2806370157945392E-2</v>
      </c>
    </row>
    <row r="3784" spans="2:4" x14ac:dyDescent="0.2">
      <c r="B3784" t="s">
        <v>3814</v>
      </c>
      <c r="C3784" s="33">
        <v>2.7954846368470544E-2</v>
      </c>
      <c r="D3784" s="33">
        <f t="shared" si="62"/>
        <v>2.2045153631529459E-2</v>
      </c>
    </row>
    <row r="3785" spans="2:4" x14ac:dyDescent="0.2">
      <c r="B3785" t="s">
        <v>3815</v>
      </c>
      <c r="C3785" s="33">
        <v>5.0684649562548388E-2</v>
      </c>
      <c r="D3785" s="33">
        <f t="shared" si="62"/>
        <v>-6.8464956254838533E-4</v>
      </c>
    </row>
    <row r="3786" spans="2:4" x14ac:dyDescent="0.2">
      <c r="B3786" t="s">
        <v>3816</v>
      </c>
      <c r="C3786" s="33">
        <v>1.7774158064350315E-2</v>
      </c>
      <c r="D3786" s="33">
        <f t="shared" si="62"/>
        <v>3.2225841935649688E-2</v>
      </c>
    </row>
    <row r="3787" spans="2:4" x14ac:dyDescent="0.2">
      <c r="B3787" t="s">
        <v>3817</v>
      </c>
      <c r="C3787" s="33">
        <v>2.4617892559948562E-2</v>
      </c>
      <c r="D3787" s="33">
        <f t="shared" si="62"/>
        <v>2.5382107440051441E-2</v>
      </c>
    </row>
    <row r="3788" spans="2:4" x14ac:dyDescent="0.2">
      <c r="B3788" t="s">
        <v>3818</v>
      </c>
      <c r="C3788" s="33">
        <v>5.6643123786261481E-3</v>
      </c>
      <c r="D3788" s="33">
        <f t="shared" si="62"/>
        <v>4.4335687621373854E-2</v>
      </c>
    </row>
    <row r="3789" spans="2:4" x14ac:dyDescent="0.2">
      <c r="B3789" t="s">
        <v>3819</v>
      </c>
      <c r="C3789" s="33">
        <v>3.145333244015356E-2</v>
      </c>
      <c r="D3789" s="33">
        <f t="shared" si="62"/>
        <v>1.8546667559846443E-2</v>
      </c>
    </row>
    <row r="3790" spans="2:4" x14ac:dyDescent="0.2">
      <c r="B3790" t="s">
        <v>3820</v>
      </c>
      <c r="C3790" s="33">
        <v>-2.5063126606265813E-2</v>
      </c>
      <c r="D3790" s="33">
        <f t="shared" si="62"/>
        <v>7.5063126606265823E-2</v>
      </c>
    </row>
    <row r="3791" spans="2:4" x14ac:dyDescent="0.2">
      <c r="B3791" t="s">
        <v>3821</v>
      </c>
      <c r="C3791" s="33">
        <v>1.2624997003650783E-2</v>
      </c>
      <c r="D3791" s="33">
        <f t="shared" si="62"/>
        <v>3.7375002996349216E-2</v>
      </c>
    </row>
    <row r="3792" spans="2:4" x14ac:dyDescent="0.2">
      <c r="B3792" t="s">
        <v>3822</v>
      </c>
      <c r="C3792" s="33">
        <v>8.1686079412575299E-3</v>
      </c>
      <c r="D3792" s="33">
        <f t="shared" si="62"/>
        <v>4.1831392058742471E-2</v>
      </c>
    </row>
    <row r="3793" spans="2:4" x14ac:dyDescent="0.2">
      <c r="B3793" t="s">
        <v>3823</v>
      </c>
      <c r="C3793" s="33">
        <v>1.4736207715783448E-2</v>
      </c>
      <c r="D3793" s="33">
        <f t="shared" si="62"/>
        <v>3.5263792284216555E-2</v>
      </c>
    </row>
    <row r="3794" spans="2:4" x14ac:dyDescent="0.2">
      <c r="B3794" t="s">
        <v>3824</v>
      </c>
      <c r="C3794" s="33">
        <v>1.8340694920953408E-2</v>
      </c>
      <c r="D3794" s="33">
        <f t="shared" si="62"/>
        <v>3.1659305079046594E-2</v>
      </c>
    </row>
    <row r="3795" spans="2:4" x14ac:dyDescent="0.2">
      <c r="B3795" t="s">
        <v>3825</v>
      </c>
      <c r="C3795" s="33">
        <v>2.5717832678798673E-2</v>
      </c>
      <c r="D3795" s="33">
        <f t="shared" si="62"/>
        <v>2.428216732120133E-2</v>
      </c>
    </row>
    <row r="3796" spans="2:4" x14ac:dyDescent="0.2">
      <c r="B3796" t="s">
        <v>3826</v>
      </c>
      <c r="C3796" s="33">
        <v>1.1483939368204531E-2</v>
      </c>
      <c r="D3796" s="33">
        <f t="shared" si="62"/>
        <v>3.8516060631795468E-2</v>
      </c>
    </row>
    <row r="3797" spans="2:4" x14ac:dyDescent="0.2">
      <c r="B3797" t="s">
        <v>3827</v>
      </c>
      <c r="C3797" s="33">
        <v>-6.1341783773984655E-3</v>
      </c>
      <c r="D3797" s="33">
        <f t="shared" si="62"/>
        <v>5.6134178377398466E-2</v>
      </c>
    </row>
    <row r="3798" spans="2:4" x14ac:dyDescent="0.2">
      <c r="B3798" t="s">
        <v>3828</v>
      </c>
      <c r="C3798" s="33">
        <v>1.947023218794244E-2</v>
      </c>
      <c r="D3798" s="33">
        <f t="shared" si="62"/>
        <v>3.0529767812057563E-2</v>
      </c>
    </row>
    <row r="3799" spans="2:4" x14ac:dyDescent="0.2">
      <c r="B3799" t="s">
        <v>3829</v>
      </c>
      <c r="C3799" s="33">
        <v>5.2445038014374123E-3</v>
      </c>
      <c r="D3799" s="33">
        <f t="shared" si="62"/>
        <v>4.4755496198562589E-2</v>
      </c>
    </row>
    <row r="3800" spans="2:4" x14ac:dyDescent="0.2">
      <c r="B3800" t="s">
        <v>3830</v>
      </c>
      <c r="C3800" s="33">
        <v>2.5806836824726301E-2</v>
      </c>
      <c r="D3800" s="33">
        <f t="shared" si="62"/>
        <v>2.4193163175273702E-2</v>
      </c>
    </row>
    <row r="3801" spans="2:4" x14ac:dyDescent="0.2">
      <c r="B3801" t="s">
        <v>3831</v>
      </c>
      <c r="C3801" s="33">
        <v>-1.4471461742579447E-3</v>
      </c>
      <c r="D3801" s="33">
        <f t="shared" si="62"/>
        <v>5.1447146174257948E-2</v>
      </c>
    </row>
    <row r="3802" spans="2:4" x14ac:dyDescent="0.2">
      <c r="B3802" t="s">
        <v>3832</v>
      </c>
      <c r="C3802" s="33">
        <v>-5.8298568653346646E-3</v>
      </c>
      <c r="D3802" s="33">
        <f t="shared" si="62"/>
        <v>5.5829856865334669E-2</v>
      </c>
    </row>
    <row r="3803" spans="2:4" x14ac:dyDescent="0.2">
      <c r="B3803" t="s">
        <v>3833</v>
      </c>
      <c r="C3803" s="33">
        <v>4.0213795383842725E-2</v>
      </c>
      <c r="D3803" s="33">
        <f t="shared" si="62"/>
        <v>9.7862046161572777E-3</v>
      </c>
    </row>
    <row r="3804" spans="2:4" x14ac:dyDescent="0.2">
      <c r="B3804" t="s">
        <v>3834</v>
      </c>
      <c r="C3804" s="33">
        <v>8.2004855686873841E-3</v>
      </c>
      <c r="D3804" s="33">
        <f t="shared" si="62"/>
        <v>4.179951443131262E-2</v>
      </c>
    </row>
    <row r="3805" spans="2:4" x14ac:dyDescent="0.2">
      <c r="B3805" t="s">
        <v>3835</v>
      </c>
      <c r="C3805" s="33">
        <v>7.5728034023646619E-3</v>
      </c>
      <c r="D3805" s="33">
        <f t="shared" si="62"/>
        <v>4.2427196597635344E-2</v>
      </c>
    </row>
    <row r="3806" spans="2:4" x14ac:dyDescent="0.2">
      <c r="B3806" t="s">
        <v>3836</v>
      </c>
      <c r="C3806" s="33">
        <v>4.330818141899203E-2</v>
      </c>
      <c r="D3806" s="33">
        <f t="shared" si="62"/>
        <v>6.6918185810079731E-3</v>
      </c>
    </row>
    <row r="3807" spans="2:4" x14ac:dyDescent="0.2">
      <c r="B3807" t="s">
        <v>3837</v>
      </c>
      <c r="C3807" s="33">
        <v>1.8455797260486177E-2</v>
      </c>
      <c r="D3807" s="33">
        <f t="shared" si="62"/>
        <v>3.1544202739513826E-2</v>
      </c>
    </row>
    <row r="3808" spans="2:4" x14ac:dyDescent="0.2">
      <c r="B3808" t="s">
        <v>3838</v>
      </c>
      <c r="C3808" s="33">
        <v>-2.3285712878328382E-2</v>
      </c>
      <c r="D3808" s="33">
        <f t="shared" si="62"/>
        <v>7.3285712878328385E-2</v>
      </c>
    </row>
    <row r="3809" spans="2:4" x14ac:dyDescent="0.2">
      <c r="B3809" t="s">
        <v>3839</v>
      </c>
      <c r="C3809" s="33">
        <v>4.9967205915534364E-2</v>
      </c>
      <c r="D3809" s="33">
        <f t="shared" si="62"/>
        <v>3.2794084465638529E-5</v>
      </c>
    </row>
    <row r="3810" spans="2:4" x14ac:dyDescent="0.2">
      <c r="B3810" t="s">
        <v>3840</v>
      </c>
      <c r="C3810" s="33">
        <v>2.24752385702085E-2</v>
      </c>
      <c r="D3810" s="33">
        <f t="shared" si="62"/>
        <v>2.7524761429791503E-2</v>
      </c>
    </row>
    <row r="3811" spans="2:4" x14ac:dyDescent="0.2">
      <c r="B3811" t="s">
        <v>3841</v>
      </c>
      <c r="C3811" s="33">
        <v>1.2049091662677425E-2</v>
      </c>
      <c r="D3811" s="33">
        <f t="shared" si="62"/>
        <v>3.7950908337322578E-2</v>
      </c>
    </row>
    <row r="3812" spans="2:4" x14ac:dyDescent="0.2">
      <c r="B3812" t="s">
        <v>3842</v>
      </c>
      <c r="C3812" s="33">
        <v>1.714834750738738E-2</v>
      </c>
      <c r="D3812" s="33">
        <f t="shared" si="62"/>
        <v>3.2851652492612626E-2</v>
      </c>
    </row>
    <row r="3813" spans="2:4" x14ac:dyDescent="0.2">
      <c r="B3813" t="s">
        <v>3843</v>
      </c>
      <c r="C3813" s="33">
        <v>3.1457393629721289E-2</v>
      </c>
      <c r="D3813" s="33">
        <f t="shared" si="62"/>
        <v>1.8542606370278714E-2</v>
      </c>
    </row>
    <row r="3814" spans="2:4" x14ac:dyDescent="0.2">
      <c r="B3814" t="s">
        <v>3844</v>
      </c>
      <c r="C3814" s="33">
        <v>-7.2136940328344518E-3</v>
      </c>
      <c r="D3814" s="33">
        <f t="shared" si="62"/>
        <v>5.7213694032834453E-2</v>
      </c>
    </row>
    <row r="3815" spans="2:4" x14ac:dyDescent="0.2">
      <c r="B3815" t="s">
        <v>3845</v>
      </c>
      <c r="C3815" s="33">
        <v>-5.7090028136676674E-3</v>
      </c>
      <c r="D3815" s="33">
        <f t="shared" si="62"/>
        <v>5.5709002813667668E-2</v>
      </c>
    </row>
    <row r="3816" spans="2:4" x14ac:dyDescent="0.2">
      <c r="B3816" t="s">
        <v>3846</v>
      </c>
      <c r="C3816" s="33">
        <v>9.5110475690714652E-3</v>
      </c>
      <c r="D3816" s="33">
        <f t="shared" si="62"/>
        <v>4.0488952430928538E-2</v>
      </c>
    </row>
    <row r="3817" spans="2:4" x14ac:dyDescent="0.2">
      <c r="B3817" t="s">
        <v>3847</v>
      </c>
      <c r="C3817" s="33">
        <v>3.9954227558790748E-3</v>
      </c>
      <c r="D3817" s="33">
        <f t="shared" si="62"/>
        <v>4.600457724412093E-2</v>
      </c>
    </row>
    <row r="3818" spans="2:4" x14ac:dyDescent="0.2">
      <c r="B3818" t="s">
        <v>3848</v>
      </c>
      <c r="C3818" s="33">
        <v>-8.8059961437615165E-4</v>
      </c>
      <c r="D3818" s="33">
        <f t="shared" si="62"/>
        <v>5.0880599614376153E-2</v>
      </c>
    </row>
    <row r="3819" spans="2:4" x14ac:dyDescent="0.2">
      <c r="B3819" t="s">
        <v>3849</v>
      </c>
      <c r="C3819" s="33">
        <v>-6.5933663792191403E-3</v>
      </c>
      <c r="D3819" s="33">
        <f t="shared" si="62"/>
        <v>5.6593366379219141E-2</v>
      </c>
    </row>
    <row r="3820" spans="2:4" x14ac:dyDescent="0.2">
      <c r="B3820" t="s">
        <v>3850</v>
      </c>
      <c r="C3820" s="33">
        <v>-5.6840386479561095E-3</v>
      </c>
      <c r="D3820" s="33">
        <f t="shared" si="62"/>
        <v>5.5684038647956111E-2</v>
      </c>
    </row>
    <row r="3821" spans="2:4" x14ac:dyDescent="0.2">
      <c r="B3821" t="s">
        <v>3851</v>
      </c>
      <c r="C3821" s="33">
        <v>1.1855092624276455E-2</v>
      </c>
      <c r="D3821" s="33">
        <f t="shared" si="62"/>
        <v>3.8144907375723548E-2</v>
      </c>
    </row>
    <row r="3822" spans="2:4" x14ac:dyDescent="0.2">
      <c r="B3822" t="s">
        <v>3852</v>
      </c>
      <c r="C3822" s="33">
        <v>-1.5801693420519798E-3</v>
      </c>
      <c r="D3822" s="33">
        <f t="shared" si="62"/>
        <v>5.1580169342051979E-2</v>
      </c>
    </row>
    <row r="3823" spans="2:4" x14ac:dyDescent="0.2">
      <c r="B3823" t="s">
        <v>3853</v>
      </c>
      <c r="C3823" s="33">
        <v>1.6373923675711478E-2</v>
      </c>
      <c r="D3823" s="33">
        <f t="shared" si="62"/>
        <v>3.3626076324288524E-2</v>
      </c>
    </row>
    <row r="3824" spans="2:4" x14ac:dyDescent="0.2">
      <c r="B3824" t="s">
        <v>3854</v>
      </c>
      <c r="C3824" s="33">
        <v>3.5458675572211683E-2</v>
      </c>
      <c r="D3824" s="33">
        <f t="shared" si="62"/>
        <v>1.454132442778832E-2</v>
      </c>
    </row>
    <row r="3825" spans="2:4" x14ac:dyDescent="0.2">
      <c r="B3825" t="s">
        <v>3855</v>
      </c>
      <c r="C3825" s="33">
        <v>1.4694550166447534E-2</v>
      </c>
      <c r="D3825" s="33">
        <f t="shared" si="62"/>
        <v>3.5305449833552466E-2</v>
      </c>
    </row>
    <row r="3826" spans="2:4" x14ac:dyDescent="0.2">
      <c r="B3826" t="s">
        <v>3856</v>
      </c>
      <c r="C3826" s="33">
        <v>2.4027867154180267E-2</v>
      </c>
      <c r="D3826" s="33">
        <f t="shared" si="62"/>
        <v>2.5972132845819736E-2</v>
      </c>
    </row>
    <row r="3827" spans="2:4" x14ac:dyDescent="0.2">
      <c r="B3827" t="s">
        <v>3857</v>
      </c>
      <c r="C3827" s="33">
        <v>1.4395876552350775E-2</v>
      </c>
      <c r="D3827" s="33">
        <f t="shared" si="62"/>
        <v>3.5604123447649225E-2</v>
      </c>
    </row>
    <row r="3828" spans="2:4" x14ac:dyDescent="0.2">
      <c r="B3828" t="s">
        <v>3858</v>
      </c>
      <c r="C3828" s="33">
        <v>3.2125351194545841E-2</v>
      </c>
      <c r="D3828" s="33">
        <f t="shared" si="62"/>
        <v>1.7874648805454162E-2</v>
      </c>
    </row>
    <row r="3829" spans="2:4" x14ac:dyDescent="0.2">
      <c r="B3829" t="s">
        <v>3859</v>
      </c>
      <c r="C3829" s="33">
        <v>4.1376823489098075E-2</v>
      </c>
      <c r="D3829" s="33">
        <f t="shared" si="62"/>
        <v>8.6231765109019282E-3</v>
      </c>
    </row>
    <row r="3830" spans="2:4" x14ac:dyDescent="0.2">
      <c r="B3830" t="s">
        <v>3860</v>
      </c>
      <c r="C3830" s="33">
        <v>9.4333109385657601E-3</v>
      </c>
      <c r="D3830" s="33">
        <f t="shared" si="62"/>
        <v>4.0566689061434243E-2</v>
      </c>
    </row>
    <row r="3831" spans="2:4" x14ac:dyDescent="0.2">
      <c r="B3831" t="s">
        <v>3861</v>
      </c>
      <c r="C3831" s="33">
        <v>-3.200116814795843E-3</v>
      </c>
      <c r="D3831" s="33">
        <f t="shared" si="62"/>
        <v>5.3200116814795848E-2</v>
      </c>
    </row>
    <row r="3832" spans="2:4" x14ac:dyDescent="0.2">
      <c r="B3832" t="s">
        <v>3862</v>
      </c>
      <c r="C3832" s="33">
        <v>-5.1104086912048208E-2</v>
      </c>
      <c r="D3832" s="33">
        <f t="shared" si="62"/>
        <v>0.10110408691204821</v>
      </c>
    </row>
    <row r="3833" spans="2:4" x14ac:dyDescent="0.2">
      <c r="B3833" t="s">
        <v>3863</v>
      </c>
      <c r="C3833" s="33">
        <v>2.5471788871921079E-2</v>
      </c>
      <c r="D3833" s="33">
        <f t="shared" si="62"/>
        <v>2.4528211128078924E-2</v>
      </c>
    </row>
    <row r="3834" spans="2:4" x14ac:dyDescent="0.2">
      <c r="B3834" t="s">
        <v>3864</v>
      </c>
      <c r="C3834" s="33">
        <v>7.5234305998975043E-3</v>
      </c>
      <c r="D3834" s="33">
        <f t="shared" si="62"/>
        <v>4.2476569400102498E-2</v>
      </c>
    </row>
    <row r="3835" spans="2:4" x14ac:dyDescent="0.2">
      <c r="B3835" t="s">
        <v>3865</v>
      </c>
      <c r="C3835" s="33">
        <v>6.5828814865857843E-4</v>
      </c>
      <c r="D3835" s="33">
        <f t="shared" si="62"/>
        <v>4.9341711851341424E-2</v>
      </c>
    </row>
    <row r="3836" spans="2:4" x14ac:dyDescent="0.2">
      <c r="B3836" t="s">
        <v>3866</v>
      </c>
      <c r="C3836" s="33">
        <v>1.1422835115946077E-2</v>
      </c>
      <c r="D3836" s="33">
        <f t="shared" si="62"/>
        <v>3.8577164884053924E-2</v>
      </c>
    </row>
    <row r="3837" spans="2:4" x14ac:dyDescent="0.2">
      <c r="B3837" t="s">
        <v>3867</v>
      </c>
      <c r="C3837" s="33">
        <v>2.0990163828618943E-2</v>
      </c>
      <c r="D3837" s="33">
        <f t="shared" si="62"/>
        <v>2.9009836171381059E-2</v>
      </c>
    </row>
    <row r="3838" spans="2:4" x14ac:dyDescent="0.2">
      <c r="B3838" t="s">
        <v>3868</v>
      </c>
      <c r="C3838" s="33">
        <v>-2.1455480091975884E-2</v>
      </c>
      <c r="D3838" s="33">
        <f t="shared" si="62"/>
        <v>7.1455480091975887E-2</v>
      </c>
    </row>
    <row r="3839" spans="2:4" x14ac:dyDescent="0.2">
      <c r="B3839" t="s">
        <v>3869</v>
      </c>
      <c r="C3839" s="33">
        <v>-9.8294917615831864E-3</v>
      </c>
      <c r="D3839" s="33">
        <f t="shared" si="62"/>
        <v>5.9829491761583191E-2</v>
      </c>
    </row>
    <row r="3840" spans="2:4" x14ac:dyDescent="0.2">
      <c r="B3840" t="s">
        <v>3870</v>
      </c>
      <c r="C3840" s="33">
        <v>4.7321055193497727E-3</v>
      </c>
      <c r="D3840" s="33">
        <f t="shared" si="62"/>
        <v>4.5267894480650231E-2</v>
      </c>
    </row>
    <row r="3841" spans="2:4" x14ac:dyDescent="0.2">
      <c r="B3841" t="s">
        <v>3871</v>
      </c>
      <c r="C3841" s="33">
        <v>1.6771515841380102E-2</v>
      </c>
      <c r="D3841" s="33">
        <f t="shared" si="62"/>
        <v>3.3228484158619898E-2</v>
      </c>
    </row>
    <row r="3842" spans="2:4" x14ac:dyDescent="0.2">
      <c r="B3842" t="s">
        <v>3872</v>
      </c>
      <c r="C3842" s="33">
        <v>2.4182480573392361E-2</v>
      </c>
      <c r="D3842" s="33">
        <f t="shared" si="62"/>
        <v>2.5817519426607642E-2</v>
      </c>
    </row>
    <row r="3843" spans="2:4" x14ac:dyDescent="0.2">
      <c r="B3843" t="s">
        <v>3873</v>
      </c>
      <c r="C3843" s="33">
        <v>-1.0572310774241979E-2</v>
      </c>
      <c r="D3843" s="33">
        <f t="shared" si="62"/>
        <v>6.057231077424198E-2</v>
      </c>
    </row>
    <row r="3844" spans="2:4" x14ac:dyDescent="0.2">
      <c r="B3844" t="s">
        <v>3874</v>
      </c>
      <c r="C3844" s="33">
        <v>2.5931261436832352E-2</v>
      </c>
      <c r="D3844" s="33">
        <f t="shared" si="62"/>
        <v>2.4068738563167651E-2</v>
      </c>
    </row>
    <row r="3845" spans="2:4" x14ac:dyDescent="0.2">
      <c r="B3845" t="s">
        <v>3875</v>
      </c>
      <c r="C3845" s="33">
        <v>2.0160215589650046E-2</v>
      </c>
      <c r="D3845" s="33">
        <f t="shared" ref="D3845:D3908" si="63">-C3845+5%</f>
        <v>2.9839784410349957E-2</v>
      </c>
    </row>
    <row r="3846" spans="2:4" x14ac:dyDescent="0.2">
      <c r="B3846" t="s">
        <v>3876</v>
      </c>
      <c r="C3846" s="33">
        <v>1.4523211682568473E-2</v>
      </c>
      <c r="D3846" s="33">
        <f t="shared" si="63"/>
        <v>3.5476788317431528E-2</v>
      </c>
    </row>
    <row r="3847" spans="2:4" x14ac:dyDescent="0.2">
      <c r="B3847" t="s">
        <v>3877</v>
      </c>
      <c r="C3847" s="33">
        <v>2.2189084848945329E-2</v>
      </c>
      <c r="D3847" s="33">
        <f t="shared" si="63"/>
        <v>2.7810915151054674E-2</v>
      </c>
    </row>
    <row r="3848" spans="2:4" x14ac:dyDescent="0.2">
      <c r="B3848" t="s">
        <v>3878</v>
      </c>
      <c r="C3848" s="33">
        <v>5.1888481116067663E-2</v>
      </c>
      <c r="D3848" s="33">
        <f t="shared" si="63"/>
        <v>-1.8884811160676598E-3</v>
      </c>
    </row>
    <row r="3849" spans="2:4" x14ac:dyDescent="0.2">
      <c r="B3849" t="s">
        <v>3879</v>
      </c>
      <c r="C3849" s="33">
        <v>4.7124419831649549E-2</v>
      </c>
      <c r="D3849" s="33">
        <f t="shared" si="63"/>
        <v>2.8755801683504542E-3</v>
      </c>
    </row>
    <row r="3850" spans="2:4" x14ac:dyDescent="0.2">
      <c r="B3850" t="s">
        <v>3880</v>
      </c>
      <c r="C3850" s="33">
        <v>2.6705386262199293E-3</v>
      </c>
      <c r="D3850" s="33">
        <f t="shared" si="63"/>
        <v>4.7329461373780073E-2</v>
      </c>
    </row>
    <row r="3851" spans="2:4" x14ac:dyDescent="0.2">
      <c r="B3851" t="s">
        <v>3881</v>
      </c>
      <c r="C3851" s="33">
        <v>-9.6776404339823582E-4</v>
      </c>
      <c r="D3851" s="33">
        <f t="shared" si="63"/>
        <v>5.0967764043398242E-2</v>
      </c>
    </row>
    <row r="3852" spans="2:4" x14ac:dyDescent="0.2">
      <c r="B3852" t="s">
        <v>3882</v>
      </c>
      <c r="C3852" s="33">
        <v>2.8240664301009688E-2</v>
      </c>
      <c r="D3852" s="33">
        <f t="shared" si="63"/>
        <v>2.1759335698990315E-2</v>
      </c>
    </row>
    <row r="3853" spans="2:4" x14ac:dyDescent="0.2">
      <c r="B3853" t="s">
        <v>3883</v>
      </c>
      <c r="C3853" s="33">
        <v>1.2633558656171056E-2</v>
      </c>
      <c r="D3853" s="33">
        <f t="shared" si="63"/>
        <v>3.7366441343828945E-2</v>
      </c>
    </row>
    <row r="3854" spans="2:4" x14ac:dyDescent="0.2">
      <c r="B3854" t="s">
        <v>3884</v>
      </c>
      <c r="C3854" s="33">
        <v>-3.7231893878981147E-4</v>
      </c>
      <c r="D3854" s="33">
        <f t="shared" si="63"/>
        <v>5.0372318938789816E-2</v>
      </c>
    </row>
    <row r="3855" spans="2:4" x14ac:dyDescent="0.2">
      <c r="B3855" t="s">
        <v>3885</v>
      </c>
      <c r="C3855" s="33">
        <v>3.5364849639086766E-2</v>
      </c>
      <c r="D3855" s="33">
        <f t="shared" si="63"/>
        <v>1.4635150360913236E-2</v>
      </c>
    </row>
    <row r="3856" spans="2:4" x14ac:dyDescent="0.2">
      <c r="B3856" t="s">
        <v>3886</v>
      </c>
      <c r="C3856" s="33">
        <v>1.0258865838532926E-2</v>
      </c>
      <c r="D3856" s="33">
        <f t="shared" si="63"/>
        <v>3.9741134161467073E-2</v>
      </c>
    </row>
    <row r="3857" spans="2:4" x14ac:dyDescent="0.2">
      <c r="B3857" t="s">
        <v>3887</v>
      </c>
      <c r="C3857" s="33">
        <v>5.5554967277426967E-2</v>
      </c>
      <c r="D3857" s="33">
        <f t="shared" si="63"/>
        <v>-5.5549672774269643E-3</v>
      </c>
    </row>
    <row r="3858" spans="2:4" x14ac:dyDescent="0.2">
      <c r="B3858" t="s">
        <v>3888</v>
      </c>
      <c r="C3858" s="33">
        <v>-2.5047774773560433E-3</v>
      </c>
      <c r="D3858" s="33">
        <f t="shared" si="63"/>
        <v>5.2504777477356046E-2</v>
      </c>
    </row>
    <row r="3859" spans="2:4" x14ac:dyDescent="0.2">
      <c r="B3859" t="s">
        <v>3889</v>
      </c>
      <c r="C3859" s="33">
        <v>3.1122401908237694E-2</v>
      </c>
      <c r="D3859" s="33">
        <f t="shared" si="63"/>
        <v>1.8877598091762308E-2</v>
      </c>
    </row>
    <row r="3860" spans="2:4" x14ac:dyDescent="0.2">
      <c r="B3860" t="s">
        <v>3890</v>
      </c>
      <c r="C3860" s="33">
        <v>-2.92556573048941E-2</v>
      </c>
      <c r="D3860" s="33">
        <f t="shared" si="63"/>
        <v>7.9255657304894103E-2</v>
      </c>
    </row>
    <row r="3861" spans="2:4" x14ac:dyDescent="0.2">
      <c r="B3861" t="s">
        <v>3891</v>
      </c>
      <c r="C3861" s="33">
        <v>5.0821865882540493E-2</v>
      </c>
      <c r="D3861" s="33">
        <f t="shared" si="63"/>
        <v>-8.2186588254049009E-4</v>
      </c>
    </row>
    <row r="3862" spans="2:4" x14ac:dyDescent="0.2">
      <c r="B3862" t="s">
        <v>3892</v>
      </c>
      <c r="C3862" s="33">
        <v>-1.0022095940902155E-2</v>
      </c>
      <c r="D3862" s="33">
        <f t="shared" si="63"/>
        <v>6.0022095940902159E-2</v>
      </c>
    </row>
    <row r="3863" spans="2:4" x14ac:dyDescent="0.2">
      <c r="B3863" t="s">
        <v>3893</v>
      </c>
      <c r="C3863" s="33">
        <v>-8.8484922264176983E-3</v>
      </c>
      <c r="D3863" s="33">
        <f t="shared" si="63"/>
        <v>5.8848492226417699E-2</v>
      </c>
    </row>
    <row r="3864" spans="2:4" x14ac:dyDescent="0.2">
      <c r="B3864" t="s">
        <v>3894</v>
      </c>
      <c r="C3864" s="33">
        <v>-1.3252768761106959E-2</v>
      </c>
      <c r="D3864" s="33">
        <f t="shared" si="63"/>
        <v>6.3252768761106956E-2</v>
      </c>
    </row>
    <row r="3865" spans="2:4" x14ac:dyDescent="0.2">
      <c r="B3865" t="s">
        <v>3895</v>
      </c>
      <c r="C3865" s="33">
        <v>1.6822218465241189E-2</v>
      </c>
      <c r="D3865" s="33">
        <f t="shared" si="63"/>
        <v>3.317778153475881E-2</v>
      </c>
    </row>
    <row r="3866" spans="2:4" x14ac:dyDescent="0.2">
      <c r="B3866" t="s">
        <v>3896</v>
      </c>
      <c r="C3866" s="33">
        <v>-3.2335239582310816E-3</v>
      </c>
      <c r="D3866" s="33">
        <f t="shared" si="63"/>
        <v>5.3233523958231083E-2</v>
      </c>
    </row>
    <row r="3867" spans="2:4" x14ac:dyDescent="0.2">
      <c r="B3867" t="s">
        <v>3897</v>
      </c>
      <c r="C3867" s="33">
        <v>3.5493885317279476E-2</v>
      </c>
      <c r="D3867" s="33">
        <f t="shared" si="63"/>
        <v>1.4506114682720526E-2</v>
      </c>
    </row>
    <row r="3868" spans="2:4" x14ac:dyDescent="0.2">
      <c r="B3868" t="s">
        <v>3898</v>
      </c>
      <c r="C3868" s="33">
        <v>-2.4095157797373798E-2</v>
      </c>
      <c r="D3868" s="33">
        <f t="shared" si="63"/>
        <v>7.4095157797373801E-2</v>
      </c>
    </row>
    <row r="3869" spans="2:4" x14ac:dyDescent="0.2">
      <c r="B3869" t="s">
        <v>3899</v>
      </c>
      <c r="C3869" s="33">
        <v>-2.0293903123914919E-3</v>
      </c>
      <c r="D3869" s="33">
        <f t="shared" si="63"/>
        <v>5.2029390312391496E-2</v>
      </c>
    </row>
    <row r="3870" spans="2:4" x14ac:dyDescent="0.2">
      <c r="B3870" t="s">
        <v>3900</v>
      </c>
      <c r="C3870" s="33">
        <v>-2.1039732305892261E-2</v>
      </c>
      <c r="D3870" s="33">
        <f t="shared" si="63"/>
        <v>7.1039732305892264E-2</v>
      </c>
    </row>
    <row r="3871" spans="2:4" x14ac:dyDescent="0.2">
      <c r="B3871" t="s">
        <v>3901</v>
      </c>
      <c r="C3871" s="33">
        <v>5.6858404083262745E-2</v>
      </c>
      <c r="D3871" s="33">
        <f t="shared" si="63"/>
        <v>-6.8584040832627424E-3</v>
      </c>
    </row>
    <row r="3872" spans="2:4" x14ac:dyDescent="0.2">
      <c r="B3872" t="s">
        <v>3902</v>
      </c>
      <c r="C3872" s="33">
        <v>8.7260038344546525E-3</v>
      </c>
      <c r="D3872" s="33">
        <f t="shared" si="63"/>
        <v>4.1273996165545349E-2</v>
      </c>
    </row>
    <row r="3873" spans="2:4" x14ac:dyDescent="0.2">
      <c r="B3873" t="s">
        <v>3903</v>
      </c>
      <c r="C3873" s="33">
        <v>1.6062939001463251E-2</v>
      </c>
      <c r="D3873" s="33">
        <f t="shared" si="63"/>
        <v>3.3937060998536751E-2</v>
      </c>
    </row>
    <row r="3874" spans="2:4" x14ac:dyDescent="0.2">
      <c r="B3874" t="s">
        <v>3904</v>
      </c>
      <c r="C3874" s="33">
        <v>3.9272204716647623E-3</v>
      </c>
      <c r="D3874" s="33">
        <f t="shared" si="63"/>
        <v>4.6072779528335238E-2</v>
      </c>
    </row>
    <row r="3875" spans="2:4" x14ac:dyDescent="0.2">
      <c r="B3875" t="s">
        <v>3905</v>
      </c>
      <c r="C3875" s="33">
        <v>-1.5702465330128458E-2</v>
      </c>
      <c r="D3875" s="33">
        <f t="shared" si="63"/>
        <v>6.5702465330128468E-2</v>
      </c>
    </row>
    <row r="3876" spans="2:4" x14ac:dyDescent="0.2">
      <c r="B3876" t="s">
        <v>3906</v>
      </c>
      <c r="C3876" s="33">
        <v>-1.210806043425907E-3</v>
      </c>
      <c r="D3876" s="33">
        <f t="shared" si="63"/>
        <v>5.1210806043425913E-2</v>
      </c>
    </row>
    <row r="3877" spans="2:4" x14ac:dyDescent="0.2">
      <c r="B3877" t="s">
        <v>3907</v>
      </c>
      <c r="C3877" s="33">
        <v>-2.5634602074227797E-2</v>
      </c>
      <c r="D3877" s="33">
        <f t="shared" si="63"/>
        <v>7.56346020742278E-2</v>
      </c>
    </row>
    <row r="3878" spans="2:4" x14ac:dyDescent="0.2">
      <c r="B3878" t="s">
        <v>3908</v>
      </c>
      <c r="C3878" s="33">
        <v>9.2373621081877945E-3</v>
      </c>
      <c r="D3878" s="33">
        <f t="shared" si="63"/>
        <v>4.0762637891812212E-2</v>
      </c>
    </row>
    <row r="3879" spans="2:4" x14ac:dyDescent="0.2">
      <c r="B3879" t="s">
        <v>3909</v>
      </c>
      <c r="C3879" s="33">
        <v>2.0836705501121336E-2</v>
      </c>
      <c r="D3879" s="33">
        <f t="shared" si="63"/>
        <v>2.9163294498878667E-2</v>
      </c>
    </row>
    <row r="3880" spans="2:4" x14ac:dyDescent="0.2">
      <c r="B3880" t="s">
        <v>3910</v>
      </c>
      <c r="C3880" s="33">
        <v>-7.1313941491082892E-3</v>
      </c>
      <c r="D3880" s="33">
        <f t="shared" si="63"/>
        <v>5.713139414910829E-2</v>
      </c>
    </row>
    <row r="3881" spans="2:4" x14ac:dyDescent="0.2">
      <c r="B3881" t="s">
        <v>3911</v>
      </c>
      <c r="C3881" s="33">
        <v>-2.2084945487467287E-3</v>
      </c>
      <c r="D3881" s="33">
        <f t="shared" si="63"/>
        <v>5.220849454874673E-2</v>
      </c>
    </row>
    <row r="3882" spans="2:4" x14ac:dyDescent="0.2">
      <c r="B3882" t="s">
        <v>3912</v>
      </c>
      <c r="C3882" s="33">
        <v>7.2167290618156748E-3</v>
      </c>
      <c r="D3882" s="33">
        <f t="shared" si="63"/>
        <v>4.2783270938184327E-2</v>
      </c>
    </row>
    <row r="3883" spans="2:4" x14ac:dyDescent="0.2">
      <c r="B3883" t="s">
        <v>3913</v>
      </c>
      <c r="C3883" s="33">
        <v>2.0573241179917448E-2</v>
      </c>
      <c r="D3883" s="33">
        <f t="shared" si="63"/>
        <v>2.9426758820082555E-2</v>
      </c>
    </row>
    <row r="3884" spans="2:4" x14ac:dyDescent="0.2">
      <c r="B3884" t="s">
        <v>3914</v>
      </c>
      <c r="C3884" s="33">
        <v>1.8005817063365449E-2</v>
      </c>
      <c r="D3884" s="33">
        <f t="shared" si="63"/>
        <v>3.1994182936634558E-2</v>
      </c>
    </row>
    <row r="3885" spans="2:4" x14ac:dyDescent="0.2">
      <c r="B3885" t="s">
        <v>3915</v>
      </c>
      <c r="C3885" s="33">
        <v>3.1319195337245517E-2</v>
      </c>
      <c r="D3885" s="33">
        <f t="shared" si="63"/>
        <v>1.8680804662754485E-2</v>
      </c>
    </row>
    <row r="3886" spans="2:4" x14ac:dyDescent="0.2">
      <c r="B3886" t="s">
        <v>3916</v>
      </c>
      <c r="C3886" s="33">
        <v>3.1563478441690218E-2</v>
      </c>
      <c r="D3886" s="33">
        <f t="shared" si="63"/>
        <v>1.8436521558309785E-2</v>
      </c>
    </row>
    <row r="3887" spans="2:4" x14ac:dyDescent="0.2">
      <c r="B3887" t="s">
        <v>3917</v>
      </c>
      <c r="C3887" s="33">
        <v>2.7946992268811664E-2</v>
      </c>
      <c r="D3887" s="33">
        <f t="shared" si="63"/>
        <v>2.2053007731188339E-2</v>
      </c>
    </row>
    <row r="3888" spans="2:4" x14ac:dyDescent="0.2">
      <c r="B3888" t="s">
        <v>3918</v>
      </c>
      <c r="C3888" s="33">
        <v>5.8716227570931616E-3</v>
      </c>
      <c r="D3888" s="33">
        <f t="shared" si="63"/>
        <v>4.4128377242906844E-2</v>
      </c>
    </row>
    <row r="3889" spans="2:4" x14ac:dyDescent="0.2">
      <c r="B3889" t="s">
        <v>3919</v>
      </c>
      <c r="C3889" s="33">
        <v>3.3067806304454217E-2</v>
      </c>
      <c r="D3889" s="33">
        <f t="shared" si="63"/>
        <v>1.6932193695545786E-2</v>
      </c>
    </row>
    <row r="3890" spans="2:4" x14ac:dyDescent="0.2">
      <c r="B3890" t="s">
        <v>3920</v>
      </c>
      <c r="C3890" s="33">
        <v>4.2042158995266074E-2</v>
      </c>
      <c r="D3890" s="33">
        <f t="shared" si="63"/>
        <v>7.9578410047339287E-3</v>
      </c>
    </row>
    <row r="3891" spans="2:4" x14ac:dyDescent="0.2">
      <c r="B3891" t="s">
        <v>3921</v>
      </c>
      <c r="C3891" s="33">
        <v>-3.9455088754281879E-2</v>
      </c>
      <c r="D3891" s="33">
        <f t="shared" si="63"/>
        <v>8.9455088754281875E-2</v>
      </c>
    </row>
    <row r="3892" spans="2:4" x14ac:dyDescent="0.2">
      <c r="B3892" t="s">
        <v>3922</v>
      </c>
      <c r="C3892" s="33">
        <v>1.7661698852753309E-2</v>
      </c>
      <c r="D3892" s="33">
        <f t="shared" si="63"/>
        <v>3.2338301147246694E-2</v>
      </c>
    </row>
    <row r="3893" spans="2:4" x14ac:dyDescent="0.2">
      <c r="B3893" t="s">
        <v>3923</v>
      </c>
      <c r="C3893" s="33">
        <v>4.4782153087275886E-2</v>
      </c>
      <c r="D3893" s="33">
        <f t="shared" si="63"/>
        <v>5.2178469127241167E-3</v>
      </c>
    </row>
    <row r="3894" spans="2:4" x14ac:dyDescent="0.2">
      <c r="B3894" t="s">
        <v>3924</v>
      </c>
      <c r="C3894" s="33">
        <v>5.6153939882311408E-3</v>
      </c>
      <c r="D3894" s="33">
        <f t="shared" si="63"/>
        <v>4.4384606011768864E-2</v>
      </c>
    </row>
    <row r="3895" spans="2:4" x14ac:dyDescent="0.2">
      <c r="B3895" t="s">
        <v>3925</v>
      </c>
      <c r="C3895" s="33">
        <v>3.7684527987289121E-2</v>
      </c>
      <c r="D3895" s="33">
        <f t="shared" si="63"/>
        <v>1.2315472012710882E-2</v>
      </c>
    </row>
    <row r="3896" spans="2:4" x14ac:dyDescent="0.2">
      <c r="B3896" t="s">
        <v>3926</v>
      </c>
      <c r="C3896" s="33">
        <v>3.7188998537722909E-2</v>
      </c>
      <c r="D3896" s="33">
        <f t="shared" si="63"/>
        <v>1.2811001462277094E-2</v>
      </c>
    </row>
    <row r="3897" spans="2:4" x14ac:dyDescent="0.2">
      <c r="B3897" t="s">
        <v>3927</v>
      </c>
      <c r="C3897" s="33">
        <v>1.8248780962365298E-2</v>
      </c>
      <c r="D3897" s="33">
        <f t="shared" si="63"/>
        <v>3.1751219037634705E-2</v>
      </c>
    </row>
    <row r="3898" spans="2:4" x14ac:dyDescent="0.2">
      <c r="B3898" t="s">
        <v>3928</v>
      </c>
      <c r="C3898" s="33">
        <v>6.925708304568989E-3</v>
      </c>
      <c r="D3898" s="33">
        <f t="shared" si="63"/>
        <v>4.3074291695431012E-2</v>
      </c>
    </row>
    <row r="3899" spans="2:4" x14ac:dyDescent="0.2">
      <c r="B3899" t="s">
        <v>3929</v>
      </c>
      <c r="C3899" s="33">
        <v>2.0477506892973372E-3</v>
      </c>
      <c r="D3899" s="33">
        <f t="shared" si="63"/>
        <v>4.7952249310702667E-2</v>
      </c>
    </row>
    <row r="3900" spans="2:4" x14ac:dyDescent="0.2">
      <c r="B3900" t="s">
        <v>3930</v>
      </c>
      <c r="C3900" s="33">
        <v>2.5539584869569861E-2</v>
      </c>
      <c r="D3900" s="33">
        <f t="shared" si="63"/>
        <v>2.4460415130430142E-2</v>
      </c>
    </row>
    <row r="3901" spans="2:4" x14ac:dyDescent="0.2">
      <c r="B3901" t="s">
        <v>3931</v>
      </c>
      <c r="C3901" s="33">
        <v>2.1218427995847777E-2</v>
      </c>
      <c r="D3901" s="33">
        <f t="shared" si="63"/>
        <v>2.8781572004152225E-2</v>
      </c>
    </row>
    <row r="3902" spans="2:4" x14ac:dyDescent="0.2">
      <c r="B3902" t="s">
        <v>3932</v>
      </c>
      <c r="C3902" s="33">
        <v>5.3961087324582834E-3</v>
      </c>
      <c r="D3902" s="33">
        <f t="shared" si="63"/>
        <v>4.4603891267541718E-2</v>
      </c>
    </row>
    <row r="3903" spans="2:4" x14ac:dyDescent="0.2">
      <c r="B3903" t="s">
        <v>3933</v>
      </c>
      <c r="C3903" s="33">
        <v>5.353934814042359E-2</v>
      </c>
      <c r="D3903" s="33">
        <f t="shared" si="63"/>
        <v>-3.5393481404235871E-3</v>
      </c>
    </row>
    <row r="3904" spans="2:4" x14ac:dyDescent="0.2">
      <c r="B3904" t="s">
        <v>3934</v>
      </c>
      <c r="C3904" s="33">
        <v>-2.9199689229275988E-2</v>
      </c>
      <c r="D3904" s="33">
        <f t="shared" si="63"/>
        <v>7.9199689229275991E-2</v>
      </c>
    </row>
    <row r="3905" spans="2:4" x14ac:dyDescent="0.2">
      <c r="B3905" t="s">
        <v>3935</v>
      </c>
      <c r="C3905" s="33">
        <v>-1.9813399686659683E-2</v>
      </c>
      <c r="D3905" s="33">
        <f t="shared" si="63"/>
        <v>6.9813399686659686E-2</v>
      </c>
    </row>
    <row r="3906" spans="2:4" x14ac:dyDescent="0.2">
      <c r="B3906" t="s">
        <v>3936</v>
      </c>
      <c r="C3906" s="33">
        <v>2.8700295594061391E-3</v>
      </c>
      <c r="D3906" s="33">
        <f t="shared" si="63"/>
        <v>4.712997044059386E-2</v>
      </c>
    </row>
    <row r="3907" spans="2:4" x14ac:dyDescent="0.2">
      <c r="B3907" t="s">
        <v>3937</v>
      </c>
      <c r="C3907" s="33">
        <v>3.241031225060105E-2</v>
      </c>
      <c r="D3907" s="33">
        <f t="shared" si="63"/>
        <v>1.7589687749398952E-2</v>
      </c>
    </row>
    <row r="3908" spans="2:4" x14ac:dyDescent="0.2">
      <c r="B3908" t="s">
        <v>3938</v>
      </c>
      <c r="C3908" s="33">
        <v>-1.6962400568512732E-2</v>
      </c>
      <c r="D3908" s="33">
        <f t="shared" si="63"/>
        <v>6.6962400568512742E-2</v>
      </c>
    </row>
    <row r="3909" spans="2:4" x14ac:dyDescent="0.2">
      <c r="B3909" t="s">
        <v>3939</v>
      </c>
      <c r="C3909" s="33">
        <v>2.604632881811221E-2</v>
      </c>
      <c r="D3909" s="33">
        <f t="shared" ref="D3909:D3972" si="64">-C3909+5%</f>
        <v>2.3953671181887792E-2</v>
      </c>
    </row>
    <row r="3910" spans="2:4" x14ac:dyDescent="0.2">
      <c r="B3910" t="s">
        <v>3940</v>
      </c>
      <c r="C3910" s="33">
        <v>-2.3901072758118938E-2</v>
      </c>
      <c r="D3910" s="33">
        <f t="shared" si="64"/>
        <v>7.3901072758118941E-2</v>
      </c>
    </row>
    <row r="3911" spans="2:4" x14ac:dyDescent="0.2">
      <c r="B3911" t="s">
        <v>3941</v>
      </c>
      <c r="C3911" s="33">
        <v>2.0462435735669242E-2</v>
      </c>
      <c r="D3911" s="33">
        <f t="shared" si="64"/>
        <v>2.9537564264330761E-2</v>
      </c>
    </row>
    <row r="3912" spans="2:4" x14ac:dyDescent="0.2">
      <c r="B3912" t="s">
        <v>3942</v>
      </c>
      <c r="C3912" s="33">
        <v>6.3438679140191828E-2</v>
      </c>
      <c r="D3912" s="33">
        <f t="shared" si="64"/>
        <v>-1.3438679140191825E-2</v>
      </c>
    </row>
    <row r="3913" spans="2:4" x14ac:dyDescent="0.2">
      <c r="B3913" t="s">
        <v>3943</v>
      </c>
      <c r="C3913" s="33">
        <v>-3.4897217359825851E-3</v>
      </c>
      <c r="D3913" s="33">
        <f t="shared" si="64"/>
        <v>5.3489721735982584E-2</v>
      </c>
    </row>
    <row r="3914" spans="2:4" x14ac:dyDescent="0.2">
      <c r="B3914" t="s">
        <v>3944</v>
      </c>
      <c r="C3914" s="33">
        <v>-3.1791067887565833E-2</v>
      </c>
      <c r="D3914" s="33">
        <f t="shared" si="64"/>
        <v>8.1791067887565835E-2</v>
      </c>
    </row>
    <row r="3915" spans="2:4" x14ac:dyDescent="0.2">
      <c r="B3915" t="s">
        <v>3945</v>
      </c>
      <c r="C3915" s="33">
        <v>4.9875688455429397E-2</v>
      </c>
      <c r="D3915" s="33">
        <f t="shared" si="64"/>
        <v>1.2431154457060584E-4</v>
      </c>
    </row>
    <row r="3916" spans="2:4" x14ac:dyDescent="0.2">
      <c r="B3916" t="s">
        <v>3946</v>
      </c>
      <c r="C3916" s="33">
        <v>3.0107646191031026E-2</v>
      </c>
      <c r="D3916" s="33">
        <f t="shared" si="64"/>
        <v>1.9892353808968977E-2</v>
      </c>
    </row>
    <row r="3917" spans="2:4" x14ac:dyDescent="0.2">
      <c r="B3917" t="s">
        <v>3947</v>
      </c>
      <c r="C3917" s="33">
        <v>2.3968191311632719E-2</v>
      </c>
      <c r="D3917" s="33">
        <f t="shared" si="64"/>
        <v>2.6031808688367283E-2</v>
      </c>
    </row>
    <row r="3918" spans="2:4" x14ac:dyDescent="0.2">
      <c r="B3918" t="s">
        <v>3948</v>
      </c>
      <c r="C3918" s="33">
        <v>4.8874534341162039E-3</v>
      </c>
      <c r="D3918" s="33">
        <f t="shared" si="64"/>
        <v>4.5112546565883802E-2</v>
      </c>
    </row>
    <row r="3919" spans="2:4" x14ac:dyDescent="0.2">
      <c r="B3919" t="s">
        <v>3949</v>
      </c>
      <c r="C3919" s="33">
        <v>6.6615636273910234E-3</v>
      </c>
      <c r="D3919" s="33">
        <f t="shared" si="64"/>
        <v>4.3338436372608979E-2</v>
      </c>
    </row>
    <row r="3920" spans="2:4" x14ac:dyDescent="0.2">
      <c r="B3920" t="s">
        <v>3950</v>
      </c>
      <c r="C3920" s="33">
        <v>-1.3272595631844032E-2</v>
      </c>
      <c r="D3920" s="33">
        <f t="shared" si="64"/>
        <v>6.3272595631844036E-2</v>
      </c>
    </row>
    <row r="3921" spans="2:4" x14ac:dyDescent="0.2">
      <c r="B3921" t="s">
        <v>3951</v>
      </c>
      <c r="C3921" s="33">
        <v>3.1687801612646949E-2</v>
      </c>
      <c r="D3921" s="33">
        <f t="shared" si="64"/>
        <v>1.8312198387353054E-2</v>
      </c>
    </row>
    <row r="3922" spans="2:4" x14ac:dyDescent="0.2">
      <c r="B3922" t="s">
        <v>3952</v>
      </c>
      <c r="C3922" s="33">
        <v>1.7904070500188982E-2</v>
      </c>
      <c r="D3922" s="33">
        <f t="shared" si="64"/>
        <v>3.2095929499811021E-2</v>
      </c>
    </row>
    <row r="3923" spans="2:4" x14ac:dyDescent="0.2">
      <c r="B3923" t="s">
        <v>3953</v>
      </c>
      <c r="C3923" s="33">
        <v>3.491313605246428E-2</v>
      </c>
      <c r="D3923" s="33">
        <f t="shared" si="64"/>
        <v>1.5086863947535722E-2</v>
      </c>
    </row>
    <row r="3924" spans="2:4" x14ac:dyDescent="0.2">
      <c r="B3924" t="s">
        <v>3954</v>
      </c>
      <c r="C3924" s="33">
        <v>1.4025779960381637E-2</v>
      </c>
      <c r="D3924" s="33">
        <f t="shared" si="64"/>
        <v>3.5974220039618365E-2</v>
      </c>
    </row>
    <row r="3925" spans="2:4" x14ac:dyDescent="0.2">
      <c r="B3925" t="s">
        <v>3955</v>
      </c>
      <c r="C3925" s="33">
        <v>-7.1791151144904881E-3</v>
      </c>
      <c r="D3925" s="33">
        <f t="shared" si="64"/>
        <v>5.7179115114490489E-2</v>
      </c>
    </row>
    <row r="3926" spans="2:4" x14ac:dyDescent="0.2">
      <c r="B3926" t="s">
        <v>3956</v>
      </c>
      <c r="C3926" s="33">
        <v>-2.332441666232879E-2</v>
      </c>
      <c r="D3926" s="33">
        <f t="shared" si="64"/>
        <v>7.3324416662328792E-2</v>
      </c>
    </row>
    <row r="3927" spans="2:4" x14ac:dyDescent="0.2">
      <c r="B3927" t="s">
        <v>3957</v>
      </c>
      <c r="C3927" s="33">
        <v>3.115257377498285E-3</v>
      </c>
      <c r="D3927" s="33">
        <f t="shared" si="64"/>
        <v>4.6884742622501717E-2</v>
      </c>
    </row>
    <row r="3928" spans="2:4" x14ac:dyDescent="0.2">
      <c r="B3928" t="s">
        <v>3958</v>
      </c>
      <c r="C3928" s="33">
        <v>7.1570525433232394E-3</v>
      </c>
      <c r="D3928" s="33">
        <f t="shared" si="64"/>
        <v>4.2842947456676765E-2</v>
      </c>
    </row>
    <row r="3929" spans="2:4" x14ac:dyDescent="0.2">
      <c r="B3929" t="s">
        <v>3959</v>
      </c>
      <c r="C3929" s="33">
        <v>1.7725138304515865E-2</v>
      </c>
      <c r="D3929" s="33">
        <f t="shared" si="64"/>
        <v>3.2274861695484137E-2</v>
      </c>
    </row>
    <row r="3930" spans="2:4" x14ac:dyDescent="0.2">
      <c r="B3930" t="s">
        <v>3960</v>
      </c>
      <c r="C3930" s="33">
        <v>2.5538707600045001E-2</v>
      </c>
      <c r="D3930" s="33">
        <f t="shared" si="64"/>
        <v>2.4461292399955002E-2</v>
      </c>
    </row>
    <row r="3931" spans="2:4" x14ac:dyDescent="0.2">
      <c r="B3931" t="s">
        <v>3961</v>
      </c>
      <c r="C3931" s="33">
        <v>1.7454273874982423E-2</v>
      </c>
      <c r="D3931" s="33">
        <f t="shared" si="64"/>
        <v>3.2545726125017577E-2</v>
      </c>
    </row>
    <row r="3932" spans="2:4" x14ac:dyDescent="0.2">
      <c r="B3932" t="s">
        <v>3962</v>
      </c>
      <c r="C3932" s="33">
        <v>-1.5482701094538332E-2</v>
      </c>
      <c r="D3932" s="33">
        <f t="shared" si="64"/>
        <v>6.548270109453834E-2</v>
      </c>
    </row>
    <row r="3933" spans="2:4" x14ac:dyDescent="0.2">
      <c r="B3933" t="s">
        <v>3963</v>
      </c>
      <c r="C3933" s="33">
        <v>1.774621184713045E-2</v>
      </c>
      <c r="D3933" s="33">
        <f t="shared" si="64"/>
        <v>3.2253788152869556E-2</v>
      </c>
    </row>
    <row r="3934" spans="2:4" x14ac:dyDescent="0.2">
      <c r="B3934" t="s">
        <v>3964</v>
      </c>
      <c r="C3934" s="33">
        <v>4.8912287629482562E-2</v>
      </c>
      <c r="D3934" s="33">
        <f t="shared" si="64"/>
        <v>1.0877123705174407E-3</v>
      </c>
    </row>
    <row r="3935" spans="2:4" x14ac:dyDescent="0.2">
      <c r="B3935" t="s">
        <v>3965</v>
      </c>
      <c r="C3935" s="33">
        <v>5.9623448265819631E-3</v>
      </c>
      <c r="D3935" s="33">
        <f t="shared" si="64"/>
        <v>4.4037655173418039E-2</v>
      </c>
    </row>
    <row r="3936" spans="2:4" x14ac:dyDescent="0.2">
      <c r="B3936" t="s">
        <v>3966</v>
      </c>
      <c r="C3936" s="33">
        <v>-3.7860496943123698E-2</v>
      </c>
      <c r="D3936" s="33">
        <f t="shared" si="64"/>
        <v>8.78604969431237E-2</v>
      </c>
    </row>
    <row r="3937" spans="2:4" x14ac:dyDescent="0.2">
      <c r="B3937" t="s">
        <v>3967</v>
      </c>
      <c r="C3937" s="33">
        <v>3.8794966912640887E-2</v>
      </c>
      <c r="D3937" s="33">
        <f t="shared" si="64"/>
        <v>1.1205033087359116E-2</v>
      </c>
    </row>
    <row r="3938" spans="2:4" x14ac:dyDescent="0.2">
      <c r="B3938" t="s">
        <v>3968</v>
      </c>
      <c r="C3938" s="33">
        <v>1.4212775987122339E-2</v>
      </c>
      <c r="D3938" s="33">
        <f t="shared" si="64"/>
        <v>3.5787224012877664E-2</v>
      </c>
    </row>
    <row r="3939" spans="2:4" x14ac:dyDescent="0.2">
      <c r="B3939" t="s">
        <v>3969</v>
      </c>
      <c r="C3939" s="33">
        <v>8.0768745923752439E-3</v>
      </c>
      <c r="D3939" s="33">
        <f t="shared" si="64"/>
        <v>4.1923125407624759E-2</v>
      </c>
    </row>
    <row r="3940" spans="2:4" x14ac:dyDescent="0.2">
      <c r="B3940" t="s">
        <v>3970</v>
      </c>
      <c r="C3940" s="33">
        <v>1.8466824256911436E-2</v>
      </c>
      <c r="D3940" s="33">
        <f t="shared" si="64"/>
        <v>3.1533175743088566E-2</v>
      </c>
    </row>
    <row r="3941" spans="2:4" x14ac:dyDescent="0.2">
      <c r="B3941" t="s">
        <v>3971</v>
      </c>
      <c r="C3941" s="33">
        <v>9.8619559414465201E-3</v>
      </c>
      <c r="D3941" s="33">
        <f t="shared" si="64"/>
        <v>4.0138044058553479E-2</v>
      </c>
    </row>
    <row r="3942" spans="2:4" x14ac:dyDescent="0.2">
      <c r="B3942" t="s">
        <v>3972</v>
      </c>
      <c r="C3942" s="33">
        <v>4.6578653037343256E-3</v>
      </c>
      <c r="D3942" s="33">
        <f t="shared" si="64"/>
        <v>4.5342134696265676E-2</v>
      </c>
    </row>
    <row r="3943" spans="2:4" x14ac:dyDescent="0.2">
      <c r="B3943" t="s">
        <v>3973</v>
      </c>
      <c r="C3943" s="33">
        <v>4.027298145850363E-2</v>
      </c>
      <c r="D3943" s="33">
        <f t="shared" si="64"/>
        <v>9.7270185414963725E-3</v>
      </c>
    </row>
    <row r="3944" spans="2:4" x14ac:dyDescent="0.2">
      <c r="B3944" t="s">
        <v>3974</v>
      </c>
      <c r="C3944" s="33">
        <v>3.2662987807113859E-2</v>
      </c>
      <c r="D3944" s="33">
        <f t="shared" si="64"/>
        <v>1.7337012192886143E-2</v>
      </c>
    </row>
    <row r="3945" spans="2:4" x14ac:dyDescent="0.2">
      <c r="B3945" t="s">
        <v>3975</v>
      </c>
      <c r="C3945" s="33">
        <v>1.9222561168379157E-2</v>
      </c>
      <c r="D3945" s="33">
        <f t="shared" si="64"/>
        <v>3.0777438831620846E-2</v>
      </c>
    </row>
    <row r="3946" spans="2:4" x14ac:dyDescent="0.2">
      <c r="B3946" t="s">
        <v>3976</v>
      </c>
      <c r="C3946" s="33">
        <v>3.1513953698200328E-2</v>
      </c>
      <c r="D3946" s="33">
        <f t="shared" si="64"/>
        <v>1.8486046301799675E-2</v>
      </c>
    </row>
    <row r="3947" spans="2:4" x14ac:dyDescent="0.2">
      <c r="B3947" t="s">
        <v>3977</v>
      </c>
      <c r="C3947" s="33">
        <v>6.9931701699733149E-3</v>
      </c>
      <c r="D3947" s="33">
        <f t="shared" si="64"/>
        <v>4.300682983002669E-2</v>
      </c>
    </row>
    <row r="3948" spans="2:4" x14ac:dyDescent="0.2">
      <c r="B3948" t="s">
        <v>3978</v>
      </c>
      <c r="C3948" s="33">
        <v>6.6599837205287005E-3</v>
      </c>
      <c r="D3948" s="33">
        <f t="shared" si="64"/>
        <v>4.3340016279471302E-2</v>
      </c>
    </row>
    <row r="3949" spans="2:4" x14ac:dyDescent="0.2">
      <c r="B3949" t="s">
        <v>3979</v>
      </c>
      <c r="C3949" s="33">
        <v>9.3486087189376017E-3</v>
      </c>
      <c r="D3949" s="33">
        <f t="shared" si="64"/>
        <v>4.0651391281062405E-2</v>
      </c>
    </row>
    <row r="3950" spans="2:4" x14ac:dyDescent="0.2">
      <c r="B3950" t="s">
        <v>3980</v>
      </c>
      <c r="C3950" s="33">
        <v>1.306888962864395E-4</v>
      </c>
      <c r="D3950" s="33">
        <f t="shared" si="64"/>
        <v>4.9869311103713565E-2</v>
      </c>
    </row>
    <row r="3951" spans="2:4" x14ac:dyDescent="0.2">
      <c r="B3951" t="s">
        <v>3981</v>
      </c>
      <c r="C3951" s="33">
        <v>7.9830633824786775E-3</v>
      </c>
      <c r="D3951" s="33">
        <f t="shared" si="64"/>
        <v>4.2016936617521324E-2</v>
      </c>
    </row>
    <row r="3952" spans="2:4" x14ac:dyDescent="0.2">
      <c r="B3952" t="s">
        <v>3982</v>
      </c>
      <c r="C3952" s="33">
        <v>8.7447506931685823E-3</v>
      </c>
      <c r="D3952" s="33">
        <f t="shared" si="64"/>
        <v>4.1255249306831422E-2</v>
      </c>
    </row>
    <row r="3953" spans="2:4" x14ac:dyDescent="0.2">
      <c r="B3953" t="s">
        <v>3983</v>
      </c>
      <c r="C3953" s="33">
        <v>-2.9997332066239099E-2</v>
      </c>
      <c r="D3953" s="33">
        <f t="shared" si="64"/>
        <v>7.9997332066239102E-2</v>
      </c>
    </row>
    <row r="3954" spans="2:4" x14ac:dyDescent="0.2">
      <c r="B3954" t="s">
        <v>3984</v>
      </c>
      <c r="C3954" s="33">
        <v>1.8931481230853621E-2</v>
      </c>
      <c r="D3954" s="33">
        <f t="shared" si="64"/>
        <v>3.1068518769146382E-2</v>
      </c>
    </row>
    <row r="3955" spans="2:4" x14ac:dyDescent="0.2">
      <c r="B3955" t="s">
        <v>3985</v>
      </c>
      <c r="C3955" s="33">
        <v>-7.1280873394732238E-3</v>
      </c>
      <c r="D3955" s="33">
        <f t="shared" si="64"/>
        <v>5.7128087339473228E-2</v>
      </c>
    </row>
    <row r="3956" spans="2:4" x14ac:dyDescent="0.2">
      <c r="B3956" t="s">
        <v>3986</v>
      </c>
      <c r="C3956" s="33">
        <v>8.7504401443947999E-3</v>
      </c>
      <c r="D3956" s="33">
        <f t="shared" si="64"/>
        <v>4.1249559855605203E-2</v>
      </c>
    </row>
    <row r="3957" spans="2:4" x14ac:dyDescent="0.2">
      <c r="B3957" t="s">
        <v>3987</v>
      </c>
      <c r="C3957" s="33">
        <v>1.7300943730187965E-2</v>
      </c>
      <c r="D3957" s="33">
        <f t="shared" si="64"/>
        <v>3.2699056269812038E-2</v>
      </c>
    </row>
    <row r="3958" spans="2:4" x14ac:dyDescent="0.2">
      <c r="B3958" t="s">
        <v>3988</v>
      </c>
      <c r="C3958" s="33">
        <v>-1.0424249817260062E-3</v>
      </c>
      <c r="D3958" s="33">
        <f t="shared" si="64"/>
        <v>5.1042424981726009E-2</v>
      </c>
    </row>
    <row r="3959" spans="2:4" x14ac:dyDescent="0.2">
      <c r="B3959" t="s">
        <v>3989</v>
      </c>
      <c r="C3959" s="33">
        <v>1.9112988256328352E-2</v>
      </c>
      <c r="D3959" s="33">
        <f t="shared" si="64"/>
        <v>3.0887011743671651E-2</v>
      </c>
    </row>
    <row r="3960" spans="2:4" x14ac:dyDescent="0.2">
      <c r="B3960" t="s">
        <v>3990</v>
      </c>
      <c r="C3960" s="33">
        <v>8.5313687052574957E-4</v>
      </c>
      <c r="D3960" s="33">
        <f t="shared" si="64"/>
        <v>4.914686312947425E-2</v>
      </c>
    </row>
    <row r="3961" spans="2:4" x14ac:dyDescent="0.2">
      <c r="B3961" t="s">
        <v>3991</v>
      </c>
      <c r="C3961" s="33">
        <v>8.7451553808202114E-3</v>
      </c>
      <c r="D3961" s="33">
        <f t="shared" si="64"/>
        <v>4.125484461917979E-2</v>
      </c>
    </row>
    <row r="3962" spans="2:4" x14ac:dyDescent="0.2">
      <c r="B3962" t="s">
        <v>3992</v>
      </c>
      <c r="C3962" s="33">
        <v>3.0753962841481547E-2</v>
      </c>
      <c r="D3962" s="33">
        <f t="shared" si="64"/>
        <v>1.9246037158518456E-2</v>
      </c>
    </row>
    <row r="3963" spans="2:4" x14ac:dyDescent="0.2">
      <c r="B3963" t="s">
        <v>3993</v>
      </c>
      <c r="C3963" s="33">
        <v>6.4497180088939681E-3</v>
      </c>
      <c r="D3963" s="33">
        <f t="shared" si="64"/>
        <v>4.3550281991106034E-2</v>
      </c>
    </row>
    <row r="3964" spans="2:4" x14ac:dyDescent="0.2">
      <c r="B3964" t="s">
        <v>3994</v>
      </c>
      <c r="C3964" s="33">
        <v>1.0813697170362169E-2</v>
      </c>
      <c r="D3964" s="33">
        <f t="shared" si="64"/>
        <v>3.9186302829637837E-2</v>
      </c>
    </row>
    <row r="3965" spans="2:4" x14ac:dyDescent="0.2">
      <c r="B3965" t="s">
        <v>3995</v>
      </c>
      <c r="C3965" s="33">
        <v>2.5719634269062104E-2</v>
      </c>
      <c r="D3965" s="33">
        <f t="shared" si="64"/>
        <v>2.4280365730937899E-2</v>
      </c>
    </row>
    <row r="3966" spans="2:4" x14ac:dyDescent="0.2">
      <c r="B3966" t="s">
        <v>3996</v>
      </c>
      <c r="C3966" s="33">
        <v>-1.2270387059687063E-2</v>
      </c>
      <c r="D3966" s="33">
        <f t="shared" si="64"/>
        <v>6.2270387059687064E-2</v>
      </c>
    </row>
    <row r="3967" spans="2:4" x14ac:dyDescent="0.2">
      <c r="B3967" t="s">
        <v>3997</v>
      </c>
      <c r="C3967" s="33">
        <v>-1.3074016949604276E-2</v>
      </c>
      <c r="D3967" s="33">
        <f t="shared" si="64"/>
        <v>6.3074016949604281E-2</v>
      </c>
    </row>
    <row r="3968" spans="2:4" x14ac:dyDescent="0.2">
      <c r="B3968" t="s">
        <v>3998</v>
      </c>
      <c r="C3968" s="33">
        <v>4.0728000629746713E-2</v>
      </c>
      <c r="D3968" s="33">
        <f t="shared" si="64"/>
        <v>9.2719993702532894E-3</v>
      </c>
    </row>
    <row r="3969" spans="2:4" x14ac:dyDescent="0.2">
      <c r="B3969" t="s">
        <v>3999</v>
      </c>
      <c r="C3969" s="33">
        <v>-1.3719412129232953E-2</v>
      </c>
      <c r="D3969" s="33">
        <f t="shared" si="64"/>
        <v>6.3719412129232961E-2</v>
      </c>
    </row>
    <row r="3970" spans="2:4" x14ac:dyDescent="0.2">
      <c r="B3970" t="s">
        <v>4000</v>
      </c>
      <c r="C3970" s="33">
        <v>2.2626187862679649E-2</v>
      </c>
      <c r="D3970" s="33">
        <f t="shared" si="64"/>
        <v>2.7373812137320354E-2</v>
      </c>
    </row>
    <row r="3971" spans="2:4" x14ac:dyDescent="0.2">
      <c r="B3971" t="s">
        <v>4001</v>
      </c>
      <c r="C3971" s="33">
        <v>-6.2355244789249805E-3</v>
      </c>
      <c r="D3971" s="33">
        <f t="shared" si="64"/>
        <v>5.6235524478924985E-2</v>
      </c>
    </row>
    <row r="3972" spans="2:4" x14ac:dyDescent="0.2">
      <c r="B3972" t="s">
        <v>4002</v>
      </c>
      <c r="C3972" s="33">
        <v>-4.4831131627216456E-3</v>
      </c>
      <c r="D3972" s="33">
        <f t="shared" si="64"/>
        <v>5.4483113162721648E-2</v>
      </c>
    </row>
    <row r="3973" spans="2:4" x14ac:dyDescent="0.2">
      <c r="B3973" t="s">
        <v>4003</v>
      </c>
      <c r="C3973" s="33">
        <v>-9.1687179393151567E-4</v>
      </c>
      <c r="D3973" s="33">
        <f t="shared" ref="D3973:D4004" si="65">-C3973+5%</f>
        <v>5.091687179393152E-2</v>
      </c>
    </row>
    <row r="3974" spans="2:4" x14ac:dyDescent="0.2">
      <c r="B3974" t="s">
        <v>4004</v>
      </c>
      <c r="C3974" s="33">
        <v>3.373739651356384E-2</v>
      </c>
      <c r="D3974" s="33">
        <f t="shared" si="65"/>
        <v>1.6262603486436163E-2</v>
      </c>
    </row>
    <row r="3975" spans="2:4" x14ac:dyDescent="0.2">
      <c r="B3975" t="s">
        <v>4005</v>
      </c>
      <c r="C3975" s="33">
        <v>-3.9531522254212526E-3</v>
      </c>
      <c r="D3975" s="33">
        <f t="shared" si="65"/>
        <v>5.3953152225421255E-2</v>
      </c>
    </row>
    <row r="3976" spans="2:4" x14ac:dyDescent="0.2">
      <c r="B3976" t="s">
        <v>4006</v>
      </c>
      <c r="C3976" s="33">
        <v>3.1861004328203102E-2</v>
      </c>
      <c r="D3976" s="33">
        <f t="shared" si="65"/>
        <v>1.8138995671796901E-2</v>
      </c>
    </row>
    <row r="3977" spans="2:4" x14ac:dyDescent="0.2">
      <c r="B3977" t="s">
        <v>4007</v>
      </c>
      <c r="C3977" s="33">
        <v>2.4992153911719498E-2</v>
      </c>
      <c r="D3977" s="33">
        <f t="shared" si="65"/>
        <v>2.5007846088280505E-2</v>
      </c>
    </row>
    <row r="3978" spans="2:4" x14ac:dyDescent="0.2">
      <c r="B3978" t="s">
        <v>4008</v>
      </c>
      <c r="C3978" s="33">
        <v>7.3504500406476247E-3</v>
      </c>
      <c r="D3978" s="33">
        <f t="shared" si="65"/>
        <v>4.2649549959352377E-2</v>
      </c>
    </row>
    <row r="3979" spans="2:4" x14ac:dyDescent="0.2">
      <c r="B3979" t="s">
        <v>4009</v>
      </c>
      <c r="C3979" s="33">
        <v>1.8418276014005756E-2</v>
      </c>
      <c r="D3979" s="33">
        <f t="shared" si="65"/>
        <v>3.1581723985994251E-2</v>
      </c>
    </row>
    <row r="3980" spans="2:4" x14ac:dyDescent="0.2">
      <c r="B3980" t="s">
        <v>4010</v>
      </c>
      <c r="C3980" s="33">
        <v>4.1297802461399656E-2</v>
      </c>
      <c r="D3980" s="33">
        <f t="shared" si="65"/>
        <v>8.7021975386003467E-3</v>
      </c>
    </row>
    <row r="3981" spans="2:4" x14ac:dyDescent="0.2">
      <c r="B3981" t="s">
        <v>4011</v>
      </c>
      <c r="C3981" s="33">
        <v>3.2453089638012468E-3</v>
      </c>
      <c r="D3981" s="33">
        <f t="shared" si="65"/>
        <v>4.6754691036198753E-2</v>
      </c>
    </row>
    <row r="3982" spans="2:4" x14ac:dyDescent="0.2">
      <c r="B3982" t="s">
        <v>4012</v>
      </c>
      <c r="C3982" s="33">
        <v>-6.3634586032217787E-3</v>
      </c>
      <c r="D3982" s="33">
        <f t="shared" si="65"/>
        <v>5.6363458603221783E-2</v>
      </c>
    </row>
    <row r="3983" spans="2:4" x14ac:dyDescent="0.2">
      <c r="B3983" t="s">
        <v>4013</v>
      </c>
      <c r="C3983" s="33">
        <v>-1.463516116098902E-2</v>
      </c>
      <c r="D3983" s="33">
        <f t="shared" si="65"/>
        <v>6.4635161160989024E-2</v>
      </c>
    </row>
    <row r="3984" spans="2:4" x14ac:dyDescent="0.2">
      <c r="B3984" t="s">
        <v>4014</v>
      </c>
      <c r="C3984" s="33">
        <v>8.0612646239967799E-3</v>
      </c>
      <c r="D3984" s="33">
        <f t="shared" si="65"/>
        <v>4.1938735376003219E-2</v>
      </c>
    </row>
    <row r="3985" spans="2:4" x14ac:dyDescent="0.2">
      <c r="B3985" t="s">
        <v>4015</v>
      </c>
      <c r="C3985" s="33">
        <v>9.4072995536793949E-3</v>
      </c>
      <c r="D3985" s="33">
        <f t="shared" si="65"/>
        <v>4.0592700446320608E-2</v>
      </c>
    </row>
    <row r="3986" spans="2:4" x14ac:dyDescent="0.2">
      <c r="B3986" t="s">
        <v>4016</v>
      </c>
      <c r="C3986" s="33">
        <v>1.9864602461924112E-2</v>
      </c>
      <c r="D3986" s="33">
        <f t="shared" si="65"/>
        <v>3.0135397538075891E-2</v>
      </c>
    </row>
    <row r="3987" spans="2:4" x14ac:dyDescent="0.2">
      <c r="B3987" t="s">
        <v>4017</v>
      </c>
      <c r="C3987" s="33">
        <v>2.5871335148986846E-2</v>
      </c>
      <c r="D3987" s="33">
        <f t="shared" si="65"/>
        <v>2.4128664851013157E-2</v>
      </c>
    </row>
    <row r="3988" spans="2:4" x14ac:dyDescent="0.2">
      <c r="B3988" t="s">
        <v>4018</v>
      </c>
      <c r="C3988" s="33">
        <v>-2.6199527350462496E-3</v>
      </c>
      <c r="D3988" s="33">
        <f t="shared" si="65"/>
        <v>5.2619952735046251E-2</v>
      </c>
    </row>
    <row r="3989" spans="2:4" x14ac:dyDescent="0.2">
      <c r="B3989" t="s">
        <v>4019</v>
      </c>
      <c r="C3989" s="33">
        <v>3.2942079789745143E-2</v>
      </c>
      <c r="D3989" s="33">
        <f t="shared" si="65"/>
        <v>1.7057920210254859E-2</v>
      </c>
    </row>
    <row r="3990" spans="2:4" x14ac:dyDescent="0.2">
      <c r="B3990" t="s">
        <v>4020</v>
      </c>
      <c r="C3990" s="33">
        <v>6.2182650133298552E-3</v>
      </c>
      <c r="D3990" s="33">
        <f t="shared" si="65"/>
        <v>4.3781734986670151E-2</v>
      </c>
    </row>
    <row r="3991" spans="2:4" x14ac:dyDescent="0.2">
      <c r="B3991" t="s">
        <v>4021</v>
      </c>
      <c r="C3991" s="33">
        <v>3.9783246425953859E-3</v>
      </c>
      <c r="D3991" s="33">
        <f t="shared" si="65"/>
        <v>4.6021675357404618E-2</v>
      </c>
    </row>
    <row r="3992" spans="2:4" x14ac:dyDescent="0.2">
      <c r="B3992" t="s">
        <v>4022</v>
      </c>
      <c r="C3992" s="33">
        <v>1.7300771638811142E-2</v>
      </c>
      <c r="D3992" s="33">
        <f t="shared" si="65"/>
        <v>3.269922836118886E-2</v>
      </c>
    </row>
    <row r="3993" spans="2:4" x14ac:dyDescent="0.2">
      <c r="B3993" t="s">
        <v>4023</v>
      </c>
      <c r="C3993" s="33">
        <v>4.9104563181722573E-3</v>
      </c>
      <c r="D3993" s="33">
        <f t="shared" si="65"/>
        <v>4.5089543681827743E-2</v>
      </c>
    </row>
    <row r="3994" spans="2:4" x14ac:dyDescent="0.2">
      <c r="B3994" t="s">
        <v>4024</v>
      </c>
      <c r="C3994" s="33">
        <v>2.1666799619419093E-2</v>
      </c>
      <c r="D3994" s="33">
        <f t="shared" si="65"/>
        <v>2.833320038058091E-2</v>
      </c>
    </row>
    <row r="3995" spans="2:4" x14ac:dyDescent="0.2">
      <c r="B3995" t="s">
        <v>4025</v>
      </c>
      <c r="C3995" s="33">
        <v>2.0307761135022293E-2</v>
      </c>
      <c r="D3995" s="33">
        <f t="shared" si="65"/>
        <v>2.969223886497771E-2</v>
      </c>
    </row>
    <row r="3996" spans="2:4" x14ac:dyDescent="0.2">
      <c r="B3996" t="s">
        <v>4026</v>
      </c>
      <c r="C3996" s="33">
        <v>3.9228152009247771E-2</v>
      </c>
      <c r="D3996" s="33">
        <f t="shared" si="65"/>
        <v>1.0771847990752231E-2</v>
      </c>
    </row>
    <row r="3997" spans="2:4" x14ac:dyDescent="0.2">
      <c r="B3997" t="s">
        <v>4027</v>
      </c>
      <c r="C3997" s="33">
        <v>1.8649755213846552E-2</v>
      </c>
      <c r="D3997" s="33">
        <f t="shared" si="65"/>
        <v>3.1350244786153447E-2</v>
      </c>
    </row>
    <row r="3998" spans="2:4" x14ac:dyDescent="0.2">
      <c r="B3998" t="s">
        <v>4028</v>
      </c>
      <c r="C3998" s="33">
        <v>4.9670109521164831E-2</v>
      </c>
      <c r="D3998" s="33">
        <f t="shared" si="65"/>
        <v>3.2989047883517225E-4</v>
      </c>
    </row>
    <row r="3999" spans="2:4" x14ac:dyDescent="0.2">
      <c r="B3999" t="s">
        <v>4029</v>
      </c>
      <c r="C3999" s="33">
        <v>2.925010840106026E-3</v>
      </c>
      <c r="D3999" s="33">
        <f t="shared" si="65"/>
        <v>4.7074989159893978E-2</v>
      </c>
    </row>
    <row r="4000" spans="2:4" x14ac:dyDescent="0.2">
      <c r="B4000" t="s">
        <v>4030</v>
      </c>
      <c r="C4000" s="33">
        <v>-3.6530139532455028E-2</v>
      </c>
      <c r="D4000" s="33">
        <f t="shared" si="65"/>
        <v>8.653013953245503E-2</v>
      </c>
    </row>
    <row r="4001" spans="2:4" x14ac:dyDescent="0.2">
      <c r="B4001" t="s">
        <v>4031</v>
      </c>
      <c r="C4001" s="33">
        <v>-1.5606932768662979E-2</v>
      </c>
      <c r="D4001" s="33">
        <f t="shared" si="65"/>
        <v>6.5606932768662987E-2</v>
      </c>
    </row>
    <row r="4002" spans="2:4" x14ac:dyDescent="0.2">
      <c r="B4002" t="s">
        <v>4032</v>
      </c>
      <c r="C4002" s="33">
        <v>2.702979080041535E-2</v>
      </c>
      <c r="D4002" s="33">
        <f t="shared" si="65"/>
        <v>2.2970209199584653E-2</v>
      </c>
    </row>
    <row r="4003" spans="2:4" x14ac:dyDescent="0.2">
      <c r="B4003" t="s">
        <v>4033</v>
      </c>
      <c r="C4003" s="33">
        <v>1.9381772255832472E-2</v>
      </c>
      <c r="D4003" s="33">
        <f t="shared" si="65"/>
        <v>3.0618227744167531E-2</v>
      </c>
    </row>
    <row r="4004" spans="2:4" x14ac:dyDescent="0.2">
      <c r="B4004" t="s">
        <v>4034</v>
      </c>
      <c r="C4004" s="33">
        <v>3.4878398384440165E-2</v>
      </c>
      <c r="D4004" s="33">
        <f t="shared" si="65"/>
        <v>1.5121601615559838E-2</v>
      </c>
    </row>
  </sheetData>
  <mergeCells count="1">
    <mergeCell ref="F61:G63"/>
  </mergeCells>
  <conditionalFormatting sqref="I52:Q52 G49:Q4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004"/>
  <sheetViews>
    <sheetView topLeftCell="A35" workbookViewId="0">
      <selection activeCell="D11" sqref="D11"/>
    </sheetView>
  </sheetViews>
  <sheetFormatPr baseColWidth="10" defaultRowHeight="16" x14ac:dyDescent="0.2"/>
  <cols>
    <col min="1" max="1" width="4.33203125" customWidth="1"/>
    <col min="2" max="2" width="6.5" customWidth="1"/>
    <col min="3" max="3" width="11" bestFit="1" customWidth="1"/>
    <col min="4" max="6" width="13.1640625" customWidth="1"/>
    <col min="7" max="7" width="20.33203125" bestFit="1" customWidth="1"/>
    <col min="8" max="8" width="12.5" bestFit="1" customWidth="1"/>
    <col min="9" max="9" width="12.33203125" bestFit="1" customWidth="1"/>
    <col min="10" max="10" width="11.5" bestFit="1" customWidth="1"/>
  </cols>
  <sheetData>
    <row r="1" spans="2:10" x14ac:dyDescent="0.2">
      <c r="F1" s="32"/>
    </row>
    <row r="2" spans="2:10" x14ac:dyDescent="0.2">
      <c r="B2" s="37"/>
      <c r="C2" s="37" t="s">
        <v>4035</v>
      </c>
      <c r="D2" s="37" t="s">
        <v>4036</v>
      </c>
    </row>
    <row r="3" spans="2:10" x14ac:dyDescent="0.2">
      <c r="B3" s="37"/>
      <c r="C3" s="37" t="s">
        <v>684</v>
      </c>
      <c r="D3" s="37" t="s">
        <v>685</v>
      </c>
      <c r="F3" s="37"/>
      <c r="G3" s="37" t="s">
        <v>684</v>
      </c>
      <c r="H3" s="37" t="s">
        <v>685</v>
      </c>
      <c r="J3" t="s">
        <v>4037</v>
      </c>
    </row>
    <row r="4" spans="2:10" x14ac:dyDescent="0.2">
      <c r="B4" t="s">
        <v>29</v>
      </c>
      <c r="C4" s="33">
        <f>Corr_0!C4</f>
        <v>-6.9727240215530038E-3</v>
      </c>
      <c r="D4" s="32">
        <v>7.6881734935366208E-2</v>
      </c>
      <c r="E4" s="32"/>
      <c r="F4" s="37" t="s">
        <v>25</v>
      </c>
      <c r="G4" s="33">
        <f>AVERAGE(C4:C4004)</f>
        <v>9.5513738384739241E-3</v>
      </c>
      <c r="H4" s="33">
        <f>AVERAGE(D4:D4004)</f>
        <v>3.9674459922963756E-2</v>
      </c>
      <c r="J4" s="46">
        <f>CORREL(C4:C4004,D4:D4004)</f>
        <v>-2.53404515294148E-2</v>
      </c>
    </row>
    <row r="5" spans="2:10" x14ac:dyDescent="0.2">
      <c r="B5" t="s">
        <v>30</v>
      </c>
      <c r="C5" s="33">
        <f>Corr_0!C5</f>
        <v>-1.4222924127746383E-2</v>
      </c>
      <c r="D5" s="32">
        <v>5.6735230556956971E-2</v>
      </c>
      <c r="F5" s="37" t="s">
        <v>686</v>
      </c>
      <c r="G5" s="33">
        <f>STDEV(C4:C4004)</f>
        <v>2.0256756727096783E-2</v>
      </c>
      <c r="H5" s="33">
        <f>STDEV(D4:D4004)</f>
        <v>2.0117825476020205E-2</v>
      </c>
    </row>
    <row r="6" spans="2:10" x14ac:dyDescent="0.2">
      <c r="B6" t="s">
        <v>31</v>
      </c>
      <c r="C6" s="33">
        <f>Corr_0!C6</f>
        <v>1.7005924896937079E-2</v>
      </c>
      <c r="D6" s="32">
        <v>2.9958050503649185E-2</v>
      </c>
      <c r="F6" s="37" t="s">
        <v>687</v>
      </c>
      <c r="G6" s="36">
        <f>SKEW(C4:C4004)</f>
        <v>-3.141845065010777E-3</v>
      </c>
      <c r="H6" s="38">
        <f>SKEW(D4:D4004)</f>
        <v>2.6911872440060649</v>
      </c>
    </row>
    <row r="7" spans="2:10" x14ac:dyDescent="0.2">
      <c r="B7" t="s">
        <v>32</v>
      </c>
      <c r="C7" s="33">
        <f>Corr_0!C7</f>
        <v>5.6455316831882769E-2</v>
      </c>
      <c r="D7" s="32">
        <v>2.513222834301148E-2</v>
      </c>
    </row>
    <row r="8" spans="2:10" x14ac:dyDescent="0.2">
      <c r="B8" t="s">
        <v>33</v>
      </c>
      <c r="C8" s="33">
        <f>Corr_0!C8</f>
        <v>3.6006022308793184E-2</v>
      </c>
      <c r="D8" s="32">
        <v>4.4130480602322733E-2</v>
      </c>
    </row>
    <row r="9" spans="2:10" x14ac:dyDescent="0.2">
      <c r="B9" t="s">
        <v>34</v>
      </c>
      <c r="C9" s="33">
        <f>Corr_0!C9</f>
        <v>2.8252333499273793E-2</v>
      </c>
      <c r="D9" s="32">
        <v>3.0678304157209603E-2</v>
      </c>
    </row>
    <row r="10" spans="2:10" x14ac:dyDescent="0.2">
      <c r="B10" t="s">
        <v>35</v>
      </c>
      <c r="C10" s="33">
        <f>Corr_0!C10</f>
        <v>4.1678159993142096E-3</v>
      </c>
      <c r="D10" s="32">
        <v>2.5688991816280378E-2</v>
      </c>
    </row>
    <row r="11" spans="2:10" x14ac:dyDescent="0.2">
      <c r="B11" t="s">
        <v>36</v>
      </c>
      <c r="C11" s="33">
        <f>Corr_0!C11</f>
        <v>1.7303799308739626E-2</v>
      </c>
      <c r="D11" s="32">
        <v>2.5864356220781141E-2</v>
      </c>
    </row>
    <row r="12" spans="2:10" x14ac:dyDescent="0.2">
      <c r="B12" t="s">
        <v>37</v>
      </c>
      <c r="C12" s="33">
        <f>Corr_0!C12</f>
        <v>5.9624271975992444E-3</v>
      </c>
      <c r="D12" s="32">
        <v>2.5221027811300575E-2</v>
      </c>
    </row>
    <row r="13" spans="2:10" x14ac:dyDescent="0.2">
      <c r="B13" t="s">
        <v>38</v>
      </c>
      <c r="C13" s="33">
        <f>Corr_0!C13</f>
        <v>1.8722520615730855E-2</v>
      </c>
      <c r="D13" s="32">
        <v>3.0449482616171329E-2</v>
      </c>
    </row>
    <row r="14" spans="2:10" x14ac:dyDescent="0.2">
      <c r="B14" t="s">
        <v>39</v>
      </c>
      <c r="C14" s="33">
        <f>Corr_0!C14</f>
        <v>3.9202188358992467E-2</v>
      </c>
      <c r="D14" s="32">
        <v>3.0292445841753439E-2</v>
      </c>
    </row>
    <row r="15" spans="2:10" x14ac:dyDescent="0.2">
      <c r="B15" t="s">
        <v>40</v>
      </c>
      <c r="C15" s="33">
        <f>Corr_0!C15</f>
        <v>2.2683230088655221E-2</v>
      </c>
      <c r="D15" s="32">
        <v>3.5680304883517845E-2</v>
      </c>
    </row>
    <row r="16" spans="2:10" x14ac:dyDescent="0.2">
      <c r="B16" t="s">
        <v>41</v>
      </c>
      <c r="C16" s="33">
        <f>Corr_0!C16</f>
        <v>-5.6320717095613513E-3</v>
      </c>
      <c r="D16" s="32">
        <v>2.9754347023347602E-2</v>
      </c>
    </row>
    <row r="17" spans="2:17" x14ac:dyDescent="0.2">
      <c r="B17" t="s">
        <v>42</v>
      </c>
      <c r="C17" s="33">
        <f>Corr_0!C17</f>
        <v>1.5771018140624048E-2</v>
      </c>
      <c r="D17" s="32">
        <v>5.3936145431851941E-2</v>
      </c>
    </row>
    <row r="18" spans="2:17" x14ac:dyDescent="0.2">
      <c r="B18" t="s">
        <v>43</v>
      </c>
      <c r="C18" s="33">
        <f>Corr_0!C18</f>
        <v>4.4816258849461367E-2</v>
      </c>
      <c r="D18" s="32">
        <v>2.5054091798839204E-2</v>
      </c>
    </row>
    <row r="19" spans="2:17" x14ac:dyDescent="0.2">
      <c r="B19" t="s">
        <v>44</v>
      </c>
      <c r="C19" s="33">
        <f>Corr_0!C19</f>
        <v>-1.6691946385064001E-2</v>
      </c>
      <c r="D19" s="32">
        <v>4.3541706266790235E-2</v>
      </c>
    </row>
    <row r="20" spans="2:17" x14ac:dyDescent="0.2">
      <c r="B20" t="s">
        <v>45</v>
      </c>
      <c r="C20" s="33">
        <f>Corr_0!C20</f>
        <v>-6.7593043424236093E-3</v>
      </c>
      <c r="D20" s="32">
        <v>2.6548374834319301E-2</v>
      </c>
    </row>
    <row r="21" spans="2:17" x14ac:dyDescent="0.2">
      <c r="B21" t="s">
        <v>46</v>
      </c>
      <c r="C21" s="33">
        <f>Corr_0!C21</f>
        <v>1.3290407970095125E-2</v>
      </c>
      <c r="D21" s="32">
        <v>2.5781006040369946E-2</v>
      </c>
    </row>
    <row r="22" spans="2:17" x14ac:dyDescent="0.2">
      <c r="B22" t="s">
        <v>47</v>
      </c>
      <c r="C22" s="33">
        <f>Corr_0!C22</f>
        <v>-2.6692980947336908E-2</v>
      </c>
      <c r="D22" s="32">
        <v>4.42830334404683E-2</v>
      </c>
    </row>
    <row r="23" spans="2:17" x14ac:dyDescent="0.2">
      <c r="B23" t="s">
        <v>48</v>
      </c>
      <c r="C23" s="33">
        <f>Corr_0!C23</f>
        <v>1.1953586174074844E-2</v>
      </c>
      <c r="D23" s="32">
        <v>3.5956598956153885E-2</v>
      </c>
    </row>
    <row r="24" spans="2:17" x14ac:dyDescent="0.2">
      <c r="B24" t="s">
        <v>49</v>
      </c>
      <c r="C24" s="33">
        <f>Corr_0!C24</f>
        <v>-4.0810062476942431E-2</v>
      </c>
      <c r="D24" s="32">
        <v>2.5523992419384474E-2</v>
      </c>
    </row>
    <row r="25" spans="2:17" x14ac:dyDescent="0.2">
      <c r="B25" t="s">
        <v>50</v>
      </c>
      <c r="C25" s="33">
        <f>Corr_0!C25</f>
        <v>-1.6207998693956095E-2</v>
      </c>
      <c r="D25" s="32">
        <v>2.7476684434168806E-2</v>
      </c>
      <c r="F25" s="42" t="s">
        <v>4042</v>
      </c>
    </row>
    <row r="26" spans="2:17" x14ac:dyDescent="0.2">
      <c r="B26" t="s">
        <v>51</v>
      </c>
      <c r="C26" s="33">
        <f>Corr_0!C26</f>
        <v>-1.3120235426592309E-2</v>
      </c>
      <c r="D26" s="32">
        <v>4.3248662047576381E-2</v>
      </c>
      <c r="F26" s="37"/>
      <c r="G26" s="37" t="s">
        <v>684</v>
      </c>
      <c r="H26" s="37" t="s">
        <v>685</v>
      </c>
    </row>
    <row r="27" spans="2:17" x14ac:dyDescent="0.2">
      <c r="B27" t="s">
        <v>52</v>
      </c>
      <c r="C27" s="33">
        <f>Corr_0!C27</f>
        <v>4.4021725059429553E-3</v>
      </c>
      <c r="D27" s="32">
        <v>2.5584004537277757E-2</v>
      </c>
      <c r="F27" s="37" t="s">
        <v>684</v>
      </c>
      <c r="G27" s="34">
        <f>G$5^2</f>
        <v>4.1033619310078078E-4</v>
      </c>
      <c r="H27" s="34">
        <f>COVAR($C$4:$C$4004,D$4:D$4004)</f>
        <v>-1.0324207814643577E-5</v>
      </c>
    </row>
    <row r="28" spans="2:17" x14ac:dyDescent="0.2">
      <c r="B28" t="s">
        <v>53</v>
      </c>
      <c r="C28" s="33">
        <f>Corr_0!C28</f>
        <v>-1.803273141423924E-3</v>
      </c>
      <c r="D28" s="32">
        <v>2.7506540488003529E-2</v>
      </c>
      <c r="F28" s="37" t="s">
        <v>685</v>
      </c>
      <c r="G28" s="34">
        <f>H27</f>
        <v>-1.0324207814643577E-5</v>
      </c>
      <c r="H28" s="34">
        <f>H$5^2</f>
        <v>4.0472690188360756E-4</v>
      </c>
      <c r="Q28">
        <f>P45-0.5</f>
        <v>-1.25</v>
      </c>
    </row>
    <row r="29" spans="2:17" x14ac:dyDescent="0.2">
      <c r="B29" t="s">
        <v>54</v>
      </c>
      <c r="C29" s="33">
        <f>Corr_0!C29</f>
        <v>3.7525106383011562E-2</v>
      </c>
      <c r="D29" s="32">
        <v>9.5672223949257507E-2</v>
      </c>
      <c r="Q29">
        <f>1-Q28</f>
        <v>2.25</v>
      </c>
    </row>
    <row r="30" spans="2:17" x14ac:dyDescent="0.2">
      <c r="B30" t="s">
        <v>55</v>
      </c>
      <c r="C30" s="33">
        <f>Corr_0!C30</f>
        <v>2.7385621599849141E-2</v>
      </c>
      <c r="D30" s="32">
        <v>2.8742066567631633E-2</v>
      </c>
      <c r="Q30" s="35">
        <f t="array" ref="Q30">SUMPRODUCT(Q28:Q29,TRANSPOSE($G$4:$H$4))</f>
        <v>7.7328317528576052E-2</v>
      </c>
    </row>
    <row r="31" spans="2:17" x14ac:dyDescent="0.2">
      <c r="B31" t="s">
        <v>56</v>
      </c>
      <c r="C31" s="33">
        <f>Corr_0!C31</f>
        <v>5.0551378510292101E-2</v>
      </c>
      <c r="D31" s="32">
        <v>2.8083138467523111E-2</v>
      </c>
      <c r="Q31" s="33">
        <f t="array" ref="Q31">SQRT(MMULT(MMULT(TRANSPOSE(Q28:Q29),$G$27:$H$28),Q28:Q29))</f>
        <v>5.2422837689914341E-2</v>
      </c>
    </row>
    <row r="32" spans="2:17" x14ac:dyDescent="0.2">
      <c r="B32" t="s">
        <v>57</v>
      </c>
      <c r="C32" s="33">
        <f>Corr_0!C32</f>
        <v>4.4628555460103178E-2</v>
      </c>
      <c r="D32" s="32">
        <v>3.3819998488157949E-2</v>
      </c>
      <c r="Q32" s="29">
        <f>Q30/Q31</f>
        <v>1.4750883572152236</v>
      </c>
    </row>
    <row r="33" spans="2:17" x14ac:dyDescent="0.2">
      <c r="B33" t="s">
        <v>58</v>
      </c>
      <c r="C33" s="33">
        <f>Corr_0!C33</f>
        <v>1.1566185736090622E-2</v>
      </c>
      <c r="D33" s="32">
        <v>2.8682804885375703E-2</v>
      </c>
      <c r="Q33" s="35"/>
    </row>
    <row r="34" spans="2:17" x14ac:dyDescent="0.2">
      <c r="B34" t="s">
        <v>59</v>
      </c>
      <c r="C34" s="33">
        <f>Corr_0!C34</f>
        <v>4.3301209896405624E-2</v>
      </c>
      <c r="D34" s="32">
        <v>2.6562962541708222E-2</v>
      </c>
      <c r="Q34" s="33"/>
    </row>
    <row r="35" spans="2:17" x14ac:dyDescent="0.2">
      <c r="B35" t="s">
        <v>60</v>
      </c>
      <c r="C35" s="33">
        <f>Corr_0!C35</f>
        <v>-3.4263374563706581E-3</v>
      </c>
      <c r="D35" s="32">
        <v>2.5099951632128678E-2</v>
      </c>
      <c r="Q35" s="29"/>
    </row>
    <row r="36" spans="2:17" x14ac:dyDescent="0.2">
      <c r="B36" t="s">
        <v>61</v>
      </c>
      <c r="C36" s="33">
        <f>Corr_0!C36</f>
        <v>4.2059239424371272E-2</v>
      </c>
      <c r="D36" s="32">
        <v>2.5181792999028625E-2</v>
      </c>
    </row>
    <row r="37" spans="2:17" x14ac:dyDescent="0.2">
      <c r="B37" t="s">
        <v>62</v>
      </c>
      <c r="C37" s="33">
        <f>Corr_0!C37</f>
        <v>1.2158261417426101E-2</v>
      </c>
      <c r="D37" s="32">
        <v>6.0414198752696803E-2</v>
      </c>
    </row>
    <row r="38" spans="2:17" x14ac:dyDescent="0.2">
      <c r="B38" t="s">
        <v>63</v>
      </c>
      <c r="C38" s="33">
        <f>Corr_0!C38</f>
        <v>2.1139964004287685E-2</v>
      </c>
      <c r="D38" s="32">
        <v>2.9004992055437342E-2</v>
      </c>
    </row>
    <row r="39" spans="2:17" x14ac:dyDescent="0.2">
      <c r="B39" t="s">
        <v>64</v>
      </c>
      <c r="C39" s="33">
        <f>Corr_0!C39</f>
        <v>-1.3696960009550575E-2</v>
      </c>
      <c r="D39" s="32">
        <v>3.0262249297734904E-2</v>
      </c>
    </row>
    <row r="40" spans="2:17" x14ac:dyDescent="0.2">
      <c r="B40" t="s">
        <v>65</v>
      </c>
      <c r="C40" s="33">
        <f>Corr_0!C40</f>
        <v>8.1392795946009823E-3</v>
      </c>
      <c r="D40" s="32">
        <v>3.7970838197340435E-2</v>
      </c>
    </row>
    <row r="41" spans="2:17" x14ac:dyDescent="0.2">
      <c r="B41" t="s">
        <v>66</v>
      </c>
      <c r="C41" s="33">
        <f>Corr_0!C41</f>
        <v>6.0148363834403393E-3</v>
      </c>
      <c r="D41" s="32">
        <v>3.0469308898309948E-2</v>
      </c>
    </row>
    <row r="42" spans="2:17" x14ac:dyDescent="0.2">
      <c r="B42" t="s">
        <v>67</v>
      </c>
      <c r="C42" s="33">
        <f>Corr_0!C42</f>
        <v>1.085284570376655E-2</v>
      </c>
      <c r="D42" s="32">
        <v>4.0564688704332559E-2</v>
      </c>
    </row>
    <row r="43" spans="2:17" x14ac:dyDescent="0.2">
      <c r="B43" t="s">
        <v>68</v>
      </c>
      <c r="C43" s="33">
        <f>Corr_0!C43</f>
        <v>1.4668842467263202E-2</v>
      </c>
      <c r="D43" s="32">
        <v>2.977370985313689E-2</v>
      </c>
    </row>
    <row r="44" spans="2:17" x14ac:dyDescent="0.2">
      <c r="B44" t="s">
        <v>69</v>
      </c>
      <c r="C44" s="33">
        <f>Corr_0!C44</f>
        <v>-2.7158256250608769E-2</v>
      </c>
      <c r="D44" s="32">
        <v>3.6972177686544115E-2</v>
      </c>
    </row>
    <row r="45" spans="2:17" x14ac:dyDescent="0.2">
      <c r="B45" t="s">
        <v>70</v>
      </c>
      <c r="C45" s="33">
        <f>Corr_0!C45</f>
        <v>4.9742552018280754E-2</v>
      </c>
      <c r="D45" s="32">
        <v>3.3005613623441427E-2</v>
      </c>
      <c r="F45" s="37" t="s">
        <v>684</v>
      </c>
      <c r="G45">
        <v>1.5</v>
      </c>
      <c r="H45">
        <f>G45-0.25</f>
        <v>1.25</v>
      </c>
      <c r="I45">
        <f t="shared" ref="I45:P45" si="0">H45-0.25</f>
        <v>1</v>
      </c>
      <c r="J45">
        <f t="shared" si="0"/>
        <v>0.75</v>
      </c>
      <c r="K45">
        <f t="shared" si="0"/>
        <v>0.5</v>
      </c>
      <c r="L45">
        <f t="shared" si="0"/>
        <v>0.25</v>
      </c>
      <c r="M45">
        <f t="shared" si="0"/>
        <v>0</v>
      </c>
      <c r="N45">
        <f t="shared" si="0"/>
        <v>-0.25</v>
      </c>
      <c r="O45">
        <f t="shared" si="0"/>
        <v>-0.5</v>
      </c>
      <c r="P45">
        <f t="shared" si="0"/>
        <v>-0.75</v>
      </c>
    </row>
    <row r="46" spans="2:17" x14ac:dyDescent="0.2">
      <c r="B46" t="s">
        <v>71</v>
      </c>
      <c r="C46" s="33">
        <f>Corr_0!C46</f>
        <v>5.4291379847713119E-3</v>
      </c>
      <c r="D46" s="32">
        <v>3.7501240656050351E-2</v>
      </c>
      <c r="F46" s="37" t="s">
        <v>685</v>
      </c>
      <c r="G46">
        <f t="shared" ref="G46:P46" si="1">1-G45</f>
        <v>-0.5</v>
      </c>
      <c r="H46">
        <f t="shared" si="1"/>
        <v>-0.25</v>
      </c>
      <c r="I46">
        <f t="shared" si="1"/>
        <v>0</v>
      </c>
      <c r="J46">
        <f t="shared" si="1"/>
        <v>0.25</v>
      </c>
      <c r="K46">
        <f t="shared" si="1"/>
        <v>0.5</v>
      </c>
      <c r="L46">
        <f t="shared" si="1"/>
        <v>0.75</v>
      </c>
      <c r="M46">
        <f t="shared" si="1"/>
        <v>1</v>
      </c>
      <c r="N46">
        <f t="shared" si="1"/>
        <v>1.25</v>
      </c>
      <c r="O46">
        <f t="shared" si="1"/>
        <v>1.5</v>
      </c>
      <c r="P46">
        <f t="shared" si="1"/>
        <v>1.75</v>
      </c>
    </row>
    <row r="47" spans="2:17" x14ac:dyDescent="0.2">
      <c r="B47" t="s">
        <v>72</v>
      </c>
      <c r="C47" s="33">
        <f>Corr_0!C47</f>
        <v>6.7774599806131059E-3</v>
      </c>
      <c r="D47" s="32">
        <v>5.1287966590914759E-2</v>
      </c>
      <c r="F47" s="37" t="s">
        <v>24</v>
      </c>
      <c r="G47" s="35">
        <f t="array" ref="G47">SUMPRODUCT(G45:G46,TRANSPOSE($G$4:$H$4))</f>
        <v>-5.5101692037709919E-3</v>
      </c>
      <c r="H47" s="35">
        <f t="array" ref="H47">SUMPRODUCT(H45:H46,TRANSPOSE($G$4:$H$4))</f>
        <v>2.0206023173514661E-3</v>
      </c>
      <c r="I47" s="35">
        <f t="array" ref="I47">SUMPRODUCT(I45:I46,TRANSPOSE($G$4:$H$4))</f>
        <v>9.5513738384739241E-3</v>
      </c>
      <c r="J47" s="35">
        <f t="array" ref="J47">SUMPRODUCT(J45:J46,TRANSPOSE($G$4:$H$4))</f>
        <v>1.708214535959638E-2</v>
      </c>
      <c r="K47" s="35">
        <f t="array" ref="K47">SUMPRODUCT(K45:K46,TRANSPOSE($G$4:$H$4))</f>
        <v>2.461291688071884E-2</v>
      </c>
      <c r="L47" s="35">
        <f t="array" ref="L47">SUMPRODUCT(L45:L46,TRANSPOSE($G$4:$H$4))</f>
        <v>3.21436884018413E-2</v>
      </c>
      <c r="M47" s="35">
        <f t="array" ref="M47">SUMPRODUCT(M45:M46,TRANSPOSE($G$4:$H$4))</f>
        <v>3.9674459922963756E-2</v>
      </c>
      <c r="N47" s="35">
        <f t="array" ref="N47">SUMPRODUCT(N45:N46,TRANSPOSE($G$4:$H$4))</f>
        <v>4.7205231444086213E-2</v>
      </c>
      <c r="O47" s="35">
        <f t="array" ref="O47">SUMPRODUCT(O45:O46,TRANSPOSE($G$4:$H$4))</f>
        <v>5.4736002965208669E-2</v>
      </c>
      <c r="P47" s="35">
        <f t="array" ref="P47">SUMPRODUCT(P45:P46,TRANSPOSE($G$4:$H$4))</f>
        <v>6.2266774486331132E-2</v>
      </c>
    </row>
    <row r="48" spans="2:17" x14ac:dyDescent="0.2">
      <c r="B48" t="s">
        <v>73</v>
      </c>
      <c r="C48" s="33">
        <f>Corr_0!C48</f>
        <v>1.7170392530343168E-2</v>
      </c>
      <c r="D48" s="32">
        <v>2.5241679666359325E-2</v>
      </c>
      <c r="F48" s="37" t="s">
        <v>23</v>
      </c>
      <c r="G48" s="33">
        <f t="array" ref="G48">SQRT(MMULT(MMULT(TRANSPOSE(G45:G46),$G$27:$H$28),G45:G46))</f>
        <v>3.2247859954881102E-2</v>
      </c>
      <c r="H48" s="33">
        <f t="array" ref="H48">SQRT(MMULT(MMULT(TRANSPOSE(H45:H46),$G$27:$H$28),H45:H46))</f>
        <v>2.5940284558420859E-2</v>
      </c>
      <c r="I48" s="33">
        <f t="array" ref="I48">SQRT(MMULT(MMULT(TRANSPOSE(I45:I46),$G$27:$H$28),I45:I46))</f>
        <v>2.0256756727096783E-2</v>
      </c>
      <c r="J48" s="33">
        <f t="array" ref="J48">SQRT(MMULT(MMULT(TRANSPOSE(J45:J46),$G$27:$H$28),J45:J46))</f>
        <v>1.5882001198099165E-2</v>
      </c>
      <c r="K48" s="33">
        <f t="array" ref="K48">SQRT(MMULT(MMULT(TRANSPOSE(K45:K46),$G$27:$H$28),K45:K46))</f>
        <v>1.4092681428272453E-2</v>
      </c>
      <c r="L48" s="33">
        <f t="array" ref="L48">SQRT(MMULT(MMULT(TRANSPOSE(L45:L46),$G$27:$H$28),L45:L46))</f>
        <v>1.5793458026912177E-2</v>
      </c>
      <c r="M48" s="33">
        <f t="array" ref="M48">SQRT(MMULT(MMULT(TRANSPOSE(M45:M46),$G$27:$H$28),M45:M46))</f>
        <v>2.0117825476020205E-2</v>
      </c>
      <c r="N48" s="33">
        <f t="array" ref="N48">SQRT(MMULT(MMULT(TRANSPOSE(N45:N46),$G$27:$H$28),N45:N46))</f>
        <v>2.5777595429870643E-2</v>
      </c>
      <c r="O48" s="33">
        <f t="array" ref="O48">SQRT(MMULT(MMULT(TRANSPOSE(O45:O46),$G$27:$H$28),O45:O46))</f>
        <v>3.207344523488672E-2</v>
      </c>
      <c r="P48" s="33">
        <f t="array" ref="P48">SQRT(MMULT(MMULT(TRANSPOSE(P45:P46),$G$27:$H$28),P45:P46))</f>
        <v>3.8696140520098087E-2</v>
      </c>
    </row>
    <row r="49" spans="2:16" x14ac:dyDescent="0.2">
      <c r="B49" t="s">
        <v>74</v>
      </c>
      <c r="C49" s="33">
        <f>Corr_0!C49</f>
        <v>4.1976199855399861E-2</v>
      </c>
      <c r="D49" s="32">
        <v>6.2716294767529462E-2</v>
      </c>
      <c r="G49" s="29">
        <f>(G47-$G$58)/G48</f>
        <v>-0.20963156045794473</v>
      </c>
      <c r="H49" s="29">
        <f t="shared" ref="H49:P49" si="2">(H47-$G$58)/H48</f>
        <v>2.9706779646767965E-2</v>
      </c>
      <c r="I49" s="29">
        <f t="shared" si="2"/>
        <v>0.40980764839661898</v>
      </c>
      <c r="J49" s="29">
        <f t="shared" si="2"/>
        <v>0.99686085916498024</v>
      </c>
      <c r="K49" s="29">
        <f t="shared" si="2"/>
        <v>1.6578049393672254</v>
      </c>
      <c r="L49" s="29">
        <f t="shared" si="2"/>
        <v>1.9561066581617661</v>
      </c>
      <c r="M49" s="29">
        <f t="shared" si="2"/>
        <v>1.909970835007216</v>
      </c>
      <c r="N49" s="29">
        <f t="shared" si="2"/>
        <v>1.782758658351588</v>
      </c>
      <c r="O49" s="29">
        <f t="shared" si="2"/>
        <v>1.6676101545533755</v>
      </c>
      <c r="P49" s="29">
        <f t="shared" si="2"/>
        <v>1.5768180926115902</v>
      </c>
    </row>
    <row r="50" spans="2:16" x14ac:dyDescent="0.2">
      <c r="B50" t="s">
        <v>75</v>
      </c>
      <c r="C50" s="33">
        <f>Corr_0!C50</f>
        <v>-3.4398079723869015E-3</v>
      </c>
      <c r="D50" s="32">
        <v>4.1434308064105467E-2</v>
      </c>
      <c r="I50" s="35"/>
      <c r="J50" s="35"/>
      <c r="K50" s="35"/>
      <c r="L50" s="35"/>
      <c r="M50" s="35"/>
      <c r="N50" s="35"/>
      <c r="O50" s="35"/>
      <c r="P50" s="35"/>
    </row>
    <row r="51" spans="2:16" x14ac:dyDescent="0.2">
      <c r="B51" t="s">
        <v>76</v>
      </c>
      <c r="C51" s="33">
        <f>Corr_0!C51</f>
        <v>2.5157338978720228E-2</v>
      </c>
      <c r="D51" s="32">
        <v>7.993676002275521E-2</v>
      </c>
      <c r="G51" s="32"/>
      <c r="I51" s="33"/>
      <c r="J51" s="33"/>
      <c r="K51" s="33"/>
      <c r="L51" s="33"/>
      <c r="M51" s="33"/>
      <c r="N51" s="33"/>
      <c r="O51" s="33"/>
      <c r="P51" s="33"/>
    </row>
    <row r="52" spans="2:16" x14ac:dyDescent="0.2">
      <c r="B52" t="s">
        <v>77</v>
      </c>
      <c r="C52" s="33">
        <f>Corr_0!C52</f>
        <v>-2.6564233102976086E-3</v>
      </c>
      <c r="D52" s="32">
        <v>2.5053802464734543E-2</v>
      </c>
      <c r="G52" s="32"/>
      <c r="I52" s="29"/>
      <c r="J52" s="29"/>
      <c r="K52" s="29"/>
      <c r="L52" s="29"/>
      <c r="M52" s="29"/>
      <c r="N52" s="29"/>
      <c r="O52" s="29"/>
      <c r="P52" s="29"/>
    </row>
    <row r="53" spans="2:16" x14ac:dyDescent="0.2">
      <c r="B53" t="s">
        <v>78</v>
      </c>
      <c r="C53" s="33">
        <f>Corr_0!C53</f>
        <v>-7.6141654037731026E-3</v>
      </c>
      <c r="D53" s="32">
        <v>5.475555885885363E-2</v>
      </c>
      <c r="G53" s="32"/>
    </row>
    <row r="54" spans="2:16" x14ac:dyDescent="0.2">
      <c r="B54" t="s">
        <v>79</v>
      </c>
      <c r="C54" s="33">
        <f>Corr_0!C54</f>
        <v>1.1603772409977405E-2</v>
      </c>
      <c r="D54" s="32">
        <v>3.0282026447244259E-2</v>
      </c>
      <c r="F54" s="37" t="s">
        <v>684</v>
      </c>
      <c r="G54" s="32">
        <v>0.19156835192323843</v>
      </c>
    </row>
    <row r="55" spans="2:16" x14ac:dyDescent="0.2">
      <c r="B55" t="s">
        <v>80</v>
      </c>
      <c r="C55" s="33">
        <f>Corr_0!C55</f>
        <v>-1.2167898403181129E-2</v>
      </c>
      <c r="D55" s="32">
        <v>2.664935684462047E-2</v>
      </c>
      <c r="F55" s="37" t="s">
        <v>685</v>
      </c>
      <c r="G55" s="32">
        <f>1-G54</f>
        <v>0.8084316480767616</v>
      </c>
    </row>
    <row r="56" spans="2:16" x14ac:dyDescent="0.2">
      <c r="B56" t="s">
        <v>81</v>
      </c>
      <c r="C56" s="33">
        <f>Corr_0!C56</f>
        <v>-5.5800242529956343E-3</v>
      </c>
      <c r="D56" s="32">
        <v>8.4692817141231974E-2</v>
      </c>
      <c r="F56" s="39" t="s">
        <v>24</v>
      </c>
      <c r="G56" s="35">
        <f t="array" ref="G56">SUMPRODUCT(G54:G55,TRANSPOSE($G$4:$H$4))</f>
        <v>3.3903829966916203E-2</v>
      </c>
    </row>
    <row r="57" spans="2:16" x14ac:dyDescent="0.2">
      <c r="B57" t="s">
        <v>82</v>
      </c>
      <c r="C57" s="33">
        <f>Corr_0!C57</f>
        <v>3.8679822049963966E-2</v>
      </c>
      <c r="D57" s="32">
        <v>2.8316548689261353E-2</v>
      </c>
      <c r="F57" s="39" t="s">
        <v>23</v>
      </c>
      <c r="G57" s="33">
        <f t="array" ref="G57">SQRT(MMULT(MMULT(TRANSPOSE(G54:G55),$G$27:$H$28),G54:G55))</f>
        <v>1.6624526791726352E-2</v>
      </c>
    </row>
    <row r="58" spans="2:16" x14ac:dyDescent="0.2">
      <c r="B58" t="s">
        <v>83</v>
      </c>
      <c r="C58" s="33">
        <f>Corr_0!C58</f>
        <v>2.1871149424480086E-2</v>
      </c>
      <c r="D58" s="32">
        <v>2.5166063899315666E-2</v>
      </c>
      <c r="F58" s="39" t="s">
        <v>4074</v>
      </c>
      <c r="G58" s="33">
        <f>1.5%/12</f>
        <v>1.25E-3</v>
      </c>
      <c r="H58" s="29"/>
    </row>
    <row r="59" spans="2:16" x14ac:dyDescent="0.2">
      <c r="B59" t="s">
        <v>84</v>
      </c>
      <c r="C59" s="33">
        <f>Corr_0!C59</f>
        <v>1.3873836097855818E-2</v>
      </c>
      <c r="D59" s="32">
        <v>2.5037283345556091E-2</v>
      </c>
      <c r="F59" s="37" t="s">
        <v>688</v>
      </c>
      <c r="G59" s="29">
        <f>(G56-G58)/G57</f>
        <v>1.9641960565859395</v>
      </c>
    </row>
    <row r="60" spans="2:16" x14ac:dyDescent="0.2">
      <c r="B60" t="s">
        <v>85</v>
      </c>
      <c r="C60" s="33">
        <f>Corr_0!C60</f>
        <v>3.5599815606274315E-2</v>
      </c>
      <c r="D60" s="32">
        <v>7.240834139292493E-2</v>
      </c>
    </row>
    <row r="61" spans="2:16" x14ac:dyDescent="0.2">
      <c r="B61" t="s">
        <v>86</v>
      </c>
      <c r="C61" s="33">
        <f>Corr_0!C61</f>
        <v>-7.5027168806351737E-3</v>
      </c>
      <c r="D61" s="32">
        <v>8.5333062141958155E-2</v>
      </c>
      <c r="F61" s="113" t="s">
        <v>4045</v>
      </c>
      <c r="G61" s="113"/>
    </row>
    <row r="62" spans="2:16" x14ac:dyDescent="0.2">
      <c r="B62" t="s">
        <v>87</v>
      </c>
      <c r="C62" s="33">
        <f>Corr_0!C62</f>
        <v>1.168381941140554E-2</v>
      </c>
      <c r="D62" s="32">
        <v>2.834156344386244E-2</v>
      </c>
      <c r="F62" s="113"/>
      <c r="G62" s="113"/>
    </row>
    <row r="63" spans="2:16" x14ac:dyDescent="0.2">
      <c r="B63" t="s">
        <v>88</v>
      </c>
      <c r="C63" s="33">
        <f>Corr_0!C63</f>
        <v>1.4391395772368851E-2</v>
      </c>
      <c r="D63" s="32">
        <v>4.8702015927061824E-2</v>
      </c>
      <c r="F63" s="113"/>
      <c r="G63" s="113"/>
    </row>
    <row r="64" spans="2:16" x14ac:dyDescent="0.2">
      <c r="B64" t="s">
        <v>89</v>
      </c>
      <c r="C64" s="33">
        <f>Corr_0!C64</f>
        <v>2.1438410043498862E-2</v>
      </c>
      <c r="D64" s="32">
        <v>2.5032150971654565E-2</v>
      </c>
    </row>
    <row r="65" spans="2:4" x14ac:dyDescent="0.2">
      <c r="B65" t="s">
        <v>90</v>
      </c>
      <c r="C65" s="33">
        <f>Corr_0!C65</f>
        <v>2.2444955572672606E-2</v>
      </c>
      <c r="D65" s="32">
        <v>4.1217965215400089E-2</v>
      </c>
    </row>
    <row r="66" spans="2:4" x14ac:dyDescent="0.2">
      <c r="B66" t="s">
        <v>91</v>
      </c>
      <c r="C66" s="33">
        <f>Corr_0!C66</f>
        <v>1.0534251893954997E-2</v>
      </c>
      <c r="D66" s="32">
        <v>3.5163075963895209E-2</v>
      </c>
    </row>
    <row r="67" spans="2:4" x14ac:dyDescent="0.2">
      <c r="B67" t="s">
        <v>92</v>
      </c>
      <c r="C67" s="33">
        <f>Corr_0!C67</f>
        <v>-2.6567644513308328E-3</v>
      </c>
      <c r="D67" s="32">
        <v>2.5395691491506424E-2</v>
      </c>
    </row>
    <row r="68" spans="2:4" x14ac:dyDescent="0.2">
      <c r="B68" t="s">
        <v>93</v>
      </c>
      <c r="C68" s="33">
        <f>Corr_0!C68</f>
        <v>8.1318398397679341E-3</v>
      </c>
      <c r="D68" s="32">
        <v>5.8049183895121335E-2</v>
      </c>
    </row>
    <row r="69" spans="2:4" x14ac:dyDescent="0.2">
      <c r="B69" t="s">
        <v>94</v>
      </c>
      <c r="C69" s="33">
        <f>Corr_0!C69</f>
        <v>4.3607914462561868E-2</v>
      </c>
      <c r="D69" s="32">
        <v>3.4703541290302072E-2</v>
      </c>
    </row>
    <row r="70" spans="2:4" x14ac:dyDescent="0.2">
      <c r="B70" t="s">
        <v>95</v>
      </c>
      <c r="C70" s="33">
        <f>Corr_0!C70</f>
        <v>-1.5069561630326652E-2</v>
      </c>
      <c r="D70" s="32">
        <v>4.8810607327652064E-2</v>
      </c>
    </row>
    <row r="71" spans="2:4" x14ac:dyDescent="0.2">
      <c r="B71" t="s">
        <v>96</v>
      </c>
      <c r="C71" s="33">
        <f>Corr_0!C71</f>
        <v>2.0401760357641407E-2</v>
      </c>
      <c r="D71" s="32">
        <v>3.7283886742933953E-2</v>
      </c>
    </row>
    <row r="72" spans="2:4" x14ac:dyDescent="0.2">
      <c r="B72" t="s">
        <v>97</v>
      </c>
      <c r="C72" s="33">
        <f>Corr_0!C72</f>
        <v>-1.2133675457381629E-3</v>
      </c>
      <c r="D72" s="32">
        <v>2.9842861150446057E-2</v>
      </c>
    </row>
    <row r="73" spans="2:4" x14ac:dyDescent="0.2">
      <c r="B73" t="s">
        <v>98</v>
      </c>
      <c r="C73" s="33">
        <f>Corr_0!C73</f>
        <v>4.6347102471710122E-3</v>
      </c>
      <c r="D73" s="32">
        <v>4.472840750779928E-2</v>
      </c>
    </row>
    <row r="74" spans="2:4" x14ac:dyDescent="0.2">
      <c r="B74" t="s">
        <v>99</v>
      </c>
      <c r="C74" s="33">
        <f>Corr_0!C74</f>
        <v>4.3229822820581758E-3</v>
      </c>
      <c r="D74" s="32">
        <v>3.0810605331543513E-2</v>
      </c>
    </row>
    <row r="75" spans="2:4" x14ac:dyDescent="0.2">
      <c r="B75" t="s">
        <v>100</v>
      </c>
      <c r="C75" s="33">
        <f>Corr_0!C75</f>
        <v>-4.2099699374232458E-3</v>
      </c>
      <c r="D75" s="32">
        <v>2.5044355115450591E-2</v>
      </c>
    </row>
    <row r="76" spans="2:4" x14ac:dyDescent="0.2">
      <c r="B76" t="s">
        <v>101</v>
      </c>
      <c r="C76" s="33">
        <f>Corr_0!C76</f>
        <v>4.4024416928001506E-3</v>
      </c>
      <c r="D76" s="32">
        <v>5.0833710281394398E-2</v>
      </c>
    </row>
    <row r="77" spans="2:4" x14ac:dyDescent="0.2">
      <c r="B77" t="s">
        <v>102</v>
      </c>
      <c r="C77" s="33">
        <f>Corr_0!C77</f>
        <v>-2.0814677511462647E-2</v>
      </c>
      <c r="D77" s="32">
        <v>3.9506089003736158E-2</v>
      </c>
    </row>
    <row r="78" spans="2:4" x14ac:dyDescent="0.2">
      <c r="B78" t="s">
        <v>103</v>
      </c>
      <c r="C78" s="33">
        <f>Corr_0!C78</f>
        <v>5.9803992765960004E-3</v>
      </c>
      <c r="D78" s="32">
        <v>2.5043433250225774E-2</v>
      </c>
    </row>
    <row r="79" spans="2:4" x14ac:dyDescent="0.2">
      <c r="B79" t="s">
        <v>104</v>
      </c>
      <c r="C79" s="33">
        <f>Corr_0!C79</f>
        <v>2.5920685515454902E-3</v>
      </c>
      <c r="D79" s="32">
        <v>5.2310309389824956E-2</v>
      </c>
    </row>
    <row r="80" spans="2:4" x14ac:dyDescent="0.2">
      <c r="B80" t="s">
        <v>105</v>
      </c>
      <c r="C80" s="33">
        <f>Corr_0!C80</f>
        <v>1.0227201865964618E-2</v>
      </c>
      <c r="D80" s="32">
        <v>2.9976653941413127E-2</v>
      </c>
    </row>
    <row r="81" spans="2:4" x14ac:dyDescent="0.2">
      <c r="B81" t="s">
        <v>106</v>
      </c>
      <c r="C81" s="33">
        <f>Corr_0!C81</f>
        <v>-1.2942523318341774E-4</v>
      </c>
      <c r="D81" s="32">
        <v>8.5660066463223994E-2</v>
      </c>
    </row>
    <row r="82" spans="2:4" x14ac:dyDescent="0.2">
      <c r="B82" t="s">
        <v>107</v>
      </c>
      <c r="C82" s="33">
        <f>Corr_0!C82</f>
        <v>-1.0770868373623963E-2</v>
      </c>
      <c r="D82" s="32">
        <v>2.7214621488084803E-2</v>
      </c>
    </row>
    <row r="83" spans="2:4" x14ac:dyDescent="0.2">
      <c r="B83" t="s">
        <v>108</v>
      </c>
      <c r="C83" s="33">
        <f>Corr_0!C83</f>
        <v>3.2255698776751919E-2</v>
      </c>
      <c r="D83" s="32">
        <v>5.1704977097283923E-2</v>
      </c>
    </row>
    <row r="84" spans="2:4" x14ac:dyDescent="0.2">
      <c r="B84" t="s">
        <v>109</v>
      </c>
      <c r="C84" s="33">
        <f>Corr_0!C84</f>
        <v>1.3007697117201506E-2</v>
      </c>
      <c r="D84" s="32">
        <v>2.5239921802776941E-2</v>
      </c>
    </row>
    <row r="85" spans="2:4" x14ac:dyDescent="0.2">
      <c r="B85" t="s">
        <v>110</v>
      </c>
      <c r="C85" s="33">
        <f>Corr_0!C85</f>
        <v>1.2016086635107733E-2</v>
      </c>
      <c r="D85" s="32">
        <v>4.6789564880330481E-2</v>
      </c>
    </row>
    <row r="86" spans="2:4" x14ac:dyDescent="0.2">
      <c r="B86" t="s">
        <v>111</v>
      </c>
      <c r="C86" s="33">
        <f>Corr_0!C86</f>
        <v>2.5008802416512977E-2</v>
      </c>
      <c r="D86" s="32">
        <v>2.7284978945853411E-2</v>
      </c>
    </row>
    <row r="87" spans="2:4" x14ac:dyDescent="0.2">
      <c r="B87" t="s">
        <v>112</v>
      </c>
      <c r="C87" s="33">
        <f>Corr_0!C87</f>
        <v>2.7859298065688903E-2</v>
      </c>
      <c r="D87" s="32">
        <v>2.5201582088795201E-2</v>
      </c>
    </row>
    <row r="88" spans="2:4" x14ac:dyDescent="0.2">
      <c r="B88" t="s">
        <v>113</v>
      </c>
      <c r="C88" s="33">
        <f>Corr_0!C88</f>
        <v>2.3394346955081566E-2</v>
      </c>
      <c r="D88" s="32">
        <v>3.566630399406287E-2</v>
      </c>
    </row>
    <row r="89" spans="2:4" x14ac:dyDescent="0.2">
      <c r="B89" t="s">
        <v>114</v>
      </c>
      <c r="C89" s="33">
        <f>Corr_0!C89</f>
        <v>9.5328523901053695E-4</v>
      </c>
      <c r="D89" s="32">
        <v>5.5580193980999247E-2</v>
      </c>
    </row>
    <row r="90" spans="2:4" x14ac:dyDescent="0.2">
      <c r="B90" t="s">
        <v>115</v>
      </c>
      <c r="C90" s="33">
        <f>Corr_0!C90</f>
        <v>2.2869957050632952E-2</v>
      </c>
      <c r="D90" s="32">
        <v>2.5837415144790293E-2</v>
      </c>
    </row>
    <row r="91" spans="2:4" x14ac:dyDescent="0.2">
      <c r="B91" t="s">
        <v>116</v>
      </c>
      <c r="C91" s="33">
        <f>Corr_0!C91</f>
        <v>9.3896565448158709E-3</v>
      </c>
      <c r="D91" s="32">
        <v>2.886433880342186E-2</v>
      </c>
    </row>
    <row r="92" spans="2:4" x14ac:dyDescent="0.2">
      <c r="B92" t="s">
        <v>117</v>
      </c>
      <c r="C92" s="33">
        <f>Corr_0!C92</f>
        <v>1.3126710680873652E-2</v>
      </c>
      <c r="D92" s="32">
        <v>3.724455268050595E-2</v>
      </c>
    </row>
    <row r="93" spans="2:4" x14ac:dyDescent="0.2">
      <c r="B93" t="s">
        <v>118</v>
      </c>
      <c r="C93" s="33">
        <f>Corr_0!C93</f>
        <v>1.6895624837231185E-2</v>
      </c>
      <c r="D93" s="32">
        <v>3.4760121861368419E-2</v>
      </c>
    </row>
    <row r="94" spans="2:4" x14ac:dyDescent="0.2">
      <c r="B94" t="s">
        <v>119</v>
      </c>
      <c r="C94" s="33">
        <f>Corr_0!C94</f>
        <v>7.412006491412923E-3</v>
      </c>
      <c r="D94" s="32">
        <v>8.4482503967741679E-2</v>
      </c>
    </row>
    <row r="95" spans="2:4" x14ac:dyDescent="0.2">
      <c r="B95" t="s">
        <v>120</v>
      </c>
      <c r="C95" s="33">
        <f>Corr_0!C95</f>
        <v>-1.3380128966739164E-2</v>
      </c>
      <c r="D95" s="32">
        <v>0.10502926652074598</v>
      </c>
    </row>
    <row r="96" spans="2:4" x14ac:dyDescent="0.2">
      <c r="B96" t="s">
        <v>121</v>
      </c>
      <c r="C96" s="33">
        <f>Corr_0!C96</f>
        <v>5.8724559048678765E-2</v>
      </c>
      <c r="D96" s="32">
        <v>4.1026339105879966E-2</v>
      </c>
    </row>
    <row r="97" spans="2:4" x14ac:dyDescent="0.2">
      <c r="B97" t="s">
        <v>122</v>
      </c>
      <c r="C97" s="33">
        <f>Corr_0!C97</f>
        <v>-1.0442221263156545E-2</v>
      </c>
      <c r="D97" s="32">
        <v>3.0456041917875307E-2</v>
      </c>
    </row>
    <row r="98" spans="2:4" x14ac:dyDescent="0.2">
      <c r="B98" t="s">
        <v>123</v>
      </c>
      <c r="C98" s="33">
        <f>Corr_0!C98</f>
        <v>1.0594076909220373E-2</v>
      </c>
      <c r="D98" s="32">
        <v>3.268952220525314E-2</v>
      </c>
    </row>
    <row r="99" spans="2:4" x14ac:dyDescent="0.2">
      <c r="B99" t="s">
        <v>124</v>
      </c>
      <c r="C99" s="33">
        <f>Corr_0!C99</f>
        <v>2.6431570853012343E-2</v>
      </c>
      <c r="D99" s="32">
        <v>3.8241175775883936E-2</v>
      </c>
    </row>
    <row r="100" spans="2:4" x14ac:dyDescent="0.2">
      <c r="B100" t="s">
        <v>125</v>
      </c>
      <c r="C100" s="33">
        <f>Corr_0!C100</f>
        <v>1.8312570070434311E-3</v>
      </c>
      <c r="D100" s="32">
        <v>3.8226151670665225E-2</v>
      </c>
    </row>
    <row r="101" spans="2:4" x14ac:dyDescent="0.2">
      <c r="B101" t="s">
        <v>126</v>
      </c>
      <c r="C101" s="33">
        <f>Corr_0!C101</f>
        <v>2.7992964918699542E-2</v>
      </c>
      <c r="D101" s="32">
        <v>6.9773697638689069E-2</v>
      </c>
    </row>
    <row r="102" spans="2:4" x14ac:dyDescent="0.2">
      <c r="B102" t="s">
        <v>127</v>
      </c>
      <c r="C102" s="33">
        <f>Corr_0!C102</f>
        <v>4.0246293524557001E-3</v>
      </c>
      <c r="D102" s="32">
        <v>6.8254267001495006E-2</v>
      </c>
    </row>
    <row r="103" spans="2:4" x14ac:dyDescent="0.2">
      <c r="B103" t="s">
        <v>128</v>
      </c>
      <c r="C103" s="33">
        <f>Corr_0!C103</f>
        <v>-1.7538154709545631E-2</v>
      </c>
      <c r="D103" s="32">
        <v>3.2461276689714422E-2</v>
      </c>
    </row>
    <row r="104" spans="2:4" x14ac:dyDescent="0.2">
      <c r="B104" t="s">
        <v>129</v>
      </c>
      <c r="C104" s="33">
        <f>Corr_0!C104</f>
        <v>-1.9350816457795822E-2</v>
      </c>
      <c r="D104" s="32">
        <v>5.1311085995805951E-2</v>
      </c>
    </row>
    <row r="105" spans="2:4" x14ac:dyDescent="0.2">
      <c r="B105" t="s">
        <v>130</v>
      </c>
      <c r="C105" s="33">
        <f>Corr_0!C105</f>
        <v>-2.3679211754679859E-3</v>
      </c>
      <c r="D105" s="32">
        <v>2.5191506282523632E-2</v>
      </c>
    </row>
    <row r="106" spans="2:4" x14ac:dyDescent="0.2">
      <c r="B106" t="s">
        <v>131</v>
      </c>
      <c r="C106" s="33">
        <f>Corr_0!C106</f>
        <v>-1.3165094340823585E-2</v>
      </c>
      <c r="D106" s="32">
        <v>5.1935753384775803E-2</v>
      </c>
    </row>
    <row r="107" spans="2:4" x14ac:dyDescent="0.2">
      <c r="B107" t="s">
        <v>132</v>
      </c>
      <c r="C107" s="33">
        <f>Corr_0!C107</f>
        <v>9.731060555905769E-3</v>
      </c>
      <c r="D107" s="32">
        <v>3.6543259782940728E-2</v>
      </c>
    </row>
    <row r="108" spans="2:4" x14ac:dyDescent="0.2">
      <c r="B108" t="s">
        <v>133</v>
      </c>
      <c r="C108" s="33">
        <f>Corr_0!C108</f>
        <v>9.139533618333558E-3</v>
      </c>
      <c r="D108" s="32">
        <v>3.6610002702553213E-2</v>
      </c>
    </row>
    <row r="109" spans="2:4" x14ac:dyDescent="0.2">
      <c r="B109" t="s">
        <v>134</v>
      </c>
      <c r="C109" s="33">
        <f>Corr_0!C109</f>
        <v>2.8412373980931056E-2</v>
      </c>
      <c r="D109" s="32">
        <v>3.6434153176210717E-2</v>
      </c>
    </row>
    <row r="110" spans="2:4" x14ac:dyDescent="0.2">
      <c r="B110" t="s">
        <v>135</v>
      </c>
      <c r="C110" s="33">
        <f>Corr_0!C110</f>
        <v>3.7632307885146508E-2</v>
      </c>
      <c r="D110" s="32">
        <v>3.6848831466768942E-2</v>
      </c>
    </row>
    <row r="111" spans="2:4" x14ac:dyDescent="0.2">
      <c r="B111" t="s">
        <v>136</v>
      </c>
      <c r="C111" s="33">
        <f>Corr_0!C111</f>
        <v>-1.4510240347023346E-2</v>
      </c>
      <c r="D111" s="32">
        <v>6.4256508394635897E-2</v>
      </c>
    </row>
    <row r="112" spans="2:4" x14ac:dyDescent="0.2">
      <c r="B112" t="s">
        <v>137</v>
      </c>
      <c r="C112" s="33">
        <f>Corr_0!C112</f>
        <v>2.1643833217488181E-2</v>
      </c>
      <c r="D112" s="32">
        <v>3.0897270648001386E-2</v>
      </c>
    </row>
    <row r="113" spans="2:4" x14ac:dyDescent="0.2">
      <c r="B113" t="s">
        <v>138</v>
      </c>
      <c r="C113" s="33">
        <f>Corr_0!C113</f>
        <v>-1.4095525627865825E-2</v>
      </c>
      <c r="D113" s="32">
        <v>2.6426934231182198E-2</v>
      </c>
    </row>
    <row r="114" spans="2:4" x14ac:dyDescent="0.2">
      <c r="B114" t="s">
        <v>139</v>
      </c>
      <c r="C114" s="33">
        <f>Corr_0!C114</f>
        <v>8.3796213043483992E-3</v>
      </c>
      <c r="D114" s="32">
        <v>2.500044561265196E-2</v>
      </c>
    </row>
    <row r="115" spans="2:4" x14ac:dyDescent="0.2">
      <c r="B115" t="s">
        <v>140</v>
      </c>
      <c r="C115" s="33">
        <f>Corr_0!C115</f>
        <v>-2.4854781692847036E-3</v>
      </c>
      <c r="D115" s="32">
        <v>2.5077662390358267E-2</v>
      </c>
    </row>
    <row r="116" spans="2:4" x14ac:dyDescent="0.2">
      <c r="B116" t="s">
        <v>141</v>
      </c>
      <c r="C116" s="33">
        <f>Corr_0!C116</f>
        <v>1.5565555932864454E-2</v>
      </c>
      <c r="D116" s="32">
        <v>3.1024975428939616E-2</v>
      </c>
    </row>
    <row r="117" spans="2:4" x14ac:dyDescent="0.2">
      <c r="B117" t="s">
        <v>142</v>
      </c>
      <c r="C117" s="33">
        <f>Corr_0!C117</f>
        <v>1.1478222456706403E-2</v>
      </c>
      <c r="D117" s="32">
        <v>2.7470403204695938E-2</v>
      </c>
    </row>
    <row r="118" spans="2:4" x14ac:dyDescent="0.2">
      <c r="B118" t="s">
        <v>143</v>
      </c>
      <c r="C118" s="33">
        <f>Corr_0!C118</f>
        <v>-9.4048324777726549E-3</v>
      </c>
      <c r="D118" s="32">
        <v>4.2127317771643275E-2</v>
      </c>
    </row>
    <row r="119" spans="2:4" x14ac:dyDescent="0.2">
      <c r="B119" t="s">
        <v>144</v>
      </c>
      <c r="C119" s="33">
        <f>Corr_0!C119</f>
        <v>-3.613289987195592E-2</v>
      </c>
      <c r="D119" s="32">
        <v>2.537921335437842E-2</v>
      </c>
    </row>
    <row r="120" spans="2:4" x14ac:dyDescent="0.2">
      <c r="B120" t="s">
        <v>145</v>
      </c>
      <c r="C120" s="33">
        <f>Corr_0!C120</f>
        <v>-1.1318592271200285E-2</v>
      </c>
      <c r="D120" s="32">
        <v>5.4361454301728541E-2</v>
      </c>
    </row>
    <row r="121" spans="2:4" x14ac:dyDescent="0.2">
      <c r="B121" t="s">
        <v>146</v>
      </c>
      <c r="C121" s="33">
        <f>Corr_0!C121</f>
        <v>1.1612671202257813E-3</v>
      </c>
      <c r="D121" s="32">
        <v>3.1175848821239943E-2</v>
      </c>
    </row>
    <row r="122" spans="2:4" x14ac:dyDescent="0.2">
      <c r="B122" t="s">
        <v>147</v>
      </c>
      <c r="C122" s="33">
        <f>Corr_0!C122</f>
        <v>2.2843827922973604E-2</v>
      </c>
      <c r="D122" s="32">
        <v>3.291405861655064E-2</v>
      </c>
    </row>
    <row r="123" spans="2:4" x14ac:dyDescent="0.2">
      <c r="B123" t="s">
        <v>148</v>
      </c>
      <c r="C123" s="33">
        <f>Corr_0!C123</f>
        <v>2.8187196411108041E-2</v>
      </c>
      <c r="D123" s="32">
        <v>4.1394255614073949E-2</v>
      </c>
    </row>
    <row r="124" spans="2:4" x14ac:dyDescent="0.2">
      <c r="B124" t="s">
        <v>149</v>
      </c>
      <c r="C124" s="33">
        <f>Corr_0!C124</f>
        <v>2.3791986868092432E-2</v>
      </c>
      <c r="D124" s="32">
        <v>8.9081160106511098E-2</v>
      </c>
    </row>
    <row r="125" spans="2:4" x14ac:dyDescent="0.2">
      <c r="B125" t="s">
        <v>150</v>
      </c>
      <c r="C125" s="33">
        <f>Corr_0!C125</f>
        <v>6.5039018139784022E-2</v>
      </c>
      <c r="D125" s="32">
        <v>2.6422884311564664E-2</v>
      </c>
    </row>
    <row r="126" spans="2:4" x14ac:dyDescent="0.2">
      <c r="B126" t="s">
        <v>151</v>
      </c>
      <c r="C126" s="33">
        <f>Corr_0!C126</f>
        <v>3.2320413695696264E-2</v>
      </c>
      <c r="D126" s="32">
        <v>3.6631035911676137E-2</v>
      </c>
    </row>
    <row r="127" spans="2:4" x14ac:dyDescent="0.2">
      <c r="B127" t="s">
        <v>152</v>
      </c>
      <c r="C127" s="33">
        <f>Corr_0!C127</f>
        <v>1.7374527440000009E-2</v>
      </c>
      <c r="D127" s="32">
        <v>2.6037038701985031E-2</v>
      </c>
    </row>
    <row r="128" spans="2:4" x14ac:dyDescent="0.2">
      <c r="B128" t="s">
        <v>153</v>
      </c>
      <c r="C128" s="33">
        <f>Corr_0!C128</f>
        <v>4.4567919716723831E-4</v>
      </c>
      <c r="D128" s="32">
        <v>4.7832150127121636E-2</v>
      </c>
    </row>
    <row r="129" spans="2:4" x14ac:dyDescent="0.2">
      <c r="B129" t="s">
        <v>154</v>
      </c>
      <c r="C129" s="33">
        <f>Corr_0!C129</f>
        <v>-3.8259114182847762E-5</v>
      </c>
      <c r="D129" s="32">
        <v>2.64839043254445E-2</v>
      </c>
    </row>
    <row r="130" spans="2:4" x14ac:dyDescent="0.2">
      <c r="B130" t="s">
        <v>155</v>
      </c>
      <c r="C130" s="33">
        <f>Corr_0!C130</f>
        <v>4.9733529992062632E-4</v>
      </c>
      <c r="D130" s="32">
        <v>2.6617428782044095E-2</v>
      </c>
    </row>
    <row r="131" spans="2:4" x14ac:dyDescent="0.2">
      <c r="B131" t="s">
        <v>156</v>
      </c>
      <c r="C131" s="33">
        <f>Corr_0!C131</f>
        <v>3.8452023889549963E-2</v>
      </c>
      <c r="D131" s="32">
        <v>3.7320247660880282E-2</v>
      </c>
    </row>
    <row r="132" spans="2:4" x14ac:dyDescent="0.2">
      <c r="B132" t="s">
        <v>157</v>
      </c>
      <c r="C132" s="33">
        <f>Corr_0!C132</f>
        <v>1.7501792171674142E-2</v>
      </c>
      <c r="D132" s="32">
        <v>3.0929706974478562E-2</v>
      </c>
    </row>
    <row r="133" spans="2:4" x14ac:dyDescent="0.2">
      <c r="B133" t="s">
        <v>158</v>
      </c>
      <c r="C133" s="33">
        <f>Corr_0!C133</f>
        <v>2.2418515356865329E-2</v>
      </c>
      <c r="D133" s="32">
        <v>2.8429232165243769E-2</v>
      </c>
    </row>
    <row r="134" spans="2:4" x14ac:dyDescent="0.2">
      <c r="B134" t="s">
        <v>159</v>
      </c>
      <c r="C134" s="33">
        <f>Corr_0!C134</f>
        <v>1.7366398563623889E-3</v>
      </c>
      <c r="D134" s="32">
        <v>7.5405237119230695E-2</v>
      </c>
    </row>
    <row r="135" spans="2:4" x14ac:dyDescent="0.2">
      <c r="B135" t="s">
        <v>160</v>
      </c>
      <c r="C135" s="33">
        <f>Corr_0!C135</f>
        <v>-3.8800331755021372E-2</v>
      </c>
      <c r="D135" s="32">
        <v>2.5274914282540924E-2</v>
      </c>
    </row>
    <row r="136" spans="2:4" x14ac:dyDescent="0.2">
      <c r="B136" t="s">
        <v>161</v>
      </c>
      <c r="C136" s="33">
        <f>Corr_0!C136</f>
        <v>3.3580033523930228E-3</v>
      </c>
      <c r="D136" s="32">
        <v>3.001431319994808E-2</v>
      </c>
    </row>
    <row r="137" spans="2:4" x14ac:dyDescent="0.2">
      <c r="B137" t="s">
        <v>162</v>
      </c>
      <c r="C137" s="33">
        <f>Corr_0!C137</f>
        <v>-5.8430210977556025E-2</v>
      </c>
      <c r="D137" s="32">
        <v>3.7935987437445071E-2</v>
      </c>
    </row>
    <row r="138" spans="2:4" x14ac:dyDescent="0.2">
      <c r="B138" t="s">
        <v>163</v>
      </c>
      <c r="C138" s="33">
        <f>Corr_0!C138</f>
        <v>2.6287350416217763E-2</v>
      </c>
      <c r="D138" s="32">
        <v>2.6006335859609382E-2</v>
      </c>
    </row>
    <row r="139" spans="2:4" x14ac:dyDescent="0.2">
      <c r="B139" t="s">
        <v>164</v>
      </c>
      <c r="C139" s="33">
        <f>Corr_0!C139</f>
        <v>-2.7984988213843251E-2</v>
      </c>
      <c r="D139" s="32">
        <v>2.8907102156237957E-2</v>
      </c>
    </row>
    <row r="140" spans="2:4" x14ac:dyDescent="0.2">
      <c r="B140" t="s">
        <v>165</v>
      </c>
      <c r="C140" s="33">
        <f>Corr_0!C140</f>
        <v>3.3073354042041467E-2</v>
      </c>
      <c r="D140" s="32">
        <v>2.5089494585215699E-2</v>
      </c>
    </row>
    <row r="141" spans="2:4" x14ac:dyDescent="0.2">
      <c r="B141" t="s">
        <v>166</v>
      </c>
      <c r="C141" s="33">
        <f>Corr_0!C141</f>
        <v>2.0431111091670014E-2</v>
      </c>
      <c r="D141" s="32">
        <v>2.7303654132580499E-2</v>
      </c>
    </row>
    <row r="142" spans="2:4" x14ac:dyDescent="0.2">
      <c r="B142" t="s">
        <v>167</v>
      </c>
      <c r="C142" s="33">
        <f>Corr_0!C142</f>
        <v>5.5040764177127416E-2</v>
      </c>
      <c r="D142" s="32">
        <v>4.4441513771521363E-2</v>
      </c>
    </row>
    <row r="143" spans="2:4" x14ac:dyDescent="0.2">
      <c r="B143" t="s">
        <v>168</v>
      </c>
      <c r="C143" s="33">
        <f>Corr_0!C143</f>
        <v>-7.2485194044586126E-3</v>
      </c>
      <c r="D143" s="32">
        <v>0.10211230766283202</v>
      </c>
    </row>
    <row r="144" spans="2:4" x14ac:dyDescent="0.2">
      <c r="B144" t="s">
        <v>169</v>
      </c>
      <c r="C144" s="33">
        <f>Corr_0!C144</f>
        <v>2.4216721351090206E-2</v>
      </c>
      <c r="D144" s="32">
        <v>2.6220322250336346E-2</v>
      </c>
    </row>
    <row r="145" spans="2:4" x14ac:dyDescent="0.2">
      <c r="B145" t="s">
        <v>170</v>
      </c>
      <c r="C145" s="33">
        <f>Corr_0!C145</f>
        <v>-2.4460986350184476E-2</v>
      </c>
      <c r="D145" s="32">
        <v>3.5706544513569333E-2</v>
      </c>
    </row>
    <row r="146" spans="2:4" x14ac:dyDescent="0.2">
      <c r="B146" t="s">
        <v>171</v>
      </c>
      <c r="C146" s="33">
        <f>Corr_0!C146</f>
        <v>2.2546859548847335E-2</v>
      </c>
      <c r="D146" s="32">
        <v>3.9830739013489144E-2</v>
      </c>
    </row>
    <row r="147" spans="2:4" x14ac:dyDescent="0.2">
      <c r="B147" t="s">
        <v>172</v>
      </c>
      <c r="C147" s="33">
        <f>Corr_0!C147</f>
        <v>5.93049108376539E-3</v>
      </c>
      <c r="D147" s="32">
        <v>2.6312565238576814E-2</v>
      </c>
    </row>
    <row r="148" spans="2:4" x14ac:dyDescent="0.2">
      <c r="B148" t="s">
        <v>173</v>
      </c>
      <c r="C148" s="33">
        <f>Corr_0!C148</f>
        <v>3.6178618640187232E-2</v>
      </c>
      <c r="D148" s="32">
        <v>2.6978893164450776E-2</v>
      </c>
    </row>
    <row r="149" spans="2:4" x14ac:dyDescent="0.2">
      <c r="B149" t="s">
        <v>174</v>
      </c>
      <c r="C149" s="33">
        <f>Corr_0!C149</f>
        <v>5.7256754654286264E-2</v>
      </c>
      <c r="D149" s="32">
        <v>3.0174349271077837E-2</v>
      </c>
    </row>
    <row r="150" spans="2:4" x14ac:dyDescent="0.2">
      <c r="B150" t="s">
        <v>175</v>
      </c>
      <c r="C150" s="33">
        <f>Corr_0!C150</f>
        <v>-1.0676816740116188E-2</v>
      </c>
      <c r="D150" s="32">
        <v>2.535077705872818E-2</v>
      </c>
    </row>
    <row r="151" spans="2:4" x14ac:dyDescent="0.2">
      <c r="B151" t="s">
        <v>176</v>
      </c>
      <c r="C151" s="33">
        <f>Corr_0!C151</f>
        <v>1.3669369568294568E-2</v>
      </c>
      <c r="D151" s="32">
        <v>5.1724333613036556E-2</v>
      </c>
    </row>
    <row r="152" spans="2:4" x14ac:dyDescent="0.2">
      <c r="B152" t="s">
        <v>177</v>
      </c>
      <c r="C152" s="33">
        <f>Corr_0!C152</f>
        <v>1.8454208581649124E-2</v>
      </c>
      <c r="D152" s="32">
        <v>4.2366448202848975E-2</v>
      </c>
    </row>
    <row r="153" spans="2:4" x14ac:dyDescent="0.2">
      <c r="B153" t="s">
        <v>178</v>
      </c>
      <c r="C153" s="33">
        <f>Corr_0!C153</f>
        <v>1.1239542474273901E-2</v>
      </c>
      <c r="D153" s="32">
        <v>2.5397959241273874E-2</v>
      </c>
    </row>
    <row r="154" spans="2:4" x14ac:dyDescent="0.2">
      <c r="B154" t="s">
        <v>179</v>
      </c>
      <c r="C154" s="33">
        <f>Corr_0!C154</f>
        <v>2.0517101007296337E-2</v>
      </c>
      <c r="D154" s="32">
        <v>2.6544884790992582E-2</v>
      </c>
    </row>
    <row r="155" spans="2:4" x14ac:dyDescent="0.2">
      <c r="B155" t="s">
        <v>180</v>
      </c>
      <c r="C155" s="33">
        <f>Corr_0!C155</f>
        <v>-3.0234806813936053E-2</v>
      </c>
      <c r="D155" s="32">
        <v>9.6066378548543441E-2</v>
      </c>
    </row>
    <row r="156" spans="2:4" x14ac:dyDescent="0.2">
      <c r="B156" t="s">
        <v>181</v>
      </c>
      <c r="C156" s="33">
        <f>Corr_0!C156</f>
        <v>2.8681491602676093E-2</v>
      </c>
      <c r="D156" s="32">
        <v>3.2882756662296272E-2</v>
      </c>
    </row>
    <row r="157" spans="2:4" x14ac:dyDescent="0.2">
      <c r="B157" t="s">
        <v>182</v>
      </c>
      <c r="C157" s="33">
        <f>Corr_0!C157</f>
        <v>3.1317809746818075E-2</v>
      </c>
      <c r="D157" s="32">
        <v>3.353278161184052E-2</v>
      </c>
    </row>
    <row r="158" spans="2:4" x14ac:dyDescent="0.2">
      <c r="B158" t="s">
        <v>183</v>
      </c>
      <c r="C158" s="33">
        <f>Corr_0!C158</f>
        <v>-1.3315275852656851E-2</v>
      </c>
      <c r="D158" s="32">
        <v>5.116471898894627E-2</v>
      </c>
    </row>
    <row r="159" spans="2:4" x14ac:dyDescent="0.2">
      <c r="B159" t="s">
        <v>184</v>
      </c>
      <c r="C159" s="33">
        <f>Corr_0!C159</f>
        <v>4.6481619864061782E-2</v>
      </c>
      <c r="D159" s="32">
        <v>4.9959439267950351E-2</v>
      </c>
    </row>
    <row r="160" spans="2:4" x14ac:dyDescent="0.2">
      <c r="B160" t="s">
        <v>185</v>
      </c>
      <c r="C160" s="33">
        <f>Corr_0!C160</f>
        <v>-3.8830850819649796E-3</v>
      </c>
      <c r="D160" s="32">
        <v>2.7799338963880767E-2</v>
      </c>
    </row>
    <row r="161" spans="2:4" x14ac:dyDescent="0.2">
      <c r="B161" t="s">
        <v>186</v>
      </c>
      <c r="C161" s="33">
        <f>Corr_0!C161</f>
        <v>2.7152438948737007E-2</v>
      </c>
      <c r="D161" s="32">
        <v>3.6564832773497938E-2</v>
      </c>
    </row>
    <row r="162" spans="2:4" x14ac:dyDescent="0.2">
      <c r="B162" t="s">
        <v>187</v>
      </c>
      <c r="C162" s="33">
        <f>Corr_0!C162</f>
        <v>2.7845774421758104E-2</v>
      </c>
      <c r="D162" s="32">
        <v>2.5132262935594216E-2</v>
      </c>
    </row>
    <row r="163" spans="2:4" x14ac:dyDescent="0.2">
      <c r="B163" t="s">
        <v>188</v>
      </c>
      <c r="C163" s="33">
        <f>Corr_0!C163</f>
        <v>2.4689304117820908E-2</v>
      </c>
      <c r="D163" s="32">
        <v>2.8474033067034547E-2</v>
      </c>
    </row>
    <row r="164" spans="2:4" x14ac:dyDescent="0.2">
      <c r="B164" t="s">
        <v>189</v>
      </c>
      <c r="C164" s="33">
        <f>Corr_0!C164</f>
        <v>4.0040042493260644E-3</v>
      </c>
      <c r="D164" s="32">
        <v>4.3464551100125731E-2</v>
      </c>
    </row>
    <row r="165" spans="2:4" x14ac:dyDescent="0.2">
      <c r="B165" t="s">
        <v>190</v>
      </c>
      <c r="C165" s="33">
        <f>Corr_0!C165</f>
        <v>1.8426908982465622E-2</v>
      </c>
      <c r="D165" s="32">
        <v>2.6723608470662984E-2</v>
      </c>
    </row>
    <row r="166" spans="2:4" x14ac:dyDescent="0.2">
      <c r="B166" t="s">
        <v>191</v>
      </c>
      <c r="C166" s="33">
        <f>Corr_0!C166</f>
        <v>2.8043155867582631E-2</v>
      </c>
      <c r="D166" s="32">
        <v>2.5405991949111931E-2</v>
      </c>
    </row>
    <row r="167" spans="2:4" x14ac:dyDescent="0.2">
      <c r="B167" t="s">
        <v>192</v>
      </c>
      <c r="C167" s="33">
        <f>Corr_0!C167</f>
        <v>1.7649160333722803E-2</v>
      </c>
      <c r="D167" s="32">
        <v>4.0633839059106461E-2</v>
      </c>
    </row>
    <row r="168" spans="2:4" x14ac:dyDescent="0.2">
      <c r="B168" t="s">
        <v>193</v>
      </c>
      <c r="C168" s="33">
        <f>Corr_0!C168</f>
        <v>-1.5756945371894364E-2</v>
      </c>
      <c r="D168" s="32">
        <v>5.8326455914634263E-2</v>
      </c>
    </row>
    <row r="169" spans="2:4" x14ac:dyDescent="0.2">
      <c r="B169" t="s">
        <v>194</v>
      </c>
      <c r="C169" s="33">
        <f>Corr_0!C169</f>
        <v>-6.3901252203547119E-3</v>
      </c>
      <c r="D169" s="32">
        <v>0.13107584837341724</v>
      </c>
    </row>
    <row r="170" spans="2:4" x14ac:dyDescent="0.2">
      <c r="B170" t="s">
        <v>195</v>
      </c>
      <c r="C170" s="33">
        <f>Corr_0!C170</f>
        <v>2.0453348574298664E-2</v>
      </c>
      <c r="D170" s="32">
        <v>2.6171737016334934E-2</v>
      </c>
    </row>
    <row r="171" spans="2:4" x14ac:dyDescent="0.2">
      <c r="B171" t="s">
        <v>196</v>
      </c>
      <c r="C171" s="33">
        <f>Corr_0!C171</f>
        <v>2.5503255196178326E-2</v>
      </c>
      <c r="D171" s="32">
        <v>3.9858519838898918E-2</v>
      </c>
    </row>
    <row r="172" spans="2:4" x14ac:dyDescent="0.2">
      <c r="B172" t="s">
        <v>197</v>
      </c>
      <c r="C172" s="33">
        <f>Corr_0!C172</f>
        <v>6.8014859111107584E-3</v>
      </c>
      <c r="D172" s="32">
        <v>8.1095779176396515E-2</v>
      </c>
    </row>
    <row r="173" spans="2:4" x14ac:dyDescent="0.2">
      <c r="B173" t="s">
        <v>198</v>
      </c>
      <c r="C173" s="33">
        <f>Corr_0!C173</f>
        <v>9.3489060748193457E-3</v>
      </c>
      <c r="D173" s="32">
        <v>2.5182345911331436E-2</v>
      </c>
    </row>
    <row r="174" spans="2:4" x14ac:dyDescent="0.2">
      <c r="B174" t="s">
        <v>199</v>
      </c>
      <c r="C174" s="33">
        <f>Corr_0!C174</f>
        <v>6.3186901713795963E-4</v>
      </c>
      <c r="D174" s="32">
        <v>4.1517061892997316E-2</v>
      </c>
    </row>
    <row r="175" spans="2:4" x14ac:dyDescent="0.2">
      <c r="B175" t="s">
        <v>200</v>
      </c>
      <c r="C175" s="33">
        <f>Corr_0!C175</f>
        <v>-8.8234725403852302E-3</v>
      </c>
      <c r="D175" s="32">
        <v>3.0282621563358599E-2</v>
      </c>
    </row>
    <row r="176" spans="2:4" x14ac:dyDescent="0.2">
      <c r="B176" t="s">
        <v>201</v>
      </c>
      <c r="C176" s="33">
        <f>Corr_0!C176</f>
        <v>3.2244193599912957E-2</v>
      </c>
      <c r="D176" s="32">
        <v>7.2789310349992892E-2</v>
      </c>
    </row>
    <row r="177" spans="2:4" x14ac:dyDescent="0.2">
      <c r="B177" t="s">
        <v>202</v>
      </c>
      <c r="C177" s="33">
        <f>Corr_0!C177</f>
        <v>-8.0298730547053148E-3</v>
      </c>
      <c r="D177" s="32">
        <v>2.6255720605834275E-2</v>
      </c>
    </row>
    <row r="178" spans="2:4" x14ac:dyDescent="0.2">
      <c r="B178" t="s">
        <v>203</v>
      </c>
      <c r="C178" s="33">
        <f>Corr_0!C178</f>
        <v>6.5910103239385249E-3</v>
      </c>
      <c r="D178" s="32">
        <v>2.9035383100934044E-2</v>
      </c>
    </row>
    <row r="179" spans="2:4" x14ac:dyDescent="0.2">
      <c r="B179" t="s">
        <v>204</v>
      </c>
      <c r="C179" s="33">
        <f>Corr_0!C179</f>
        <v>1.3189208616598514E-2</v>
      </c>
      <c r="D179" s="32">
        <v>5.7129066453859699E-2</v>
      </c>
    </row>
    <row r="180" spans="2:4" x14ac:dyDescent="0.2">
      <c r="B180" t="s">
        <v>205</v>
      </c>
      <c r="C180" s="33">
        <f>Corr_0!C180</f>
        <v>2.6036150358212818E-3</v>
      </c>
      <c r="D180" s="32">
        <v>2.603798316546807E-2</v>
      </c>
    </row>
    <row r="181" spans="2:4" x14ac:dyDescent="0.2">
      <c r="B181" t="s">
        <v>206</v>
      </c>
      <c r="C181" s="33">
        <f>Corr_0!C181</f>
        <v>1.9578540165149164E-2</v>
      </c>
      <c r="D181" s="32">
        <v>3.0363191967659603E-2</v>
      </c>
    </row>
    <row r="182" spans="2:4" x14ac:dyDescent="0.2">
      <c r="B182" t="s">
        <v>207</v>
      </c>
      <c r="C182" s="33">
        <f>Corr_0!C182</f>
        <v>2.6493221680644483E-2</v>
      </c>
      <c r="D182" s="32">
        <v>2.6230952817604909E-2</v>
      </c>
    </row>
    <row r="183" spans="2:4" x14ac:dyDescent="0.2">
      <c r="B183" t="s">
        <v>208</v>
      </c>
      <c r="C183" s="33">
        <f>Corr_0!C183</f>
        <v>2.1669445720113652E-2</v>
      </c>
      <c r="D183" s="32">
        <v>3.2227496000383007E-2</v>
      </c>
    </row>
    <row r="184" spans="2:4" x14ac:dyDescent="0.2">
      <c r="B184" t="s">
        <v>209</v>
      </c>
      <c r="C184" s="33">
        <f>Corr_0!C184</f>
        <v>-6.1518709969482308E-3</v>
      </c>
      <c r="D184" s="32">
        <v>2.6930636396921795E-2</v>
      </c>
    </row>
    <row r="185" spans="2:4" x14ac:dyDescent="0.2">
      <c r="B185" t="s">
        <v>210</v>
      </c>
      <c r="C185" s="33">
        <f>Corr_0!C185</f>
        <v>-4.5665796060147812E-2</v>
      </c>
      <c r="D185" s="32">
        <v>2.5113406177185119E-2</v>
      </c>
    </row>
    <row r="186" spans="2:4" x14ac:dyDescent="0.2">
      <c r="B186" t="s">
        <v>211</v>
      </c>
      <c r="C186" s="33">
        <f>Corr_0!C186</f>
        <v>5.2689339595627743E-2</v>
      </c>
      <c r="D186" s="32">
        <v>2.6904951164498189E-2</v>
      </c>
    </row>
    <row r="187" spans="2:4" x14ac:dyDescent="0.2">
      <c r="B187" t="s">
        <v>212</v>
      </c>
      <c r="C187" s="33">
        <f>Corr_0!C187</f>
        <v>-1.3866530584314968E-2</v>
      </c>
      <c r="D187" s="32">
        <v>4.3936014913576585E-2</v>
      </c>
    </row>
    <row r="188" spans="2:4" x14ac:dyDescent="0.2">
      <c r="B188" t="s">
        <v>213</v>
      </c>
      <c r="C188" s="33">
        <f>Corr_0!C188</f>
        <v>-2.1268206031571958E-2</v>
      </c>
      <c r="D188" s="32">
        <v>4.8123183411896753E-2</v>
      </c>
    </row>
    <row r="189" spans="2:4" x14ac:dyDescent="0.2">
      <c r="B189" t="s">
        <v>214</v>
      </c>
      <c r="C189" s="33">
        <f>Corr_0!C189</f>
        <v>-1.9660227882382302E-2</v>
      </c>
      <c r="D189" s="32">
        <v>3.150102741163241E-2</v>
      </c>
    </row>
    <row r="190" spans="2:4" x14ac:dyDescent="0.2">
      <c r="B190" t="s">
        <v>215</v>
      </c>
      <c r="C190" s="33">
        <f>Corr_0!C190</f>
        <v>2.6110495984939947E-2</v>
      </c>
      <c r="D190" s="32">
        <v>9.1750747869591281E-2</v>
      </c>
    </row>
    <row r="191" spans="2:4" x14ac:dyDescent="0.2">
      <c r="B191" t="s">
        <v>216</v>
      </c>
      <c r="C191" s="33">
        <f>Corr_0!C191</f>
        <v>-2.1327639087772202E-2</v>
      </c>
      <c r="D191" s="32">
        <v>2.5568218367545532E-2</v>
      </c>
    </row>
    <row r="192" spans="2:4" x14ac:dyDescent="0.2">
      <c r="B192" t="s">
        <v>217</v>
      </c>
      <c r="C192" s="33">
        <f>Corr_0!C192</f>
        <v>-7.5871221785764002E-3</v>
      </c>
      <c r="D192" s="32">
        <v>2.5928923575136938E-2</v>
      </c>
    </row>
    <row r="193" spans="2:4" x14ac:dyDescent="0.2">
      <c r="B193" t="s">
        <v>218</v>
      </c>
      <c r="C193" s="33">
        <f>Corr_0!C193</f>
        <v>-6.0818340248145423E-3</v>
      </c>
      <c r="D193" s="32">
        <v>3.8162173084615121E-2</v>
      </c>
    </row>
    <row r="194" spans="2:4" x14ac:dyDescent="0.2">
      <c r="B194" t="s">
        <v>219</v>
      </c>
      <c r="C194" s="33">
        <f>Corr_0!C194</f>
        <v>-4.6025550953323353E-3</v>
      </c>
      <c r="D194" s="32">
        <v>2.5298922319757007E-2</v>
      </c>
    </row>
    <row r="195" spans="2:4" x14ac:dyDescent="0.2">
      <c r="B195" t="s">
        <v>220</v>
      </c>
      <c r="C195" s="33">
        <f>Corr_0!C195</f>
        <v>3.5385215595472634E-2</v>
      </c>
      <c r="D195" s="32">
        <v>3.8932175459181657E-2</v>
      </c>
    </row>
    <row r="196" spans="2:4" x14ac:dyDescent="0.2">
      <c r="B196" t="s">
        <v>221</v>
      </c>
      <c r="C196" s="33">
        <f>Corr_0!C196</f>
        <v>-9.0201789379234388E-3</v>
      </c>
      <c r="D196" s="32">
        <v>2.8288493409683153E-2</v>
      </c>
    </row>
    <row r="197" spans="2:4" x14ac:dyDescent="0.2">
      <c r="B197" t="s">
        <v>222</v>
      </c>
      <c r="C197" s="33">
        <f>Corr_0!C197</f>
        <v>1.3164205081711969E-2</v>
      </c>
      <c r="D197" s="32">
        <v>2.6856702083285125E-2</v>
      </c>
    </row>
    <row r="198" spans="2:4" x14ac:dyDescent="0.2">
      <c r="B198" t="s">
        <v>223</v>
      </c>
      <c r="C198" s="33">
        <f>Corr_0!C198</f>
        <v>-1.5518682011114284E-2</v>
      </c>
      <c r="D198" s="32">
        <v>6.256037129570155E-2</v>
      </c>
    </row>
    <row r="199" spans="2:4" x14ac:dyDescent="0.2">
      <c r="B199" t="s">
        <v>224</v>
      </c>
      <c r="C199" s="33">
        <f>Corr_0!C199</f>
        <v>-1.3698522476422151E-2</v>
      </c>
      <c r="D199" s="32">
        <v>3.4558050018865576E-2</v>
      </c>
    </row>
    <row r="200" spans="2:4" x14ac:dyDescent="0.2">
      <c r="B200" t="s">
        <v>225</v>
      </c>
      <c r="C200" s="33">
        <f>Corr_0!C200</f>
        <v>-2.9028891400583297E-2</v>
      </c>
      <c r="D200" s="32">
        <v>3.6374141459677524E-2</v>
      </c>
    </row>
    <row r="201" spans="2:4" x14ac:dyDescent="0.2">
      <c r="B201" t="s">
        <v>226</v>
      </c>
      <c r="C201" s="33">
        <f>Corr_0!C201</f>
        <v>7.4567415045745725E-4</v>
      </c>
      <c r="D201" s="32">
        <v>2.6608013349208273E-2</v>
      </c>
    </row>
    <row r="202" spans="2:4" x14ac:dyDescent="0.2">
      <c r="B202" t="s">
        <v>227</v>
      </c>
      <c r="C202" s="33">
        <f>Corr_0!C202</f>
        <v>2.6770479912394597E-2</v>
      </c>
      <c r="D202" s="32">
        <v>2.6526412318884356E-2</v>
      </c>
    </row>
    <row r="203" spans="2:4" x14ac:dyDescent="0.2">
      <c r="B203" t="s">
        <v>228</v>
      </c>
      <c r="C203" s="33">
        <f>Corr_0!C203</f>
        <v>-2.3262446688729767E-2</v>
      </c>
      <c r="D203" s="32">
        <v>2.5166641192250948E-2</v>
      </c>
    </row>
    <row r="204" spans="2:4" x14ac:dyDescent="0.2">
      <c r="B204" t="s">
        <v>229</v>
      </c>
      <c r="C204" s="33">
        <f>Corr_0!C204</f>
        <v>4.4033233137374464E-2</v>
      </c>
      <c r="D204" s="32">
        <v>2.5040896506891556E-2</v>
      </c>
    </row>
    <row r="205" spans="2:4" x14ac:dyDescent="0.2">
      <c r="B205" t="s">
        <v>230</v>
      </c>
      <c r="C205" s="33">
        <f>Corr_0!C205</f>
        <v>3.0005278814732847E-2</v>
      </c>
      <c r="D205" s="32">
        <v>8.9977471068308168E-2</v>
      </c>
    </row>
    <row r="206" spans="2:4" x14ac:dyDescent="0.2">
      <c r="B206" t="s">
        <v>231</v>
      </c>
      <c r="C206" s="33">
        <f>Corr_0!C206</f>
        <v>5.3673342621615707E-3</v>
      </c>
      <c r="D206" s="32">
        <v>2.5763338906726406E-2</v>
      </c>
    </row>
    <row r="207" spans="2:4" x14ac:dyDescent="0.2">
      <c r="B207" t="s">
        <v>232</v>
      </c>
      <c r="C207" s="33">
        <f>Corr_0!C207</f>
        <v>2.2563654789468618E-2</v>
      </c>
      <c r="D207" s="32">
        <v>3.3702214289797569E-2</v>
      </c>
    </row>
    <row r="208" spans="2:4" x14ac:dyDescent="0.2">
      <c r="B208" t="s">
        <v>233</v>
      </c>
      <c r="C208" s="33">
        <f>Corr_0!C208</f>
        <v>4.6084818137542031E-3</v>
      </c>
      <c r="D208" s="32">
        <v>4.1657003663479311E-2</v>
      </c>
    </row>
    <row r="209" spans="2:4" x14ac:dyDescent="0.2">
      <c r="B209" t="s">
        <v>234</v>
      </c>
      <c r="C209" s="33">
        <f>Corr_0!C209</f>
        <v>-6.7752553965827866E-3</v>
      </c>
      <c r="D209" s="32">
        <v>2.5021002798019984E-2</v>
      </c>
    </row>
    <row r="210" spans="2:4" x14ac:dyDescent="0.2">
      <c r="B210" t="s">
        <v>235</v>
      </c>
      <c r="C210" s="33">
        <f>Corr_0!C210</f>
        <v>-1.5188380307956982E-2</v>
      </c>
      <c r="D210" s="32">
        <v>9.4261222023344721E-2</v>
      </c>
    </row>
    <row r="211" spans="2:4" x14ac:dyDescent="0.2">
      <c r="B211" t="s">
        <v>236</v>
      </c>
      <c r="C211" s="33">
        <f>Corr_0!C211</f>
        <v>-4.3043339257651074E-3</v>
      </c>
      <c r="D211" s="32">
        <v>5.6226537060191061E-2</v>
      </c>
    </row>
    <row r="212" spans="2:4" x14ac:dyDescent="0.2">
      <c r="B212" t="s">
        <v>237</v>
      </c>
      <c r="C212" s="33">
        <f>Corr_0!C212</f>
        <v>4.0189995415490188E-3</v>
      </c>
      <c r="D212" s="32">
        <v>4.6384252964400213E-2</v>
      </c>
    </row>
    <row r="213" spans="2:4" x14ac:dyDescent="0.2">
      <c r="B213" t="s">
        <v>238</v>
      </c>
      <c r="C213" s="33">
        <f>Corr_0!C213</f>
        <v>-3.8271497629714948E-2</v>
      </c>
      <c r="D213" s="32">
        <v>2.995053496444379E-2</v>
      </c>
    </row>
    <row r="214" spans="2:4" x14ac:dyDescent="0.2">
      <c r="B214" t="s">
        <v>239</v>
      </c>
      <c r="C214" s="33">
        <f>Corr_0!C214</f>
        <v>1.7202923555874418E-2</v>
      </c>
      <c r="D214" s="32">
        <v>2.7096604035967323E-2</v>
      </c>
    </row>
    <row r="215" spans="2:4" x14ac:dyDescent="0.2">
      <c r="B215" t="s">
        <v>240</v>
      </c>
      <c r="C215" s="33">
        <f>Corr_0!C215</f>
        <v>1.0887779191866089E-2</v>
      </c>
      <c r="D215" s="32">
        <v>2.6792887824770822E-2</v>
      </c>
    </row>
    <row r="216" spans="2:4" x14ac:dyDescent="0.2">
      <c r="B216" t="s">
        <v>241</v>
      </c>
      <c r="C216" s="33">
        <f>Corr_0!C216</f>
        <v>-9.5275563441535472E-3</v>
      </c>
      <c r="D216" s="32">
        <v>3.3495233906277094E-2</v>
      </c>
    </row>
    <row r="217" spans="2:4" x14ac:dyDescent="0.2">
      <c r="B217" t="s">
        <v>242</v>
      </c>
      <c r="C217" s="33">
        <f>Corr_0!C217</f>
        <v>2.4601353262088881E-2</v>
      </c>
      <c r="D217" s="32">
        <v>2.7835838977941153E-2</v>
      </c>
    </row>
    <row r="218" spans="2:4" x14ac:dyDescent="0.2">
      <c r="B218" t="s">
        <v>243</v>
      </c>
      <c r="C218" s="33">
        <f>Corr_0!C218</f>
        <v>3.48314549410342E-2</v>
      </c>
      <c r="D218" s="32">
        <v>4.0710439530519893E-2</v>
      </c>
    </row>
    <row r="219" spans="2:4" x14ac:dyDescent="0.2">
      <c r="B219" t="s">
        <v>244</v>
      </c>
      <c r="C219" s="33">
        <f>Corr_0!C219</f>
        <v>9.7677764172932752E-3</v>
      </c>
      <c r="D219" s="32">
        <v>2.7176140786697882E-2</v>
      </c>
    </row>
    <row r="220" spans="2:4" x14ac:dyDescent="0.2">
      <c r="B220" t="s">
        <v>245</v>
      </c>
      <c r="C220" s="33">
        <f>Corr_0!C220</f>
        <v>2.3974562075458186E-2</v>
      </c>
      <c r="D220" s="32">
        <v>5.8394014763924647E-2</v>
      </c>
    </row>
    <row r="221" spans="2:4" x14ac:dyDescent="0.2">
      <c r="B221" t="s">
        <v>246</v>
      </c>
      <c r="C221" s="33">
        <f>Corr_0!C221</f>
        <v>-4.0801433786462459E-3</v>
      </c>
      <c r="D221" s="32">
        <v>3.1658487353391773E-2</v>
      </c>
    </row>
    <row r="222" spans="2:4" x14ac:dyDescent="0.2">
      <c r="B222" t="s">
        <v>247</v>
      </c>
      <c r="C222" s="33">
        <f>Corr_0!C222</f>
        <v>1.0393375732571869E-2</v>
      </c>
      <c r="D222" s="32">
        <v>2.7486224262739618E-2</v>
      </c>
    </row>
    <row r="223" spans="2:4" x14ac:dyDescent="0.2">
      <c r="B223" t="s">
        <v>248</v>
      </c>
      <c r="C223" s="33">
        <f>Corr_0!C223</f>
        <v>-1.7011701458750257E-2</v>
      </c>
      <c r="D223" s="32">
        <v>4.8634682312866731E-2</v>
      </c>
    </row>
    <row r="224" spans="2:4" x14ac:dyDescent="0.2">
      <c r="B224" t="s">
        <v>249</v>
      </c>
      <c r="C224" s="33">
        <f>Corr_0!C224</f>
        <v>1.316139153075415E-2</v>
      </c>
      <c r="D224" s="32">
        <v>2.9985909159498829E-2</v>
      </c>
    </row>
    <row r="225" spans="2:4" x14ac:dyDescent="0.2">
      <c r="B225" t="s">
        <v>250</v>
      </c>
      <c r="C225" s="33">
        <f>Corr_0!C225</f>
        <v>3.5790197755652974E-2</v>
      </c>
      <c r="D225" s="32">
        <v>2.5143108881123331E-2</v>
      </c>
    </row>
    <row r="226" spans="2:4" x14ac:dyDescent="0.2">
      <c r="B226" t="s">
        <v>251</v>
      </c>
      <c r="C226" s="33">
        <f>Corr_0!C226</f>
        <v>2.0137369304665427E-2</v>
      </c>
      <c r="D226" s="32">
        <v>2.6791239841307671E-2</v>
      </c>
    </row>
    <row r="227" spans="2:4" x14ac:dyDescent="0.2">
      <c r="B227" t="s">
        <v>252</v>
      </c>
      <c r="C227" s="33">
        <f>Corr_0!C227</f>
        <v>1.7034931048123481E-2</v>
      </c>
      <c r="D227" s="32">
        <v>4.0027094568701897E-2</v>
      </c>
    </row>
    <row r="228" spans="2:4" x14ac:dyDescent="0.2">
      <c r="B228" t="s">
        <v>253</v>
      </c>
      <c r="C228" s="33">
        <f>Corr_0!C228</f>
        <v>6.6505257890905039E-3</v>
      </c>
      <c r="D228" s="32">
        <v>3.0335804722206858E-2</v>
      </c>
    </row>
    <row r="229" spans="2:4" x14ac:dyDescent="0.2">
      <c r="B229" t="s">
        <v>254</v>
      </c>
      <c r="C229" s="33">
        <f>Corr_0!C229</f>
        <v>5.1946896068953557E-3</v>
      </c>
      <c r="D229" s="32">
        <v>3.0750539558171017E-2</v>
      </c>
    </row>
    <row r="230" spans="2:4" x14ac:dyDescent="0.2">
      <c r="B230" t="s">
        <v>255</v>
      </c>
      <c r="C230" s="33">
        <f>Corr_0!C230</f>
        <v>-5.1656689607113976E-3</v>
      </c>
      <c r="D230" s="32">
        <v>2.5000239381418127E-2</v>
      </c>
    </row>
    <row r="231" spans="2:4" x14ac:dyDescent="0.2">
      <c r="B231" t="s">
        <v>256</v>
      </c>
      <c r="C231" s="33">
        <f>Corr_0!C231</f>
        <v>2.5957089296971946E-3</v>
      </c>
      <c r="D231" s="32">
        <v>0.11171716832499654</v>
      </c>
    </row>
    <row r="232" spans="2:4" x14ac:dyDescent="0.2">
      <c r="B232" t="s">
        <v>257</v>
      </c>
      <c r="C232" s="33">
        <f>Corr_0!C232</f>
        <v>4.856760358525232E-4</v>
      </c>
      <c r="D232" s="32">
        <v>5.882675750321411E-2</v>
      </c>
    </row>
    <row r="233" spans="2:4" x14ac:dyDescent="0.2">
      <c r="B233" t="s">
        <v>258</v>
      </c>
      <c r="C233" s="33">
        <f>Corr_0!C233</f>
        <v>-1.5651433372714393E-2</v>
      </c>
      <c r="D233" s="32">
        <v>2.6014315545625513E-2</v>
      </c>
    </row>
    <row r="234" spans="2:4" x14ac:dyDescent="0.2">
      <c r="B234" t="s">
        <v>259</v>
      </c>
      <c r="C234" s="33">
        <f>Corr_0!C234</f>
        <v>-3.163721824802234E-2</v>
      </c>
      <c r="D234" s="32">
        <v>2.6123264166228309E-2</v>
      </c>
    </row>
    <row r="235" spans="2:4" x14ac:dyDescent="0.2">
      <c r="B235" t="s">
        <v>260</v>
      </c>
      <c r="C235" s="33">
        <f>Corr_0!C235</f>
        <v>4.4556912317311306E-2</v>
      </c>
      <c r="D235" s="32">
        <v>2.6934059007460091E-2</v>
      </c>
    </row>
    <row r="236" spans="2:4" x14ac:dyDescent="0.2">
      <c r="B236" t="s">
        <v>261</v>
      </c>
      <c r="C236" s="33">
        <f>Corr_0!C236</f>
        <v>-2.9587317918906585E-2</v>
      </c>
      <c r="D236" s="32">
        <v>5.2942589297227512E-2</v>
      </c>
    </row>
    <row r="237" spans="2:4" x14ac:dyDescent="0.2">
      <c r="B237" t="s">
        <v>262</v>
      </c>
      <c r="C237" s="33">
        <f>Corr_0!C237</f>
        <v>-1.183583307315177E-3</v>
      </c>
      <c r="D237" s="32">
        <v>2.5005034995583798E-2</v>
      </c>
    </row>
    <row r="238" spans="2:4" x14ac:dyDescent="0.2">
      <c r="B238" t="s">
        <v>263</v>
      </c>
      <c r="C238" s="33">
        <f>Corr_0!C238</f>
        <v>-6.6146746104761272E-3</v>
      </c>
      <c r="D238" s="32">
        <v>2.8821390097599153E-2</v>
      </c>
    </row>
    <row r="239" spans="2:4" x14ac:dyDescent="0.2">
      <c r="B239" t="s">
        <v>264</v>
      </c>
      <c r="C239" s="33">
        <f>Corr_0!C239</f>
        <v>1.5430122134589372E-2</v>
      </c>
      <c r="D239" s="32">
        <v>5.5357174440049194E-2</v>
      </c>
    </row>
    <row r="240" spans="2:4" x14ac:dyDescent="0.2">
      <c r="B240" t="s">
        <v>265</v>
      </c>
      <c r="C240" s="33">
        <f>Corr_0!C240</f>
        <v>2.4025525023096857E-2</v>
      </c>
      <c r="D240" s="32">
        <v>4.070283721832281E-2</v>
      </c>
    </row>
    <row r="241" spans="2:4" x14ac:dyDescent="0.2">
      <c r="B241" t="s">
        <v>266</v>
      </c>
      <c r="C241" s="33">
        <f>Corr_0!C241</f>
        <v>9.2307403043835404E-3</v>
      </c>
      <c r="D241" s="32">
        <v>5.9861239014763541E-2</v>
      </c>
    </row>
    <row r="242" spans="2:4" x14ac:dyDescent="0.2">
      <c r="B242" t="s">
        <v>267</v>
      </c>
      <c r="C242" s="33">
        <f>Corr_0!C242</f>
        <v>9.9772588484627594E-3</v>
      </c>
      <c r="D242" s="32">
        <v>2.5504315483237255E-2</v>
      </c>
    </row>
    <row r="243" spans="2:4" x14ac:dyDescent="0.2">
      <c r="B243" t="s">
        <v>268</v>
      </c>
      <c r="C243" s="33">
        <f>Corr_0!C243</f>
        <v>9.8685124626232169E-4</v>
      </c>
      <c r="D243" s="32">
        <v>5.1896173448372628E-2</v>
      </c>
    </row>
    <row r="244" spans="2:4" x14ac:dyDescent="0.2">
      <c r="B244" t="s">
        <v>269</v>
      </c>
      <c r="C244" s="33">
        <f>Corr_0!C244</f>
        <v>2.823443888300816E-2</v>
      </c>
      <c r="D244" s="32">
        <v>2.9001454159517201E-2</v>
      </c>
    </row>
    <row r="245" spans="2:4" x14ac:dyDescent="0.2">
      <c r="B245" t="s">
        <v>270</v>
      </c>
      <c r="C245" s="33">
        <f>Corr_0!C245</f>
        <v>3.8052552545063505E-2</v>
      </c>
      <c r="D245" s="32">
        <v>2.6549793697226341E-2</v>
      </c>
    </row>
    <row r="246" spans="2:4" x14ac:dyDescent="0.2">
      <c r="B246" t="s">
        <v>271</v>
      </c>
      <c r="C246" s="33">
        <f>Corr_0!C246</f>
        <v>-2.9390154876447212E-3</v>
      </c>
      <c r="D246" s="32">
        <v>5.0062227836958545E-2</v>
      </c>
    </row>
    <row r="247" spans="2:4" x14ac:dyDescent="0.2">
      <c r="B247" t="s">
        <v>272</v>
      </c>
      <c r="C247" s="33">
        <f>Corr_0!C247</f>
        <v>3.7330759756580142E-3</v>
      </c>
      <c r="D247" s="32">
        <v>2.7803384021003158E-2</v>
      </c>
    </row>
    <row r="248" spans="2:4" x14ac:dyDescent="0.2">
      <c r="B248" t="s">
        <v>273</v>
      </c>
      <c r="C248" s="33">
        <f>Corr_0!C248</f>
        <v>-6.1986306616564051E-3</v>
      </c>
      <c r="D248" s="32">
        <v>4.983361192145426E-2</v>
      </c>
    </row>
    <row r="249" spans="2:4" x14ac:dyDescent="0.2">
      <c r="B249" t="s">
        <v>274</v>
      </c>
      <c r="C249" s="33">
        <f>Corr_0!C249</f>
        <v>-1.5936364411222016E-2</v>
      </c>
      <c r="D249" s="32">
        <v>8.2861207521700536E-2</v>
      </c>
    </row>
    <row r="250" spans="2:4" x14ac:dyDescent="0.2">
      <c r="B250" t="s">
        <v>275</v>
      </c>
      <c r="C250" s="33">
        <f>Corr_0!C250</f>
        <v>1.4935213684107877E-2</v>
      </c>
      <c r="D250" s="32">
        <v>2.7345907467310381E-2</v>
      </c>
    </row>
    <row r="251" spans="2:4" x14ac:dyDescent="0.2">
      <c r="B251" t="s">
        <v>276</v>
      </c>
      <c r="C251" s="33">
        <f>Corr_0!C251</f>
        <v>1.9427285772804469E-2</v>
      </c>
      <c r="D251" s="32">
        <v>5.3887283274677268E-2</v>
      </c>
    </row>
    <row r="252" spans="2:4" x14ac:dyDescent="0.2">
      <c r="B252" t="s">
        <v>277</v>
      </c>
      <c r="C252" s="33">
        <f>Corr_0!C252</f>
        <v>1.439277721173967E-2</v>
      </c>
      <c r="D252" s="32">
        <v>6.1411577913259026E-2</v>
      </c>
    </row>
    <row r="253" spans="2:4" x14ac:dyDescent="0.2">
      <c r="B253" t="s">
        <v>278</v>
      </c>
      <c r="C253" s="33">
        <f>Corr_0!C253</f>
        <v>8.0309858888122764E-3</v>
      </c>
      <c r="D253" s="32">
        <v>2.5002923477592247E-2</v>
      </c>
    </row>
    <row r="254" spans="2:4" x14ac:dyDescent="0.2">
      <c r="B254" t="s">
        <v>279</v>
      </c>
      <c r="C254" s="33">
        <f>Corr_0!C254</f>
        <v>4.5961143318154561E-2</v>
      </c>
      <c r="D254" s="32">
        <v>5.3439959410244091E-2</v>
      </c>
    </row>
    <row r="255" spans="2:4" x14ac:dyDescent="0.2">
      <c r="B255" t="s">
        <v>280</v>
      </c>
      <c r="C255" s="33">
        <f>Corr_0!C255</f>
        <v>1.495671476526938E-2</v>
      </c>
      <c r="D255" s="32">
        <v>5.7262246985565889E-2</v>
      </c>
    </row>
    <row r="256" spans="2:4" x14ac:dyDescent="0.2">
      <c r="B256" t="s">
        <v>281</v>
      </c>
      <c r="C256" s="33">
        <f>Corr_0!C256</f>
        <v>5.3906674044276681E-2</v>
      </c>
      <c r="D256" s="32">
        <v>2.8340180887038997E-2</v>
      </c>
    </row>
    <row r="257" spans="2:4" x14ac:dyDescent="0.2">
      <c r="B257" t="s">
        <v>282</v>
      </c>
      <c r="C257" s="33">
        <f>Corr_0!C257</f>
        <v>-1.4540827831053366E-2</v>
      </c>
      <c r="D257" s="32">
        <v>3.0211421215274419E-2</v>
      </c>
    </row>
    <row r="258" spans="2:4" x14ac:dyDescent="0.2">
      <c r="B258" t="s">
        <v>283</v>
      </c>
      <c r="C258" s="33">
        <f>Corr_0!C258</f>
        <v>-2.0233464009115971E-2</v>
      </c>
      <c r="D258" s="32">
        <v>3.3952131602459273E-2</v>
      </c>
    </row>
    <row r="259" spans="2:4" x14ac:dyDescent="0.2">
      <c r="B259" t="s">
        <v>284</v>
      </c>
      <c r="C259" s="33">
        <f>Corr_0!C259</f>
        <v>2.4875443005893796E-2</v>
      </c>
      <c r="D259" s="32">
        <v>3.3191354768896453E-2</v>
      </c>
    </row>
    <row r="260" spans="2:4" x14ac:dyDescent="0.2">
      <c r="B260" t="s">
        <v>285</v>
      </c>
      <c r="C260" s="33">
        <f>Corr_0!C260</f>
        <v>5.5644940337218798E-2</v>
      </c>
      <c r="D260" s="32">
        <v>3.0683039612464401E-2</v>
      </c>
    </row>
    <row r="261" spans="2:4" x14ac:dyDescent="0.2">
      <c r="B261" t="s">
        <v>286</v>
      </c>
      <c r="C261" s="33">
        <f>Corr_0!C261</f>
        <v>3.7772814957353469E-2</v>
      </c>
      <c r="D261" s="32">
        <v>6.0871386353229036E-2</v>
      </c>
    </row>
    <row r="262" spans="2:4" x14ac:dyDescent="0.2">
      <c r="B262" t="s">
        <v>287</v>
      </c>
      <c r="C262" s="33">
        <f>Corr_0!C262</f>
        <v>-1.445882985847693E-2</v>
      </c>
      <c r="D262" s="32">
        <v>0.13342876322605129</v>
      </c>
    </row>
    <row r="263" spans="2:4" x14ac:dyDescent="0.2">
      <c r="B263" t="s">
        <v>288</v>
      </c>
      <c r="C263" s="33">
        <f>Corr_0!C263</f>
        <v>3.0508695312365573E-2</v>
      </c>
      <c r="D263" s="32">
        <v>2.5717229189818301E-2</v>
      </c>
    </row>
    <row r="264" spans="2:4" x14ac:dyDescent="0.2">
      <c r="B264" t="s">
        <v>289</v>
      </c>
      <c r="C264" s="33">
        <f>Corr_0!C264</f>
        <v>-8.6565819412601341E-3</v>
      </c>
      <c r="D264" s="32">
        <v>7.1111848542131428E-2</v>
      </c>
    </row>
    <row r="265" spans="2:4" x14ac:dyDescent="0.2">
      <c r="B265" t="s">
        <v>290</v>
      </c>
      <c r="C265" s="33">
        <f>Corr_0!C265</f>
        <v>4.065734252618923E-2</v>
      </c>
      <c r="D265" s="32">
        <v>2.9085997358410373E-2</v>
      </c>
    </row>
    <row r="266" spans="2:4" x14ac:dyDescent="0.2">
      <c r="B266" t="s">
        <v>291</v>
      </c>
      <c r="C266" s="33">
        <f>Corr_0!C266</f>
        <v>-1.6393422232619553E-2</v>
      </c>
      <c r="D266" s="32">
        <v>2.5000053056000525E-2</v>
      </c>
    </row>
    <row r="267" spans="2:4" x14ac:dyDescent="0.2">
      <c r="B267" t="s">
        <v>292</v>
      </c>
      <c r="C267" s="33">
        <f>Corr_0!C267</f>
        <v>2.7949141122384141E-2</v>
      </c>
      <c r="D267" s="32">
        <v>3.3942129845860647E-2</v>
      </c>
    </row>
    <row r="268" spans="2:4" x14ac:dyDescent="0.2">
      <c r="B268" t="s">
        <v>293</v>
      </c>
      <c r="C268" s="33">
        <f>Corr_0!C268</f>
        <v>2.01719544314303E-2</v>
      </c>
      <c r="D268" s="32">
        <v>2.5043390541944099E-2</v>
      </c>
    </row>
    <row r="269" spans="2:4" x14ac:dyDescent="0.2">
      <c r="B269" t="s">
        <v>294</v>
      </c>
      <c r="C269" s="33">
        <f>Corr_0!C269</f>
        <v>3.5995853282753884E-2</v>
      </c>
      <c r="D269" s="32">
        <v>3.409961556247551E-2</v>
      </c>
    </row>
    <row r="270" spans="2:4" x14ac:dyDescent="0.2">
      <c r="B270" t="s">
        <v>295</v>
      </c>
      <c r="C270" s="33">
        <f>Corr_0!C270</f>
        <v>9.529032663622386E-3</v>
      </c>
      <c r="D270" s="32">
        <v>4.8885873309061662E-2</v>
      </c>
    </row>
    <row r="271" spans="2:4" x14ac:dyDescent="0.2">
      <c r="B271" t="s">
        <v>296</v>
      </c>
      <c r="C271" s="33">
        <f>Corr_0!C271</f>
        <v>9.1170354645197897E-4</v>
      </c>
      <c r="D271" s="32">
        <v>2.9498696799152346E-2</v>
      </c>
    </row>
    <row r="272" spans="2:4" x14ac:dyDescent="0.2">
      <c r="B272" t="s">
        <v>297</v>
      </c>
      <c r="C272" s="33">
        <f>Corr_0!C272</f>
        <v>-5.3481649070010601E-3</v>
      </c>
      <c r="D272" s="32">
        <v>4.7513990526727633E-2</v>
      </c>
    </row>
    <row r="273" spans="2:4" x14ac:dyDescent="0.2">
      <c r="B273" t="s">
        <v>298</v>
      </c>
      <c r="C273" s="33">
        <f>Corr_0!C273</f>
        <v>6.0936575398027309E-3</v>
      </c>
      <c r="D273" s="32">
        <v>2.5971105142848804E-2</v>
      </c>
    </row>
    <row r="274" spans="2:4" x14ac:dyDescent="0.2">
      <c r="B274" t="s">
        <v>299</v>
      </c>
      <c r="C274" s="33">
        <f>Corr_0!C274</f>
        <v>5.6107587099881243E-2</v>
      </c>
      <c r="D274" s="32">
        <v>3.91881037830916E-2</v>
      </c>
    </row>
    <row r="275" spans="2:4" x14ac:dyDescent="0.2">
      <c r="B275" t="s">
        <v>300</v>
      </c>
      <c r="C275" s="33">
        <f>Corr_0!C275</f>
        <v>-8.6427442432058955E-3</v>
      </c>
      <c r="D275" s="32">
        <v>6.7031859203105282E-2</v>
      </c>
    </row>
    <row r="276" spans="2:4" x14ac:dyDescent="0.2">
      <c r="B276" t="s">
        <v>301</v>
      </c>
      <c r="C276" s="33">
        <f>Corr_0!C276</f>
        <v>1.1781299699942035E-2</v>
      </c>
      <c r="D276" s="32">
        <v>6.8813400145887965E-2</v>
      </c>
    </row>
    <row r="277" spans="2:4" x14ac:dyDescent="0.2">
      <c r="B277" t="s">
        <v>302</v>
      </c>
      <c r="C277" s="33">
        <f>Corr_0!C277</f>
        <v>1.1362484994180015E-2</v>
      </c>
      <c r="D277" s="32">
        <v>3.291233459276368E-2</v>
      </c>
    </row>
    <row r="278" spans="2:4" x14ac:dyDescent="0.2">
      <c r="B278" t="s">
        <v>303</v>
      </c>
      <c r="C278" s="33">
        <f>Corr_0!C278</f>
        <v>6.3422112480210815E-3</v>
      </c>
      <c r="D278" s="32">
        <v>2.5079860354677491E-2</v>
      </c>
    </row>
    <row r="279" spans="2:4" x14ac:dyDescent="0.2">
      <c r="B279" t="s">
        <v>304</v>
      </c>
      <c r="C279" s="33">
        <f>Corr_0!C279</f>
        <v>3.0328598080021855E-2</v>
      </c>
      <c r="D279" s="32">
        <v>2.5006544191490176E-2</v>
      </c>
    </row>
    <row r="280" spans="2:4" x14ac:dyDescent="0.2">
      <c r="B280" t="s">
        <v>305</v>
      </c>
      <c r="C280" s="33">
        <f>Corr_0!C280</f>
        <v>6.9919831834071196E-3</v>
      </c>
      <c r="D280" s="32">
        <v>3.8594010858678626E-2</v>
      </c>
    </row>
    <row r="281" spans="2:4" x14ac:dyDescent="0.2">
      <c r="B281" t="s">
        <v>306</v>
      </c>
      <c r="C281" s="33">
        <f>Corr_0!C281</f>
        <v>-1.1073449479432765E-2</v>
      </c>
      <c r="D281" s="32">
        <v>9.4179709933558092E-2</v>
      </c>
    </row>
    <row r="282" spans="2:4" x14ac:dyDescent="0.2">
      <c r="B282" t="s">
        <v>307</v>
      </c>
      <c r="C282" s="33">
        <f>Corr_0!C282</f>
        <v>3.0617164764267318E-2</v>
      </c>
      <c r="D282" s="32">
        <v>7.6141426892354813E-2</v>
      </c>
    </row>
    <row r="283" spans="2:4" x14ac:dyDescent="0.2">
      <c r="B283" t="s">
        <v>308</v>
      </c>
      <c r="C283" s="33">
        <f>Corr_0!C283</f>
        <v>1.8580908420726228E-2</v>
      </c>
      <c r="D283" s="32">
        <v>2.508661498130163E-2</v>
      </c>
    </row>
    <row r="284" spans="2:4" x14ac:dyDescent="0.2">
      <c r="B284" t="s">
        <v>309</v>
      </c>
      <c r="C284" s="33">
        <f>Corr_0!C284</f>
        <v>1.8795746985434063E-2</v>
      </c>
      <c r="D284" s="32">
        <v>2.6799894494853135E-2</v>
      </c>
    </row>
    <row r="285" spans="2:4" x14ac:dyDescent="0.2">
      <c r="B285" t="s">
        <v>310</v>
      </c>
      <c r="C285" s="33">
        <f>Corr_0!C285</f>
        <v>1.0933447495586196E-3</v>
      </c>
      <c r="D285" s="32">
        <v>6.1305201480882011E-2</v>
      </c>
    </row>
    <row r="286" spans="2:4" x14ac:dyDescent="0.2">
      <c r="B286" t="s">
        <v>311</v>
      </c>
      <c r="C286" s="33">
        <f>Corr_0!C286</f>
        <v>3.8924369629755755E-2</v>
      </c>
      <c r="D286" s="32">
        <v>3.9832717158706128E-2</v>
      </c>
    </row>
    <row r="287" spans="2:4" x14ac:dyDescent="0.2">
      <c r="B287" t="s">
        <v>312</v>
      </c>
      <c r="C287" s="33">
        <f>Corr_0!C287</f>
        <v>-4.3992643970162219E-3</v>
      </c>
      <c r="D287" s="32">
        <v>3.1859388176683011E-2</v>
      </c>
    </row>
    <row r="288" spans="2:4" x14ac:dyDescent="0.2">
      <c r="B288" t="s">
        <v>313</v>
      </c>
      <c r="C288" s="33">
        <f>Corr_0!C288</f>
        <v>2.3432276786101661E-3</v>
      </c>
      <c r="D288" s="32">
        <v>3.0020650513013149E-2</v>
      </c>
    </row>
    <row r="289" spans="2:4" x14ac:dyDescent="0.2">
      <c r="B289" t="s">
        <v>314</v>
      </c>
      <c r="C289" s="33">
        <f>Corr_0!C289</f>
        <v>7.1069896446851848E-3</v>
      </c>
      <c r="D289" s="32">
        <v>2.9318959805008163E-2</v>
      </c>
    </row>
    <row r="290" spans="2:4" x14ac:dyDescent="0.2">
      <c r="B290" t="s">
        <v>315</v>
      </c>
      <c r="C290" s="33">
        <f>Corr_0!C290</f>
        <v>3.11497472120442E-2</v>
      </c>
      <c r="D290" s="32">
        <v>2.9664664661904337E-2</v>
      </c>
    </row>
    <row r="291" spans="2:4" x14ac:dyDescent="0.2">
      <c r="B291" t="s">
        <v>316</v>
      </c>
      <c r="C291" s="33">
        <f>Corr_0!C291</f>
        <v>4.4828193976380784E-2</v>
      </c>
      <c r="D291" s="32">
        <v>8.4107658624681003E-2</v>
      </c>
    </row>
    <row r="292" spans="2:4" x14ac:dyDescent="0.2">
      <c r="B292" t="s">
        <v>317</v>
      </c>
      <c r="C292" s="33">
        <f>Corr_0!C292</f>
        <v>2.1772854435591939E-2</v>
      </c>
      <c r="D292" s="32">
        <v>2.7424244120052954E-2</v>
      </c>
    </row>
    <row r="293" spans="2:4" x14ac:dyDescent="0.2">
      <c r="B293" t="s">
        <v>318</v>
      </c>
      <c r="C293" s="33">
        <f>Corr_0!C293</f>
        <v>-1.9963362627737541E-2</v>
      </c>
      <c r="D293" s="32">
        <v>4.6613324823289295E-2</v>
      </c>
    </row>
    <row r="294" spans="2:4" x14ac:dyDescent="0.2">
      <c r="B294" t="s">
        <v>319</v>
      </c>
      <c r="C294" s="33">
        <f>Corr_0!C294</f>
        <v>7.05094864212703E-3</v>
      </c>
      <c r="D294" s="32">
        <v>4.1032174420526479E-2</v>
      </c>
    </row>
    <row r="295" spans="2:4" x14ac:dyDescent="0.2">
      <c r="B295" t="s">
        <v>320</v>
      </c>
      <c r="C295" s="33">
        <f>Corr_0!C295</f>
        <v>-1.6543255081892805E-2</v>
      </c>
      <c r="D295" s="32">
        <v>2.6423109531947993E-2</v>
      </c>
    </row>
    <row r="296" spans="2:4" x14ac:dyDescent="0.2">
      <c r="B296" t="s">
        <v>321</v>
      </c>
      <c r="C296" s="33">
        <f>Corr_0!C296</f>
        <v>-2.1001542349474225E-2</v>
      </c>
      <c r="D296" s="32">
        <v>4.2298883214359678E-2</v>
      </c>
    </row>
    <row r="297" spans="2:4" x14ac:dyDescent="0.2">
      <c r="B297" t="s">
        <v>322</v>
      </c>
      <c r="C297" s="33">
        <f>Corr_0!C297</f>
        <v>-7.973182427569744E-3</v>
      </c>
      <c r="D297" s="32">
        <v>5.8043414124535002E-2</v>
      </c>
    </row>
    <row r="298" spans="2:4" x14ac:dyDescent="0.2">
      <c r="B298" t="s">
        <v>323</v>
      </c>
      <c r="C298" s="33">
        <f>Corr_0!C298</f>
        <v>4.7146272776082458E-2</v>
      </c>
      <c r="D298" s="32">
        <v>4.0511701570570491E-2</v>
      </c>
    </row>
    <row r="299" spans="2:4" x14ac:dyDescent="0.2">
      <c r="B299" t="s">
        <v>324</v>
      </c>
      <c r="C299" s="33">
        <f>Corr_0!C299</f>
        <v>8.7942005792620084E-4</v>
      </c>
      <c r="D299" s="32">
        <v>2.5616345717783713E-2</v>
      </c>
    </row>
    <row r="300" spans="2:4" x14ac:dyDescent="0.2">
      <c r="B300" t="s">
        <v>325</v>
      </c>
      <c r="C300" s="33">
        <f>Corr_0!C300</f>
        <v>-1.2102672376334995E-2</v>
      </c>
      <c r="D300" s="32">
        <v>2.8883018362869682E-2</v>
      </c>
    </row>
    <row r="301" spans="2:4" x14ac:dyDescent="0.2">
      <c r="B301" t="s">
        <v>326</v>
      </c>
      <c r="C301" s="33">
        <f>Corr_0!C301</f>
        <v>-3.6369076023875999E-2</v>
      </c>
      <c r="D301" s="32">
        <v>5.3446104655686812E-2</v>
      </c>
    </row>
    <row r="302" spans="2:4" x14ac:dyDescent="0.2">
      <c r="B302" t="s">
        <v>327</v>
      </c>
      <c r="C302" s="33">
        <f>Corr_0!C302</f>
        <v>-1.6595469367533415E-2</v>
      </c>
      <c r="D302" s="32">
        <v>2.858608395521834E-2</v>
      </c>
    </row>
    <row r="303" spans="2:4" x14ac:dyDescent="0.2">
      <c r="B303" t="s">
        <v>328</v>
      </c>
      <c r="C303" s="33">
        <f>Corr_0!C303</f>
        <v>2.3133702767442338E-2</v>
      </c>
      <c r="D303" s="32">
        <v>3.071607465503589E-2</v>
      </c>
    </row>
    <row r="304" spans="2:4" x14ac:dyDescent="0.2">
      <c r="B304" t="s">
        <v>329</v>
      </c>
      <c r="C304" s="33">
        <f>Corr_0!C304</f>
        <v>1.1475374706800726E-2</v>
      </c>
      <c r="D304" s="32">
        <v>2.8813246985451207E-2</v>
      </c>
    </row>
    <row r="305" spans="2:4" x14ac:dyDescent="0.2">
      <c r="B305" t="s">
        <v>330</v>
      </c>
      <c r="C305" s="33">
        <f>Corr_0!C305</f>
        <v>3.9606617423099913E-2</v>
      </c>
      <c r="D305" s="32">
        <v>2.6318981851888829E-2</v>
      </c>
    </row>
    <row r="306" spans="2:4" x14ac:dyDescent="0.2">
      <c r="B306" t="s">
        <v>331</v>
      </c>
      <c r="C306" s="33">
        <f>Corr_0!C306</f>
        <v>1.3335732391433829E-2</v>
      </c>
      <c r="D306" s="32">
        <v>4.7977225657746196E-2</v>
      </c>
    </row>
    <row r="307" spans="2:4" x14ac:dyDescent="0.2">
      <c r="B307" t="s">
        <v>332</v>
      </c>
      <c r="C307" s="33">
        <f>Corr_0!C307</f>
        <v>-3.3991648540210473E-2</v>
      </c>
      <c r="D307" s="32">
        <v>2.8199558306651058E-2</v>
      </c>
    </row>
    <row r="308" spans="2:4" x14ac:dyDescent="0.2">
      <c r="B308" t="s">
        <v>333</v>
      </c>
      <c r="C308" s="33">
        <f>Corr_0!C308</f>
        <v>1.0245686777108321E-2</v>
      </c>
      <c r="D308" s="32">
        <v>0.10947091325469138</v>
      </c>
    </row>
    <row r="309" spans="2:4" x14ac:dyDescent="0.2">
      <c r="B309" t="s">
        <v>334</v>
      </c>
      <c r="C309" s="33">
        <f>Corr_0!C309</f>
        <v>1.7435596522094199E-2</v>
      </c>
      <c r="D309" s="32">
        <v>2.716941327579659E-2</v>
      </c>
    </row>
    <row r="310" spans="2:4" x14ac:dyDescent="0.2">
      <c r="B310" t="s">
        <v>335</v>
      </c>
      <c r="C310" s="33">
        <f>Corr_0!C310</f>
        <v>2.1363656333511966E-2</v>
      </c>
      <c r="D310" s="32">
        <v>9.8525323498827727E-2</v>
      </c>
    </row>
    <row r="311" spans="2:4" x14ac:dyDescent="0.2">
      <c r="B311" t="s">
        <v>336</v>
      </c>
      <c r="C311" s="33">
        <f>Corr_0!C311</f>
        <v>-1.5526855261187248E-3</v>
      </c>
      <c r="D311" s="32">
        <v>3.444377441188666E-2</v>
      </c>
    </row>
    <row r="312" spans="2:4" x14ac:dyDescent="0.2">
      <c r="B312" t="s">
        <v>337</v>
      </c>
      <c r="C312" s="33">
        <f>Corr_0!C312</f>
        <v>-2.3912115416162824E-2</v>
      </c>
      <c r="D312" s="32">
        <v>2.7525598672920794E-2</v>
      </c>
    </row>
    <row r="313" spans="2:4" x14ac:dyDescent="0.2">
      <c r="B313" t="s">
        <v>338</v>
      </c>
      <c r="C313" s="33">
        <f>Corr_0!C313</f>
        <v>5.2944850248453348E-3</v>
      </c>
      <c r="D313" s="32">
        <v>2.5235479632336855E-2</v>
      </c>
    </row>
    <row r="314" spans="2:4" x14ac:dyDescent="0.2">
      <c r="B314" t="s">
        <v>339</v>
      </c>
      <c r="C314" s="33">
        <f>Corr_0!C314</f>
        <v>5.0168203699465777E-3</v>
      </c>
      <c r="D314" s="32">
        <v>2.610654929885968E-2</v>
      </c>
    </row>
    <row r="315" spans="2:4" x14ac:dyDescent="0.2">
      <c r="B315" t="s">
        <v>340</v>
      </c>
      <c r="C315" s="33">
        <f>Corr_0!C315</f>
        <v>3.9827851303871212E-3</v>
      </c>
      <c r="D315" s="32">
        <v>7.3867462164710185E-2</v>
      </c>
    </row>
    <row r="316" spans="2:4" x14ac:dyDescent="0.2">
      <c r="B316" t="s">
        <v>341</v>
      </c>
      <c r="C316" s="33">
        <f>Corr_0!C316</f>
        <v>-1.0169905695746615E-2</v>
      </c>
      <c r="D316" s="32">
        <v>2.5287988855074175E-2</v>
      </c>
    </row>
    <row r="317" spans="2:4" x14ac:dyDescent="0.2">
      <c r="B317" t="s">
        <v>342</v>
      </c>
      <c r="C317" s="33">
        <f>Corr_0!C317</f>
        <v>1.7834903952505064E-3</v>
      </c>
      <c r="D317" s="32">
        <v>2.5261662632723517E-2</v>
      </c>
    </row>
    <row r="318" spans="2:4" x14ac:dyDescent="0.2">
      <c r="B318" t="s">
        <v>343</v>
      </c>
      <c r="C318" s="33">
        <f>Corr_0!C318</f>
        <v>9.4838664460877003E-3</v>
      </c>
      <c r="D318" s="32">
        <v>4.5911970949344912E-2</v>
      </c>
    </row>
    <row r="319" spans="2:4" x14ac:dyDescent="0.2">
      <c r="B319" t="s">
        <v>344</v>
      </c>
      <c r="C319" s="33">
        <f>Corr_0!C319</f>
        <v>1.9364202932146135E-3</v>
      </c>
      <c r="D319" s="32">
        <v>6.1365982449380553E-2</v>
      </c>
    </row>
    <row r="320" spans="2:4" x14ac:dyDescent="0.2">
      <c r="B320" t="s">
        <v>345</v>
      </c>
      <c r="C320" s="33">
        <f>Corr_0!C320</f>
        <v>2.8941835443229917E-2</v>
      </c>
      <c r="D320" s="32">
        <v>3.6292480315645421E-2</v>
      </c>
    </row>
    <row r="321" spans="2:4" x14ac:dyDescent="0.2">
      <c r="B321" t="s">
        <v>346</v>
      </c>
      <c r="C321" s="33">
        <f>Corr_0!C321</f>
        <v>-7.0913664681002495E-3</v>
      </c>
      <c r="D321" s="32">
        <v>5.0872514807495106E-2</v>
      </c>
    </row>
    <row r="322" spans="2:4" x14ac:dyDescent="0.2">
      <c r="B322" t="s">
        <v>347</v>
      </c>
      <c r="C322" s="33">
        <f>Corr_0!C322</f>
        <v>1.1510668516867054E-2</v>
      </c>
      <c r="D322" s="32">
        <v>3.3387517250219406E-2</v>
      </c>
    </row>
    <row r="323" spans="2:4" x14ac:dyDescent="0.2">
      <c r="B323" t="s">
        <v>348</v>
      </c>
      <c r="C323" s="33">
        <f>Corr_0!C323</f>
        <v>3.4486934174391533E-2</v>
      </c>
      <c r="D323" s="32">
        <v>2.7710508554415425E-2</v>
      </c>
    </row>
    <row r="324" spans="2:4" x14ac:dyDescent="0.2">
      <c r="B324" t="s">
        <v>349</v>
      </c>
      <c r="C324" s="33">
        <f>Corr_0!C324</f>
        <v>-2.1476671324240006E-2</v>
      </c>
      <c r="D324" s="32">
        <v>2.6279406910239916E-2</v>
      </c>
    </row>
    <row r="325" spans="2:4" x14ac:dyDescent="0.2">
      <c r="B325" t="s">
        <v>350</v>
      </c>
      <c r="C325" s="33">
        <f>Corr_0!C325</f>
        <v>-5.628286471682337E-3</v>
      </c>
      <c r="D325" s="32">
        <v>2.5523046790690604E-2</v>
      </c>
    </row>
    <row r="326" spans="2:4" x14ac:dyDescent="0.2">
      <c r="B326" t="s">
        <v>351</v>
      </c>
      <c r="C326" s="33">
        <f>Corr_0!C326</f>
        <v>2.6396528924682063E-3</v>
      </c>
      <c r="D326" s="32">
        <v>4.7424652091626232E-2</v>
      </c>
    </row>
    <row r="327" spans="2:4" x14ac:dyDescent="0.2">
      <c r="B327" t="s">
        <v>352</v>
      </c>
      <c r="C327" s="33">
        <f>Corr_0!C327</f>
        <v>9.4692935360422871E-3</v>
      </c>
      <c r="D327" s="32">
        <v>5.6039265141984408E-2</v>
      </c>
    </row>
    <row r="328" spans="2:4" x14ac:dyDescent="0.2">
      <c r="B328" t="s">
        <v>353</v>
      </c>
      <c r="C328" s="33">
        <f>Corr_0!C328</f>
        <v>2.9878991103319076E-2</v>
      </c>
      <c r="D328" s="32">
        <v>4.3371737041013894E-2</v>
      </c>
    </row>
    <row r="329" spans="2:4" x14ac:dyDescent="0.2">
      <c r="B329" t="s">
        <v>354</v>
      </c>
      <c r="C329" s="33">
        <f>Corr_0!C329</f>
        <v>3.1124609835880182E-2</v>
      </c>
      <c r="D329" s="32">
        <v>3.6966971239760171E-2</v>
      </c>
    </row>
    <row r="330" spans="2:4" x14ac:dyDescent="0.2">
      <c r="B330" t="s">
        <v>355</v>
      </c>
      <c r="C330" s="33">
        <f>Corr_0!C330</f>
        <v>-2.8795224753366461E-2</v>
      </c>
      <c r="D330" s="32">
        <v>2.6257313382637253E-2</v>
      </c>
    </row>
    <row r="331" spans="2:4" x14ac:dyDescent="0.2">
      <c r="B331" t="s">
        <v>356</v>
      </c>
      <c r="C331" s="33">
        <f>Corr_0!C331</f>
        <v>4.0096551955668734E-3</v>
      </c>
      <c r="D331" s="32">
        <v>2.5432088471237846E-2</v>
      </c>
    </row>
    <row r="332" spans="2:4" x14ac:dyDescent="0.2">
      <c r="B332" t="s">
        <v>357</v>
      </c>
      <c r="C332" s="33">
        <f>Corr_0!C332</f>
        <v>4.2480763920481418E-2</v>
      </c>
      <c r="D332" s="32">
        <v>3.8474589499100181E-2</v>
      </c>
    </row>
    <row r="333" spans="2:4" x14ac:dyDescent="0.2">
      <c r="B333" t="s">
        <v>358</v>
      </c>
      <c r="C333" s="33">
        <f>Corr_0!C333</f>
        <v>-6.3434683742124316E-3</v>
      </c>
      <c r="D333" s="32">
        <v>3.6792744583965808E-2</v>
      </c>
    </row>
    <row r="334" spans="2:4" x14ac:dyDescent="0.2">
      <c r="B334" t="s">
        <v>359</v>
      </c>
      <c r="C334" s="33">
        <f>Corr_0!C334</f>
        <v>4.5903148117998879E-2</v>
      </c>
      <c r="D334" s="32">
        <v>2.9255016504066991E-2</v>
      </c>
    </row>
    <row r="335" spans="2:4" x14ac:dyDescent="0.2">
      <c r="B335" t="s">
        <v>360</v>
      </c>
      <c r="C335" s="33">
        <f>Corr_0!C335</f>
        <v>2.02590401188509E-2</v>
      </c>
      <c r="D335" s="32">
        <v>2.8202837630047203E-2</v>
      </c>
    </row>
    <row r="336" spans="2:4" x14ac:dyDescent="0.2">
      <c r="B336" t="s">
        <v>361</v>
      </c>
      <c r="C336" s="33">
        <f>Corr_0!C336</f>
        <v>-7.9705419384611832E-3</v>
      </c>
      <c r="D336" s="32">
        <v>2.5095901823656307E-2</v>
      </c>
    </row>
    <row r="337" spans="2:4" x14ac:dyDescent="0.2">
      <c r="B337" t="s">
        <v>362</v>
      </c>
      <c r="C337" s="33">
        <f>Corr_0!C337</f>
        <v>1.0004219145033104E-2</v>
      </c>
      <c r="D337" s="32">
        <v>2.6321174381465001E-2</v>
      </c>
    </row>
    <row r="338" spans="2:4" x14ac:dyDescent="0.2">
      <c r="B338" t="s">
        <v>363</v>
      </c>
      <c r="C338" s="33">
        <f>Corr_0!C338</f>
        <v>2.3648920724551353E-2</v>
      </c>
      <c r="D338" s="32">
        <v>2.7680149379730526E-2</v>
      </c>
    </row>
    <row r="339" spans="2:4" x14ac:dyDescent="0.2">
      <c r="B339" t="s">
        <v>364</v>
      </c>
      <c r="C339" s="33">
        <f>Corr_0!C339</f>
        <v>8.7200504834286721E-3</v>
      </c>
      <c r="D339" s="32">
        <v>2.5009189878727536E-2</v>
      </c>
    </row>
    <row r="340" spans="2:4" x14ac:dyDescent="0.2">
      <c r="B340" t="s">
        <v>365</v>
      </c>
      <c r="C340" s="33">
        <f>Corr_0!C340</f>
        <v>-5.6743191665224475E-3</v>
      </c>
      <c r="D340" s="32">
        <v>2.9118025729098593E-2</v>
      </c>
    </row>
    <row r="341" spans="2:4" x14ac:dyDescent="0.2">
      <c r="B341" t="s">
        <v>366</v>
      </c>
      <c r="C341" s="33">
        <f>Corr_0!C341</f>
        <v>1.8466130759168888E-2</v>
      </c>
      <c r="D341" s="32">
        <v>9.8395020165429836E-2</v>
      </c>
    </row>
    <row r="342" spans="2:4" x14ac:dyDescent="0.2">
      <c r="B342" t="s">
        <v>367</v>
      </c>
      <c r="C342" s="33">
        <f>Corr_0!C342</f>
        <v>-6.4544189274376631E-3</v>
      </c>
      <c r="D342" s="32">
        <v>2.7396384755393396E-2</v>
      </c>
    </row>
    <row r="343" spans="2:4" x14ac:dyDescent="0.2">
      <c r="B343" t="s">
        <v>368</v>
      </c>
      <c r="C343" s="33">
        <f>Corr_0!C343</f>
        <v>-3.0581174343504519E-2</v>
      </c>
      <c r="D343" s="32">
        <v>6.3932756103033561E-2</v>
      </c>
    </row>
    <row r="344" spans="2:4" x14ac:dyDescent="0.2">
      <c r="B344" t="s">
        <v>369</v>
      </c>
      <c r="C344" s="33">
        <f>Corr_0!C344</f>
        <v>-2.4665357451145543E-2</v>
      </c>
      <c r="D344" s="32">
        <v>2.8285377757709104E-2</v>
      </c>
    </row>
    <row r="345" spans="2:4" x14ac:dyDescent="0.2">
      <c r="B345" t="s">
        <v>370</v>
      </c>
      <c r="C345" s="33">
        <f>Corr_0!C345</f>
        <v>-5.8093094587301237E-3</v>
      </c>
      <c r="D345" s="32">
        <v>2.5295082197982321E-2</v>
      </c>
    </row>
    <row r="346" spans="2:4" x14ac:dyDescent="0.2">
      <c r="B346" t="s">
        <v>371</v>
      </c>
      <c r="C346" s="33">
        <f>Corr_0!C346</f>
        <v>3.559836626780493E-2</v>
      </c>
      <c r="D346" s="32">
        <v>3.9776089760127219E-2</v>
      </c>
    </row>
    <row r="347" spans="2:4" x14ac:dyDescent="0.2">
      <c r="B347" t="s">
        <v>372</v>
      </c>
      <c r="C347" s="33">
        <f>Corr_0!C347</f>
        <v>5.5416002581935714E-2</v>
      </c>
      <c r="D347" s="32">
        <v>5.3313782268176992E-2</v>
      </c>
    </row>
    <row r="348" spans="2:4" x14ac:dyDescent="0.2">
      <c r="B348" t="s">
        <v>373</v>
      </c>
      <c r="C348" s="33">
        <f>Corr_0!C348</f>
        <v>-3.9320407096780242E-3</v>
      </c>
      <c r="D348" s="32">
        <v>8.850106272936184E-2</v>
      </c>
    </row>
    <row r="349" spans="2:4" x14ac:dyDescent="0.2">
      <c r="B349" t="s">
        <v>374</v>
      </c>
      <c r="C349" s="33">
        <f>Corr_0!C349</f>
        <v>-2.6537857198072907E-3</v>
      </c>
      <c r="D349" s="32">
        <v>2.9659750659079172E-2</v>
      </c>
    </row>
    <row r="350" spans="2:4" x14ac:dyDescent="0.2">
      <c r="B350" t="s">
        <v>375</v>
      </c>
      <c r="C350" s="33">
        <f>Corr_0!C350</f>
        <v>-5.4010826796196728E-3</v>
      </c>
      <c r="D350" s="32">
        <v>0.13273925043601026</v>
      </c>
    </row>
    <row r="351" spans="2:4" x14ac:dyDescent="0.2">
      <c r="B351" t="s">
        <v>376</v>
      </c>
      <c r="C351" s="33">
        <f>Corr_0!C351</f>
        <v>-1.7083551157039675E-2</v>
      </c>
      <c r="D351" s="32">
        <v>4.9964925075777891E-2</v>
      </c>
    </row>
    <row r="352" spans="2:4" x14ac:dyDescent="0.2">
      <c r="B352" t="s">
        <v>377</v>
      </c>
      <c r="C352" s="33">
        <f>Corr_0!C352</f>
        <v>1.7366928638672507E-2</v>
      </c>
      <c r="D352" s="32">
        <v>2.5016561009953309E-2</v>
      </c>
    </row>
    <row r="353" spans="2:4" x14ac:dyDescent="0.2">
      <c r="B353" t="s">
        <v>378</v>
      </c>
      <c r="C353" s="33">
        <f>Corr_0!C353</f>
        <v>9.4431504880168847E-3</v>
      </c>
      <c r="D353" s="32">
        <v>8.5633450526251875E-2</v>
      </c>
    </row>
    <row r="354" spans="2:4" x14ac:dyDescent="0.2">
      <c r="B354" t="s">
        <v>379</v>
      </c>
      <c r="C354" s="33">
        <f>Corr_0!C354</f>
        <v>3.0063894953662367E-3</v>
      </c>
      <c r="D354" s="32">
        <v>2.6975690590049908E-2</v>
      </c>
    </row>
    <row r="355" spans="2:4" x14ac:dyDescent="0.2">
      <c r="B355" t="s">
        <v>380</v>
      </c>
      <c r="C355" s="33">
        <f>Corr_0!C355</f>
        <v>1.7989521549736081E-3</v>
      </c>
      <c r="D355" s="32">
        <v>5.1094469558237751E-2</v>
      </c>
    </row>
    <row r="356" spans="2:4" x14ac:dyDescent="0.2">
      <c r="B356" t="s">
        <v>381</v>
      </c>
      <c r="C356" s="33">
        <f>Corr_0!C356</f>
        <v>3.7686903953872294E-2</v>
      </c>
      <c r="D356" s="32">
        <v>3.3290899700076239E-2</v>
      </c>
    </row>
    <row r="357" spans="2:4" x14ac:dyDescent="0.2">
      <c r="B357" t="s">
        <v>382</v>
      </c>
      <c r="C357" s="33">
        <f>Corr_0!C357</f>
        <v>1.051738199003832E-2</v>
      </c>
      <c r="D357" s="32">
        <v>2.668752976696484E-2</v>
      </c>
    </row>
    <row r="358" spans="2:4" x14ac:dyDescent="0.2">
      <c r="B358" t="s">
        <v>383</v>
      </c>
      <c r="C358" s="33">
        <f>Corr_0!C358</f>
        <v>-1.4900419048350223E-2</v>
      </c>
      <c r="D358" s="32">
        <v>3.4202471299748891E-2</v>
      </c>
    </row>
    <row r="359" spans="2:4" x14ac:dyDescent="0.2">
      <c r="B359" t="s">
        <v>384</v>
      </c>
      <c r="C359" s="33">
        <f>Corr_0!C359</f>
        <v>-1.7126073091278074E-2</v>
      </c>
      <c r="D359" s="32">
        <v>2.8139340062420776E-2</v>
      </c>
    </row>
    <row r="360" spans="2:4" x14ac:dyDescent="0.2">
      <c r="B360" t="s">
        <v>385</v>
      </c>
      <c r="C360" s="33">
        <f>Corr_0!C360</f>
        <v>1.7265849273059623E-2</v>
      </c>
      <c r="D360" s="32">
        <v>4.9537040513805655E-2</v>
      </c>
    </row>
    <row r="361" spans="2:4" x14ac:dyDescent="0.2">
      <c r="B361" t="s">
        <v>386</v>
      </c>
      <c r="C361" s="33">
        <f>Corr_0!C361</f>
        <v>3.9463299090915602E-2</v>
      </c>
      <c r="D361" s="32">
        <v>2.8114306554135791E-2</v>
      </c>
    </row>
    <row r="362" spans="2:4" x14ac:dyDescent="0.2">
      <c r="B362" t="s">
        <v>387</v>
      </c>
      <c r="C362" s="33">
        <f>Corr_0!C362</f>
        <v>-4.4863211306704828E-3</v>
      </c>
      <c r="D362" s="32">
        <v>3.9729773855347053E-2</v>
      </c>
    </row>
    <row r="363" spans="2:4" x14ac:dyDescent="0.2">
      <c r="B363" t="s">
        <v>388</v>
      </c>
      <c r="C363" s="33">
        <f>Corr_0!C363</f>
        <v>-8.7619078116282032E-3</v>
      </c>
      <c r="D363" s="32">
        <v>3.7407326058043436E-2</v>
      </c>
    </row>
    <row r="364" spans="2:4" x14ac:dyDescent="0.2">
      <c r="B364" t="s">
        <v>389</v>
      </c>
      <c r="C364" s="33">
        <f>Corr_0!C364</f>
        <v>-1.4248799801176501E-2</v>
      </c>
      <c r="D364" s="32">
        <v>2.5935919231699668E-2</v>
      </c>
    </row>
    <row r="365" spans="2:4" x14ac:dyDescent="0.2">
      <c r="B365" t="s">
        <v>390</v>
      </c>
      <c r="C365" s="33">
        <f>Corr_0!C365</f>
        <v>3.7335069402761441E-2</v>
      </c>
      <c r="D365" s="32">
        <v>2.7270382014847834E-2</v>
      </c>
    </row>
    <row r="366" spans="2:4" x14ac:dyDescent="0.2">
      <c r="B366" t="s">
        <v>391</v>
      </c>
      <c r="C366" s="33">
        <f>Corr_0!C366</f>
        <v>2.9514916924681313E-2</v>
      </c>
      <c r="D366" s="32">
        <v>3.805744501936157E-2</v>
      </c>
    </row>
    <row r="367" spans="2:4" x14ac:dyDescent="0.2">
      <c r="B367" t="s">
        <v>392</v>
      </c>
      <c r="C367" s="33">
        <f>Corr_0!C367</f>
        <v>3.500675052068343E-2</v>
      </c>
      <c r="D367" s="32">
        <v>2.6185905469358943E-2</v>
      </c>
    </row>
    <row r="368" spans="2:4" x14ac:dyDescent="0.2">
      <c r="B368" t="s">
        <v>393</v>
      </c>
      <c r="C368" s="33">
        <f>Corr_0!C368</f>
        <v>1.5231976700735689E-2</v>
      </c>
      <c r="D368" s="32">
        <v>7.6415017428020426E-2</v>
      </c>
    </row>
    <row r="369" spans="2:4" x14ac:dyDescent="0.2">
      <c r="B369" t="s">
        <v>394</v>
      </c>
      <c r="C369" s="33">
        <f>Corr_0!C369</f>
        <v>2.0378341695283558E-2</v>
      </c>
      <c r="D369" s="32">
        <v>2.8689737048820531E-2</v>
      </c>
    </row>
    <row r="370" spans="2:4" x14ac:dyDescent="0.2">
      <c r="B370" t="s">
        <v>395</v>
      </c>
      <c r="C370" s="33">
        <f>Corr_0!C370</f>
        <v>-1.7320773432421659E-2</v>
      </c>
      <c r="D370" s="32">
        <v>2.5054355200905744E-2</v>
      </c>
    </row>
    <row r="371" spans="2:4" x14ac:dyDescent="0.2">
      <c r="B371" t="s">
        <v>396</v>
      </c>
      <c r="C371" s="33">
        <f>Corr_0!C371</f>
        <v>1.6266733172566342E-2</v>
      </c>
      <c r="D371" s="32">
        <v>3.4756994626921577E-2</v>
      </c>
    </row>
    <row r="372" spans="2:4" x14ac:dyDescent="0.2">
      <c r="B372" t="s">
        <v>397</v>
      </c>
      <c r="C372" s="33">
        <f>Corr_0!C372</f>
        <v>-1.1782999082327118E-2</v>
      </c>
      <c r="D372" s="32">
        <v>2.6791105252012053E-2</v>
      </c>
    </row>
    <row r="373" spans="2:4" x14ac:dyDescent="0.2">
      <c r="B373" t="s">
        <v>398</v>
      </c>
      <c r="C373" s="33">
        <f>Corr_0!C373</f>
        <v>-2.9270822717676389E-3</v>
      </c>
      <c r="D373" s="32">
        <v>3.169103999015753E-2</v>
      </c>
    </row>
    <row r="374" spans="2:4" x14ac:dyDescent="0.2">
      <c r="B374" t="s">
        <v>399</v>
      </c>
      <c r="C374" s="33">
        <f>Corr_0!C374</f>
        <v>1.7933549089885099E-2</v>
      </c>
      <c r="D374" s="32">
        <v>2.5519430406804426E-2</v>
      </c>
    </row>
    <row r="375" spans="2:4" x14ac:dyDescent="0.2">
      <c r="B375" t="s">
        <v>400</v>
      </c>
      <c r="C375" s="33">
        <f>Corr_0!C375</f>
        <v>3.6805477982558852E-3</v>
      </c>
      <c r="D375" s="32">
        <v>2.5990363093745757E-2</v>
      </c>
    </row>
    <row r="376" spans="2:4" x14ac:dyDescent="0.2">
      <c r="B376" t="s">
        <v>401</v>
      </c>
      <c r="C376" s="33">
        <f>Corr_0!C376</f>
        <v>2.1001101439922044E-2</v>
      </c>
      <c r="D376" s="32">
        <v>3.1978725435403803E-2</v>
      </c>
    </row>
    <row r="377" spans="2:4" x14ac:dyDescent="0.2">
      <c r="B377" t="s">
        <v>402</v>
      </c>
      <c r="C377" s="33">
        <f>Corr_0!C377</f>
        <v>3.1047863655377572E-3</v>
      </c>
      <c r="D377" s="32">
        <v>2.5001736388313239E-2</v>
      </c>
    </row>
    <row r="378" spans="2:4" x14ac:dyDescent="0.2">
      <c r="B378" t="s">
        <v>403</v>
      </c>
      <c r="C378" s="33">
        <f>Corr_0!C378</f>
        <v>2.2120122066474471E-2</v>
      </c>
      <c r="D378" s="32">
        <v>2.6679499101803339E-2</v>
      </c>
    </row>
    <row r="379" spans="2:4" x14ac:dyDescent="0.2">
      <c r="B379" t="s">
        <v>404</v>
      </c>
      <c r="C379" s="33">
        <f>Corr_0!C379</f>
        <v>2.3621592881087644E-2</v>
      </c>
      <c r="D379" s="32">
        <v>3.290199496394916E-2</v>
      </c>
    </row>
    <row r="380" spans="2:4" x14ac:dyDescent="0.2">
      <c r="B380" t="s">
        <v>405</v>
      </c>
      <c r="C380" s="33">
        <f>Corr_0!C380</f>
        <v>1.0732957642769398E-2</v>
      </c>
      <c r="D380" s="32">
        <v>4.9324334306656732E-2</v>
      </c>
    </row>
    <row r="381" spans="2:4" x14ac:dyDescent="0.2">
      <c r="B381" t="s">
        <v>406</v>
      </c>
      <c r="C381" s="33">
        <f>Corr_0!C381</f>
        <v>3.212847543898039E-2</v>
      </c>
      <c r="D381" s="32">
        <v>2.5189224320256928E-2</v>
      </c>
    </row>
    <row r="382" spans="2:4" x14ac:dyDescent="0.2">
      <c r="B382" t="s">
        <v>407</v>
      </c>
      <c r="C382" s="33">
        <f>Corr_0!C382</f>
        <v>-1.7912726339220312E-3</v>
      </c>
      <c r="D382" s="32">
        <v>5.7809351132997129E-2</v>
      </c>
    </row>
    <row r="383" spans="2:4" x14ac:dyDescent="0.2">
      <c r="B383" t="s">
        <v>408</v>
      </c>
      <c r="C383" s="33">
        <f>Corr_0!C383</f>
        <v>-1.1468785405411576E-2</v>
      </c>
      <c r="D383" s="32">
        <v>2.8699601612016373E-2</v>
      </c>
    </row>
    <row r="384" spans="2:4" x14ac:dyDescent="0.2">
      <c r="B384" t="s">
        <v>409</v>
      </c>
      <c r="C384" s="33">
        <f>Corr_0!C384</f>
        <v>-1.1626914905927025E-2</v>
      </c>
      <c r="D384" s="32">
        <v>2.6067314810604071E-2</v>
      </c>
    </row>
    <row r="385" spans="2:4" x14ac:dyDescent="0.2">
      <c r="B385" t="s">
        <v>410</v>
      </c>
      <c r="C385" s="33">
        <f>Corr_0!C385</f>
        <v>2.265176447201226E-2</v>
      </c>
      <c r="D385" s="32">
        <v>4.7832314490447225E-2</v>
      </c>
    </row>
    <row r="386" spans="2:4" x14ac:dyDescent="0.2">
      <c r="B386" t="s">
        <v>411</v>
      </c>
      <c r="C386" s="33">
        <f>Corr_0!C386</f>
        <v>-5.2345517943335664E-3</v>
      </c>
      <c r="D386" s="32">
        <v>2.5291371257188715E-2</v>
      </c>
    </row>
    <row r="387" spans="2:4" x14ac:dyDescent="0.2">
      <c r="B387" t="s">
        <v>412</v>
      </c>
      <c r="C387" s="33">
        <f>Corr_0!C387</f>
        <v>-3.9043673361327316E-2</v>
      </c>
      <c r="D387" s="32">
        <v>2.6491514045200851E-2</v>
      </c>
    </row>
    <row r="388" spans="2:4" x14ac:dyDescent="0.2">
      <c r="B388" t="s">
        <v>413</v>
      </c>
      <c r="C388" s="33">
        <f>Corr_0!C388</f>
        <v>-6.3369751821350725E-2</v>
      </c>
      <c r="D388" s="32">
        <v>2.5002703585741651E-2</v>
      </c>
    </row>
    <row r="389" spans="2:4" x14ac:dyDescent="0.2">
      <c r="B389" t="s">
        <v>414</v>
      </c>
      <c r="C389" s="33">
        <f>Corr_0!C389</f>
        <v>-1.3734151628782105E-2</v>
      </c>
      <c r="D389" s="32">
        <v>4.5176676536223773E-2</v>
      </c>
    </row>
    <row r="390" spans="2:4" x14ac:dyDescent="0.2">
      <c r="B390" t="s">
        <v>415</v>
      </c>
      <c r="C390" s="33">
        <f>Corr_0!C390</f>
        <v>1.7859145559854284E-2</v>
      </c>
      <c r="D390" s="32">
        <v>2.8350669914057401E-2</v>
      </c>
    </row>
    <row r="391" spans="2:4" x14ac:dyDescent="0.2">
      <c r="B391" t="s">
        <v>416</v>
      </c>
      <c r="C391" s="33">
        <f>Corr_0!C391</f>
        <v>4.5302692477777531E-2</v>
      </c>
      <c r="D391" s="32">
        <v>2.8238465406520412E-2</v>
      </c>
    </row>
    <row r="392" spans="2:4" x14ac:dyDescent="0.2">
      <c r="B392" t="s">
        <v>417</v>
      </c>
      <c r="C392" s="33">
        <f>Corr_0!C392</f>
        <v>-1.8941780712020424E-3</v>
      </c>
      <c r="D392" s="32">
        <v>3.4379396032870838E-2</v>
      </c>
    </row>
    <row r="393" spans="2:4" x14ac:dyDescent="0.2">
      <c r="B393" t="s">
        <v>418</v>
      </c>
      <c r="C393" s="33">
        <f>Corr_0!C393</f>
        <v>-5.139987001994771E-3</v>
      </c>
      <c r="D393" s="32">
        <v>2.5028652780387642E-2</v>
      </c>
    </row>
    <row r="394" spans="2:4" x14ac:dyDescent="0.2">
      <c r="B394" t="s">
        <v>419</v>
      </c>
      <c r="C394" s="33">
        <f>Corr_0!C394</f>
        <v>1.6304728901041707E-2</v>
      </c>
      <c r="D394" s="32">
        <v>2.5076242608212583E-2</v>
      </c>
    </row>
    <row r="395" spans="2:4" x14ac:dyDescent="0.2">
      <c r="B395" t="s">
        <v>420</v>
      </c>
      <c r="C395" s="33">
        <f>Corr_0!C395</f>
        <v>-1.6177546456393077E-2</v>
      </c>
      <c r="D395" s="32">
        <v>2.6275037103627309E-2</v>
      </c>
    </row>
    <row r="396" spans="2:4" x14ac:dyDescent="0.2">
      <c r="B396" t="s">
        <v>421</v>
      </c>
      <c r="C396" s="33">
        <f>Corr_0!C396</f>
        <v>3.3223574733604738E-2</v>
      </c>
      <c r="D396" s="32">
        <v>2.9555157628454821E-2</v>
      </c>
    </row>
    <row r="397" spans="2:4" x14ac:dyDescent="0.2">
      <c r="B397" t="s">
        <v>422</v>
      </c>
      <c r="C397" s="33">
        <f>Corr_0!C397</f>
        <v>-4.1877150686124284E-2</v>
      </c>
      <c r="D397" s="32">
        <v>2.5035474386531593E-2</v>
      </c>
    </row>
    <row r="398" spans="2:4" x14ac:dyDescent="0.2">
      <c r="B398" t="s">
        <v>423</v>
      </c>
      <c r="C398" s="33">
        <f>Corr_0!C398</f>
        <v>1.755147542059711E-2</v>
      </c>
      <c r="D398" s="32">
        <v>4.5824922147243687E-2</v>
      </c>
    </row>
    <row r="399" spans="2:4" x14ac:dyDescent="0.2">
      <c r="B399" t="s">
        <v>424</v>
      </c>
      <c r="C399" s="33">
        <f>Corr_0!C399</f>
        <v>5.8708198512580911E-3</v>
      </c>
      <c r="D399" s="32">
        <v>2.6785817507767207E-2</v>
      </c>
    </row>
    <row r="400" spans="2:4" x14ac:dyDescent="0.2">
      <c r="B400" t="s">
        <v>425</v>
      </c>
      <c r="C400" s="33">
        <f>Corr_0!C400</f>
        <v>7.3326107020529538E-3</v>
      </c>
      <c r="D400" s="32">
        <v>5.5283706760602701E-2</v>
      </c>
    </row>
    <row r="401" spans="2:4" x14ac:dyDescent="0.2">
      <c r="B401" t="s">
        <v>426</v>
      </c>
      <c r="C401" s="33">
        <f>Corr_0!C401</f>
        <v>7.2285314839500995E-3</v>
      </c>
      <c r="D401" s="32">
        <v>2.9522826054815376E-2</v>
      </c>
    </row>
    <row r="402" spans="2:4" x14ac:dyDescent="0.2">
      <c r="B402" t="s">
        <v>427</v>
      </c>
      <c r="C402" s="33">
        <f>Corr_0!C402</f>
        <v>4.8720189487679373E-2</v>
      </c>
      <c r="D402" s="32">
        <v>3.6884172577166252E-2</v>
      </c>
    </row>
    <row r="403" spans="2:4" x14ac:dyDescent="0.2">
      <c r="B403" t="s">
        <v>428</v>
      </c>
      <c r="C403" s="33">
        <f>Corr_0!C403</f>
        <v>3.7399209749646903E-2</v>
      </c>
      <c r="D403" s="32">
        <v>2.605567514187223E-2</v>
      </c>
    </row>
    <row r="404" spans="2:4" x14ac:dyDescent="0.2">
      <c r="B404" t="s">
        <v>429</v>
      </c>
      <c r="C404" s="33">
        <f>Corr_0!C404</f>
        <v>2.6517759692307519E-2</v>
      </c>
      <c r="D404" s="32">
        <v>3.220614559747921E-2</v>
      </c>
    </row>
    <row r="405" spans="2:4" x14ac:dyDescent="0.2">
      <c r="B405" t="s">
        <v>430</v>
      </c>
      <c r="C405" s="33">
        <f>Corr_0!C405</f>
        <v>-6.6084728313783019E-3</v>
      </c>
      <c r="D405" s="32">
        <v>2.5895596584119759E-2</v>
      </c>
    </row>
    <row r="406" spans="2:4" x14ac:dyDescent="0.2">
      <c r="B406" t="s">
        <v>431</v>
      </c>
      <c r="C406" s="33">
        <f>Corr_0!C406</f>
        <v>1.0739292775515868E-2</v>
      </c>
      <c r="D406" s="32">
        <v>2.5259892698783988E-2</v>
      </c>
    </row>
    <row r="407" spans="2:4" x14ac:dyDescent="0.2">
      <c r="B407" t="s">
        <v>432</v>
      </c>
      <c r="C407" s="33">
        <f>Corr_0!C407</f>
        <v>3.4015368147753418E-2</v>
      </c>
      <c r="D407" s="32">
        <v>2.6869470511461067E-2</v>
      </c>
    </row>
    <row r="408" spans="2:4" x14ac:dyDescent="0.2">
      <c r="B408" t="s">
        <v>433</v>
      </c>
      <c r="C408" s="33">
        <f>Corr_0!C408</f>
        <v>-3.4564822447226279E-3</v>
      </c>
      <c r="D408" s="32">
        <v>2.9485253516085268E-2</v>
      </c>
    </row>
    <row r="409" spans="2:4" x14ac:dyDescent="0.2">
      <c r="B409" t="s">
        <v>434</v>
      </c>
      <c r="C409" s="33">
        <f>Corr_0!C409</f>
        <v>-1.4578359271621219E-2</v>
      </c>
      <c r="D409" s="32">
        <v>2.8658105338369953E-2</v>
      </c>
    </row>
    <row r="410" spans="2:4" x14ac:dyDescent="0.2">
      <c r="B410" t="s">
        <v>435</v>
      </c>
      <c r="C410" s="33">
        <f>Corr_0!C410</f>
        <v>1.7364608127131028E-2</v>
      </c>
      <c r="D410" s="32">
        <v>2.6292241466157239E-2</v>
      </c>
    </row>
    <row r="411" spans="2:4" x14ac:dyDescent="0.2">
      <c r="B411" t="s">
        <v>436</v>
      </c>
      <c r="C411" s="33">
        <f>Corr_0!C411</f>
        <v>-4.4348285919670587E-3</v>
      </c>
      <c r="D411" s="32">
        <v>3.0347985989979731E-2</v>
      </c>
    </row>
    <row r="412" spans="2:4" x14ac:dyDescent="0.2">
      <c r="B412" t="s">
        <v>437</v>
      </c>
      <c r="C412" s="33">
        <f>Corr_0!C412</f>
        <v>4.4683963321245274E-2</v>
      </c>
      <c r="D412" s="32">
        <v>2.9981000783713137E-2</v>
      </c>
    </row>
    <row r="413" spans="2:4" x14ac:dyDescent="0.2">
      <c r="B413" t="s">
        <v>438</v>
      </c>
      <c r="C413" s="33">
        <f>Corr_0!C413</f>
        <v>1.6678758477364334E-2</v>
      </c>
      <c r="D413" s="32">
        <v>2.6867184878082095E-2</v>
      </c>
    </row>
    <row r="414" spans="2:4" x14ac:dyDescent="0.2">
      <c r="B414" t="s">
        <v>439</v>
      </c>
      <c r="C414" s="33">
        <f>Corr_0!C414</f>
        <v>2.9660767762834855E-2</v>
      </c>
      <c r="D414" s="32">
        <v>2.6385028331561276E-2</v>
      </c>
    </row>
    <row r="415" spans="2:4" x14ac:dyDescent="0.2">
      <c r="B415" t="s">
        <v>440</v>
      </c>
      <c r="C415" s="33">
        <f>Corr_0!C415</f>
        <v>2.2133703600629509E-2</v>
      </c>
      <c r="D415" s="32">
        <v>2.5810441385752843E-2</v>
      </c>
    </row>
    <row r="416" spans="2:4" x14ac:dyDescent="0.2">
      <c r="B416" t="s">
        <v>441</v>
      </c>
      <c r="C416" s="33">
        <f>Corr_0!C416</f>
        <v>3.4093420901274575E-2</v>
      </c>
      <c r="D416" s="32">
        <v>3.310518591745882E-2</v>
      </c>
    </row>
    <row r="417" spans="2:4" x14ac:dyDescent="0.2">
      <c r="B417" t="s">
        <v>442</v>
      </c>
      <c r="C417" s="33">
        <f>Corr_0!C417</f>
        <v>-2.678859083799242E-2</v>
      </c>
      <c r="D417" s="32">
        <v>2.5761153885760946E-2</v>
      </c>
    </row>
    <row r="418" spans="2:4" x14ac:dyDescent="0.2">
      <c r="B418" t="s">
        <v>443</v>
      </c>
      <c r="C418" s="33">
        <f>Corr_0!C418</f>
        <v>1.7975747685074477E-2</v>
      </c>
      <c r="D418" s="32">
        <v>4.3055809325144995E-2</v>
      </c>
    </row>
    <row r="419" spans="2:4" x14ac:dyDescent="0.2">
      <c r="B419" t="s">
        <v>444</v>
      </c>
      <c r="C419" s="33">
        <f>Corr_0!C419</f>
        <v>9.6286763223233027E-3</v>
      </c>
      <c r="D419" s="32">
        <v>7.2018798403279821E-2</v>
      </c>
    </row>
    <row r="420" spans="2:4" x14ac:dyDescent="0.2">
      <c r="B420" t="s">
        <v>445</v>
      </c>
      <c r="C420" s="33">
        <f>Corr_0!C420</f>
        <v>1.2323287309472408E-2</v>
      </c>
      <c r="D420" s="32">
        <v>2.5066616266706726E-2</v>
      </c>
    </row>
    <row r="421" spans="2:4" x14ac:dyDescent="0.2">
      <c r="B421" t="s">
        <v>446</v>
      </c>
      <c r="C421" s="33">
        <f>Corr_0!C421</f>
        <v>-1.8405473511319825E-3</v>
      </c>
      <c r="D421" s="32">
        <v>3.8813166320557556E-2</v>
      </c>
    </row>
    <row r="422" spans="2:4" x14ac:dyDescent="0.2">
      <c r="B422" t="s">
        <v>447</v>
      </c>
      <c r="C422" s="33">
        <f>Corr_0!C422</f>
        <v>7.1813887365872152E-3</v>
      </c>
      <c r="D422" s="32">
        <v>2.6342420900524743E-2</v>
      </c>
    </row>
    <row r="423" spans="2:4" x14ac:dyDescent="0.2">
      <c r="B423" t="s">
        <v>448</v>
      </c>
      <c r="C423" s="33">
        <f>Corr_0!C423</f>
        <v>7.4308335225561836E-3</v>
      </c>
      <c r="D423" s="32">
        <v>8.4991949203840844E-2</v>
      </c>
    </row>
    <row r="424" spans="2:4" x14ac:dyDescent="0.2">
      <c r="B424" t="s">
        <v>449</v>
      </c>
      <c r="C424" s="33">
        <f>Corr_0!C424</f>
        <v>5.5626415208772225E-3</v>
      </c>
      <c r="D424" s="32">
        <v>2.8216425277026516E-2</v>
      </c>
    </row>
    <row r="425" spans="2:4" x14ac:dyDescent="0.2">
      <c r="B425" t="s">
        <v>450</v>
      </c>
      <c r="C425" s="33">
        <f>Corr_0!C425</f>
        <v>2.6273478026343075E-3</v>
      </c>
      <c r="D425" s="32">
        <v>4.3699405082624113E-2</v>
      </c>
    </row>
    <row r="426" spans="2:4" x14ac:dyDescent="0.2">
      <c r="B426" t="s">
        <v>451</v>
      </c>
      <c r="C426" s="33">
        <f>Corr_0!C426</f>
        <v>4.0539177139010084E-4</v>
      </c>
      <c r="D426" s="32">
        <v>3.8720588250071158E-2</v>
      </c>
    </row>
    <row r="427" spans="2:4" x14ac:dyDescent="0.2">
      <c r="B427" t="s">
        <v>452</v>
      </c>
      <c r="C427" s="33">
        <f>Corr_0!C427</f>
        <v>9.8149006212264432E-3</v>
      </c>
      <c r="D427" s="32">
        <v>6.579554492186615E-2</v>
      </c>
    </row>
    <row r="428" spans="2:4" x14ac:dyDescent="0.2">
      <c r="B428" t="s">
        <v>453</v>
      </c>
      <c r="C428" s="33">
        <f>Corr_0!C428</f>
        <v>4.0792772513099526E-2</v>
      </c>
      <c r="D428" s="32">
        <v>2.5287838941801574E-2</v>
      </c>
    </row>
    <row r="429" spans="2:4" x14ac:dyDescent="0.2">
      <c r="B429" t="s">
        <v>454</v>
      </c>
      <c r="C429" s="33">
        <f>Corr_0!C429</f>
        <v>2.0618369720794592E-2</v>
      </c>
      <c r="D429" s="32">
        <v>2.675864506285066E-2</v>
      </c>
    </row>
    <row r="430" spans="2:4" x14ac:dyDescent="0.2">
      <c r="B430" t="s">
        <v>455</v>
      </c>
      <c r="C430" s="33">
        <f>Corr_0!C430</f>
        <v>-2.1732163677534305E-2</v>
      </c>
      <c r="D430" s="32">
        <v>2.8470387203831618E-2</v>
      </c>
    </row>
    <row r="431" spans="2:4" x14ac:dyDescent="0.2">
      <c r="B431" t="s">
        <v>456</v>
      </c>
      <c r="C431" s="33">
        <f>Corr_0!C431</f>
        <v>-9.4181151320221219E-3</v>
      </c>
      <c r="D431" s="32">
        <v>2.6616652339672905E-2</v>
      </c>
    </row>
    <row r="432" spans="2:4" x14ac:dyDescent="0.2">
      <c r="B432" t="s">
        <v>457</v>
      </c>
      <c r="C432" s="33">
        <f>Corr_0!C432</f>
        <v>-1.4230590296341954E-2</v>
      </c>
      <c r="D432" s="32">
        <v>3.5215866597011675E-2</v>
      </c>
    </row>
    <row r="433" spans="2:4" x14ac:dyDescent="0.2">
      <c r="B433" t="s">
        <v>458</v>
      </c>
      <c r="C433" s="33">
        <f>Corr_0!C433</f>
        <v>1.76095850161051E-2</v>
      </c>
      <c r="D433" s="32">
        <v>2.793332169596878E-2</v>
      </c>
    </row>
    <row r="434" spans="2:4" x14ac:dyDescent="0.2">
      <c r="B434" t="s">
        <v>459</v>
      </c>
      <c r="C434" s="33">
        <f>Corr_0!C434</f>
        <v>-7.1759503017702203E-4</v>
      </c>
      <c r="D434" s="32">
        <v>3.3148836525747363E-2</v>
      </c>
    </row>
    <row r="435" spans="2:4" x14ac:dyDescent="0.2">
      <c r="B435" t="s">
        <v>460</v>
      </c>
      <c r="C435" s="33">
        <f>Corr_0!C435</f>
        <v>3.0723712166741184E-2</v>
      </c>
      <c r="D435" s="32">
        <v>5.0020210025360071E-2</v>
      </c>
    </row>
    <row r="436" spans="2:4" x14ac:dyDescent="0.2">
      <c r="B436" t="s">
        <v>461</v>
      </c>
      <c r="C436" s="33">
        <f>Corr_0!C436</f>
        <v>1.3018812516097406E-2</v>
      </c>
      <c r="D436" s="32">
        <v>4.7051658339354423E-2</v>
      </c>
    </row>
    <row r="437" spans="2:4" x14ac:dyDescent="0.2">
      <c r="B437" t="s">
        <v>462</v>
      </c>
      <c r="C437" s="33">
        <f>Corr_0!C437</f>
        <v>2.70588037886886E-2</v>
      </c>
      <c r="D437" s="32">
        <v>3.5721387816709652E-2</v>
      </c>
    </row>
    <row r="438" spans="2:4" x14ac:dyDescent="0.2">
      <c r="B438" t="s">
        <v>463</v>
      </c>
      <c r="C438" s="33">
        <f>Corr_0!C438</f>
        <v>2.249352202518308E-2</v>
      </c>
      <c r="D438" s="32">
        <v>2.8644304934030515E-2</v>
      </c>
    </row>
    <row r="439" spans="2:4" x14ac:dyDescent="0.2">
      <c r="B439" t="s">
        <v>464</v>
      </c>
      <c r="C439" s="33">
        <f>Corr_0!C439</f>
        <v>-2.3646626180427437E-3</v>
      </c>
      <c r="D439" s="32">
        <v>7.2710728788376228E-2</v>
      </c>
    </row>
    <row r="440" spans="2:4" x14ac:dyDescent="0.2">
      <c r="B440" t="s">
        <v>465</v>
      </c>
      <c r="C440" s="33">
        <f>Corr_0!C440</f>
        <v>-2.4232868893121373E-2</v>
      </c>
      <c r="D440" s="32">
        <v>2.8188643761426158E-2</v>
      </c>
    </row>
    <row r="441" spans="2:4" x14ac:dyDescent="0.2">
      <c r="B441" t="s">
        <v>466</v>
      </c>
      <c r="C441" s="33">
        <f>Corr_0!C441</f>
        <v>2.5689097754556557E-2</v>
      </c>
      <c r="D441" s="32">
        <v>4.6804264593807716E-2</v>
      </c>
    </row>
    <row r="442" spans="2:4" x14ac:dyDescent="0.2">
      <c r="B442" t="s">
        <v>467</v>
      </c>
      <c r="C442" s="33">
        <f>Corr_0!C442</f>
        <v>3.2855953238217557E-2</v>
      </c>
      <c r="D442" s="32">
        <v>3.1317897027743513E-2</v>
      </c>
    </row>
    <row r="443" spans="2:4" x14ac:dyDescent="0.2">
      <c r="B443" t="s">
        <v>468</v>
      </c>
      <c r="C443" s="33">
        <f>Corr_0!C443</f>
        <v>-1.9559182007947033E-2</v>
      </c>
      <c r="D443" s="32">
        <v>3.9125873243797939E-2</v>
      </c>
    </row>
    <row r="444" spans="2:4" x14ac:dyDescent="0.2">
      <c r="B444" t="s">
        <v>469</v>
      </c>
      <c r="C444" s="33">
        <f>Corr_0!C444</f>
        <v>1.9136559023158681E-2</v>
      </c>
      <c r="D444" s="32">
        <v>6.6068495764999319E-2</v>
      </c>
    </row>
    <row r="445" spans="2:4" x14ac:dyDescent="0.2">
      <c r="B445" t="s">
        <v>470</v>
      </c>
      <c r="C445" s="33">
        <f>Corr_0!C445</f>
        <v>1.5702541465266163E-2</v>
      </c>
      <c r="D445" s="32">
        <v>2.5706202212807762E-2</v>
      </c>
    </row>
    <row r="446" spans="2:4" x14ac:dyDescent="0.2">
      <c r="B446" t="s">
        <v>471</v>
      </c>
      <c r="C446" s="33">
        <f>Corr_0!C446</f>
        <v>8.7016101834782311E-3</v>
      </c>
      <c r="D446" s="32">
        <v>2.5337266865522352E-2</v>
      </c>
    </row>
    <row r="447" spans="2:4" x14ac:dyDescent="0.2">
      <c r="B447" t="s">
        <v>472</v>
      </c>
      <c r="C447" s="33">
        <f>Corr_0!C447</f>
        <v>3.9972121614722432E-2</v>
      </c>
      <c r="D447" s="32">
        <v>4.0287399036780691E-2</v>
      </c>
    </row>
    <row r="448" spans="2:4" x14ac:dyDescent="0.2">
      <c r="B448" t="s">
        <v>473</v>
      </c>
      <c r="C448" s="33">
        <f>Corr_0!C448</f>
        <v>1.4038337161336796E-2</v>
      </c>
      <c r="D448" s="32">
        <v>2.6083234124620734E-2</v>
      </c>
    </row>
    <row r="449" spans="2:4" x14ac:dyDescent="0.2">
      <c r="B449" t="s">
        <v>474</v>
      </c>
      <c r="C449" s="33">
        <f>Corr_0!C449</f>
        <v>-3.5623906553100704E-3</v>
      </c>
      <c r="D449" s="32">
        <v>4.0557648617333769E-2</v>
      </c>
    </row>
    <row r="450" spans="2:4" x14ac:dyDescent="0.2">
      <c r="B450" t="s">
        <v>475</v>
      </c>
      <c r="C450" s="33">
        <f>Corr_0!C450</f>
        <v>-1.0010533650484032E-2</v>
      </c>
      <c r="D450" s="32">
        <v>6.149590108516597E-2</v>
      </c>
    </row>
    <row r="451" spans="2:4" x14ac:dyDescent="0.2">
      <c r="B451" t="s">
        <v>476</v>
      </c>
      <c r="C451" s="33">
        <f>Corr_0!C451</f>
        <v>-1.0949088722093903E-2</v>
      </c>
      <c r="D451" s="32">
        <v>6.3724349790026447E-2</v>
      </c>
    </row>
    <row r="452" spans="2:4" x14ac:dyDescent="0.2">
      <c r="B452" t="s">
        <v>477</v>
      </c>
      <c r="C452" s="33">
        <f>Corr_0!C452</f>
        <v>3.0655968480649096E-2</v>
      </c>
      <c r="D452" s="32">
        <v>4.1851153066663052E-2</v>
      </c>
    </row>
    <row r="453" spans="2:4" x14ac:dyDescent="0.2">
      <c r="B453" t="s">
        <v>478</v>
      </c>
      <c r="C453" s="33">
        <f>Corr_0!C453</f>
        <v>2.5704507769233373E-2</v>
      </c>
      <c r="D453" s="32">
        <v>4.0377810693488281E-2</v>
      </c>
    </row>
    <row r="454" spans="2:4" x14ac:dyDescent="0.2">
      <c r="B454" t="s">
        <v>479</v>
      </c>
      <c r="C454" s="33">
        <f>Corr_0!C454</f>
        <v>3.335868542728377E-2</v>
      </c>
      <c r="D454" s="32">
        <v>3.4672353911769704E-2</v>
      </c>
    </row>
    <row r="455" spans="2:4" x14ac:dyDescent="0.2">
      <c r="B455" t="s">
        <v>480</v>
      </c>
      <c r="C455" s="33">
        <f>Corr_0!C455</f>
        <v>1.7729599540003745E-3</v>
      </c>
      <c r="D455" s="32">
        <v>0.12758026053370022</v>
      </c>
    </row>
    <row r="456" spans="2:4" x14ac:dyDescent="0.2">
      <c r="B456" t="s">
        <v>481</v>
      </c>
      <c r="C456" s="33">
        <f>Corr_0!C456</f>
        <v>1.1569387411590021E-2</v>
      </c>
      <c r="D456" s="32">
        <v>6.3153326094017664E-2</v>
      </c>
    </row>
    <row r="457" spans="2:4" x14ac:dyDescent="0.2">
      <c r="B457" t="s">
        <v>482</v>
      </c>
      <c r="C457" s="33">
        <f>Corr_0!C457</f>
        <v>6.9225373682550943E-3</v>
      </c>
      <c r="D457" s="32">
        <v>4.0056710663545575E-2</v>
      </c>
    </row>
    <row r="458" spans="2:4" x14ac:dyDescent="0.2">
      <c r="B458" t="s">
        <v>483</v>
      </c>
      <c r="C458" s="33">
        <f>Corr_0!C458</f>
        <v>-1.5752072961372966E-2</v>
      </c>
      <c r="D458" s="32">
        <v>6.1916088008503074E-2</v>
      </c>
    </row>
    <row r="459" spans="2:4" x14ac:dyDescent="0.2">
      <c r="B459" t="s">
        <v>484</v>
      </c>
      <c r="C459" s="33">
        <f>Corr_0!C459</f>
        <v>-8.4958790835021804E-3</v>
      </c>
      <c r="D459" s="32">
        <v>3.0439043268677142E-2</v>
      </c>
    </row>
    <row r="460" spans="2:4" x14ac:dyDescent="0.2">
      <c r="B460" t="s">
        <v>485</v>
      </c>
      <c r="C460" s="33">
        <f>Corr_0!C460</f>
        <v>-2.2859916984459636E-3</v>
      </c>
      <c r="D460" s="32">
        <v>4.5932140555446109E-2</v>
      </c>
    </row>
    <row r="461" spans="2:4" x14ac:dyDescent="0.2">
      <c r="B461" t="s">
        <v>486</v>
      </c>
      <c r="C461" s="33">
        <f>Corr_0!C461</f>
        <v>1.0724883271516708E-2</v>
      </c>
      <c r="D461" s="32">
        <v>4.3526257524614309E-2</v>
      </c>
    </row>
    <row r="462" spans="2:4" x14ac:dyDescent="0.2">
      <c r="B462" t="s">
        <v>487</v>
      </c>
      <c r="C462" s="33">
        <f>Corr_0!C462</f>
        <v>2.786510872442878E-2</v>
      </c>
      <c r="D462" s="32">
        <v>3.5452533002585468E-2</v>
      </c>
    </row>
    <row r="463" spans="2:4" x14ac:dyDescent="0.2">
      <c r="B463" t="s">
        <v>488</v>
      </c>
      <c r="C463" s="33">
        <f>Corr_0!C463</f>
        <v>-8.0368609087619527E-3</v>
      </c>
      <c r="D463" s="32">
        <v>2.722372193974891E-2</v>
      </c>
    </row>
    <row r="464" spans="2:4" x14ac:dyDescent="0.2">
      <c r="B464" t="s">
        <v>489</v>
      </c>
      <c r="C464" s="33">
        <f>Corr_0!C464</f>
        <v>2.9468083414984962E-2</v>
      </c>
      <c r="D464" s="32">
        <v>7.3712171395961618E-2</v>
      </c>
    </row>
    <row r="465" spans="2:4" x14ac:dyDescent="0.2">
      <c r="B465" t="s">
        <v>490</v>
      </c>
      <c r="C465" s="33">
        <f>Corr_0!C465</f>
        <v>-3.4899310739528448E-2</v>
      </c>
      <c r="D465" s="32">
        <v>4.4446520076640794E-2</v>
      </c>
    </row>
    <row r="466" spans="2:4" x14ac:dyDescent="0.2">
      <c r="B466" t="s">
        <v>491</v>
      </c>
      <c r="C466" s="33">
        <f>Corr_0!C466</f>
        <v>4.0818848802402122E-2</v>
      </c>
      <c r="D466" s="32">
        <v>3.7264648830533681E-2</v>
      </c>
    </row>
    <row r="467" spans="2:4" x14ac:dyDescent="0.2">
      <c r="B467" t="s">
        <v>492</v>
      </c>
      <c r="C467" s="33">
        <f>Corr_0!C467</f>
        <v>1.7897492611448483E-2</v>
      </c>
      <c r="D467" s="32">
        <v>5.2389329152609125E-2</v>
      </c>
    </row>
    <row r="468" spans="2:4" x14ac:dyDescent="0.2">
      <c r="B468" t="s">
        <v>493</v>
      </c>
      <c r="C468" s="33">
        <f>Corr_0!C468</f>
        <v>2.5679068293444794E-3</v>
      </c>
      <c r="D468" s="32">
        <v>2.6912303542395745E-2</v>
      </c>
    </row>
    <row r="469" spans="2:4" x14ac:dyDescent="0.2">
      <c r="B469" t="s">
        <v>494</v>
      </c>
      <c r="C469" s="33">
        <f>Corr_0!C469</f>
        <v>2.4606640834001055E-2</v>
      </c>
      <c r="D469" s="32">
        <v>3.370980863268315E-2</v>
      </c>
    </row>
    <row r="470" spans="2:4" x14ac:dyDescent="0.2">
      <c r="B470" t="s">
        <v>495</v>
      </c>
      <c r="C470" s="33">
        <f>Corr_0!C470</f>
        <v>1.9595228576682236E-2</v>
      </c>
      <c r="D470" s="32">
        <v>2.7688201299975838E-2</v>
      </c>
    </row>
    <row r="471" spans="2:4" x14ac:dyDescent="0.2">
      <c r="B471" t="s">
        <v>496</v>
      </c>
      <c r="C471" s="33">
        <f>Corr_0!C471</f>
        <v>1.7690381426174739E-2</v>
      </c>
      <c r="D471" s="32">
        <v>3.184073553644446E-2</v>
      </c>
    </row>
    <row r="472" spans="2:4" x14ac:dyDescent="0.2">
      <c r="B472" t="s">
        <v>497</v>
      </c>
      <c r="C472" s="33">
        <f>Corr_0!C472</f>
        <v>1.2000831701631581E-2</v>
      </c>
      <c r="D472" s="32">
        <v>6.9417343233095175E-2</v>
      </c>
    </row>
    <row r="473" spans="2:4" x14ac:dyDescent="0.2">
      <c r="B473" t="s">
        <v>498</v>
      </c>
      <c r="C473" s="33">
        <f>Corr_0!C473</f>
        <v>1.8212092538435139E-2</v>
      </c>
      <c r="D473" s="32">
        <v>8.587245589197301E-2</v>
      </c>
    </row>
    <row r="474" spans="2:4" x14ac:dyDescent="0.2">
      <c r="B474" t="s">
        <v>499</v>
      </c>
      <c r="C474" s="33">
        <f>Corr_0!C474</f>
        <v>-2.0869688596704059E-4</v>
      </c>
      <c r="D474" s="32">
        <v>2.519980412155632E-2</v>
      </c>
    </row>
    <row r="475" spans="2:4" x14ac:dyDescent="0.2">
      <c r="B475" t="s">
        <v>500</v>
      </c>
      <c r="C475" s="33">
        <f>Corr_0!C475</f>
        <v>2.3033551386476447E-2</v>
      </c>
      <c r="D475" s="32">
        <v>2.7726449893614849E-2</v>
      </c>
    </row>
    <row r="476" spans="2:4" x14ac:dyDescent="0.2">
      <c r="B476" t="s">
        <v>501</v>
      </c>
      <c r="C476" s="33">
        <f>Corr_0!C476</f>
        <v>5.6236210443630343E-2</v>
      </c>
      <c r="D476" s="32">
        <v>4.3247413211294078E-2</v>
      </c>
    </row>
    <row r="477" spans="2:4" x14ac:dyDescent="0.2">
      <c r="B477" t="s">
        <v>502</v>
      </c>
      <c r="C477" s="33">
        <f>Corr_0!C477</f>
        <v>8.2968615643887467E-3</v>
      </c>
      <c r="D477" s="32">
        <v>3.67571147440219E-2</v>
      </c>
    </row>
    <row r="478" spans="2:4" x14ac:dyDescent="0.2">
      <c r="B478" t="s">
        <v>503</v>
      </c>
      <c r="C478" s="33">
        <f>Corr_0!C478</f>
        <v>3.9073254195661912E-2</v>
      </c>
      <c r="D478" s="32">
        <v>0.12011445175170676</v>
      </c>
    </row>
    <row r="479" spans="2:4" x14ac:dyDescent="0.2">
      <c r="B479" t="s">
        <v>504</v>
      </c>
      <c r="C479" s="33">
        <f>Corr_0!C479</f>
        <v>-1.2214109323138237E-2</v>
      </c>
      <c r="D479" s="32">
        <v>2.567955950558496E-2</v>
      </c>
    </row>
    <row r="480" spans="2:4" x14ac:dyDescent="0.2">
      <c r="B480" t="s">
        <v>505</v>
      </c>
      <c r="C480" s="33">
        <f>Corr_0!C480</f>
        <v>1.9222984667338142E-2</v>
      </c>
      <c r="D480" s="32">
        <v>2.507870561298936E-2</v>
      </c>
    </row>
    <row r="481" spans="2:4" x14ac:dyDescent="0.2">
      <c r="B481" t="s">
        <v>506</v>
      </c>
      <c r="C481" s="33">
        <f>Corr_0!C481</f>
        <v>3.1256948216414455E-2</v>
      </c>
      <c r="D481" s="32">
        <v>5.7044786327010537E-2</v>
      </c>
    </row>
    <row r="482" spans="2:4" x14ac:dyDescent="0.2">
      <c r="B482" t="s">
        <v>507</v>
      </c>
      <c r="C482" s="33">
        <f>Corr_0!C482</f>
        <v>1.1647646889637563E-4</v>
      </c>
      <c r="D482" s="32">
        <v>2.6546626969587372E-2</v>
      </c>
    </row>
    <row r="483" spans="2:4" x14ac:dyDescent="0.2">
      <c r="B483" t="s">
        <v>508</v>
      </c>
      <c r="C483" s="33">
        <f>Corr_0!C483</f>
        <v>1.6766100426019989E-2</v>
      </c>
      <c r="D483" s="32">
        <v>5.6796520622926817E-2</v>
      </c>
    </row>
    <row r="484" spans="2:4" x14ac:dyDescent="0.2">
      <c r="B484" t="s">
        <v>509</v>
      </c>
      <c r="C484" s="33">
        <f>Corr_0!C484</f>
        <v>6.2514776209584184E-3</v>
      </c>
      <c r="D484" s="32">
        <v>2.7450892164059444E-2</v>
      </c>
    </row>
    <row r="485" spans="2:4" x14ac:dyDescent="0.2">
      <c r="B485" t="s">
        <v>510</v>
      </c>
      <c r="C485" s="33">
        <f>Corr_0!C485</f>
        <v>-2.8463011727973969E-3</v>
      </c>
      <c r="D485" s="32">
        <v>3.9375971797769416E-2</v>
      </c>
    </row>
    <row r="486" spans="2:4" x14ac:dyDescent="0.2">
      <c r="B486" t="s">
        <v>511</v>
      </c>
      <c r="C486" s="33">
        <f>Corr_0!C486</f>
        <v>-1.3859384557102372E-2</v>
      </c>
      <c r="D486" s="32">
        <v>2.5943475448695782E-2</v>
      </c>
    </row>
    <row r="487" spans="2:4" x14ac:dyDescent="0.2">
      <c r="B487" t="s">
        <v>512</v>
      </c>
      <c r="C487" s="33">
        <f>Corr_0!C487</f>
        <v>-1.0730576859489199E-2</v>
      </c>
      <c r="D487" s="32">
        <v>3.2365017687310524E-2</v>
      </c>
    </row>
    <row r="488" spans="2:4" x14ac:dyDescent="0.2">
      <c r="B488" t="s">
        <v>513</v>
      </c>
      <c r="C488" s="33">
        <f>Corr_0!C488</f>
        <v>2.3362734316269722E-2</v>
      </c>
      <c r="D488" s="32">
        <v>2.8414992417357579E-2</v>
      </c>
    </row>
    <row r="489" spans="2:4" x14ac:dyDescent="0.2">
      <c r="B489" t="s">
        <v>514</v>
      </c>
      <c r="C489" s="33">
        <f>Corr_0!C489</f>
        <v>1.7706893102857273E-2</v>
      </c>
      <c r="D489" s="32">
        <v>3.2346562987409497E-2</v>
      </c>
    </row>
    <row r="490" spans="2:4" x14ac:dyDescent="0.2">
      <c r="B490" t="s">
        <v>515</v>
      </c>
      <c r="C490" s="33">
        <f>Corr_0!C490</f>
        <v>3.4117111228709182E-2</v>
      </c>
      <c r="D490" s="32">
        <v>2.5045938301289525E-2</v>
      </c>
    </row>
    <row r="491" spans="2:4" x14ac:dyDescent="0.2">
      <c r="B491" t="s">
        <v>516</v>
      </c>
      <c r="C491" s="33">
        <f>Corr_0!C491</f>
        <v>3.7114669980297083E-2</v>
      </c>
      <c r="D491" s="32">
        <v>2.6133089551533532E-2</v>
      </c>
    </row>
    <row r="492" spans="2:4" x14ac:dyDescent="0.2">
      <c r="B492" t="s">
        <v>517</v>
      </c>
      <c r="C492" s="33">
        <f>Corr_0!C492</f>
        <v>-1.8619600868072048E-3</v>
      </c>
      <c r="D492" s="32">
        <v>2.5349184938648343E-2</v>
      </c>
    </row>
    <row r="493" spans="2:4" x14ac:dyDescent="0.2">
      <c r="B493" t="s">
        <v>518</v>
      </c>
      <c r="C493" s="33">
        <f>Corr_0!C493</f>
        <v>2.5946916991017442E-2</v>
      </c>
      <c r="D493" s="32">
        <v>3.4746012266072622E-2</v>
      </c>
    </row>
    <row r="494" spans="2:4" x14ac:dyDescent="0.2">
      <c r="B494" t="s">
        <v>519</v>
      </c>
      <c r="C494" s="33">
        <f>Corr_0!C494</f>
        <v>-2.1402288323769829E-2</v>
      </c>
      <c r="D494" s="32">
        <v>4.5555816037958184E-2</v>
      </c>
    </row>
    <row r="495" spans="2:4" x14ac:dyDescent="0.2">
      <c r="B495" t="s">
        <v>520</v>
      </c>
      <c r="C495" s="33">
        <f>Corr_0!C495</f>
        <v>1.8432722897593349E-2</v>
      </c>
      <c r="D495" s="32">
        <v>0.12255899848390772</v>
      </c>
    </row>
    <row r="496" spans="2:4" x14ac:dyDescent="0.2">
      <c r="B496" t="s">
        <v>521</v>
      </c>
      <c r="C496" s="33">
        <f>Corr_0!C496</f>
        <v>8.2062714233495562E-3</v>
      </c>
      <c r="D496" s="32">
        <v>2.502130058973618E-2</v>
      </c>
    </row>
    <row r="497" spans="2:4" x14ac:dyDescent="0.2">
      <c r="B497" t="s">
        <v>522</v>
      </c>
      <c r="C497" s="33">
        <f>Corr_0!C497</f>
        <v>1.6225322702472712E-2</v>
      </c>
      <c r="D497" s="32">
        <v>5.5465502561435336E-2</v>
      </c>
    </row>
    <row r="498" spans="2:4" x14ac:dyDescent="0.2">
      <c r="B498" t="s">
        <v>523</v>
      </c>
      <c r="C498" s="33">
        <f>Corr_0!C498</f>
        <v>-6.1267903761219964E-3</v>
      </c>
      <c r="D498" s="32">
        <v>2.5153526148985701E-2</v>
      </c>
    </row>
    <row r="499" spans="2:4" x14ac:dyDescent="0.2">
      <c r="B499" t="s">
        <v>524</v>
      </c>
      <c r="C499" s="33">
        <f>Corr_0!C499</f>
        <v>9.7605507232569628E-3</v>
      </c>
      <c r="D499" s="32">
        <v>3.3001817876115766E-2</v>
      </c>
    </row>
    <row r="500" spans="2:4" x14ac:dyDescent="0.2">
      <c r="B500" t="s">
        <v>525</v>
      </c>
      <c r="C500" s="33">
        <f>Corr_0!C500</f>
        <v>2.1027246523180238E-2</v>
      </c>
      <c r="D500" s="32">
        <v>3.7426373200760976E-2</v>
      </c>
    </row>
    <row r="501" spans="2:4" x14ac:dyDescent="0.2">
      <c r="B501" t="s">
        <v>526</v>
      </c>
      <c r="C501" s="33">
        <f>Corr_0!C501</f>
        <v>-1.2977433101276943E-2</v>
      </c>
      <c r="D501" s="32">
        <v>2.507892845489719E-2</v>
      </c>
    </row>
    <row r="502" spans="2:4" x14ac:dyDescent="0.2">
      <c r="B502" t="s">
        <v>527</v>
      </c>
      <c r="C502" s="33">
        <f>Corr_0!C502</f>
        <v>-1.066290707660464E-2</v>
      </c>
      <c r="D502" s="32">
        <v>3.0004132271411334E-2</v>
      </c>
    </row>
    <row r="503" spans="2:4" x14ac:dyDescent="0.2">
      <c r="B503" t="s">
        <v>528</v>
      </c>
      <c r="C503" s="33">
        <f>Corr_0!C503</f>
        <v>-8.1879349697793879E-3</v>
      </c>
      <c r="D503" s="32">
        <v>2.8620818094699067E-2</v>
      </c>
    </row>
    <row r="504" spans="2:4" x14ac:dyDescent="0.2">
      <c r="B504" t="s">
        <v>529</v>
      </c>
      <c r="C504" s="33">
        <f>Corr_0!C504</f>
        <v>-6.375578983550673E-3</v>
      </c>
      <c r="D504" s="32">
        <v>3.3590185103350545E-2</v>
      </c>
    </row>
    <row r="505" spans="2:4" x14ac:dyDescent="0.2">
      <c r="B505" t="s">
        <v>530</v>
      </c>
      <c r="C505" s="33">
        <f>Corr_0!C505</f>
        <v>2.9149968263854069E-2</v>
      </c>
      <c r="D505" s="32">
        <v>3.5998625697875417E-2</v>
      </c>
    </row>
    <row r="506" spans="2:4" x14ac:dyDescent="0.2">
      <c r="B506" t="s">
        <v>531</v>
      </c>
      <c r="C506" s="33">
        <f>Corr_0!C506</f>
        <v>1.0307716569859135E-2</v>
      </c>
      <c r="D506" s="32">
        <v>3.6450324659489358E-2</v>
      </c>
    </row>
    <row r="507" spans="2:4" x14ac:dyDescent="0.2">
      <c r="B507" t="s">
        <v>532</v>
      </c>
      <c r="C507" s="33">
        <f>Corr_0!C507</f>
        <v>3.2766993730464818E-3</v>
      </c>
      <c r="D507" s="32">
        <v>2.6466635492906614E-2</v>
      </c>
    </row>
    <row r="508" spans="2:4" x14ac:dyDescent="0.2">
      <c r="B508" t="s">
        <v>533</v>
      </c>
      <c r="C508" s="33">
        <f>Corr_0!C508</f>
        <v>1.4341149266129057E-2</v>
      </c>
      <c r="D508" s="32">
        <v>2.5140615406340334E-2</v>
      </c>
    </row>
    <row r="509" spans="2:4" x14ac:dyDescent="0.2">
      <c r="B509" t="s">
        <v>534</v>
      </c>
      <c r="C509" s="33">
        <f>Corr_0!C509</f>
        <v>-4.7154040500812112E-3</v>
      </c>
      <c r="D509" s="32">
        <v>2.678565684144589E-2</v>
      </c>
    </row>
    <row r="510" spans="2:4" x14ac:dyDescent="0.2">
      <c r="B510" t="s">
        <v>535</v>
      </c>
      <c r="C510" s="33">
        <f>Corr_0!C510</f>
        <v>3.3822666790503497E-2</v>
      </c>
      <c r="D510" s="32">
        <v>2.5231726337325358E-2</v>
      </c>
    </row>
    <row r="511" spans="2:4" x14ac:dyDescent="0.2">
      <c r="B511" t="s">
        <v>536</v>
      </c>
      <c r="C511" s="33">
        <f>Corr_0!C511</f>
        <v>3.1470833656718399E-2</v>
      </c>
      <c r="D511" s="32">
        <v>5.3065971748598971E-2</v>
      </c>
    </row>
    <row r="512" spans="2:4" x14ac:dyDescent="0.2">
      <c r="B512" t="s">
        <v>537</v>
      </c>
      <c r="C512" s="33">
        <f>Corr_0!C512</f>
        <v>3.167034733077833E-2</v>
      </c>
      <c r="D512" s="32">
        <v>2.5006934897985354E-2</v>
      </c>
    </row>
    <row r="513" spans="2:4" x14ac:dyDescent="0.2">
      <c r="B513" t="s">
        <v>538</v>
      </c>
      <c r="C513" s="33">
        <f>Corr_0!C513</f>
        <v>2.5124272236671803E-2</v>
      </c>
      <c r="D513" s="32">
        <v>3.2438080408502566E-2</v>
      </c>
    </row>
    <row r="514" spans="2:4" x14ac:dyDescent="0.2">
      <c r="B514" t="s">
        <v>539</v>
      </c>
      <c r="C514" s="33">
        <f>Corr_0!C514</f>
        <v>4.2114882333714063E-2</v>
      </c>
      <c r="D514" s="32">
        <v>2.5506869124195586E-2</v>
      </c>
    </row>
    <row r="515" spans="2:4" x14ac:dyDescent="0.2">
      <c r="B515" t="s">
        <v>540</v>
      </c>
      <c r="C515" s="33">
        <f>Corr_0!C515</f>
        <v>5.0398592462825584E-3</v>
      </c>
      <c r="D515" s="32">
        <v>2.8394324480548884E-2</v>
      </c>
    </row>
    <row r="516" spans="2:4" x14ac:dyDescent="0.2">
      <c r="B516" t="s">
        <v>541</v>
      </c>
      <c r="C516" s="33">
        <f>Corr_0!C516</f>
        <v>-2.7410821844764406E-2</v>
      </c>
      <c r="D516" s="32">
        <v>2.9988382562380254E-2</v>
      </c>
    </row>
    <row r="517" spans="2:4" x14ac:dyDescent="0.2">
      <c r="B517" t="s">
        <v>542</v>
      </c>
      <c r="C517" s="33">
        <f>Corr_0!C517</f>
        <v>6.510590295944918E-3</v>
      </c>
      <c r="D517" s="32">
        <v>3.376381013644849E-2</v>
      </c>
    </row>
    <row r="518" spans="2:4" x14ac:dyDescent="0.2">
      <c r="B518" t="s">
        <v>543</v>
      </c>
      <c r="C518" s="33">
        <f>Corr_0!C518</f>
        <v>7.2123105225334206E-3</v>
      </c>
      <c r="D518" s="32">
        <v>8.1456489002196875E-2</v>
      </c>
    </row>
    <row r="519" spans="2:4" x14ac:dyDescent="0.2">
      <c r="B519" t="s">
        <v>544</v>
      </c>
      <c r="C519" s="33">
        <f>Corr_0!C519</f>
        <v>1.7577096863672086E-2</v>
      </c>
      <c r="D519" s="32">
        <v>4.6030133360184702E-2</v>
      </c>
    </row>
    <row r="520" spans="2:4" x14ac:dyDescent="0.2">
      <c r="B520" t="s">
        <v>545</v>
      </c>
      <c r="C520" s="33">
        <f>Corr_0!C520</f>
        <v>-6.7657447534138059E-3</v>
      </c>
      <c r="D520" s="32">
        <v>2.7292670965298249E-2</v>
      </c>
    </row>
    <row r="521" spans="2:4" x14ac:dyDescent="0.2">
      <c r="B521" t="s">
        <v>546</v>
      </c>
      <c r="C521" s="33">
        <f>Corr_0!C521</f>
        <v>2.8781803528389209E-2</v>
      </c>
      <c r="D521" s="32">
        <v>3.1045570623615112E-2</v>
      </c>
    </row>
    <row r="522" spans="2:4" x14ac:dyDescent="0.2">
      <c r="B522" t="s">
        <v>547</v>
      </c>
      <c r="C522" s="33">
        <f>Corr_0!C522</f>
        <v>2.8190493275357879E-2</v>
      </c>
      <c r="D522" s="32">
        <v>0.10834490571925506</v>
      </c>
    </row>
    <row r="523" spans="2:4" x14ac:dyDescent="0.2">
      <c r="B523" t="s">
        <v>548</v>
      </c>
      <c r="C523" s="33">
        <f>Corr_0!C523</f>
        <v>-2.956197981397328E-2</v>
      </c>
      <c r="D523" s="32">
        <v>2.6159174062956335E-2</v>
      </c>
    </row>
    <row r="524" spans="2:4" x14ac:dyDescent="0.2">
      <c r="B524" t="s">
        <v>549</v>
      </c>
      <c r="C524" s="33">
        <f>Corr_0!C524</f>
        <v>3.9132067460570684E-3</v>
      </c>
      <c r="D524" s="32">
        <v>8.023652525928493E-2</v>
      </c>
    </row>
    <row r="525" spans="2:4" x14ac:dyDescent="0.2">
      <c r="B525" t="s">
        <v>550</v>
      </c>
      <c r="C525" s="33">
        <f>Corr_0!C525</f>
        <v>5.8017776989088894E-2</v>
      </c>
      <c r="D525" s="32">
        <v>3.7006835084445688E-2</v>
      </c>
    </row>
    <row r="526" spans="2:4" x14ac:dyDescent="0.2">
      <c r="B526" t="s">
        <v>551</v>
      </c>
      <c r="C526" s="33">
        <f>Corr_0!C526</f>
        <v>-1.1245951663952524E-2</v>
      </c>
      <c r="D526" s="32">
        <v>2.5039915167529354E-2</v>
      </c>
    </row>
    <row r="527" spans="2:4" x14ac:dyDescent="0.2">
      <c r="B527" t="s">
        <v>552</v>
      </c>
      <c r="C527" s="33">
        <f>Corr_0!C527</f>
        <v>-6.1023977466916814E-3</v>
      </c>
      <c r="D527" s="32">
        <v>2.6782793986346393E-2</v>
      </c>
    </row>
    <row r="528" spans="2:4" x14ac:dyDescent="0.2">
      <c r="B528" t="s">
        <v>553</v>
      </c>
      <c r="C528" s="33">
        <f>Corr_0!C528</f>
        <v>1.7826321377998857E-2</v>
      </c>
      <c r="D528" s="32">
        <v>4.7151487967279845E-2</v>
      </c>
    </row>
    <row r="529" spans="2:4" x14ac:dyDescent="0.2">
      <c r="B529" t="s">
        <v>554</v>
      </c>
      <c r="C529" s="33">
        <f>Corr_0!C529</f>
        <v>4.7541433431213601E-2</v>
      </c>
      <c r="D529" s="32">
        <v>3.8801500055757165E-2</v>
      </c>
    </row>
    <row r="530" spans="2:4" x14ac:dyDescent="0.2">
      <c r="B530" t="s">
        <v>555</v>
      </c>
      <c r="C530" s="33">
        <f>Corr_0!C530</f>
        <v>3.0041854368838314E-2</v>
      </c>
      <c r="D530" s="32">
        <v>4.0010804666049449E-2</v>
      </c>
    </row>
    <row r="531" spans="2:4" x14ac:dyDescent="0.2">
      <c r="B531" t="s">
        <v>556</v>
      </c>
      <c r="C531" s="33">
        <f>Corr_0!C531</f>
        <v>4.4406715343869863E-3</v>
      </c>
      <c r="D531" s="32">
        <v>2.733780924420727E-2</v>
      </c>
    </row>
    <row r="532" spans="2:4" x14ac:dyDescent="0.2">
      <c r="B532" t="s">
        <v>557</v>
      </c>
      <c r="C532" s="33">
        <f>Corr_0!C532</f>
        <v>4.3011838697436709E-2</v>
      </c>
      <c r="D532" s="32">
        <v>3.8102503707189518E-2</v>
      </c>
    </row>
    <row r="533" spans="2:4" x14ac:dyDescent="0.2">
      <c r="B533" t="s">
        <v>558</v>
      </c>
      <c r="C533" s="33">
        <f>Corr_0!C533</f>
        <v>4.2219016461583984E-2</v>
      </c>
      <c r="D533" s="32">
        <v>2.9452316615124013E-2</v>
      </c>
    </row>
    <row r="534" spans="2:4" x14ac:dyDescent="0.2">
      <c r="B534" t="s">
        <v>559</v>
      </c>
      <c r="C534" s="33">
        <f>Corr_0!C534</f>
        <v>1.0293727886301739E-3</v>
      </c>
      <c r="D534" s="32">
        <v>5.1979674480126241E-2</v>
      </c>
    </row>
    <row r="535" spans="2:4" x14ac:dyDescent="0.2">
      <c r="B535" t="s">
        <v>560</v>
      </c>
      <c r="C535" s="33">
        <f>Corr_0!C535</f>
        <v>1.7208825507962204E-2</v>
      </c>
      <c r="D535" s="32">
        <v>2.9422722824841256E-2</v>
      </c>
    </row>
    <row r="536" spans="2:4" x14ac:dyDescent="0.2">
      <c r="B536" t="s">
        <v>561</v>
      </c>
      <c r="C536" s="33">
        <f>Corr_0!C536</f>
        <v>1.1958786790872283E-2</v>
      </c>
      <c r="D536" s="32">
        <v>3.3747202887630209E-2</v>
      </c>
    </row>
    <row r="537" spans="2:4" x14ac:dyDescent="0.2">
      <c r="B537" t="s">
        <v>562</v>
      </c>
      <c r="C537" s="33">
        <f>Corr_0!C537</f>
        <v>1.2985016447279573E-3</v>
      </c>
      <c r="D537" s="32">
        <v>2.5093797856838608E-2</v>
      </c>
    </row>
    <row r="538" spans="2:4" x14ac:dyDescent="0.2">
      <c r="B538" t="s">
        <v>563</v>
      </c>
      <c r="C538" s="33">
        <f>Corr_0!C538</f>
        <v>1.9099978271682597E-2</v>
      </c>
      <c r="D538" s="32">
        <v>2.9194936048524016E-2</v>
      </c>
    </row>
    <row r="539" spans="2:4" x14ac:dyDescent="0.2">
      <c r="B539" t="s">
        <v>564</v>
      </c>
      <c r="C539" s="33">
        <f>Corr_0!C539</f>
        <v>2.7571097538838588E-2</v>
      </c>
      <c r="D539" s="32">
        <v>6.9861966236828221E-2</v>
      </c>
    </row>
    <row r="540" spans="2:4" x14ac:dyDescent="0.2">
      <c r="B540" t="s">
        <v>565</v>
      </c>
      <c r="C540" s="33">
        <f>Corr_0!C540</f>
        <v>2.9502239915828309E-2</v>
      </c>
      <c r="D540" s="32">
        <v>5.5091337188989099E-2</v>
      </c>
    </row>
    <row r="541" spans="2:4" x14ac:dyDescent="0.2">
      <c r="B541" t="s">
        <v>566</v>
      </c>
      <c r="C541" s="33">
        <f>Corr_0!C541</f>
        <v>4.5824211252271738E-3</v>
      </c>
      <c r="D541" s="32">
        <v>3.9233237549249761E-2</v>
      </c>
    </row>
    <row r="542" spans="2:4" x14ac:dyDescent="0.2">
      <c r="B542" t="s">
        <v>567</v>
      </c>
      <c r="C542" s="33">
        <f>Corr_0!C542</f>
        <v>3.0647912340056323E-2</v>
      </c>
      <c r="D542" s="32">
        <v>2.7656684773306059E-2</v>
      </c>
    </row>
    <row r="543" spans="2:4" x14ac:dyDescent="0.2">
      <c r="B543" t="s">
        <v>568</v>
      </c>
      <c r="C543" s="33">
        <f>Corr_0!C543</f>
        <v>1.6686493698324242E-2</v>
      </c>
      <c r="D543" s="32">
        <v>2.5011161766213555E-2</v>
      </c>
    </row>
    <row r="544" spans="2:4" x14ac:dyDescent="0.2">
      <c r="B544" t="s">
        <v>569</v>
      </c>
      <c r="C544" s="33">
        <f>Corr_0!C544</f>
        <v>-4.912743965749063E-3</v>
      </c>
      <c r="D544" s="32">
        <v>2.628504219316545E-2</v>
      </c>
    </row>
    <row r="545" spans="2:4" x14ac:dyDescent="0.2">
      <c r="B545" t="s">
        <v>570</v>
      </c>
      <c r="C545" s="33">
        <f>Corr_0!C545</f>
        <v>-7.9512343820337204E-3</v>
      </c>
      <c r="D545" s="32">
        <v>2.9532973006299638E-2</v>
      </c>
    </row>
    <row r="546" spans="2:4" x14ac:dyDescent="0.2">
      <c r="B546" t="s">
        <v>571</v>
      </c>
      <c r="C546" s="33">
        <f>Corr_0!C546</f>
        <v>-4.3075585208058789E-3</v>
      </c>
      <c r="D546" s="32">
        <v>2.6732070037130413E-2</v>
      </c>
    </row>
    <row r="547" spans="2:4" x14ac:dyDescent="0.2">
      <c r="B547" t="s">
        <v>572</v>
      </c>
      <c r="C547" s="33">
        <f>Corr_0!C547</f>
        <v>-7.1974029032825845E-3</v>
      </c>
      <c r="D547" s="32">
        <v>2.5014108141358703E-2</v>
      </c>
    </row>
    <row r="548" spans="2:4" x14ac:dyDescent="0.2">
      <c r="B548" t="s">
        <v>573</v>
      </c>
      <c r="C548" s="33">
        <f>Corr_0!C548</f>
        <v>-2.0447446801429799E-2</v>
      </c>
      <c r="D548" s="32">
        <v>4.0322277536038148E-2</v>
      </c>
    </row>
    <row r="549" spans="2:4" x14ac:dyDescent="0.2">
      <c r="B549" t="s">
        <v>574</v>
      </c>
      <c r="C549" s="33">
        <f>Corr_0!C549</f>
        <v>1.9630633016426088E-2</v>
      </c>
      <c r="D549" s="32">
        <v>2.5012952588456545E-2</v>
      </c>
    </row>
    <row r="550" spans="2:4" x14ac:dyDescent="0.2">
      <c r="B550" t="s">
        <v>575</v>
      </c>
      <c r="C550" s="33">
        <f>Corr_0!C550</f>
        <v>3.8271942237852546E-2</v>
      </c>
      <c r="D550" s="32">
        <v>7.5464651198039828E-2</v>
      </c>
    </row>
    <row r="551" spans="2:4" x14ac:dyDescent="0.2">
      <c r="B551" t="s">
        <v>576</v>
      </c>
      <c r="C551" s="33">
        <f>Corr_0!C551</f>
        <v>3.3962317691300155E-2</v>
      </c>
      <c r="D551" s="32">
        <v>6.0380255359131933E-2</v>
      </c>
    </row>
    <row r="552" spans="2:4" x14ac:dyDescent="0.2">
      <c r="B552" t="s">
        <v>577</v>
      </c>
      <c r="C552" s="33">
        <f>Corr_0!C552</f>
        <v>9.1941807873268978E-3</v>
      </c>
      <c r="D552" s="32">
        <v>5.1813620895185271E-2</v>
      </c>
    </row>
    <row r="553" spans="2:4" x14ac:dyDescent="0.2">
      <c r="B553" t="s">
        <v>578</v>
      </c>
      <c r="C553" s="33">
        <f>Corr_0!C553</f>
        <v>2.5240997606833373E-2</v>
      </c>
      <c r="D553" s="32">
        <v>2.8909118211647239E-2</v>
      </c>
    </row>
    <row r="554" spans="2:4" x14ac:dyDescent="0.2">
      <c r="B554" t="s">
        <v>579</v>
      </c>
      <c r="C554" s="33">
        <f>Corr_0!C554</f>
        <v>-9.4088760011004306E-3</v>
      </c>
      <c r="D554" s="32">
        <v>0.1718268411260786</v>
      </c>
    </row>
    <row r="555" spans="2:4" x14ac:dyDescent="0.2">
      <c r="B555" t="s">
        <v>580</v>
      </c>
      <c r="C555" s="33">
        <f>Corr_0!C555</f>
        <v>1.4078955310025568E-2</v>
      </c>
      <c r="D555" s="32">
        <v>4.6380055565876918E-2</v>
      </c>
    </row>
    <row r="556" spans="2:4" x14ac:dyDescent="0.2">
      <c r="B556" t="s">
        <v>581</v>
      </c>
      <c r="C556" s="33">
        <f>Corr_0!C556</f>
        <v>-2.1488399074429732E-2</v>
      </c>
      <c r="D556" s="32">
        <v>2.6125687179798664E-2</v>
      </c>
    </row>
    <row r="557" spans="2:4" x14ac:dyDescent="0.2">
      <c r="B557" t="s">
        <v>582</v>
      </c>
      <c r="C557" s="33">
        <f>Corr_0!C557</f>
        <v>2.711653745233613E-2</v>
      </c>
      <c r="D557" s="32">
        <v>2.553930308928605E-2</v>
      </c>
    </row>
    <row r="558" spans="2:4" x14ac:dyDescent="0.2">
      <c r="B558" t="s">
        <v>583</v>
      </c>
      <c r="C558" s="33">
        <f>Corr_0!C558</f>
        <v>4.7161029977075837E-2</v>
      </c>
      <c r="D558" s="32">
        <v>2.7673277473271897E-2</v>
      </c>
    </row>
    <row r="559" spans="2:4" x14ac:dyDescent="0.2">
      <c r="B559" t="s">
        <v>584</v>
      </c>
      <c r="C559" s="33">
        <f>Corr_0!C559</f>
        <v>-1.7156131426579596E-2</v>
      </c>
      <c r="D559" s="32">
        <v>6.0438057737396834E-2</v>
      </c>
    </row>
    <row r="560" spans="2:4" x14ac:dyDescent="0.2">
      <c r="B560" t="s">
        <v>585</v>
      </c>
      <c r="C560" s="33">
        <f>Corr_0!C560</f>
        <v>-4.2388103454531173E-2</v>
      </c>
      <c r="D560" s="32">
        <v>4.0877572888398613E-2</v>
      </c>
    </row>
    <row r="561" spans="2:4" x14ac:dyDescent="0.2">
      <c r="B561" t="s">
        <v>586</v>
      </c>
      <c r="C561" s="33">
        <f>Corr_0!C561</f>
        <v>9.3495964149688665E-3</v>
      </c>
      <c r="D561" s="32">
        <v>2.5031326352677082E-2</v>
      </c>
    </row>
    <row r="562" spans="2:4" x14ac:dyDescent="0.2">
      <c r="B562" t="s">
        <v>587</v>
      </c>
      <c r="C562" s="33">
        <f>Corr_0!C562</f>
        <v>1.4382427878866268E-2</v>
      </c>
      <c r="D562" s="32">
        <v>2.5193604767203441E-2</v>
      </c>
    </row>
    <row r="563" spans="2:4" x14ac:dyDescent="0.2">
      <c r="B563" t="s">
        <v>588</v>
      </c>
      <c r="C563" s="33">
        <f>Corr_0!C563</f>
        <v>-1.2474853284704527E-2</v>
      </c>
      <c r="D563" s="32">
        <v>2.9212596264223345E-2</v>
      </c>
    </row>
    <row r="564" spans="2:4" x14ac:dyDescent="0.2">
      <c r="B564" t="s">
        <v>589</v>
      </c>
      <c r="C564" s="33">
        <f>Corr_0!C564</f>
        <v>8.8443423376129444E-3</v>
      </c>
      <c r="D564" s="32">
        <v>2.5000091668653669E-2</v>
      </c>
    </row>
    <row r="565" spans="2:4" x14ac:dyDescent="0.2">
      <c r="B565" t="s">
        <v>590</v>
      </c>
      <c r="C565" s="33">
        <f>Corr_0!C565</f>
        <v>2.5202212709557373E-2</v>
      </c>
      <c r="D565" s="32">
        <v>5.0775287540648674E-2</v>
      </c>
    </row>
    <row r="566" spans="2:4" x14ac:dyDescent="0.2">
      <c r="B566" t="s">
        <v>591</v>
      </c>
      <c r="C566" s="33">
        <f>Corr_0!C566</f>
        <v>6.4110282186633935E-2</v>
      </c>
      <c r="D566" s="32">
        <v>5.6299908535033201E-2</v>
      </c>
    </row>
    <row r="567" spans="2:4" x14ac:dyDescent="0.2">
      <c r="B567" t="s">
        <v>592</v>
      </c>
      <c r="C567" s="33">
        <f>Corr_0!C567</f>
        <v>-1.7346174208220037E-2</v>
      </c>
      <c r="D567" s="32">
        <v>2.6196804792497974E-2</v>
      </c>
    </row>
    <row r="568" spans="2:4" x14ac:dyDescent="0.2">
      <c r="B568" t="s">
        <v>593</v>
      </c>
      <c r="C568" s="33">
        <f>Corr_0!C568</f>
        <v>-8.5056925987289124E-4</v>
      </c>
      <c r="D568" s="32">
        <v>6.0314592765771009E-2</v>
      </c>
    </row>
    <row r="569" spans="2:4" x14ac:dyDescent="0.2">
      <c r="B569" t="s">
        <v>594</v>
      </c>
      <c r="C569" s="33">
        <f>Corr_0!C569</f>
        <v>4.6923380713862588E-3</v>
      </c>
      <c r="D569" s="32">
        <v>6.5000102986791958E-2</v>
      </c>
    </row>
    <row r="570" spans="2:4" x14ac:dyDescent="0.2">
      <c r="B570" t="s">
        <v>595</v>
      </c>
      <c r="C570" s="33">
        <f>Corr_0!C570</f>
        <v>8.5401432468961251E-3</v>
      </c>
      <c r="D570" s="32">
        <v>2.6599756033249766E-2</v>
      </c>
    </row>
    <row r="571" spans="2:4" x14ac:dyDescent="0.2">
      <c r="B571" t="s">
        <v>596</v>
      </c>
      <c r="C571" s="33">
        <f>Corr_0!C571</f>
        <v>-6.7680443653939468E-3</v>
      </c>
      <c r="D571" s="32">
        <v>6.1558654310813317E-2</v>
      </c>
    </row>
    <row r="572" spans="2:4" x14ac:dyDescent="0.2">
      <c r="B572" t="s">
        <v>597</v>
      </c>
      <c r="C572" s="33">
        <f>Corr_0!C572</f>
        <v>-2.3226225786214777E-2</v>
      </c>
      <c r="D572" s="32">
        <v>2.58988017846212E-2</v>
      </c>
    </row>
    <row r="573" spans="2:4" x14ac:dyDescent="0.2">
      <c r="B573" t="s">
        <v>598</v>
      </c>
      <c r="C573" s="33">
        <f>Corr_0!C573</f>
        <v>3.2582917246273331E-2</v>
      </c>
      <c r="D573" s="32">
        <v>3.5935490783164964E-2</v>
      </c>
    </row>
    <row r="574" spans="2:4" x14ac:dyDescent="0.2">
      <c r="B574" t="s">
        <v>599</v>
      </c>
      <c r="C574" s="33">
        <f>Corr_0!C574</f>
        <v>-1.365586238622111E-2</v>
      </c>
      <c r="D574" s="32">
        <v>7.832453582177934E-2</v>
      </c>
    </row>
    <row r="575" spans="2:4" x14ac:dyDescent="0.2">
      <c r="B575" t="s">
        <v>600</v>
      </c>
      <c r="C575" s="33">
        <f>Corr_0!C575</f>
        <v>-4.4549488777272647E-2</v>
      </c>
      <c r="D575" s="32">
        <v>2.5261483739986379E-2</v>
      </c>
    </row>
    <row r="576" spans="2:4" x14ac:dyDescent="0.2">
      <c r="B576" t="s">
        <v>601</v>
      </c>
      <c r="C576" s="33">
        <f>Corr_0!C576</f>
        <v>-7.6147375687484076E-3</v>
      </c>
      <c r="D576" s="32">
        <v>5.8272440517523637E-2</v>
      </c>
    </row>
    <row r="577" spans="2:4" x14ac:dyDescent="0.2">
      <c r="B577" t="s">
        <v>602</v>
      </c>
      <c r="C577" s="33">
        <f>Corr_0!C577</f>
        <v>3.9347014230599999E-3</v>
      </c>
      <c r="D577" s="32">
        <v>3.2573299683296655E-2</v>
      </c>
    </row>
    <row r="578" spans="2:4" x14ac:dyDescent="0.2">
      <c r="B578" t="s">
        <v>603</v>
      </c>
      <c r="C578" s="33">
        <f>Corr_0!C578</f>
        <v>-4.0756839481864079E-3</v>
      </c>
      <c r="D578" s="32">
        <v>3.7205289699113867E-2</v>
      </c>
    </row>
    <row r="579" spans="2:4" x14ac:dyDescent="0.2">
      <c r="B579" t="s">
        <v>604</v>
      </c>
      <c r="C579" s="33">
        <f>Corr_0!C579</f>
        <v>-4.2693325853967436E-2</v>
      </c>
      <c r="D579" s="32">
        <v>2.7467022345892746E-2</v>
      </c>
    </row>
    <row r="580" spans="2:4" x14ac:dyDescent="0.2">
      <c r="B580" t="s">
        <v>605</v>
      </c>
      <c r="C580" s="33">
        <f>Corr_0!C580</f>
        <v>1.9677260772780508E-2</v>
      </c>
      <c r="D580" s="32">
        <v>0.10259314079736581</v>
      </c>
    </row>
    <row r="581" spans="2:4" x14ac:dyDescent="0.2">
      <c r="B581" t="s">
        <v>606</v>
      </c>
      <c r="C581" s="33">
        <f>Corr_0!C581</f>
        <v>7.2393129658395432E-3</v>
      </c>
      <c r="D581" s="32">
        <v>2.9236371209229249E-2</v>
      </c>
    </row>
    <row r="582" spans="2:4" x14ac:dyDescent="0.2">
      <c r="B582" t="s">
        <v>607</v>
      </c>
      <c r="C582" s="33">
        <f>Corr_0!C582</f>
        <v>3.4459837629774261E-2</v>
      </c>
      <c r="D582" s="32">
        <v>2.5841014403611778E-2</v>
      </c>
    </row>
    <row r="583" spans="2:4" x14ac:dyDescent="0.2">
      <c r="B583" t="s">
        <v>608</v>
      </c>
      <c r="C583" s="33">
        <f>Corr_0!C583</f>
        <v>-1.0866683272929599E-2</v>
      </c>
      <c r="D583" s="32">
        <v>3.8488181355852982E-2</v>
      </c>
    </row>
    <row r="584" spans="2:4" x14ac:dyDescent="0.2">
      <c r="B584" t="s">
        <v>609</v>
      </c>
      <c r="C584" s="33">
        <f>Corr_0!C584</f>
        <v>-1.9228444796237868E-3</v>
      </c>
      <c r="D584" s="32">
        <v>7.0519649435238752E-2</v>
      </c>
    </row>
    <row r="585" spans="2:4" x14ac:dyDescent="0.2">
      <c r="B585" t="s">
        <v>610</v>
      </c>
      <c r="C585" s="33">
        <f>Corr_0!C585</f>
        <v>-2.5858716823135633E-3</v>
      </c>
      <c r="D585" s="32">
        <v>3.7198679572423704E-2</v>
      </c>
    </row>
    <row r="586" spans="2:4" x14ac:dyDescent="0.2">
      <c r="B586" t="s">
        <v>611</v>
      </c>
      <c r="C586" s="33">
        <f>Corr_0!C586</f>
        <v>-3.3428265111770418E-2</v>
      </c>
      <c r="D586" s="32">
        <v>6.0425044839586127E-2</v>
      </c>
    </row>
    <row r="587" spans="2:4" x14ac:dyDescent="0.2">
      <c r="B587" t="s">
        <v>612</v>
      </c>
      <c r="C587" s="33">
        <f>Corr_0!C587</f>
        <v>1.2223575616757895E-3</v>
      </c>
      <c r="D587" s="32">
        <v>7.5738896135496891E-2</v>
      </c>
    </row>
    <row r="588" spans="2:4" x14ac:dyDescent="0.2">
      <c r="B588" t="s">
        <v>613</v>
      </c>
      <c r="C588" s="33">
        <f>Corr_0!C588</f>
        <v>6.3909054596083051E-4</v>
      </c>
      <c r="D588" s="32">
        <v>2.9700484906894691E-2</v>
      </c>
    </row>
    <row r="589" spans="2:4" x14ac:dyDescent="0.2">
      <c r="B589" t="s">
        <v>614</v>
      </c>
      <c r="C589" s="33">
        <f>Corr_0!C589</f>
        <v>1.3920288343481522E-2</v>
      </c>
      <c r="D589" s="32">
        <v>2.7154275493834416E-2</v>
      </c>
    </row>
    <row r="590" spans="2:4" x14ac:dyDescent="0.2">
      <c r="B590" t="s">
        <v>615</v>
      </c>
      <c r="C590" s="33">
        <f>Corr_0!C590</f>
        <v>1.6877623619900174E-2</v>
      </c>
      <c r="D590" s="32">
        <v>2.9472540066032643E-2</v>
      </c>
    </row>
    <row r="591" spans="2:4" x14ac:dyDescent="0.2">
      <c r="B591" t="s">
        <v>616</v>
      </c>
      <c r="C591" s="33">
        <f>Corr_0!C591</f>
        <v>5.16478515247338E-2</v>
      </c>
      <c r="D591" s="32">
        <v>2.5158532323675716E-2</v>
      </c>
    </row>
    <row r="592" spans="2:4" x14ac:dyDescent="0.2">
      <c r="B592" t="s">
        <v>617</v>
      </c>
      <c r="C592" s="33">
        <f>Corr_0!C592</f>
        <v>-1.1512002101783362E-2</v>
      </c>
      <c r="D592" s="32">
        <v>2.9964581380660438E-2</v>
      </c>
    </row>
    <row r="593" spans="2:4" x14ac:dyDescent="0.2">
      <c r="B593" t="s">
        <v>618</v>
      </c>
      <c r="C593" s="33">
        <f>Corr_0!C593</f>
        <v>2.4229204520636958E-2</v>
      </c>
      <c r="D593" s="32">
        <v>3.8852758498737684E-2</v>
      </c>
    </row>
    <row r="594" spans="2:4" x14ac:dyDescent="0.2">
      <c r="B594" t="s">
        <v>619</v>
      </c>
      <c r="C594" s="33">
        <f>Corr_0!C594</f>
        <v>-8.0885601479138963E-3</v>
      </c>
      <c r="D594" s="32">
        <v>2.5133173331263498E-2</v>
      </c>
    </row>
    <row r="595" spans="2:4" x14ac:dyDescent="0.2">
      <c r="B595" t="s">
        <v>620</v>
      </c>
      <c r="C595" s="33">
        <f>Corr_0!C595</f>
        <v>1.2836741448953873E-2</v>
      </c>
      <c r="D595" s="32">
        <v>2.8420621648077418E-2</v>
      </c>
    </row>
    <row r="596" spans="2:4" x14ac:dyDescent="0.2">
      <c r="B596" t="s">
        <v>621</v>
      </c>
      <c r="C596" s="33">
        <f>Corr_0!C596</f>
        <v>3.540195994659566E-2</v>
      </c>
      <c r="D596" s="32">
        <v>2.9736370257046535E-2</v>
      </c>
    </row>
    <row r="597" spans="2:4" x14ac:dyDescent="0.2">
      <c r="B597" t="s">
        <v>622</v>
      </c>
      <c r="C597" s="33">
        <f>Corr_0!C597</f>
        <v>7.40069357259154E-4</v>
      </c>
      <c r="D597" s="32">
        <v>2.627362535222199E-2</v>
      </c>
    </row>
    <row r="598" spans="2:4" x14ac:dyDescent="0.2">
      <c r="B598" t="s">
        <v>623</v>
      </c>
      <c r="C598" s="33">
        <f>Corr_0!C598</f>
        <v>1.6214207762545445E-2</v>
      </c>
      <c r="D598" s="32">
        <v>2.6614753017142785E-2</v>
      </c>
    </row>
    <row r="599" spans="2:4" x14ac:dyDescent="0.2">
      <c r="B599" t="s">
        <v>624</v>
      </c>
      <c r="C599" s="33">
        <f>Corr_0!C599</f>
        <v>-6.7689546227122487E-3</v>
      </c>
      <c r="D599" s="32">
        <v>3.9675464536504598E-2</v>
      </c>
    </row>
    <row r="600" spans="2:4" x14ac:dyDescent="0.2">
      <c r="B600" t="s">
        <v>625</v>
      </c>
      <c r="C600" s="33">
        <f>Corr_0!C600</f>
        <v>2.8203419633463456E-2</v>
      </c>
      <c r="D600" s="32">
        <v>2.6101387876591338E-2</v>
      </c>
    </row>
    <row r="601" spans="2:4" x14ac:dyDescent="0.2">
      <c r="B601" t="s">
        <v>626</v>
      </c>
      <c r="C601" s="33">
        <f>Corr_0!C601</f>
        <v>-1.2125696197544488E-2</v>
      </c>
      <c r="D601" s="32">
        <v>3.6613975325058702E-2</v>
      </c>
    </row>
    <row r="602" spans="2:4" x14ac:dyDescent="0.2">
      <c r="B602" t="s">
        <v>627</v>
      </c>
      <c r="C602" s="33">
        <f>Corr_0!C602</f>
        <v>2.4114419323698871E-2</v>
      </c>
      <c r="D602" s="32">
        <v>2.9647602367448213E-2</v>
      </c>
    </row>
    <row r="603" spans="2:4" x14ac:dyDescent="0.2">
      <c r="B603" t="s">
        <v>628</v>
      </c>
      <c r="C603" s="33">
        <f>Corr_0!C603</f>
        <v>2.0501156391822269E-2</v>
      </c>
      <c r="D603" s="32">
        <v>4.2385616267071838E-2</v>
      </c>
    </row>
    <row r="604" spans="2:4" x14ac:dyDescent="0.2">
      <c r="B604" t="s">
        <v>629</v>
      </c>
      <c r="C604" s="33">
        <f>Corr_0!C604</f>
        <v>-1.7029647190231798E-2</v>
      </c>
      <c r="D604" s="32">
        <v>4.0874357163176792E-2</v>
      </c>
    </row>
    <row r="605" spans="2:4" x14ac:dyDescent="0.2">
      <c r="B605" t="s">
        <v>630</v>
      </c>
      <c r="C605" s="33">
        <f>Corr_0!C605</f>
        <v>-3.7827472969289323E-2</v>
      </c>
      <c r="D605" s="32">
        <v>2.8245681619108794E-2</v>
      </c>
    </row>
    <row r="606" spans="2:4" x14ac:dyDescent="0.2">
      <c r="B606" t="s">
        <v>631</v>
      </c>
      <c r="C606" s="33">
        <f>Corr_0!C606</f>
        <v>1.2225240705767285E-2</v>
      </c>
      <c r="D606" s="32">
        <v>5.7269841242564408E-2</v>
      </c>
    </row>
    <row r="607" spans="2:4" x14ac:dyDescent="0.2">
      <c r="B607" t="s">
        <v>632</v>
      </c>
      <c r="C607" s="33">
        <f>Corr_0!C607</f>
        <v>-1.8030792659155994E-3</v>
      </c>
      <c r="D607" s="32">
        <v>4.6789438568481376E-2</v>
      </c>
    </row>
    <row r="608" spans="2:4" x14ac:dyDescent="0.2">
      <c r="B608" t="s">
        <v>633</v>
      </c>
      <c r="C608" s="33">
        <f>Corr_0!C608</f>
        <v>2.3377862433592092E-2</v>
      </c>
      <c r="D608" s="32">
        <v>3.6835954079045025E-2</v>
      </c>
    </row>
    <row r="609" spans="2:4" x14ac:dyDescent="0.2">
      <c r="B609" t="s">
        <v>634</v>
      </c>
      <c r="C609" s="33">
        <f>Corr_0!C609</f>
        <v>1.4999261350443823E-2</v>
      </c>
      <c r="D609" s="32">
        <v>2.5112571729979737E-2</v>
      </c>
    </row>
    <row r="610" spans="2:4" x14ac:dyDescent="0.2">
      <c r="B610" t="s">
        <v>635</v>
      </c>
      <c r="C610" s="33">
        <f>Corr_0!C610</f>
        <v>1.0413831604172011E-2</v>
      </c>
      <c r="D610" s="32">
        <v>2.8330826986759282E-2</v>
      </c>
    </row>
    <row r="611" spans="2:4" x14ac:dyDescent="0.2">
      <c r="B611" t="s">
        <v>636</v>
      </c>
      <c r="C611" s="33">
        <f>Corr_0!C611</f>
        <v>-1.3903171219732261E-2</v>
      </c>
      <c r="D611" s="32">
        <v>4.9097123260657051E-2</v>
      </c>
    </row>
    <row r="612" spans="2:4" x14ac:dyDescent="0.2">
      <c r="B612" t="s">
        <v>637</v>
      </c>
      <c r="C612" s="33">
        <f>Corr_0!C612</f>
        <v>-5.3432667508930328E-3</v>
      </c>
      <c r="D612" s="32">
        <v>3.6404693286324036E-2</v>
      </c>
    </row>
    <row r="613" spans="2:4" x14ac:dyDescent="0.2">
      <c r="B613" t="s">
        <v>638</v>
      </c>
      <c r="C613" s="33">
        <f>Corr_0!C613</f>
        <v>4.296505339554009E-4</v>
      </c>
      <c r="D613" s="32">
        <v>2.5000705612968424E-2</v>
      </c>
    </row>
    <row r="614" spans="2:4" x14ac:dyDescent="0.2">
      <c r="B614" t="s">
        <v>639</v>
      </c>
      <c r="C614" s="33">
        <f>Corr_0!C614</f>
        <v>1.0246597950758263E-2</v>
      </c>
      <c r="D614" s="32">
        <v>4.3637903862874305E-2</v>
      </c>
    </row>
    <row r="615" spans="2:4" x14ac:dyDescent="0.2">
      <c r="B615" t="s">
        <v>640</v>
      </c>
      <c r="C615" s="33">
        <f>Corr_0!C615</f>
        <v>2.5224288267757741E-2</v>
      </c>
      <c r="D615" s="32">
        <v>2.5823098594461948E-2</v>
      </c>
    </row>
    <row r="616" spans="2:4" x14ac:dyDescent="0.2">
      <c r="B616" t="s">
        <v>641</v>
      </c>
      <c r="C616" s="33">
        <f>Corr_0!C616</f>
        <v>3.4510621982516788E-2</v>
      </c>
      <c r="D616" s="32">
        <v>3.2053879421882078E-2</v>
      </c>
    </row>
    <row r="617" spans="2:4" x14ac:dyDescent="0.2">
      <c r="B617" t="s">
        <v>642</v>
      </c>
      <c r="C617" s="33">
        <f>Corr_0!C617</f>
        <v>1.8801946418563684E-2</v>
      </c>
      <c r="D617" s="32">
        <v>2.500830775533542E-2</v>
      </c>
    </row>
    <row r="618" spans="2:4" x14ac:dyDescent="0.2">
      <c r="B618" t="s">
        <v>643</v>
      </c>
      <c r="C618" s="33">
        <f>Corr_0!C618</f>
        <v>-3.5433136442603857E-3</v>
      </c>
      <c r="D618" s="32">
        <v>5.1091248523673333E-2</v>
      </c>
    </row>
    <row r="619" spans="2:4" x14ac:dyDescent="0.2">
      <c r="B619" t="s">
        <v>644</v>
      </c>
      <c r="C619" s="33">
        <f>Corr_0!C619</f>
        <v>2.2958788379441038E-2</v>
      </c>
      <c r="D619" s="32">
        <v>4.736168720756128E-2</v>
      </c>
    </row>
    <row r="620" spans="2:4" x14ac:dyDescent="0.2">
      <c r="B620" t="s">
        <v>645</v>
      </c>
      <c r="C620" s="33">
        <f>Corr_0!C620</f>
        <v>4.6155905467814076E-4</v>
      </c>
      <c r="D620" s="32">
        <v>2.9704939165830821E-2</v>
      </c>
    </row>
    <row r="621" spans="2:4" x14ac:dyDescent="0.2">
      <c r="B621" t="s">
        <v>646</v>
      </c>
      <c r="C621" s="33">
        <f>Corr_0!C621</f>
        <v>6.3148351246027417E-3</v>
      </c>
      <c r="D621" s="32">
        <v>2.7529637174039612E-2</v>
      </c>
    </row>
    <row r="622" spans="2:4" x14ac:dyDescent="0.2">
      <c r="B622" t="s">
        <v>647</v>
      </c>
      <c r="C622" s="33">
        <f>Corr_0!C622</f>
        <v>-1.8463086827887054E-4</v>
      </c>
      <c r="D622" s="32">
        <v>6.3786698054098673E-2</v>
      </c>
    </row>
    <row r="623" spans="2:4" x14ac:dyDescent="0.2">
      <c r="B623" t="s">
        <v>648</v>
      </c>
      <c r="C623" s="33">
        <f>Corr_0!C623</f>
        <v>3.3465716076943312E-2</v>
      </c>
      <c r="D623" s="32">
        <v>3.2548280660741599E-2</v>
      </c>
    </row>
    <row r="624" spans="2:4" x14ac:dyDescent="0.2">
      <c r="B624" t="s">
        <v>649</v>
      </c>
      <c r="C624" s="33">
        <f>Corr_0!C624</f>
        <v>-2.2463893407756653E-2</v>
      </c>
      <c r="D624" s="32">
        <v>4.4575481287088659E-2</v>
      </c>
    </row>
    <row r="625" spans="2:4" x14ac:dyDescent="0.2">
      <c r="B625" t="s">
        <v>650</v>
      </c>
      <c r="C625" s="33">
        <f>Corr_0!C625</f>
        <v>4.8079521505513707E-2</v>
      </c>
      <c r="D625" s="32">
        <v>3.568795174585164E-2</v>
      </c>
    </row>
    <row r="626" spans="2:4" x14ac:dyDescent="0.2">
      <c r="B626" t="s">
        <v>651</v>
      </c>
      <c r="C626" s="33">
        <f>Corr_0!C626</f>
        <v>5.1617905160625491E-2</v>
      </c>
      <c r="D626" s="32">
        <v>4.2712092698319583E-2</v>
      </c>
    </row>
    <row r="627" spans="2:4" x14ac:dyDescent="0.2">
      <c r="B627" t="s">
        <v>652</v>
      </c>
      <c r="C627" s="33">
        <f>Corr_0!C627</f>
        <v>4.4619680359353306E-2</v>
      </c>
      <c r="D627" s="32">
        <v>3.2242895342303249E-2</v>
      </c>
    </row>
    <row r="628" spans="2:4" x14ac:dyDescent="0.2">
      <c r="B628" t="s">
        <v>653</v>
      </c>
      <c r="C628" s="33">
        <f>Corr_0!C628</f>
        <v>3.2809124430928892E-2</v>
      </c>
      <c r="D628" s="32">
        <v>5.0963454383009157E-2</v>
      </c>
    </row>
    <row r="629" spans="2:4" x14ac:dyDescent="0.2">
      <c r="B629" t="s">
        <v>654</v>
      </c>
      <c r="C629" s="33">
        <f>Corr_0!C629</f>
        <v>2.2350532474836472E-3</v>
      </c>
      <c r="D629" s="32">
        <v>2.6040064171587163E-2</v>
      </c>
    </row>
    <row r="630" spans="2:4" x14ac:dyDescent="0.2">
      <c r="B630" t="s">
        <v>655</v>
      </c>
      <c r="C630" s="33">
        <f>Corr_0!C630</f>
        <v>2.2084367072277684E-2</v>
      </c>
      <c r="D630" s="32">
        <v>4.2074108129199761E-2</v>
      </c>
    </row>
    <row r="631" spans="2:4" x14ac:dyDescent="0.2">
      <c r="B631" t="s">
        <v>656</v>
      </c>
      <c r="C631" s="33">
        <f>Corr_0!C631</f>
        <v>-1.3099953312093442E-3</v>
      </c>
      <c r="D631" s="32">
        <v>2.6980286335993336E-2</v>
      </c>
    </row>
    <row r="632" spans="2:4" x14ac:dyDescent="0.2">
      <c r="B632" t="s">
        <v>657</v>
      </c>
      <c r="C632" s="33">
        <f>Corr_0!C632</f>
        <v>1.5813554446602925E-3</v>
      </c>
      <c r="D632" s="32">
        <v>2.6099827516492195E-2</v>
      </c>
    </row>
    <row r="633" spans="2:4" x14ac:dyDescent="0.2">
      <c r="B633" t="s">
        <v>658</v>
      </c>
      <c r="C633" s="33">
        <f>Corr_0!C633</f>
        <v>-1.0042045827557815E-2</v>
      </c>
      <c r="D633" s="32">
        <v>4.468930618512007E-2</v>
      </c>
    </row>
    <row r="634" spans="2:4" x14ac:dyDescent="0.2">
      <c r="B634" t="s">
        <v>659</v>
      </c>
      <c r="C634" s="33">
        <f>Corr_0!C634</f>
        <v>8.1817691742529283E-3</v>
      </c>
      <c r="D634" s="32">
        <v>2.8675258987231882E-2</v>
      </c>
    </row>
    <row r="635" spans="2:4" x14ac:dyDescent="0.2">
      <c r="B635" t="s">
        <v>660</v>
      </c>
      <c r="C635" s="33">
        <f>Corr_0!C635</f>
        <v>5.7869948472401636E-4</v>
      </c>
      <c r="D635" s="32">
        <v>0.14977860091874245</v>
      </c>
    </row>
    <row r="636" spans="2:4" x14ac:dyDescent="0.2">
      <c r="B636" t="s">
        <v>661</v>
      </c>
      <c r="C636" s="33">
        <f>Corr_0!C636</f>
        <v>9.750106940451312E-3</v>
      </c>
      <c r="D636" s="32">
        <v>5.3528859209693143E-2</v>
      </c>
    </row>
    <row r="637" spans="2:4" x14ac:dyDescent="0.2">
      <c r="B637" t="s">
        <v>662</v>
      </c>
      <c r="C637" s="33">
        <f>Corr_0!C637</f>
        <v>4.7849805859101542E-2</v>
      </c>
      <c r="D637" s="32">
        <v>3.4755403552656466E-2</v>
      </c>
    </row>
    <row r="638" spans="2:4" x14ac:dyDescent="0.2">
      <c r="B638" t="s">
        <v>663</v>
      </c>
      <c r="C638" s="33">
        <f>Corr_0!C638</f>
        <v>8.844391338122766E-3</v>
      </c>
      <c r="D638" s="32">
        <v>8.6251163760692279E-2</v>
      </c>
    </row>
    <row r="639" spans="2:4" x14ac:dyDescent="0.2">
      <c r="B639" t="s">
        <v>664</v>
      </c>
      <c r="C639" s="33">
        <f>Corr_0!C639</f>
        <v>-1.0612551439937229E-2</v>
      </c>
      <c r="D639" s="32">
        <v>2.5004729136516766E-2</v>
      </c>
    </row>
    <row r="640" spans="2:4" x14ac:dyDescent="0.2">
      <c r="B640" t="s">
        <v>665</v>
      </c>
      <c r="C640" s="33">
        <f>Corr_0!C640</f>
        <v>1.5367316424914491E-2</v>
      </c>
      <c r="D640" s="32">
        <v>4.2263318998174121E-2</v>
      </c>
    </row>
    <row r="641" spans="2:4" x14ac:dyDescent="0.2">
      <c r="B641" t="s">
        <v>666</v>
      </c>
      <c r="C641" s="33">
        <f>Corr_0!C641</f>
        <v>-3.2106168500295303E-2</v>
      </c>
      <c r="D641" s="32">
        <v>3.971636922081169E-2</v>
      </c>
    </row>
    <row r="642" spans="2:4" x14ac:dyDescent="0.2">
      <c r="B642" t="s">
        <v>667</v>
      </c>
      <c r="C642" s="33">
        <f>Corr_0!C642</f>
        <v>2.7090238349620287E-2</v>
      </c>
      <c r="D642" s="32">
        <v>2.5862262755670135E-2</v>
      </c>
    </row>
    <row r="643" spans="2:4" x14ac:dyDescent="0.2">
      <c r="B643" t="s">
        <v>668</v>
      </c>
      <c r="C643" s="33">
        <f>Corr_0!C643</f>
        <v>4.2502078888486484E-2</v>
      </c>
      <c r="D643" s="32">
        <v>2.8128022852112952E-2</v>
      </c>
    </row>
    <row r="644" spans="2:4" x14ac:dyDescent="0.2">
      <c r="B644" t="s">
        <v>669</v>
      </c>
      <c r="C644" s="33">
        <f>Corr_0!C644</f>
        <v>-3.9914824946474144E-3</v>
      </c>
      <c r="D644" s="32">
        <v>2.7347382228515446E-2</v>
      </c>
    </row>
    <row r="645" spans="2:4" x14ac:dyDescent="0.2">
      <c r="B645" t="s">
        <v>670</v>
      </c>
      <c r="C645" s="33">
        <f>Corr_0!C645</f>
        <v>2.5464392411035472E-2</v>
      </c>
      <c r="D645" s="32">
        <v>2.6108037660302251E-2</v>
      </c>
    </row>
    <row r="646" spans="2:4" x14ac:dyDescent="0.2">
      <c r="B646" t="s">
        <v>671</v>
      </c>
      <c r="C646" s="33">
        <f>Corr_0!C646</f>
        <v>3.5083215500335739E-2</v>
      </c>
      <c r="D646" s="32">
        <v>2.8345496772034538E-2</v>
      </c>
    </row>
    <row r="647" spans="2:4" x14ac:dyDescent="0.2">
      <c r="B647" t="s">
        <v>672</v>
      </c>
      <c r="C647" s="33">
        <f>Corr_0!C647</f>
        <v>2.6938731497156594E-2</v>
      </c>
      <c r="D647" s="32">
        <v>4.0123765315154006E-2</v>
      </c>
    </row>
    <row r="648" spans="2:4" x14ac:dyDescent="0.2">
      <c r="B648" t="s">
        <v>673</v>
      </c>
      <c r="C648" s="33">
        <f>Corr_0!C648</f>
        <v>-1.803815938860838E-2</v>
      </c>
      <c r="D648" s="32">
        <v>3.9991965471397328E-2</v>
      </c>
    </row>
    <row r="649" spans="2:4" x14ac:dyDescent="0.2">
      <c r="B649" t="s">
        <v>674</v>
      </c>
      <c r="C649" s="33">
        <f>Corr_0!C649</f>
        <v>-9.1589121178857567E-3</v>
      </c>
      <c r="D649" s="32">
        <v>5.9996570060112699E-2</v>
      </c>
    </row>
    <row r="650" spans="2:4" x14ac:dyDescent="0.2">
      <c r="B650" t="s">
        <v>675</v>
      </c>
      <c r="C650" s="33">
        <f>Corr_0!C650</f>
        <v>-3.3963279862404258E-2</v>
      </c>
      <c r="D650" s="32">
        <v>3.0744165434999825E-2</v>
      </c>
    </row>
    <row r="651" spans="2:4" x14ac:dyDescent="0.2">
      <c r="B651" t="s">
        <v>676</v>
      </c>
      <c r="C651" s="33">
        <f>Corr_0!C651</f>
        <v>-2.3814249385135398E-2</v>
      </c>
      <c r="D651" s="32">
        <v>2.5843836290182602E-2</v>
      </c>
    </row>
    <row r="652" spans="2:4" x14ac:dyDescent="0.2">
      <c r="B652" t="s">
        <v>677</v>
      </c>
      <c r="C652" s="33">
        <f>Corr_0!C652</f>
        <v>4.3450773372686073E-3</v>
      </c>
      <c r="D652" s="32">
        <v>3.8538243799680037E-2</v>
      </c>
    </row>
    <row r="653" spans="2:4" x14ac:dyDescent="0.2">
      <c r="B653" t="s">
        <v>678</v>
      </c>
      <c r="C653" s="33">
        <f>Corr_0!C653</f>
        <v>9.0835913127914024E-3</v>
      </c>
      <c r="D653" s="32">
        <v>3.4741322883105774E-2</v>
      </c>
    </row>
    <row r="654" spans="2:4" x14ac:dyDescent="0.2">
      <c r="B654" t="s">
        <v>679</v>
      </c>
      <c r="C654" s="33">
        <f>Corr_0!C654</f>
        <v>-1.7338418195714113E-2</v>
      </c>
      <c r="D654" s="32">
        <v>2.5807887892872125E-2</v>
      </c>
    </row>
    <row r="655" spans="2:4" x14ac:dyDescent="0.2">
      <c r="B655" t="s">
        <v>680</v>
      </c>
      <c r="C655" s="33">
        <f>Corr_0!C655</f>
        <v>2.7034030724293091E-2</v>
      </c>
      <c r="D655" s="32">
        <v>7.3904301553462282E-2</v>
      </c>
    </row>
    <row r="656" spans="2:4" x14ac:dyDescent="0.2">
      <c r="B656" t="s">
        <v>681</v>
      </c>
      <c r="C656" s="33">
        <f>Corr_0!C656</f>
        <v>2.0784468846663087E-2</v>
      </c>
      <c r="D656" s="32">
        <v>4.1935250090935169E-2</v>
      </c>
    </row>
    <row r="657" spans="2:4" x14ac:dyDescent="0.2">
      <c r="B657" t="s">
        <v>682</v>
      </c>
      <c r="C657" s="33">
        <f>Corr_0!C657</f>
        <v>-6.2773671388538042E-3</v>
      </c>
      <c r="D657" s="32">
        <v>2.7407297138530726E-2</v>
      </c>
    </row>
    <row r="658" spans="2:4" x14ac:dyDescent="0.2">
      <c r="B658" t="s">
        <v>683</v>
      </c>
      <c r="C658" s="33">
        <f>Corr_0!C658</f>
        <v>1.7336830203552856E-2</v>
      </c>
      <c r="D658" s="32">
        <v>3.0266030025822746E-2</v>
      </c>
    </row>
    <row r="659" spans="2:4" x14ac:dyDescent="0.2">
      <c r="B659" t="s">
        <v>689</v>
      </c>
      <c r="C659" s="33">
        <f>Corr_0!C659</f>
        <v>5.0844663073226749E-2</v>
      </c>
      <c r="D659" s="32">
        <v>2.5992023345281355E-2</v>
      </c>
    </row>
    <row r="660" spans="2:4" x14ac:dyDescent="0.2">
      <c r="B660" t="s">
        <v>690</v>
      </c>
      <c r="C660" s="33">
        <f>Corr_0!C660</f>
        <v>3.0015090383909072E-2</v>
      </c>
      <c r="D660" s="32">
        <v>3.917378866469471E-2</v>
      </c>
    </row>
    <row r="661" spans="2:4" x14ac:dyDescent="0.2">
      <c r="B661" t="s">
        <v>691</v>
      </c>
      <c r="C661" s="33">
        <f>Corr_0!C661</f>
        <v>2.7991423393279355E-2</v>
      </c>
      <c r="D661" s="32">
        <v>3.156125794559856E-2</v>
      </c>
    </row>
    <row r="662" spans="2:4" x14ac:dyDescent="0.2">
      <c r="B662" t="s">
        <v>692</v>
      </c>
      <c r="C662" s="33">
        <f>Corr_0!C662</f>
        <v>-2.8222911381785461E-2</v>
      </c>
      <c r="D662" s="32">
        <v>4.8144482956611834E-2</v>
      </c>
    </row>
    <row r="663" spans="2:4" x14ac:dyDescent="0.2">
      <c r="B663" t="s">
        <v>693</v>
      </c>
      <c r="C663" s="33">
        <f>Corr_0!C663</f>
        <v>-2.8504505175599631E-2</v>
      </c>
      <c r="D663" s="32">
        <v>5.0298159948141664E-2</v>
      </c>
    </row>
    <row r="664" spans="2:4" x14ac:dyDescent="0.2">
      <c r="B664" t="s">
        <v>694</v>
      </c>
      <c r="C664" s="33">
        <f>Corr_0!C664</f>
        <v>2.0686830351558303E-2</v>
      </c>
      <c r="D664" s="32">
        <v>2.6469558508737688E-2</v>
      </c>
    </row>
    <row r="665" spans="2:4" x14ac:dyDescent="0.2">
      <c r="B665" t="s">
        <v>695</v>
      </c>
      <c r="C665" s="33">
        <f>Corr_0!C665</f>
        <v>-2.8430000384304877E-2</v>
      </c>
      <c r="D665" s="32">
        <v>7.3655035454788437E-2</v>
      </c>
    </row>
    <row r="666" spans="2:4" x14ac:dyDescent="0.2">
      <c r="B666" t="s">
        <v>696</v>
      </c>
      <c r="C666" s="33">
        <f>Corr_0!C666</f>
        <v>4.8705462837113269E-3</v>
      </c>
      <c r="D666" s="32">
        <v>2.5266843956611801E-2</v>
      </c>
    </row>
    <row r="667" spans="2:4" x14ac:dyDescent="0.2">
      <c r="B667" t="s">
        <v>697</v>
      </c>
      <c r="C667" s="33">
        <f>Corr_0!C667</f>
        <v>3.2823694388420595E-2</v>
      </c>
      <c r="D667" s="32">
        <v>3.9399831199763154E-2</v>
      </c>
    </row>
    <row r="668" spans="2:4" x14ac:dyDescent="0.2">
      <c r="B668" t="s">
        <v>698</v>
      </c>
      <c r="C668" s="33">
        <f>Corr_0!C668</f>
        <v>3.9315165478376789E-2</v>
      </c>
      <c r="D668" s="32">
        <v>7.1653018667160867E-2</v>
      </c>
    </row>
    <row r="669" spans="2:4" x14ac:dyDescent="0.2">
      <c r="B669" t="s">
        <v>699</v>
      </c>
      <c r="C669" s="33">
        <f>Corr_0!C669</f>
        <v>2.7986408837270493E-2</v>
      </c>
      <c r="D669" s="32">
        <v>3.944237715976686E-2</v>
      </c>
    </row>
    <row r="670" spans="2:4" x14ac:dyDescent="0.2">
      <c r="B670" t="s">
        <v>700</v>
      </c>
      <c r="C670" s="33">
        <f>Corr_0!C670</f>
        <v>3.1756628167480358E-2</v>
      </c>
      <c r="D670" s="32">
        <v>4.7525358071575534E-2</v>
      </c>
    </row>
    <row r="671" spans="2:4" x14ac:dyDescent="0.2">
      <c r="B671" t="s">
        <v>701</v>
      </c>
      <c r="C671" s="33">
        <f>Corr_0!C671</f>
        <v>1.7493976718470469E-2</v>
      </c>
      <c r="D671" s="32">
        <v>5.0726803698294749E-2</v>
      </c>
    </row>
    <row r="672" spans="2:4" x14ac:dyDescent="0.2">
      <c r="B672" t="s">
        <v>702</v>
      </c>
      <c r="C672" s="33">
        <f>Corr_0!C672</f>
        <v>1.5709157380256009E-2</v>
      </c>
      <c r="D672" s="32">
        <v>2.5063448937764014E-2</v>
      </c>
    </row>
    <row r="673" spans="2:4" x14ac:dyDescent="0.2">
      <c r="B673" t="s">
        <v>703</v>
      </c>
      <c r="C673" s="33">
        <f>Corr_0!C673</f>
        <v>3.3835836319757132E-2</v>
      </c>
      <c r="D673" s="32">
        <v>2.5118376815752186E-2</v>
      </c>
    </row>
    <row r="674" spans="2:4" x14ac:dyDescent="0.2">
      <c r="B674" t="s">
        <v>704</v>
      </c>
      <c r="C674" s="33">
        <f>Corr_0!C674</f>
        <v>3.4195692645381595E-2</v>
      </c>
      <c r="D674" s="32">
        <v>3.6161652739771448E-2</v>
      </c>
    </row>
    <row r="675" spans="2:4" x14ac:dyDescent="0.2">
      <c r="B675" t="s">
        <v>705</v>
      </c>
      <c r="C675" s="33">
        <f>Corr_0!C675</f>
        <v>8.6520881801352024E-3</v>
      </c>
      <c r="D675" s="32">
        <v>6.6662462560954761E-2</v>
      </c>
    </row>
    <row r="676" spans="2:4" x14ac:dyDescent="0.2">
      <c r="B676" t="s">
        <v>706</v>
      </c>
      <c r="C676" s="33">
        <f>Corr_0!C676</f>
        <v>3.7312938828104436E-2</v>
      </c>
      <c r="D676" s="32">
        <v>2.6576780627585318E-2</v>
      </c>
    </row>
    <row r="677" spans="2:4" x14ac:dyDescent="0.2">
      <c r="B677" t="s">
        <v>707</v>
      </c>
      <c r="C677" s="33">
        <f>Corr_0!C677</f>
        <v>-6.1583499067805313E-3</v>
      </c>
      <c r="D677" s="32">
        <v>2.7310545783821347E-2</v>
      </c>
    </row>
    <row r="678" spans="2:4" x14ac:dyDescent="0.2">
      <c r="B678" t="s">
        <v>708</v>
      </c>
      <c r="C678" s="33">
        <f>Corr_0!C678</f>
        <v>1.7626771241999167E-2</v>
      </c>
      <c r="D678" s="32">
        <v>2.5021580182741449E-2</v>
      </c>
    </row>
    <row r="679" spans="2:4" x14ac:dyDescent="0.2">
      <c r="B679" t="s">
        <v>709</v>
      </c>
      <c r="C679" s="33">
        <f>Corr_0!C679</f>
        <v>1.9113974323584304E-2</v>
      </c>
      <c r="D679" s="32">
        <v>3.5354603063246989E-2</v>
      </c>
    </row>
    <row r="680" spans="2:4" x14ac:dyDescent="0.2">
      <c r="B680" t="s">
        <v>710</v>
      </c>
      <c r="C680" s="33">
        <f>Corr_0!C680</f>
        <v>3.3262059405365946E-2</v>
      </c>
      <c r="D680" s="32">
        <v>2.5007969885754419E-2</v>
      </c>
    </row>
    <row r="681" spans="2:4" x14ac:dyDescent="0.2">
      <c r="B681" t="s">
        <v>711</v>
      </c>
      <c r="C681" s="33">
        <f>Corr_0!C681</f>
        <v>2.956230512437763E-2</v>
      </c>
      <c r="D681" s="32">
        <v>4.5654297944114373E-2</v>
      </c>
    </row>
    <row r="682" spans="2:4" x14ac:dyDescent="0.2">
      <c r="B682" t="s">
        <v>712</v>
      </c>
      <c r="C682" s="33">
        <f>Corr_0!C682</f>
        <v>3.0978664904643065E-2</v>
      </c>
      <c r="D682" s="32">
        <v>2.5665739915178572E-2</v>
      </c>
    </row>
    <row r="683" spans="2:4" x14ac:dyDescent="0.2">
      <c r="B683" t="s">
        <v>713</v>
      </c>
      <c r="C683" s="33">
        <f>Corr_0!C683</f>
        <v>-2.133880094887692E-2</v>
      </c>
      <c r="D683" s="32">
        <v>2.5551718135334384E-2</v>
      </c>
    </row>
    <row r="684" spans="2:4" x14ac:dyDescent="0.2">
      <c r="B684" t="s">
        <v>714</v>
      </c>
      <c r="C684" s="33">
        <f>Corr_0!C684</f>
        <v>4.9109869819802428E-4</v>
      </c>
      <c r="D684" s="32">
        <v>2.6695720041954162E-2</v>
      </c>
    </row>
    <row r="685" spans="2:4" x14ac:dyDescent="0.2">
      <c r="B685" t="s">
        <v>715</v>
      </c>
      <c r="C685" s="33">
        <f>Corr_0!C685</f>
        <v>1.3105754444782403E-3</v>
      </c>
      <c r="D685" s="32">
        <v>7.3132665913642619E-2</v>
      </c>
    </row>
    <row r="686" spans="2:4" x14ac:dyDescent="0.2">
      <c r="B686" t="s">
        <v>716</v>
      </c>
      <c r="C686" s="33">
        <f>Corr_0!C686</f>
        <v>1.3383240754160282E-2</v>
      </c>
      <c r="D686" s="32">
        <v>5.1236966093804431E-2</v>
      </c>
    </row>
    <row r="687" spans="2:4" x14ac:dyDescent="0.2">
      <c r="B687" t="s">
        <v>717</v>
      </c>
      <c r="C687" s="33">
        <f>Corr_0!C687</f>
        <v>-6.6959128929590991E-3</v>
      </c>
      <c r="D687" s="32">
        <v>2.8315445558017328E-2</v>
      </c>
    </row>
    <row r="688" spans="2:4" x14ac:dyDescent="0.2">
      <c r="B688" t="s">
        <v>718</v>
      </c>
      <c r="C688" s="33">
        <f>Corr_0!C688</f>
        <v>1.7523442704619994E-2</v>
      </c>
      <c r="D688" s="32">
        <v>3.022945075595318E-2</v>
      </c>
    </row>
    <row r="689" spans="2:4" x14ac:dyDescent="0.2">
      <c r="B689" t="s">
        <v>719</v>
      </c>
      <c r="C689" s="33">
        <f>Corr_0!C689</f>
        <v>5.9181676824760915E-3</v>
      </c>
      <c r="D689" s="32">
        <v>2.5997532604066828E-2</v>
      </c>
    </row>
    <row r="690" spans="2:4" x14ac:dyDescent="0.2">
      <c r="B690" t="s">
        <v>720</v>
      </c>
      <c r="C690" s="33">
        <f>Corr_0!C690</f>
        <v>9.2225501348564762E-3</v>
      </c>
      <c r="D690" s="32">
        <v>2.7326551890619513E-2</v>
      </c>
    </row>
    <row r="691" spans="2:4" x14ac:dyDescent="0.2">
      <c r="B691" t="s">
        <v>721</v>
      </c>
      <c r="C691" s="33">
        <f>Corr_0!C691</f>
        <v>-3.9033265322651941E-3</v>
      </c>
      <c r="D691" s="32">
        <v>3.6228940934494268E-2</v>
      </c>
    </row>
    <row r="692" spans="2:4" x14ac:dyDescent="0.2">
      <c r="B692" t="s">
        <v>722</v>
      </c>
      <c r="C692" s="33">
        <f>Corr_0!C692</f>
        <v>3.6722458088652529E-2</v>
      </c>
      <c r="D692" s="32">
        <v>4.6030162998846713E-2</v>
      </c>
    </row>
    <row r="693" spans="2:4" x14ac:dyDescent="0.2">
      <c r="B693" t="s">
        <v>723</v>
      </c>
      <c r="C693" s="33">
        <f>Corr_0!C693</f>
        <v>4.0182319326364915E-2</v>
      </c>
      <c r="D693" s="32">
        <v>2.6752228986299684E-2</v>
      </c>
    </row>
    <row r="694" spans="2:4" x14ac:dyDescent="0.2">
      <c r="B694" t="s">
        <v>724</v>
      </c>
      <c r="C694" s="33">
        <f>Corr_0!C694</f>
        <v>-5.1739659664985175E-3</v>
      </c>
      <c r="D694" s="32">
        <v>2.6286249607029029E-2</v>
      </c>
    </row>
    <row r="695" spans="2:4" x14ac:dyDescent="0.2">
      <c r="B695" t="s">
        <v>725</v>
      </c>
      <c r="C695" s="33">
        <f>Corr_0!C695</f>
        <v>5.9253033391788619E-3</v>
      </c>
      <c r="D695" s="32">
        <v>2.7023594850992219E-2</v>
      </c>
    </row>
    <row r="696" spans="2:4" x14ac:dyDescent="0.2">
      <c r="B696" t="s">
        <v>726</v>
      </c>
      <c r="C696" s="33">
        <f>Corr_0!C696</f>
        <v>9.8604016779716905E-5</v>
      </c>
      <c r="D696" s="32">
        <v>3.4234372787323011E-2</v>
      </c>
    </row>
    <row r="697" spans="2:4" x14ac:dyDescent="0.2">
      <c r="B697" t="s">
        <v>727</v>
      </c>
      <c r="C697" s="33">
        <f>Corr_0!C697</f>
        <v>9.9926252952126215E-3</v>
      </c>
      <c r="D697" s="32">
        <v>3.6217057719791057E-2</v>
      </c>
    </row>
    <row r="698" spans="2:4" x14ac:dyDescent="0.2">
      <c r="B698" t="s">
        <v>728</v>
      </c>
      <c r="C698" s="33">
        <f>Corr_0!C698</f>
        <v>-3.2160195552338837E-3</v>
      </c>
      <c r="D698" s="32">
        <v>4.1932578577010722E-2</v>
      </c>
    </row>
    <row r="699" spans="2:4" x14ac:dyDescent="0.2">
      <c r="B699" t="s">
        <v>729</v>
      </c>
      <c r="C699" s="33">
        <f>Corr_0!C699</f>
        <v>-4.4837642279564067E-3</v>
      </c>
      <c r="D699" s="32">
        <v>2.936039367736664E-2</v>
      </c>
    </row>
    <row r="700" spans="2:4" x14ac:dyDescent="0.2">
      <c r="B700" t="s">
        <v>730</v>
      </c>
      <c r="C700" s="33">
        <f>Corr_0!C700</f>
        <v>-1.1123026326860136E-2</v>
      </c>
      <c r="D700" s="32">
        <v>2.6292372116725908E-2</v>
      </c>
    </row>
    <row r="701" spans="2:4" x14ac:dyDescent="0.2">
      <c r="B701" t="s">
        <v>731</v>
      </c>
      <c r="C701" s="33">
        <f>Corr_0!C701</f>
        <v>-8.9399558242899326E-3</v>
      </c>
      <c r="D701" s="32">
        <v>2.5182637662172602E-2</v>
      </c>
    </row>
    <row r="702" spans="2:4" x14ac:dyDescent="0.2">
      <c r="B702" t="s">
        <v>732</v>
      </c>
      <c r="C702" s="33">
        <f>Corr_0!C702</f>
        <v>2.7756061292432452E-2</v>
      </c>
      <c r="D702" s="32">
        <v>4.8693796652465399E-2</v>
      </c>
    </row>
    <row r="703" spans="2:4" x14ac:dyDescent="0.2">
      <c r="B703" t="s">
        <v>733</v>
      </c>
      <c r="C703" s="33">
        <f>Corr_0!C703</f>
        <v>7.07685930495347E-3</v>
      </c>
      <c r="D703" s="32">
        <v>2.5233439558077025E-2</v>
      </c>
    </row>
    <row r="704" spans="2:4" x14ac:dyDescent="0.2">
      <c r="B704" t="s">
        <v>734</v>
      </c>
      <c r="C704" s="33">
        <f>Corr_0!C704</f>
        <v>2.9571877887149822E-2</v>
      </c>
      <c r="D704" s="32">
        <v>6.7876245632974258E-2</v>
      </c>
    </row>
    <row r="705" spans="2:4" x14ac:dyDescent="0.2">
      <c r="B705" t="s">
        <v>735</v>
      </c>
      <c r="C705" s="33">
        <f>Corr_0!C705</f>
        <v>4.319918947399088E-2</v>
      </c>
      <c r="D705" s="32">
        <v>3.2480871717979996E-2</v>
      </c>
    </row>
    <row r="706" spans="2:4" x14ac:dyDescent="0.2">
      <c r="B706" t="s">
        <v>736</v>
      </c>
      <c r="C706" s="33">
        <f>Corr_0!C706</f>
        <v>-1.4325695290805593E-2</v>
      </c>
      <c r="D706" s="32">
        <v>3.4118574548966225E-2</v>
      </c>
    </row>
    <row r="707" spans="2:4" x14ac:dyDescent="0.2">
      <c r="B707" t="s">
        <v>737</v>
      </c>
      <c r="C707" s="33">
        <f>Corr_0!C707</f>
        <v>1.6890120158017226E-2</v>
      </c>
      <c r="D707" s="32">
        <v>3.0280113853305438E-2</v>
      </c>
    </row>
    <row r="708" spans="2:4" x14ac:dyDescent="0.2">
      <c r="B708" t="s">
        <v>738</v>
      </c>
      <c r="C708" s="33">
        <f>Corr_0!C708</f>
        <v>1.5275930810908552E-2</v>
      </c>
      <c r="D708" s="32">
        <v>2.6477336049077746E-2</v>
      </c>
    </row>
    <row r="709" spans="2:4" x14ac:dyDescent="0.2">
      <c r="B709" t="s">
        <v>739</v>
      </c>
      <c r="C709" s="33">
        <f>Corr_0!C709</f>
        <v>-2.3136526562448356E-3</v>
      </c>
      <c r="D709" s="32">
        <v>3.7553776403140747E-2</v>
      </c>
    </row>
    <row r="710" spans="2:4" x14ac:dyDescent="0.2">
      <c r="B710" t="s">
        <v>740</v>
      </c>
      <c r="C710" s="33">
        <f>Corr_0!C710</f>
        <v>-1.1687230044268597E-2</v>
      </c>
      <c r="D710" s="32">
        <v>5.3845091133056321E-2</v>
      </c>
    </row>
    <row r="711" spans="2:4" x14ac:dyDescent="0.2">
      <c r="B711" t="s">
        <v>741</v>
      </c>
      <c r="C711" s="33">
        <f>Corr_0!C711</f>
        <v>-7.8690543654381852E-3</v>
      </c>
      <c r="D711" s="32">
        <v>3.1150443366661992E-2</v>
      </c>
    </row>
    <row r="712" spans="2:4" x14ac:dyDescent="0.2">
      <c r="B712" t="s">
        <v>742</v>
      </c>
      <c r="C712" s="33">
        <f>Corr_0!C712</f>
        <v>2.730964015111724E-2</v>
      </c>
      <c r="D712" s="32">
        <v>2.7313472422470175E-2</v>
      </c>
    </row>
    <row r="713" spans="2:4" x14ac:dyDescent="0.2">
      <c r="B713" t="s">
        <v>743</v>
      </c>
      <c r="C713" s="33">
        <f>Corr_0!C713</f>
        <v>9.771646522724501E-3</v>
      </c>
      <c r="D713" s="32">
        <v>3.3311929821616543E-2</v>
      </c>
    </row>
    <row r="714" spans="2:4" x14ac:dyDescent="0.2">
      <c r="B714" t="s">
        <v>744</v>
      </c>
      <c r="C714" s="33">
        <f>Corr_0!C714</f>
        <v>-6.6719482689022846E-3</v>
      </c>
      <c r="D714" s="32">
        <v>3.6023478174737951E-2</v>
      </c>
    </row>
    <row r="715" spans="2:4" x14ac:dyDescent="0.2">
      <c r="B715" t="s">
        <v>745</v>
      </c>
      <c r="C715" s="33">
        <f>Corr_0!C715</f>
        <v>3.3989637109795877E-2</v>
      </c>
      <c r="D715" s="32">
        <v>2.5683117778070641E-2</v>
      </c>
    </row>
    <row r="716" spans="2:4" x14ac:dyDescent="0.2">
      <c r="B716" t="s">
        <v>746</v>
      </c>
      <c r="C716" s="33">
        <f>Corr_0!C716</f>
        <v>-2.247248870458908E-2</v>
      </c>
      <c r="D716" s="32">
        <v>6.595183463900775E-2</v>
      </c>
    </row>
    <row r="717" spans="2:4" x14ac:dyDescent="0.2">
      <c r="B717" t="s">
        <v>747</v>
      </c>
      <c r="C717" s="33">
        <f>Corr_0!C717</f>
        <v>4.4625261756675201E-2</v>
      </c>
      <c r="D717" s="32">
        <v>3.1857832812529963E-2</v>
      </c>
    </row>
    <row r="718" spans="2:4" x14ac:dyDescent="0.2">
      <c r="B718" t="s">
        <v>748</v>
      </c>
      <c r="C718" s="33">
        <f>Corr_0!C718</f>
        <v>2.2593754770130356E-2</v>
      </c>
      <c r="D718" s="32">
        <v>3.2261498230251838E-2</v>
      </c>
    </row>
    <row r="719" spans="2:4" x14ac:dyDescent="0.2">
      <c r="B719" t="s">
        <v>749</v>
      </c>
      <c r="C719" s="33">
        <f>Corr_0!C719</f>
        <v>2.8653244146953236E-2</v>
      </c>
      <c r="D719" s="32">
        <v>2.5970994533879042E-2</v>
      </c>
    </row>
    <row r="720" spans="2:4" x14ac:dyDescent="0.2">
      <c r="B720" t="s">
        <v>750</v>
      </c>
      <c r="C720" s="33">
        <f>Corr_0!C720</f>
        <v>2.0685127391993019E-2</v>
      </c>
      <c r="D720" s="32">
        <v>2.502623407498121E-2</v>
      </c>
    </row>
    <row r="721" spans="2:4" x14ac:dyDescent="0.2">
      <c r="B721" t="s">
        <v>751</v>
      </c>
      <c r="C721" s="33">
        <f>Corr_0!C721</f>
        <v>2.5866258518450792E-3</v>
      </c>
      <c r="D721" s="32">
        <v>3.8517361464042499E-2</v>
      </c>
    </row>
    <row r="722" spans="2:4" x14ac:dyDescent="0.2">
      <c r="B722" t="s">
        <v>752</v>
      </c>
      <c r="C722" s="33">
        <f>Corr_0!C722</f>
        <v>3.0148398383385587E-2</v>
      </c>
      <c r="D722" s="32">
        <v>2.8975381353556061E-2</v>
      </c>
    </row>
    <row r="723" spans="2:4" x14ac:dyDescent="0.2">
      <c r="B723" t="s">
        <v>753</v>
      </c>
      <c r="C723" s="33">
        <f>Corr_0!C723</f>
        <v>2.478530924447888E-2</v>
      </c>
      <c r="D723" s="32">
        <v>3.2532282052964184E-2</v>
      </c>
    </row>
    <row r="724" spans="2:4" x14ac:dyDescent="0.2">
      <c r="B724" t="s">
        <v>754</v>
      </c>
      <c r="C724" s="33">
        <f>Corr_0!C724</f>
        <v>3.4723245383771459E-2</v>
      </c>
      <c r="D724" s="32">
        <v>6.5821469092827739E-2</v>
      </c>
    </row>
    <row r="725" spans="2:4" x14ac:dyDescent="0.2">
      <c r="B725" t="s">
        <v>755</v>
      </c>
      <c r="C725" s="33">
        <f>Corr_0!C725</f>
        <v>1.5327623281633502E-2</v>
      </c>
      <c r="D725" s="32">
        <v>2.5727940990998115E-2</v>
      </c>
    </row>
    <row r="726" spans="2:4" x14ac:dyDescent="0.2">
      <c r="B726" t="s">
        <v>756</v>
      </c>
      <c r="C726" s="33">
        <f>Corr_0!C726</f>
        <v>1.5441556914669159E-2</v>
      </c>
      <c r="D726" s="32">
        <v>2.6074967360466154E-2</v>
      </c>
    </row>
    <row r="727" spans="2:4" x14ac:dyDescent="0.2">
      <c r="B727" t="s">
        <v>757</v>
      </c>
      <c r="C727" s="33">
        <f>Corr_0!C727</f>
        <v>1.425901133577687E-2</v>
      </c>
      <c r="D727" s="32">
        <v>2.5464305609136546E-2</v>
      </c>
    </row>
    <row r="728" spans="2:4" x14ac:dyDescent="0.2">
      <c r="B728" t="s">
        <v>758</v>
      </c>
      <c r="C728" s="33">
        <f>Corr_0!C728</f>
        <v>1.1642525210627634E-3</v>
      </c>
      <c r="D728" s="32">
        <v>6.0634137949868334E-2</v>
      </c>
    </row>
    <row r="729" spans="2:4" x14ac:dyDescent="0.2">
      <c r="B729" t="s">
        <v>759</v>
      </c>
      <c r="C729" s="33">
        <f>Corr_0!C729</f>
        <v>3.0911017029133757E-3</v>
      </c>
      <c r="D729" s="32">
        <v>2.7088643467177834E-2</v>
      </c>
    </row>
    <row r="730" spans="2:4" x14ac:dyDescent="0.2">
      <c r="B730" t="s">
        <v>760</v>
      </c>
      <c r="C730" s="33">
        <f>Corr_0!C730</f>
        <v>-1.5344421944831313E-2</v>
      </c>
      <c r="D730" s="32">
        <v>0.12030307044044311</v>
      </c>
    </row>
    <row r="731" spans="2:4" x14ac:dyDescent="0.2">
      <c r="B731" t="s">
        <v>761</v>
      </c>
      <c r="C731" s="33">
        <f>Corr_0!C731</f>
        <v>1.671096720256101E-2</v>
      </c>
      <c r="D731" s="32">
        <v>4.9148947710889193E-2</v>
      </c>
    </row>
    <row r="732" spans="2:4" x14ac:dyDescent="0.2">
      <c r="B732" t="s">
        <v>762</v>
      </c>
      <c r="C732" s="33">
        <f>Corr_0!C732</f>
        <v>-1.1408365896676495E-2</v>
      </c>
      <c r="D732" s="32">
        <v>2.7635809979686544E-2</v>
      </c>
    </row>
    <row r="733" spans="2:4" x14ac:dyDescent="0.2">
      <c r="B733" t="s">
        <v>763</v>
      </c>
      <c r="C733" s="33">
        <f>Corr_0!C733</f>
        <v>1.0730960267608796E-2</v>
      </c>
      <c r="D733" s="32">
        <v>2.5242297528020499E-2</v>
      </c>
    </row>
    <row r="734" spans="2:4" x14ac:dyDescent="0.2">
      <c r="B734" t="s">
        <v>764</v>
      </c>
      <c r="C734" s="33">
        <f>Corr_0!C734</f>
        <v>2.6258808390511493E-2</v>
      </c>
      <c r="D734" s="32">
        <v>2.7620553926142231E-2</v>
      </c>
    </row>
    <row r="735" spans="2:4" x14ac:dyDescent="0.2">
      <c r="B735" t="s">
        <v>765</v>
      </c>
      <c r="C735" s="33">
        <f>Corr_0!C735</f>
        <v>4.4125936847926414E-2</v>
      </c>
      <c r="D735" s="32">
        <v>2.7959747545289453E-2</v>
      </c>
    </row>
    <row r="736" spans="2:4" x14ac:dyDescent="0.2">
      <c r="B736" t="s">
        <v>766</v>
      </c>
      <c r="C736" s="33">
        <f>Corr_0!C736</f>
        <v>-1.594914067559642E-2</v>
      </c>
      <c r="D736" s="32">
        <v>2.7234744468656286E-2</v>
      </c>
    </row>
    <row r="737" spans="2:4" x14ac:dyDescent="0.2">
      <c r="B737" t="s">
        <v>767</v>
      </c>
      <c r="C737" s="33">
        <f>Corr_0!C737</f>
        <v>2.4929609850962563E-2</v>
      </c>
      <c r="D737" s="32">
        <v>3.0410668753544604E-2</v>
      </c>
    </row>
    <row r="738" spans="2:4" x14ac:dyDescent="0.2">
      <c r="B738" t="s">
        <v>768</v>
      </c>
      <c r="C738" s="33">
        <f>Corr_0!C738</f>
        <v>9.2699520366750221E-3</v>
      </c>
      <c r="D738" s="32">
        <v>4.0393698363481619E-2</v>
      </c>
    </row>
    <row r="739" spans="2:4" x14ac:dyDescent="0.2">
      <c r="B739" t="s">
        <v>769</v>
      </c>
      <c r="C739" s="33">
        <f>Corr_0!C739</f>
        <v>-8.5443901807082164E-3</v>
      </c>
      <c r="D739" s="32">
        <v>2.6830347954584048E-2</v>
      </c>
    </row>
    <row r="740" spans="2:4" x14ac:dyDescent="0.2">
      <c r="B740" t="s">
        <v>770</v>
      </c>
      <c r="C740" s="33">
        <f>Corr_0!C740</f>
        <v>-2.4219109072919479E-2</v>
      </c>
      <c r="D740" s="32">
        <v>2.6113141742831088E-2</v>
      </c>
    </row>
    <row r="741" spans="2:4" x14ac:dyDescent="0.2">
      <c r="B741" t="s">
        <v>771</v>
      </c>
      <c r="C741" s="33">
        <f>Corr_0!C741</f>
        <v>3.01579009721369E-2</v>
      </c>
      <c r="D741" s="32">
        <v>3.2569217004266258E-2</v>
      </c>
    </row>
    <row r="742" spans="2:4" x14ac:dyDescent="0.2">
      <c r="B742" t="s">
        <v>772</v>
      </c>
      <c r="C742" s="33">
        <f>Corr_0!C742</f>
        <v>1.7910614768754069E-2</v>
      </c>
      <c r="D742" s="32">
        <v>2.8084408984016582E-2</v>
      </c>
    </row>
    <row r="743" spans="2:4" x14ac:dyDescent="0.2">
      <c r="B743" t="s">
        <v>773</v>
      </c>
      <c r="C743" s="33">
        <f>Corr_0!C743</f>
        <v>4.7886899360467155E-3</v>
      </c>
      <c r="D743" s="32">
        <v>3.640265287780331E-2</v>
      </c>
    </row>
    <row r="744" spans="2:4" x14ac:dyDescent="0.2">
      <c r="B744" t="s">
        <v>774</v>
      </c>
      <c r="C744" s="33">
        <f>Corr_0!C744</f>
        <v>2.6763507716100136E-2</v>
      </c>
      <c r="D744" s="32">
        <v>3.2605873557336469E-2</v>
      </c>
    </row>
    <row r="745" spans="2:4" x14ac:dyDescent="0.2">
      <c r="B745" t="s">
        <v>775</v>
      </c>
      <c r="C745" s="33">
        <f>Corr_0!C745</f>
        <v>1.3991020090516244E-2</v>
      </c>
      <c r="D745" s="32">
        <v>4.5267206136837032E-2</v>
      </c>
    </row>
    <row r="746" spans="2:4" x14ac:dyDescent="0.2">
      <c r="B746" t="s">
        <v>776</v>
      </c>
      <c r="C746" s="33">
        <f>Corr_0!C746</f>
        <v>-1.6914413380926738E-2</v>
      </c>
      <c r="D746" s="32">
        <v>3.7203673077635141E-2</v>
      </c>
    </row>
    <row r="747" spans="2:4" x14ac:dyDescent="0.2">
      <c r="B747" t="s">
        <v>777</v>
      </c>
      <c r="C747" s="33">
        <f>Corr_0!C747</f>
        <v>8.0044532033879401E-3</v>
      </c>
      <c r="D747" s="32">
        <v>2.6551249445469209E-2</v>
      </c>
    </row>
    <row r="748" spans="2:4" x14ac:dyDescent="0.2">
      <c r="B748" t="s">
        <v>778</v>
      </c>
      <c r="C748" s="33">
        <f>Corr_0!C748</f>
        <v>-6.0005886428698644E-3</v>
      </c>
      <c r="D748" s="32">
        <v>5.065477063799733E-2</v>
      </c>
    </row>
    <row r="749" spans="2:4" x14ac:dyDescent="0.2">
      <c r="B749" t="s">
        <v>779</v>
      </c>
      <c r="C749" s="33">
        <f>Corr_0!C749</f>
        <v>2.0644703837688898E-2</v>
      </c>
      <c r="D749" s="32">
        <v>2.7784509079546812E-2</v>
      </c>
    </row>
    <row r="750" spans="2:4" x14ac:dyDescent="0.2">
      <c r="B750" t="s">
        <v>780</v>
      </c>
      <c r="C750" s="33">
        <f>Corr_0!C750</f>
        <v>1.6696653196756832E-2</v>
      </c>
      <c r="D750" s="32">
        <v>3.7551716471869771E-2</v>
      </c>
    </row>
    <row r="751" spans="2:4" x14ac:dyDescent="0.2">
      <c r="B751" t="s">
        <v>781</v>
      </c>
      <c r="C751" s="33">
        <f>Corr_0!C751</f>
        <v>9.8914147047262143E-3</v>
      </c>
      <c r="D751" s="32">
        <v>2.5721367034944577E-2</v>
      </c>
    </row>
    <row r="752" spans="2:4" x14ac:dyDescent="0.2">
      <c r="B752" t="s">
        <v>782</v>
      </c>
      <c r="C752" s="33">
        <f>Corr_0!C752</f>
        <v>2.4104033349826425E-3</v>
      </c>
      <c r="D752" s="32">
        <v>3.5066630694389082E-2</v>
      </c>
    </row>
    <row r="753" spans="2:4" x14ac:dyDescent="0.2">
      <c r="B753" t="s">
        <v>783</v>
      </c>
      <c r="C753" s="33">
        <f>Corr_0!C753</f>
        <v>1.3759323368407367E-2</v>
      </c>
      <c r="D753" s="32">
        <v>3.5279603509455623E-2</v>
      </c>
    </row>
    <row r="754" spans="2:4" x14ac:dyDescent="0.2">
      <c r="B754" t="s">
        <v>784</v>
      </c>
      <c r="C754" s="33">
        <f>Corr_0!C754</f>
        <v>-1.6133021998759947E-3</v>
      </c>
      <c r="D754" s="32">
        <v>2.5158869048800235E-2</v>
      </c>
    </row>
    <row r="755" spans="2:4" x14ac:dyDescent="0.2">
      <c r="B755" t="s">
        <v>785</v>
      </c>
      <c r="C755" s="33">
        <f>Corr_0!C755</f>
        <v>-1.4806511476399274E-2</v>
      </c>
      <c r="D755" s="32">
        <v>5.0591139490323345E-2</v>
      </c>
    </row>
    <row r="756" spans="2:4" x14ac:dyDescent="0.2">
      <c r="B756" t="s">
        <v>786</v>
      </c>
      <c r="C756" s="33">
        <f>Corr_0!C756</f>
        <v>-1.0429594660888849E-2</v>
      </c>
      <c r="D756" s="32">
        <v>2.5552495602605869E-2</v>
      </c>
    </row>
    <row r="757" spans="2:4" x14ac:dyDescent="0.2">
      <c r="B757" t="s">
        <v>787</v>
      </c>
      <c r="C757" s="33">
        <f>Corr_0!C757</f>
        <v>-1.4488547881865743E-2</v>
      </c>
      <c r="D757" s="32">
        <v>4.9814149872421297E-2</v>
      </c>
    </row>
    <row r="758" spans="2:4" x14ac:dyDescent="0.2">
      <c r="B758" t="s">
        <v>788</v>
      </c>
      <c r="C758" s="33">
        <f>Corr_0!C758</f>
        <v>1.7193675236655791E-2</v>
      </c>
      <c r="D758" s="32">
        <v>3.5380202268951659E-2</v>
      </c>
    </row>
    <row r="759" spans="2:4" x14ac:dyDescent="0.2">
      <c r="B759" t="s">
        <v>789</v>
      </c>
      <c r="C759" s="33">
        <f>Corr_0!C759</f>
        <v>-4.0095995167663441E-4</v>
      </c>
      <c r="D759" s="32">
        <v>4.8928578948696975E-2</v>
      </c>
    </row>
    <row r="760" spans="2:4" x14ac:dyDescent="0.2">
      <c r="B760" t="s">
        <v>790</v>
      </c>
      <c r="C760" s="33">
        <f>Corr_0!C760</f>
        <v>1.7735434498172054E-2</v>
      </c>
      <c r="D760" s="32">
        <v>3.9943847733315871E-2</v>
      </c>
    </row>
    <row r="761" spans="2:4" x14ac:dyDescent="0.2">
      <c r="B761" t="s">
        <v>791</v>
      </c>
      <c r="C761" s="33">
        <f>Corr_0!C761</f>
        <v>-7.7017542552056343E-3</v>
      </c>
      <c r="D761" s="32">
        <v>3.2007716154422126E-2</v>
      </c>
    </row>
    <row r="762" spans="2:4" x14ac:dyDescent="0.2">
      <c r="B762" t="s">
        <v>792</v>
      </c>
      <c r="C762" s="33">
        <f>Corr_0!C762</f>
        <v>2.2711026268813729E-3</v>
      </c>
      <c r="D762" s="32">
        <v>5.3690186095778643E-2</v>
      </c>
    </row>
    <row r="763" spans="2:4" x14ac:dyDescent="0.2">
      <c r="B763" t="s">
        <v>793</v>
      </c>
      <c r="C763" s="33">
        <f>Corr_0!C763</f>
        <v>1.2780479375525641E-2</v>
      </c>
      <c r="D763" s="32">
        <v>2.9193157743190007E-2</v>
      </c>
    </row>
    <row r="764" spans="2:4" x14ac:dyDescent="0.2">
      <c r="B764" t="s">
        <v>794</v>
      </c>
      <c r="C764" s="33">
        <f>Corr_0!C764</f>
        <v>-6.5338405176188618E-3</v>
      </c>
      <c r="D764" s="32">
        <v>4.9059208098779866E-2</v>
      </c>
    </row>
    <row r="765" spans="2:4" x14ac:dyDescent="0.2">
      <c r="B765" t="s">
        <v>795</v>
      </c>
      <c r="C765" s="33">
        <f>Corr_0!C765</f>
        <v>3.044959886775437E-2</v>
      </c>
      <c r="D765" s="32">
        <v>3.3643151113737169E-2</v>
      </c>
    </row>
    <row r="766" spans="2:4" x14ac:dyDescent="0.2">
      <c r="B766" t="s">
        <v>796</v>
      </c>
      <c r="C766" s="33">
        <f>Corr_0!C766</f>
        <v>7.3237121422832854E-3</v>
      </c>
      <c r="D766" s="32">
        <v>2.5290300859544049E-2</v>
      </c>
    </row>
    <row r="767" spans="2:4" x14ac:dyDescent="0.2">
      <c r="B767" t="s">
        <v>797</v>
      </c>
      <c r="C767" s="33">
        <f>Corr_0!C767</f>
        <v>-1.1278342024233097E-2</v>
      </c>
      <c r="D767" s="32">
        <v>3.1638889301826068E-2</v>
      </c>
    </row>
    <row r="768" spans="2:4" x14ac:dyDescent="0.2">
      <c r="B768" t="s">
        <v>798</v>
      </c>
      <c r="C768" s="33">
        <f>Corr_0!C768</f>
        <v>3.389481279662044E-2</v>
      </c>
      <c r="D768" s="32">
        <v>2.6778584423158905E-2</v>
      </c>
    </row>
    <row r="769" spans="2:4" x14ac:dyDescent="0.2">
      <c r="B769" t="s">
        <v>799</v>
      </c>
      <c r="C769" s="33">
        <f>Corr_0!C769</f>
        <v>2.6720024770090521E-2</v>
      </c>
      <c r="D769" s="32">
        <v>2.7443381379686625E-2</v>
      </c>
    </row>
    <row r="770" spans="2:4" x14ac:dyDescent="0.2">
      <c r="B770" t="s">
        <v>800</v>
      </c>
      <c r="C770" s="33">
        <f>Corr_0!C770</f>
        <v>-6.0518626337668097E-3</v>
      </c>
      <c r="D770" s="32">
        <v>3.2130245803444507E-2</v>
      </c>
    </row>
    <row r="771" spans="2:4" x14ac:dyDescent="0.2">
      <c r="B771" t="s">
        <v>801</v>
      </c>
      <c r="C771" s="33">
        <f>Corr_0!C771</f>
        <v>3.7573730550964649E-2</v>
      </c>
      <c r="D771" s="32">
        <v>3.3135924937376965E-2</v>
      </c>
    </row>
    <row r="772" spans="2:4" x14ac:dyDescent="0.2">
      <c r="B772" t="s">
        <v>802</v>
      </c>
      <c r="C772" s="33">
        <f>Corr_0!C772</f>
        <v>4.4616259284714403E-2</v>
      </c>
      <c r="D772" s="32">
        <v>2.5180443207508722E-2</v>
      </c>
    </row>
    <row r="773" spans="2:4" x14ac:dyDescent="0.2">
      <c r="B773" t="s">
        <v>803</v>
      </c>
      <c r="C773" s="33">
        <f>Corr_0!C773</f>
        <v>2.8759325257489678E-2</v>
      </c>
      <c r="D773" s="32">
        <v>2.6490755840538803E-2</v>
      </c>
    </row>
    <row r="774" spans="2:4" x14ac:dyDescent="0.2">
      <c r="B774" t="s">
        <v>804</v>
      </c>
      <c r="C774" s="33">
        <f>Corr_0!C774</f>
        <v>3.6310247364123562E-2</v>
      </c>
      <c r="D774" s="32">
        <v>2.5210454202623328E-2</v>
      </c>
    </row>
    <row r="775" spans="2:4" x14ac:dyDescent="0.2">
      <c r="B775" t="s">
        <v>805</v>
      </c>
      <c r="C775" s="33">
        <f>Corr_0!C775</f>
        <v>5.0020373304643624E-3</v>
      </c>
      <c r="D775" s="32">
        <v>4.6094246096449826E-2</v>
      </c>
    </row>
    <row r="776" spans="2:4" x14ac:dyDescent="0.2">
      <c r="B776" t="s">
        <v>806</v>
      </c>
      <c r="C776" s="33">
        <f>Corr_0!C776</f>
        <v>-2.2805584433448212E-4</v>
      </c>
      <c r="D776" s="32">
        <v>2.9249758079304293E-2</v>
      </c>
    </row>
    <row r="777" spans="2:4" x14ac:dyDescent="0.2">
      <c r="B777" t="s">
        <v>807</v>
      </c>
      <c r="C777" s="33">
        <f>Corr_0!C777</f>
        <v>-7.8509192895118689E-3</v>
      </c>
      <c r="D777" s="32">
        <v>2.7331778734883863E-2</v>
      </c>
    </row>
    <row r="778" spans="2:4" x14ac:dyDescent="0.2">
      <c r="B778" t="s">
        <v>808</v>
      </c>
      <c r="C778" s="33">
        <f>Corr_0!C778</f>
        <v>-1.4869809196274128E-2</v>
      </c>
      <c r="D778" s="32">
        <v>3.6459730778897553E-2</v>
      </c>
    </row>
    <row r="779" spans="2:4" x14ac:dyDescent="0.2">
      <c r="B779" t="s">
        <v>809</v>
      </c>
      <c r="C779" s="33">
        <f>Corr_0!C779</f>
        <v>3.2355933540712999E-2</v>
      </c>
      <c r="D779" s="32">
        <v>2.5162354442316459E-2</v>
      </c>
    </row>
    <row r="780" spans="2:4" x14ac:dyDescent="0.2">
      <c r="B780" t="s">
        <v>810</v>
      </c>
      <c r="C780" s="33">
        <f>Corr_0!C780</f>
        <v>-7.114303149695916E-3</v>
      </c>
      <c r="D780" s="32">
        <v>3.8070062892565253E-2</v>
      </c>
    </row>
    <row r="781" spans="2:4" x14ac:dyDescent="0.2">
      <c r="B781" t="s">
        <v>811</v>
      </c>
      <c r="C781" s="33">
        <f>Corr_0!C781</f>
        <v>5.368557966065883E-3</v>
      </c>
      <c r="D781" s="32">
        <v>5.4002037787836112E-2</v>
      </c>
    </row>
    <row r="782" spans="2:4" x14ac:dyDescent="0.2">
      <c r="B782" t="s">
        <v>812</v>
      </c>
      <c r="C782" s="33">
        <f>Corr_0!C782</f>
        <v>2.6699844871015857E-2</v>
      </c>
      <c r="D782" s="32">
        <v>5.7987745187237462E-2</v>
      </c>
    </row>
    <row r="783" spans="2:4" x14ac:dyDescent="0.2">
      <c r="B783" t="s">
        <v>813</v>
      </c>
      <c r="C783" s="33">
        <f>Corr_0!C783</f>
        <v>2.4168220925451765E-2</v>
      </c>
      <c r="D783" s="32">
        <v>6.394222992185758E-2</v>
      </c>
    </row>
    <row r="784" spans="2:4" x14ac:dyDescent="0.2">
      <c r="B784" t="s">
        <v>814</v>
      </c>
      <c r="C784" s="33">
        <f>Corr_0!C784</f>
        <v>1.9517222313409112E-3</v>
      </c>
      <c r="D784" s="32">
        <v>5.1086124996390536E-2</v>
      </c>
    </row>
    <row r="785" spans="2:4" x14ac:dyDescent="0.2">
      <c r="B785" t="s">
        <v>815</v>
      </c>
      <c r="C785" s="33">
        <f>Corr_0!C785</f>
        <v>-1.7839098895159958E-2</v>
      </c>
      <c r="D785" s="32">
        <v>0.12959416354476413</v>
      </c>
    </row>
    <row r="786" spans="2:4" x14ac:dyDescent="0.2">
      <c r="B786" t="s">
        <v>816</v>
      </c>
      <c r="C786" s="33">
        <f>Corr_0!C786</f>
        <v>-2.1634083997245528E-2</v>
      </c>
      <c r="D786" s="32">
        <v>0.10013823792222054</v>
      </c>
    </row>
    <row r="787" spans="2:4" x14ac:dyDescent="0.2">
      <c r="B787" t="s">
        <v>817</v>
      </c>
      <c r="C787" s="33">
        <f>Corr_0!C787</f>
        <v>2.1016790256275786E-2</v>
      </c>
      <c r="D787" s="32">
        <v>3.6734748309008088E-2</v>
      </c>
    </row>
    <row r="788" spans="2:4" x14ac:dyDescent="0.2">
      <c r="B788" t="s">
        <v>818</v>
      </c>
      <c r="C788" s="33">
        <f>Corr_0!C788</f>
        <v>7.6138335233894936E-3</v>
      </c>
      <c r="D788" s="32">
        <v>5.0513623599264576E-2</v>
      </c>
    </row>
    <row r="789" spans="2:4" x14ac:dyDescent="0.2">
      <c r="B789" t="s">
        <v>819</v>
      </c>
      <c r="C789" s="33">
        <f>Corr_0!C789</f>
        <v>2.6136412179687471E-2</v>
      </c>
      <c r="D789" s="32">
        <v>2.544013906072834E-2</v>
      </c>
    </row>
    <row r="790" spans="2:4" x14ac:dyDescent="0.2">
      <c r="B790" t="s">
        <v>820</v>
      </c>
      <c r="C790" s="33">
        <f>Corr_0!C790</f>
        <v>1.5900739855024167E-3</v>
      </c>
      <c r="D790" s="32">
        <v>0.11590241650520852</v>
      </c>
    </row>
    <row r="791" spans="2:4" x14ac:dyDescent="0.2">
      <c r="B791" t="s">
        <v>821</v>
      </c>
      <c r="C791" s="33">
        <f>Corr_0!C791</f>
        <v>4.8316352092559528E-3</v>
      </c>
      <c r="D791" s="32">
        <v>0.11585167865235604</v>
      </c>
    </row>
    <row r="792" spans="2:4" x14ac:dyDescent="0.2">
      <c r="B792" t="s">
        <v>822</v>
      </c>
      <c r="C792" s="33">
        <f>Corr_0!C792</f>
        <v>4.0640796405799866E-2</v>
      </c>
      <c r="D792" s="32">
        <v>3.8595860727489703E-2</v>
      </c>
    </row>
    <row r="793" spans="2:4" x14ac:dyDescent="0.2">
      <c r="B793" t="s">
        <v>823</v>
      </c>
      <c r="C793" s="33">
        <f>Corr_0!C793</f>
        <v>-1.5646189110917752E-2</v>
      </c>
      <c r="D793" s="32">
        <v>3.1435681265744121E-2</v>
      </c>
    </row>
    <row r="794" spans="2:4" x14ac:dyDescent="0.2">
      <c r="B794" t="s">
        <v>824</v>
      </c>
      <c r="C794" s="33">
        <f>Corr_0!C794</f>
        <v>6.764723952208096E-2</v>
      </c>
      <c r="D794" s="32">
        <v>3.9881872743039011E-2</v>
      </c>
    </row>
    <row r="795" spans="2:4" x14ac:dyDescent="0.2">
      <c r="B795" t="s">
        <v>825</v>
      </c>
      <c r="C795" s="33">
        <f>Corr_0!C795</f>
        <v>2.9938160990272394E-3</v>
      </c>
      <c r="D795" s="32">
        <v>2.5436704146349846E-2</v>
      </c>
    </row>
    <row r="796" spans="2:4" x14ac:dyDescent="0.2">
      <c r="B796" t="s">
        <v>826</v>
      </c>
      <c r="C796" s="33">
        <f>Corr_0!C796</f>
        <v>3.4273074311447001E-2</v>
      </c>
      <c r="D796" s="32">
        <v>2.5833475765202535E-2</v>
      </c>
    </row>
    <row r="797" spans="2:4" x14ac:dyDescent="0.2">
      <c r="B797" t="s">
        <v>827</v>
      </c>
      <c r="C797" s="33">
        <f>Corr_0!C797</f>
        <v>-7.8306498074720756E-3</v>
      </c>
      <c r="D797" s="32">
        <v>5.8607762751879129E-2</v>
      </c>
    </row>
    <row r="798" spans="2:4" x14ac:dyDescent="0.2">
      <c r="B798" t="s">
        <v>828</v>
      </c>
      <c r="C798" s="33">
        <f>Corr_0!C798</f>
        <v>-3.5019177061278127E-3</v>
      </c>
      <c r="D798" s="32">
        <v>2.969479569158081E-2</v>
      </c>
    </row>
    <row r="799" spans="2:4" x14ac:dyDescent="0.2">
      <c r="B799" t="s">
        <v>829</v>
      </c>
      <c r="C799" s="33">
        <f>Corr_0!C799</f>
        <v>-2.375278850894216E-3</v>
      </c>
      <c r="D799" s="32">
        <v>2.7359150269028153E-2</v>
      </c>
    </row>
    <row r="800" spans="2:4" x14ac:dyDescent="0.2">
      <c r="B800" t="s">
        <v>830</v>
      </c>
      <c r="C800" s="33">
        <f>Corr_0!C800</f>
        <v>2.2811684181883722E-2</v>
      </c>
      <c r="D800" s="32">
        <v>2.7289621663620034E-2</v>
      </c>
    </row>
    <row r="801" spans="2:4" x14ac:dyDescent="0.2">
      <c r="B801" t="s">
        <v>831</v>
      </c>
      <c r="C801" s="33">
        <f>Corr_0!C801</f>
        <v>4.3549789500580256E-2</v>
      </c>
      <c r="D801" s="32">
        <v>3.0968346915681337E-2</v>
      </c>
    </row>
    <row r="802" spans="2:4" x14ac:dyDescent="0.2">
      <c r="B802" t="s">
        <v>832</v>
      </c>
      <c r="C802" s="33">
        <f>Corr_0!C802</f>
        <v>3.4034456740725701E-2</v>
      </c>
      <c r="D802" s="32">
        <v>3.4252373965292612E-2</v>
      </c>
    </row>
    <row r="803" spans="2:4" x14ac:dyDescent="0.2">
      <c r="B803" t="s">
        <v>833</v>
      </c>
      <c r="C803" s="33">
        <f>Corr_0!C803</f>
        <v>1.7895463309285785E-2</v>
      </c>
      <c r="D803" s="32">
        <v>2.571614286966202E-2</v>
      </c>
    </row>
    <row r="804" spans="2:4" x14ac:dyDescent="0.2">
      <c r="B804" t="s">
        <v>834</v>
      </c>
      <c r="C804" s="33">
        <f>Corr_0!C804</f>
        <v>-6.1865677067116289E-3</v>
      </c>
      <c r="D804" s="32">
        <v>4.1548064471686248E-2</v>
      </c>
    </row>
    <row r="805" spans="2:4" x14ac:dyDescent="0.2">
      <c r="B805" t="s">
        <v>835</v>
      </c>
      <c r="C805" s="33">
        <f>Corr_0!C805</f>
        <v>-1.6534644292744594E-2</v>
      </c>
      <c r="D805" s="32">
        <v>2.6190632912812477E-2</v>
      </c>
    </row>
    <row r="806" spans="2:4" x14ac:dyDescent="0.2">
      <c r="B806" t="s">
        <v>836</v>
      </c>
      <c r="C806" s="33">
        <f>Corr_0!C806</f>
        <v>-8.3788925092921802E-4</v>
      </c>
      <c r="D806" s="32">
        <v>4.0428544309223199E-2</v>
      </c>
    </row>
    <row r="807" spans="2:4" x14ac:dyDescent="0.2">
      <c r="B807" t="s">
        <v>837</v>
      </c>
      <c r="C807" s="33">
        <f>Corr_0!C807</f>
        <v>-1.7009337062513362E-2</v>
      </c>
      <c r="D807" s="32">
        <v>4.1629651249782157E-2</v>
      </c>
    </row>
    <row r="808" spans="2:4" x14ac:dyDescent="0.2">
      <c r="B808" t="s">
        <v>838</v>
      </c>
      <c r="C808" s="33">
        <f>Corr_0!C808</f>
        <v>8.0852876134175945E-3</v>
      </c>
      <c r="D808" s="32">
        <v>7.8100578797181852E-2</v>
      </c>
    </row>
    <row r="809" spans="2:4" x14ac:dyDescent="0.2">
      <c r="B809" t="s">
        <v>839</v>
      </c>
      <c r="C809" s="33">
        <f>Corr_0!C809</f>
        <v>2.8760838974824586E-2</v>
      </c>
      <c r="D809" s="32">
        <v>2.5534594834843841E-2</v>
      </c>
    </row>
    <row r="810" spans="2:4" x14ac:dyDescent="0.2">
      <c r="B810" t="s">
        <v>840</v>
      </c>
      <c r="C810" s="33">
        <f>Corr_0!C810</f>
        <v>-1.4591793083834152E-2</v>
      </c>
      <c r="D810" s="32">
        <v>2.9381967137753644E-2</v>
      </c>
    </row>
    <row r="811" spans="2:4" x14ac:dyDescent="0.2">
      <c r="B811" t="s">
        <v>841</v>
      </c>
      <c r="C811" s="33">
        <f>Corr_0!C811</f>
        <v>-5.0719621728013767E-3</v>
      </c>
      <c r="D811" s="32">
        <v>2.9501531179361815E-2</v>
      </c>
    </row>
    <row r="812" spans="2:4" x14ac:dyDescent="0.2">
      <c r="B812" t="s">
        <v>842</v>
      </c>
      <c r="C812" s="33">
        <f>Corr_0!C812</f>
        <v>5.6198736062164772E-2</v>
      </c>
      <c r="D812" s="32">
        <v>2.5460860737789796E-2</v>
      </c>
    </row>
    <row r="813" spans="2:4" x14ac:dyDescent="0.2">
      <c r="B813" t="s">
        <v>843</v>
      </c>
      <c r="C813" s="33">
        <f>Corr_0!C813</f>
        <v>1.7272565439773506E-2</v>
      </c>
      <c r="D813" s="32">
        <v>2.5672084188903849E-2</v>
      </c>
    </row>
    <row r="814" spans="2:4" x14ac:dyDescent="0.2">
      <c r="B814" t="s">
        <v>844</v>
      </c>
      <c r="C814" s="33">
        <f>Corr_0!C814</f>
        <v>-7.9884961161095034E-3</v>
      </c>
      <c r="D814" s="32">
        <v>4.0366224995455363E-2</v>
      </c>
    </row>
    <row r="815" spans="2:4" x14ac:dyDescent="0.2">
      <c r="B815" t="s">
        <v>845</v>
      </c>
      <c r="C815" s="33">
        <f>Corr_0!C815</f>
        <v>4.8671932488771226E-4</v>
      </c>
      <c r="D815" s="32">
        <v>2.7788825676295627E-2</v>
      </c>
    </row>
    <row r="816" spans="2:4" x14ac:dyDescent="0.2">
      <c r="B816" t="s">
        <v>846</v>
      </c>
      <c r="C816" s="33">
        <f>Corr_0!C816</f>
        <v>2.5053899283244748E-2</v>
      </c>
      <c r="D816" s="32">
        <v>3.645422416780008E-2</v>
      </c>
    </row>
    <row r="817" spans="2:4" x14ac:dyDescent="0.2">
      <c r="B817" t="s">
        <v>847</v>
      </c>
      <c r="C817" s="33">
        <f>Corr_0!C817</f>
        <v>2.9272274874791962E-2</v>
      </c>
      <c r="D817" s="32">
        <v>4.0336784201968109E-2</v>
      </c>
    </row>
    <row r="818" spans="2:4" x14ac:dyDescent="0.2">
      <c r="B818" t="s">
        <v>848</v>
      </c>
      <c r="C818" s="33">
        <f>Corr_0!C818</f>
        <v>-2.6447845428799514E-2</v>
      </c>
      <c r="D818" s="32">
        <v>4.9560887080195445E-2</v>
      </c>
    </row>
    <row r="819" spans="2:4" x14ac:dyDescent="0.2">
      <c r="B819" t="s">
        <v>849</v>
      </c>
      <c r="C819" s="33">
        <f>Corr_0!C819</f>
        <v>3.2222357836492674E-3</v>
      </c>
      <c r="D819" s="32">
        <v>2.5003312483834327E-2</v>
      </c>
    </row>
    <row r="820" spans="2:4" x14ac:dyDescent="0.2">
      <c r="B820" t="s">
        <v>850</v>
      </c>
      <c r="C820" s="33">
        <f>Corr_0!C820</f>
        <v>6.2492068968450437E-3</v>
      </c>
      <c r="D820" s="32">
        <v>6.1594209171902954E-2</v>
      </c>
    </row>
    <row r="821" spans="2:4" x14ac:dyDescent="0.2">
      <c r="B821" t="s">
        <v>851</v>
      </c>
      <c r="C821" s="33">
        <f>Corr_0!C821</f>
        <v>3.4456716005354542E-2</v>
      </c>
      <c r="D821" s="32">
        <v>2.5125735012835868E-2</v>
      </c>
    </row>
    <row r="822" spans="2:4" x14ac:dyDescent="0.2">
      <c r="B822" t="s">
        <v>852</v>
      </c>
      <c r="C822" s="33">
        <f>Corr_0!C822</f>
        <v>-2.3219672319104885E-2</v>
      </c>
      <c r="D822" s="32">
        <v>2.5039545795558171E-2</v>
      </c>
    </row>
    <row r="823" spans="2:4" x14ac:dyDescent="0.2">
      <c r="B823" t="s">
        <v>853</v>
      </c>
      <c r="C823" s="33">
        <f>Corr_0!C823</f>
        <v>-2.1079997369585421E-3</v>
      </c>
      <c r="D823" s="32">
        <v>0.15335641178503945</v>
      </c>
    </row>
    <row r="824" spans="2:4" x14ac:dyDescent="0.2">
      <c r="B824" t="s">
        <v>854</v>
      </c>
      <c r="C824" s="33">
        <f>Corr_0!C824</f>
        <v>3.5755483984616129E-2</v>
      </c>
      <c r="D824" s="32">
        <v>5.1908768235071394E-2</v>
      </c>
    </row>
    <row r="825" spans="2:4" x14ac:dyDescent="0.2">
      <c r="B825" t="s">
        <v>855</v>
      </c>
      <c r="C825" s="33">
        <f>Corr_0!C825</f>
        <v>4.2646895450206878E-3</v>
      </c>
      <c r="D825" s="32">
        <v>3.5690393341448981E-2</v>
      </c>
    </row>
    <row r="826" spans="2:4" x14ac:dyDescent="0.2">
      <c r="B826" t="s">
        <v>856</v>
      </c>
      <c r="C826" s="33">
        <f>Corr_0!C826</f>
        <v>6.3214816794639507E-3</v>
      </c>
      <c r="D826" s="32">
        <v>3.7303514816541088E-2</v>
      </c>
    </row>
    <row r="827" spans="2:4" x14ac:dyDescent="0.2">
      <c r="B827" t="s">
        <v>857</v>
      </c>
      <c r="C827" s="33">
        <f>Corr_0!C827</f>
        <v>9.2992802920231054E-3</v>
      </c>
      <c r="D827" s="32">
        <v>2.5074629640627601E-2</v>
      </c>
    </row>
    <row r="828" spans="2:4" x14ac:dyDescent="0.2">
      <c r="B828" t="s">
        <v>858</v>
      </c>
      <c r="C828" s="33">
        <f>Corr_0!C828</f>
        <v>-5.2588613260494931E-3</v>
      </c>
      <c r="D828" s="32">
        <v>2.5307286547964526E-2</v>
      </c>
    </row>
    <row r="829" spans="2:4" x14ac:dyDescent="0.2">
      <c r="B829" t="s">
        <v>859</v>
      </c>
      <c r="C829" s="33">
        <f>Corr_0!C829</f>
        <v>-1.6977741024160949E-2</v>
      </c>
      <c r="D829" s="32">
        <v>2.9038859613709278E-2</v>
      </c>
    </row>
    <row r="830" spans="2:4" x14ac:dyDescent="0.2">
      <c r="B830" t="s">
        <v>860</v>
      </c>
      <c r="C830" s="33">
        <f>Corr_0!C830</f>
        <v>2.0921073880850252E-2</v>
      </c>
      <c r="D830" s="32">
        <v>2.9231930255124015E-2</v>
      </c>
    </row>
    <row r="831" spans="2:4" x14ac:dyDescent="0.2">
      <c r="B831" t="s">
        <v>861</v>
      </c>
      <c r="C831" s="33">
        <f>Corr_0!C831</f>
        <v>-3.7449825203125439E-3</v>
      </c>
      <c r="D831" s="32">
        <v>3.7622376429131965E-2</v>
      </c>
    </row>
    <row r="832" spans="2:4" x14ac:dyDescent="0.2">
      <c r="B832" t="s">
        <v>862</v>
      </c>
      <c r="C832" s="33">
        <f>Corr_0!C832</f>
        <v>2.9160596237413405E-2</v>
      </c>
      <c r="D832" s="32">
        <v>5.4804334149356017E-2</v>
      </c>
    </row>
    <row r="833" spans="2:4" x14ac:dyDescent="0.2">
      <c r="B833" t="s">
        <v>863</v>
      </c>
      <c r="C833" s="33">
        <f>Corr_0!C833</f>
        <v>-1.294963881282158E-3</v>
      </c>
      <c r="D833" s="32">
        <v>5.0866284330329907E-2</v>
      </c>
    </row>
    <row r="834" spans="2:4" x14ac:dyDescent="0.2">
      <c r="B834" t="s">
        <v>864</v>
      </c>
      <c r="C834" s="33">
        <f>Corr_0!C834</f>
        <v>2.4012630050549114E-2</v>
      </c>
      <c r="D834" s="32">
        <v>4.0311875952811785E-2</v>
      </c>
    </row>
    <row r="835" spans="2:4" x14ac:dyDescent="0.2">
      <c r="B835" t="s">
        <v>865</v>
      </c>
      <c r="C835" s="33">
        <f>Corr_0!C835</f>
        <v>2.2248686736137745E-2</v>
      </c>
      <c r="D835" s="32">
        <v>4.2131947236150408E-2</v>
      </c>
    </row>
    <row r="836" spans="2:4" x14ac:dyDescent="0.2">
      <c r="B836" t="s">
        <v>866</v>
      </c>
      <c r="C836" s="33">
        <f>Corr_0!C836</f>
        <v>2.1210470438783411E-3</v>
      </c>
      <c r="D836" s="32">
        <v>8.0016149023592165E-2</v>
      </c>
    </row>
    <row r="837" spans="2:4" x14ac:dyDescent="0.2">
      <c r="B837" t="s">
        <v>867</v>
      </c>
      <c r="C837" s="33">
        <f>Corr_0!C837</f>
        <v>3.3366847699740866E-3</v>
      </c>
      <c r="D837" s="32">
        <v>9.0282752489907275E-2</v>
      </c>
    </row>
    <row r="838" spans="2:4" x14ac:dyDescent="0.2">
      <c r="B838" t="s">
        <v>868</v>
      </c>
      <c r="C838" s="33">
        <f>Corr_0!C838</f>
        <v>4.6041474676990881E-3</v>
      </c>
      <c r="D838" s="32">
        <v>3.0273285015955206E-2</v>
      </c>
    </row>
    <row r="839" spans="2:4" x14ac:dyDescent="0.2">
      <c r="B839" t="s">
        <v>869</v>
      </c>
      <c r="C839" s="33">
        <f>Corr_0!C839</f>
        <v>4.9552384203832567E-2</v>
      </c>
      <c r="D839" s="32">
        <v>5.9337997946788255E-2</v>
      </c>
    </row>
    <row r="840" spans="2:4" x14ac:dyDescent="0.2">
      <c r="B840" t="s">
        <v>870</v>
      </c>
      <c r="C840" s="33">
        <f>Corr_0!C840</f>
        <v>-7.9714915818694717E-3</v>
      </c>
      <c r="D840" s="32">
        <v>6.5897175758948295E-2</v>
      </c>
    </row>
    <row r="841" spans="2:4" x14ac:dyDescent="0.2">
      <c r="B841" t="s">
        <v>871</v>
      </c>
      <c r="C841" s="33">
        <f>Corr_0!C841</f>
        <v>1.1760491740599325E-2</v>
      </c>
      <c r="D841" s="32">
        <v>2.5086918571883672E-2</v>
      </c>
    </row>
    <row r="842" spans="2:4" x14ac:dyDescent="0.2">
      <c r="B842" t="s">
        <v>872</v>
      </c>
      <c r="C842" s="33">
        <f>Corr_0!C842</f>
        <v>-5.7245658666478221E-3</v>
      </c>
      <c r="D842" s="32">
        <v>3.5393329643687493E-2</v>
      </c>
    </row>
    <row r="843" spans="2:4" x14ac:dyDescent="0.2">
      <c r="B843" t="s">
        <v>873</v>
      </c>
      <c r="C843" s="33">
        <f>Corr_0!C843</f>
        <v>1.4475459311151267E-2</v>
      </c>
      <c r="D843" s="32">
        <v>2.6387388357211244E-2</v>
      </c>
    </row>
    <row r="844" spans="2:4" x14ac:dyDescent="0.2">
      <c r="B844" t="s">
        <v>874</v>
      </c>
      <c r="C844" s="33">
        <f>Corr_0!C844</f>
        <v>2.7392427037428883E-2</v>
      </c>
      <c r="D844" s="32">
        <v>2.5162008871965055E-2</v>
      </c>
    </row>
    <row r="845" spans="2:4" x14ac:dyDescent="0.2">
      <c r="B845" t="s">
        <v>875</v>
      </c>
      <c r="C845" s="33">
        <f>Corr_0!C845</f>
        <v>-9.0883038105011808E-3</v>
      </c>
      <c r="D845" s="32">
        <v>2.663311485878897E-2</v>
      </c>
    </row>
    <row r="846" spans="2:4" x14ac:dyDescent="0.2">
      <c r="B846" t="s">
        <v>876</v>
      </c>
      <c r="C846" s="33">
        <f>Corr_0!C846</f>
        <v>5.7615734268672237E-3</v>
      </c>
      <c r="D846" s="32">
        <v>2.5072568732394628E-2</v>
      </c>
    </row>
    <row r="847" spans="2:4" x14ac:dyDescent="0.2">
      <c r="B847" t="s">
        <v>877</v>
      </c>
      <c r="C847" s="33">
        <f>Corr_0!C847</f>
        <v>3.1166691746268467E-2</v>
      </c>
      <c r="D847" s="32">
        <v>2.6604338527838507E-2</v>
      </c>
    </row>
    <row r="848" spans="2:4" x14ac:dyDescent="0.2">
      <c r="B848" t="s">
        <v>878</v>
      </c>
      <c r="C848" s="33">
        <f>Corr_0!C848</f>
        <v>9.7042626098009684E-4</v>
      </c>
      <c r="D848" s="32">
        <v>2.5333361564632527E-2</v>
      </c>
    </row>
    <row r="849" spans="2:4" x14ac:dyDescent="0.2">
      <c r="B849" t="s">
        <v>879</v>
      </c>
      <c r="C849" s="33">
        <f>Corr_0!C849</f>
        <v>-4.5586673355259653E-3</v>
      </c>
      <c r="D849" s="32">
        <v>3.8823359301391566E-2</v>
      </c>
    </row>
    <row r="850" spans="2:4" x14ac:dyDescent="0.2">
      <c r="B850" t="s">
        <v>880</v>
      </c>
      <c r="C850" s="33">
        <f>Corr_0!C850</f>
        <v>1.6514149056311139E-2</v>
      </c>
      <c r="D850" s="32">
        <v>3.7452028441637739E-2</v>
      </c>
    </row>
    <row r="851" spans="2:4" x14ac:dyDescent="0.2">
      <c r="B851" t="s">
        <v>881</v>
      </c>
      <c r="C851" s="33">
        <f>Corr_0!C851</f>
        <v>-4.1296180485822457E-3</v>
      </c>
      <c r="D851" s="32">
        <v>4.1298601119389419E-2</v>
      </c>
    </row>
    <row r="852" spans="2:4" x14ac:dyDescent="0.2">
      <c r="B852" t="s">
        <v>882</v>
      </c>
      <c r="C852" s="33">
        <f>Corr_0!C852</f>
        <v>2.4670157521858175E-3</v>
      </c>
      <c r="D852" s="32">
        <v>3.4057525203074951E-2</v>
      </c>
    </row>
    <row r="853" spans="2:4" x14ac:dyDescent="0.2">
      <c r="B853" t="s">
        <v>883</v>
      </c>
      <c r="C853" s="33">
        <f>Corr_0!C853</f>
        <v>5.7329580639995333E-2</v>
      </c>
      <c r="D853" s="32">
        <v>2.5099351032612953E-2</v>
      </c>
    </row>
    <row r="854" spans="2:4" x14ac:dyDescent="0.2">
      <c r="B854" t="s">
        <v>884</v>
      </c>
      <c r="C854" s="33">
        <f>Corr_0!C854</f>
        <v>9.1889430717491047E-4</v>
      </c>
      <c r="D854" s="32">
        <v>3.2661049338563522E-2</v>
      </c>
    </row>
    <row r="855" spans="2:4" x14ac:dyDescent="0.2">
      <c r="B855" t="s">
        <v>885</v>
      </c>
      <c r="C855" s="33">
        <f>Corr_0!C855</f>
        <v>-6.6472805383665946E-3</v>
      </c>
      <c r="D855" s="32">
        <v>4.1931321369146873E-2</v>
      </c>
    </row>
    <row r="856" spans="2:4" x14ac:dyDescent="0.2">
      <c r="B856" t="s">
        <v>886</v>
      </c>
      <c r="C856" s="33">
        <f>Corr_0!C856</f>
        <v>-1.3658565970272688E-2</v>
      </c>
      <c r="D856" s="32">
        <v>5.7105769374737693E-2</v>
      </c>
    </row>
    <row r="857" spans="2:4" x14ac:dyDescent="0.2">
      <c r="B857" t="s">
        <v>887</v>
      </c>
      <c r="C857" s="33">
        <f>Corr_0!C857</f>
        <v>1.3361465765042536E-2</v>
      </c>
      <c r="D857" s="32">
        <v>2.5420933162146754E-2</v>
      </c>
    </row>
    <row r="858" spans="2:4" x14ac:dyDescent="0.2">
      <c r="B858" t="s">
        <v>888</v>
      </c>
      <c r="C858" s="33">
        <f>Corr_0!C858</f>
        <v>9.1560567508139554E-3</v>
      </c>
      <c r="D858" s="32">
        <v>2.9751607851205827E-2</v>
      </c>
    </row>
    <row r="859" spans="2:4" x14ac:dyDescent="0.2">
      <c r="B859" t="s">
        <v>889</v>
      </c>
      <c r="C859" s="33">
        <f>Corr_0!C859</f>
        <v>1.7496389552386141E-2</v>
      </c>
      <c r="D859" s="32">
        <v>2.5268840520753573E-2</v>
      </c>
    </row>
    <row r="860" spans="2:4" x14ac:dyDescent="0.2">
      <c r="B860" t="s">
        <v>890</v>
      </c>
      <c r="C860" s="33">
        <f>Corr_0!C860</f>
        <v>2.9007295187675045E-2</v>
      </c>
      <c r="D860" s="32">
        <v>2.8325535005643131E-2</v>
      </c>
    </row>
    <row r="861" spans="2:4" x14ac:dyDescent="0.2">
      <c r="B861" t="s">
        <v>891</v>
      </c>
      <c r="C861" s="33">
        <f>Corr_0!C861</f>
        <v>1.2940310805885633E-2</v>
      </c>
      <c r="D861" s="32">
        <v>2.5164419799662073E-2</v>
      </c>
    </row>
    <row r="862" spans="2:4" x14ac:dyDescent="0.2">
      <c r="B862" t="s">
        <v>892</v>
      </c>
      <c r="C862" s="33">
        <f>Corr_0!C862</f>
        <v>-2.1581093729284448E-2</v>
      </c>
      <c r="D862" s="32">
        <v>2.8654075770590884E-2</v>
      </c>
    </row>
    <row r="863" spans="2:4" x14ac:dyDescent="0.2">
      <c r="B863" t="s">
        <v>893</v>
      </c>
      <c r="C863" s="33">
        <f>Corr_0!C863</f>
        <v>3.953433393767517E-3</v>
      </c>
      <c r="D863" s="32">
        <v>2.7806679832358482E-2</v>
      </c>
    </row>
    <row r="864" spans="2:4" x14ac:dyDescent="0.2">
      <c r="B864" t="s">
        <v>894</v>
      </c>
      <c r="C864" s="33">
        <f>Corr_0!C864</f>
        <v>2.5479693976294363E-2</v>
      </c>
      <c r="D864" s="32">
        <v>2.5478245937833835E-2</v>
      </c>
    </row>
    <row r="865" spans="2:4" x14ac:dyDescent="0.2">
      <c r="B865" t="s">
        <v>895</v>
      </c>
      <c r="C865" s="33">
        <f>Corr_0!C865</f>
        <v>5.5286713207867814E-4</v>
      </c>
      <c r="D865" s="32">
        <v>4.0164973672561541E-2</v>
      </c>
    </row>
    <row r="866" spans="2:4" x14ac:dyDescent="0.2">
      <c r="B866" t="s">
        <v>896</v>
      </c>
      <c r="C866" s="33">
        <f>Corr_0!C866</f>
        <v>2.8452269830191775E-3</v>
      </c>
      <c r="D866" s="32">
        <v>6.9818312009992556E-2</v>
      </c>
    </row>
    <row r="867" spans="2:4" x14ac:dyDescent="0.2">
      <c r="B867" t="s">
        <v>897</v>
      </c>
      <c r="C867" s="33">
        <f>Corr_0!C867</f>
        <v>-2.4795902718022803E-2</v>
      </c>
      <c r="D867" s="32">
        <v>2.770369223066204E-2</v>
      </c>
    </row>
    <row r="868" spans="2:4" x14ac:dyDescent="0.2">
      <c r="B868" t="s">
        <v>898</v>
      </c>
      <c r="C868" s="33">
        <f>Corr_0!C868</f>
        <v>3.8150513820371344E-2</v>
      </c>
      <c r="D868" s="32">
        <v>2.9250530541173311E-2</v>
      </c>
    </row>
    <row r="869" spans="2:4" x14ac:dyDescent="0.2">
      <c r="B869" t="s">
        <v>899</v>
      </c>
      <c r="C869" s="33">
        <f>Corr_0!C869</f>
        <v>3.0939448272585324E-2</v>
      </c>
      <c r="D869" s="32">
        <v>7.933598705095124E-2</v>
      </c>
    </row>
    <row r="870" spans="2:4" x14ac:dyDescent="0.2">
      <c r="B870" t="s">
        <v>900</v>
      </c>
      <c r="C870" s="33">
        <f>Corr_0!C870</f>
        <v>-1.4047008969560442E-3</v>
      </c>
      <c r="D870" s="32">
        <v>3.7514974063842209E-2</v>
      </c>
    </row>
    <row r="871" spans="2:4" x14ac:dyDescent="0.2">
      <c r="B871" t="s">
        <v>901</v>
      </c>
      <c r="C871" s="33">
        <f>Corr_0!C871</f>
        <v>6.5727029462072831E-2</v>
      </c>
      <c r="D871" s="32">
        <v>6.1162474698534815E-2</v>
      </c>
    </row>
    <row r="872" spans="2:4" x14ac:dyDescent="0.2">
      <c r="B872" t="s">
        <v>902</v>
      </c>
      <c r="C872" s="33">
        <f>Corr_0!C872</f>
        <v>2.0300904879377458E-3</v>
      </c>
      <c r="D872" s="32">
        <v>3.1654185620491514E-2</v>
      </c>
    </row>
    <row r="873" spans="2:4" x14ac:dyDescent="0.2">
      <c r="B873" t="s">
        <v>903</v>
      </c>
      <c r="C873" s="33">
        <f>Corr_0!C873</f>
        <v>-2.9299179592084147E-3</v>
      </c>
      <c r="D873" s="32">
        <v>4.2564615992160069E-2</v>
      </c>
    </row>
    <row r="874" spans="2:4" x14ac:dyDescent="0.2">
      <c r="B874" t="s">
        <v>904</v>
      </c>
      <c r="C874" s="33">
        <f>Corr_0!C874</f>
        <v>3.1647380987481072E-2</v>
      </c>
      <c r="D874" s="32">
        <v>2.5825549492033369E-2</v>
      </c>
    </row>
    <row r="875" spans="2:4" x14ac:dyDescent="0.2">
      <c r="B875" t="s">
        <v>905</v>
      </c>
      <c r="C875" s="33">
        <f>Corr_0!C875</f>
        <v>-2.0339752994256902E-2</v>
      </c>
      <c r="D875" s="32">
        <v>2.9656204978774581E-2</v>
      </c>
    </row>
    <row r="876" spans="2:4" x14ac:dyDescent="0.2">
      <c r="B876" t="s">
        <v>906</v>
      </c>
      <c r="C876" s="33">
        <f>Corr_0!C876</f>
        <v>2.2729709590743555E-3</v>
      </c>
      <c r="D876" s="32">
        <v>3.5169528294421507E-2</v>
      </c>
    </row>
    <row r="877" spans="2:4" x14ac:dyDescent="0.2">
      <c r="B877" t="s">
        <v>907</v>
      </c>
      <c r="C877" s="33">
        <f>Corr_0!C877</f>
        <v>2.0050804063153755E-2</v>
      </c>
      <c r="D877" s="32">
        <v>3.3112791080278689E-2</v>
      </c>
    </row>
    <row r="878" spans="2:4" x14ac:dyDescent="0.2">
      <c r="B878" t="s">
        <v>908</v>
      </c>
      <c r="C878" s="33">
        <f>Corr_0!C878</f>
        <v>-2.0073056317874545E-2</v>
      </c>
      <c r="D878" s="32">
        <v>5.1249675860177896E-2</v>
      </c>
    </row>
    <row r="879" spans="2:4" x14ac:dyDescent="0.2">
      <c r="B879" t="s">
        <v>909</v>
      </c>
      <c r="C879" s="33">
        <f>Corr_0!C879</f>
        <v>1.647772987499023E-2</v>
      </c>
      <c r="D879" s="32">
        <v>3.1510911393733743E-2</v>
      </c>
    </row>
    <row r="880" spans="2:4" x14ac:dyDescent="0.2">
      <c r="B880" t="s">
        <v>910</v>
      </c>
      <c r="C880" s="33">
        <f>Corr_0!C880</f>
        <v>2.8490680499509285E-4</v>
      </c>
      <c r="D880" s="32">
        <v>6.8442098935620171E-2</v>
      </c>
    </row>
    <row r="881" spans="2:4" x14ac:dyDescent="0.2">
      <c r="B881" t="s">
        <v>911</v>
      </c>
      <c r="C881" s="33">
        <f>Corr_0!C881</f>
        <v>5.9983257230251739E-2</v>
      </c>
      <c r="D881" s="32">
        <v>9.0441406842121236E-2</v>
      </c>
    </row>
    <row r="882" spans="2:4" x14ac:dyDescent="0.2">
      <c r="B882" t="s">
        <v>912</v>
      </c>
      <c r="C882" s="33">
        <f>Corr_0!C882</f>
        <v>-1.1422288302477055E-2</v>
      </c>
      <c r="D882" s="32">
        <v>2.9472085407900465E-2</v>
      </c>
    </row>
    <row r="883" spans="2:4" x14ac:dyDescent="0.2">
      <c r="B883" t="s">
        <v>913</v>
      </c>
      <c r="C883" s="33">
        <f>Corr_0!C883</f>
        <v>-3.0132898277790577E-3</v>
      </c>
      <c r="D883" s="32">
        <v>2.6581073087211193E-2</v>
      </c>
    </row>
    <row r="884" spans="2:4" x14ac:dyDescent="0.2">
      <c r="B884" t="s">
        <v>914</v>
      </c>
      <c r="C884" s="33">
        <f>Corr_0!C884</f>
        <v>-3.5103498932079952E-2</v>
      </c>
      <c r="D884" s="32">
        <v>8.7067697468859701E-2</v>
      </c>
    </row>
    <row r="885" spans="2:4" x14ac:dyDescent="0.2">
      <c r="B885" t="s">
        <v>915</v>
      </c>
      <c r="C885" s="33">
        <f>Corr_0!C885</f>
        <v>9.8590916020984218E-3</v>
      </c>
      <c r="D885" s="32">
        <v>2.9269468581710464E-2</v>
      </c>
    </row>
    <row r="886" spans="2:4" x14ac:dyDescent="0.2">
      <c r="B886" t="s">
        <v>916</v>
      </c>
      <c r="C886" s="33">
        <f>Corr_0!C886</f>
        <v>1.9828250354811693E-2</v>
      </c>
      <c r="D886" s="32">
        <v>2.5030008452075182E-2</v>
      </c>
    </row>
    <row r="887" spans="2:4" x14ac:dyDescent="0.2">
      <c r="B887" t="s">
        <v>917</v>
      </c>
      <c r="C887" s="33">
        <f>Corr_0!C887</f>
        <v>6.062370194263104E-3</v>
      </c>
      <c r="D887" s="32">
        <v>3.6685007448183635E-2</v>
      </c>
    </row>
    <row r="888" spans="2:4" x14ac:dyDescent="0.2">
      <c r="B888" t="s">
        <v>918</v>
      </c>
      <c r="C888" s="33">
        <f>Corr_0!C888</f>
        <v>1.5471280886673627E-2</v>
      </c>
      <c r="D888" s="32">
        <v>2.6001543767289144E-2</v>
      </c>
    </row>
    <row r="889" spans="2:4" x14ac:dyDescent="0.2">
      <c r="B889" t="s">
        <v>919</v>
      </c>
      <c r="C889" s="33">
        <f>Corr_0!C889</f>
        <v>2.6911959818586517E-2</v>
      </c>
      <c r="D889" s="32">
        <v>2.6887986044022441E-2</v>
      </c>
    </row>
    <row r="890" spans="2:4" x14ac:dyDescent="0.2">
      <c r="B890" t="s">
        <v>920</v>
      </c>
      <c r="C890" s="33">
        <f>Corr_0!C890</f>
        <v>-3.3043919322136087E-4</v>
      </c>
      <c r="D890" s="32">
        <v>3.0841666117460552E-2</v>
      </c>
    </row>
    <row r="891" spans="2:4" x14ac:dyDescent="0.2">
      <c r="B891" t="s">
        <v>921</v>
      </c>
      <c r="C891" s="33">
        <f>Corr_0!C891</f>
        <v>2.6654283464848452E-2</v>
      </c>
      <c r="D891" s="32">
        <v>3.6855482431141492E-2</v>
      </c>
    </row>
    <row r="892" spans="2:4" x14ac:dyDescent="0.2">
      <c r="B892" t="s">
        <v>922</v>
      </c>
      <c r="C892" s="33">
        <f>Corr_0!C892</f>
        <v>-2.5868913722861035E-2</v>
      </c>
      <c r="D892" s="32">
        <v>5.0192999101594561E-2</v>
      </c>
    </row>
    <row r="893" spans="2:4" x14ac:dyDescent="0.2">
      <c r="B893" t="s">
        <v>923</v>
      </c>
      <c r="C893" s="33">
        <f>Corr_0!C893</f>
        <v>1.4378641318775016E-2</v>
      </c>
      <c r="D893" s="32">
        <v>5.1422775324422264E-2</v>
      </c>
    </row>
    <row r="894" spans="2:4" x14ac:dyDescent="0.2">
      <c r="B894" t="s">
        <v>924</v>
      </c>
      <c r="C894" s="33">
        <f>Corr_0!C894</f>
        <v>8.8062477370111809E-3</v>
      </c>
      <c r="D894" s="32">
        <v>2.7450999255774426E-2</v>
      </c>
    </row>
    <row r="895" spans="2:4" x14ac:dyDescent="0.2">
      <c r="B895" t="s">
        <v>925</v>
      </c>
      <c r="C895" s="33">
        <f>Corr_0!C895</f>
        <v>2.6098313529411707E-2</v>
      </c>
      <c r="D895" s="32">
        <v>2.5614841566461516E-2</v>
      </c>
    </row>
    <row r="896" spans="2:4" x14ac:dyDescent="0.2">
      <c r="B896" t="s">
        <v>926</v>
      </c>
      <c r="C896" s="33">
        <f>Corr_0!C896</f>
        <v>-7.0589342897358198E-3</v>
      </c>
      <c r="D896" s="32">
        <v>2.5426763684737522E-2</v>
      </c>
    </row>
    <row r="897" spans="2:4" x14ac:dyDescent="0.2">
      <c r="B897" t="s">
        <v>927</v>
      </c>
      <c r="C897" s="33">
        <f>Corr_0!C897</f>
        <v>3.8136994712945592E-2</v>
      </c>
      <c r="D897" s="32">
        <v>2.561351411482693E-2</v>
      </c>
    </row>
    <row r="898" spans="2:4" x14ac:dyDescent="0.2">
      <c r="B898" t="s">
        <v>928</v>
      </c>
      <c r="C898" s="33">
        <f>Corr_0!C898</f>
        <v>1.3171532770675527E-3</v>
      </c>
      <c r="D898" s="32">
        <v>2.5214822578351601E-2</v>
      </c>
    </row>
    <row r="899" spans="2:4" x14ac:dyDescent="0.2">
      <c r="B899" t="s">
        <v>929</v>
      </c>
      <c r="C899" s="33">
        <f>Corr_0!C899</f>
        <v>1.1470353435003612E-3</v>
      </c>
      <c r="D899" s="32">
        <v>2.5268071963682665E-2</v>
      </c>
    </row>
    <row r="900" spans="2:4" x14ac:dyDescent="0.2">
      <c r="B900" t="s">
        <v>930</v>
      </c>
      <c r="C900" s="33">
        <f>Corr_0!C900</f>
        <v>3.0927939459393129E-2</v>
      </c>
      <c r="D900" s="32">
        <v>2.5127371524395321E-2</v>
      </c>
    </row>
    <row r="901" spans="2:4" x14ac:dyDescent="0.2">
      <c r="B901" t="s">
        <v>931</v>
      </c>
      <c r="C901" s="33">
        <f>Corr_0!C901</f>
        <v>-3.0429269096818756E-2</v>
      </c>
      <c r="D901" s="32">
        <v>2.7959107029203172E-2</v>
      </c>
    </row>
    <row r="902" spans="2:4" x14ac:dyDescent="0.2">
      <c r="B902" t="s">
        <v>932</v>
      </c>
      <c r="C902" s="33">
        <f>Corr_0!C902</f>
        <v>2.289079790041534E-2</v>
      </c>
      <c r="D902" s="32">
        <v>3.5231214378047035E-2</v>
      </c>
    </row>
    <row r="903" spans="2:4" x14ac:dyDescent="0.2">
      <c r="B903" t="s">
        <v>933</v>
      </c>
      <c r="C903" s="33">
        <f>Corr_0!C903</f>
        <v>2.0370409224892399E-3</v>
      </c>
      <c r="D903" s="32">
        <v>2.5128971148090068E-2</v>
      </c>
    </row>
    <row r="904" spans="2:4" x14ac:dyDescent="0.2">
      <c r="B904" t="s">
        <v>934</v>
      </c>
      <c r="C904" s="33">
        <f>Corr_0!C904</f>
        <v>4.0173828907547865E-2</v>
      </c>
      <c r="D904" s="32">
        <v>2.7616645261336614E-2</v>
      </c>
    </row>
    <row r="905" spans="2:4" x14ac:dyDescent="0.2">
      <c r="B905" t="s">
        <v>935</v>
      </c>
      <c r="C905" s="33">
        <f>Corr_0!C905</f>
        <v>2.2376590510814878E-2</v>
      </c>
      <c r="D905" s="32">
        <v>3.846335954502976E-2</v>
      </c>
    </row>
    <row r="906" spans="2:4" x14ac:dyDescent="0.2">
      <c r="B906" t="s">
        <v>936</v>
      </c>
      <c r="C906" s="33">
        <f>Corr_0!C906</f>
        <v>1.9280640652406818E-2</v>
      </c>
      <c r="D906" s="32">
        <v>4.6646967503727238E-2</v>
      </c>
    </row>
    <row r="907" spans="2:4" x14ac:dyDescent="0.2">
      <c r="B907" t="s">
        <v>937</v>
      </c>
      <c r="C907" s="33">
        <f>Corr_0!C907</f>
        <v>2.3289717892276606E-3</v>
      </c>
      <c r="D907" s="32">
        <v>3.3327298332416107E-2</v>
      </c>
    </row>
    <row r="908" spans="2:4" x14ac:dyDescent="0.2">
      <c r="B908" t="s">
        <v>938</v>
      </c>
      <c r="C908" s="33">
        <f>Corr_0!C908</f>
        <v>2.6092992792332769E-3</v>
      </c>
      <c r="D908" s="32">
        <v>4.0586193136907506E-2</v>
      </c>
    </row>
    <row r="909" spans="2:4" x14ac:dyDescent="0.2">
      <c r="B909" t="s">
        <v>939</v>
      </c>
      <c r="C909" s="33">
        <f>Corr_0!C909</f>
        <v>1.6299180322650847E-2</v>
      </c>
      <c r="D909" s="32">
        <v>5.4734351374853794E-2</v>
      </c>
    </row>
    <row r="910" spans="2:4" x14ac:dyDescent="0.2">
      <c r="B910" t="s">
        <v>940</v>
      </c>
      <c r="C910" s="33">
        <f>Corr_0!C910</f>
        <v>1.8802750730567575E-3</v>
      </c>
      <c r="D910" s="32">
        <v>2.5097157985653137E-2</v>
      </c>
    </row>
    <row r="911" spans="2:4" x14ac:dyDescent="0.2">
      <c r="B911" t="s">
        <v>941</v>
      </c>
      <c r="C911" s="33">
        <f>Corr_0!C911</f>
        <v>-2.032424819185269E-2</v>
      </c>
      <c r="D911" s="32">
        <v>3.4861510411497862E-2</v>
      </c>
    </row>
    <row r="912" spans="2:4" x14ac:dyDescent="0.2">
      <c r="B912" t="s">
        <v>942</v>
      </c>
      <c r="C912" s="33">
        <f>Corr_0!C912</f>
        <v>3.2160444828748698E-2</v>
      </c>
      <c r="D912" s="32">
        <v>9.6475728795193422E-2</v>
      </c>
    </row>
    <row r="913" spans="2:4" x14ac:dyDescent="0.2">
      <c r="B913" t="s">
        <v>943</v>
      </c>
      <c r="C913" s="33">
        <f>Corr_0!C913</f>
        <v>-1.7263725715818377E-2</v>
      </c>
      <c r="D913" s="32">
        <v>5.9343256557418768E-2</v>
      </c>
    </row>
    <row r="914" spans="2:4" x14ac:dyDescent="0.2">
      <c r="B914" t="s">
        <v>944</v>
      </c>
      <c r="C914" s="33">
        <f>Corr_0!C914</f>
        <v>6.3563196333593702E-3</v>
      </c>
      <c r="D914" s="32">
        <v>2.9428693736841927E-2</v>
      </c>
    </row>
    <row r="915" spans="2:4" x14ac:dyDescent="0.2">
      <c r="B915" t="s">
        <v>945</v>
      </c>
      <c r="C915" s="33">
        <f>Corr_0!C915</f>
        <v>-4.2652193818086583E-3</v>
      </c>
      <c r="D915" s="32">
        <v>6.6022181679067149E-2</v>
      </c>
    </row>
    <row r="916" spans="2:4" x14ac:dyDescent="0.2">
      <c r="B916" t="s">
        <v>946</v>
      </c>
      <c r="C916" s="33">
        <f>Corr_0!C916</f>
        <v>2.6755057569327605E-2</v>
      </c>
      <c r="D916" s="32">
        <v>5.2531400418186207E-2</v>
      </c>
    </row>
    <row r="917" spans="2:4" x14ac:dyDescent="0.2">
      <c r="B917" t="s">
        <v>947</v>
      </c>
      <c r="C917" s="33">
        <f>Corr_0!C917</f>
        <v>5.2305380881072595E-2</v>
      </c>
      <c r="D917" s="32">
        <v>7.3524364652668928E-2</v>
      </c>
    </row>
    <row r="918" spans="2:4" x14ac:dyDescent="0.2">
      <c r="B918" t="s">
        <v>948</v>
      </c>
      <c r="C918" s="33">
        <f>Corr_0!C918</f>
        <v>-4.2507507555807879E-2</v>
      </c>
      <c r="D918" s="32">
        <v>5.3801048512565765E-2</v>
      </c>
    </row>
    <row r="919" spans="2:4" x14ac:dyDescent="0.2">
      <c r="B919" t="s">
        <v>949</v>
      </c>
      <c r="C919" s="33">
        <f>Corr_0!C919</f>
        <v>-2.427948682147299E-2</v>
      </c>
      <c r="D919" s="32">
        <v>4.0412857138197866E-2</v>
      </c>
    </row>
    <row r="920" spans="2:4" x14ac:dyDescent="0.2">
      <c r="B920" t="s">
        <v>950</v>
      </c>
      <c r="C920" s="33">
        <f>Corr_0!C920</f>
        <v>3.3015098146390372E-2</v>
      </c>
      <c r="D920" s="32">
        <v>3.6765054661499319E-2</v>
      </c>
    </row>
    <row r="921" spans="2:4" x14ac:dyDescent="0.2">
      <c r="B921" t="s">
        <v>951</v>
      </c>
      <c r="C921" s="33">
        <f>Corr_0!C921</f>
        <v>3.8911549846364649E-2</v>
      </c>
      <c r="D921" s="32">
        <v>2.8519946915670835E-2</v>
      </c>
    </row>
    <row r="922" spans="2:4" x14ac:dyDescent="0.2">
      <c r="B922" t="s">
        <v>952</v>
      </c>
      <c r="C922" s="33">
        <f>Corr_0!C922</f>
        <v>8.1350082209195387E-3</v>
      </c>
      <c r="D922" s="32">
        <v>3.7374681118370494E-2</v>
      </c>
    </row>
    <row r="923" spans="2:4" x14ac:dyDescent="0.2">
      <c r="B923" t="s">
        <v>953</v>
      </c>
      <c r="C923" s="33">
        <f>Corr_0!C923</f>
        <v>2.9032747250702803E-2</v>
      </c>
      <c r="D923" s="32">
        <v>3.5825665064506587E-2</v>
      </c>
    </row>
    <row r="924" spans="2:4" x14ac:dyDescent="0.2">
      <c r="B924" t="s">
        <v>954</v>
      </c>
      <c r="C924" s="33">
        <f>Corr_0!C924</f>
        <v>2.2783402149791545E-2</v>
      </c>
      <c r="D924" s="32">
        <v>2.5443761971071038E-2</v>
      </c>
    </row>
    <row r="925" spans="2:4" x14ac:dyDescent="0.2">
      <c r="B925" t="s">
        <v>955</v>
      </c>
      <c r="C925" s="33">
        <f>Corr_0!C925</f>
        <v>2.5165760642201995E-2</v>
      </c>
      <c r="D925" s="32">
        <v>2.6884250982226694E-2</v>
      </c>
    </row>
    <row r="926" spans="2:4" x14ac:dyDescent="0.2">
      <c r="B926" t="s">
        <v>956</v>
      </c>
      <c r="C926" s="33">
        <f>Corr_0!C926</f>
        <v>-9.5422717572643014E-4</v>
      </c>
      <c r="D926" s="32">
        <v>2.5668391865864289E-2</v>
      </c>
    </row>
    <row r="927" spans="2:4" x14ac:dyDescent="0.2">
      <c r="B927" t="s">
        <v>957</v>
      </c>
      <c r="C927" s="33">
        <f>Corr_0!C927</f>
        <v>3.0571380385335835E-2</v>
      </c>
      <c r="D927" s="32">
        <v>2.5736715837878343E-2</v>
      </c>
    </row>
    <row r="928" spans="2:4" x14ac:dyDescent="0.2">
      <c r="B928" t="s">
        <v>958</v>
      </c>
      <c r="C928" s="33">
        <f>Corr_0!C928</f>
        <v>-2.9958585270777917E-2</v>
      </c>
      <c r="D928" s="32">
        <v>3.2914479748750128E-2</v>
      </c>
    </row>
    <row r="929" spans="2:4" x14ac:dyDescent="0.2">
      <c r="B929" t="s">
        <v>959</v>
      </c>
      <c r="C929" s="33">
        <f>Corr_0!C929</f>
        <v>2.5586247129656708E-2</v>
      </c>
      <c r="D929" s="32">
        <v>2.6281779631189044E-2</v>
      </c>
    </row>
    <row r="930" spans="2:4" x14ac:dyDescent="0.2">
      <c r="B930" t="s">
        <v>960</v>
      </c>
      <c r="C930" s="33">
        <f>Corr_0!C930</f>
        <v>7.7850082890482345E-3</v>
      </c>
      <c r="D930" s="32">
        <v>2.5497645279616406E-2</v>
      </c>
    </row>
    <row r="931" spans="2:4" x14ac:dyDescent="0.2">
      <c r="B931" t="s">
        <v>961</v>
      </c>
      <c r="C931" s="33">
        <f>Corr_0!C931</f>
        <v>1.414834697625815E-3</v>
      </c>
      <c r="D931" s="32">
        <v>2.5197410987251867E-2</v>
      </c>
    </row>
    <row r="932" spans="2:4" x14ac:dyDescent="0.2">
      <c r="B932" t="s">
        <v>962</v>
      </c>
      <c r="C932" s="33">
        <f>Corr_0!C932</f>
        <v>2.6406337826625742E-2</v>
      </c>
      <c r="D932" s="32">
        <v>2.5000070969647056E-2</v>
      </c>
    </row>
    <row r="933" spans="2:4" x14ac:dyDescent="0.2">
      <c r="B933" t="s">
        <v>963</v>
      </c>
      <c r="C933" s="33">
        <f>Corr_0!C933</f>
        <v>-2.3527071772819711E-3</v>
      </c>
      <c r="D933" s="32">
        <v>3.6263544364243096E-2</v>
      </c>
    </row>
    <row r="934" spans="2:4" x14ac:dyDescent="0.2">
      <c r="B934" t="s">
        <v>964</v>
      </c>
      <c r="C934" s="33">
        <f>Corr_0!C934</f>
        <v>-3.3950662621183722E-2</v>
      </c>
      <c r="D934" s="32">
        <v>2.5119403757501602E-2</v>
      </c>
    </row>
    <row r="935" spans="2:4" x14ac:dyDescent="0.2">
      <c r="B935" t="s">
        <v>965</v>
      </c>
      <c r="C935" s="33">
        <f>Corr_0!C935</f>
        <v>2.0735410439272871E-2</v>
      </c>
      <c r="D935" s="32">
        <v>3.9729725726765037E-2</v>
      </c>
    </row>
    <row r="936" spans="2:4" x14ac:dyDescent="0.2">
      <c r="B936" t="s">
        <v>966</v>
      </c>
      <c r="C936" s="33">
        <f>Corr_0!C936</f>
        <v>2.3342035264550948E-2</v>
      </c>
      <c r="D936" s="32">
        <v>2.5889396174153263E-2</v>
      </c>
    </row>
    <row r="937" spans="2:4" x14ac:dyDescent="0.2">
      <c r="B937" t="s">
        <v>967</v>
      </c>
      <c r="C937" s="33">
        <f>Corr_0!C937</f>
        <v>-9.7049021534584955E-3</v>
      </c>
      <c r="D937" s="32">
        <v>3.4937314289210569E-2</v>
      </c>
    </row>
    <row r="938" spans="2:4" x14ac:dyDescent="0.2">
      <c r="B938" t="s">
        <v>968</v>
      </c>
      <c r="C938" s="33">
        <f>Corr_0!C938</f>
        <v>3.2727575005692622E-2</v>
      </c>
      <c r="D938" s="32">
        <v>2.5345728432827598E-2</v>
      </c>
    </row>
    <row r="939" spans="2:4" x14ac:dyDescent="0.2">
      <c r="B939" t="s">
        <v>969</v>
      </c>
      <c r="C939" s="33">
        <f>Corr_0!C939</f>
        <v>-2.8155789342619114E-2</v>
      </c>
      <c r="D939" s="32">
        <v>2.6837465716873454E-2</v>
      </c>
    </row>
    <row r="940" spans="2:4" x14ac:dyDescent="0.2">
      <c r="B940" t="s">
        <v>970</v>
      </c>
      <c r="C940" s="33">
        <f>Corr_0!C940</f>
        <v>2.1301401393640826E-2</v>
      </c>
      <c r="D940" s="32">
        <v>3.8726525629572892E-2</v>
      </c>
    </row>
    <row r="941" spans="2:4" x14ac:dyDescent="0.2">
      <c r="B941" t="s">
        <v>971</v>
      </c>
      <c r="C941" s="33">
        <f>Corr_0!C941</f>
        <v>2.7575343719513081E-3</v>
      </c>
      <c r="D941" s="32">
        <v>8.5006668026974208E-2</v>
      </c>
    </row>
    <row r="942" spans="2:4" x14ac:dyDescent="0.2">
      <c r="B942" t="s">
        <v>972</v>
      </c>
      <c r="C942" s="33">
        <f>Corr_0!C942</f>
        <v>-1.1029161596386282E-2</v>
      </c>
      <c r="D942" s="32">
        <v>2.5032163104645989E-2</v>
      </c>
    </row>
    <row r="943" spans="2:4" x14ac:dyDescent="0.2">
      <c r="B943" t="s">
        <v>973</v>
      </c>
      <c r="C943" s="33">
        <f>Corr_0!C943</f>
        <v>2.1538842262347743E-2</v>
      </c>
      <c r="D943" s="32">
        <v>5.0242271617718645E-2</v>
      </c>
    </row>
    <row r="944" spans="2:4" x14ac:dyDescent="0.2">
      <c r="B944" t="s">
        <v>974</v>
      </c>
      <c r="C944" s="33">
        <f>Corr_0!C944</f>
        <v>3.6364954023918698E-2</v>
      </c>
      <c r="D944" s="32">
        <v>5.4230751825020622E-2</v>
      </c>
    </row>
    <row r="945" spans="2:4" x14ac:dyDescent="0.2">
      <c r="B945" t="s">
        <v>975</v>
      </c>
      <c r="C945" s="33">
        <f>Corr_0!C945</f>
        <v>-1.492293048891963E-2</v>
      </c>
      <c r="D945" s="32">
        <v>5.9182676888723702E-2</v>
      </c>
    </row>
    <row r="946" spans="2:4" x14ac:dyDescent="0.2">
      <c r="B946" t="s">
        <v>976</v>
      </c>
      <c r="C946" s="33">
        <f>Corr_0!C946</f>
        <v>1.4047541837895956E-2</v>
      </c>
      <c r="D946" s="32">
        <v>2.731987192195489E-2</v>
      </c>
    </row>
    <row r="947" spans="2:4" x14ac:dyDescent="0.2">
      <c r="B947" t="s">
        <v>977</v>
      </c>
      <c r="C947" s="33">
        <f>Corr_0!C947</f>
        <v>-2.3603863711717576E-2</v>
      </c>
      <c r="D947" s="32">
        <v>4.5658797819656309E-2</v>
      </c>
    </row>
    <row r="948" spans="2:4" x14ac:dyDescent="0.2">
      <c r="B948" t="s">
        <v>978</v>
      </c>
      <c r="C948" s="33">
        <f>Corr_0!C948</f>
        <v>-1.0495854745483856E-2</v>
      </c>
      <c r="D948" s="32">
        <v>2.5143218617751199E-2</v>
      </c>
    </row>
    <row r="949" spans="2:4" x14ac:dyDescent="0.2">
      <c r="B949" t="s">
        <v>979</v>
      </c>
      <c r="C949" s="33">
        <f>Corr_0!C949</f>
        <v>5.9244610084453968E-2</v>
      </c>
      <c r="D949" s="32">
        <v>9.9818461394573704E-2</v>
      </c>
    </row>
    <row r="950" spans="2:4" x14ac:dyDescent="0.2">
      <c r="B950" t="s">
        <v>980</v>
      </c>
      <c r="C950" s="33">
        <f>Corr_0!C950</f>
        <v>1.1753626453992678E-2</v>
      </c>
      <c r="D950" s="32">
        <v>6.336407627997287E-2</v>
      </c>
    </row>
    <row r="951" spans="2:4" x14ac:dyDescent="0.2">
      <c r="B951" t="s">
        <v>981</v>
      </c>
      <c r="C951" s="33">
        <f>Corr_0!C951</f>
        <v>2.860436092507199E-3</v>
      </c>
      <c r="D951" s="32">
        <v>2.7437284416293291E-2</v>
      </c>
    </row>
    <row r="952" spans="2:4" x14ac:dyDescent="0.2">
      <c r="B952" t="s">
        <v>982</v>
      </c>
      <c r="C952" s="33">
        <f>Corr_0!C952</f>
        <v>2.5456601955564082E-2</v>
      </c>
      <c r="D952" s="32">
        <v>3.5801880262452665E-2</v>
      </c>
    </row>
    <row r="953" spans="2:4" x14ac:dyDescent="0.2">
      <c r="B953" t="s">
        <v>983</v>
      </c>
      <c r="C953" s="33">
        <f>Corr_0!C953</f>
        <v>1.9862957456924457E-2</v>
      </c>
      <c r="D953" s="32">
        <v>3.8164725487593303E-2</v>
      </c>
    </row>
    <row r="954" spans="2:4" x14ac:dyDescent="0.2">
      <c r="B954" t="s">
        <v>984</v>
      </c>
      <c r="C954" s="33">
        <f>Corr_0!C954</f>
        <v>-1.9766016030480001E-3</v>
      </c>
      <c r="D954" s="32">
        <v>4.6083410390113766E-2</v>
      </c>
    </row>
    <row r="955" spans="2:4" x14ac:dyDescent="0.2">
      <c r="B955" t="s">
        <v>985</v>
      </c>
      <c r="C955" s="33">
        <f>Corr_0!C955</f>
        <v>2.4039409487106457E-2</v>
      </c>
      <c r="D955" s="32">
        <v>2.7580777385963942E-2</v>
      </c>
    </row>
    <row r="956" spans="2:4" x14ac:dyDescent="0.2">
      <c r="B956" t="s">
        <v>986</v>
      </c>
      <c r="C956" s="33">
        <f>Corr_0!C956</f>
        <v>1.6095900481662526E-2</v>
      </c>
      <c r="D956" s="32">
        <v>3.2755279861456571E-2</v>
      </c>
    </row>
    <row r="957" spans="2:4" x14ac:dyDescent="0.2">
      <c r="B957" t="s">
        <v>987</v>
      </c>
      <c r="C957" s="33">
        <f>Corr_0!C957</f>
        <v>-4.5535955197260607E-2</v>
      </c>
      <c r="D957" s="32">
        <v>5.7985992670936674E-2</v>
      </c>
    </row>
    <row r="958" spans="2:4" x14ac:dyDescent="0.2">
      <c r="B958" t="s">
        <v>988</v>
      </c>
      <c r="C958" s="33">
        <f>Corr_0!C958</f>
        <v>2.6957071683111206E-2</v>
      </c>
      <c r="D958" s="32">
        <v>0.11988585595718126</v>
      </c>
    </row>
    <row r="959" spans="2:4" x14ac:dyDescent="0.2">
      <c r="B959" t="s">
        <v>989</v>
      </c>
      <c r="C959" s="33">
        <f>Corr_0!C959</f>
        <v>-9.0154917442794181E-3</v>
      </c>
      <c r="D959" s="32">
        <v>2.5933410447254709E-2</v>
      </c>
    </row>
    <row r="960" spans="2:4" x14ac:dyDescent="0.2">
      <c r="B960" t="s">
        <v>990</v>
      </c>
      <c r="C960" s="33">
        <f>Corr_0!C960</f>
        <v>-5.7526263526511117E-3</v>
      </c>
      <c r="D960" s="32">
        <v>4.3861469453192761E-2</v>
      </c>
    </row>
    <row r="961" spans="2:4" x14ac:dyDescent="0.2">
      <c r="B961" t="s">
        <v>991</v>
      </c>
      <c r="C961" s="33">
        <f>Corr_0!C961</f>
        <v>1.26714893466679E-2</v>
      </c>
      <c r="D961" s="32">
        <v>6.1135545053029657E-2</v>
      </c>
    </row>
    <row r="962" spans="2:4" x14ac:dyDescent="0.2">
      <c r="B962" t="s">
        <v>992</v>
      </c>
      <c r="C962" s="33">
        <f>Corr_0!C962</f>
        <v>1.1777277754572948E-2</v>
      </c>
      <c r="D962" s="32">
        <v>2.5004370535102738E-2</v>
      </c>
    </row>
    <row r="963" spans="2:4" x14ac:dyDescent="0.2">
      <c r="B963" t="s">
        <v>993</v>
      </c>
      <c r="C963" s="33">
        <f>Corr_0!C963</f>
        <v>-4.6069348213392675E-3</v>
      </c>
      <c r="D963" s="32">
        <v>6.6052297931226911E-2</v>
      </c>
    </row>
    <row r="964" spans="2:4" x14ac:dyDescent="0.2">
      <c r="B964" t="s">
        <v>994</v>
      </c>
      <c r="C964" s="33">
        <f>Corr_0!C964</f>
        <v>1.1205674363033158E-3</v>
      </c>
      <c r="D964" s="32">
        <v>3.5986082778823439E-2</v>
      </c>
    </row>
    <row r="965" spans="2:4" x14ac:dyDescent="0.2">
      <c r="B965" t="s">
        <v>995</v>
      </c>
      <c r="C965" s="33">
        <f>Corr_0!C965</f>
        <v>-8.1251443190185676E-3</v>
      </c>
      <c r="D965" s="32">
        <v>3.2164103934631615E-2</v>
      </c>
    </row>
    <row r="966" spans="2:4" x14ac:dyDescent="0.2">
      <c r="B966" t="s">
        <v>996</v>
      </c>
      <c r="C966" s="33">
        <f>Corr_0!C966</f>
        <v>8.0132438009899738E-3</v>
      </c>
      <c r="D966" s="32">
        <v>2.9794297588366402E-2</v>
      </c>
    </row>
    <row r="967" spans="2:4" x14ac:dyDescent="0.2">
      <c r="B967" t="s">
        <v>997</v>
      </c>
      <c r="C967" s="33">
        <f>Corr_0!C967</f>
        <v>3.2685576763246911E-2</v>
      </c>
      <c r="D967" s="32">
        <v>3.5521435721321271E-2</v>
      </c>
    </row>
    <row r="968" spans="2:4" x14ac:dyDescent="0.2">
      <c r="B968" t="s">
        <v>998</v>
      </c>
      <c r="C968" s="33">
        <f>Corr_0!C968</f>
        <v>1.3113716479010136E-2</v>
      </c>
      <c r="D968" s="32">
        <v>4.019027556122666E-2</v>
      </c>
    </row>
    <row r="969" spans="2:4" x14ac:dyDescent="0.2">
      <c r="B969" t="s">
        <v>999</v>
      </c>
      <c r="C969" s="33">
        <f>Corr_0!C969</f>
        <v>2.4427785028640986E-2</v>
      </c>
      <c r="D969" s="32">
        <v>2.735197682533802E-2</v>
      </c>
    </row>
    <row r="970" spans="2:4" x14ac:dyDescent="0.2">
      <c r="B970" t="s">
        <v>1000</v>
      </c>
      <c r="C970" s="33">
        <f>Corr_0!C970</f>
        <v>9.6395030630021753E-3</v>
      </c>
      <c r="D970" s="32">
        <v>7.4926674856009817E-2</v>
      </c>
    </row>
    <row r="971" spans="2:4" x14ac:dyDescent="0.2">
      <c r="B971" t="s">
        <v>1001</v>
      </c>
      <c r="C971" s="33">
        <f>Corr_0!C971</f>
        <v>-4.8656307827013891E-3</v>
      </c>
      <c r="D971" s="32">
        <v>2.7553329028959246E-2</v>
      </c>
    </row>
    <row r="972" spans="2:4" x14ac:dyDescent="0.2">
      <c r="B972" t="s">
        <v>1002</v>
      </c>
      <c r="C972" s="33">
        <f>Corr_0!C972</f>
        <v>-1.3794547407600064E-2</v>
      </c>
      <c r="D972" s="32">
        <v>6.5980757050280003E-2</v>
      </c>
    </row>
    <row r="973" spans="2:4" x14ac:dyDescent="0.2">
      <c r="B973" t="s">
        <v>1003</v>
      </c>
      <c r="C973" s="33">
        <f>Corr_0!C973</f>
        <v>7.6888501964568565E-3</v>
      </c>
      <c r="D973" s="32">
        <v>2.6096010246333401E-2</v>
      </c>
    </row>
    <row r="974" spans="2:4" x14ac:dyDescent="0.2">
      <c r="B974" t="s">
        <v>1004</v>
      </c>
      <c r="C974" s="33">
        <f>Corr_0!C974</f>
        <v>3.6199183760365565E-2</v>
      </c>
      <c r="D974" s="32">
        <v>2.7802887286362869E-2</v>
      </c>
    </row>
    <row r="975" spans="2:4" x14ac:dyDescent="0.2">
      <c r="B975" t="s">
        <v>1005</v>
      </c>
      <c r="C975" s="33">
        <f>Corr_0!C975</f>
        <v>-7.9890020156197939E-3</v>
      </c>
      <c r="D975" s="32">
        <v>2.5023705587412341E-2</v>
      </c>
    </row>
    <row r="976" spans="2:4" x14ac:dyDescent="0.2">
      <c r="B976" t="s">
        <v>1006</v>
      </c>
      <c r="C976" s="33">
        <f>Corr_0!C976</f>
        <v>-2.0129479793768897E-3</v>
      </c>
      <c r="D976" s="32">
        <v>5.3397251475970846E-2</v>
      </c>
    </row>
    <row r="977" spans="2:4" x14ac:dyDescent="0.2">
      <c r="B977" t="s">
        <v>1007</v>
      </c>
      <c r="C977" s="33">
        <f>Corr_0!C977</f>
        <v>-1.1434281943903503E-2</v>
      </c>
      <c r="D977" s="32">
        <v>2.7946423170749232E-2</v>
      </c>
    </row>
    <row r="978" spans="2:4" x14ac:dyDescent="0.2">
      <c r="B978" t="s">
        <v>1008</v>
      </c>
      <c r="C978" s="33">
        <f>Corr_0!C978</f>
        <v>9.5082193648358074E-3</v>
      </c>
      <c r="D978" s="32">
        <v>2.8739952917434884E-2</v>
      </c>
    </row>
    <row r="979" spans="2:4" x14ac:dyDescent="0.2">
      <c r="B979" t="s">
        <v>1009</v>
      </c>
      <c r="C979" s="33">
        <f>Corr_0!C979</f>
        <v>2.5047778286132749E-2</v>
      </c>
      <c r="D979" s="32">
        <v>6.717876391161956E-2</v>
      </c>
    </row>
    <row r="980" spans="2:4" x14ac:dyDescent="0.2">
      <c r="B980" t="s">
        <v>1010</v>
      </c>
      <c r="C980" s="33">
        <f>Corr_0!C980</f>
        <v>3.9779146620292728E-2</v>
      </c>
      <c r="D980" s="32">
        <v>2.5014007588839732E-2</v>
      </c>
    </row>
    <row r="981" spans="2:4" x14ac:dyDescent="0.2">
      <c r="B981" t="s">
        <v>1011</v>
      </c>
      <c r="C981" s="33">
        <f>Corr_0!C981</f>
        <v>-2.232636243637056E-2</v>
      </c>
      <c r="D981" s="32">
        <v>2.545529669689723E-2</v>
      </c>
    </row>
    <row r="982" spans="2:4" x14ac:dyDescent="0.2">
      <c r="B982" t="s">
        <v>1012</v>
      </c>
      <c r="C982" s="33">
        <f>Corr_0!C982</f>
        <v>-1.318083472901275E-2</v>
      </c>
      <c r="D982" s="32">
        <v>2.9314971899889866E-2</v>
      </c>
    </row>
    <row r="983" spans="2:4" x14ac:dyDescent="0.2">
      <c r="B983" t="s">
        <v>1013</v>
      </c>
      <c r="C983" s="33">
        <f>Corr_0!C983</f>
        <v>-5.9393279569320643E-3</v>
      </c>
      <c r="D983" s="32">
        <v>8.0975584522805955E-2</v>
      </c>
    </row>
    <row r="984" spans="2:4" x14ac:dyDescent="0.2">
      <c r="B984" t="s">
        <v>1014</v>
      </c>
      <c r="C984" s="33">
        <f>Corr_0!C984</f>
        <v>-1.993170315007519E-2</v>
      </c>
      <c r="D984" s="32">
        <v>2.6117110757518575E-2</v>
      </c>
    </row>
    <row r="985" spans="2:4" x14ac:dyDescent="0.2">
      <c r="B985" t="s">
        <v>1015</v>
      </c>
      <c r="C985" s="33">
        <f>Corr_0!C985</f>
        <v>1.7942320871218574E-2</v>
      </c>
      <c r="D985" s="32">
        <v>2.743627249175009E-2</v>
      </c>
    </row>
    <row r="986" spans="2:4" x14ac:dyDescent="0.2">
      <c r="B986" t="s">
        <v>1016</v>
      </c>
      <c r="C986" s="33">
        <f>Corr_0!C986</f>
        <v>1.3172393257743451E-2</v>
      </c>
      <c r="D986" s="32">
        <v>2.5806810835315372E-2</v>
      </c>
    </row>
    <row r="987" spans="2:4" x14ac:dyDescent="0.2">
      <c r="B987" t="s">
        <v>1017</v>
      </c>
      <c r="C987" s="33">
        <f>Corr_0!C987</f>
        <v>2.321888555783904E-2</v>
      </c>
      <c r="D987" s="32">
        <v>3.7767169939568607E-2</v>
      </c>
    </row>
    <row r="988" spans="2:4" x14ac:dyDescent="0.2">
      <c r="B988" t="s">
        <v>1018</v>
      </c>
      <c r="C988" s="33">
        <f>Corr_0!C988</f>
        <v>8.7763282609785772E-3</v>
      </c>
      <c r="D988" s="32">
        <v>2.5199206169513509E-2</v>
      </c>
    </row>
    <row r="989" spans="2:4" x14ac:dyDescent="0.2">
      <c r="B989" t="s">
        <v>1019</v>
      </c>
      <c r="C989" s="33">
        <f>Corr_0!C989</f>
        <v>3.1226388354469933E-2</v>
      </c>
      <c r="D989" s="32">
        <v>0.17093459678901335</v>
      </c>
    </row>
    <row r="990" spans="2:4" x14ac:dyDescent="0.2">
      <c r="B990" t="s">
        <v>1020</v>
      </c>
      <c r="C990" s="33">
        <f>Corr_0!C990</f>
        <v>1.6138503270619428E-2</v>
      </c>
      <c r="D990" s="32">
        <v>5.0168053286480489E-2</v>
      </c>
    </row>
    <row r="991" spans="2:4" x14ac:dyDescent="0.2">
      <c r="B991" t="s">
        <v>1021</v>
      </c>
      <c r="C991" s="33">
        <f>Corr_0!C991</f>
        <v>2.3969188254732231E-2</v>
      </c>
      <c r="D991" s="32">
        <v>2.6436134649189841E-2</v>
      </c>
    </row>
    <row r="992" spans="2:4" x14ac:dyDescent="0.2">
      <c r="B992" t="s">
        <v>1022</v>
      </c>
      <c r="C992" s="33">
        <f>Corr_0!C992</f>
        <v>3.7314178244820868E-2</v>
      </c>
      <c r="D992" s="32">
        <v>2.5515001854733897E-2</v>
      </c>
    </row>
    <row r="993" spans="2:4" x14ac:dyDescent="0.2">
      <c r="B993" t="s">
        <v>1023</v>
      </c>
      <c r="C993" s="33">
        <f>Corr_0!C993</f>
        <v>3.6495522229937627E-2</v>
      </c>
      <c r="D993" s="32">
        <v>5.1526548508898325E-2</v>
      </c>
    </row>
    <row r="994" spans="2:4" x14ac:dyDescent="0.2">
      <c r="B994" t="s">
        <v>1024</v>
      </c>
      <c r="C994" s="33">
        <f>Corr_0!C994</f>
        <v>-2.3769979003033459E-2</v>
      </c>
      <c r="D994" s="32">
        <v>3.0635286293500562E-2</v>
      </c>
    </row>
    <row r="995" spans="2:4" x14ac:dyDescent="0.2">
      <c r="B995" t="s">
        <v>1025</v>
      </c>
      <c r="C995" s="33">
        <f>Corr_0!C995</f>
        <v>8.7187756760364749E-3</v>
      </c>
      <c r="D995" s="32">
        <v>3.2618019468676519E-2</v>
      </c>
    </row>
    <row r="996" spans="2:4" x14ac:dyDescent="0.2">
      <c r="B996" t="s">
        <v>1026</v>
      </c>
      <c r="C996" s="33">
        <f>Corr_0!C996</f>
        <v>2.1803145123000363E-2</v>
      </c>
      <c r="D996" s="32">
        <v>3.9860728719909297E-2</v>
      </c>
    </row>
    <row r="997" spans="2:4" x14ac:dyDescent="0.2">
      <c r="B997" t="s">
        <v>1027</v>
      </c>
      <c r="C997" s="33">
        <f>Corr_0!C997</f>
        <v>1.2898570420198409E-2</v>
      </c>
      <c r="D997" s="32">
        <v>3.4376175437979932E-2</v>
      </c>
    </row>
    <row r="998" spans="2:4" x14ac:dyDescent="0.2">
      <c r="B998" t="s">
        <v>1028</v>
      </c>
      <c r="C998" s="33">
        <f>Corr_0!C998</f>
        <v>3.0123541123739585E-2</v>
      </c>
      <c r="D998" s="32">
        <v>4.3926865436022394E-2</v>
      </c>
    </row>
    <row r="999" spans="2:4" x14ac:dyDescent="0.2">
      <c r="B999" t="s">
        <v>1029</v>
      </c>
      <c r="C999" s="33">
        <f>Corr_0!C999</f>
        <v>-7.6076978132088389E-3</v>
      </c>
      <c r="D999" s="32">
        <v>4.7689848586294312E-2</v>
      </c>
    </row>
    <row r="1000" spans="2:4" x14ac:dyDescent="0.2">
      <c r="B1000" t="s">
        <v>1030</v>
      </c>
      <c r="C1000" s="33">
        <f>Corr_0!C1000</f>
        <v>2.8507103952412918E-2</v>
      </c>
      <c r="D1000" s="32">
        <v>2.7355599505006468E-2</v>
      </c>
    </row>
    <row r="1001" spans="2:4" x14ac:dyDescent="0.2">
      <c r="B1001" t="s">
        <v>1031</v>
      </c>
      <c r="C1001" s="33">
        <f>Corr_0!C1001</f>
        <v>1.7494944581130975E-2</v>
      </c>
      <c r="D1001" s="32">
        <v>2.5062832774450629E-2</v>
      </c>
    </row>
    <row r="1002" spans="2:4" x14ac:dyDescent="0.2">
      <c r="B1002" t="s">
        <v>1032</v>
      </c>
      <c r="C1002" s="33">
        <f>Corr_0!C1002</f>
        <v>4.4037549125098698E-2</v>
      </c>
      <c r="D1002" s="32">
        <v>3.2298000762013009E-2</v>
      </c>
    </row>
    <row r="1003" spans="2:4" x14ac:dyDescent="0.2">
      <c r="B1003" t="s">
        <v>1033</v>
      </c>
      <c r="C1003" s="33">
        <f>Corr_0!C1003</f>
        <v>5.5697379468546242E-3</v>
      </c>
      <c r="D1003" s="32">
        <v>2.5017327067522431E-2</v>
      </c>
    </row>
    <row r="1004" spans="2:4" x14ac:dyDescent="0.2">
      <c r="B1004" t="s">
        <v>1034</v>
      </c>
      <c r="C1004" s="33">
        <f>Corr_0!C1004</f>
        <v>3.5181692424877523E-2</v>
      </c>
      <c r="D1004" s="32">
        <v>2.7319564170484305E-2</v>
      </c>
    </row>
    <row r="1005" spans="2:4" x14ac:dyDescent="0.2">
      <c r="B1005" t="s">
        <v>1035</v>
      </c>
      <c r="C1005" s="33">
        <f>Corr_0!C1005</f>
        <v>8.4478793778930885E-3</v>
      </c>
      <c r="D1005" s="32">
        <v>3.1742233161353814E-2</v>
      </c>
    </row>
    <row r="1006" spans="2:4" x14ac:dyDescent="0.2">
      <c r="B1006" t="s">
        <v>1036</v>
      </c>
      <c r="C1006" s="33">
        <f>Corr_0!C1006</f>
        <v>-1.8664151899585348E-2</v>
      </c>
      <c r="D1006" s="32">
        <v>2.9461339045787537E-2</v>
      </c>
    </row>
    <row r="1007" spans="2:4" x14ac:dyDescent="0.2">
      <c r="B1007" t="s">
        <v>1037</v>
      </c>
      <c r="C1007" s="33">
        <f>Corr_0!C1007</f>
        <v>1.5766455715565224E-2</v>
      </c>
      <c r="D1007" s="32">
        <v>2.5086949148307752E-2</v>
      </c>
    </row>
    <row r="1008" spans="2:4" x14ac:dyDescent="0.2">
      <c r="B1008" t="s">
        <v>1038</v>
      </c>
      <c r="C1008" s="33">
        <f>Corr_0!C1008</f>
        <v>1.5654519621767178E-2</v>
      </c>
      <c r="D1008" s="32">
        <v>3.8079602756121225E-2</v>
      </c>
    </row>
    <row r="1009" spans="2:4" x14ac:dyDescent="0.2">
      <c r="B1009" t="s">
        <v>1039</v>
      </c>
      <c r="C1009" s="33">
        <f>Corr_0!C1009</f>
        <v>5.9130217156589705E-4</v>
      </c>
      <c r="D1009" s="32">
        <v>4.1488005627639178E-2</v>
      </c>
    </row>
    <row r="1010" spans="2:4" x14ac:dyDescent="0.2">
      <c r="B1010" t="s">
        <v>1040</v>
      </c>
      <c r="C1010" s="33">
        <f>Corr_0!C1010</f>
        <v>-6.1893115818936004E-3</v>
      </c>
      <c r="D1010" s="32">
        <v>2.559233093460999E-2</v>
      </c>
    </row>
    <row r="1011" spans="2:4" x14ac:dyDescent="0.2">
      <c r="B1011" t="s">
        <v>1041</v>
      </c>
      <c r="C1011" s="33">
        <f>Corr_0!C1011</f>
        <v>9.0221656046126746E-3</v>
      </c>
      <c r="D1011" s="32">
        <v>3.5577454412616581E-2</v>
      </c>
    </row>
    <row r="1012" spans="2:4" x14ac:dyDescent="0.2">
      <c r="B1012" t="s">
        <v>1042</v>
      </c>
      <c r="C1012" s="33">
        <f>Corr_0!C1012</f>
        <v>3.3866955946243275E-2</v>
      </c>
      <c r="D1012" s="32">
        <v>4.6044794571778069E-2</v>
      </c>
    </row>
    <row r="1013" spans="2:4" x14ac:dyDescent="0.2">
      <c r="B1013" t="s">
        <v>1043</v>
      </c>
      <c r="C1013" s="33">
        <f>Corr_0!C1013</f>
        <v>2.1814671162530434E-2</v>
      </c>
      <c r="D1013" s="32">
        <v>2.658716956296827E-2</v>
      </c>
    </row>
    <row r="1014" spans="2:4" x14ac:dyDescent="0.2">
      <c r="B1014" t="s">
        <v>1044</v>
      </c>
      <c r="C1014" s="33">
        <f>Corr_0!C1014</f>
        <v>-1.6748962166404729E-2</v>
      </c>
      <c r="D1014" s="32">
        <v>2.632204868556922E-2</v>
      </c>
    </row>
    <row r="1015" spans="2:4" x14ac:dyDescent="0.2">
      <c r="B1015" t="s">
        <v>1045</v>
      </c>
      <c r="C1015" s="33">
        <f>Corr_0!C1015</f>
        <v>2.3535121358234233E-2</v>
      </c>
      <c r="D1015" s="32">
        <v>2.5062484441137747E-2</v>
      </c>
    </row>
    <row r="1016" spans="2:4" x14ac:dyDescent="0.2">
      <c r="B1016" t="s">
        <v>1046</v>
      </c>
      <c r="C1016" s="33">
        <f>Corr_0!C1016</f>
        <v>-7.6884863048427479E-3</v>
      </c>
      <c r="D1016" s="32">
        <v>2.5264478331785363E-2</v>
      </c>
    </row>
    <row r="1017" spans="2:4" x14ac:dyDescent="0.2">
      <c r="B1017" t="s">
        <v>1047</v>
      </c>
      <c r="C1017" s="33">
        <f>Corr_0!C1017</f>
        <v>2.0871097422175723E-2</v>
      </c>
      <c r="D1017" s="32">
        <v>3.4074831522119049E-2</v>
      </c>
    </row>
    <row r="1018" spans="2:4" x14ac:dyDescent="0.2">
      <c r="B1018" t="s">
        <v>1048</v>
      </c>
      <c r="C1018" s="33">
        <f>Corr_0!C1018</f>
        <v>-1.9981637324452864E-2</v>
      </c>
      <c r="D1018" s="32">
        <v>3.4054760254595806E-2</v>
      </c>
    </row>
    <row r="1019" spans="2:4" x14ac:dyDescent="0.2">
      <c r="B1019" t="s">
        <v>1049</v>
      </c>
      <c r="C1019" s="33">
        <f>Corr_0!C1019</f>
        <v>1.4901876519926173E-2</v>
      </c>
      <c r="D1019" s="32">
        <v>2.8721592321385055E-2</v>
      </c>
    </row>
    <row r="1020" spans="2:4" x14ac:dyDescent="0.2">
      <c r="B1020" t="s">
        <v>1050</v>
      </c>
      <c r="C1020" s="33">
        <f>Corr_0!C1020</f>
        <v>-6.0930690540740226E-4</v>
      </c>
      <c r="D1020" s="32">
        <v>5.4380848388607579E-2</v>
      </c>
    </row>
    <row r="1021" spans="2:4" x14ac:dyDescent="0.2">
      <c r="B1021" t="s">
        <v>1051</v>
      </c>
      <c r="C1021" s="33">
        <f>Corr_0!C1021</f>
        <v>-1.4196289235058092E-3</v>
      </c>
      <c r="D1021" s="32">
        <v>3.6248106850233414E-2</v>
      </c>
    </row>
    <row r="1022" spans="2:4" x14ac:dyDescent="0.2">
      <c r="B1022" t="s">
        <v>1052</v>
      </c>
      <c r="C1022" s="33">
        <f>Corr_0!C1022</f>
        <v>1.469527471973906E-2</v>
      </c>
      <c r="D1022" s="32">
        <v>3.3201396965973684E-2</v>
      </c>
    </row>
    <row r="1023" spans="2:4" x14ac:dyDescent="0.2">
      <c r="B1023" t="s">
        <v>1053</v>
      </c>
      <c r="C1023" s="33">
        <f>Corr_0!C1023</f>
        <v>-6.9887123881794948E-3</v>
      </c>
      <c r="D1023" s="32">
        <v>4.3601382523549129E-2</v>
      </c>
    </row>
    <row r="1024" spans="2:4" x14ac:dyDescent="0.2">
      <c r="B1024" t="s">
        <v>1054</v>
      </c>
      <c r="C1024" s="33">
        <f>Corr_0!C1024</f>
        <v>-3.4495905136504388E-3</v>
      </c>
      <c r="D1024" s="32">
        <v>2.5225646536560654E-2</v>
      </c>
    </row>
    <row r="1025" spans="2:4" x14ac:dyDescent="0.2">
      <c r="B1025" t="s">
        <v>1055</v>
      </c>
      <c r="C1025" s="33">
        <f>Corr_0!C1025</f>
        <v>2.7217433927107203E-2</v>
      </c>
      <c r="D1025" s="32">
        <v>2.5593361149895993E-2</v>
      </c>
    </row>
    <row r="1026" spans="2:4" x14ac:dyDescent="0.2">
      <c r="B1026" t="s">
        <v>1056</v>
      </c>
      <c r="C1026" s="33">
        <f>Corr_0!C1026</f>
        <v>2.8758983808268621E-2</v>
      </c>
      <c r="D1026" s="32">
        <v>3.6325992936418403E-2</v>
      </c>
    </row>
    <row r="1027" spans="2:4" x14ac:dyDescent="0.2">
      <c r="B1027" t="s">
        <v>1057</v>
      </c>
      <c r="C1027" s="33">
        <f>Corr_0!C1027</f>
        <v>-1.9719514575428095E-2</v>
      </c>
      <c r="D1027" s="32">
        <v>2.5809005596520676E-2</v>
      </c>
    </row>
    <row r="1028" spans="2:4" x14ac:dyDescent="0.2">
      <c r="B1028" t="s">
        <v>1058</v>
      </c>
      <c r="C1028" s="33">
        <f>Corr_0!C1028</f>
        <v>-1.9349666057999898E-3</v>
      </c>
      <c r="D1028" s="32">
        <v>4.0051252794247844E-2</v>
      </c>
    </row>
    <row r="1029" spans="2:4" x14ac:dyDescent="0.2">
      <c r="B1029" t="s">
        <v>1059</v>
      </c>
      <c r="C1029" s="33">
        <f>Corr_0!C1029</f>
        <v>1.8750652254019947E-2</v>
      </c>
      <c r="D1029" s="32">
        <v>5.2480612070080972E-2</v>
      </c>
    </row>
    <row r="1030" spans="2:4" x14ac:dyDescent="0.2">
      <c r="B1030" t="s">
        <v>1060</v>
      </c>
      <c r="C1030" s="33">
        <f>Corr_0!C1030</f>
        <v>-9.1727440557766039E-3</v>
      </c>
      <c r="D1030" s="32">
        <v>2.5000062242772299E-2</v>
      </c>
    </row>
    <row r="1031" spans="2:4" x14ac:dyDescent="0.2">
      <c r="B1031" t="s">
        <v>1061</v>
      </c>
      <c r="C1031" s="33">
        <f>Corr_0!C1031</f>
        <v>1.0092042232807269E-3</v>
      </c>
      <c r="D1031" s="32">
        <v>3.3207684936830739E-2</v>
      </c>
    </row>
    <row r="1032" spans="2:4" x14ac:dyDescent="0.2">
      <c r="B1032" t="s">
        <v>1062</v>
      </c>
      <c r="C1032" s="33">
        <f>Corr_0!C1032</f>
        <v>1.530731164804199E-2</v>
      </c>
      <c r="D1032" s="32">
        <v>4.9689622470417916E-2</v>
      </c>
    </row>
    <row r="1033" spans="2:4" x14ac:dyDescent="0.2">
      <c r="B1033" t="s">
        <v>1063</v>
      </c>
      <c r="C1033" s="33">
        <f>Corr_0!C1033</f>
        <v>-2.410543071885294E-3</v>
      </c>
      <c r="D1033" s="32">
        <v>3.2300440614025192E-2</v>
      </c>
    </row>
    <row r="1034" spans="2:4" x14ac:dyDescent="0.2">
      <c r="B1034" t="s">
        <v>1064</v>
      </c>
      <c r="C1034" s="33">
        <f>Corr_0!C1034</f>
        <v>3.5394378061575728E-2</v>
      </c>
      <c r="D1034" s="32">
        <v>5.2014473108815483E-2</v>
      </c>
    </row>
    <row r="1035" spans="2:4" x14ac:dyDescent="0.2">
      <c r="B1035" t="s">
        <v>1065</v>
      </c>
      <c r="C1035" s="33">
        <f>Corr_0!C1035</f>
        <v>-3.9461785145100663E-3</v>
      </c>
      <c r="D1035" s="32">
        <v>2.769548185274779E-2</v>
      </c>
    </row>
    <row r="1036" spans="2:4" x14ac:dyDescent="0.2">
      <c r="B1036" t="s">
        <v>1066</v>
      </c>
      <c r="C1036" s="33">
        <f>Corr_0!C1036</f>
        <v>1.4236655708380987E-2</v>
      </c>
      <c r="D1036" s="32">
        <v>2.5001959582271159E-2</v>
      </c>
    </row>
    <row r="1037" spans="2:4" x14ac:dyDescent="0.2">
      <c r="B1037" t="s">
        <v>1067</v>
      </c>
      <c r="C1037" s="33">
        <f>Corr_0!C1037</f>
        <v>1.9705088349243088E-2</v>
      </c>
      <c r="D1037" s="32">
        <v>2.9646555859078737E-2</v>
      </c>
    </row>
    <row r="1038" spans="2:4" x14ac:dyDescent="0.2">
      <c r="B1038" t="s">
        <v>1068</v>
      </c>
      <c r="C1038" s="33">
        <f>Corr_0!C1038</f>
        <v>1.3377592792141827E-2</v>
      </c>
      <c r="D1038" s="32">
        <v>4.1055112695522381E-2</v>
      </c>
    </row>
    <row r="1039" spans="2:4" x14ac:dyDescent="0.2">
      <c r="B1039" t="s">
        <v>1069</v>
      </c>
      <c r="C1039" s="33">
        <f>Corr_0!C1039</f>
        <v>3.2110512341873947E-2</v>
      </c>
      <c r="D1039" s="32">
        <v>3.7649655374800396E-2</v>
      </c>
    </row>
    <row r="1040" spans="2:4" x14ac:dyDescent="0.2">
      <c r="B1040" t="s">
        <v>1070</v>
      </c>
      <c r="C1040" s="33">
        <f>Corr_0!C1040</f>
        <v>-1.2744351397155291E-2</v>
      </c>
      <c r="D1040" s="32">
        <v>2.8327551205817328E-2</v>
      </c>
    </row>
    <row r="1041" spans="2:4" x14ac:dyDescent="0.2">
      <c r="B1041" t="s">
        <v>1071</v>
      </c>
      <c r="C1041" s="33">
        <f>Corr_0!C1041</f>
        <v>1.308225366810593E-2</v>
      </c>
      <c r="D1041" s="32">
        <v>3.0564182326575311E-2</v>
      </c>
    </row>
    <row r="1042" spans="2:4" x14ac:dyDescent="0.2">
      <c r="B1042" t="s">
        <v>1072</v>
      </c>
      <c r="C1042" s="33">
        <f>Corr_0!C1042</f>
        <v>-6.294282913702735E-3</v>
      </c>
      <c r="D1042" s="32">
        <v>9.994606347616547E-2</v>
      </c>
    </row>
    <row r="1043" spans="2:4" x14ac:dyDescent="0.2">
      <c r="B1043" t="s">
        <v>1073</v>
      </c>
      <c r="C1043" s="33">
        <f>Corr_0!C1043</f>
        <v>2.8771477370164097E-2</v>
      </c>
      <c r="D1043" s="32">
        <v>2.5171853268115732E-2</v>
      </c>
    </row>
    <row r="1044" spans="2:4" x14ac:dyDescent="0.2">
      <c r="B1044" t="s">
        <v>1074</v>
      </c>
      <c r="C1044" s="33">
        <f>Corr_0!C1044</f>
        <v>-5.0257134019165584E-3</v>
      </c>
      <c r="D1044" s="32">
        <v>3.0002110345101737E-2</v>
      </c>
    </row>
    <row r="1045" spans="2:4" x14ac:dyDescent="0.2">
      <c r="B1045" t="s">
        <v>1075</v>
      </c>
      <c r="C1045" s="33">
        <f>Corr_0!C1045</f>
        <v>1.1190933962866167E-2</v>
      </c>
      <c r="D1045" s="32">
        <v>2.502410138802949E-2</v>
      </c>
    </row>
    <row r="1046" spans="2:4" x14ac:dyDescent="0.2">
      <c r="B1046" t="s">
        <v>1076</v>
      </c>
      <c r="C1046" s="33">
        <f>Corr_0!C1046</f>
        <v>-2.3977365828820978E-3</v>
      </c>
      <c r="D1046" s="32">
        <v>2.5243947753226151E-2</v>
      </c>
    </row>
    <row r="1047" spans="2:4" x14ac:dyDescent="0.2">
      <c r="B1047" t="s">
        <v>1077</v>
      </c>
      <c r="C1047" s="33">
        <f>Corr_0!C1047</f>
        <v>1.8415215713764414E-2</v>
      </c>
      <c r="D1047" s="32">
        <v>0.11549177693385937</v>
      </c>
    </row>
    <row r="1048" spans="2:4" x14ac:dyDescent="0.2">
      <c r="B1048" t="s">
        <v>1078</v>
      </c>
      <c r="C1048" s="33">
        <f>Corr_0!C1048</f>
        <v>9.3948880225970203E-3</v>
      </c>
      <c r="D1048" s="32">
        <v>4.640869065400012E-2</v>
      </c>
    </row>
    <row r="1049" spans="2:4" x14ac:dyDescent="0.2">
      <c r="B1049" t="s">
        <v>1079</v>
      </c>
      <c r="C1049" s="33">
        <f>Corr_0!C1049</f>
        <v>4.948908179643754E-3</v>
      </c>
      <c r="D1049" s="32">
        <v>2.783300081824569E-2</v>
      </c>
    </row>
    <row r="1050" spans="2:4" x14ac:dyDescent="0.2">
      <c r="B1050" t="s">
        <v>1080</v>
      </c>
      <c r="C1050" s="33">
        <f>Corr_0!C1050</f>
        <v>-4.1033139845015942E-2</v>
      </c>
      <c r="D1050" s="32">
        <v>2.5846491102083459E-2</v>
      </c>
    </row>
    <row r="1051" spans="2:4" x14ac:dyDescent="0.2">
      <c r="B1051" t="s">
        <v>1081</v>
      </c>
      <c r="C1051" s="33">
        <f>Corr_0!C1051</f>
        <v>3.2300602311720515E-2</v>
      </c>
      <c r="D1051" s="32">
        <v>4.5347784414741188E-2</v>
      </c>
    </row>
    <row r="1052" spans="2:4" x14ac:dyDescent="0.2">
      <c r="B1052" t="s">
        <v>1082</v>
      </c>
      <c r="C1052" s="33">
        <f>Corr_0!C1052</f>
        <v>3.7715510918398906E-2</v>
      </c>
      <c r="D1052" s="32">
        <v>4.0970517444247276E-2</v>
      </c>
    </row>
    <row r="1053" spans="2:4" x14ac:dyDescent="0.2">
      <c r="B1053" t="s">
        <v>1083</v>
      </c>
      <c r="C1053" s="33">
        <f>Corr_0!C1053</f>
        <v>6.9783280252614863E-4</v>
      </c>
      <c r="D1053" s="32">
        <v>5.7167767583177563E-2</v>
      </c>
    </row>
    <row r="1054" spans="2:4" x14ac:dyDescent="0.2">
      <c r="B1054" t="s">
        <v>1084</v>
      </c>
      <c r="C1054" s="33">
        <f>Corr_0!C1054</f>
        <v>2.4447785338237105E-2</v>
      </c>
      <c r="D1054" s="32">
        <v>2.5000913751135716E-2</v>
      </c>
    </row>
    <row r="1055" spans="2:4" x14ac:dyDescent="0.2">
      <c r="B1055" t="s">
        <v>1085</v>
      </c>
      <c r="C1055" s="33">
        <f>Corr_0!C1055</f>
        <v>-1.6341585567503952E-2</v>
      </c>
      <c r="D1055" s="32">
        <v>2.7467063036295626E-2</v>
      </c>
    </row>
    <row r="1056" spans="2:4" x14ac:dyDescent="0.2">
      <c r="B1056" t="s">
        <v>1086</v>
      </c>
      <c r="C1056" s="33">
        <f>Corr_0!C1056</f>
        <v>2.7982283036776599E-2</v>
      </c>
      <c r="D1056" s="32">
        <v>2.5654985637224181E-2</v>
      </c>
    </row>
    <row r="1057" spans="2:4" x14ac:dyDescent="0.2">
      <c r="B1057" t="s">
        <v>1087</v>
      </c>
      <c r="C1057" s="33">
        <f>Corr_0!C1057</f>
        <v>2.2379025622442913E-2</v>
      </c>
      <c r="D1057" s="32">
        <v>2.8272618324598792E-2</v>
      </c>
    </row>
    <row r="1058" spans="2:4" x14ac:dyDescent="0.2">
      <c r="B1058" t="s">
        <v>1088</v>
      </c>
      <c r="C1058" s="33">
        <f>Corr_0!C1058</f>
        <v>4.7108662580777082E-2</v>
      </c>
      <c r="D1058" s="32">
        <v>3.319823067314643E-2</v>
      </c>
    </row>
    <row r="1059" spans="2:4" x14ac:dyDescent="0.2">
      <c r="B1059" t="s">
        <v>1089</v>
      </c>
      <c r="C1059" s="33">
        <f>Corr_0!C1059</f>
        <v>3.4447184372025957E-2</v>
      </c>
      <c r="D1059" s="32">
        <v>6.0486876752080178E-2</v>
      </c>
    </row>
    <row r="1060" spans="2:4" x14ac:dyDescent="0.2">
      <c r="B1060" t="s">
        <v>1090</v>
      </c>
      <c r="C1060" s="33">
        <f>Corr_0!C1060</f>
        <v>2.5855869914644961E-2</v>
      </c>
      <c r="D1060" s="32">
        <v>3.1246796029035823E-2</v>
      </c>
    </row>
    <row r="1061" spans="2:4" x14ac:dyDescent="0.2">
      <c r="B1061" t="s">
        <v>1091</v>
      </c>
      <c r="C1061" s="33">
        <f>Corr_0!C1061</f>
        <v>-1.1234372765977786E-2</v>
      </c>
      <c r="D1061" s="32">
        <v>3.8214483516877701E-2</v>
      </c>
    </row>
    <row r="1062" spans="2:4" x14ac:dyDescent="0.2">
      <c r="B1062" t="s">
        <v>1092</v>
      </c>
      <c r="C1062" s="33">
        <f>Corr_0!C1062</f>
        <v>-1.6081622517689555E-2</v>
      </c>
      <c r="D1062" s="32">
        <v>3.2357247298566622E-2</v>
      </c>
    </row>
    <row r="1063" spans="2:4" x14ac:dyDescent="0.2">
      <c r="B1063" t="s">
        <v>1093</v>
      </c>
      <c r="C1063" s="33">
        <f>Corr_0!C1063</f>
        <v>5.335129541675078E-2</v>
      </c>
      <c r="D1063" s="32">
        <v>4.2492025950852899E-2</v>
      </c>
    </row>
    <row r="1064" spans="2:4" x14ac:dyDescent="0.2">
      <c r="B1064" t="s">
        <v>1094</v>
      </c>
      <c r="C1064" s="33">
        <f>Corr_0!C1064</f>
        <v>9.608072681051882E-3</v>
      </c>
      <c r="D1064" s="32">
        <v>6.351444787807467E-2</v>
      </c>
    </row>
    <row r="1065" spans="2:4" x14ac:dyDescent="0.2">
      <c r="B1065" t="s">
        <v>1095</v>
      </c>
      <c r="C1065" s="33">
        <f>Corr_0!C1065</f>
        <v>2.847572995682357E-2</v>
      </c>
      <c r="D1065" s="32">
        <v>3.0079674406289836E-2</v>
      </c>
    </row>
    <row r="1066" spans="2:4" x14ac:dyDescent="0.2">
      <c r="B1066" t="s">
        <v>1096</v>
      </c>
      <c r="C1066" s="33">
        <f>Corr_0!C1066</f>
        <v>-9.9498580027514213E-3</v>
      </c>
      <c r="D1066" s="32">
        <v>3.4281345475410202E-2</v>
      </c>
    </row>
    <row r="1067" spans="2:4" x14ac:dyDescent="0.2">
      <c r="B1067" t="s">
        <v>1097</v>
      </c>
      <c r="C1067" s="33">
        <f>Corr_0!C1067</f>
        <v>-4.2073039136559381E-4</v>
      </c>
      <c r="D1067" s="32">
        <v>2.7707625980149669E-2</v>
      </c>
    </row>
    <row r="1068" spans="2:4" x14ac:dyDescent="0.2">
      <c r="B1068" t="s">
        <v>1098</v>
      </c>
      <c r="C1068" s="33">
        <f>Corr_0!C1068</f>
        <v>3.3532629173075743E-2</v>
      </c>
      <c r="D1068" s="32">
        <v>8.4490876873634019E-2</v>
      </c>
    </row>
    <row r="1069" spans="2:4" x14ac:dyDescent="0.2">
      <c r="B1069" t="s">
        <v>1099</v>
      </c>
      <c r="C1069" s="33">
        <f>Corr_0!C1069</f>
        <v>-1.4926632091250122E-2</v>
      </c>
      <c r="D1069" s="32">
        <v>2.6973122963913153E-2</v>
      </c>
    </row>
    <row r="1070" spans="2:4" x14ac:dyDescent="0.2">
      <c r="B1070" t="s">
        <v>1100</v>
      </c>
      <c r="C1070" s="33">
        <f>Corr_0!C1070</f>
        <v>2.8925914848810415E-2</v>
      </c>
      <c r="D1070" s="32">
        <v>2.6248214313431953E-2</v>
      </c>
    </row>
    <row r="1071" spans="2:4" x14ac:dyDescent="0.2">
      <c r="B1071" t="s">
        <v>1101</v>
      </c>
      <c r="C1071" s="33">
        <f>Corr_0!C1071</f>
        <v>9.3515912024228053E-3</v>
      </c>
      <c r="D1071" s="32">
        <v>2.7824509215713021E-2</v>
      </c>
    </row>
    <row r="1072" spans="2:4" x14ac:dyDescent="0.2">
      <c r="B1072" t="s">
        <v>1102</v>
      </c>
      <c r="C1072" s="33">
        <f>Corr_0!C1072</f>
        <v>8.5411139223982406E-3</v>
      </c>
      <c r="D1072" s="32">
        <v>3.7300378488143271E-2</v>
      </c>
    </row>
    <row r="1073" spans="2:4" x14ac:dyDescent="0.2">
      <c r="B1073" t="s">
        <v>1103</v>
      </c>
      <c r="C1073" s="33">
        <f>Corr_0!C1073</f>
        <v>2.0113880102608395E-2</v>
      </c>
      <c r="D1073" s="32">
        <v>2.5040925613387922E-2</v>
      </c>
    </row>
    <row r="1074" spans="2:4" x14ac:dyDescent="0.2">
      <c r="B1074" t="s">
        <v>1104</v>
      </c>
      <c r="C1074" s="33">
        <f>Corr_0!C1074</f>
        <v>6.7822483003160943E-3</v>
      </c>
      <c r="D1074" s="32">
        <v>4.4777350073210848E-2</v>
      </c>
    </row>
    <row r="1075" spans="2:4" x14ac:dyDescent="0.2">
      <c r="B1075" t="s">
        <v>1105</v>
      </c>
      <c r="C1075" s="33">
        <f>Corr_0!C1075</f>
        <v>1.5174537966872303E-2</v>
      </c>
      <c r="D1075" s="32">
        <v>4.990392290520318E-2</v>
      </c>
    </row>
    <row r="1076" spans="2:4" x14ac:dyDescent="0.2">
      <c r="B1076" t="s">
        <v>1106</v>
      </c>
      <c r="C1076" s="33">
        <f>Corr_0!C1076</f>
        <v>1.3366137035502153E-2</v>
      </c>
      <c r="D1076" s="32">
        <v>4.4897638132862572E-2</v>
      </c>
    </row>
    <row r="1077" spans="2:4" x14ac:dyDescent="0.2">
      <c r="B1077" t="s">
        <v>1107</v>
      </c>
      <c r="C1077" s="33">
        <f>Corr_0!C1077</f>
        <v>6.9947864630284986E-3</v>
      </c>
      <c r="D1077" s="32">
        <v>2.5126250944026651E-2</v>
      </c>
    </row>
    <row r="1078" spans="2:4" x14ac:dyDescent="0.2">
      <c r="B1078" t="s">
        <v>1108</v>
      </c>
      <c r="C1078" s="33">
        <f>Corr_0!C1078</f>
        <v>-1.2181768799723743E-2</v>
      </c>
      <c r="D1078" s="32">
        <v>7.6005027285253851E-2</v>
      </c>
    </row>
    <row r="1079" spans="2:4" x14ac:dyDescent="0.2">
      <c r="B1079" t="s">
        <v>1109</v>
      </c>
      <c r="C1079" s="33">
        <f>Corr_0!C1079</f>
        <v>2.4278976645705226E-2</v>
      </c>
      <c r="D1079" s="32">
        <v>2.6924483189297285E-2</v>
      </c>
    </row>
    <row r="1080" spans="2:4" x14ac:dyDescent="0.2">
      <c r="B1080" t="s">
        <v>1110</v>
      </c>
      <c r="C1080" s="33">
        <f>Corr_0!C1080</f>
        <v>1.9016026439005372E-2</v>
      </c>
      <c r="D1080" s="32">
        <v>2.5514021510112617E-2</v>
      </c>
    </row>
    <row r="1081" spans="2:4" x14ac:dyDescent="0.2">
      <c r="B1081" t="s">
        <v>1111</v>
      </c>
      <c r="C1081" s="33">
        <f>Corr_0!C1081</f>
        <v>-3.3940150026776507E-2</v>
      </c>
      <c r="D1081" s="32">
        <v>3.4196123508510437E-2</v>
      </c>
    </row>
    <row r="1082" spans="2:4" x14ac:dyDescent="0.2">
      <c r="B1082" t="s">
        <v>1112</v>
      </c>
      <c r="C1082" s="33">
        <f>Corr_0!C1082</f>
        <v>2.941899255717173E-2</v>
      </c>
      <c r="D1082" s="32">
        <v>3.0168928862477323E-2</v>
      </c>
    </row>
    <row r="1083" spans="2:4" x14ac:dyDescent="0.2">
      <c r="B1083" t="s">
        <v>1113</v>
      </c>
      <c r="C1083" s="33">
        <f>Corr_0!C1083</f>
        <v>2.8630238795039821E-2</v>
      </c>
      <c r="D1083" s="32">
        <v>0.10335241711992643</v>
      </c>
    </row>
    <row r="1084" spans="2:4" x14ac:dyDescent="0.2">
      <c r="B1084" t="s">
        <v>1114</v>
      </c>
      <c r="C1084" s="33">
        <f>Corr_0!C1084</f>
        <v>1.6697552921731529E-2</v>
      </c>
      <c r="D1084" s="32">
        <v>4.2415848421633512E-2</v>
      </c>
    </row>
    <row r="1085" spans="2:4" x14ac:dyDescent="0.2">
      <c r="B1085" t="s">
        <v>1115</v>
      </c>
      <c r="C1085" s="33">
        <f>Corr_0!C1085</f>
        <v>2.2233326125696458E-2</v>
      </c>
      <c r="D1085" s="32">
        <v>5.2087267370764682E-2</v>
      </c>
    </row>
    <row r="1086" spans="2:4" x14ac:dyDescent="0.2">
      <c r="B1086" t="s">
        <v>1116</v>
      </c>
      <c r="C1086" s="33">
        <f>Corr_0!C1086</f>
        <v>6.072590581737548E-3</v>
      </c>
      <c r="D1086" s="32">
        <v>2.699601570563577E-2</v>
      </c>
    </row>
    <row r="1087" spans="2:4" x14ac:dyDescent="0.2">
      <c r="B1087" t="s">
        <v>1117</v>
      </c>
      <c r="C1087" s="33">
        <f>Corr_0!C1087</f>
        <v>1.8759617691264999E-2</v>
      </c>
      <c r="D1087" s="32">
        <v>2.8771327516124205E-2</v>
      </c>
    </row>
    <row r="1088" spans="2:4" x14ac:dyDescent="0.2">
      <c r="B1088" t="s">
        <v>1118</v>
      </c>
      <c r="C1088" s="33">
        <f>Corr_0!C1088</f>
        <v>-8.824035556926341E-3</v>
      </c>
      <c r="D1088" s="32">
        <v>6.1596584693601346E-2</v>
      </c>
    </row>
    <row r="1089" spans="2:4" x14ac:dyDescent="0.2">
      <c r="B1089" t="s">
        <v>1119</v>
      </c>
      <c r="C1089" s="33">
        <f>Corr_0!C1089</f>
        <v>4.9475165540729081E-4</v>
      </c>
      <c r="D1089" s="32">
        <v>2.6298159782378483E-2</v>
      </c>
    </row>
    <row r="1090" spans="2:4" x14ac:dyDescent="0.2">
      <c r="B1090" t="s">
        <v>1120</v>
      </c>
      <c r="C1090" s="33">
        <f>Corr_0!C1090</f>
        <v>1.663130205628971E-2</v>
      </c>
      <c r="D1090" s="32">
        <v>2.6031969831145009E-2</v>
      </c>
    </row>
    <row r="1091" spans="2:4" x14ac:dyDescent="0.2">
      <c r="B1091" t="s">
        <v>1121</v>
      </c>
      <c r="C1091" s="33">
        <f>Corr_0!C1091</f>
        <v>-1.088972335901507E-2</v>
      </c>
      <c r="D1091" s="32">
        <v>3.8445548038954523E-2</v>
      </c>
    </row>
    <row r="1092" spans="2:4" x14ac:dyDescent="0.2">
      <c r="B1092" t="s">
        <v>1122</v>
      </c>
      <c r="C1092" s="33">
        <f>Corr_0!C1092</f>
        <v>1.1012262188578021E-2</v>
      </c>
      <c r="D1092" s="32">
        <v>2.5215880740045417E-2</v>
      </c>
    </row>
    <row r="1093" spans="2:4" x14ac:dyDescent="0.2">
      <c r="B1093" t="s">
        <v>1123</v>
      </c>
      <c r="C1093" s="33">
        <f>Corr_0!C1093</f>
        <v>-7.8621902351204715E-3</v>
      </c>
      <c r="D1093" s="32">
        <v>4.5543882532869055E-2</v>
      </c>
    </row>
    <row r="1094" spans="2:4" x14ac:dyDescent="0.2">
      <c r="B1094" t="s">
        <v>1124</v>
      </c>
      <c r="C1094" s="33">
        <f>Corr_0!C1094</f>
        <v>2.1011296815653065E-2</v>
      </c>
      <c r="D1094" s="32">
        <v>3.4822083326428291E-2</v>
      </c>
    </row>
    <row r="1095" spans="2:4" x14ac:dyDescent="0.2">
      <c r="B1095" t="s">
        <v>1125</v>
      </c>
      <c r="C1095" s="33">
        <f>Corr_0!C1095</f>
        <v>-8.8708145857411842E-3</v>
      </c>
      <c r="D1095" s="32">
        <v>2.7408563508132401E-2</v>
      </c>
    </row>
    <row r="1096" spans="2:4" x14ac:dyDescent="0.2">
      <c r="B1096" t="s">
        <v>1126</v>
      </c>
      <c r="C1096" s="33">
        <f>Corr_0!C1096</f>
        <v>2.7749651140865611E-2</v>
      </c>
      <c r="D1096" s="32">
        <v>3.4514126378951696E-2</v>
      </c>
    </row>
    <row r="1097" spans="2:4" x14ac:dyDescent="0.2">
      <c r="B1097" t="s">
        <v>1127</v>
      </c>
      <c r="C1097" s="33">
        <f>Corr_0!C1097</f>
        <v>3.7667620352018526E-3</v>
      </c>
      <c r="D1097" s="32">
        <v>2.5554535927052875E-2</v>
      </c>
    </row>
    <row r="1098" spans="2:4" x14ac:dyDescent="0.2">
      <c r="B1098" t="s">
        <v>1128</v>
      </c>
      <c r="C1098" s="33">
        <f>Corr_0!C1098</f>
        <v>1.2740126268811873E-2</v>
      </c>
      <c r="D1098" s="32">
        <v>2.8159698694948589E-2</v>
      </c>
    </row>
    <row r="1099" spans="2:4" x14ac:dyDescent="0.2">
      <c r="B1099" t="s">
        <v>1129</v>
      </c>
      <c r="C1099" s="33">
        <f>Corr_0!C1099</f>
        <v>-3.886452438438262E-2</v>
      </c>
      <c r="D1099" s="32">
        <v>2.5470751192832153E-2</v>
      </c>
    </row>
    <row r="1100" spans="2:4" x14ac:dyDescent="0.2">
      <c r="B1100" t="s">
        <v>1130</v>
      </c>
      <c r="C1100" s="33">
        <f>Corr_0!C1100</f>
        <v>-1.7957533300839712E-2</v>
      </c>
      <c r="D1100" s="32">
        <v>0.12148258409292256</v>
      </c>
    </row>
    <row r="1101" spans="2:4" x14ac:dyDescent="0.2">
      <c r="B1101" t="s">
        <v>1131</v>
      </c>
      <c r="C1101" s="33">
        <f>Corr_0!C1101</f>
        <v>2.3367313363196675E-2</v>
      </c>
      <c r="D1101" s="32">
        <v>2.8763901998198387E-2</v>
      </c>
    </row>
    <row r="1102" spans="2:4" x14ac:dyDescent="0.2">
      <c r="B1102" t="s">
        <v>1132</v>
      </c>
      <c r="C1102" s="33">
        <f>Corr_0!C1102</f>
        <v>1.3887427313084826E-2</v>
      </c>
      <c r="D1102" s="32">
        <v>2.52486005232423E-2</v>
      </c>
    </row>
    <row r="1103" spans="2:4" x14ac:dyDescent="0.2">
      <c r="B1103" t="s">
        <v>1133</v>
      </c>
      <c r="C1103" s="33">
        <f>Corr_0!C1103</f>
        <v>-1.235533004600828E-2</v>
      </c>
      <c r="D1103" s="32">
        <v>5.1983280087254023E-2</v>
      </c>
    </row>
    <row r="1104" spans="2:4" x14ac:dyDescent="0.2">
      <c r="B1104" t="s">
        <v>1134</v>
      </c>
      <c r="C1104" s="33">
        <f>Corr_0!C1104</f>
        <v>2.0205443157449883E-3</v>
      </c>
      <c r="D1104" s="32">
        <v>7.9758865282181152E-2</v>
      </c>
    </row>
    <row r="1105" spans="2:4" x14ac:dyDescent="0.2">
      <c r="B1105" t="s">
        <v>1135</v>
      </c>
      <c r="C1105" s="33">
        <f>Corr_0!C1105</f>
        <v>1.9872752211172729E-2</v>
      </c>
      <c r="D1105" s="32">
        <v>2.906575503611205E-2</v>
      </c>
    </row>
    <row r="1106" spans="2:4" x14ac:dyDescent="0.2">
      <c r="B1106" t="s">
        <v>1136</v>
      </c>
      <c r="C1106" s="33">
        <f>Corr_0!C1106</f>
        <v>3.4622610570745338E-2</v>
      </c>
      <c r="D1106" s="32">
        <v>3.074326511877417E-2</v>
      </c>
    </row>
    <row r="1107" spans="2:4" x14ac:dyDescent="0.2">
      <c r="B1107" t="s">
        <v>1137</v>
      </c>
      <c r="C1107" s="33">
        <f>Corr_0!C1107</f>
        <v>-6.8219081826542145E-3</v>
      </c>
      <c r="D1107" s="32">
        <v>4.3815013377085932E-2</v>
      </c>
    </row>
    <row r="1108" spans="2:4" x14ac:dyDescent="0.2">
      <c r="B1108" t="s">
        <v>1138</v>
      </c>
      <c r="C1108" s="33">
        <f>Corr_0!C1108</f>
        <v>8.305543419600353E-3</v>
      </c>
      <c r="D1108" s="32">
        <v>4.3739606588402036E-2</v>
      </c>
    </row>
    <row r="1109" spans="2:4" x14ac:dyDescent="0.2">
      <c r="B1109" t="s">
        <v>1139</v>
      </c>
      <c r="C1109" s="33">
        <f>Corr_0!C1109</f>
        <v>2.4466894165303572E-2</v>
      </c>
      <c r="D1109" s="32">
        <v>3.5982367282078792E-2</v>
      </c>
    </row>
    <row r="1110" spans="2:4" x14ac:dyDescent="0.2">
      <c r="B1110" t="s">
        <v>1140</v>
      </c>
      <c r="C1110" s="33">
        <f>Corr_0!C1110</f>
        <v>-3.0339419347527555E-2</v>
      </c>
      <c r="D1110" s="32">
        <v>3.7720599141496947E-2</v>
      </c>
    </row>
    <row r="1111" spans="2:4" x14ac:dyDescent="0.2">
      <c r="B1111" t="s">
        <v>1141</v>
      </c>
      <c r="C1111" s="33">
        <f>Corr_0!C1111</f>
        <v>4.1046492771057153E-2</v>
      </c>
      <c r="D1111" s="32">
        <v>3.0229947168582703E-2</v>
      </c>
    </row>
    <row r="1112" spans="2:4" x14ac:dyDescent="0.2">
      <c r="B1112" t="s">
        <v>1142</v>
      </c>
      <c r="C1112" s="33">
        <f>Corr_0!C1112</f>
        <v>1.2110912065583342E-2</v>
      </c>
      <c r="D1112" s="32">
        <v>3.9720638969960767E-2</v>
      </c>
    </row>
    <row r="1113" spans="2:4" x14ac:dyDescent="0.2">
      <c r="B1113" t="s">
        <v>1143</v>
      </c>
      <c r="C1113" s="33">
        <f>Corr_0!C1113</f>
        <v>1.5426930089163233E-2</v>
      </c>
      <c r="D1113" s="32">
        <v>3.2340064384107511E-2</v>
      </c>
    </row>
    <row r="1114" spans="2:4" x14ac:dyDescent="0.2">
      <c r="B1114" t="s">
        <v>1144</v>
      </c>
      <c r="C1114" s="33">
        <f>Corr_0!C1114</f>
        <v>2.0986770752774414E-2</v>
      </c>
      <c r="D1114" s="32">
        <v>2.5488965984471264E-2</v>
      </c>
    </row>
    <row r="1115" spans="2:4" x14ac:dyDescent="0.2">
      <c r="B1115" t="s">
        <v>1145</v>
      </c>
      <c r="C1115" s="33">
        <f>Corr_0!C1115</f>
        <v>-1.1940620899583247E-3</v>
      </c>
      <c r="D1115" s="32">
        <v>4.2442810106695469E-2</v>
      </c>
    </row>
    <row r="1116" spans="2:4" x14ac:dyDescent="0.2">
      <c r="B1116" t="s">
        <v>1146</v>
      </c>
      <c r="C1116" s="33">
        <f>Corr_0!C1116</f>
        <v>1.6944963364981844E-2</v>
      </c>
      <c r="D1116" s="32">
        <v>2.9264899315491609E-2</v>
      </c>
    </row>
    <row r="1117" spans="2:4" x14ac:dyDescent="0.2">
      <c r="B1117" t="s">
        <v>1147</v>
      </c>
      <c r="C1117" s="33">
        <f>Corr_0!C1117</f>
        <v>2.1636473196385207E-2</v>
      </c>
      <c r="D1117" s="32">
        <v>2.5878773846837379E-2</v>
      </c>
    </row>
    <row r="1118" spans="2:4" x14ac:dyDescent="0.2">
      <c r="B1118" t="s">
        <v>1148</v>
      </c>
      <c r="C1118" s="33">
        <f>Corr_0!C1118</f>
        <v>2.1647738854539689E-5</v>
      </c>
      <c r="D1118" s="32">
        <v>3.0360611335518865E-2</v>
      </c>
    </row>
    <row r="1119" spans="2:4" x14ac:dyDescent="0.2">
      <c r="B1119" t="s">
        <v>1149</v>
      </c>
      <c r="C1119" s="33">
        <f>Corr_0!C1119</f>
        <v>1.3864726247825903E-2</v>
      </c>
      <c r="D1119" s="32">
        <v>4.0931190279018606E-2</v>
      </c>
    </row>
    <row r="1120" spans="2:4" x14ac:dyDescent="0.2">
      <c r="B1120" t="s">
        <v>1150</v>
      </c>
      <c r="C1120" s="33">
        <f>Corr_0!C1120</f>
        <v>2.5481672588072581E-2</v>
      </c>
      <c r="D1120" s="32">
        <v>2.7090084438726021E-2</v>
      </c>
    </row>
    <row r="1121" spans="2:4" x14ac:dyDescent="0.2">
      <c r="B1121" t="s">
        <v>1151</v>
      </c>
      <c r="C1121" s="33">
        <f>Corr_0!C1121</f>
        <v>2.2661631559886375E-2</v>
      </c>
      <c r="D1121" s="32">
        <v>7.2357751062860298E-2</v>
      </c>
    </row>
    <row r="1122" spans="2:4" x14ac:dyDescent="0.2">
      <c r="B1122" t="s">
        <v>1152</v>
      </c>
      <c r="C1122" s="33">
        <f>Corr_0!C1122</f>
        <v>4.4406943679441438E-2</v>
      </c>
      <c r="D1122" s="32">
        <v>3.252913315202742E-2</v>
      </c>
    </row>
    <row r="1123" spans="2:4" x14ac:dyDescent="0.2">
      <c r="B1123" t="s">
        <v>1153</v>
      </c>
      <c r="C1123" s="33">
        <f>Corr_0!C1123</f>
        <v>-7.0431324227502434E-3</v>
      </c>
      <c r="D1123" s="32">
        <v>6.1381646641799063E-2</v>
      </c>
    </row>
    <row r="1124" spans="2:4" x14ac:dyDescent="0.2">
      <c r="B1124" t="s">
        <v>1154</v>
      </c>
      <c r="C1124" s="33">
        <f>Corr_0!C1124</f>
        <v>-4.3143919266230311E-2</v>
      </c>
      <c r="D1124" s="32">
        <v>2.6157583841492631E-2</v>
      </c>
    </row>
    <row r="1125" spans="2:4" x14ac:dyDescent="0.2">
      <c r="B1125" t="s">
        <v>1155</v>
      </c>
      <c r="C1125" s="33">
        <f>Corr_0!C1125</f>
        <v>-3.9442397001599079E-3</v>
      </c>
      <c r="D1125" s="32">
        <v>2.8526350377748554E-2</v>
      </c>
    </row>
    <row r="1126" spans="2:4" x14ac:dyDescent="0.2">
      <c r="B1126" t="s">
        <v>1156</v>
      </c>
      <c r="C1126" s="33">
        <f>Corr_0!C1126</f>
        <v>-1.350660457464505E-2</v>
      </c>
      <c r="D1126" s="32">
        <v>3.7218320477909787E-2</v>
      </c>
    </row>
    <row r="1127" spans="2:4" x14ac:dyDescent="0.2">
      <c r="B1127" t="s">
        <v>1157</v>
      </c>
      <c r="C1127" s="33">
        <f>Corr_0!C1127</f>
        <v>9.7425170571315764E-3</v>
      </c>
      <c r="D1127" s="32">
        <v>7.0359197702533516E-2</v>
      </c>
    </row>
    <row r="1128" spans="2:4" x14ac:dyDescent="0.2">
      <c r="B1128" t="s">
        <v>1158</v>
      </c>
      <c r="C1128" s="33">
        <f>Corr_0!C1128</f>
        <v>3.6638298642268551E-2</v>
      </c>
      <c r="D1128" s="32">
        <v>7.7213018413241963E-2</v>
      </c>
    </row>
    <row r="1129" spans="2:4" x14ac:dyDescent="0.2">
      <c r="B1129" t="s">
        <v>1159</v>
      </c>
      <c r="C1129" s="33">
        <f>Corr_0!C1129</f>
        <v>1.8601170329285238E-2</v>
      </c>
      <c r="D1129" s="32">
        <v>3.1002838934455622E-2</v>
      </c>
    </row>
    <row r="1130" spans="2:4" x14ac:dyDescent="0.2">
      <c r="B1130" t="s">
        <v>1160</v>
      </c>
      <c r="C1130" s="33">
        <f>Corr_0!C1130</f>
        <v>-4.5393364381407179E-3</v>
      </c>
      <c r="D1130" s="32">
        <v>2.5581388425185272E-2</v>
      </c>
    </row>
    <row r="1131" spans="2:4" x14ac:dyDescent="0.2">
      <c r="B1131" t="s">
        <v>1161</v>
      </c>
      <c r="C1131" s="33">
        <f>Corr_0!C1131</f>
        <v>-1.3551378020912131E-2</v>
      </c>
      <c r="D1131" s="32">
        <v>5.3707352041024274E-2</v>
      </c>
    </row>
    <row r="1132" spans="2:4" x14ac:dyDescent="0.2">
      <c r="B1132" t="s">
        <v>1162</v>
      </c>
      <c r="C1132" s="33">
        <f>Corr_0!C1132</f>
        <v>1.4551216074339037E-3</v>
      </c>
      <c r="D1132" s="32">
        <v>6.432446916424131E-2</v>
      </c>
    </row>
    <row r="1133" spans="2:4" x14ac:dyDescent="0.2">
      <c r="B1133" t="s">
        <v>1163</v>
      </c>
      <c r="C1133" s="33">
        <f>Corr_0!C1133</f>
        <v>3.8913154877578487E-2</v>
      </c>
      <c r="D1133" s="32">
        <v>5.7660574794483367E-2</v>
      </c>
    </row>
    <row r="1134" spans="2:4" x14ac:dyDescent="0.2">
      <c r="B1134" t="s">
        <v>1164</v>
      </c>
      <c r="C1134" s="33">
        <f>Corr_0!C1134</f>
        <v>-5.9209915862317528E-3</v>
      </c>
      <c r="D1134" s="32">
        <v>4.7228283462572282E-2</v>
      </c>
    </row>
    <row r="1135" spans="2:4" x14ac:dyDescent="0.2">
      <c r="B1135" t="s">
        <v>1165</v>
      </c>
      <c r="C1135" s="33">
        <f>Corr_0!C1135</f>
        <v>2.77187432895473E-2</v>
      </c>
      <c r="D1135" s="32">
        <v>8.5842992499713694E-2</v>
      </c>
    </row>
    <row r="1136" spans="2:4" x14ac:dyDescent="0.2">
      <c r="B1136" t="s">
        <v>1166</v>
      </c>
      <c r="C1136" s="33">
        <f>Corr_0!C1136</f>
        <v>3.3340950269143368E-2</v>
      </c>
      <c r="D1136" s="32">
        <v>6.9708873775016E-2</v>
      </c>
    </row>
    <row r="1137" spans="2:4" x14ac:dyDescent="0.2">
      <c r="B1137" t="s">
        <v>1167</v>
      </c>
      <c r="C1137" s="33">
        <f>Corr_0!C1137</f>
        <v>-6.3745425201089511E-3</v>
      </c>
      <c r="D1137" s="32">
        <v>3.126662966142154E-2</v>
      </c>
    </row>
    <row r="1138" spans="2:4" x14ac:dyDescent="0.2">
      <c r="B1138" t="s">
        <v>1168</v>
      </c>
      <c r="C1138" s="33">
        <f>Corr_0!C1138</f>
        <v>2.4942682955059158E-2</v>
      </c>
      <c r="D1138" s="32">
        <v>5.5644366075084765E-2</v>
      </c>
    </row>
    <row r="1139" spans="2:4" x14ac:dyDescent="0.2">
      <c r="B1139" t="s">
        <v>1169</v>
      </c>
      <c r="C1139" s="33">
        <f>Corr_0!C1139</f>
        <v>2.584010558641521E-2</v>
      </c>
      <c r="D1139" s="32">
        <v>3.8433251394568019E-2</v>
      </c>
    </row>
    <row r="1140" spans="2:4" x14ac:dyDescent="0.2">
      <c r="B1140" t="s">
        <v>1170</v>
      </c>
      <c r="C1140" s="33">
        <f>Corr_0!C1140</f>
        <v>3.3411882866316203E-2</v>
      </c>
      <c r="D1140" s="32">
        <v>3.0622346195774697E-2</v>
      </c>
    </row>
    <row r="1141" spans="2:4" x14ac:dyDescent="0.2">
      <c r="B1141" t="s">
        <v>1171</v>
      </c>
      <c r="C1141" s="33">
        <f>Corr_0!C1141</f>
        <v>2.6506933449797682E-2</v>
      </c>
      <c r="D1141" s="32">
        <v>2.5484310163734168E-2</v>
      </c>
    </row>
    <row r="1142" spans="2:4" x14ac:dyDescent="0.2">
      <c r="B1142" t="s">
        <v>1172</v>
      </c>
      <c r="C1142" s="33">
        <f>Corr_0!C1142</f>
        <v>-4.4509224487578464E-3</v>
      </c>
      <c r="D1142" s="32">
        <v>3.0350417392279623E-2</v>
      </c>
    </row>
    <row r="1143" spans="2:4" x14ac:dyDescent="0.2">
      <c r="B1143" t="s">
        <v>1173</v>
      </c>
      <c r="C1143" s="33">
        <f>Corr_0!C1143</f>
        <v>2.5050189225431528E-2</v>
      </c>
      <c r="D1143" s="32">
        <v>7.396929284301984E-2</v>
      </c>
    </row>
    <row r="1144" spans="2:4" x14ac:dyDescent="0.2">
      <c r="B1144" t="s">
        <v>1174</v>
      </c>
      <c r="C1144" s="33">
        <f>Corr_0!C1144</f>
        <v>1.2932405324663934E-2</v>
      </c>
      <c r="D1144" s="32">
        <v>3.2853722159916054E-2</v>
      </c>
    </row>
    <row r="1145" spans="2:4" x14ac:dyDescent="0.2">
      <c r="B1145" t="s">
        <v>1175</v>
      </c>
      <c r="C1145" s="33">
        <f>Corr_0!C1145</f>
        <v>1.130996769328867E-2</v>
      </c>
      <c r="D1145" s="32">
        <v>2.5000509908633922E-2</v>
      </c>
    </row>
    <row r="1146" spans="2:4" x14ac:dyDescent="0.2">
      <c r="B1146" t="s">
        <v>1176</v>
      </c>
      <c r="C1146" s="33">
        <f>Corr_0!C1146</f>
        <v>2.3411795039776938E-2</v>
      </c>
      <c r="D1146" s="32">
        <v>4.5898721750491984E-2</v>
      </c>
    </row>
    <row r="1147" spans="2:4" x14ac:dyDescent="0.2">
      <c r="B1147" t="s">
        <v>1177</v>
      </c>
      <c r="C1147" s="33">
        <f>Corr_0!C1147</f>
        <v>-1.1164036137422154E-2</v>
      </c>
      <c r="D1147" s="32">
        <v>7.2967069851572613E-2</v>
      </c>
    </row>
    <row r="1148" spans="2:4" x14ac:dyDescent="0.2">
      <c r="B1148" t="s">
        <v>1178</v>
      </c>
      <c r="C1148" s="33">
        <f>Corr_0!C1148</f>
        <v>5.0020794939379812E-3</v>
      </c>
      <c r="D1148" s="32">
        <v>3.9614854651805601E-2</v>
      </c>
    </row>
    <row r="1149" spans="2:4" x14ac:dyDescent="0.2">
      <c r="B1149" t="s">
        <v>1179</v>
      </c>
      <c r="C1149" s="33">
        <f>Corr_0!C1149</f>
        <v>1.8557239672113694E-2</v>
      </c>
      <c r="D1149" s="32">
        <v>3.9030028198468847E-2</v>
      </c>
    </row>
    <row r="1150" spans="2:4" x14ac:dyDescent="0.2">
      <c r="B1150" t="s">
        <v>1180</v>
      </c>
      <c r="C1150" s="33">
        <f>Corr_0!C1150</f>
        <v>5.7557687275654808E-2</v>
      </c>
      <c r="D1150" s="32">
        <v>2.6120893127095555E-2</v>
      </c>
    </row>
    <row r="1151" spans="2:4" x14ac:dyDescent="0.2">
      <c r="B1151" t="s">
        <v>1181</v>
      </c>
      <c r="C1151" s="33">
        <f>Corr_0!C1151</f>
        <v>1.5198078528397177E-2</v>
      </c>
      <c r="D1151" s="32">
        <v>2.6309784798444237E-2</v>
      </c>
    </row>
    <row r="1152" spans="2:4" x14ac:dyDescent="0.2">
      <c r="B1152" t="s">
        <v>1182</v>
      </c>
      <c r="C1152" s="33">
        <f>Corr_0!C1152</f>
        <v>5.7381400496902442E-3</v>
      </c>
      <c r="D1152" s="32">
        <v>6.2764189142247073E-2</v>
      </c>
    </row>
    <row r="1153" spans="2:4" x14ac:dyDescent="0.2">
      <c r="B1153" t="s">
        <v>1183</v>
      </c>
      <c r="C1153" s="33">
        <f>Corr_0!C1153</f>
        <v>5.8813708638235374E-3</v>
      </c>
      <c r="D1153" s="32">
        <v>2.9179012652134267E-2</v>
      </c>
    </row>
    <row r="1154" spans="2:4" x14ac:dyDescent="0.2">
      <c r="B1154" t="s">
        <v>1184</v>
      </c>
      <c r="C1154" s="33">
        <f>Corr_0!C1154</f>
        <v>-1.5425773678861174E-2</v>
      </c>
      <c r="D1154" s="32">
        <v>4.5446257048145762E-2</v>
      </c>
    </row>
    <row r="1155" spans="2:4" x14ac:dyDescent="0.2">
      <c r="B1155" t="s">
        <v>1185</v>
      </c>
      <c r="C1155" s="33">
        <f>Corr_0!C1155</f>
        <v>-6.261508255513774E-3</v>
      </c>
      <c r="D1155" s="32">
        <v>2.5168110982102018E-2</v>
      </c>
    </row>
    <row r="1156" spans="2:4" x14ac:dyDescent="0.2">
      <c r="B1156" t="s">
        <v>1186</v>
      </c>
      <c r="C1156" s="33">
        <f>Corr_0!C1156</f>
        <v>-2.5917146713238012E-2</v>
      </c>
      <c r="D1156" s="32">
        <v>5.6425509747689138E-2</v>
      </c>
    </row>
    <row r="1157" spans="2:4" x14ac:dyDescent="0.2">
      <c r="B1157" t="s">
        <v>1187</v>
      </c>
      <c r="C1157" s="33">
        <f>Corr_0!C1157</f>
        <v>5.6302457639425601E-3</v>
      </c>
      <c r="D1157" s="32">
        <v>0.12553096665590227</v>
      </c>
    </row>
    <row r="1158" spans="2:4" x14ac:dyDescent="0.2">
      <c r="B1158" t="s">
        <v>1188</v>
      </c>
      <c r="C1158" s="33">
        <f>Corr_0!C1158</f>
        <v>2.1054088574467271E-2</v>
      </c>
      <c r="D1158" s="32">
        <v>3.2187463733907594E-2</v>
      </c>
    </row>
    <row r="1159" spans="2:4" x14ac:dyDescent="0.2">
      <c r="B1159" t="s">
        <v>1189</v>
      </c>
      <c r="C1159" s="33">
        <f>Corr_0!C1159</f>
        <v>1.4795265255569234E-2</v>
      </c>
      <c r="D1159" s="32">
        <v>5.7696714275116891E-2</v>
      </c>
    </row>
    <row r="1160" spans="2:4" x14ac:dyDescent="0.2">
      <c r="B1160" t="s">
        <v>1190</v>
      </c>
      <c r="C1160" s="33">
        <f>Corr_0!C1160</f>
        <v>1.7242120181374113E-2</v>
      </c>
      <c r="D1160" s="32">
        <v>6.2207629392237986E-2</v>
      </c>
    </row>
    <row r="1161" spans="2:4" x14ac:dyDescent="0.2">
      <c r="B1161" t="s">
        <v>1191</v>
      </c>
      <c r="C1161" s="33">
        <f>Corr_0!C1161</f>
        <v>1.5020058819023463E-2</v>
      </c>
      <c r="D1161" s="32">
        <v>8.456156105246046E-2</v>
      </c>
    </row>
    <row r="1162" spans="2:4" x14ac:dyDescent="0.2">
      <c r="B1162" t="s">
        <v>1192</v>
      </c>
      <c r="C1162" s="33">
        <f>Corr_0!C1162</f>
        <v>1.3462880775003988E-2</v>
      </c>
      <c r="D1162" s="32">
        <v>2.660198147002895E-2</v>
      </c>
    </row>
    <row r="1163" spans="2:4" x14ac:dyDescent="0.2">
      <c r="B1163" t="s">
        <v>1193</v>
      </c>
      <c r="C1163" s="33">
        <f>Corr_0!C1163</f>
        <v>-1.3994414860054904E-2</v>
      </c>
      <c r="D1163" s="32">
        <v>6.4150822223683401E-2</v>
      </c>
    </row>
    <row r="1164" spans="2:4" x14ac:dyDescent="0.2">
      <c r="B1164" t="s">
        <v>1194</v>
      </c>
      <c r="C1164" s="33">
        <f>Corr_0!C1164</f>
        <v>-1.4041164847397E-2</v>
      </c>
      <c r="D1164" s="32">
        <v>2.8505205845469776E-2</v>
      </c>
    </row>
    <row r="1165" spans="2:4" x14ac:dyDescent="0.2">
      <c r="B1165" t="s">
        <v>1195</v>
      </c>
      <c r="C1165" s="33">
        <f>Corr_0!C1165</f>
        <v>-1.1511646655647757E-2</v>
      </c>
      <c r="D1165" s="32">
        <v>3.004613801673138E-2</v>
      </c>
    </row>
    <row r="1166" spans="2:4" x14ac:dyDescent="0.2">
      <c r="B1166" t="s">
        <v>1196</v>
      </c>
      <c r="C1166" s="33">
        <f>Corr_0!C1166</f>
        <v>5.1859154042701611E-2</v>
      </c>
      <c r="D1166" s="32">
        <v>4.642486997362185E-2</v>
      </c>
    </row>
    <row r="1167" spans="2:4" x14ac:dyDescent="0.2">
      <c r="B1167" t="s">
        <v>1197</v>
      </c>
      <c r="C1167" s="33">
        <f>Corr_0!C1167</f>
        <v>3.5944764266463002E-2</v>
      </c>
      <c r="D1167" s="32">
        <v>7.2307930955018418E-2</v>
      </c>
    </row>
    <row r="1168" spans="2:4" x14ac:dyDescent="0.2">
      <c r="B1168" t="s">
        <v>1198</v>
      </c>
      <c r="C1168" s="33">
        <f>Corr_0!C1168</f>
        <v>1.9942618430643801E-2</v>
      </c>
      <c r="D1168" s="32">
        <v>2.6465241586123983E-2</v>
      </c>
    </row>
    <row r="1169" spans="2:4" x14ac:dyDescent="0.2">
      <c r="B1169" t="s">
        <v>1199</v>
      </c>
      <c r="C1169" s="33">
        <f>Corr_0!C1169</f>
        <v>8.0003052177791932E-3</v>
      </c>
      <c r="D1169" s="32">
        <v>2.600010964212613E-2</v>
      </c>
    </row>
    <row r="1170" spans="2:4" x14ac:dyDescent="0.2">
      <c r="B1170" t="s">
        <v>1200</v>
      </c>
      <c r="C1170" s="33">
        <f>Corr_0!C1170</f>
        <v>4.0559732192541421E-2</v>
      </c>
      <c r="D1170" s="32">
        <v>3.9931276404734824E-2</v>
      </c>
    </row>
    <row r="1171" spans="2:4" x14ac:dyDescent="0.2">
      <c r="B1171" t="s">
        <v>1201</v>
      </c>
      <c r="C1171" s="33">
        <f>Corr_0!C1171</f>
        <v>1.3848444239311161E-2</v>
      </c>
      <c r="D1171" s="32">
        <v>7.4038397039402098E-2</v>
      </c>
    </row>
    <row r="1172" spans="2:4" x14ac:dyDescent="0.2">
      <c r="B1172" t="s">
        <v>1202</v>
      </c>
      <c r="C1172" s="33">
        <f>Corr_0!C1172</f>
        <v>7.6718744447444361E-3</v>
      </c>
      <c r="D1172" s="32">
        <v>2.5398333713088313E-2</v>
      </c>
    </row>
    <row r="1173" spans="2:4" x14ac:dyDescent="0.2">
      <c r="B1173" t="s">
        <v>1203</v>
      </c>
      <c r="C1173" s="33">
        <f>Corr_0!C1173</f>
        <v>1.0307451466604983E-2</v>
      </c>
      <c r="D1173" s="32">
        <v>2.8783792878882879E-2</v>
      </c>
    </row>
    <row r="1174" spans="2:4" x14ac:dyDescent="0.2">
      <c r="B1174" t="s">
        <v>1204</v>
      </c>
      <c r="C1174" s="33">
        <f>Corr_0!C1174</f>
        <v>-5.117225889713594E-3</v>
      </c>
      <c r="D1174" s="32">
        <v>3.860369782343695E-2</v>
      </c>
    </row>
    <row r="1175" spans="2:4" x14ac:dyDescent="0.2">
      <c r="B1175" t="s">
        <v>1205</v>
      </c>
      <c r="C1175" s="33">
        <f>Corr_0!C1175</f>
        <v>-8.1306598955335416E-4</v>
      </c>
      <c r="D1175" s="32">
        <v>2.5515548226369367E-2</v>
      </c>
    </row>
    <row r="1176" spans="2:4" x14ac:dyDescent="0.2">
      <c r="B1176" t="s">
        <v>1206</v>
      </c>
      <c r="C1176" s="33">
        <f>Corr_0!C1176</f>
        <v>2.3841692782571935E-3</v>
      </c>
      <c r="D1176" s="32">
        <v>3.6796888629888377E-2</v>
      </c>
    </row>
    <row r="1177" spans="2:4" x14ac:dyDescent="0.2">
      <c r="B1177" t="s">
        <v>1207</v>
      </c>
      <c r="C1177" s="33">
        <f>Corr_0!C1177</f>
        <v>2.1996846908546416E-2</v>
      </c>
      <c r="D1177" s="32">
        <v>2.7080262812042066E-2</v>
      </c>
    </row>
    <row r="1178" spans="2:4" x14ac:dyDescent="0.2">
      <c r="B1178" t="s">
        <v>1208</v>
      </c>
      <c r="C1178" s="33">
        <f>Corr_0!C1178</f>
        <v>1.1036047373372273E-2</v>
      </c>
      <c r="D1178" s="32">
        <v>2.6481449824301312E-2</v>
      </c>
    </row>
    <row r="1179" spans="2:4" x14ac:dyDescent="0.2">
      <c r="B1179" t="s">
        <v>1209</v>
      </c>
      <c r="C1179" s="33">
        <f>Corr_0!C1179</f>
        <v>3.9874177740691089E-2</v>
      </c>
      <c r="D1179" s="32">
        <v>5.6480884117304765E-2</v>
      </c>
    </row>
    <row r="1180" spans="2:4" x14ac:dyDescent="0.2">
      <c r="B1180" t="s">
        <v>1210</v>
      </c>
      <c r="C1180" s="33">
        <f>Corr_0!C1180</f>
        <v>3.0115885132923445E-2</v>
      </c>
      <c r="D1180" s="32">
        <v>3.0677287500653821E-2</v>
      </c>
    </row>
    <row r="1181" spans="2:4" x14ac:dyDescent="0.2">
      <c r="B1181" t="s">
        <v>1211</v>
      </c>
      <c r="C1181" s="33">
        <f>Corr_0!C1181</f>
        <v>1.9377501224415495E-2</v>
      </c>
      <c r="D1181" s="32">
        <v>2.5334051584085485E-2</v>
      </c>
    </row>
    <row r="1182" spans="2:4" x14ac:dyDescent="0.2">
      <c r="B1182" t="s">
        <v>1212</v>
      </c>
      <c r="C1182" s="33">
        <f>Corr_0!C1182</f>
        <v>6.7076212023079946E-3</v>
      </c>
      <c r="D1182" s="32">
        <v>2.5498089473152644E-2</v>
      </c>
    </row>
    <row r="1183" spans="2:4" x14ac:dyDescent="0.2">
      <c r="B1183" t="s">
        <v>1213</v>
      </c>
      <c r="C1183" s="33">
        <f>Corr_0!C1183</f>
        <v>-3.6382521628238809E-3</v>
      </c>
      <c r="D1183" s="32">
        <v>2.5267538779763787E-2</v>
      </c>
    </row>
    <row r="1184" spans="2:4" x14ac:dyDescent="0.2">
      <c r="B1184" t="s">
        <v>1214</v>
      </c>
      <c r="C1184" s="33">
        <f>Corr_0!C1184</f>
        <v>3.6032874004296007E-2</v>
      </c>
      <c r="D1184" s="32">
        <v>4.8077938934214484E-2</v>
      </c>
    </row>
    <row r="1185" spans="2:4" x14ac:dyDescent="0.2">
      <c r="B1185" t="s">
        <v>1215</v>
      </c>
      <c r="C1185" s="33">
        <f>Corr_0!C1185</f>
        <v>1.5569918222019318E-2</v>
      </c>
      <c r="D1185" s="32">
        <v>0.12163794542821607</v>
      </c>
    </row>
    <row r="1186" spans="2:4" x14ac:dyDescent="0.2">
      <c r="B1186" t="s">
        <v>1216</v>
      </c>
      <c r="C1186" s="33">
        <f>Corr_0!C1186</f>
        <v>-2.7170606932371815E-3</v>
      </c>
      <c r="D1186" s="32">
        <v>3.398960039706489E-2</v>
      </c>
    </row>
    <row r="1187" spans="2:4" x14ac:dyDescent="0.2">
      <c r="B1187" t="s">
        <v>1217</v>
      </c>
      <c r="C1187" s="33">
        <f>Corr_0!C1187</f>
        <v>4.0867250123975433E-3</v>
      </c>
      <c r="D1187" s="32">
        <v>2.9763890913667115E-2</v>
      </c>
    </row>
    <row r="1188" spans="2:4" x14ac:dyDescent="0.2">
      <c r="B1188" t="s">
        <v>1218</v>
      </c>
      <c r="C1188" s="33">
        <f>Corr_0!C1188</f>
        <v>6.019541409669699E-3</v>
      </c>
      <c r="D1188" s="32">
        <v>2.7252905690343575E-2</v>
      </c>
    </row>
    <row r="1189" spans="2:4" x14ac:dyDescent="0.2">
      <c r="B1189" t="s">
        <v>1219</v>
      </c>
      <c r="C1189" s="33">
        <f>Corr_0!C1189</f>
        <v>-1.0823699305922601E-2</v>
      </c>
      <c r="D1189" s="32">
        <v>3.0986268265069866E-2</v>
      </c>
    </row>
    <row r="1190" spans="2:4" x14ac:dyDescent="0.2">
      <c r="B1190" t="s">
        <v>1220</v>
      </c>
      <c r="C1190" s="33">
        <f>Corr_0!C1190</f>
        <v>3.2513959296572971E-3</v>
      </c>
      <c r="D1190" s="32">
        <v>4.1800828972303611E-2</v>
      </c>
    </row>
    <row r="1191" spans="2:4" x14ac:dyDescent="0.2">
      <c r="B1191" t="s">
        <v>1221</v>
      </c>
      <c r="C1191" s="33">
        <f>Corr_0!C1191</f>
        <v>4.0560674323080045E-3</v>
      </c>
      <c r="D1191" s="32">
        <v>3.1254971436883175E-2</v>
      </c>
    </row>
    <row r="1192" spans="2:4" x14ac:dyDescent="0.2">
      <c r="B1192" t="s">
        <v>1222</v>
      </c>
      <c r="C1192" s="33">
        <f>Corr_0!C1192</f>
        <v>-3.4012877772867815E-2</v>
      </c>
      <c r="D1192" s="32">
        <v>0.15047957907391735</v>
      </c>
    </row>
    <row r="1193" spans="2:4" x14ac:dyDescent="0.2">
      <c r="B1193" t="s">
        <v>1223</v>
      </c>
      <c r="C1193" s="33">
        <f>Corr_0!C1193</f>
        <v>-4.717410311331419E-3</v>
      </c>
      <c r="D1193" s="32">
        <v>5.09202937517894E-2</v>
      </c>
    </row>
    <row r="1194" spans="2:4" x14ac:dyDescent="0.2">
      <c r="B1194" t="s">
        <v>1224</v>
      </c>
      <c r="C1194" s="33">
        <f>Corr_0!C1194</f>
        <v>2.3854103644877618E-2</v>
      </c>
      <c r="D1194" s="32">
        <v>2.5585568447618855E-2</v>
      </c>
    </row>
    <row r="1195" spans="2:4" x14ac:dyDescent="0.2">
      <c r="B1195" t="s">
        <v>1225</v>
      </c>
      <c r="C1195" s="33">
        <f>Corr_0!C1195</f>
        <v>3.3076363121190118E-2</v>
      </c>
      <c r="D1195" s="32">
        <v>3.0087744371826715E-2</v>
      </c>
    </row>
    <row r="1196" spans="2:4" x14ac:dyDescent="0.2">
      <c r="B1196" t="s">
        <v>1226</v>
      </c>
      <c r="C1196" s="33">
        <f>Corr_0!C1196</f>
        <v>-1.0621087036289129E-3</v>
      </c>
      <c r="D1196" s="32">
        <v>2.7923461942428625E-2</v>
      </c>
    </row>
    <row r="1197" spans="2:4" x14ac:dyDescent="0.2">
      <c r="B1197" t="s">
        <v>1227</v>
      </c>
      <c r="C1197" s="33">
        <f>Corr_0!C1197</f>
        <v>4.4104241302148454E-2</v>
      </c>
      <c r="D1197" s="32">
        <v>3.4516130301345774E-2</v>
      </c>
    </row>
    <row r="1198" spans="2:4" x14ac:dyDescent="0.2">
      <c r="B1198" t="s">
        <v>1228</v>
      </c>
      <c r="C1198" s="33">
        <f>Corr_0!C1198</f>
        <v>5.0446563014169121E-3</v>
      </c>
      <c r="D1198" s="32">
        <v>2.6066484313278633E-2</v>
      </c>
    </row>
    <row r="1199" spans="2:4" x14ac:dyDescent="0.2">
      <c r="B1199" t="s">
        <v>1229</v>
      </c>
      <c r="C1199" s="33">
        <f>Corr_0!C1199</f>
        <v>1.7805656726389684E-3</v>
      </c>
      <c r="D1199" s="32">
        <v>4.4114975886577035E-2</v>
      </c>
    </row>
    <row r="1200" spans="2:4" x14ac:dyDescent="0.2">
      <c r="B1200" t="s">
        <v>1230</v>
      </c>
      <c r="C1200" s="33">
        <f>Corr_0!C1200</f>
        <v>1.9519371815102278E-4</v>
      </c>
      <c r="D1200" s="32">
        <v>3.973010534731395E-2</v>
      </c>
    </row>
    <row r="1201" spans="2:4" x14ac:dyDescent="0.2">
      <c r="B1201" t="s">
        <v>1231</v>
      </c>
      <c r="C1201" s="33">
        <f>Corr_0!C1201</f>
        <v>2.2047658230367174E-2</v>
      </c>
      <c r="D1201" s="32">
        <v>2.5001601172819569E-2</v>
      </c>
    </row>
    <row r="1202" spans="2:4" x14ac:dyDescent="0.2">
      <c r="B1202" t="s">
        <v>1232</v>
      </c>
      <c r="C1202" s="33">
        <f>Corr_0!C1202</f>
        <v>3.2961753468982197E-2</v>
      </c>
      <c r="D1202" s="32">
        <v>2.6422527247722621E-2</v>
      </c>
    </row>
    <row r="1203" spans="2:4" x14ac:dyDescent="0.2">
      <c r="B1203" t="s">
        <v>1233</v>
      </c>
      <c r="C1203" s="33">
        <f>Corr_0!C1203</f>
        <v>-1.9357392538849515E-2</v>
      </c>
      <c r="D1203" s="32">
        <v>2.7314216521770608E-2</v>
      </c>
    </row>
    <row r="1204" spans="2:4" x14ac:dyDescent="0.2">
      <c r="B1204" t="s">
        <v>1234</v>
      </c>
      <c r="C1204" s="33">
        <f>Corr_0!C1204</f>
        <v>8.0516314537782529E-3</v>
      </c>
      <c r="D1204" s="32">
        <v>2.7842056940324725E-2</v>
      </c>
    </row>
    <row r="1205" spans="2:4" x14ac:dyDescent="0.2">
      <c r="B1205" t="s">
        <v>1235</v>
      </c>
      <c r="C1205" s="33">
        <f>Corr_0!C1205</f>
        <v>-8.2459251598991003E-3</v>
      </c>
      <c r="D1205" s="32">
        <v>3.0479090749668591E-2</v>
      </c>
    </row>
    <row r="1206" spans="2:4" x14ac:dyDescent="0.2">
      <c r="B1206" t="s">
        <v>1236</v>
      </c>
      <c r="C1206" s="33">
        <f>Corr_0!C1206</f>
        <v>2.2501580935721733E-2</v>
      </c>
      <c r="D1206" s="32">
        <v>8.5429262794210703E-2</v>
      </c>
    </row>
    <row r="1207" spans="2:4" x14ac:dyDescent="0.2">
      <c r="B1207" t="s">
        <v>1237</v>
      </c>
      <c r="C1207" s="33">
        <f>Corr_0!C1207</f>
        <v>2.5360137344148694E-4</v>
      </c>
      <c r="D1207" s="32">
        <v>3.1493979985608329E-2</v>
      </c>
    </row>
    <row r="1208" spans="2:4" x14ac:dyDescent="0.2">
      <c r="B1208" t="s">
        <v>1238</v>
      </c>
      <c r="C1208" s="33">
        <f>Corr_0!C1208</f>
        <v>2.6232377368774658E-2</v>
      </c>
      <c r="D1208" s="32">
        <v>7.2878827081349573E-2</v>
      </c>
    </row>
    <row r="1209" spans="2:4" x14ac:dyDescent="0.2">
      <c r="B1209" t="s">
        <v>1239</v>
      </c>
      <c r="C1209" s="33">
        <f>Corr_0!C1209</f>
        <v>-2.4284052358438779E-2</v>
      </c>
      <c r="D1209" s="32">
        <v>3.4522879406368001E-2</v>
      </c>
    </row>
    <row r="1210" spans="2:4" x14ac:dyDescent="0.2">
      <c r="B1210" t="s">
        <v>1240</v>
      </c>
      <c r="C1210" s="33">
        <f>Corr_0!C1210</f>
        <v>1.3396967511364256E-2</v>
      </c>
      <c r="D1210" s="32">
        <v>4.9539457831876223E-2</v>
      </c>
    </row>
    <row r="1211" spans="2:4" x14ac:dyDescent="0.2">
      <c r="B1211" t="s">
        <v>1241</v>
      </c>
      <c r="C1211" s="33">
        <f>Corr_0!C1211</f>
        <v>7.6571334142134899E-4</v>
      </c>
      <c r="D1211" s="32">
        <v>3.996760060649019E-2</v>
      </c>
    </row>
    <row r="1212" spans="2:4" x14ac:dyDescent="0.2">
      <c r="B1212" t="s">
        <v>1242</v>
      </c>
      <c r="C1212" s="33">
        <f>Corr_0!C1212</f>
        <v>-2.7365704454567201E-2</v>
      </c>
      <c r="D1212" s="32">
        <v>4.9920795212910624E-2</v>
      </c>
    </row>
    <row r="1213" spans="2:4" x14ac:dyDescent="0.2">
      <c r="B1213" t="s">
        <v>1243</v>
      </c>
      <c r="C1213" s="33">
        <f>Corr_0!C1213</f>
        <v>-2.9069518615912011E-2</v>
      </c>
      <c r="D1213" s="32">
        <v>6.1834832691259493E-2</v>
      </c>
    </row>
    <row r="1214" spans="2:4" x14ac:dyDescent="0.2">
      <c r="B1214" t="s">
        <v>1244</v>
      </c>
      <c r="C1214" s="33">
        <f>Corr_0!C1214</f>
        <v>-5.0327082687863685E-4</v>
      </c>
      <c r="D1214" s="32">
        <v>4.3311732311275046E-2</v>
      </c>
    </row>
    <row r="1215" spans="2:4" x14ac:dyDescent="0.2">
      <c r="B1215" t="s">
        <v>1245</v>
      </c>
      <c r="C1215" s="33">
        <f>Corr_0!C1215</f>
        <v>5.2649684639720508E-2</v>
      </c>
      <c r="D1215" s="32">
        <v>2.5049434149024476E-2</v>
      </c>
    </row>
    <row r="1216" spans="2:4" x14ac:dyDescent="0.2">
      <c r="B1216" t="s">
        <v>1246</v>
      </c>
      <c r="C1216" s="33">
        <f>Corr_0!C1216</f>
        <v>4.3476673410854351E-2</v>
      </c>
      <c r="D1216" s="32">
        <v>3.7383104978209167E-2</v>
      </c>
    </row>
    <row r="1217" spans="2:4" x14ac:dyDescent="0.2">
      <c r="B1217" t="s">
        <v>1247</v>
      </c>
      <c r="C1217" s="33">
        <f>Corr_0!C1217</f>
        <v>2.4674718824925111E-3</v>
      </c>
      <c r="D1217" s="32">
        <v>3.7790826137807584E-2</v>
      </c>
    </row>
    <row r="1218" spans="2:4" x14ac:dyDescent="0.2">
      <c r="B1218" t="s">
        <v>1248</v>
      </c>
      <c r="C1218" s="33">
        <f>Corr_0!C1218</f>
        <v>2.4562261853900307E-2</v>
      </c>
      <c r="D1218" s="32">
        <v>2.901571104639783E-2</v>
      </c>
    </row>
    <row r="1219" spans="2:4" x14ac:dyDescent="0.2">
      <c r="B1219" t="s">
        <v>1249</v>
      </c>
      <c r="C1219" s="33">
        <f>Corr_0!C1219</f>
        <v>8.5973689943303917E-3</v>
      </c>
      <c r="D1219" s="32">
        <v>3.1697639795820638E-2</v>
      </c>
    </row>
    <row r="1220" spans="2:4" x14ac:dyDescent="0.2">
      <c r="B1220" t="s">
        <v>1250</v>
      </c>
      <c r="C1220" s="33">
        <f>Corr_0!C1220</f>
        <v>4.2668388885340774E-2</v>
      </c>
      <c r="D1220" s="32">
        <v>3.2722305371599841E-2</v>
      </c>
    </row>
    <row r="1221" spans="2:4" x14ac:dyDescent="0.2">
      <c r="B1221" t="s">
        <v>1251</v>
      </c>
      <c r="C1221" s="33">
        <f>Corr_0!C1221</f>
        <v>1.8646790754329616E-2</v>
      </c>
      <c r="D1221" s="32">
        <v>4.0295969336458529E-2</v>
      </c>
    </row>
    <row r="1222" spans="2:4" x14ac:dyDescent="0.2">
      <c r="B1222" t="s">
        <v>1252</v>
      </c>
      <c r="C1222" s="33">
        <f>Corr_0!C1222</f>
        <v>2.0333865268343538E-2</v>
      </c>
      <c r="D1222" s="32">
        <v>3.5209908832596198E-2</v>
      </c>
    </row>
    <row r="1223" spans="2:4" x14ac:dyDescent="0.2">
      <c r="B1223" t="s">
        <v>1253</v>
      </c>
      <c r="C1223" s="33">
        <f>Corr_0!C1223</f>
        <v>3.5647601490510404E-2</v>
      </c>
      <c r="D1223" s="32">
        <v>3.6735368030319522E-2</v>
      </c>
    </row>
    <row r="1224" spans="2:4" x14ac:dyDescent="0.2">
      <c r="B1224" t="s">
        <v>1254</v>
      </c>
      <c r="C1224" s="33">
        <f>Corr_0!C1224</f>
        <v>-2.8122206056574485E-2</v>
      </c>
      <c r="D1224" s="32">
        <v>2.5401057260958489E-2</v>
      </c>
    </row>
    <row r="1225" spans="2:4" x14ac:dyDescent="0.2">
      <c r="B1225" t="s">
        <v>1255</v>
      </c>
      <c r="C1225" s="33">
        <f>Corr_0!C1225</f>
        <v>1.1430580179772613E-2</v>
      </c>
      <c r="D1225" s="32">
        <v>2.798820034304636E-2</v>
      </c>
    </row>
    <row r="1226" spans="2:4" x14ac:dyDescent="0.2">
      <c r="B1226" t="s">
        <v>1256</v>
      </c>
      <c r="C1226" s="33">
        <f>Corr_0!C1226</f>
        <v>-9.2240472727754697E-3</v>
      </c>
      <c r="D1226" s="32">
        <v>3.3316239356819523E-2</v>
      </c>
    </row>
    <row r="1227" spans="2:4" x14ac:dyDescent="0.2">
      <c r="B1227" t="s">
        <v>1257</v>
      </c>
      <c r="C1227" s="33">
        <f>Corr_0!C1227</f>
        <v>-2.4188681584063142E-2</v>
      </c>
      <c r="D1227" s="32">
        <v>0.11373989969876819</v>
      </c>
    </row>
    <row r="1228" spans="2:4" x14ac:dyDescent="0.2">
      <c r="B1228" t="s">
        <v>1258</v>
      </c>
      <c r="C1228" s="33">
        <f>Corr_0!C1228</f>
        <v>5.9001910216441335E-2</v>
      </c>
      <c r="D1228" s="32">
        <v>2.5405969126418369E-2</v>
      </c>
    </row>
    <row r="1229" spans="2:4" x14ac:dyDescent="0.2">
      <c r="B1229" t="s">
        <v>1259</v>
      </c>
      <c r="C1229" s="33">
        <f>Corr_0!C1229</f>
        <v>6.5016323315986698E-3</v>
      </c>
      <c r="D1229" s="32">
        <v>2.8630272330455862E-2</v>
      </c>
    </row>
    <row r="1230" spans="2:4" x14ac:dyDescent="0.2">
      <c r="B1230" t="s">
        <v>1260</v>
      </c>
      <c r="C1230" s="33">
        <f>Corr_0!C1230</f>
        <v>1.0398664434586714E-2</v>
      </c>
      <c r="D1230" s="32">
        <v>2.5013339550799575E-2</v>
      </c>
    </row>
    <row r="1231" spans="2:4" x14ac:dyDescent="0.2">
      <c r="B1231" t="s">
        <v>1261</v>
      </c>
      <c r="C1231" s="33">
        <f>Corr_0!C1231</f>
        <v>9.1348624067238166E-3</v>
      </c>
      <c r="D1231" s="32">
        <v>2.603664267014786E-2</v>
      </c>
    </row>
    <row r="1232" spans="2:4" x14ac:dyDescent="0.2">
      <c r="B1232" t="s">
        <v>1262</v>
      </c>
      <c r="C1232" s="33">
        <f>Corr_0!C1232</f>
        <v>-6.3373867044833453E-3</v>
      </c>
      <c r="D1232" s="32">
        <v>2.5805172417013994E-2</v>
      </c>
    </row>
    <row r="1233" spans="2:4" x14ac:dyDescent="0.2">
      <c r="B1233" t="s">
        <v>1263</v>
      </c>
      <c r="C1233" s="33">
        <f>Corr_0!C1233</f>
        <v>1.1727110188429269E-2</v>
      </c>
      <c r="D1233" s="32">
        <v>4.7841356205631194E-2</v>
      </c>
    </row>
    <row r="1234" spans="2:4" x14ac:dyDescent="0.2">
      <c r="B1234" t="s">
        <v>1264</v>
      </c>
      <c r="C1234" s="33">
        <f>Corr_0!C1234</f>
        <v>-2.1697346934907345E-2</v>
      </c>
      <c r="D1234" s="32">
        <v>2.5028643283058441E-2</v>
      </c>
    </row>
    <row r="1235" spans="2:4" x14ac:dyDescent="0.2">
      <c r="B1235" t="s">
        <v>1265</v>
      </c>
      <c r="C1235" s="33">
        <f>Corr_0!C1235</f>
        <v>-1.039527440442242E-2</v>
      </c>
      <c r="D1235" s="32">
        <v>4.2189778614304743E-2</v>
      </c>
    </row>
    <row r="1236" spans="2:4" x14ac:dyDescent="0.2">
      <c r="B1236" t="s">
        <v>1266</v>
      </c>
      <c r="C1236" s="33">
        <f>Corr_0!C1236</f>
        <v>4.9765231020900275E-2</v>
      </c>
      <c r="D1236" s="32">
        <v>3.0028592883228136E-2</v>
      </c>
    </row>
    <row r="1237" spans="2:4" x14ac:dyDescent="0.2">
      <c r="B1237" t="s">
        <v>1267</v>
      </c>
      <c r="C1237" s="33">
        <f>Corr_0!C1237</f>
        <v>4.8296525387432985E-3</v>
      </c>
      <c r="D1237" s="32">
        <v>4.5004343504540259E-2</v>
      </c>
    </row>
    <row r="1238" spans="2:4" x14ac:dyDescent="0.2">
      <c r="B1238" t="s">
        <v>1268</v>
      </c>
      <c r="C1238" s="33">
        <f>Corr_0!C1238</f>
        <v>4.9710506059567366E-2</v>
      </c>
      <c r="D1238" s="32">
        <v>5.5529960816521166E-2</v>
      </c>
    </row>
    <row r="1239" spans="2:4" x14ac:dyDescent="0.2">
      <c r="B1239" t="s">
        <v>1269</v>
      </c>
      <c r="C1239" s="33">
        <f>Corr_0!C1239</f>
        <v>-1.8906877324708304E-2</v>
      </c>
      <c r="D1239" s="32">
        <v>5.9280838817577695E-2</v>
      </c>
    </row>
    <row r="1240" spans="2:4" x14ac:dyDescent="0.2">
      <c r="B1240" t="s">
        <v>1270</v>
      </c>
      <c r="C1240" s="33">
        <f>Corr_0!C1240</f>
        <v>3.5110304579124278E-2</v>
      </c>
      <c r="D1240" s="32">
        <v>3.2455895108501137E-2</v>
      </c>
    </row>
    <row r="1241" spans="2:4" x14ac:dyDescent="0.2">
      <c r="B1241" t="s">
        <v>1271</v>
      </c>
      <c r="C1241" s="33">
        <f>Corr_0!C1241</f>
        <v>1.7076903462069214E-2</v>
      </c>
      <c r="D1241" s="32">
        <v>4.9503291294084532E-2</v>
      </c>
    </row>
    <row r="1242" spans="2:4" x14ac:dyDescent="0.2">
      <c r="B1242" t="s">
        <v>1272</v>
      </c>
      <c r="C1242" s="33">
        <f>Corr_0!C1242</f>
        <v>4.8093790469390498E-3</v>
      </c>
      <c r="D1242" s="32">
        <v>5.0468548735904568E-2</v>
      </c>
    </row>
    <row r="1243" spans="2:4" x14ac:dyDescent="0.2">
      <c r="B1243" t="s">
        <v>1273</v>
      </c>
      <c r="C1243" s="33">
        <f>Corr_0!C1243</f>
        <v>-1.9565874638410776E-3</v>
      </c>
      <c r="D1243" s="32">
        <v>3.0222981461703616E-2</v>
      </c>
    </row>
    <row r="1244" spans="2:4" x14ac:dyDescent="0.2">
      <c r="B1244" t="s">
        <v>1274</v>
      </c>
      <c r="C1244" s="33">
        <f>Corr_0!C1244</f>
        <v>1.2687878378713371E-2</v>
      </c>
      <c r="D1244" s="32">
        <v>5.446754435365294E-2</v>
      </c>
    </row>
    <row r="1245" spans="2:4" x14ac:dyDescent="0.2">
      <c r="B1245" t="s">
        <v>1275</v>
      </c>
      <c r="C1245" s="33">
        <f>Corr_0!C1245</f>
        <v>1.2018130547334733E-2</v>
      </c>
      <c r="D1245" s="32">
        <v>2.5054095534975861E-2</v>
      </c>
    </row>
    <row r="1246" spans="2:4" x14ac:dyDescent="0.2">
      <c r="B1246" t="s">
        <v>1276</v>
      </c>
      <c r="C1246" s="33">
        <f>Corr_0!C1246</f>
        <v>-5.1981266972683238E-3</v>
      </c>
      <c r="D1246" s="32">
        <v>2.5157095651864844E-2</v>
      </c>
    </row>
    <row r="1247" spans="2:4" x14ac:dyDescent="0.2">
      <c r="B1247" t="s">
        <v>1277</v>
      </c>
      <c r="C1247" s="33">
        <f>Corr_0!C1247</f>
        <v>3.7258870239714019E-2</v>
      </c>
      <c r="D1247" s="32">
        <v>3.622213074859499E-2</v>
      </c>
    </row>
    <row r="1248" spans="2:4" x14ac:dyDescent="0.2">
      <c r="B1248" t="s">
        <v>1278</v>
      </c>
      <c r="C1248" s="33">
        <f>Corr_0!C1248</f>
        <v>2.8699755285243305E-3</v>
      </c>
      <c r="D1248" s="32">
        <v>2.950012524724379E-2</v>
      </c>
    </row>
    <row r="1249" spans="2:4" x14ac:dyDescent="0.2">
      <c r="B1249" t="s">
        <v>1279</v>
      </c>
      <c r="C1249" s="33">
        <f>Corr_0!C1249</f>
        <v>-2.2634067280766806E-2</v>
      </c>
      <c r="D1249" s="32">
        <v>4.6550587902414176E-2</v>
      </c>
    </row>
    <row r="1250" spans="2:4" x14ac:dyDescent="0.2">
      <c r="B1250" t="s">
        <v>1280</v>
      </c>
      <c r="C1250" s="33">
        <f>Corr_0!C1250</f>
        <v>3.710223095305519E-2</v>
      </c>
      <c r="D1250" s="32">
        <v>2.6575050088639619E-2</v>
      </c>
    </row>
    <row r="1251" spans="2:4" x14ac:dyDescent="0.2">
      <c r="B1251" t="s">
        <v>1281</v>
      </c>
      <c r="C1251" s="33">
        <f>Corr_0!C1251</f>
        <v>-2.8635981586938281E-2</v>
      </c>
      <c r="D1251" s="32">
        <v>3.294282766140632E-2</v>
      </c>
    </row>
    <row r="1252" spans="2:4" x14ac:dyDescent="0.2">
      <c r="B1252" t="s">
        <v>1282</v>
      </c>
      <c r="C1252" s="33">
        <f>Corr_0!C1252</f>
        <v>4.3635045031544681E-2</v>
      </c>
      <c r="D1252" s="32">
        <v>2.521552660168621E-2</v>
      </c>
    </row>
    <row r="1253" spans="2:4" x14ac:dyDescent="0.2">
      <c r="B1253" t="s">
        <v>1283</v>
      </c>
      <c r="C1253" s="33">
        <f>Corr_0!C1253</f>
        <v>8.6293388140173885E-3</v>
      </c>
      <c r="D1253" s="32">
        <v>6.9035700214355206E-2</v>
      </c>
    </row>
    <row r="1254" spans="2:4" x14ac:dyDescent="0.2">
      <c r="B1254" t="s">
        <v>1284</v>
      </c>
      <c r="C1254" s="33">
        <f>Corr_0!C1254</f>
        <v>-5.0395486971132591E-3</v>
      </c>
      <c r="D1254" s="32">
        <v>2.7357688747126296E-2</v>
      </c>
    </row>
    <row r="1255" spans="2:4" x14ac:dyDescent="0.2">
      <c r="B1255" t="s">
        <v>1285</v>
      </c>
      <c r="C1255" s="33">
        <f>Corr_0!C1255</f>
        <v>2.1204456144027533E-2</v>
      </c>
      <c r="D1255" s="32">
        <v>3.1581596856274423E-2</v>
      </c>
    </row>
    <row r="1256" spans="2:4" x14ac:dyDescent="0.2">
      <c r="B1256" t="s">
        <v>1286</v>
      </c>
      <c r="C1256" s="33">
        <f>Corr_0!C1256</f>
        <v>-1.3609979075475068E-3</v>
      </c>
      <c r="D1256" s="32">
        <v>2.9936888589365503E-2</v>
      </c>
    </row>
    <row r="1257" spans="2:4" x14ac:dyDescent="0.2">
      <c r="B1257" t="s">
        <v>1287</v>
      </c>
      <c r="C1257" s="33">
        <f>Corr_0!C1257</f>
        <v>-4.7189153638064162E-4</v>
      </c>
      <c r="D1257" s="32">
        <v>2.5209950748273584E-2</v>
      </c>
    </row>
    <row r="1258" spans="2:4" x14ac:dyDescent="0.2">
      <c r="B1258" t="s">
        <v>1288</v>
      </c>
      <c r="C1258" s="33">
        <f>Corr_0!C1258</f>
        <v>8.609694321510767E-3</v>
      </c>
      <c r="D1258" s="32">
        <v>3.6886254682597167E-2</v>
      </c>
    </row>
    <row r="1259" spans="2:4" x14ac:dyDescent="0.2">
      <c r="B1259" t="s">
        <v>1289</v>
      </c>
      <c r="C1259" s="33">
        <f>Corr_0!C1259</f>
        <v>1.6190969928841059E-2</v>
      </c>
      <c r="D1259" s="32">
        <v>2.5726826229268029E-2</v>
      </c>
    </row>
    <row r="1260" spans="2:4" x14ac:dyDescent="0.2">
      <c r="B1260" t="s">
        <v>1290</v>
      </c>
      <c r="C1260" s="33">
        <f>Corr_0!C1260</f>
        <v>3.4874690399469841E-3</v>
      </c>
      <c r="D1260" s="32">
        <v>2.5918385531275977E-2</v>
      </c>
    </row>
    <row r="1261" spans="2:4" x14ac:dyDescent="0.2">
      <c r="B1261" t="s">
        <v>1291</v>
      </c>
      <c r="C1261" s="33">
        <f>Corr_0!C1261</f>
        <v>1.9063160433431488E-2</v>
      </c>
      <c r="D1261" s="32">
        <v>6.7212243287617213E-2</v>
      </c>
    </row>
    <row r="1262" spans="2:4" x14ac:dyDescent="0.2">
      <c r="B1262" t="s">
        <v>1292</v>
      </c>
      <c r="C1262" s="33">
        <f>Corr_0!C1262</f>
        <v>4.4805942005806856E-2</v>
      </c>
      <c r="D1262" s="32">
        <v>8.9133266244346143E-2</v>
      </c>
    </row>
    <row r="1263" spans="2:4" x14ac:dyDescent="0.2">
      <c r="B1263" t="s">
        <v>1293</v>
      </c>
      <c r="C1263" s="33">
        <f>Corr_0!C1263</f>
        <v>4.3315669227719043E-3</v>
      </c>
      <c r="D1263" s="32">
        <v>5.1292172446741564E-2</v>
      </c>
    </row>
    <row r="1264" spans="2:4" x14ac:dyDescent="0.2">
      <c r="B1264" t="s">
        <v>1294</v>
      </c>
      <c r="C1264" s="33">
        <f>Corr_0!C1264</f>
        <v>-1.4564742623207368E-2</v>
      </c>
      <c r="D1264" s="32">
        <v>2.5467815588000133E-2</v>
      </c>
    </row>
    <row r="1265" spans="2:4" x14ac:dyDescent="0.2">
      <c r="B1265" t="s">
        <v>1295</v>
      </c>
      <c r="C1265" s="33">
        <f>Corr_0!C1265</f>
        <v>1.3767221855701058E-2</v>
      </c>
      <c r="D1265" s="32">
        <v>2.5010269951707957E-2</v>
      </c>
    </row>
    <row r="1266" spans="2:4" x14ac:dyDescent="0.2">
      <c r="B1266" t="s">
        <v>1296</v>
      </c>
      <c r="C1266" s="33">
        <f>Corr_0!C1266</f>
        <v>1.5501191952816819E-2</v>
      </c>
      <c r="D1266" s="32">
        <v>4.2488973490207221E-2</v>
      </c>
    </row>
    <row r="1267" spans="2:4" x14ac:dyDescent="0.2">
      <c r="B1267" t="s">
        <v>1297</v>
      </c>
      <c r="C1267" s="33">
        <f>Corr_0!C1267</f>
        <v>2.4437302005426327E-2</v>
      </c>
      <c r="D1267" s="32">
        <v>6.2684967525787338E-2</v>
      </c>
    </row>
    <row r="1268" spans="2:4" x14ac:dyDescent="0.2">
      <c r="B1268" t="s">
        <v>1298</v>
      </c>
      <c r="C1268" s="33">
        <f>Corr_0!C1268</f>
        <v>-3.0014877073670246E-2</v>
      </c>
      <c r="D1268" s="32">
        <v>3.9237361098932388E-2</v>
      </c>
    </row>
    <row r="1269" spans="2:4" x14ac:dyDescent="0.2">
      <c r="B1269" t="s">
        <v>1299</v>
      </c>
      <c r="C1269" s="33">
        <f>Corr_0!C1269</f>
        <v>-1.0695896383854034E-2</v>
      </c>
      <c r="D1269" s="32">
        <v>5.3950572448779273E-2</v>
      </c>
    </row>
    <row r="1270" spans="2:4" x14ac:dyDescent="0.2">
      <c r="B1270" t="s">
        <v>1300</v>
      </c>
      <c r="C1270" s="33">
        <f>Corr_0!C1270</f>
        <v>-2.4212697023448589E-2</v>
      </c>
      <c r="D1270" s="32">
        <v>2.8020099902826764E-2</v>
      </c>
    </row>
    <row r="1271" spans="2:4" x14ac:dyDescent="0.2">
      <c r="B1271" t="s">
        <v>1301</v>
      </c>
      <c r="C1271" s="33">
        <f>Corr_0!C1271</f>
        <v>2.1282757850877802E-2</v>
      </c>
      <c r="D1271" s="32">
        <v>3.5525935109312269E-2</v>
      </c>
    </row>
    <row r="1272" spans="2:4" x14ac:dyDescent="0.2">
      <c r="B1272" t="s">
        <v>1302</v>
      </c>
      <c r="C1272" s="33">
        <f>Corr_0!C1272</f>
        <v>-2.1628760258781392E-3</v>
      </c>
      <c r="D1272" s="32">
        <v>2.5931202745594323E-2</v>
      </c>
    </row>
    <row r="1273" spans="2:4" x14ac:dyDescent="0.2">
      <c r="B1273" t="s">
        <v>1303</v>
      </c>
      <c r="C1273" s="33">
        <f>Corr_0!C1273</f>
        <v>2.9797130345668693E-2</v>
      </c>
      <c r="D1273" s="32">
        <v>2.7612303724042934E-2</v>
      </c>
    </row>
    <row r="1274" spans="2:4" x14ac:dyDescent="0.2">
      <c r="B1274" t="s">
        <v>1304</v>
      </c>
      <c r="C1274" s="33">
        <f>Corr_0!C1274</f>
        <v>1.3915653437919801E-3</v>
      </c>
      <c r="D1274" s="32">
        <v>4.4012647743880286E-2</v>
      </c>
    </row>
    <row r="1275" spans="2:4" x14ac:dyDescent="0.2">
      <c r="B1275" t="s">
        <v>1305</v>
      </c>
      <c r="C1275" s="33">
        <f>Corr_0!C1275</f>
        <v>2.6917027920153637E-2</v>
      </c>
      <c r="D1275" s="32">
        <v>2.8525693239423333E-2</v>
      </c>
    </row>
    <row r="1276" spans="2:4" x14ac:dyDescent="0.2">
      <c r="B1276" t="s">
        <v>1306</v>
      </c>
      <c r="C1276" s="33">
        <f>Corr_0!C1276</f>
        <v>4.1107367772012706E-3</v>
      </c>
      <c r="D1276" s="32">
        <v>3.1526531879800569E-2</v>
      </c>
    </row>
    <row r="1277" spans="2:4" x14ac:dyDescent="0.2">
      <c r="B1277" t="s">
        <v>1307</v>
      </c>
      <c r="C1277" s="33">
        <f>Corr_0!C1277</f>
        <v>1.5569659511191068E-2</v>
      </c>
      <c r="D1277" s="32">
        <v>2.797605777978119E-2</v>
      </c>
    </row>
    <row r="1278" spans="2:4" x14ac:dyDescent="0.2">
      <c r="B1278" t="s">
        <v>1308</v>
      </c>
      <c r="C1278" s="33">
        <f>Corr_0!C1278</f>
        <v>1.121939373451555E-3</v>
      </c>
      <c r="D1278" s="32">
        <v>2.5135780481360781E-2</v>
      </c>
    </row>
    <row r="1279" spans="2:4" x14ac:dyDescent="0.2">
      <c r="B1279" t="s">
        <v>1309</v>
      </c>
      <c r="C1279" s="33">
        <f>Corr_0!C1279</f>
        <v>-2.4076852153986378E-3</v>
      </c>
      <c r="D1279" s="32">
        <v>2.5753715456678629E-2</v>
      </c>
    </row>
    <row r="1280" spans="2:4" x14ac:dyDescent="0.2">
      <c r="B1280" t="s">
        <v>1310</v>
      </c>
      <c r="C1280" s="33">
        <f>Corr_0!C1280</f>
        <v>2.0726870608508266E-2</v>
      </c>
      <c r="D1280" s="32">
        <v>6.371597093448253E-2</v>
      </c>
    </row>
    <row r="1281" spans="2:4" x14ac:dyDescent="0.2">
      <c r="B1281" t="s">
        <v>1311</v>
      </c>
      <c r="C1281" s="33">
        <f>Corr_0!C1281</f>
        <v>2.4670532611745996E-2</v>
      </c>
      <c r="D1281" s="32">
        <v>8.0922380256758575E-2</v>
      </c>
    </row>
    <row r="1282" spans="2:4" x14ac:dyDescent="0.2">
      <c r="B1282" t="s">
        <v>1312</v>
      </c>
      <c r="C1282" s="33">
        <f>Corr_0!C1282</f>
        <v>-9.7106586366702951E-3</v>
      </c>
      <c r="D1282" s="32">
        <v>4.7816518002970418E-2</v>
      </c>
    </row>
    <row r="1283" spans="2:4" x14ac:dyDescent="0.2">
      <c r="B1283" t="s">
        <v>1313</v>
      </c>
      <c r="C1283" s="33">
        <f>Corr_0!C1283</f>
        <v>-5.9545070087120271E-3</v>
      </c>
      <c r="D1283" s="32">
        <v>3.9631663662743538E-2</v>
      </c>
    </row>
    <row r="1284" spans="2:4" x14ac:dyDescent="0.2">
      <c r="B1284" t="s">
        <v>1314</v>
      </c>
      <c r="C1284" s="33">
        <f>Corr_0!C1284</f>
        <v>4.7305416434055229E-3</v>
      </c>
      <c r="D1284" s="32">
        <v>2.9146815626482726E-2</v>
      </c>
    </row>
    <row r="1285" spans="2:4" x14ac:dyDescent="0.2">
      <c r="B1285" t="s">
        <v>1315</v>
      </c>
      <c r="C1285" s="33">
        <f>Corr_0!C1285</f>
        <v>-3.0754101470426305E-3</v>
      </c>
      <c r="D1285" s="32">
        <v>3.3048546395340231E-2</v>
      </c>
    </row>
    <row r="1286" spans="2:4" x14ac:dyDescent="0.2">
      <c r="B1286" t="s">
        <v>1316</v>
      </c>
      <c r="C1286" s="33">
        <f>Corr_0!C1286</f>
        <v>2.8097978942268217E-2</v>
      </c>
      <c r="D1286" s="32">
        <v>2.7350594400492576E-2</v>
      </c>
    </row>
    <row r="1287" spans="2:4" x14ac:dyDescent="0.2">
      <c r="B1287" t="s">
        <v>1317</v>
      </c>
      <c r="C1287" s="33">
        <f>Corr_0!C1287</f>
        <v>2.4339417697553135E-2</v>
      </c>
      <c r="D1287" s="32">
        <v>6.0900544161718216E-2</v>
      </c>
    </row>
    <row r="1288" spans="2:4" x14ac:dyDescent="0.2">
      <c r="B1288" t="s">
        <v>1318</v>
      </c>
      <c r="C1288" s="33">
        <f>Corr_0!C1288</f>
        <v>9.9196727316468881E-3</v>
      </c>
      <c r="D1288" s="32">
        <v>4.011797834990502E-2</v>
      </c>
    </row>
    <row r="1289" spans="2:4" x14ac:dyDescent="0.2">
      <c r="B1289" t="s">
        <v>1319</v>
      </c>
      <c r="C1289" s="33">
        <f>Corr_0!C1289</f>
        <v>7.3033839541827503E-4</v>
      </c>
      <c r="D1289" s="32">
        <v>2.861577178434211E-2</v>
      </c>
    </row>
    <row r="1290" spans="2:4" x14ac:dyDescent="0.2">
      <c r="B1290" t="s">
        <v>1320</v>
      </c>
      <c r="C1290" s="33">
        <f>Corr_0!C1290</f>
        <v>-2.0031133365383241E-3</v>
      </c>
      <c r="D1290" s="32">
        <v>7.9551557666551059E-2</v>
      </c>
    </row>
    <row r="1291" spans="2:4" x14ac:dyDescent="0.2">
      <c r="B1291" t="s">
        <v>1321</v>
      </c>
      <c r="C1291" s="33">
        <f>Corr_0!C1291</f>
        <v>1.8327217608925181E-2</v>
      </c>
      <c r="D1291" s="32">
        <v>3.0563889777430527E-2</v>
      </c>
    </row>
    <row r="1292" spans="2:4" x14ac:dyDescent="0.2">
      <c r="B1292" t="s">
        <v>1322</v>
      </c>
      <c r="C1292" s="33">
        <f>Corr_0!C1292</f>
        <v>-4.603346956833872E-3</v>
      </c>
      <c r="D1292" s="32">
        <v>3.6500418664893577E-2</v>
      </c>
    </row>
    <row r="1293" spans="2:4" x14ac:dyDescent="0.2">
      <c r="B1293" t="s">
        <v>1323</v>
      </c>
      <c r="C1293" s="33">
        <f>Corr_0!C1293</f>
        <v>1.2681818533784367E-2</v>
      </c>
      <c r="D1293" s="32">
        <v>3.3838177559691436E-2</v>
      </c>
    </row>
    <row r="1294" spans="2:4" x14ac:dyDescent="0.2">
      <c r="B1294" t="s">
        <v>1324</v>
      </c>
      <c r="C1294" s="33">
        <f>Corr_0!C1294</f>
        <v>-3.7533661496420342E-3</v>
      </c>
      <c r="D1294" s="32">
        <v>3.3232186031929428E-2</v>
      </c>
    </row>
    <row r="1295" spans="2:4" x14ac:dyDescent="0.2">
      <c r="B1295" t="s">
        <v>1325</v>
      </c>
      <c r="C1295" s="33">
        <f>Corr_0!C1295</f>
        <v>-3.1168569113691806E-2</v>
      </c>
      <c r="D1295" s="32">
        <v>2.5334271450959074E-2</v>
      </c>
    </row>
    <row r="1296" spans="2:4" x14ac:dyDescent="0.2">
      <c r="B1296" t="s">
        <v>1326</v>
      </c>
      <c r="C1296" s="33">
        <f>Corr_0!C1296</f>
        <v>2.8099701492386039E-2</v>
      </c>
      <c r="D1296" s="32">
        <v>2.5133391119250399E-2</v>
      </c>
    </row>
    <row r="1297" spans="2:4" x14ac:dyDescent="0.2">
      <c r="B1297" t="s">
        <v>1327</v>
      </c>
      <c r="C1297" s="33">
        <f>Corr_0!C1297</f>
        <v>2.4130586902851268E-2</v>
      </c>
      <c r="D1297" s="32">
        <v>2.7835204330780405E-2</v>
      </c>
    </row>
    <row r="1298" spans="2:4" x14ac:dyDescent="0.2">
      <c r="B1298" t="s">
        <v>1328</v>
      </c>
      <c r="C1298" s="33">
        <f>Corr_0!C1298</f>
        <v>-9.2198375772493315E-3</v>
      </c>
      <c r="D1298" s="32">
        <v>0.11060670659972846</v>
      </c>
    </row>
    <row r="1299" spans="2:4" x14ac:dyDescent="0.2">
      <c r="B1299" t="s">
        <v>1329</v>
      </c>
      <c r="C1299" s="33">
        <f>Corr_0!C1299</f>
        <v>2.1911169251281289E-2</v>
      </c>
      <c r="D1299" s="32">
        <v>2.5343004664854195E-2</v>
      </c>
    </row>
    <row r="1300" spans="2:4" x14ac:dyDescent="0.2">
      <c r="B1300" t="s">
        <v>1330</v>
      </c>
      <c r="C1300" s="33">
        <f>Corr_0!C1300</f>
        <v>2.6518130072184322E-2</v>
      </c>
      <c r="D1300" s="32">
        <v>2.8812723183502732E-2</v>
      </c>
    </row>
    <row r="1301" spans="2:4" x14ac:dyDescent="0.2">
      <c r="B1301" t="s">
        <v>1331</v>
      </c>
      <c r="C1301" s="33">
        <f>Corr_0!C1301</f>
        <v>3.578660947130629E-2</v>
      </c>
      <c r="D1301" s="32">
        <v>2.5200825069123321E-2</v>
      </c>
    </row>
    <row r="1302" spans="2:4" x14ac:dyDescent="0.2">
      <c r="B1302" t="s">
        <v>1332</v>
      </c>
      <c r="C1302" s="33">
        <f>Corr_0!C1302</f>
        <v>1.2925264121426484E-2</v>
      </c>
      <c r="D1302" s="32">
        <v>4.2902103507721001E-2</v>
      </c>
    </row>
    <row r="1303" spans="2:4" x14ac:dyDescent="0.2">
      <c r="B1303" t="s">
        <v>1333</v>
      </c>
      <c r="C1303" s="33">
        <f>Corr_0!C1303</f>
        <v>7.5355230250446718E-3</v>
      </c>
      <c r="D1303" s="32">
        <v>8.3516453289485704E-2</v>
      </c>
    </row>
    <row r="1304" spans="2:4" x14ac:dyDescent="0.2">
      <c r="B1304" t="s">
        <v>1334</v>
      </c>
      <c r="C1304" s="33">
        <f>Corr_0!C1304</f>
        <v>3.0357368432301197E-2</v>
      </c>
      <c r="D1304" s="32">
        <v>4.9056071155454378E-2</v>
      </c>
    </row>
    <row r="1305" spans="2:4" x14ac:dyDescent="0.2">
      <c r="B1305" t="s">
        <v>1335</v>
      </c>
      <c r="C1305" s="33">
        <f>Corr_0!C1305</f>
        <v>2.4698669165719002E-3</v>
      </c>
      <c r="D1305" s="32">
        <v>3.1759654066603034E-2</v>
      </c>
    </row>
    <row r="1306" spans="2:4" x14ac:dyDescent="0.2">
      <c r="B1306" t="s">
        <v>1336</v>
      </c>
      <c r="C1306" s="33">
        <f>Corr_0!C1306</f>
        <v>1.9924135152707915E-2</v>
      </c>
      <c r="D1306" s="32">
        <v>2.5764755076553285E-2</v>
      </c>
    </row>
    <row r="1307" spans="2:4" x14ac:dyDescent="0.2">
      <c r="B1307" t="s">
        <v>1337</v>
      </c>
      <c r="C1307" s="33">
        <f>Corr_0!C1307</f>
        <v>1.708486543704266E-3</v>
      </c>
      <c r="D1307" s="32">
        <v>3.2156521508096211E-2</v>
      </c>
    </row>
    <row r="1308" spans="2:4" x14ac:dyDescent="0.2">
      <c r="B1308" t="s">
        <v>1338</v>
      </c>
      <c r="C1308" s="33">
        <f>Corr_0!C1308</f>
        <v>2.8867190379050708E-2</v>
      </c>
      <c r="D1308" s="32">
        <v>3.6135116107089443E-2</v>
      </c>
    </row>
    <row r="1309" spans="2:4" x14ac:dyDescent="0.2">
      <c r="B1309" t="s">
        <v>1339</v>
      </c>
      <c r="C1309" s="33">
        <f>Corr_0!C1309</f>
        <v>-4.5232821234937725E-3</v>
      </c>
      <c r="D1309" s="32">
        <v>4.8455323555983226E-2</v>
      </c>
    </row>
    <row r="1310" spans="2:4" x14ac:dyDescent="0.2">
      <c r="B1310" t="s">
        <v>1340</v>
      </c>
      <c r="C1310" s="33">
        <f>Corr_0!C1310</f>
        <v>1.3634950770565726E-2</v>
      </c>
      <c r="D1310" s="32">
        <v>4.3713494805338329E-2</v>
      </c>
    </row>
    <row r="1311" spans="2:4" x14ac:dyDescent="0.2">
      <c r="B1311" t="s">
        <v>1341</v>
      </c>
      <c r="C1311" s="33">
        <f>Corr_0!C1311</f>
        <v>2.2649784623724693E-3</v>
      </c>
      <c r="D1311" s="32">
        <v>4.1873158683761777E-2</v>
      </c>
    </row>
    <row r="1312" spans="2:4" x14ac:dyDescent="0.2">
      <c r="B1312" t="s">
        <v>1342</v>
      </c>
      <c r="C1312" s="33">
        <f>Corr_0!C1312</f>
        <v>6.5429885800292031E-3</v>
      </c>
      <c r="D1312" s="32">
        <v>2.527395477053445E-2</v>
      </c>
    </row>
    <row r="1313" spans="2:4" x14ac:dyDescent="0.2">
      <c r="B1313" t="s">
        <v>1343</v>
      </c>
      <c r="C1313" s="33">
        <f>Corr_0!C1313</f>
        <v>4.1555620843712004E-2</v>
      </c>
      <c r="D1313" s="32">
        <v>3.1562113657436448E-2</v>
      </c>
    </row>
    <row r="1314" spans="2:4" x14ac:dyDescent="0.2">
      <c r="B1314" t="s">
        <v>1344</v>
      </c>
      <c r="C1314" s="33">
        <f>Corr_0!C1314</f>
        <v>-3.0045936917884545E-3</v>
      </c>
      <c r="D1314" s="32">
        <v>3.7320425811760927E-2</v>
      </c>
    </row>
    <row r="1315" spans="2:4" x14ac:dyDescent="0.2">
      <c r="B1315" t="s">
        <v>1345</v>
      </c>
      <c r="C1315" s="33">
        <f>Corr_0!C1315</f>
        <v>1.5184232245149528E-2</v>
      </c>
      <c r="D1315" s="32">
        <v>2.6332860409963937E-2</v>
      </c>
    </row>
    <row r="1316" spans="2:4" x14ac:dyDescent="0.2">
      <c r="B1316" t="s">
        <v>1346</v>
      </c>
      <c r="C1316" s="33">
        <f>Corr_0!C1316</f>
        <v>-1.6614318205578467E-2</v>
      </c>
      <c r="D1316" s="32">
        <v>2.6330202939286944E-2</v>
      </c>
    </row>
    <row r="1317" spans="2:4" x14ac:dyDescent="0.2">
      <c r="B1317" t="s">
        <v>1347</v>
      </c>
      <c r="C1317" s="33">
        <f>Corr_0!C1317</f>
        <v>2.2017977545890209E-2</v>
      </c>
      <c r="D1317" s="32">
        <v>3.5117755938821438E-2</v>
      </c>
    </row>
    <row r="1318" spans="2:4" x14ac:dyDescent="0.2">
      <c r="B1318" t="s">
        <v>1348</v>
      </c>
      <c r="C1318" s="33">
        <f>Corr_0!C1318</f>
        <v>3.6839099113623097E-2</v>
      </c>
      <c r="D1318" s="32">
        <v>3.0153155874589728E-2</v>
      </c>
    </row>
    <row r="1319" spans="2:4" x14ac:dyDescent="0.2">
      <c r="B1319" t="s">
        <v>1349</v>
      </c>
      <c r="C1319" s="33">
        <f>Corr_0!C1319</f>
        <v>8.3589071826503415E-3</v>
      </c>
      <c r="D1319" s="32">
        <v>2.7268095573405281E-2</v>
      </c>
    </row>
    <row r="1320" spans="2:4" x14ac:dyDescent="0.2">
      <c r="B1320" t="s">
        <v>1350</v>
      </c>
      <c r="C1320" s="33">
        <f>Corr_0!C1320</f>
        <v>4.6056475444746163E-2</v>
      </c>
      <c r="D1320" s="32">
        <v>4.5632597304613554E-2</v>
      </c>
    </row>
    <row r="1321" spans="2:4" x14ac:dyDescent="0.2">
      <c r="B1321" t="s">
        <v>1351</v>
      </c>
      <c r="C1321" s="33">
        <f>Corr_0!C1321</f>
        <v>9.437977146553797E-4</v>
      </c>
      <c r="D1321" s="32">
        <v>2.7256252080754884E-2</v>
      </c>
    </row>
    <row r="1322" spans="2:4" x14ac:dyDescent="0.2">
      <c r="B1322" t="s">
        <v>1352</v>
      </c>
      <c r="C1322" s="33">
        <f>Corr_0!C1322</f>
        <v>1.8211713185431418E-2</v>
      </c>
      <c r="D1322" s="32">
        <v>2.7138440958997118E-2</v>
      </c>
    </row>
    <row r="1323" spans="2:4" x14ac:dyDescent="0.2">
      <c r="B1323" t="s">
        <v>1353</v>
      </c>
      <c r="C1323" s="33">
        <f>Corr_0!C1323</f>
        <v>-1.4917415630374261E-2</v>
      </c>
      <c r="D1323" s="32">
        <v>4.1059046196821242E-2</v>
      </c>
    </row>
    <row r="1324" spans="2:4" x14ac:dyDescent="0.2">
      <c r="B1324" t="s">
        <v>1354</v>
      </c>
      <c r="C1324" s="33">
        <f>Corr_0!C1324</f>
        <v>2.0514670403013642E-2</v>
      </c>
      <c r="D1324" s="32">
        <v>3.1500768233404378E-2</v>
      </c>
    </row>
    <row r="1325" spans="2:4" x14ac:dyDescent="0.2">
      <c r="B1325" t="s">
        <v>1355</v>
      </c>
      <c r="C1325" s="33">
        <f>Corr_0!C1325</f>
        <v>4.2483158233582563E-2</v>
      </c>
      <c r="D1325" s="32">
        <v>3.1816458024896403E-2</v>
      </c>
    </row>
    <row r="1326" spans="2:4" x14ac:dyDescent="0.2">
      <c r="B1326" t="s">
        <v>1356</v>
      </c>
      <c r="C1326" s="33">
        <f>Corr_0!C1326</f>
        <v>9.0000431099941779E-3</v>
      </c>
      <c r="D1326" s="32">
        <v>5.7528822665373715E-2</v>
      </c>
    </row>
    <row r="1327" spans="2:4" x14ac:dyDescent="0.2">
      <c r="B1327" t="s">
        <v>1357</v>
      </c>
      <c r="C1327" s="33">
        <f>Corr_0!C1327</f>
        <v>8.5226207556269272E-3</v>
      </c>
      <c r="D1327" s="32">
        <v>2.575166300636262E-2</v>
      </c>
    </row>
    <row r="1328" spans="2:4" x14ac:dyDescent="0.2">
      <c r="B1328" t="s">
        <v>1358</v>
      </c>
      <c r="C1328" s="33">
        <f>Corr_0!C1328</f>
        <v>1.6941157048223337E-2</v>
      </c>
      <c r="D1328" s="32">
        <v>3.7331879578952051E-2</v>
      </c>
    </row>
    <row r="1329" spans="2:4" x14ac:dyDescent="0.2">
      <c r="B1329" t="s">
        <v>1359</v>
      </c>
      <c r="C1329" s="33">
        <f>Corr_0!C1329</f>
        <v>3.1044563157713333E-2</v>
      </c>
      <c r="D1329" s="32">
        <v>8.0703077166280807E-2</v>
      </c>
    </row>
    <row r="1330" spans="2:4" x14ac:dyDescent="0.2">
      <c r="B1330" t="s">
        <v>1360</v>
      </c>
      <c r="C1330" s="33">
        <f>Corr_0!C1330</f>
        <v>3.6210209738276669E-3</v>
      </c>
      <c r="D1330" s="32">
        <v>3.0904301399853035E-2</v>
      </c>
    </row>
    <row r="1331" spans="2:4" x14ac:dyDescent="0.2">
      <c r="B1331" t="s">
        <v>1361</v>
      </c>
      <c r="C1331" s="33">
        <f>Corr_0!C1331</f>
        <v>6.1730177031137801E-3</v>
      </c>
      <c r="D1331" s="32">
        <v>2.5320358579090783E-2</v>
      </c>
    </row>
    <row r="1332" spans="2:4" x14ac:dyDescent="0.2">
      <c r="B1332" t="s">
        <v>1362</v>
      </c>
      <c r="C1332" s="33">
        <f>Corr_0!C1332</f>
        <v>3.4500919924012234E-3</v>
      </c>
      <c r="D1332" s="32">
        <v>2.7202964743985307E-2</v>
      </c>
    </row>
    <row r="1333" spans="2:4" x14ac:dyDescent="0.2">
      <c r="B1333" t="s">
        <v>1363</v>
      </c>
      <c r="C1333" s="33">
        <f>Corr_0!C1333</f>
        <v>-1.1230413493731982E-2</v>
      </c>
      <c r="D1333" s="32">
        <v>5.8863382396753434E-2</v>
      </c>
    </row>
    <row r="1334" spans="2:4" x14ac:dyDescent="0.2">
      <c r="B1334" t="s">
        <v>1364</v>
      </c>
      <c r="C1334" s="33">
        <f>Corr_0!C1334</f>
        <v>-2.7540704020882177E-3</v>
      </c>
      <c r="D1334" s="32">
        <v>3.9492663584615034E-2</v>
      </c>
    </row>
    <row r="1335" spans="2:4" x14ac:dyDescent="0.2">
      <c r="B1335" t="s">
        <v>1365</v>
      </c>
      <c r="C1335" s="33">
        <f>Corr_0!C1335</f>
        <v>1.8621570516552798E-2</v>
      </c>
      <c r="D1335" s="32">
        <v>3.0664548929864713E-2</v>
      </c>
    </row>
    <row r="1336" spans="2:4" x14ac:dyDescent="0.2">
      <c r="B1336" t="s">
        <v>1366</v>
      </c>
      <c r="C1336" s="33">
        <f>Corr_0!C1336</f>
        <v>1.3450561255898188E-3</v>
      </c>
      <c r="D1336" s="32">
        <v>2.5865585385966561E-2</v>
      </c>
    </row>
    <row r="1337" spans="2:4" x14ac:dyDescent="0.2">
      <c r="B1337" t="s">
        <v>1367</v>
      </c>
      <c r="C1337" s="33">
        <f>Corr_0!C1337</f>
        <v>9.8866386529824039E-3</v>
      </c>
      <c r="D1337" s="32">
        <v>2.6077033820083362E-2</v>
      </c>
    </row>
    <row r="1338" spans="2:4" x14ac:dyDescent="0.2">
      <c r="B1338" t="s">
        <v>1368</v>
      </c>
      <c r="C1338" s="33">
        <f>Corr_0!C1338</f>
        <v>-1.1607313261681669E-2</v>
      </c>
      <c r="D1338" s="32">
        <v>4.3113015734797693E-2</v>
      </c>
    </row>
    <row r="1339" spans="2:4" x14ac:dyDescent="0.2">
      <c r="B1339" t="s">
        <v>1369</v>
      </c>
      <c r="C1339" s="33">
        <f>Corr_0!C1339</f>
        <v>3.649982196031553E-2</v>
      </c>
      <c r="D1339" s="32">
        <v>2.6652200996637204E-2</v>
      </c>
    </row>
    <row r="1340" spans="2:4" x14ac:dyDescent="0.2">
      <c r="B1340" t="s">
        <v>1370</v>
      </c>
      <c r="C1340" s="33">
        <f>Corr_0!C1340</f>
        <v>-3.1397112681827571E-2</v>
      </c>
      <c r="D1340" s="32">
        <v>3.2569721158527784E-2</v>
      </c>
    </row>
    <row r="1341" spans="2:4" x14ac:dyDescent="0.2">
      <c r="B1341" t="s">
        <v>1371</v>
      </c>
      <c r="C1341" s="33">
        <f>Corr_0!C1341</f>
        <v>-2.0118109968906943E-2</v>
      </c>
      <c r="D1341" s="32">
        <v>2.6212265697935028E-2</v>
      </c>
    </row>
    <row r="1342" spans="2:4" x14ac:dyDescent="0.2">
      <c r="B1342" t="s">
        <v>1372</v>
      </c>
      <c r="C1342" s="33">
        <f>Corr_0!C1342</f>
        <v>2.0509647083802984E-2</v>
      </c>
      <c r="D1342" s="32">
        <v>4.2736251559978122E-2</v>
      </c>
    </row>
    <row r="1343" spans="2:4" x14ac:dyDescent="0.2">
      <c r="B1343" t="s">
        <v>1373</v>
      </c>
      <c r="C1343" s="33">
        <f>Corr_0!C1343</f>
        <v>5.3833636485150528E-2</v>
      </c>
      <c r="D1343" s="32">
        <v>3.7190701150097011E-2</v>
      </c>
    </row>
    <row r="1344" spans="2:4" x14ac:dyDescent="0.2">
      <c r="B1344" t="s">
        <v>1374</v>
      </c>
      <c r="C1344" s="33">
        <f>Corr_0!C1344</f>
        <v>-8.8631384360242458E-3</v>
      </c>
      <c r="D1344" s="32">
        <v>2.5011281106233206E-2</v>
      </c>
    </row>
    <row r="1345" spans="2:4" x14ac:dyDescent="0.2">
      <c r="B1345" t="s">
        <v>1375</v>
      </c>
      <c r="C1345" s="33">
        <f>Corr_0!C1345</f>
        <v>1.5690531299133507E-2</v>
      </c>
      <c r="D1345" s="32">
        <v>2.5279595189469248E-2</v>
      </c>
    </row>
    <row r="1346" spans="2:4" x14ac:dyDescent="0.2">
      <c r="B1346" t="s">
        <v>1376</v>
      </c>
      <c r="C1346" s="33">
        <f>Corr_0!C1346</f>
        <v>7.020747728757222E-3</v>
      </c>
      <c r="D1346" s="32">
        <v>2.7198893160742463E-2</v>
      </c>
    </row>
    <row r="1347" spans="2:4" x14ac:dyDescent="0.2">
      <c r="B1347" t="s">
        <v>1377</v>
      </c>
      <c r="C1347" s="33">
        <f>Corr_0!C1347</f>
        <v>3.5742230281245256E-2</v>
      </c>
      <c r="D1347" s="32">
        <v>4.008207392352163E-2</v>
      </c>
    </row>
    <row r="1348" spans="2:4" x14ac:dyDescent="0.2">
      <c r="B1348" t="s">
        <v>1378</v>
      </c>
      <c r="C1348" s="33">
        <f>Corr_0!C1348</f>
        <v>3.7512450135088908E-2</v>
      </c>
      <c r="D1348" s="32">
        <v>7.4176535096776519E-2</v>
      </c>
    </row>
    <row r="1349" spans="2:4" x14ac:dyDescent="0.2">
      <c r="B1349" t="s">
        <v>1379</v>
      </c>
      <c r="C1349" s="33">
        <f>Corr_0!C1349</f>
        <v>1.2130257746554581E-2</v>
      </c>
      <c r="D1349" s="32">
        <v>4.8160856060596974E-2</v>
      </c>
    </row>
    <row r="1350" spans="2:4" x14ac:dyDescent="0.2">
      <c r="B1350" t="s">
        <v>1380</v>
      </c>
      <c r="C1350" s="33">
        <f>Corr_0!C1350</f>
        <v>-6.8710448331398607E-3</v>
      </c>
      <c r="D1350" s="32">
        <v>9.9244433126394499E-2</v>
      </c>
    </row>
    <row r="1351" spans="2:4" x14ac:dyDescent="0.2">
      <c r="B1351" t="s">
        <v>1381</v>
      </c>
      <c r="C1351" s="33">
        <f>Corr_0!C1351</f>
        <v>4.8544381008902508E-2</v>
      </c>
      <c r="D1351" s="32">
        <v>2.6705866214590632E-2</v>
      </c>
    </row>
    <row r="1352" spans="2:4" x14ac:dyDescent="0.2">
      <c r="B1352" t="s">
        <v>1382</v>
      </c>
      <c r="C1352" s="33">
        <f>Corr_0!C1352</f>
        <v>1.9658193270698593E-2</v>
      </c>
      <c r="D1352" s="32">
        <v>3.5624769484338979E-2</v>
      </c>
    </row>
    <row r="1353" spans="2:4" x14ac:dyDescent="0.2">
      <c r="B1353" t="s">
        <v>1383</v>
      </c>
      <c r="C1353" s="33">
        <f>Corr_0!C1353</f>
        <v>1.7437015886068614E-2</v>
      </c>
      <c r="D1353" s="32">
        <v>5.3669621369586674E-2</v>
      </c>
    </row>
    <row r="1354" spans="2:4" x14ac:dyDescent="0.2">
      <c r="B1354" t="s">
        <v>1384</v>
      </c>
      <c r="C1354" s="33">
        <f>Corr_0!C1354</f>
        <v>2.8392428625277077E-2</v>
      </c>
      <c r="D1354" s="32">
        <v>2.6953447622220322E-2</v>
      </c>
    </row>
    <row r="1355" spans="2:4" x14ac:dyDescent="0.2">
      <c r="B1355" t="s">
        <v>1385</v>
      </c>
      <c r="C1355" s="33">
        <f>Corr_0!C1355</f>
        <v>-1.7470262822163546E-2</v>
      </c>
      <c r="D1355" s="32">
        <v>2.5477477369159743E-2</v>
      </c>
    </row>
    <row r="1356" spans="2:4" x14ac:dyDescent="0.2">
      <c r="B1356" t="s">
        <v>1386</v>
      </c>
      <c r="C1356" s="33">
        <f>Corr_0!C1356</f>
        <v>-1.7834598934534249E-2</v>
      </c>
      <c r="D1356" s="32">
        <v>4.213251384820435E-2</v>
      </c>
    </row>
    <row r="1357" spans="2:4" x14ac:dyDescent="0.2">
      <c r="B1357" t="s">
        <v>1387</v>
      </c>
      <c r="C1357" s="33">
        <f>Corr_0!C1357</f>
        <v>5.1953203835671646E-2</v>
      </c>
      <c r="D1357" s="32">
        <v>3.2917633696694815E-2</v>
      </c>
    </row>
    <row r="1358" spans="2:4" x14ac:dyDescent="0.2">
      <c r="B1358" t="s">
        <v>1388</v>
      </c>
      <c r="C1358" s="33">
        <f>Corr_0!C1358</f>
        <v>-5.076094743582003E-3</v>
      </c>
      <c r="D1358" s="32">
        <v>3.1791221223726705E-2</v>
      </c>
    </row>
    <row r="1359" spans="2:4" x14ac:dyDescent="0.2">
      <c r="B1359" t="s">
        <v>1389</v>
      </c>
      <c r="C1359" s="33">
        <f>Corr_0!C1359</f>
        <v>4.1676656293429683E-2</v>
      </c>
      <c r="D1359" s="32">
        <v>4.0760405494872101E-2</v>
      </c>
    </row>
    <row r="1360" spans="2:4" x14ac:dyDescent="0.2">
      <c r="B1360" t="s">
        <v>1390</v>
      </c>
      <c r="C1360" s="33">
        <f>Corr_0!C1360</f>
        <v>-3.7479210824573866E-2</v>
      </c>
      <c r="D1360" s="32">
        <v>2.6576748455564819E-2</v>
      </c>
    </row>
    <row r="1361" spans="2:4" x14ac:dyDescent="0.2">
      <c r="B1361" t="s">
        <v>1391</v>
      </c>
      <c r="C1361" s="33">
        <f>Corr_0!C1361</f>
        <v>-8.5444904532284895E-3</v>
      </c>
      <c r="D1361" s="32">
        <v>2.8887777065127511E-2</v>
      </c>
    </row>
    <row r="1362" spans="2:4" x14ac:dyDescent="0.2">
      <c r="B1362" t="s">
        <v>1392</v>
      </c>
      <c r="C1362" s="33">
        <f>Corr_0!C1362</f>
        <v>1.771739751015098E-2</v>
      </c>
      <c r="D1362" s="32">
        <v>2.5192473592605576E-2</v>
      </c>
    </row>
    <row r="1363" spans="2:4" x14ac:dyDescent="0.2">
      <c r="B1363" t="s">
        <v>1393</v>
      </c>
      <c r="C1363" s="33">
        <f>Corr_0!C1363</f>
        <v>-4.954809319125392E-3</v>
      </c>
      <c r="D1363" s="32">
        <v>3.7448153186036594E-2</v>
      </c>
    </row>
    <row r="1364" spans="2:4" x14ac:dyDescent="0.2">
      <c r="B1364" t="s">
        <v>1394</v>
      </c>
      <c r="C1364" s="33">
        <f>Corr_0!C1364</f>
        <v>4.0929856037116269E-2</v>
      </c>
      <c r="D1364" s="32">
        <v>2.5622800407959861E-2</v>
      </c>
    </row>
    <row r="1365" spans="2:4" x14ac:dyDescent="0.2">
      <c r="B1365" t="s">
        <v>1395</v>
      </c>
      <c r="C1365" s="33">
        <f>Corr_0!C1365</f>
        <v>5.8205082043924381E-3</v>
      </c>
      <c r="D1365" s="32">
        <v>6.0806863952124569E-2</v>
      </c>
    </row>
    <row r="1366" spans="2:4" x14ac:dyDescent="0.2">
      <c r="B1366" t="s">
        <v>1396</v>
      </c>
      <c r="C1366" s="33">
        <f>Corr_0!C1366</f>
        <v>-1.7910687253531003E-3</v>
      </c>
      <c r="D1366" s="32">
        <v>2.9562620469957786E-2</v>
      </c>
    </row>
    <row r="1367" spans="2:4" x14ac:dyDescent="0.2">
      <c r="B1367" t="s">
        <v>1397</v>
      </c>
      <c r="C1367" s="33">
        <f>Corr_0!C1367</f>
        <v>-1.2541941353785875E-2</v>
      </c>
      <c r="D1367" s="32">
        <v>3.3246968726545145E-2</v>
      </c>
    </row>
    <row r="1368" spans="2:4" x14ac:dyDescent="0.2">
      <c r="B1368" t="s">
        <v>1398</v>
      </c>
      <c r="C1368" s="33">
        <f>Corr_0!C1368</f>
        <v>-8.7216941758974428E-3</v>
      </c>
      <c r="D1368" s="32">
        <v>2.6575253595686556E-2</v>
      </c>
    </row>
    <row r="1369" spans="2:4" x14ac:dyDescent="0.2">
      <c r="B1369" t="s">
        <v>1399</v>
      </c>
      <c r="C1369" s="33">
        <f>Corr_0!C1369</f>
        <v>1.8323108660230694E-3</v>
      </c>
      <c r="D1369" s="32">
        <v>3.4342434176109632E-2</v>
      </c>
    </row>
    <row r="1370" spans="2:4" x14ac:dyDescent="0.2">
      <c r="B1370" t="s">
        <v>1400</v>
      </c>
      <c r="C1370" s="33">
        <f>Corr_0!C1370</f>
        <v>2.1003001782096353E-2</v>
      </c>
      <c r="D1370" s="32">
        <v>2.9361225354212157E-2</v>
      </c>
    </row>
    <row r="1371" spans="2:4" x14ac:dyDescent="0.2">
      <c r="B1371" t="s">
        <v>1401</v>
      </c>
      <c r="C1371" s="33">
        <f>Corr_0!C1371</f>
        <v>-4.9815531970981569E-3</v>
      </c>
      <c r="D1371" s="32">
        <v>2.6881656140807363E-2</v>
      </c>
    </row>
    <row r="1372" spans="2:4" x14ac:dyDescent="0.2">
      <c r="B1372" t="s">
        <v>1402</v>
      </c>
      <c r="C1372" s="33">
        <f>Corr_0!C1372</f>
        <v>7.7455291818710401E-5</v>
      </c>
      <c r="D1372" s="32">
        <v>2.68475737159765E-2</v>
      </c>
    </row>
    <row r="1373" spans="2:4" x14ac:dyDescent="0.2">
      <c r="B1373" t="s">
        <v>1403</v>
      </c>
      <c r="C1373" s="33">
        <f>Corr_0!C1373</f>
        <v>-1.2526838841236105E-2</v>
      </c>
      <c r="D1373" s="32">
        <v>2.5178563315034021E-2</v>
      </c>
    </row>
    <row r="1374" spans="2:4" x14ac:dyDescent="0.2">
      <c r="B1374" t="s">
        <v>1404</v>
      </c>
      <c r="C1374" s="33">
        <f>Corr_0!C1374</f>
        <v>-1.0802516856929194E-2</v>
      </c>
      <c r="D1374" s="32">
        <v>5.6302463194435444E-2</v>
      </c>
    </row>
    <row r="1375" spans="2:4" x14ac:dyDescent="0.2">
      <c r="B1375" t="s">
        <v>1405</v>
      </c>
      <c r="C1375" s="33">
        <f>Corr_0!C1375</f>
        <v>9.3566769255059856E-3</v>
      </c>
      <c r="D1375" s="32">
        <v>4.7102592057106346E-2</v>
      </c>
    </row>
    <row r="1376" spans="2:4" x14ac:dyDescent="0.2">
      <c r="B1376" t="s">
        <v>1406</v>
      </c>
      <c r="C1376" s="33">
        <f>Corr_0!C1376</f>
        <v>-4.0778949985849286E-3</v>
      </c>
      <c r="D1376" s="32">
        <v>3.0651677427256004E-2</v>
      </c>
    </row>
    <row r="1377" spans="2:4" x14ac:dyDescent="0.2">
      <c r="B1377" t="s">
        <v>1407</v>
      </c>
      <c r="C1377" s="33">
        <f>Corr_0!C1377</f>
        <v>1.0366280103618402E-2</v>
      </c>
      <c r="D1377" s="32">
        <v>3.9706318551119862E-2</v>
      </c>
    </row>
    <row r="1378" spans="2:4" x14ac:dyDescent="0.2">
      <c r="B1378" t="s">
        <v>1408</v>
      </c>
      <c r="C1378" s="33">
        <f>Corr_0!C1378</f>
        <v>8.3749508737264514E-3</v>
      </c>
      <c r="D1378" s="32">
        <v>3.9094485049390053E-2</v>
      </c>
    </row>
    <row r="1379" spans="2:4" x14ac:dyDescent="0.2">
      <c r="B1379" t="s">
        <v>1409</v>
      </c>
      <c r="C1379" s="33">
        <f>Corr_0!C1379</f>
        <v>-3.2509074729732395E-3</v>
      </c>
      <c r="D1379" s="32">
        <v>2.7414283254815736E-2</v>
      </c>
    </row>
    <row r="1380" spans="2:4" x14ac:dyDescent="0.2">
      <c r="B1380" t="s">
        <v>1410</v>
      </c>
      <c r="C1380" s="33">
        <f>Corr_0!C1380</f>
        <v>-1.2425701257421909E-2</v>
      </c>
      <c r="D1380" s="32">
        <v>0.11434542740613743</v>
      </c>
    </row>
    <row r="1381" spans="2:4" x14ac:dyDescent="0.2">
      <c r="B1381" t="s">
        <v>1411</v>
      </c>
      <c r="C1381" s="33">
        <f>Corr_0!C1381</f>
        <v>2.3374852795516876E-2</v>
      </c>
      <c r="D1381" s="32">
        <v>2.6811602002587101E-2</v>
      </c>
    </row>
    <row r="1382" spans="2:4" x14ac:dyDescent="0.2">
      <c r="B1382" t="s">
        <v>1412</v>
      </c>
      <c r="C1382" s="33">
        <f>Corr_0!C1382</f>
        <v>-1.4922698613707696E-2</v>
      </c>
      <c r="D1382" s="32">
        <v>4.7209030734580389E-2</v>
      </c>
    </row>
    <row r="1383" spans="2:4" x14ac:dyDescent="0.2">
      <c r="B1383" t="s">
        <v>1413</v>
      </c>
      <c r="C1383" s="33">
        <f>Corr_0!C1383</f>
        <v>2.5572736727168283E-2</v>
      </c>
      <c r="D1383" s="32">
        <v>3.2196466629852712E-2</v>
      </c>
    </row>
    <row r="1384" spans="2:4" x14ac:dyDescent="0.2">
      <c r="B1384" t="s">
        <v>1414</v>
      </c>
      <c r="C1384" s="33">
        <f>Corr_0!C1384</f>
        <v>3.238043746761303E-2</v>
      </c>
      <c r="D1384" s="32">
        <v>3.8180651287027495E-2</v>
      </c>
    </row>
    <row r="1385" spans="2:4" x14ac:dyDescent="0.2">
      <c r="B1385" t="s">
        <v>1415</v>
      </c>
      <c r="C1385" s="33">
        <f>Corr_0!C1385</f>
        <v>9.5189087504620445E-3</v>
      </c>
      <c r="D1385" s="32">
        <v>4.5025533337175218E-2</v>
      </c>
    </row>
    <row r="1386" spans="2:4" x14ac:dyDescent="0.2">
      <c r="B1386" t="s">
        <v>1416</v>
      </c>
      <c r="C1386" s="33">
        <f>Corr_0!C1386</f>
        <v>9.886732939780405E-3</v>
      </c>
      <c r="D1386" s="32">
        <v>2.5029040818632067E-2</v>
      </c>
    </row>
    <row r="1387" spans="2:4" x14ac:dyDescent="0.2">
      <c r="B1387" t="s">
        <v>1417</v>
      </c>
      <c r="C1387" s="33">
        <f>Corr_0!C1387</f>
        <v>2.5198603491511949E-2</v>
      </c>
      <c r="D1387" s="32">
        <v>3.7941582858708731E-2</v>
      </c>
    </row>
    <row r="1388" spans="2:4" x14ac:dyDescent="0.2">
      <c r="B1388" t="s">
        <v>1418</v>
      </c>
      <c r="C1388" s="33">
        <f>Corr_0!C1388</f>
        <v>-1.5585447318412113E-2</v>
      </c>
      <c r="D1388" s="32">
        <v>3.1019289572925726E-2</v>
      </c>
    </row>
    <row r="1389" spans="2:4" x14ac:dyDescent="0.2">
      <c r="B1389" t="s">
        <v>1419</v>
      </c>
      <c r="C1389" s="33">
        <f>Corr_0!C1389</f>
        <v>4.6163652974166143E-2</v>
      </c>
      <c r="D1389" s="32">
        <v>2.6286727531134348E-2</v>
      </c>
    </row>
    <row r="1390" spans="2:4" x14ac:dyDescent="0.2">
      <c r="B1390" t="s">
        <v>1420</v>
      </c>
      <c r="C1390" s="33">
        <f>Corr_0!C1390</f>
        <v>3.5210251368710754E-2</v>
      </c>
      <c r="D1390" s="32">
        <v>4.4937678699643463E-2</v>
      </c>
    </row>
    <row r="1391" spans="2:4" x14ac:dyDescent="0.2">
      <c r="B1391" t="s">
        <v>1421</v>
      </c>
      <c r="C1391" s="33">
        <f>Corr_0!C1391</f>
        <v>2.5382230154158053E-2</v>
      </c>
      <c r="D1391" s="32">
        <v>2.5993592942324263E-2</v>
      </c>
    </row>
    <row r="1392" spans="2:4" x14ac:dyDescent="0.2">
      <c r="B1392" t="s">
        <v>1422</v>
      </c>
      <c r="C1392" s="33">
        <f>Corr_0!C1392</f>
        <v>4.4503041420723066E-3</v>
      </c>
      <c r="D1392" s="32">
        <v>2.7584655196757006E-2</v>
      </c>
    </row>
    <row r="1393" spans="2:4" x14ac:dyDescent="0.2">
      <c r="B1393" t="s">
        <v>1423</v>
      </c>
      <c r="C1393" s="33">
        <f>Corr_0!C1393</f>
        <v>3.3569175847626094E-2</v>
      </c>
      <c r="D1393" s="32">
        <v>2.6050772128262414E-2</v>
      </c>
    </row>
    <row r="1394" spans="2:4" x14ac:dyDescent="0.2">
      <c r="B1394" t="s">
        <v>1424</v>
      </c>
      <c r="C1394" s="33">
        <f>Corr_0!C1394</f>
        <v>-5.6164522805786793E-3</v>
      </c>
      <c r="D1394" s="32">
        <v>2.9591344000545937E-2</v>
      </c>
    </row>
    <row r="1395" spans="2:4" x14ac:dyDescent="0.2">
      <c r="B1395" t="s">
        <v>1425</v>
      </c>
      <c r="C1395" s="33">
        <f>Corr_0!C1395</f>
        <v>3.4736885042795644E-2</v>
      </c>
      <c r="D1395" s="32">
        <v>3.1051735292629078E-2</v>
      </c>
    </row>
    <row r="1396" spans="2:4" x14ac:dyDescent="0.2">
      <c r="B1396" t="s">
        <v>1426</v>
      </c>
      <c r="C1396" s="33">
        <f>Corr_0!C1396</f>
        <v>4.7356502429637598E-2</v>
      </c>
      <c r="D1396" s="32">
        <v>3.1093401368729283E-2</v>
      </c>
    </row>
    <row r="1397" spans="2:4" x14ac:dyDescent="0.2">
      <c r="B1397" t="s">
        <v>1427</v>
      </c>
      <c r="C1397" s="33">
        <f>Corr_0!C1397</f>
        <v>6.2978907260261216E-3</v>
      </c>
      <c r="D1397" s="32">
        <v>4.0159336056263283E-2</v>
      </c>
    </row>
    <row r="1398" spans="2:4" x14ac:dyDescent="0.2">
      <c r="B1398" t="s">
        <v>1428</v>
      </c>
      <c r="C1398" s="33">
        <f>Corr_0!C1398</f>
        <v>-5.3436821512401252E-3</v>
      </c>
      <c r="D1398" s="32">
        <v>3.2487851403821447E-2</v>
      </c>
    </row>
    <row r="1399" spans="2:4" x14ac:dyDescent="0.2">
      <c r="B1399" t="s">
        <v>1429</v>
      </c>
      <c r="C1399" s="33">
        <f>Corr_0!C1399</f>
        <v>-3.2803732653271293E-2</v>
      </c>
      <c r="D1399" s="32">
        <v>7.3270512116695635E-2</v>
      </c>
    </row>
    <row r="1400" spans="2:4" x14ac:dyDescent="0.2">
      <c r="B1400" t="s">
        <v>1430</v>
      </c>
      <c r="C1400" s="33">
        <f>Corr_0!C1400</f>
        <v>3.7302567672104554E-2</v>
      </c>
      <c r="D1400" s="32">
        <v>4.3875590082817009E-2</v>
      </c>
    </row>
    <row r="1401" spans="2:4" x14ac:dyDescent="0.2">
      <c r="B1401" t="s">
        <v>1431</v>
      </c>
      <c r="C1401" s="33">
        <f>Corr_0!C1401</f>
        <v>-2.4343330760196562E-2</v>
      </c>
      <c r="D1401" s="32">
        <v>2.5206167620500659E-2</v>
      </c>
    </row>
    <row r="1402" spans="2:4" x14ac:dyDescent="0.2">
      <c r="B1402" t="s">
        <v>1432</v>
      </c>
      <c r="C1402" s="33">
        <f>Corr_0!C1402</f>
        <v>-3.6517831683343466E-2</v>
      </c>
      <c r="D1402" s="32">
        <v>2.743342140639983E-2</v>
      </c>
    </row>
    <row r="1403" spans="2:4" x14ac:dyDescent="0.2">
      <c r="B1403" t="s">
        <v>1433</v>
      </c>
      <c r="C1403" s="33">
        <f>Corr_0!C1403</f>
        <v>-2.5410672067889498E-3</v>
      </c>
      <c r="D1403" s="32">
        <v>2.7790237563921641E-2</v>
      </c>
    </row>
    <row r="1404" spans="2:4" x14ac:dyDescent="0.2">
      <c r="B1404" t="s">
        <v>1434</v>
      </c>
      <c r="C1404" s="33">
        <f>Corr_0!C1404</f>
        <v>6.4440270234782295E-3</v>
      </c>
      <c r="D1404" s="32">
        <v>2.8791659553086359E-2</v>
      </c>
    </row>
    <row r="1405" spans="2:4" x14ac:dyDescent="0.2">
      <c r="B1405" t="s">
        <v>1435</v>
      </c>
      <c r="C1405" s="33">
        <f>Corr_0!C1405</f>
        <v>4.3753961872012172E-2</v>
      </c>
      <c r="D1405" s="32">
        <v>2.8347485292318238E-2</v>
      </c>
    </row>
    <row r="1406" spans="2:4" x14ac:dyDescent="0.2">
      <c r="B1406" t="s">
        <v>1436</v>
      </c>
      <c r="C1406" s="33">
        <f>Corr_0!C1406</f>
        <v>-4.8149275903265117E-3</v>
      </c>
      <c r="D1406" s="32">
        <v>2.5796047672117441E-2</v>
      </c>
    </row>
    <row r="1407" spans="2:4" x14ac:dyDescent="0.2">
      <c r="B1407" t="s">
        <v>1437</v>
      </c>
      <c r="C1407" s="33">
        <f>Corr_0!C1407</f>
        <v>-6.715952726307305E-3</v>
      </c>
      <c r="D1407" s="32">
        <v>5.1158978419153595E-2</v>
      </c>
    </row>
    <row r="1408" spans="2:4" x14ac:dyDescent="0.2">
      <c r="B1408" t="s">
        <v>1438</v>
      </c>
      <c r="C1408" s="33">
        <f>Corr_0!C1408</f>
        <v>3.371563899279971E-2</v>
      </c>
      <c r="D1408" s="32">
        <v>2.5307962971380007E-2</v>
      </c>
    </row>
    <row r="1409" spans="2:4" x14ac:dyDescent="0.2">
      <c r="B1409" t="s">
        <v>1439</v>
      </c>
      <c r="C1409" s="33">
        <f>Corr_0!C1409</f>
        <v>-5.152303571486324E-3</v>
      </c>
      <c r="D1409" s="32">
        <v>2.5815248485233422E-2</v>
      </c>
    </row>
    <row r="1410" spans="2:4" x14ac:dyDescent="0.2">
      <c r="B1410" t="s">
        <v>1440</v>
      </c>
      <c r="C1410" s="33">
        <f>Corr_0!C1410</f>
        <v>1.8342125386943131E-2</v>
      </c>
      <c r="D1410" s="32">
        <v>2.7540364700088506E-2</v>
      </c>
    </row>
    <row r="1411" spans="2:4" x14ac:dyDescent="0.2">
      <c r="B1411" t="s">
        <v>1441</v>
      </c>
      <c r="C1411" s="33">
        <f>Corr_0!C1411</f>
        <v>3.2198370096098439E-2</v>
      </c>
      <c r="D1411" s="32">
        <v>2.8088599449183432E-2</v>
      </c>
    </row>
    <row r="1412" spans="2:4" x14ac:dyDescent="0.2">
      <c r="B1412" t="s">
        <v>1442</v>
      </c>
      <c r="C1412" s="33">
        <f>Corr_0!C1412</f>
        <v>9.1597073075722207E-3</v>
      </c>
      <c r="D1412" s="32">
        <v>2.5268658848542541E-2</v>
      </c>
    </row>
    <row r="1413" spans="2:4" x14ac:dyDescent="0.2">
      <c r="B1413" t="s">
        <v>1443</v>
      </c>
      <c r="C1413" s="33">
        <f>Corr_0!C1413</f>
        <v>5.8117940589190432E-2</v>
      </c>
      <c r="D1413" s="32">
        <v>3.7884313209173112E-2</v>
      </c>
    </row>
    <row r="1414" spans="2:4" x14ac:dyDescent="0.2">
      <c r="B1414" t="s">
        <v>1444</v>
      </c>
      <c r="C1414" s="33">
        <f>Corr_0!C1414</f>
        <v>-2.3112702130478668E-2</v>
      </c>
      <c r="D1414" s="32">
        <v>2.5123555470152381E-2</v>
      </c>
    </row>
    <row r="1415" spans="2:4" x14ac:dyDescent="0.2">
      <c r="B1415" t="s">
        <v>1445</v>
      </c>
      <c r="C1415" s="33">
        <f>Corr_0!C1415</f>
        <v>2.9591908519201834E-2</v>
      </c>
      <c r="D1415" s="32">
        <v>3.7615887986748357E-2</v>
      </c>
    </row>
    <row r="1416" spans="2:4" x14ac:dyDescent="0.2">
      <c r="B1416" t="s">
        <v>1446</v>
      </c>
      <c r="C1416" s="33">
        <f>Corr_0!C1416</f>
        <v>2.418483945358408E-2</v>
      </c>
      <c r="D1416" s="32">
        <v>2.5483255196308424E-2</v>
      </c>
    </row>
    <row r="1417" spans="2:4" x14ac:dyDescent="0.2">
      <c r="B1417" t="s">
        <v>1447</v>
      </c>
      <c r="C1417" s="33">
        <f>Corr_0!C1417</f>
        <v>3.2209661884228129E-2</v>
      </c>
      <c r="D1417" s="32">
        <v>0.1053095994399835</v>
      </c>
    </row>
    <row r="1418" spans="2:4" x14ac:dyDescent="0.2">
      <c r="B1418" t="s">
        <v>1448</v>
      </c>
      <c r="C1418" s="33">
        <f>Corr_0!C1418</f>
        <v>-7.1802442162381703E-3</v>
      </c>
      <c r="D1418" s="32">
        <v>2.7431092300408223E-2</v>
      </c>
    </row>
    <row r="1419" spans="2:4" x14ac:dyDescent="0.2">
      <c r="B1419" t="s">
        <v>1449</v>
      </c>
      <c r="C1419" s="33">
        <f>Corr_0!C1419</f>
        <v>-1.0220911879307537E-2</v>
      </c>
      <c r="D1419" s="32">
        <v>3.3250804076613169E-2</v>
      </c>
    </row>
    <row r="1420" spans="2:4" x14ac:dyDescent="0.2">
      <c r="B1420" t="s">
        <v>1450</v>
      </c>
      <c r="C1420" s="33">
        <f>Corr_0!C1420</f>
        <v>2.5905765650593854E-2</v>
      </c>
      <c r="D1420" s="32">
        <v>2.5449863180159786E-2</v>
      </c>
    </row>
    <row r="1421" spans="2:4" x14ac:dyDescent="0.2">
      <c r="B1421" t="s">
        <v>1451</v>
      </c>
      <c r="C1421" s="33">
        <f>Corr_0!C1421</f>
        <v>5.10318248552976E-3</v>
      </c>
      <c r="D1421" s="32">
        <v>3.2433614368276284E-2</v>
      </c>
    </row>
    <row r="1422" spans="2:4" x14ac:dyDescent="0.2">
      <c r="B1422" t="s">
        <v>1452</v>
      </c>
      <c r="C1422" s="33">
        <f>Corr_0!C1422</f>
        <v>-4.5049668693777134E-2</v>
      </c>
      <c r="D1422" s="32">
        <v>4.9424698147660998E-2</v>
      </c>
    </row>
    <row r="1423" spans="2:4" x14ac:dyDescent="0.2">
      <c r="B1423" t="s">
        <v>1453</v>
      </c>
      <c r="C1423" s="33">
        <f>Corr_0!C1423</f>
        <v>3.2355041449725827E-2</v>
      </c>
      <c r="D1423" s="32">
        <v>3.6032226659883322E-2</v>
      </c>
    </row>
    <row r="1424" spans="2:4" x14ac:dyDescent="0.2">
      <c r="B1424" t="s">
        <v>1454</v>
      </c>
      <c r="C1424" s="33">
        <f>Corr_0!C1424</f>
        <v>-6.9016293248520353E-3</v>
      </c>
      <c r="D1424" s="32">
        <v>2.9437645560990662E-2</v>
      </c>
    </row>
    <row r="1425" spans="2:4" x14ac:dyDescent="0.2">
      <c r="B1425" t="s">
        <v>1455</v>
      </c>
      <c r="C1425" s="33">
        <f>Corr_0!C1425</f>
        <v>1.0775021808078621E-2</v>
      </c>
      <c r="D1425" s="32">
        <v>4.2580584441378577E-2</v>
      </c>
    </row>
    <row r="1426" spans="2:4" x14ac:dyDescent="0.2">
      <c r="B1426" t="s">
        <v>1456</v>
      </c>
      <c r="C1426" s="33">
        <f>Corr_0!C1426</f>
        <v>2.2597470751925829E-2</v>
      </c>
      <c r="D1426" s="32">
        <v>3.9661340734995762E-2</v>
      </c>
    </row>
    <row r="1427" spans="2:4" x14ac:dyDescent="0.2">
      <c r="B1427" t="s">
        <v>1457</v>
      </c>
      <c r="C1427" s="33">
        <f>Corr_0!C1427</f>
        <v>1.0201533678436507E-2</v>
      </c>
      <c r="D1427" s="32">
        <v>0.10892997112593295</v>
      </c>
    </row>
    <row r="1428" spans="2:4" x14ac:dyDescent="0.2">
      <c r="B1428" t="s">
        <v>1458</v>
      </c>
      <c r="C1428" s="33">
        <f>Corr_0!C1428</f>
        <v>1.3848471061738222E-2</v>
      </c>
      <c r="D1428" s="32">
        <v>2.8935450019657291E-2</v>
      </c>
    </row>
    <row r="1429" spans="2:4" x14ac:dyDescent="0.2">
      <c r="B1429" t="s">
        <v>1459</v>
      </c>
      <c r="C1429" s="33">
        <f>Corr_0!C1429</f>
        <v>1.4392665733426041E-2</v>
      </c>
      <c r="D1429" s="32">
        <v>2.5503554637736237E-2</v>
      </c>
    </row>
    <row r="1430" spans="2:4" x14ac:dyDescent="0.2">
      <c r="B1430" t="s">
        <v>1460</v>
      </c>
      <c r="C1430" s="33">
        <f>Corr_0!C1430</f>
        <v>7.0929783194817282E-3</v>
      </c>
      <c r="D1430" s="32">
        <v>2.5150654073467303E-2</v>
      </c>
    </row>
    <row r="1431" spans="2:4" x14ac:dyDescent="0.2">
      <c r="B1431" t="s">
        <v>1461</v>
      </c>
      <c r="C1431" s="33">
        <f>Corr_0!C1431</f>
        <v>-5.2834066498657385E-2</v>
      </c>
      <c r="D1431" s="32">
        <v>2.5431222893273882E-2</v>
      </c>
    </row>
    <row r="1432" spans="2:4" x14ac:dyDescent="0.2">
      <c r="B1432" t="s">
        <v>1462</v>
      </c>
      <c r="C1432" s="33">
        <f>Corr_0!C1432</f>
        <v>2.6925379011899897E-2</v>
      </c>
      <c r="D1432" s="32">
        <v>4.7594779618643231E-2</v>
      </c>
    </row>
    <row r="1433" spans="2:4" x14ac:dyDescent="0.2">
      <c r="B1433" t="s">
        <v>1463</v>
      </c>
      <c r="C1433" s="33">
        <f>Corr_0!C1433</f>
        <v>2.7579349888857081E-2</v>
      </c>
      <c r="D1433" s="32">
        <v>2.5220150027985597E-2</v>
      </c>
    </row>
    <row r="1434" spans="2:4" x14ac:dyDescent="0.2">
      <c r="B1434" t="s">
        <v>1464</v>
      </c>
      <c r="C1434" s="33">
        <f>Corr_0!C1434</f>
        <v>1.7335110594129483E-2</v>
      </c>
      <c r="D1434" s="32">
        <v>4.9276021576537869E-2</v>
      </c>
    </row>
    <row r="1435" spans="2:4" x14ac:dyDescent="0.2">
      <c r="B1435" t="s">
        <v>1465</v>
      </c>
      <c r="C1435" s="33">
        <f>Corr_0!C1435</f>
        <v>3.6673425797834835E-2</v>
      </c>
      <c r="D1435" s="32">
        <v>3.2472517225384689E-2</v>
      </c>
    </row>
    <row r="1436" spans="2:4" x14ac:dyDescent="0.2">
      <c r="B1436" t="s">
        <v>1466</v>
      </c>
      <c r="C1436" s="33">
        <f>Corr_0!C1436</f>
        <v>2.9683402549422262E-2</v>
      </c>
      <c r="D1436" s="32">
        <v>2.8747268701225723E-2</v>
      </c>
    </row>
    <row r="1437" spans="2:4" x14ac:dyDescent="0.2">
      <c r="B1437" t="s">
        <v>1467</v>
      </c>
      <c r="C1437" s="33">
        <f>Corr_0!C1437</f>
        <v>5.1445385427843056E-2</v>
      </c>
      <c r="D1437" s="32">
        <v>2.5190264315477266E-2</v>
      </c>
    </row>
    <row r="1438" spans="2:4" x14ac:dyDescent="0.2">
      <c r="B1438" t="s">
        <v>1468</v>
      </c>
      <c r="C1438" s="33">
        <f>Corr_0!C1438</f>
        <v>1.8111602525152211E-2</v>
      </c>
      <c r="D1438" s="32">
        <v>2.8896578964970547E-2</v>
      </c>
    </row>
    <row r="1439" spans="2:4" x14ac:dyDescent="0.2">
      <c r="B1439" t="s">
        <v>1469</v>
      </c>
      <c r="C1439" s="33">
        <f>Corr_0!C1439</f>
        <v>3.2315496609080516E-3</v>
      </c>
      <c r="D1439" s="32">
        <v>3.099641229608302E-2</v>
      </c>
    </row>
    <row r="1440" spans="2:4" x14ac:dyDescent="0.2">
      <c r="B1440" t="s">
        <v>1470</v>
      </c>
      <c r="C1440" s="33">
        <f>Corr_0!C1440</f>
        <v>3.9955370913179342E-2</v>
      </c>
      <c r="D1440" s="32">
        <v>4.2344752262226698E-2</v>
      </c>
    </row>
    <row r="1441" spans="2:4" x14ac:dyDescent="0.2">
      <c r="B1441" t="s">
        <v>1471</v>
      </c>
      <c r="C1441" s="33">
        <f>Corr_0!C1441</f>
        <v>2.3684538187383045E-2</v>
      </c>
      <c r="D1441" s="32">
        <v>4.3731130100602214E-2</v>
      </c>
    </row>
    <row r="1442" spans="2:4" x14ac:dyDescent="0.2">
      <c r="B1442" t="s">
        <v>1472</v>
      </c>
      <c r="C1442" s="33">
        <f>Corr_0!C1442</f>
        <v>1.7378299416324097E-2</v>
      </c>
      <c r="D1442" s="32">
        <v>5.0857917959338625E-2</v>
      </c>
    </row>
    <row r="1443" spans="2:4" x14ac:dyDescent="0.2">
      <c r="B1443" t="s">
        <v>1473</v>
      </c>
      <c r="C1443" s="33">
        <f>Corr_0!C1443</f>
        <v>2.9785441613120314E-2</v>
      </c>
      <c r="D1443" s="32">
        <v>3.6085278678947771E-2</v>
      </c>
    </row>
    <row r="1444" spans="2:4" x14ac:dyDescent="0.2">
      <c r="B1444" t="s">
        <v>1474</v>
      </c>
      <c r="C1444" s="33">
        <f>Corr_0!C1444</f>
        <v>5.6228878099345785E-2</v>
      </c>
      <c r="D1444" s="32">
        <v>2.9935157315029291E-2</v>
      </c>
    </row>
    <row r="1445" spans="2:4" x14ac:dyDescent="0.2">
      <c r="B1445" t="s">
        <v>1475</v>
      </c>
      <c r="C1445" s="33">
        <f>Corr_0!C1445</f>
        <v>6.0953927193761158E-3</v>
      </c>
      <c r="D1445" s="32">
        <v>3.5106142404323824E-2</v>
      </c>
    </row>
    <row r="1446" spans="2:4" x14ac:dyDescent="0.2">
      <c r="B1446" t="s">
        <v>1476</v>
      </c>
      <c r="C1446" s="33">
        <f>Corr_0!C1446</f>
        <v>-8.1802252555809429E-3</v>
      </c>
      <c r="D1446" s="32">
        <v>2.824622600381696E-2</v>
      </c>
    </row>
    <row r="1447" spans="2:4" x14ac:dyDescent="0.2">
      <c r="B1447" t="s">
        <v>1477</v>
      </c>
      <c r="C1447" s="33">
        <f>Corr_0!C1447</f>
        <v>8.3446495344365809E-3</v>
      </c>
      <c r="D1447" s="32">
        <v>3.2496908569006312E-2</v>
      </c>
    </row>
    <row r="1448" spans="2:4" x14ac:dyDescent="0.2">
      <c r="B1448" t="s">
        <v>1478</v>
      </c>
      <c r="C1448" s="33">
        <f>Corr_0!C1448</f>
        <v>5.0980024269608695E-2</v>
      </c>
      <c r="D1448" s="32">
        <v>5.1485206497614781E-2</v>
      </c>
    </row>
    <row r="1449" spans="2:4" x14ac:dyDescent="0.2">
      <c r="B1449" t="s">
        <v>1479</v>
      </c>
      <c r="C1449" s="33">
        <f>Corr_0!C1449</f>
        <v>5.9486808056526688E-2</v>
      </c>
      <c r="D1449" s="32">
        <v>3.8358357223361811E-2</v>
      </c>
    </row>
    <row r="1450" spans="2:4" x14ac:dyDescent="0.2">
      <c r="B1450" t="s">
        <v>1480</v>
      </c>
      <c r="C1450" s="33">
        <f>Corr_0!C1450</f>
        <v>2.1087406683333067E-2</v>
      </c>
      <c r="D1450" s="32">
        <v>8.5382847865044242E-2</v>
      </c>
    </row>
    <row r="1451" spans="2:4" x14ac:dyDescent="0.2">
      <c r="B1451" t="s">
        <v>1481</v>
      </c>
      <c r="C1451" s="33">
        <f>Corr_0!C1451</f>
        <v>1.84054210803796E-2</v>
      </c>
      <c r="D1451" s="32">
        <v>9.4417205784583791E-2</v>
      </c>
    </row>
    <row r="1452" spans="2:4" x14ac:dyDescent="0.2">
      <c r="B1452" t="s">
        <v>1482</v>
      </c>
      <c r="C1452" s="33">
        <f>Corr_0!C1452</f>
        <v>4.0054235521347244E-2</v>
      </c>
      <c r="D1452" s="32">
        <v>5.438890828700018E-2</v>
      </c>
    </row>
    <row r="1453" spans="2:4" x14ac:dyDescent="0.2">
      <c r="B1453" t="s">
        <v>1483</v>
      </c>
      <c r="C1453" s="33">
        <f>Corr_0!C1453</f>
        <v>2.3716573719558195E-2</v>
      </c>
      <c r="D1453" s="32">
        <v>4.8763804922874909E-2</v>
      </c>
    </row>
    <row r="1454" spans="2:4" x14ac:dyDescent="0.2">
      <c r="B1454" t="s">
        <v>1484</v>
      </c>
      <c r="C1454" s="33">
        <f>Corr_0!C1454</f>
        <v>5.6645920498457653E-2</v>
      </c>
      <c r="D1454" s="32">
        <v>2.5001544238636472E-2</v>
      </c>
    </row>
    <row r="1455" spans="2:4" x14ac:dyDescent="0.2">
      <c r="B1455" t="s">
        <v>1485</v>
      </c>
      <c r="C1455" s="33">
        <f>Corr_0!C1455</f>
        <v>-6.0840377660650816E-3</v>
      </c>
      <c r="D1455" s="32">
        <v>2.5129257210217533E-2</v>
      </c>
    </row>
    <row r="1456" spans="2:4" x14ac:dyDescent="0.2">
      <c r="B1456" t="s">
        <v>1486</v>
      </c>
      <c r="C1456" s="33">
        <f>Corr_0!C1456</f>
        <v>-7.1616763861209898E-3</v>
      </c>
      <c r="D1456" s="32">
        <v>4.9854519200810285E-2</v>
      </c>
    </row>
    <row r="1457" spans="2:4" x14ac:dyDescent="0.2">
      <c r="B1457" t="s">
        <v>1487</v>
      </c>
      <c r="C1457" s="33">
        <f>Corr_0!C1457</f>
        <v>2.0616625228758491E-2</v>
      </c>
      <c r="D1457" s="32">
        <v>3.2664560228283165E-2</v>
      </c>
    </row>
    <row r="1458" spans="2:4" x14ac:dyDescent="0.2">
      <c r="B1458" t="s">
        <v>1488</v>
      </c>
      <c r="C1458" s="33">
        <f>Corr_0!C1458</f>
        <v>1.1085314078516978E-2</v>
      </c>
      <c r="D1458" s="32">
        <v>2.5317326972591106E-2</v>
      </c>
    </row>
    <row r="1459" spans="2:4" x14ac:dyDescent="0.2">
      <c r="B1459" t="s">
        <v>1489</v>
      </c>
      <c r="C1459" s="33">
        <f>Corr_0!C1459</f>
        <v>1.2229341390741161E-2</v>
      </c>
      <c r="D1459" s="32">
        <v>2.6769225030103719E-2</v>
      </c>
    </row>
    <row r="1460" spans="2:4" x14ac:dyDescent="0.2">
      <c r="B1460" t="s">
        <v>1490</v>
      </c>
      <c r="C1460" s="33">
        <f>Corr_0!C1460</f>
        <v>-1.9439564794968049E-2</v>
      </c>
      <c r="D1460" s="32">
        <v>4.7402568724731031E-2</v>
      </c>
    </row>
    <row r="1461" spans="2:4" x14ac:dyDescent="0.2">
      <c r="B1461" t="s">
        <v>1491</v>
      </c>
      <c r="C1461" s="33">
        <f>Corr_0!C1461</f>
        <v>2.5960224382761438E-2</v>
      </c>
      <c r="D1461" s="32">
        <v>3.4229479300523835E-2</v>
      </c>
    </row>
    <row r="1462" spans="2:4" x14ac:dyDescent="0.2">
      <c r="B1462" t="s">
        <v>1492</v>
      </c>
      <c r="C1462" s="33">
        <f>Corr_0!C1462</f>
        <v>3.5105547694488808E-2</v>
      </c>
      <c r="D1462" s="32">
        <v>2.9560600042161538E-2</v>
      </c>
    </row>
    <row r="1463" spans="2:4" x14ac:dyDescent="0.2">
      <c r="B1463" t="s">
        <v>1493</v>
      </c>
      <c r="C1463" s="33">
        <f>Corr_0!C1463</f>
        <v>-2.9260952923770928E-2</v>
      </c>
      <c r="D1463" s="32">
        <v>3.0455354289136143E-2</v>
      </c>
    </row>
    <row r="1464" spans="2:4" x14ac:dyDescent="0.2">
      <c r="B1464" t="s">
        <v>1494</v>
      </c>
      <c r="C1464" s="33">
        <f>Corr_0!C1464</f>
        <v>-6.3172604445125725E-3</v>
      </c>
      <c r="D1464" s="32">
        <v>3.8395734434773864E-2</v>
      </c>
    </row>
    <row r="1465" spans="2:4" x14ac:dyDescent="0.2">
      <c r="B1465" t="s">
        <v>1495</v>
      </c>
      <c r="C1465" s="33">
        <f>Corr_0!C1465</f>
        <v>4.550899404185501E-2</v>
      </c>
      <c r="D1465" s="32">
        <v>2.8060013278992262E-2</v>
      </c>
    </row>
    <row r="1466" spans="2:4" x14ac:dyDescent="0.2">
      <c r="B1466" t="s">
        <v>1496</v>
      </c>
      <c r="C1466" s="33">
        <f>Corr_0!C1466</f>
        <v>1.7420301128001567E-2</v>
      </c>
      <c r="D1466" s="32">
        <v>3.6495576349354866E-2</v>
      </c>
    </row>
    <row r="1467" spans="2:4" x14ac:dyDescent="0.2">
      <c r="B1467" t="s">
        <v>1497</v>
      </c>
      <c r="C1467" s="33">
        <f>Corr_0!C1467</f>
        <v>-2.4762083740522349E-2</v>
      </c>
      <c r="D1467" s="32">
        <v>3.8314603147275209E-2</v>
      </c>
    </row>
    <row r="1468" spans="2:4" x14ac:dyDescent="0.2">
      <c r="B1468" t="s">
        <v>1498</v>
      </c>
      <c r="C1468" s="33">
        <f>Corr_0!C1468</f>
        <v>-2.7098260080452873E-2</v>
      </c>
      <c r="D1468" s="32">
        <v>2.5038760167969118E-2</v>
      </c>
    </row>
    <row r="1469" spans="2:4" x14ac:dyDescent="0.2">
      <c r="B1469" t="s">
        <v>1499</v>
      </c>
      <c r="C1469" s="33">
        <f>Corr_0!C1469</f>
        <v>1.575219023071104E-2</v>
      </c>
      <c r="D1469" s="32">
        <v>3.1351160174709618E-2</v>
      </c>
    </row>
    <row r="1470" spans="2:4" x14ac:dyDescent="0.2">
      <c r="B1470" t="s">
        <v>1500</v>
      </c>
      <c r="C1470" s="33">
        <f>Corr_0!C1470</f>
        <v>3.4759972626981009E-2</v>
      </c>
      <c r="D1470" s="32">
        <v>7.8885770063372274E-2</v>
      </c>
    </row>
    <row r="1471" spans="2:4" x14ac:dyDescent="0.2">
      <c r="B1471" t="s">
        <v>1501</v>
      </c>
      <c r="C1471" s="33">
        <f>Corr_0!C1471</f>
        <v>3.0136320386241019E-2</v>
      </c>
      <c r="D1471" s="32">
        <v>3.0928426005402736E-2</v>
      </c>
    </row>
    <row r="1472" spans="2:4" x14ac:dyDescent="0.2">
      <c r="B1472" t="s">
        <v>1502</v>
      </c>
      <c r="C1472" s="33">
        <f>Corr_0!C1472</f>
        <v>-3.6521289286833979E-2</v>
      </c>
      <c r="D1472" s="32">
        <v>6.569360601280666E-2</v>
      </c>
    </row>
    <row r="1473" spans="2:4" x14ac:dyDescent="0.2">
      <c r="B1473" t="s">
        <v>1503</v>
      </c>
      <c r="C1473" s="33">
        <f>Corr_0!C1473</f>
        <v>-6.3763003166893827E-3</v>
      </c>
      <c r="D1473" s="32">
        <v>4.975442157905316E-2</v>
      </c>
    </row>
    <row r="1474" spans="2:4" x14ac:dyDescent="0.2">
      <c r="B1474" t="s">
        <v>1504</v>
      </c>
      <c r="C1474" s="33">
        <f>Corr_0!C1474</f>
        <v>3.413824403954948E-2</v>
      </c>
      <c r="D1474" s="32">
        <v>6.7482601801067438E-2</v>
      </c>
    </row>
    <row r="1475" spans="2:4" x14ac:dyDescent="0.2">
      <c r="B1475" t="s">
        <v>1505</v>
      </c>
      <c r="C1475" s="33">
        <f>Corr_0!C1475</f>
        <v>-8.8089280235604823E-3</v>
      </c>
      <c r="D1475" s="32">
        <v>4.8823775010222774E-2</v>
      </c>
    </row>
    <row r="1476" spans="2:4" x14ac:dyDescent="0.2">
      <c r="B1476" t="s">
        <v>1506</v>
      </c>
      <c r="C1476" s="33">
        <f>Corr_0!C1476</f>
        <v>1.021142941869612E-2</v>
      </c>
      <c r="D1476" s="32">
        <v>3.0774269050334868E-2</v>
      </c>
    </row>
    <row r="1477" spans="2:4" x14ac:dyDescent="0.2">
      <c r="B1477" t="s">
        <v>1507</v>
      </c>
      <c r="C1477" s="33">
        <f>Corr_0!C1477</f>
        <v>-8.803277520866017E-3</v>
      </c>
      <c r="D1477" s="32">
        <v>3.9454502205238905E-2</v>
      </c>
    </row>
    <row r="1478" spans="2:4" x14ac:dyDescent="0.2">
      <c r="B1478" t="s">
        <v>1508</v>
      </c>
      <c r="C1478" s="33">
        <f>Corr_0!C1478</f>
        <v>4.1222630726601088E-2</v>
      </c>
      <c r="D1478" s="32">
        <v>0.10580788447006367</v>
      </c>
    </row>
    <row r="1479" spans="2:4" x14ac:dyDescent="0.2">
      <c r="B1479" t="s">
        <v>1509</v>
      </c>
      <c r="C1479" s="33">
        <f>Corr_0!C1479</f>
        <v>7.8904138245905503E-2</v>
      </c>
      <c r="D1479" s="32">
        <v>2.5098085400143591E-2</v>
      </c>
    </row>
    <row r="1480" spans="2:4" x14ac:dyDescent="0.2">
      <c r="B1480" t="s">
        <v>1510</v>
      </c>
      <c r="C1480" s="33">
        <f>Corr_0!C1480</f>
        <v>-7.7043844907199611E-3</v>
      </c>
      <c r="D1480" s="32">
        <v>5.3125208256453761E-2</v>
      </c>
    </row>
    <row r="1481" spans="2:4" x14ac:dyDescent="0.2">
      <c r="B1481" t="s">
        <v>1511</v>
      </c>
      <c r="C1481" s="33">
        <f>Corr_0!C1481</f>
        <v>-1.4131421434945106E-3</v>
      </c>
      <c r="D1481" s="32">
        <v>8.6948979153750244E-2</v>
      </c>
    </row>
    <row r="1482" spans="2:4" x14ac:dyDescent="0.2">
      <c r="B1482" t="s">
        <v>1512</v>
      </c>
      <c r="C1482" s="33">
        <f>Corr_0!C1482</f>
        <v>-2.2681966494867395E-2</v>
      </c>
      <c r="D1482" s="32">
        <v>2.7364981411984068E-2</v>
      </c>
    </row>
    <row r="1483" spans="2:4" x14ac:dyDescent="0.2">
      <c r="B1483" t="s">
        <v>1513</v>
      </c>
      <c r="C1483" s="33">
        <f>Corr_0!C1483</f>
        <v>2.2561316182754108E-2</v>
      </c>
      <c r="D1483" s="32">
        <v>0.10153915354942364</v>
      </c>
    </row>
    <row r="1484" spans="2:4" x14ac:dyDescent="0.2">
      <c r="B1484" t="s">
        <v>1514</v>
      </c>
      <c r="C1484" s="33">
        <f>Corr_0!C1484</f>
        <v>3.5595402534055812E-2</v>
      </c>
      <c r="D1484" s="32">
        <v>2.5209960164504344E-2</v>
      </c>
    </row>
    <row r="1485" spans="2:4" x14ac:dyDescent="0.2">
      <c r="B1485" t="s">
        <v>1515</v>
      </c>
      <c r="C1485" s="33">
        <f>Corr_0!C1485</f>
        <v>-3.8123197676629642E-3</v>
      </c>
      <c r="D1485" s="32">
        <v>3.0770848714261265E-2</v>
      </c>
    </row>
    <row r="1486" spans="2:4" x14ac:dyDescent="0.2">
      <c r="B1486" t="s">
        <v>1516</v>
      </c>
      <c r="C1486" s="33">
        <f>Corr_0!C1486</f>
        <v>4.0643145124750965E-2</v>
      </c>
      <c r="D1486" s="32">
        <v>2.6215857396398215E-2</v>
      </c>
    </row>
    <row r="1487" spans="2:4" x14ac:dyDescent="0.2">
      <c r="B1487" t="s">
        <v>1517</v>
      </c>
      <c r="C1487" s="33">
        <f>Corr_0!C1487</f>
        <v>-1.2747734012468337E-2</v>
      </c>
      <c r="D1487" s="32">
        <v>2.5016330618790543E-2</v>
      </c>
    </row>
    <row r="1488" spans="2:4" x14ac:dyDescent="0.2">
      <c r="B1488" t="s">
        <v>1518</v>
      </c>
      <c r="C1488" s="33">
        <f>Corr_0!C1488</f>
        <v>3.9993396288498184E-2</v>
      </c>
      <c r="D1488" s="32">
        <v>2.5204490091460773E-2</v>
      </c>
    </row>
    <row r="1489" spans="2:4" x14ac:dyDescent="0.2">
      <c r="B1489" t="s">
        <v>1519</v>
      </c>
      <c r="C1489" s="33">
        <f>Corr_0!C1489</f>
        <v>-4.3907345616099585E-3</v>
      </c>
      <c r="D1489" s="32">
        <v>3.3054737412637404E-2</v>
      </c>
    </row>
    <row r="1490" spans="2:4" x14ac:dyDescent="0.2">
      <c r="B1490" t="s">
        <v>1520</v>
      </c>
      <c r="C1490" s="33">
        <f>Corr_0!C1490</f>
        <v>2.8069768347866184E-3</v>
      </c>
      <c r="D1490" s="32">
        <v>3.0536429055811401E-2</v>
      </c>
    </row>
    <row r="1491" spans="2:4" x14ac:dyDescent="0.2">
      <c r="B1491" t="s">
        <v>1521</v>
      </c>
      <c r="C1491" s="33">
        <f>Corr_0!C1491</f>
        <v>3.9482178102237461E-2</v>
      </c>
      <c r="D1491" s="32">
        <v>3.8538763531381248E-2</v>
      </c>
    </row>
    <row r="1492" spans="2:4" x14ac:dyDescent="0.2">
      <c r="B1492" t="s">
        <v>1522</v>
      </c>
      <c r="C1492" s="33">
        <f>Corr_0!C1492</f>
        <v>3.3240671856666258E-2</v>
      </c>
      <c r="D1492" s="32">
        <v>3.80044738214593E-2</v>
      </c>
    </row>
    <row r="1493" spans="2:4" x14ac:dyDescent="0.2">
      <c r="B1493" t="s">
        <v>1523</v>
      </c>
      <c r="C1493" s="33">
        <f>Corr_0!C1493</f>
        <v>-1.2948558237428276E-2</v>
      </c>
      <c r="D1493" s="32">
        <v>3.6921015286913911E-2</v>
      </c>
    </row>
    <row r="1494" spans="2:4" x14ac:dyDescent="0.2">
      <c r="B1494" t="s">
        <v>1524</v>
      </c>
      <c r="C1494" s="33">
        <f>Corr_0!C1494</f>
        <v>2.6330294940227986E-3</v>
      </c>
      <c r="D1494" s="32">
        <v>2.5236108613192969E-2</v>
      </c>
    </row>
    <row r="1495" spans="2:4" x14ac:dyDescent="0.2">
      <c r="B1495" t="s">
        <v>1525</v>
      </c>
      <c r="C1495" s="33">
        <f>Corr_0!C1495</f>
        <v>4.5746484920719159E-3</v>
      </c>
      <c r="D1495" s="32">
        <v>2.5000083164688755E-2</v>
      </c>
    </row>
    <row r="1496" spans="2:4" x14ac:dyDescent="0.2">
      <c r="B1496" t="s">
        <v>1526</v>
      </c>
      <c r="C1496" s="33">
        <f>Corr_0!C1496</f>
        <v>1.3354284400883929E-2</v>
      </c>
      <c r="D1496" s="32">
        <v>2.6785285615388787E-2</v>
      </c>
    </row>
    <row r="1497" spans="2:4" x14ac:dyDescent="0.2">
      <c r="B1497" t="s">
        <v>1527</v>
      </c>
      <c r="C1497" s="33">
        <f>Corr_0!C1497</f>
        <v>-2.1741506897477315E-2</v>
      </c>
      <c r="D1497" s="32">
        <v>2.5000002568325304E-2</v>
      </c>
    </row>
    <row r="1498" spans="2:4" x14ac:dyDescent="0.2">
      <c r="B1498" t="s">
        <v>1528</v>
      </c>
      <c r="C1498" s="33">
        <f>Corr_0!C1498</f>
        <v>2.7008467243986888E-2</v>
      </c>
      <c r="D1498" s="32">
        <v>4.2842915249662904E-2</v>
      </c>
    </row>
    <row r="1499" spans="2:4" x14ac:dyDescent="0.2">
      <c r="B1499" t="s">
        <v>1529</v>
      </c>
      <c r="C1499" s="33">
        <f>Corr_0!C1499</f>
        <v>5.476694646196629E-3</v>
      </c>
      <c r="D1499" s="32">
        <v>3.8806068008095905E-2</v>
      </c>
    </row>
    <row r="1500" spans="2:4" x14ac:dyDescent="0.2">
      <c r="B1500" t="s">
        <v>1530</v>
      </c>
      <c r="C1500" s="33">
        <f>Corr_0!C1500</f>
        <v>1.915886446467795E-2</v>
      </c>
      <c r="D1500" s="32">
        <v>3.3934534637254328E-2</v>
      </c>
    </row>
    <row r="1501" spans="2:4" x14ac:dyDescent="0.2">
      <c r="B1501" t="s">
        <v>1531</v>
      </c>
      <c r="C1501" s="33">
        <f>Corr_0!C1501</f>
        <v>7.541219443328603E-3</v>
      </c>
      <c r="D1501" s="32">
        <v>8.8162475419553687E-2</v>
      </c>
    </row>
    <row r="1502" spans="2:4" x14ac:dyDescent="0.2">
      <c r="B1502" t="s">
        <v>1532</v>
      </c>
      <c r="C1502" s="33">
        <f>Corr_0!C1502</f>
        <v>1.0246434523720835E-2</v>
      </c>
      <c r="D1502" s="32">
        <v>2.5080177537792701E-2</v>
      </c>
    </row>
    <row r="1503" spans="2:4" x14ac:dyDescent="0.2">
      <c r="B1503" t="s">
        <v>1533</v>
      </c>
      <c r="C1503" s="33">
        <f>Corr_0!C1503</f>
        <v>5.7796031437039224E-3</v>
      </c>
      <c r="D1503" s="32">
        <v>2.7135642224501676E-2</v>
      </c>
    </row>
    <row r="1504" spans="2:4" x14ac:dyDescent="0.2">
      <c r="B1504" t="s">
        <v>1534</v>
      </c>
      <c r="C1504" s="33">
        <f>Corr_0!C1504</f>
        <v>-2.5461881737485099E-3</v>
      </c>
      <c r="D1504" s="32">
        <v>3.3018349440171596E-2</v>
      </c>
    </row>
    <row r="1505" spans="2:4" x14ac:dyDescent="0.2">
      <c r="B1505" t="s">
        <v>1535</v>
      </c>
      <c r="C1505" s="33">
        <f>Corr_0!C1505</f>
        <v>1.0438510178666696E-2</v>
      </c>
      <c r="D1505" s="32">
        <v>4.2996827868571445E-2</v>
      </c>
    </row>
    <row r="1506" spans="2:4" x14ac:dyDescent="0.2">
      <c r="B1506" t="s">
        <v>1536</v>
      </c>
      <c r="C1506" s="33">
        <f>Corr_0!C1506</f>
        <v>8.2751483697285789E-3</v>
      </c>
      <c r="D1506" s="32">
        <v>2.5086231057839782E-2</v>
      </c>
    </row>
    <row r="1507" spans="2:4" x14ac:dyDescent="0.2">
      <c r="B1507" t="s">
        <v>1537</v>
      </c>
      <c r="C1507" s="33">
        <f>Corr_0!C1507</f>
        <v>7.9849720301305369E-3</v>
      </c>
      <c r="D1507" s="32">
        <v>3.3024951702616802E-2</v>
      </c>
    </row>
    <row r="1508" spans="2:4" x14ac:dyDescent="0.2">
      <c r="B1508" t="s">
        <v>1538</v>
      </c>
      <c r="C1508" s="33">
        <f>Corr_0!C1508</f>
        <v>2.7416294031018119E-2</v>
      </c>
      <c r="D1508" s="32">
        <v>2.5034978923237673E-2</v>
      </c>
    </row>
    <row r="1509" spans="2:4" x14ac:dyDescent="0.2">
      <c r="B1509" t="s">
        <v>1539</v>
      </c>
      <c r="C1509" s="33">
        <f>Corr_0!C1509</f>
        <v>7.2380518309474399E-3</v>
      </c>
      <c r="D1509" s="32">
        <v>5.5219465061720784E-2</v>
      </c>
    </row>
    <row r="1510" spans="2:4" x14ac:dyDescent="0.2">
      <c r="B1510" t="s">
        <v>1540</v>
      </c>
      <c r="C1510" s="33">
        <f>Corr_0!C1510</f>
        <v>-2.1760721926452654E-4</v>
      </c>
      <c r="D1510" s="32">
        <v>2.504275871040744E-2</v>
      </c>
    </row>
    <row r="1511" spans="2:4" x14ac:dyDescent="0.2">
      <c r="B1511" t="s">
        <v>1541</v>
      </c>
      <c r="C1511" s="33">
        <f>Corr_0!C1511</f>
        <v>-1.5546410328671628E-3</v>
      </c>
      <c r="D1511" s="32">
        <v>3.9118510659604436E-2</v>
      </c>
    </row>
    <row r="1512" spans="2:4" x14ac:dyDescent="0.2">
      <c r="B1512" t="s">
        <v>1542</v>
      </c>
      <c r="C1512" s="33">
        <f>Corr_0!C1512</f>
        <v>2.9824228859134114E-3</v>
      </c>
      <c r="D1512" s="32">
        <v>2.9714920968886158E-2</v>
      </c>
    </row>
    <row r="1513" spans="2:4" x14ac:dyDescent="0.2">
      <c r="B1513" t="s">
        <v>1543</v>
      </c>
      <c r="C1513" s="33">
        <f>Corr_0!C1513</f>
        <v>-3.4534638877161655E-2</v>
      </c>
      <c r="D1513" s="32">
        <v>3.0205126068436831E-2</v>
      </c>
    </row>
    <row r="1514" spans="2:4" x14ac:dyDescent="0.2">
      <c r="B1514" t="s">
        <v>1544</v>
      </c>
      <c r="C1514" s="33">
        <f>Corr_0!C1514</f>
        <v>4.2397250731276105E-3</v>
      </c>
      <c r="D1514" s="32">
        <v>7.2374285672553496E-2</v>
      </c>
    </row>
    <row r="1515" spans="2:4" x14ac:dyDescent="0.2">
      <c r="B1515" t="s">
        <v>1545</v>
      </c>
      <c r="C1515" s="33">
        <f>Corr_0!C1515</f>
        <v>-2.2294044127343218E-2</v>
      </c>
      <c r="D1515" s="32">
        <v>2.5341549091389387E-2</v>
      </c>
    </row>
    <row r="1516" spans="2:4" x14ac:dyDescent="0.2">
      <c r="B1516" t="s">
        <v>1546</v>
      </c>
      <c r="C1516" s="33">
        <f>Corr_0!C1516</f>
        <v>1.5120093701789523E-2</v>
      </c>
      <c r="D1516" s="32">
        <v>3.7437631692270962E-2</v>
      </c>
    </row>
    <row r="1517" spans="2:4" x14ac:dyDescent="0.2">
      <c r="B1517" t="s">
        <v>1547</v>
      </c>
      <c r="C1517" s="33">
        <f>Corr_0!C1517</f>
        <v>5.7975664969957472E-3</v>
      </c>
      <c r="D1517" s="32">
        <v>3.5359842444086222E-2</v>
      </c>
    </row>
    <row r="1518" spans="2:4" x14ac:dyDescent="0.2">
      <c r="B1518" t="s">
        <v>1548</v>
      </c>
      <c r="C1518" s="33">
        <f>Corr_0!C1518</f>
        <v>9.3748380653418759E-3</v>
      </c>
      <c r="D1518" s="32">
        <v>2.5658305780276468E-2</v>
      </c>
    </row>
    <row r="1519" spans="2:4" x14ac:dyDescent="0.2">
      <c r="B1519" t="s">
        <v>1549</v>
      </c>
      <c r="C1519" s="33">
        <f>Corr_0!C1519</f>
        <v>5.0254020956257778E-2</v>
      </c>
      <c r="D1519" s="32">
        <v>6.3073458601691723E-2</v>
      </c>
    </row>
    <row r="1520" spans="2:4" x14ac:dyDescent="0.2">
      <c r="B1520" t="s">
        <v>1550</v>
      </c>
      <c r="C1520" s="33">
        <f>Corr_0!C1520</f>
        <v>-8.5499609190239304E-3</v>
      </c>
      <c r="D1520" s="32">
        <v>4.3688782886830702E-2</v>
      </c>
    </row>
    <row r="1521" spans="2:4" x14ac:dyDescent="0.2">
      <c r="B1521" t="s">
        <v>1551</v>
      </c>
      <c r="C1521" s="33">
        <f>Corr_0!C1521</f>
        <v>-1.1380587514410298E-2</v>
      </c>
      <c r="D1521" s="32">
        <v>2.5214587397240362E-2</v>
      </c>
    </row>
    <row r="1522" spans="2:4" x14ac:dyDescent="0.2">
      <c r="B1522" t="s">
        <v>1552</v>
      </c>
      <c r="C1522" s="33">
        <f>Corr_0!C1522</f>
        <v>-9.5777149433687123E-3</v>
      </c>
      <c r="D1522" s="32">
        <v>3.2000012292169019E-2</v>
      </c>
    </row>
    <row r="1523" spans="2:4" x14ac:dyDescent="0.2">
      <c r="B1523" t="s">
        <v>1553</v>
      </c>
      <c r="C1523" s="33">
        <f>Corr_0!C1523</f>
        <v>-1.8510948752984237E-2</v>
      </c>
      <c r="D1523" s="32">
        <v>3.6191319527183283E-2</v>
      </c>
    </row>
    <row r="1524" spans="2:4" x14ac:dyDescent="0.2">
      <c r="B1524" t="s">
        <v>1554</v>
      </c>
      <c r="C1524" s="33">
        <f>Corr_0!C1524</f>
        <v>2.2447490186551448E-2</v>
      </c>
      <c r="D1524" s="32">
        <v>4.5763976037608879E-2</v>
      </c>
    </row>
    <row r="1525" spans="2:4" x14ac:dyDescent="0.2">
      <c r="B1525" t="s">
        <v>1555</v>
      </c>
      <c r="C1525" s="33">
        <f>Corr_0!C1525</f>
        <v>5.7585015702584542E-3</v>
      </c>
      <c r="D1525" s="32">
        <v>2.8819897021047758E-2</v>
      </c>
    </row>
    <row r="1526" spans="2:4" x14ac:dyDescent="0.2">
      <c r="B1526" t="s">
        <v>1556</v>
      </c>
      <c r="C1526" s="33">
        <f>Corr_0!C1526</f>
        <v>-1.9556831598930863E-3</v>
      </c>
      <c r="D1526" s="32">
        <v>3.3535774094701334E-2</v>
      </c>
    </row>
    <row r="1527" spans="2:4" x14ac:dyDescent="0.2">
      <c r="B1527" t="s">
        <v>1557</v>
      </c>
      <c r="C1527" s="33">
        <f>Corr_0!C1527</f>
        <v>2.5563931849560594E-2</v>
      </c>
      <c r="D1527" s="32">
        <v>6.1044368652941723E-2</v>
      </c>
    </row>
    <row r="1528" spans="2:4" x14ac:dyDescent="0.2">
      <c r="B1528" t="s">
        <v>1558</v>
      </c>
      <c r="C1528" s="33">
        <f>Corr_0!C1528</f>
        <v>-8.6433559529045089E-3</v>
      </c>
      <c r="D1528" s="32">
        <v>2.577601730632971E-2</v>
      </c>
    </row>
    <row r="1529" spans="2:4" x14ac:dyDescent="0.2">
      <c r="B1529" t="s">
        <v>1559</v>
      </c>
      <c r="C1529" s="33">
        <f>Corr_0!C1529</f>
        <v>-1.7494440259073166E-2</v>
      </c>
      <c r="D1529" s="32">
        <v>2.6530458969583788E-2</v>
      </c>
    </row>
    <row r="1530" spans="2:4" x14ac:dyDescent="0.2">
      <c r="B1530" t="s">
        <v>1560</v>
      </c>
      <c r="C1530" s="33">
        <f>Corr_0!C1530</f>
        <v>-1.031843353865408E-2</v>
      </c>
      <c r="D1530" s="32">
        <v>4.8897024807541919E-2</v>
      </c>
    </row>
    <row r="1531" spans="2:4" x14ac:dyDescent="0.2">
      <c r="B1531" t="s">
        <v>1561</v>
      </c>
      <c r="C1531" s="33">
        <f>Corr_0!C1531</f>
        <v>2.1519188027024308E-2</v>
      </c>
      <c r="D1531" s="32">
        <v>3.8927240055152031E-2</v>
      </c>
    </row>
    <row r="1532" spans="2:4" x14ac:dyDescent="0.2">
      <c r="B1532" t="s">
        <v>1562</v>
      </c>
      <c r="C1532" s="33">
        <f>Corr_0!C1532</f>
        <v>1.3425685781984045E-2</v>
      </c>
      <c r="D1532" s="32">
        <v>0.18923965210995569</v>
      </c>
    </row>
    <row r="1533" spans="2:4" x14ac:dyDescent="0.2">
      <c r="B1533" t="s">
        <v>1563</v>
      </c>
      <c r="C1533" s="33">
        <f>Corr_0!C1533</f>
        <v>9.7478857589826853E-3</v>
      </c>
      <c r="D1533" s="32">
        <v>2.8364392391638973E-2</v>
      </c>
    </row>
    <row r="1534" spans="2:4" x14ac:dyDescent="0.2">
      <c r="B1534" t="s">
        <v>1564</v>
      </c>
      <c r="C1534" s="33">
        <f>Corr_0!C1534</f>
        <v>1.6515853655297601E-2</v>
      </c>
      <c r="D1534" s="32">
        <v>2.7190085125685722E-2</v>
      </c>
    </row>
    <row r="1535" spans="2:4" x14ac:dyDescent="0.2">
      <c r="B1535" t="s">
        <v>1565</v>
      </c>
      <c r="C1535" s="33">
        <f>Corr_0!C1535</f>
        <v>1.292784984417919E-2</v>
      </c>
      <c r="D1535" s="32">
        <v>2.6748613000967709E-2</v>
      </c>
    </row>
    <row r="1536" spans="2:4" x14ac:dyDescent="0.2">
      <c r="B1536" t="s">
        <v>1566</v>
      </c>
      <c r="C1536" s="33">
        <f>Corr_0!C1536</f>
        <v>3.0399175460209073E-2</v>
      </c>
      <c r="D1536" s="32">
        <v>2.8560339467334987E-2</v>
      </c>
    </row>
    <row r="1537" spans="2:4" x14ac:dyDescent="0.2">
      <c r="B1537" t="s">
        <v>1567</v>
      </c>
      <c r="C1537" s="33">
        <f>Corr_0!C1537</f>
        <v>-1.2001879092449838E-2</v>
      </c>
      <c r="D1537" s="32">
        <v>7.5882736575708487E-2</v>
      </c>
    </row>
    <row r="1538" spans="2:4" x14ac:dyDescent="0.2">
      <c r="B1538" t="s">
        <v>1568</v>
      </c>
      <c r="C1538" s="33">
        <f>Corr_0!C1538</f>
        <v>1.5581196574406229E-3</v>
      </c>
      <c r="D1538" s="32">
        <v>3.3573656197826388E-2</v>
      </c>
    </row>
    <row r="1539" spans="2:4" x14ac:dyDescent="0.2">
      <c r="B1539" t="s">
        <v>1569</v>
      </c>
      <c r="C1539" s="33">
        <f>Corr_0!C1539</f>
        <v>7.5396193843736692E-4</v>
      </c>
      <c r="D1539" s="32">
        <v>7.6211233089207769E-2</v>
      </c>
    </row>
    <row r="1540" spans="2:4" x14ac:dyDescent="0.2">
      <c r="B1540" t="s">
        <v>1570</v>
      </c>
      <c r="C1540" s="33">
        <f>Corr_0!C1540</f>
        <v>4.3703995302086789E-2</v>
      </c>
      <c r="D1540" s="32">
        <v>3.1508896144664594E-2</v>
      </c>
    </row>
    <row r="1541" spans="2:4" x14ac:dyDescent="0.2">
      <c r="B1541" t="s">
        <v>1571</v>
      </c>
      <c r="C1541" s="33">
        <f>Corr_0!C1541</f>
        <v>8.1418863906716783E-3</v>
      </c>
      <c r="D1541" s="32">
        <v>5.7204611474038637E-2</v>
      </c>
    </row>
    <row r="1542" spans="2:4" x14ac:dyDescent="0.2">
      <c r="B1542" t="s">
        <v>1572</v>
      </c>
      <c r="C1542" s="33">
        <f>Corr_0!C1542</f>
        <v>-2.6463383719183657E-2</v>
      </c>
      <c r="D1542" s="32">
        <v>3.3011636983590435E-2</v>
      </c>
    </row>
    <row r="1543" spans="2:4" x14ac:dyDescent="0.2">
      <c r="B1543" t="s">
        <v>1573</v>
      </c>
      <c r="C1543" s="33">
        <f>Corr_0!C1543</f>
        <v>1.4785274578012073E-2</v>
      </c>
      <c r="D1543" s="32">
        <v>2.7299239804865809E-2</v>
      </c>
    </row>
    <row r="1544" spans="2:4" x14ac:dyDescent="0.2">
      <c r="B1544" t="s">
        <v>1574</v>
      </c>
      <c r="C1544" s="33">
        <f>Corr_0!C1544</f>
        <v>2.2410779581294879E-2</v>
      </c>
      <c r="D1544" s="32">
        <v>6.7935115537982871E-2</v>
      </c>
    </row>
    <row r="1545" spans="2:4" x14ac:dyDescent="0.2">
      <c r="B1545" t="s">
        <v>1575</v>
      </c>
      <c r="C1545" s="33">
        <f>Corr_0!C1545</f>
        <v>-3.6820750043537968E-3</v>
      </c>
      <c r="D1545" s="32">
        <v>3.6909816360683176E-2</v>
      </c>
    </row>
    <row r="1546" spans="2:4" x14ac:dyDescent="0.2">
      <c r="B1546" t="s">
        <v>1576</v>
      </c>
      <c r="C1546" s="33">
        <f>Corr_0!C1546</f>
        <v>1.6516185248979017E-3</v>
      </c>
      <c r="D1546" s="32">
        <v>5.1897829401943298E-2</v>
      </c>
    </row>
    <row r="1547" spans="2:4" x14ac:dyDescent="0.2">
      <c r="B1547" t="s">
        <v>1577</v>
      </c>
      <c r="C1547" s="33">
        <f>Corr_0!C1547</f>
        <v>1.8978183446173663E-2</v>
      </c>
      <c r="D1547" s="32">
        <v>3.1988790056086874E-2</v>
      </c>
    </row>
    <row r="1548" spans="2:4" x14ac:dyDescent="0.2">
      <c r="B1548" t="s">
        <v>1578</v>
      </c>
      <c r="C1548" s="33">
        <f>Corr_0!C1548</f>
        <v>9.2871333481735659E-3</v>
      </c>
      <c r="D1548" s="32">
        <v>3.1513369932861038E-2</v>
      </c>
    </row>
    <row r="1549" spans="2:4" x14ac:dyDescent="0.2">
      <c r="B1549" t="s">
        <v>1579</v>
      </c>
      <c r="C1549" s="33">
        <f>Corr_0!C1549</f>
        <v>9.8576984015398272E-3</v>
      </c>
      <c r="D1549" s="32">
        <v>3.1105199851657002E-2</v>
      </c>
    </row>
    <row r="1550" spans="2:4" x14ac:dyDescent="0.2">
      <c r="B1550" t="s">
        <v>1580</v>
      </c>
      <c r="C1550" s="33">
        <f>Corr_0!C1550</f>
        <v>1.2751567483816739E-2</v>
      </c>
      <c r="D1550" s="32">
        <v>2.8161831215702093E-2</v>
      </c>
    </row>
    <row r="1551" spans="2:4" x14ac:dyDescent="0.2">
      <c r="B1551" t="s">
        <v>1581</v>
      </c>
      <c r="C1551" s="33">
        <f>Corr_0!C1551</f>
        <v>-1.2964006405849359E-2</v>
      </c>
      <c r="D1551" s="32">
        <v>9.1531649087949141E-2</v>
      </c>
    </row>
    <row r="1552" spans="2:4" x14ac:dyDescent="0.2">
      <c r="B1552" t="s">
        <v>1582</v>
      </c>
      <c r="C1552" s="33">
        <f>Corr_0!C1552</f>
        <v>3.359913867105177E-2</v>
      </c>
      <c r="D1552" s="32">
        <v>2.5388072414806784E-2</v>
      </c>
    </row>
    <row r="1553" spans="2:4" x14ac:dyDescent="0.2">
      <c r="B1553" t="s">
        <v>1583</v>
      </c>
      <c r="C1553" s="33">
        <f>Corr_0!C1553</f>
        <v>4.500977627116319E-2</v>
      </c>
      <c r="D1553" s="32">
        <v>2.8223830197787125E-2</v>
      </c>
    </row>
    <row r="1554" spans="2:4" x14ac:dyDescent="0.2">
      <c r="B1554" t="s">
        <v>1584</v>
      </c>
      <c r="C1554" s="33">
        <f>Corr_0!C1554</f>
        <v>1.8600109573148525E-2</v>
      </c>
      <c r="D1554" s="32">
        <v>3.3782773753168578E-2</v>
      </c>
    </row>
    <row r="1555" spans="2:4" x14ac:dyDescent="0.2">
      <c r="B1555" t="s">
        <v>1585</v>
      </c>
      <c r="C1555" s="33">
        <f>Corr_0!C1555</f>
        <v>-2.0239630927853434E-2</v>
      </c>
      <c r="D1555" s="32">
        <v>4.483458532198932E-2</v>
      </c>
    </row>
    <row r="1556" spans="2:4" x14ac:dyDescent="0.2">
      <c r="B1556" t="s">
        <v>1586</v>
      </c>
      <c r="C1556" s="33">
        <f>Corr_0!C1556</f>
        <v>-2.5628725303230432E-3</v>
      </c>
      <c r="D1556" s="32">
        <v>3.7265046749687641E-2</v>
      </c>
    </row>
    <row r="1557" spans="2:4" x14ac:dyDescent="0.2">
      <c r="B1557" t="s">
        <v>1587</v>
      </c>
      <c r="C1557" s="33">
        <f>Corr_0!C1557</f>
        <v>-1.0459361753041957E-2</v>
      </c>
      <c r="D1557" s="32">
        <v>3.0059638838350736E-2</v>
      </c>
    </row>
    <row r="1558" spans="2:4" x14ac:dyDescent="0.2">
      <c r="B1558" t="s">
        <v>1588</v>
      </c>
      <c r="C1558" s="33">
        <f>Corr_0!C1558</f>
        <v>8.3701127692794829E-3</v>
      </c>
      <c r="D1558" s="32">
        <v>2.8904870560080231E-2</v>
      </c>
    </row>
    <row r="1559" spans="2:4" x14ac:dyDescent="0.2">
      <c r="B1559" t="s">
        <v>1589</v>
      </c>
      <c r="C1559" s="33">
        <f>Corr_0!C1559</f>
        <v>6.4848658553592021E-3</v>
      </c>
      <c r="D1559" s="32">
        <v>2.5441931299537729E-2</v>
      </c>
    </row>
    <row r="1560" spans="2:4" x14ac:dyDescent="0.2">
      <c r="B1560" t="s">
        <v>1590</v>
      </c>
      <c r="C1560" s="33">
        <f>Corr_0!C1560</f>
        <v>-2.7276539151935182E-3</v>
      </c>
      <c r="D1560" s="32">
        <v>3.5624596352094348E-2</v>
      </c>
    </row>
    <row r="1561" spans="2:4" x14ac:dyDescent="0.2">
      <c r="B1561" t="s">
        <v>1591</v>
      </c>
      <c r="C1561" s="33">
        <f>Corr_0!C1561</f>
        <v>1.3508057877644444E-2</v>
      </c>
      <c r="D1561" s="32">
        <v>5.1662418624734356E-2</v>
      </c>
    </row>
    <row r="1562" spans="2:4" x14ac:dyDescent="0.2">
      <c r="B1562" t="s">
        <v>1592</v>
      </c>
      <c r="C1562" s="33">
        <f>Corr_0!C1562</f>
        <v>4.6894267179357893E-2</v>
      </c>
      <c r="D1562" s="32">
        <v>4.880831598784037E-2</v>
      </c>
    </row>
    <row r="1563" spans="2:4" x14ac:dyDescent="0.2">
      <c r="B1563" t="s">
        <v>1593</v>
      </c>
      <c r="C1563" s="33">
        <f>Corr_0!C1563</f>
        <v>5.507343180612824E-2</v>
      </c>
      <c r="D1563" s="32">
        <v>9.5326703472861402E-2</v>
      </c>
    </row>
    <row r="1564" spans="2:4" x14ac:dyDescent="0.2">
      <c r="B1564" t="s">
        <v>1594</v>
      </c>
      <c r="C1564" s="33">
        <f>Corr_0!C1564</f>
        <v>-9.2498354469083312E-4</v>
      </c>
      <c r="D1564" s="32">
        <v>4.7046304062941038E-2</v>
      </c>
    </row>
    <row r="1565" spans="2:4" x14ac:dyDescent="0.2">
      <c r="B1565" t="s">
        <v>1595</v>
      </c>
      <c r="C1565" s="33">
        <f>Corr_0!C1565</f>
        <v>-1.6339820307631509E-2</v>
      </c>
      <c r="D1565" s="32">
        <v>6.0121718228413092E-2</v>
      </c>
    </row>
    <row r="1566" spans="2:4" x14ac:dyDescent="0.2">
      <c r="B1566" t="s">
        <v>1596</v>
      </c>
      <c r="C1566" s="33">
        <f>Corr_0!C1566</f>
        <v>4.4212695151337598E-2</v>
      </c>
      <c r="D1566" s="32">
        <v>3.0785036666792685E-2</v>
      </c>
    </row>
    <row r="1567" spans="2:4" x14ac:dyDescent="0.2">
      <c r="B1567" t="s">
        <v>1597</v>
      </c>
      <c r="C1567" s="33">
        <f>Corr_0!C1567</f>
        <v>1.388203638781519E-2</v>
      </c>
      <c r="D1567" s="32">
        <v>3.0560582685099896E-2</v>
      </c>
    </row>
    <row r="1568" spans="2:4" x14ac:dyDescent="0.2">
      <c r="B1568" t="s">
        <v>1598</v>
      </c>
      <c r="C1568" s="33">
        <f>Corr_0!C1568</f>
        <v>-5.9024058169393299E-3</v>
      </c>
      <c r="D1568" s="32">
        <v>6.1402279040918641E-2</v>
      </c>
    </row>
    <row r="1569" spans="2:4" x14ac:dyDescent="0.2">
      <c r="B1569" t="s">
        <v>1599</v>
      </c>
      <c r="C1569" s="33">
        <f>Corr_0!C1569</f>
        <v>1.4606815248843365E-2</v>
      </c>
      <c r="D1569" s="32">
        <v>2.6146071096973124E-2</v>
      </c>
    </row>
    <row r="1570" spans="2:4" x14ac:dyDescent="0.2">
      <c r="B1570" t="s">
        <v>1600</v>
      </c>
      <c r="C1570" s="33">
        <f>Corr_0!C1570</f>
        <v>-3.7038236851369734E-3</v>
      </c>
      <c r="D1570" s="32">
        <v>3.680348118466719E-2</v>
      </c>
    </row>
    <row r="1571" spans="2:4" x14ac:dyDescent="0.2">
      <c r="B1571" t="s">
        <v>1601</v>
      </c>
      <c r="C1571" s="33">
        <f>Corr_0!C1571</f>
        <v>-1.1936257364859574E-2</v>
      </c>
      <c r="D1571" s="32">
        <v>2.5192884358489098E-2</v>
      </c>
    </row>
    <row r="1572" spans="2:4" x14ac:dyDescent="0.2">
      <c r="B1572" t="s">
        <v>1602</v>
      </c>
      <c r="C1572" s="33">
        <f>Corr_0!C1572</f>
        <v>-2.0487090307188663E-2</v>
      </c>
      <c r="D1572" s="32">
        <v>3.1973786372334952E-2</v>
      </c>
    </row>
    <row r="1573" spans="2:4" x14ac:dyDescent="0.2">
      <c r="B1573" t="s">
        <v>1603</v>
      </c>
      <c r="C1573" s="33">
        <f>Corr_0!C1573</f>
        <v>2.0737950491660526E-2</v>
      </c>
      <c r="D1573" s="32">
        <v>2.5929739572703919E-2</v>
      </c>
    </row>
    <row r="1574" spans="2:4" x14ac:dyDescent="0.2">
      <c r="B1574" t="s">
        <v>1604</v>
      </c>
      <c r="C1574" s="33">
        <f>Corr_0!C1574</f>
        <v>-3.1634626080397771E-4</v>
      </c>
      <c r="D1574" s="32">
        <v>2.5512607209328748E-2</v>
      </c>
    </row>
    <row r="1575" spans="2:4" x14ac:dyDescent="0.2">
      <c r="B1575" t="s">
        <v>1605</v>
      </c>
      <c r="C1575" s="33">
        <f>Corr_0!C1575</f>
        <v>1.3423877182362046E-2</v>
      </c>
      <c r="D1575" s="32">
        <v>2.6255701694338919E-2</v>
      </c>
    </row>
    <row r="1576" spans="2:4" x14ac:dyDescent="0.2">
      <c r="B1576" t="s">
        <v>1606</v>
      </c>
      <c r="C1576" s="33">
        <f>Corr_0!C1576</f>
        <v>2.2816499318236354E-2</v>
      </c>
      <c r="D1576" s="32">
        <v>2.8188858229957037E-2</v>
      </c>
    </row>
    <row r="1577" spans="2:4" x14ac:dyDescent="0.2">
      <c r="B1577" t="s">
        <v>1607</v>
      </c>
      <c r="C1577" s="33">
        <f>Corr_0!C1577</f>
        <v>1.6231711707837351E-2</v>
      </c>
      <c r="D1577" s="32">
        <v>2.5221154297085623E-2</v>
      </c>
    </row>
    <row r="1578" spans="2:4" x14ac:dyDescent="0.2">
      <c r="B1578" t="s">
        <v>1608</v>
      </c>
      <c r="C1578" s="33">
        <f>Corr_0!C1578</f>
        <v>1.3261147576453582E-2</v>
      </c>
      <c r="D1578" s="32">
        <v>3.1546960462487839E-2</v>
      </c>
    </row>
    <row r="1579" spans="2:4" x14ac:dyDescent="0.2">
      <c r="B1579" t="s">
        <v>1609</v>
      </c>
      <c r="C1579" s="33">
        <f>Corr_0!C1579</f>
        <v>2.8600196027413751E-3</v>
      </c>
      <c r="D1579" s="32">
        <v>3.4657116324498347E-2</v>
      </c>
    </row>
    <row r="1580" spans="2:4" x14ac:dyDescent="0.2">
      <c r="B1580" t="s">
        <v>1610</v>
      </c>
      <c r="C1580" s="33">
        <f>Corr_0!C1580</f>
        <v>1.7922751643288853E-2</v>
      </c>
      <c r="D1580" s="32">
        <v>2.6572271618548048E-2</v>
      </c>
    </row>
    <row r="1581" spans="2:4" x14ac:dyDescent="0.2">
      <c r="B1581" t="s">
        <v>1611</v>
      </c>
      <c r="C1581" s="33">
        <f>Corr_0!C1581</f>
        <v>4.5014785782006086E-3</v>
      </c>
      <c r="D1581" s="32">
        <v>4.6628211025468352E-2</v>
      </c>
    </row>
    <row r="1582" spans="2:4" x14ac:dyDescent="0.2">
      <c r="B1582" t="s">
        <v>1612</v>
      </c>
      <c r="C1582" s="33">
        <f>Corr_0!C1582</f>
        <v>1.4799820068781515E-2</v>
      </c>
      <c r="D1582" s="32">
        <v>2.5070546637815098E-2</v>
      </c>
    </row>
    <row r="1583" spans="2:4" x14ac:dyDescent="0.2">
      <c r="B1583" t="s">
        <v>1613</v>
      </c>
      <c r="C1583" s="33">
        <f>Corr_0!C1583</f>
        <v>-8.0266207188407889E-3</v>
      </c>
      <c r="D1583" s="32">
        <v>3.8397083907477633E-2</v>
      </c>
    </row>
    <row r="1584" spans="2:4" x14ac:dyDescent="0.2">
      <c r="B1584" t="s">
        <v>1614</v>
      </c>
      <c r="C1584" s="33">
        <f>Corr_0!C1584</f>
        <v>2.9294069016441264E-2</v>
      </c>
      <c r="D1584" s="32">
        <v>2.5000220522396394E-2</v>
      </c>
    </row>
    <row r="1585" spans="2:4" x14ac:dyDescent="0.2">
      <c r="B1585" t="s">
        <v>1615</v>
      </c>
      <c r="C1585" s="33">
        <f>Corr_0!C1585</f>
        <v>6.690200374733235E-2</v>
      </c>
      <c r="D1585" s="32">
        <v>2.9558046908103541E-2</v>
      </c>
    </row>
    <row r="1586" spans="2:4" x14ac:dyDescent="0.2">
      <c r="B1586" t="s">
        <v>1616</v>
      </c>
      <c r="C1586" s="33">
        <f>Corr_0!C1586</f>
        <v>1.1819026159276748E-2</v>
      </c>
      <c r="D1586" s="32">
        <v>3.2765361612156554E-2</v>
      </c>
    </row>
    <row r="1587" spans="2:4" x14ac:dyDescent="0.2">
      <c r="B1587" t="s">
        <v>1617</v>
      </c>
      <c r="C1587" s="33">
        <f>Corr_0!C1587</f>
        <v>1.542609976445693E-2</v>
      </c>
      <c r="D1587" s="32">
        <v>2.9302213614018059E-2</v>
      </c>
    </row>
    <row r="1588" spans="2:4" x14ac:dyDescent="0.2">
      <c r="B1588" t="s">
        <v>1618</v>
      </c>
      <c r="C1588" s="33">
        <f>Corr_0!C1588</f>
        <v>1.5564129188120552E-2</v>
      </c>
      <c r="D1588" s="32">
        <v>2.7683560452547683E-2</v>
      </c>
    </row>
    <row r="1589" spans="2:4" x14ac:dyDescent="0.2">
      <c r="B1589" t="s">
        <v>1619</v>
      </c>
      <c r="C1589" s="33">
        <f>Corr_0!C1589</f>
        <v>1.7868902813364767E-2</v>
      </c>
      <c r="D1589" s="32">
        <v>4.8547716268171927E-2</v>
      </c>
    </row>
    <row r="1590" spans="2:4" x14ac:dyDescent="0.2">
      <c r="B1590" t="s">
        <v>1620</v>
      </c>
      <c r="C1590" s="33">
        <f>Corr_0!C1590</f>
        <v>-8.9774181493310571E-3</v>
      </c>
      <c r="D1590" s="32">
        <v>2.501504882487688E-2</v>
      </c>
    </row>
    <row r="1591" spans="2:4" x14ac:dyDescent="0.2">
      <c r="B1591" t="s">
        <v>1621</v>
      </c>
      <c r="C1591" s="33">
        <f>Corr_0!C1591</f>
        <v>-1.295011932781792E-2</v>
      </c>
      <c r="D1591" s="32">
        <v>2.9843405280568239E-2</v>
      </c>
    </row>
    <row r="1592" spans="2:4" x14ac:dyDescent="0.2">
      <c r="B1592" t="s">
        <v>1622</v>
      </c>
      <c r="C1592" s="33">
        <f>Corr_0!C1592</f>
        <v>8.5292632579281498E-4</v>
      </c>
      <c r="D1592" s="32">
        <v>6.6816809075638278E-2</v>
      </c>
    </row>
    <row r="1593" spans="2:4" x14ac:dyDescent="0.2">
      <c r="B1593" t="s">
        <v>1623</v>
      </c>
      <c r="C1593" s="33">
        <f>Corr_0!C1593</f>
        <v>1.3350257267174911E-2</v>
      </c>
      <c r="D1593" s="32">
        <v>2.5387294222822904E-2</v>
      </c>
    </row>
    <row r="1594" spans="2:4" x14ac:dyDescent="0.2">
      <c r="B1594" t="s">
        <v>1624</v>
      </c>
      <c r="C1594" s="33">
        <f>Corr_0!C1594</f>
        <v>1.7577272480381011E-2</v>
      </c>
      <c r="D1594" s="32">
        <v>3.8785044560507527E-2</v>
      </c>
    </row>
    <row r="1595" spans="2:4" x14ac:dyDescent="0.2">
      <c r="B1595" t="s">
        <v>1625</v>
      </c>
      <c r="C1595" s="33">
        <f>Corr_0!C1595</f>
        <v>2.5823297998182865E-2</v>
      </c>
      <c r="D1595" s="32">
        <v>2.6366530229131352E-2</v>
      </c>
    </row>
    <row r="1596" spans="2:4" x14ac:dyDescent="0.2">
      <c r="B1596" t="s">
        <v>1626</v>
      </c>
      <c r="C1596" s="33">
        <f>Corr_0!C1596</f>
        <v>1.7373035658748478E-3</v>
      </c>
      <c r="D1596" s="32">
        <v>0.1394357097405608</v>
      </c>
    </row>
    <row r="1597" spans="2:4" x14ac:dyDescent="0.2">
      <c r="B1597" t="s">
        <v>1627</v>
      </c>
      <c r="C1597" s="33">
        <f>Corr_0!C1597</f>
        <v>1.488165634601556E-2</v>
      </c>
      <c r="D1597" s="32">
        <v>2.5192769090452795E-2</v>
      </c>
    </row>
    <row r="1598" spans="2:4" x14ac:dyDescent="0.2">
      <c r="B1598" t="s">
        <v>1628</v>
      </c>
      <c r="C1598" s="33">
        <f>Corr_0!C1598</f>
        <v>2.0896556001477693E-3</v>
      </c>
      <c r="D1598" s="32">
        <v>3.3358541294370686E-2</v>
      </c>
    </row>
    <row r="1599" spans="2:4" x14ac:dyDescent="0.2">
      <c r="B1599" t="s">
        <v>1629</v>
      </c>
      <c r="C1599" s="33">
        <f>Corr_0!C1599</f>
        <v>5.832044293771909E-2</v>
      </c>
      <c r="D1599" s="32">
        <v>2.5345078156136965E-2</v>
      </c>
    </row>
    <row r="1600" spans="2:4" x14ac:dyDescent="0.2">
      <c r="B1600" t="s">
        <v>1630</v>
      </c>
      <c r="C1600" s="33">
        <f>Corr_0!C1600</f>
        <v>2.1646850009884276E-2</v>
      </c>
      <c r="D1600" s="32">
        <v>3.6400850191187953E-2</v>
      </c>
    </row>
    <row r="1601" spans="2:4" x14ac:dyDescent="0.2">
      <c r="B1601" t="s">
        <v>1631</v>
      </c>
      <c r="C1601" s="33">
        <f>Corr_0!C1601</f>
        <v>1.5174183263670586E-2</v>
      </c>
      <c r="D1601" s="32">
        <v>5.6931982906012112E-2</v>
      </c>
    </row>
    <row r="1602" spans="2:4" x14ac:dyDescent="0.2">
      <c r="B1602" t="s">
        <v>1632</v>
      </c>
      <c r="C1602" s="33">
        <f>Corr_0!C1602</f>
        <v>5.0907897669017203E-2</v>
      </c>
      <c r="D1602" s="32">
        <v>2.7767619097161605E-2</v>
      </c>
    </row>
    <row r="1603" spans="2:4" x14ac:dyDescent="0.2">
      <c r="B1603" t="s">
        <v>1633</v>
      </c>
      <c r="C1603" s="33">
        <f>Corr_0!C1603</f>
        <v>4.6890871063892782E-3</v>
      </c>
      <c r="D1603" s="32">
        <v>2.8670794944198018E-2</v>
      </c>
    </row>
    <row r="1604" spans="2:4" x14ac:dyDescent="0.2">
      <c r="B1604" t="s">
        <v>1634</v>
      </c>
      <c r="C1604" s="33">
        <f>Corr_0!C1604</f>
        <v>-4.0355521252663125E-3</v>
      </c>
      <c r="D1604" s="32">
        <v>3.5705262176269889E-2</v>
      </c>
    </row>
    <row r="1605" spans="2:4" x14ac:dyDescent="0.2">
      <c r="B1605" t="s">
        <v>1635</v>
      </c>
      <c r="C1605" s="33">
        <f>Corr_0!C1605</f>
        <v>3.9892562101223605E-4</v>
      </c>
      <c r="D1605" s="32">
        <v>5.1668800331376517E-2</v>
      </c>
    </row>
    <row r="1606" spans="2:4" x14ac:dyDescent="0.2">
      <c r="B1606" t="s">
        <v>1636</v>
      </c>
      <c r="C1606" s="33">
        <f>Corr_0!C1606</f>
        <v>2.3368294731457233E-2</v>
      </c>
      <c r="D1606" s="32">
        <v>4.7057454314891813E-2</v>
      </c>
    </row>
    <row r="1607" spans="2:4" x14ac:dyDescent="0.2">
      <c r="B1607" t="s">
        <v>1637</v>
      </c>
      <c r="C1607" s="33">
        <f>Corr_0!C1607</f>
        <v>1.3880169889997846E-2</v>
      </c>
      <c r="D1607" s="32">
        <v>2.6244366539327053E-2</v>
      </c>
    </row>
    <row r="1608" spans="2:4" x14ac:dyDescent="0.2">
      <c r="B1608" t="s">
        <v>1638</v>
      </c>
      <c r="C1608" s="33">
        <f>Corr_0!C1608</f>
        <v>1.3042316029449491E-2</v>
      </c>
      <c r="D1608" s="32">
        <v>4.1450441020987494E-2</v>
      </c>
    </row>
    <row r="1609" spans="2:4" x14ac:dyDescent="0.2">
      <c r="B1609" t="s">
        <v>1639</v>
      </c>
      <c r="C1609" s="33">
        <f>Corr_0!C1609</f>
        <v>1.8580152328390435E-2</v>
      </c>
      <c r="D1609" s="32">
        <v>3.0144083424661253E-2</v>
      </c>
    </row>
    <row r="1610" spans="2:4" x14ac:dyDescent="0.2">
      <c r="B1610" t="s">
        <v>1640</v>
      </c>
      <c r="C1610" s="33">
        <f>Corr_0!C1610</f>
        <v>8.3114321776128607E-3</v>
      </c>
      <c r="D1610" s="32">
        <v>2.8804812251422798E-2</v>
      </c>
    </row>
    <row r="1611" spans="2:4" x14ac:dyDescent="0.2">
      <c r="B1611" t="s">
        <v>1641</v>
      </c>
      <c r="C1611" s="33">
        <f>Corr_0!C1611</f>
        <v>2.0952435619600609E-2</v>
      </c>
      <c r="D1611" s="32">
        <v>3.9279836608394347E-2</v>
      </c>
    </row>
    <row r="1612" spans="2:4" x14ac:dyDescent="0.2">
      <c r="B1612" t="s">
        <v>1642</v>
      </c>
      <c r="C1612" s="33">
        <f>Corr_0!C1612</f>
        <v>2.0521119891278486E-2</v>
      </c>
      <c r="D1612" s="32">
        <v>2.5417801392148054E-2</v>
      </c>
    </row>
    <row r="1613" spans="2:4" x14ac:dyDescent="0.2">
      <c r="B1613" t="s">
        <v>1643</v>
      </c>
      <c r="C1613" s="33">
        <f>Corr_0!C1613</f>
        <v>-1.2655261801887479E-2</v>
      </c>
      <c r="D1613" s="32">
        <v>2.5098772982390473E-2</v>
      </c>
    </row>
    <row r="1614" spans="2:4" x14ac:dyDescent="0.2">
      <c r="B1614" t="s">
        <v>1644</v>
      </c>
      <c r="C1614" s="33">
        <f>Corr_0!C1614</f>
        <v>4.3818855092258052E-2</v>
      </c>
      <c r="D1614" s="32">
        <v>2.5007004053432522E-2</v>
      </c>
    </row>
    <row r="1615" spans="2:4" x14ac:dyDescent="0.2">
      <c r="B1615" t="s">
        <v>1645</v>
      </c>
      <c r="C1615" s="33">
        <f>Corr_0!C1615</f>
        <v>3.0757594043864786E-2</v>
      </c>
      <c r="D1615" s="32">
        <v>6.88810995618718E-2</v>
      </c>
    </row>
    <row r="1616" spans="2:4" x14ac:dyDescent="0.2">
      <c r="B1616" t="s">
        <v>1646</v>
      </c>
      <c r="C1616" s="33">
        <f>Corr_0!C1616</f>
        <v>-5.0268589481305154E-3</v>
      </c>
      <c r="D1616" s="32">
        <v>3.3371643261147596E-2</v>
      </c>
    </row>
    <row r="1617" spans="2:4" x14ac:dyDescent="0.2">
      <c r="B1617" t="s">
        <v>1647</v>
      </c>
      <c r="C1617" s="33">
        <f>Corr_0!C1617</f>
        <v>1.8480551596199837E-2</v>
      </c>
      <c r="D1617" s="32">
        <v>2.6750795806133411E-2</v>
      </c>
    </row>
    <row r="1618" spans="2:4" x14ac:dyDescent="0.2">
      <c r="B1618" t="s">
        <v>1648</v>
      </c>
      <c r="C1618" s="33">
        <f>Corr_0!C1618</f>
        <v>-1.9816621488234674E-2</v>
      </c>
      <c r="D1618" s="32">
        <v>3.7854895891220076E-2</v>
      </c>
    </row>
    <row r="1619" spans="2:4" x14ac:dyDescent="0.2">
      <c r="B1619" t="s">
        <v>1649</v>
      </c>
      <c r="C1619" s="33">
        <f>Corr_0!C1619</f>
        <v>2.3694383909083738E-2</v>
      </c>
      <c r="D1619" s="32">
        <v>4.48141101825116E-2</v>
      </c>
    </row>
    <row r="1620" spans="2:4" x14ac:dyDescent="0.2">
      <c r="B1620" t="s">
        <v>1650</v>
      </c>
      <c r="C1620" s="33">
        <f>Corr_0!C1620</f>
        <v>1.5501831276776394E-3</v>
      </c>
      <c r="D1620" s="32">
        <v>5.8096586653613565E-2</v>
      </c>
    </row>
    <row r="1621" spans="2:4" x14ac:dyDescent="0.2">
      <c r="B1621" t="s">
        <v>1651</v>
      </c>
      <c r="C1621" s="33">
        <f>Corr_0!C1621</f>
        <v>1.4167109335605329E-2</v>
      </c>
      <c r="D1621" s="32">
        <v>2.5995544924535145E-2</v>
      </c>
    </row>
    <row r="1622" spans="2:4" x14ac:dyDescent="0.2">
      <c r="B1622" t="s">
        <v>1652</v>
      </c>
      <c r="C1622" s="33">
        <f>Corr_0!C1622</f>
        <v>1.5802470929434251E-2</v>
      </c>
      <c r="D1622" s="32">
        <v>2.9023823019098623E-2</v>
      </c>
    </row>
    <row r="1623" spans="2:4" x14ac:dyDescent="0.2">
      <c r="B1623" t="s">
        <v>1653</v>
      </c>
      <c r="C1623" s="33">
        <f>Corr_0!C1623</f>
        <v>8.0583605659576181E-3</v>
      </c>
      <c r="D1623" s="32">
        <v>2.5274204087050743E-2</v>
      </c>
    </row>
    <row r="1624" spans="2:4" x14ac:dyDescent="0.2">
      <c r="B1624" t="s">
        <v>1654</v>
      </c>
      <c r="C1624" s="33">
        <f>Corr_0!C1624</f>
        <v>-1.5506219491068484E-2</v>
      </c>
      <c r="D1624" s="32">
        <v>2.5876642244983115E-2</v>
      </c>
    </row>
    <row r="1625" spans="2:4" x14ac:dyDescent="0.2">
      <c r="B1625" t="s">
        <v>1655</v>
      </c>
      <c r="C1625" s="33">
        <f>Corr_0!C1625</f>
        <v>-1.3052601861058858E-2</v>
      </c>
      <c r="D1625" s="32">
        <v>3.0705950184805902E-2</v>
      </c>
    </row>
    <row r="1626" spans="2:4" x14ac:dyDescent="0.2">
      <c r="B1626" t="s">
        <v>1656</v>
      </c>
      <c r="C1626" s="33">
        <f>Corr_0!C1626</f>
        <v>2.4970475590115813E-2</v>
      </c>
      <c r="D1626" s="32">
        <v>3.9747958596130242E-2</v>
      </c>
    </row>
    <row r="1627" spans="2:4" x14ac:dyDescent="0.2">
      <c r="B1627" t="s">
        <v>1657</v>
      </c>
      <c r="C1627" s="33">
        <f>Corr_0!C1627</f>
        <v>1.8402452670052142E-2</v>
      </c>
      <c r="D1627" s="32">
        <v>2.7220921888318789E-2</v>
      </c>
    </row>
    <row r="1628" spans="2:4" x14ac:dyDescent="0.2">
      <c r="B1628" t="s">
        <v>1658</v>
      </c>
      <c r="C1628" s="33">
        <f>Corr_0!C1628</f>
        <v>2.3611688503006184E-2</v>
      </c>
      <c r="D1628" s="32">
        <v>2.7852310907381717E-2</v>
      </c>
    </row>
    <row r="1629" spans="2:4" x14ac:dyDescent="0.2">
      <c r="B1629" t="s">
        <v>1659</v>
      </c>
      <c r="C1629" s="33">
        <f>Corr_0!C1629</f>
        <v>-4.0407641285031617E-4</v>
      </c>
      <c r="D1629" s="32">
        <v>2.9637180292699711E-2</v>
      </c>
    </row>
    <row r="1630" spans="2:4" x14ac:dyDescent="0.2">
      <c r="B1630" t="s">
        <v>1660</v>
      </c>
      <c r="C1630" s="33">
        <f>Corr_0!C1630</f>
        <v>4.8455048586413071E-2</v>
      </c>
      <c r="D1630" s="32">
        <v>2.7757035982872658E-2</v>
      </c>
    </row>
    <row r="1631" spans="2:4" x14ac:dyDescent="0.2">
      <c r="B1631" t="s">
        <v>1661</v>
      </c>
      <c r="C1631" s="33">
        <f>Corr_0!C1631</f>
        <v>1.4460702415771659E-2</v>
      </c>
      <c r="D1631" s="32">
        <v>2.7122897535448248E-2</v>
      </c>
    </row>
    <row r="1632" spans="2:4" x14ac:dyDescent="0.2">
      <c r="B1632" t="s">
        <v>1662</v>
      </c>
      <c r="C1632" s="33">
        <f>Corr_0!C1632</f>
        <v>1.8693565725534697E-2</v>
      </c>
      <c r="D1632" s="32">
        <v>2.634619516054882E-2</v>
      </c>
    </row>
    <row r="1633" spans="2:4" x14ac:dyDescent="0.2">
      <c r="B1633" t="s">
        <v>1663</v>
      </c>
      <c r="C1633" s="33">
        <f>Corr_0!C1633</f>
        <v>1.8040369536062677E-2</v>
      </c>
      <c r="D1633" s="32">
        <v>2.5177767390155911E-2</v>
      </c>
    </row>
    <row r="1634" spans="2:4" x14ac:dyDescent="0.2">
      <c r="B1634" t="s">
        <v>1664</v>
      </c>
      <c r="C1634" s="33">
        <f>Corr_0!C1634</f>
        <v>3.93826949027496E-2</v>
      </c>
      <c r="D1634" s="32">
        <v>5.0718017897220108E-2</v>
      </c>
    </row>
    <row r="1635" spans="2:4" x14ac:dyDescent="0.2">
      <c r="B1635" t="s">
        <v>1665</v>
      </c>
      <c r="C1635" s="33">
        <f>Corr_0!C1635</f>
        <v>-9.757918886699685E-3</v>
      </c>
      <c r="D1635" s="32">
        <v>2.926964582695854E-2</v>
      </c>
    </row>
    <row r="1636" spans="2:4" x14ac:dyDescent="0.2">
      <c r="B1636" t="s">
        <v>1666</v>
      </c>
      <c r="C1636" s="33">
        <f>Corr_0!C1636</f>
        <v>-1.0022526239788533E-4</v>
      </c>
      <c r="D1636" s="32">
        <v>3.0904614482277742E-2</v>
      </c>
    </row>
    <row r="1637" spans="2:4" x14ac:dyDescent="0.2">
      <c r="B1637" t="s">
        <v>1667</v>
      </c>
      <c r="C1637" s="33">
        <f>Corr_0!C1637</f>
        <v>-7.737404139188055E-3</v>
      </c>
      <c r="D1637" s="32">
        <v>4.1660025121351626E-2</v>
      </c>
    </row>
    <row r="1638" spans="2:4" x14ac:dyDescent="0.2">
      <c r="B1638" t="s">
        <v>1668</v>
      </c>
      <c r="C1638" s="33">
        <f>Corr_0!C1638</f>
        <v>5.2287360386815314E-2</v>
      </c>
      <c r="D1638" s="32">
        <v>6.144395170059281E-2</v>
      </c>
    </row>
    <row r="1639" spans="2:4" x14ac:dyDescent="0.2">
      <c r="B1639" t="s">
        <v>1669</v>
      </c>
      <c r="C1639" s="33">
        <f>Corr_0!C1639</f>
        <v>2.1951336958957582E-2</v>
      </c>
      <c r="D1639" s="32">
        <v>5.3757669434562873E-2</v>
      </c>
    </row>
    <row r="1640" spans="2:4" x14ac:dyDescent="0.2">
      <c r="B1640" t="s">
        <v>1670</v>
      </c>
      <c r="C1640" s="33">
        <f>Corr_0!C1640</f>
        <v>3.4342952131765928E-2</v>
      </c>
      <c r="D1640" s="32">
        <v>3.0192645206482543E-2</v>
      </c>
    </row>
    <row r="1641" spans="2:4" x14ac:dyDescent="0.2">
      <c r="B1641" t="s">
        <v>1671</v>
      </c>
      <c r="C1641" s="33">
        <f>Corr_0!C1641</f>
        <v>1.0416358818286939E-2</v>
      </c>
      <c r="D1641" s="32">
        <v>3.3856924985921945E-2</v>
      </c>
    </row>
    <row r="1642" spans="2:4" x14ac:dyDescent="0.2">
      <c r="B1642" t="s">
        <v>1672</v>
      </c>
      <c r="C1642" s="33">
        <f>Corr_0!C1642</f>
        <v>-1.3979190651699972E-2</v>
      </c>
      <c r="D1642" s="32">
        <v>3.8167335809638291E-2</v>
      </c>
    </row>
    <row r="1643" spans="2:4" x14ac:dyDescent="0.2">
      <c r="B1643" t="s">
        <v>1673</v>
      </c>
      <c r="C1643" s="33">
        <f>Corr_0!C1643</f>
        <v>-2.182032342520639E-3</v>
      </c>
      <c r="D1643" s="32">
        <v>3.0697658827116635E-2</v>
      </c>
    </row>
    <row r="1644" spans="2:4" x14ac:dyDescent="0.2">
      <c r="B1644" t="s">
        <v>1674</v>
      </c>
      <c r="C1644" s="33">
        <f>Corr_0!C1644</f>
        <v>1.422819097151203E-2</v>
      </c>
      <c r="D1644" s="32">
        <v>2.5059431606702737E-2</v>
      </c>
    </row>
    <row r="1645" spans="2:4" x14ac:dyDescent="0.2">
      <c r="B1645" t="s">
        <v>1675</v>
      </c>
      <c r="C1645" s="33">
        <f>Corr_0!C1645</f>
        <v>2.8998112010894354E-2</v>
      </c>
      <c r="D1645" s="32">
        <v>3.4389726073122448E-2</v>
      </c>
    </row>
    <row r="1646" spans="2:4" x14ac:dyDescent="0.2">
      <c r="B1646" t="s">
        <v>1676</v>
      </c>
      <c r="C1646" s="33">
        <f>Corr_0!C1646</f>
        <v>9.4501351129585177E-3</v>
      </c>
      <c r="D1646" s="32">
        <v>2.8720639256504484E-2</v>
      </c>
    </row>
    <row r="1647" spans="2:4" x14ac:dyDescent="0.2">
      <c r="B1647" t="s">
        <v>1677</v>
      </c>
      <c r="C1647" s="33">
        <f>Corr_0!C1647</f>
        <v>3.0815977764986097E-2</v>
      </c>
      <c r="D1647" s="32">
        <v>3.2223451434807281E-2</v>
      </c>
    </row>
    <row r="1648" spans="2:4" x14ac:dyDescent="0.2">
      <c r="B1648" t="s">
        <v>1678</v>
      </c>
      <c r="C1648" s="33">
        <f>Corr_0!C1648</f>
        <v>3.4447261113977119E-2</v>
      </c>
      <c r="D1648" s="32">
        <v>2.7992691406469927E-2</v>
      </c>
    </row>
    <row r="1649" spans="2:4" x14ac:dyDescent="0.2">
      <c r="B1649" t="s">
        <v>1679</v>
      </c>
      <c r="C1649" s="33">
        <f>Corr_0!C1649</f>
        <v>1.9670832134500181E-2</v>
      </c>
      <c r="D1649" s="32">
        <v>6.8622075540628102E-2</v>
      </c>
    </row>
    <row r="1650" spans="2:4" x14ac:dyDescent="0.2">
      <c r="B1650" t="s">
        <v>1680</v>
      </c>
      <c r="C1650" s="33">
        <f>Corr_0!C1650</f>
        <v>2.8862912659954838E-2</v>
      </c>
      <c r="D1650" s="32">
        <v>4.0324389623833355E-2</v>
      </c>
    </row>
    <row r="1651" spans="2:4" x14ac:dyDescent="0.2">
      <c r="B1651" t="s">
        <v>1681</v>
      </c>
      <c r="C1651" s="33">
        <f>Corr_0!C1651</f>
        <v>-1.4550864372697507E-2</v>
      </c>
      <c r="D1651" s="32">
        <v>4.4109363831748016E-2</v>
      </c>
    </row>
    <row r="1652" spans="2:4" x14ac:dyDescent="0.2">
      <c r="B1652" t="s">
        <v>1682</v>
      </c>
      <c r="C1652" s="33">
        <f>Corr_0!C1652</f>
        <v>4.934970409539309E-3</v>
      </c>
      <c r="D1652" s="32">
        <v>2.9089611954862031E-2</v>
      </c>
    </row>
    <row r="1653" spans="2:4" x14ac:dyDescent="0.2">
      <c r="B1653" t="s">
        <v>1683</v>
      </c>
      <c r="C1653" s="33">
        <f>Corr_0!C1653</f>
        <v>1.7548965733557291E-2</v>
      </c>
      <c r="D1653" s="32">
        <v>4.3694981432690162E-2</v>
      </c>
    </row>
    <row r="1654" spans="2:4" x14ac:dyDescent="0.2">
      <c r="B1654" t="s">
        <v>1684</v>
      </c>
      <c r="C1654" s="33">
        <f>Corr_0!C1654</f>
        <v>9.3576448948601357E-3</v>
      </c>
      <c r="D1654" s="32">
        <v>2.9618809271779505E-2</v>
      </c>
    </row>
    <row r="1655" spans="2:4" x14ac:dyDescent="0.2">
      <c r="B1655" t="s">
        <v>1685</v>
      </c>
      <c r="C1655" s="33">
        <f>Corr_0!C1655</f>
        <v>1.9323327188819739E-2</v>
      </c>
      <c r="D1655" s="32">
        <v>3.849902312032262E-2</v>
      </c>
    </row>
    <row r="1656" spans="2:4" x14ac:dyDescent="0.2">
      <c r="B1656" t="s">
        <v>1686</v>
      </c>
      <c r="C1656" s="33">
        <f>Corr_0!C1656</f>
        <v>-2.3617455703318774E-2</v>
      </c>
      <c r="D1656" s="32">
        <v>2.9119979155183086E-2</v>
      </c>
    </row>
    <row r="1657" spans="2:4" x14ac:dyDescent="0.2">
      <c r="B1657" t="s">
        <v>1687</v>
      </c>
      <c r="C1657" s="33">
        <f>Corr_0!C1657</f>
        <v>9.9124830160262339E-3</v>
      </c>
      <c r="D1657" s="32">
        <v>3.3623524201994048E-2</v>
      </c>
    </row>
    <row r="1658" spans="2:4" x14ac:dyDescent="0.2">
      <c r="B1658" t="s">
        <v>1688</v>
      </c>
      <c r="C1658" s="33">
        <f>Corr_0!C1658</f>
        <v>1.4179528153916262E-2</v>
      </c>
      <c r="D1658" s="32">
        <v>4.2132186506281762E-2</v>
      </c>
    </row>
    <row r="1659" spans="2:4" x14ac:dyDescent="0.2">
      <c r="B1659" t="s">
        <v>1689</v>
      </c>
      <c r="C1659" s="33">
        <f>Corr_0!C1659</f>
        <v>-1.1485801774202114E-2</v>
      </c>
      <c r="D1659" s="32">
        <v>2.9476924676903909E-2</v>
      </c>
    </row>
    <row r="1660" spans="2:4" x14ac:dyDescent="0.2">
      <c r="B1660" t="s">
        <v>1690</v>
      </c>
      <c r="C1660" s="33">
        <f>Corr_0!C1660</f>
        <v>1.74880563265477E-2</v>
      </c>
      <c r="D1660" s="32">
        <v>2.7266232741435234E-2</v>
      </c>
    </row>
    <row r="1661" spans="2:4" x14ac:dyDescent="0.2">
      <c r="B1661" t="s">
        <v>1691</v>
      </c>
      <c r="C1661" s="33">
        <f>Corr_0!C1661</f>
        <v>-1.8200109338400772E-2</v>
      </c>
      <c r="D1661" s="32">
        <v>2.6351893317478184E-2</v>
      </c>
    </row>
    <row r="1662" spans="2:4" x14ac:dyDescent="0.2">
      <c r="B1662" t="s">
        <v>1692</v>
      </c>
      <c r="C1662" s="33">
        <f>Corr_0!C1662</f>
        <v>1.7443618184764628E-2</v>
      </c>
      <c r="D1662" s="32">
        <v>3.0343656285440522E-2</v>
      </c>
    </row>
    <row r="1663" spans="2:4" x14ac:dyDescent="0.2">
      <c r="B1663" t="s">
        <v>1693</v>
      </c>
      <c r="C1663" s="33">
        <f>Corr_0!C1663</f>
        <v>-8.5143489050568451E-3</v>
      </c>
      <c r="D1663" s="32">
        <v>2.8349222251157193E-2</v>
      </c>
    </row>
    <row r="1664" spans="2:4" x14ac:dyDescent="0.2">
      <c r="B1664" t="s">
        <v>1694</v>
      </c>
      <c r="C1664" s="33">
        <f>Corr_0!C1664</f>
        <v>9.9713641941432743E-3</v>
      </c>
      <c r="D1664" s="32">
        <v>2.5000022137615228E-2</v>
      </c>
    </row>
    <row r="1665" spans="2:4" x14ac:dyDescent="0.2">
      <c r="B1665" t="s">
        <v>1695</v>
      </c>
      <c r="C1665" s="33">
        <f>Corr_0!C1665</f>
        <v>4.3537244630818192E-3</v>
      </c>
      <c r="D1665" s="32">
        <v>4.0297526000886034E-2</v>
      </c>
    </row>
    <row r="1666" spans="2:4" x14ac:dyDescent="0.2">
      <c r="B1666" t="s">
        <v>1696</v>
      </c>
      <c r="C1666" s="33">
        <f>Corr_0!C1666</f>
        <v>-4.6378403896735268E-3</v>
      </c>
      <c r="D1666" s="32">
        <v>3.1531947719751041E-2</v>
      </c>
    </row>
    <row r="1667" spans="2:4" x14ac:dyDescent="0.2">
      <c r="B1667" t="s">
        <v>1697</v>
      </c>
      <c r="C1667" s="33">
        <f>Corr_0!C1667</f>
        <v>2.8121330875958923E-2</v>
      </c>
      <c r="D1667" s="32">
        <v>2.5228941078754771E-2</v>
      </c>
    </row>
    <row r="1668" spans="2:4" x14ac:dyDescent="0.2">
      <c r="B1668" t="s">
        <v>1698</v>
      </c>
      <c r="C1668" s="33">
        <f>Corr_0!C1668</f>
        <v>2.19011914520146E-2</v>
      </c>
      <c r="D1668" s="32">
        <v>3.2373634383393822E-2</v>
      </c>
    </row>
    <row r="1669" spans="2:4" x14ac:dyDescent="0.2">
      <c r="B1669" t="s">
        <v>1699</v>
      </c>
      <c r="C1669" s="33">
        <f>Corr_0!C1669</f>
        <v>3.1676200155562398E-3</v>
      </c>
      <c r="D1669" s="32">
        <v>6.2982467594835945E-2</v>
      </c>
    </row>
    <row r="1670" spans="2:4" x14ac:dyDescent="0.2">
      <c r="B1670" t="s">
        <v>1700</v>
      </c>
      <c r="C1670" s="33">
        <f>Corr_0!C1670</f>
        <v>3.9895381955163131E-3</v>
      </c>
      <c r="D1670" s="32">
        <v>2.6972850661839867E-2</v>
      </c>
    </row>
    <row r="1671" spans="2:4" x14ac:dyDescent="0.2">
      <c r="B1671" t="s">
        <v>1701</v>
      </c>
      <c r="C1671" s="33">
        <f>Corr_0!C1671</f>
        <v>1.3290204201208151E-3</v>
      </c>
      <c r="D1671" s="32">
        <v>3.221066026887566E-2</v>
      </c>
    </row>
    <row r="1672" spans="2:4" x14ac:dyDescent="0.2">
      <c r="B1672" t="s">
        <v>1702</v>
      </c>
      <c r="C1672" s="33">
        <f>Corr_0!C1672</f>
        <v>2.7133163834980573E-2</v>
      </c>
      <c r="D1672" s="32">
        <v>5.6804432457368208E-2</v>
      </c>
    </row>
    <row r="1673" spans="2:4" x14ac:dyDescent="0.2">
      <c r="B1673" t="s">
        <v>1703</v>
      </c>
      <c r="C1673" s="33">
        <f>Corr_0!C1673</f>
        <v>-5.3605125139621658E-3</v>
      </c>
      <c r="D1673" s="32">
        <v>2.9270427817698737E-2</v>
      </c>
    </row>
    <row r="1674" spans="2:4" x14ac:dyDescent="0.2">
      <c r="B1674" t="s">
        <v>1704</v>
      </c>
      <c r="C1674" s="33">
        <f>Corr_0!C1674</f>
        <v>2.4625552686995143E-2</v>
      </c>
      <c r="D1674" s="32">
        <v>2.5140409181168999E-2</v>
      </c>
    </row>
    <row r="1675" spans="2:4" x14ac:dyDescent="0.2">
      <c r="B1675" t="s">
        <v>1705</v>
      </c>
      <c r="C1675" s="33">
        <f>Corr_0!C1675</f>
        <v>2.4522043576321512E-2</v>
      </c>
      <c r="D1675" s="32">
        <v>2.595287362250407E-2</v>
      </c>
    </row>
    <row r="1676" spans="2:4" x14ac:dyDescent="0.2">
      <c r="B1676" t="s">
        <v>1706</v>
      </c>
      <c r="C1676" s="33">
        <f>Corr_0!C1676</f>
        <v>3.3959065698053119E-2</v>
      </c>
      <c r="D1676" s="32">
        <v>3.7153968215311785E-2</v>
      </c>
    </row>
    <row r="1677" spans="2:4" x14ac:dyDescent="0.2">
      <c r="B1677" t="s">
        <v>1707</v>
      </c>
      <c r="C1677" s="33">
        <f>Corr_0!C1677</f>
        <v>9.452416255127296E-3</v>
      </c>
      <c r="D1677" s="32">
        <v>3.0176559445161018E-2</v>
      </c>
    </row>
    <row r="1678" spans="2:4" x14ac:dyDescent="0.2">
      <c r="B1678" t="s">
        <v>1708</v>
      </c>
      <c r="C1678" s="33">
        <f>Corr_0!C1678</f>
        <v>2.474573853956729E-2</v>
      </c>
      <c r="D1678" s="32">
        <v>7.7367584850584953E-2</v>
      </c>
    </row>
    <row r="1679" spans="2:4" x14ac:dyDescent="0.2">
      <c r="B1679" t="s">
        <v>1709</v>
      </c>
      <c r="C1679" s="33">
        <f>Corr_0!C1679</f>
        <v>9.7730931793496637E-3</v>
      </c>
      <c r="D1679" s="32">
        <v>2.9269840956990277E-2</v>
      </c>
    </row>
    <row r="1680" spans="2:4" x14ac:dyDescent="0.2">
      <c r="B1680" t="s">
        <v>1710</v>
      </c>
      <c r="C1680" s="33">
        <f>Corr_0!C1680</f>
        <v>1.7603129416959084E-2</v>
      </c>
      <c r="D1680" s="32">
        <v>2.688800516062493E-2</v>
      </c>
    </row>
    <row r="1681" spans="2:4" x14ac:dyDescent="0.2">
      <c r="B1681" t="s">
        <v>1711</v>
      </c>
      <c r="C1681" s="33">
        <f>Corr_0!C1681</f>
        <v>1.5399670653483636E-2</v>
      </c>
      <c r="D1681" s="32">
        <v>6.6210672828584727E-2</v>
      </c>
    </row>
    <row r="1682" spans="2:4" x14ac:dyDescent="0.2">
      <c r="B1682" t="s">
        <v>1712</v>
      </c>
      <c r="C1682" s="33">
        <f>Corr_0!C1682</f>
        <v>-2.1795507096367073E-2</v>
      </c>
      <c r="D1682" s="32">
        <v>2.500113792947465E-2</v>
      </c>
    </row>
    <row r="1683" spans="2:4" x14ac:dyDescent="0.2">
      <c r="B1683" t="s">
        <v>1713</v>
      </c>
      <c r="C1683" s="33">
        <f>Corr_0!C1683</f>
        <v>4.1618619712669057E-3</v>
      </c>
      <c r="D1683" s="32">
        <v>4.0965506781831515E-2</v>
      </c>
    </row>
    <row r="1684" spans="2:4" x14ac:dyDescent="0.2">
      <c r="B1684" t="s">
        <v>1714</v>
      </c>
      <c r="C1684" s="33">
        <f>Corr_0!C1684</f>
        <v>2.613034861606521E-2</v>
      </c>
      <c r="D1684" s="32">
        <v>4.0601795158880474E-2</v>
      </c>
    </row>
    <row r="1685" spans="2:4" x14ac:dyDescent="0.2">
      <c r="B1685" t="s">
        <v>1715</v>
      </c>
      <c r="C1685" s="33">
        <f>Corr_0!C1685</f>
        <v>7.2669024814302876E-3</v>
      </c>
      <c r="D1685" s="32">
        <v>2.8614003986807524E-2</v>
      </c>
    </row>
    <row r="1686" spans="2:4" x14ac:dyDescent="0.2">
      <c r="B1686" t="s">
        <v>1716</v>
      </c>
      <c r="C1686" s="33">
        <f>Corr_0!C1686</f>
        <v>4.5119584548450997E-2</v>
      </c>
      <c r="D1686" s="32">
        <v>3.7024571334595219E-2</v>
      </c>
    </row>
    <row r="1687" spans="2:4" x14ac:dyDescent="0.2">
      <c r="B1687" t="s">
        <v>1717</v>
      </c>
      <c r="C1687" s="33">
        <f>Corr_0!C1687</f>
        <v>2.0044394085957769E-2</v>
      </c>
      <c r="D1687" s="32">
        <v>2.5005876766524902E-2</v>
      </c>
    </row>
    <row r="1688" spans="2:4" x14ac:dyDescent="0.2">
      <c r="B1688" t="s">
        <v>1718</v>
      </c>
      <c r="C1688" s="33">
        <f>Corr_0!C1688</f>
        <v>-2.2880332204137759E-4</v>
      </c>
      <c r="D1688" s="32">
        <v>2.9306510852509432E-2</v>
      </c>
    </row>
    <row r="1689" spans="2:4" x14ac:dyDescent="0.2">
      <c r="B1689" t="s">
        <v>1719</v>
      </c>
      <c r="C1689" s="33">
        <f>Corr_0!C1689</f>
        <v>3.3759635679146086E-3</v>
      </c>
      <c r="D1689" s="32">
        <v>2.8023259295326557E-2</v>
      </c>
    </row>
    <row r="1690" spans="2:4" x14ac:dyDescent="0.2">
      <c r="B1690" t="s">
        <v>1720</v>
      </c>
      <c r="C1690" s="33">
        <f>Corr_0!C1690</f>
        <v>1.1363883687728643E-2</v>
      </c>
      <c r="D1690" s="32">
        <v>5.4906349233697464E-2</v>
      </c>
    </row>
    <row r="1691" spans="2:4" x14ac:dyDescent="0.2">
      <c r="B1691" t="s">
        <v>1721</v>
      </c>
      <c r="C1691" s="33">
        <f>Corr_0!C1691</f>
        <v>2.1619072471950329E-2</v>
      </c>
      <c r="D1691" s="32">
        <v>4.8101393128147679E-2</v>
      </c>
    </row>
    <row r="1692" spans="2:4" x14ac:dyDescent="0.2">
      <c r="B1692" t="s">
        <v>1722</v>
      </c>
      <c r="C1692" s="33">
        <f>Corr_0!C1692</f>
        <v>3.7330567532164467E-2</v>
      </c>
      <c r="D1692" s="32">
        <v>5.5309683800120281E-2</v>
      </c>
    </row>
    <row r="1693" spans="2:4" x14ac:dyDescent="0.2">
      <c r="B1693" t="s">
        <v>1723</v>
      </c>
      <c r="C1693" s="33">
        <f>Corr_0!C1693</f>
        <v>1.4286127773762449E-2</v>
      </c>
      <c r="D1693" s="32">
        <v>2.6094774043585345E-2</v>
      </c>
    </row>
    <row r="1694" spans="2:4" x14ac:dyDescent="0.2">
      <c r="B1694" t="s">
        <v>1724</v>
      </c>
      <c r="C1694" s="33">
        <f>Corr_0!C1694</f>
        <v>2.8822707310338501E-2</v>
      </c>
      <c r="D1694" s="32">
        <v>2.7056782161840189E-2</v>
      </c>
    </row>
    <row r="1695" spans="2:4" x14ac:dyDescent="0.2">
      <c r="B1695" t="s">
        <v>1725</v>
      </c>
      <c r="C1695" s="33">
        <f>Corr_0!C1695</f>
        <v>-2.4622089913618216E-2</v>
      </c>
      <c r="D1695" s="32">
        <v>2.5192314498548696E-2</v>
      </c>
    </row>
    <row r="1696" spans="2:4" x14ac:dyDescent="0.2">
      <c r="B1696" t="s">
        <v>1726</v>
      </c>
      <c r="C1696" s="33">
        <f>Corr_0!C1696</f>
        <v>2.01056539829895E-2</v>
      </c>
      <c r="D1696" s="32">
        <v>4.0329215761982742E-2</v>
      </c>
    </row>
    <row r="1697" spans="2:4" x14ac:dyDescent="0.2">
      <c r="B1697" t="s">
        <v>1727</v>
      </c>
      <c r="C1697" s="33">
        <f>Corr_0!C1697</f>
        <v>-5.5171238949148771E-3</v>
      </c>
      <c r="D1697" s="32">
        <v>5.9520282493775577E-2</v>
      </c>
    </row>
    <row r="1698" spans="2:4" x14ac:dyDescent="0.2">
      <c r="B1698" t="s">
        <v>1728</v>
      </c>
      <c r="C1698" s="33">
        <f>Corr_0!C1698</f>
        <v>6.1559255108597812E-3</v>
      </c>
      <c r="D1698" s="32">
        <v>3.4945488538986789E-2</v>
      </c>
    </row>
    <row r="1699" spans="2:4" x14ac:dyDescent="0.2">
      <c r="B1699" t="s">
        <v>1729</v>
      </c>
      <c r="C1699" s="33">
        <f>Corr_0!C1699</f>
        <v>-2.0378790137885218E-3</v>
      </c>
      <c r="D1699" s="32">
        <v>2.5990788749014081E-2</v>
      </c>
    </row>
    <row r="1700" spans="2:4" x14ac:dyDescent="0.2">
      <c r="B1700" t="s">
        <v>1730</v>
      </c>
      <c r="C1700" s="33">
        <f>Corr_0!C1700</f>
        <v>3.5465514687073582E-2</v>
      </c>
      <c r="D1700" s="32">
        <v>2.6472851199258886E-2</v>
      </c>
    </row>
    <row r="1701" spans="2:4" x14ac:dyDescent="0.2">
      <c r="B1701" t="s">
        <v>1731</v>
      </c>
      <c r="C1701" s="33">
        <f>Corr_0!C1701</f>
        <v>-8.9488015974044568E-3</v>
      </c>
      <c r="D1701" s="32">
        <v>4.9200161025371988E-2</v>
      </c>
    </row>
    <row r="1702" spans="2:4" x14ac:dyDescent="0.2">
      <c r="B1702" t="s">
        <v>1732</v>
      </c>
      <c r="C1702" s="33">
        <f>Corr_0!C1702</f>
        <v>3.3334386887108443E-2</v>
      </c>
      <c r="D1702" s="32">
        <v>5.8457891344536238E-2</v>
      </c>
    </row>
    <row r="1703" spans="2:4" x14ac:dyDescent="0.2">
      <c r="B1703" t="s">
        <v>1733</v>
      </c>
      <c r="C1703" s="33">
        <f>Corr_0!C1703</f>
        <v>2.248689712891367E-2</v>
      </c>
      <c r="D1703" s="32">
        <v>3.6735768596629206E-2</v>
      </c>
    </row>
    <row r="1704" spans="2:4" x14ac:dyDescent="0.2">
      <c r="B1704" t="s">
        <v>1734</v>
      </c>
      <c r="C1704" s="33">
        <f>Corr_0!C1704</f>
        <v>-2.1501480134007718E-2</v>
      </c>
      <c r="D1704" s="32">
        <v>2.5834553716369231E-2</v>
      </c>
    </row>
    <row r="1705" spans="2:4" x14ac:dyDescent="0.2">
      <c r="B1705" t="s">
        <v>1735</v>
      </c>
      <c r="C1705" s="33">
        <f>Corr_0!C1705</f>
        <v>1.7619189814500894E-2</v>
      </c>
      <c r="D1705" s="32">
        <v>3.3986230104653625E-2</v>
      </c>
    </row>
    <row r="1706" spans="2:4" x14ac:dyDescent="0.2">
      <c r="B1706" t="s">
        <v>1736</v>
      </c>
      <c r="C1706" s="33">
        <f>Corr_0!C1706</f>
        <v>5.1013097141807032E-2</v>
      </c>
      <c r="D1706" s="32">
        <v>8.8089988210126757E-2</v>
      </c>
    </row>
    <row r="1707" spans="2:4" x14ac:dyDescent="0.2">
      <c r="B1707" t="s">
        <v>1737</v>
      </c>
      <c r="C1707" s="33">
        <f>Corr_0!C1707</f>
        <v>1.1887914649657629E-2</v>
      </c>
      <c r="D1707" s="32">
        <v>6.8740729234587156E-2</v>
      </c>
    </row>
    <row r="1708" spans="2:4" x14ac:dyDescent="0.2">
      <c r="B1708" t="s">
        <v>1738</v>
      </c>
      <c r="C1708" s="33">
        <f>Corr_0!C1708</f>
        <v>-1.2351815114955483E-2</v>
      </c>
      <c r="D1708" s="32">
        <v>3.3900412305649649E-2</v>
      </c>
    </row>
    <row r="1709" spans="2:4" x14ac:dyDescent="0.2">
      <c r="B1709" t="s">
        <v>1739</v>
      </c>
      <c r="C1709" s="33">
        <f>Corr_0!C1709</f>
        <v>2.1172635076594323E-2</v>
      </c>
      <c r="D1709" s="32">
        <v>3.0500614204829649E-2</v>
      </c>
    </row>
    <row r="1710" spans="2:4" x14ac:dyDescent="0.2">
      <c r="B1710" t="s">
        <v>1740</v>
      </c>
      <c r="C1710" s="33">
        <f>Corr_0!C1710</f>
        <v>2.6424561955304612E-3</v>
      </c>
      <c r="D1710" s="32">
        <v>8.923613501494207E-2</v>
      </c>
    </row>
    <row r="1711" spans="2:4" x14ac:dyDescent="0.2">
      <c r="B1711" t="s">
        <v>1741</v>
      </c>
      <c r="C1711" s="33">
        <f>Corr_0!C1711</f>
        <v>-1.0850046265293596E-2</v>
      </c>
      <c r="D1711" s="32">
        <v>3.0778413970079264E-2</v>
      </c>
    </row>
    <row r="1712" spans="2:4" x14ac:dyDescent="0.2">
      <c r="B1712" t="s">
        <v>1742</v>
      </c>
      <c r="C1712" s="33">
        <f>Corr_0!C1712</f>
        <v>-4.3916399354585727E-3</v>
      </c>
      <c r="D1712" s="32">
        <v>4.1131408144081658E-2</v>
      </c>
    </row>
    <row r="1713" spans="2:4" x14ac:dyDescent="0.2">
      <c r="B1713" t="s">
        <v>1743</v>
      </c>
      <c r="C1713" s="33">
        <f>Corr_0!C1713</f>
        <v>6.7185138719174677E-3</v>
      </c>
      <c r="D1713" s="32">
        <v>2.9274293228658828E-2</v>
      </c>
    </row>
    <row r="1714" spans="2:4" x14ac:dyDescent="0.2">
      <c r="B1714" t="s">
        <v>1744</v>
      </c>
      <c r="C1714" s="33">
        <f>Corr_0!C1714</f>
        <v>-1.0028064300739386E-2</v>
      </c>
      <c r="D1714" s="32">
        <v>4.3180333369148741E-2</v>
      </c>
    </row>
    <row r="1715" spans="2:4" x14ac:dyDescent="0.2">
      <c r="B1715" t="s">
        <v>1745</v>
      </c>
      <c r="C1715" s="33">
        <f>Corr_0!C1715</f>
        <v>-5.7971885848700309E-3</v>
      </c>
      <c r="D1715" s="32">
        <v>2.7664214254407897E-2</v>
      </c>
    </row>
    <row r="1716" spans="2:4" x14ac:dyDescent="0.2">
      <c r="B1716" t="s">
        <v>1746</v>
      </c>
      <c r="C1716" s="33">
        <f>Corr_0!C1716</f>
        <v>1.0174344874789522E-2</v>
      </c>
      <c r="D1716" s="32">
        <v>3.7703032316118518E-2</v>
      </c>
    </row>
    <row r="1717" spans="2:4" x14ac:dyDescent="0.2">
      <c r="B1717" t="s">
        <v>1747</v>
      </c>
      <c r="C1717" s="33">
        <f>Corr_0!C1717</f>
        <v>-1.5342157746663988E-2</v>
      </c>
      <c r="D1717" s="32">
        <v>0.13485336033732107</v>
      </c>
    </row>
    <row r="1718" spans="2:4" x14ac:dyDescent="0.2">
      <c r="B1718" t="s">
        <v>1748</v>
      </c>
      <c r="C1718" s="33">
        <f>Corr_0!C1718</f>
        <v>3.5085043549191272E-2</v>
      </c>
      <c r="D1718" s="32">
        <v>2.5414335214733776E-2</v>
      </c>
    </row>
    <row r="1719" spans="2:4" x14ac:dyDescent="0.2">
      <c r="B1719" t="s">
        <v>1749</v>
      </c>
      <c r="C1719" s="33">
        <f>Corr_0!C1719</f>
        <v>2.343930386992891E-3</v>
      </c>
      <c r="D1719" s="32">
        <v>0.11185531803137347</v>
      </c>
    </row>
    <row r="1720" spans="2:4" x14ac:dyDescent="0.2">
      <c r="B1720" t="s">
        <v>1750</v>
      </c>
      <c r="C1720" s="33">
        <f>Corr_0!C1720</f>
        <v>-1.1897740949891272E-2</v>
      </c>
      <c r="D1720" s="32">
        <v>2.5700938334767831E-2</v>
      </c>
    </row>
    <row r="1721" spans="2:4" x14ac:dyDescent="0.2">
      <c r="B1721" t="s">
        <v>1751</v>
      </c>
      <c r="C1721" s="33">
        <f>Corr_0!C1721</f>
        <v>4.6280235816244422E-2</v>
      </c>
      <c r="D1721" s="32">
        <v>0.11430366683545493</v>
      </c>
    </row>
    <row r="1722" spans="2:4" x14ac:dyDescent="0.2">
      <c r="B1722" t="s">
        <v>1752</v>
      </c>
      <c r="C1722" s="33">
        <f>Corr_0!C1722</f>
        <v>3.9443110150571913E-2</v>
      </c>
      <c r="D1722" s="32">
        <v>2.5379262281663394E-2</v>
      </c>
    </row>
    <row r="1723" spans="2:4" x14ac:dyDescent="0.2">
      <c r="B1723" t="s">
        <v>1753</v>
      </c>
      <c r="C1723" s="33">
        <f>Corr_0!C1723</f>
        <v>-1.0890754502928738E-2</v>
      </c>
      <c r="D1723" s="32">
        <v>5.6060945817695655E-2</v>
      </c>
    </row>
    <row r="1724" spans="2:4" x14ac:dyDescent="0.2">
      <c r="B1724" t="s">
        <v>1754</v>
      </c>
      <c r="C1724" s="33">
        <f>Corr_0!C1724</f>
        <v>3.0041795888670689E-4</v>
      </c>
      <c r="D1724" s="32">
        <v>6.4717994442204857E-2</v>
      </c>
    </row>
    <row r="1725" spans="2:4" x14ac:dyDescent="0.2">
      <c r="B1725" t="s">
        <v>1755</v>
      </c>
      <c r="C1725" s="33">
        <f>Corr_0!C1725</f>
        <v>1.6301450277578945E-3</v>
      </c>
      <c r="D1725" s="32">
        <v>0.1290456796519561</v>
      </c>
    </row>
    <row r="1726" spans="2:4" x14ac:dyDescent="0.2">
      <c r="B1726" t="s">
        <v>1756</v>
      </c>
      <c r="C1726" s="33">
        <f>Corr_0!C1726</f>
        <v>-4.0710873431413427E-3</v>
      </c>
      <c r="D1726" s="32">
        <v>5.7029451146570105E-2</v>
      </c>
    </row>
    <row r="1727" spans="2:4" x14ac:dyDescent="0.2">
      <c r="B1727" t="s">
        <v>1757</v>
      </c>
      <c r="C1727" s="33">
        <f>Corr_0!C1727</f>
        <v>-1.7744534398214593E-2</v>
      </c>
      <c r="D1727" s="32">
        <v>2.9334031034693168E-2</v>
      </c>
    </row>
    <row r="1728" spans="2:4" x14ac:dyDescent="0.2">
      <c r="B1728" t="s">
        <v>1758</v>
      </c>
      <c r="C1728" s="33">
        <f>Corr_0!C1728</f>
        <v>-6.3916189262871025E-3</v>
      </c>
      <c r="D1728" s="32">
        <v>2.8526401149398646E-2</v>
      </c>
    </row>
    <row r="1729" spans="2:4" x14ac:dyDescent="0.2">
      <c r="B1729" t="s">
        <v>1759</v>
      </c>
      <c r="C1729" s="33">
        <f>Corr_0!C1729</f>
        <v>4.7713978522273401E-3</v>
      </c>
      <c r="D1729" s="32">
        <v>4.3664953240202316E-2</v>
      </c>
    </row>
    <row r="1730" spans="2:4" x14ac:dyDescent="0.2">
      <c r="B1730" t="s">
        <v>1760</v>
      </c>
      <c r="C1730" s="33">
        <f>Corr_0!C1730</f>
        <v>1.198963502372985E-2</v>
      </c>
      <c r="D1730" s="32">
        <v>4.1402778884030558E-2</v>
      </c>
    </row>
    <row r="1731" spans="2:4" x14ac:dyDescent="0.2">
      <c r="B1731" t="s">
        <v>1761</v>
      </c>
      <c r="C1731" s="33">
        <f>Corr_0!C1731</f>
        <v>-1.7935456025828363E-2</v>
      </c>
      <c r="D1731" s="32">
        <v>3.6597930452304611E-2</v>
      </c>
    </row>
    <row r="1732" spans="2:4" x14ac:dyDescent="0.2">
      <c r="B1732" t="s">
        <v>1762</v>
      </c>
      <c r="C1732" s="33">
        <f>Corr_0!C1732</f>
        <v>-4.95313928104597E-3</v>
      </c>
      <c r="D1732" s="32">
        <v>4.7081270988397025E-2</v>
      </c>
    </row>
    <row r="1733" spans="2:4" x14ac:dyDescent="0.2">
      <c r="B1733" t="s">
        <v>1763</v>
      </c>
      <c r="C1733" s="33">
        <f>Corr_0!C1733</f>
        <v>3.1441527005705849E-2</v>
      </c>
      <c r="D1733" s="32">
        <v>4.188283645526146E-2</v>
      </c>
    </row>
    <row r="1734" spans="2:4" x14ac:dyDescent="0.2">
      <c r="B1734" t="s">
        <v>1764</v>
      </c>
      <c r="C1734" s="33">
        <f>Corr_0!C1734</f>
        <v>6.5009410875755524E-3</v>
      </c>
      <c r="D1734" s="32">
        <v>2.5336164609104421E-2</v>
      </c>
    </row>
    <row r="1735" spans="2:4" x14ac:dyDescent="0.2">
      <c r="B1735" t="s">
        <v>1765</v>
      </c>
      <c r="C1735" s="33">
        <f>Corr_0!C1735</f>
        <v>-5.9235344811887931E-3</v>
      </c>
      <c r="D1735" s="32">
        <v>2.5196155252277634E-2</v>
      </c>
    </row>
    <row r="1736" spans="2:4" x14ac:dyDescent="0.2">
      <c r="B1736" t="s">
        <v>1766</v>
      </c>
      <c r="C1736" s="33">
        <f>Corr_0!C1736</f>
        <v>3.8699276304037357E-3</v>
      </c>
      <c r="D1736" s="32">
        <v>2.7783242144471185E-2</v>
      </c>
    </row>
    <row r="1737" spans="2:4" x14ac:dyDescent="0.2">
      <c r="B1737" t="s">
        <v>1767</v>
      </c>
      <c r="C1737" s="33">
        <f>Corr_0!C1737</f>
        <v>-2.2250172823741796E-2</v>
      </c>
      <c r="D1737" s="32">
        <v>3.0178147879948325E-2</v>
      </c>
    </row>
    <row r="1738" spans="2:4" x14ac:dyDescent="0.2">
      <c r="B1738" t="s">
        <v>1768</v>
      </c>
      <c r="C1738" s="33">
        <f>Corr_0!C1738</f>
        <v>4.3681105630295237E-4</v>
      </c>
      <c r="D1738" s="32">
        <v>3.0550606597379994E-2</v>
      </c>
    </row>
    <row r="1739" spans="2:4" x14ac:dyDescent="0.2">
      <c r="B1739" t="s">
        <v>1769</v>
      </c>
      <c r="C1739" s="33">
        <f>Corr_0!C1739</f>
        <v>4.7183421965405543E-2</v>
      </c>
      <c r="D1739" s="32">
        <v>4.1178601924134521E-2</v>
      </c>
    </row>
    <row r="1740" spans="2:4" x14ac:dyDescent="0.2">
      <c r="B1740" t="s">
        <v>1770</v>
      </c>
      <c r="C1740" s="33">
        <f>Corr_0!C1740</f>
        <v>2.1892189434909136E-2</v>
      </c>
      <c r="D1740" s="32">
        <v>2.5000261596419611E-2</v>
      </c>
    </row>
    <row r="1741" spans="2:4" x14ac:dyDescent="0.2">
      <c r="B1741" t="s">
        <v>1771</v>
      </c>
      <c r="C1741" s="33">
        <f>Corr_0!C1741</f>
        <v>1.6626634922865299E-2</v>
      </c>
      <c r="D1741" s="32">
        <v>3.6976434822237933E-2</v>
      </c>
    </row>
    <row r="1742" spans="2:4" x14ac:dyDescent="0.2">
      <c r="B1742" t="s">
        <v>1772</v>
      </c>
      <c r="C1742" s="33">
        <f>Corr_0!C1742</f>
        <v>-5.7200836801183704E-3</v>
      </c>
      <c r="D1742" s="32">
        <v>0.11474834540397158</v>
      </c>
    </row>
    <row r="1743" spans="2:4" x14ac:dyDescent="0.2">
      <c r="B1743" t="s">
        <v>1773</v>
      </c>
      <c r="C1743" s="33">
        <f>Corr_0!C1743</f>
        <v>1.073484369552866E-2</v>
      </c>
      <c r="D1743" s="32">
        <v>0.10715382423161782</v>
      </c>
    </row>
    <row r="1744" spans="2:4" x14ac:dyDescent="0.2">
      <c r="B1744" t="s">
        <v>1774</v>
      </c>
      <c r="C1744" s="33">
        <f>Corr_0!C1744</f>
        <v>-1.3524321866632964E-2</v>
      </c>
      <c r="D1744" s="32">
        <v>2.924255216019344E-2</v>
      </c>
    </row>
    <row r="1745" spans="2:4" x14ac:dyDescent="0.2">
      <c r="B1745" t="s">
        <v>1775</v>
      </c>
      <c r="C1745" s="33">
        <f>Corr_0!C1745</f>
        <v>3.3660161282779384E-2</v>
      </c>
      <c r="D1745" s="32">
        <v>2.5456901930678073E-2</v>
      </c>
    </row>
    <row r="1746" spans="2:4" x14ac:dyDescent="0.2">
      <c r="B1746" t="s">
        <v>1776</v>
      </c>
      <c r="C1746" s="33">
        <f>Corr_0!C1746</f>
        <v>1.7514409751861183E-2</v>
      </c>
      <c r="D1746" s="32">
        <v>2.5272488557388624E-2</v>
      </c>
    </row>
    <row r="1747" spans="2:4" x14ac:dyDescent="0.2">
      <c r="B1747" t="s">
        <v>1777</v>
      </c>
      <c r="C1747" s="33">
        <f>Corr_0!C1747</f>
        <v>-1.9557650916612237E-3</v>
      </c>
      <c r="D1747" s="32">
        <v>9.3004403150095505E-2</v>
      </c>
    </row>
    <row r="1748" spans="2:4" x14ac:dyDescent="0.2">
      <c r="B1748" t="s">
        <v>1778</v>
      </c>
      <c r="C1748" s="33">
        <f>Corr_0!C1748</f>
        <v>6.4668100534938646E-3</v>
      </c>
      <c r="D1748" s="32">
        <v>5.223562787666939E-2</v>
      </c>
    </row>
    <row r="1749" spans="2:4" x14ac:dyDescent="0.2">
      <c r="B1749" t="s">
        <v>1779</v>
      </c>
      <c r="C1749" s="33">
        <f>Corr_0!C1749</f>
        <v>2.9506638455528748E-2</v>
      </c>
      <c r="D1749" s="32">
        <v>5.1598584876485824E-2</v>
      </c>
    </row>
    <row r="1750" spans="2:4" x14ac:dyDescent="0.2">
      <c r="B1750" t="s">
        <v>1780</v>
      </c>
      <c r="C1750" s="33">
        <f>Corr_0!C1750</f>
        <v>1.5133220622080924E-2</v>
      </c>
      <c r="D1750" s="32">
        <v>3.4699574834126563E-2</v>
      </c>
    </row>
    <row r="1751" spans="2:4" x14ac:dyDescent="0.2">
      <c r="B1751" t="s">
        <v>1781</v>
      </c>
      <c r="C1751" s="33">
        <f>Corr_0!C1751</f>
        <v>1.5383079538117326E-2</v>
      </c>
      <c r="D1751" s="32">
        <v>2.7069627669413683E-2</v>
      </c>
    </row>
    <row r="1752" spans="2:4" x14ac:dyDescent="0.2">
      <c r="B1752" t="s">
        <v>1782</v>
      </c>
      <c r="C1752" s="33">
        <f>Corr_0!C1752</f>
        <v>-6.9981768519196495E-3</v>
      </c>
      <c r="D1752" s="32">
        <v>2.6428632007227365E-2</v>
      </c>
    </row>
    <row r="1753" spans="2:4" x14ac:dyDescent="0.2">
      <c r="B1753" t="s">
        <v>1783</v>
      </c>
      <c r="C1753" s="33">
        <f>Corr_0!C1753</f>
        <v>-2.8966621498026465E-2</v>
      </c>
      <c r="D1753" s="32">
        <v>3.4042315965350289E-2</v>
      </c>
    </row>
    <row r="1754" spans="2:4" x14ac:dyDescent="0.2">
      <c r="B1754" t="s">
        <v>1784</v>
      </c>
      <c r="C1754" s="33">
        <f>Corr_0!C1754</f>
        <v>-3.5446115123653685E-3</v>
      </c>
      <c r="D1754" s="32">
        <v>2.7391477831864235E-2</v>
      </c>
    </row>
    <row r="1755" spans="2:4" x14ac:dyDescent="0.2">
      <c r="B1755" t="s">
        <v>1785</v>
      </c>
      <c r="C1755" s="33">
        <f>Corr_0!C1755</f>
        <v>-1.4269710985133922E-2</v>
      </c>
      <c r="D1755" s="32">
        <v>7.1444441164700778E-2</v>
      </c>
    </row>
    <row r="1756" spans="2:4" x14ac:dyDescent="0.2">
      <c r="B1756" t="s">
        <v>1786</v>
      </c>
      <c r="C1756" s="33">
        <f>Corr_0!C1756</f>
        <v>-1.6194371846331261E-2</v>
      </c>
      <c r="D1756" s="32">
        <v>2.9214980713287188E-2</v>
      </c>
    </row>
    <row r="1757" spans="2:4" x14ac:dyDescent="0.2">
      <c r="B1757" t="s">
        <v>1787</v>
      </c>
      <c r="C1757" s="33">
        <f>Corr_0!C1757</f>
        <v>8.7398595192996354E-3</v>
      </c>
      <c r="D1757" s="32">
        <v>8.2062771414309094E-2</v>
      </c>
    </row>
    <row r="1758" spans="2:4" x14ac:dyDescent="0.2">
      <c r="B1758" t="s">
        <v>1788</v>
      </c>
      <c r="C1758" s="33">
        <f>Corr_0!C1758</f>
        <v>3.2600949794506152E-2</v>
      </c>
      <c r="D1758" s="32">
        <v>2.8304099432762284E-2</v>
      </c>
    </row>
    <row r="1759" spans="2:4" x14ac:dyDescent="0.2">
      <c r="B1759" t="s">
        <v>1789</v>
      </c>
      <c r="C1759" s="33">
        <f>Corr_0!C1759</f>
        <v>1.4584797941844701E-2</v>
      </c>
      <c r="D1759" s="32">
        <v>3.2005207153683157E-2</v>
      </c>
    </row>
    <row r="1760" spans="2:4" x14ac:dyDescent="0.2">
      <c r="B1760" t="s">
        <v>1790</v>
      </c>
      <c r="C1760" s="33">
        <f>Corr_0!C1760</f>
        <v>6.6045005381377472E-3</v>
      </c>
      <c r="D1760" s="32">
        <v>2.7007184213835911E-2</v>
      </c>
    </row>
    <row r="1761" spans="2:4" x14ac:dyDescent="0.2">
      <c r="B1761" t="s">
        <v>1791</v>
      </c>
      <c r="C1761" s="33">
        <f>Corr_0!C1761</f>
        <v>-1.5022974742824083E-2</v>
      </c>
      <c r="D1761" s="32">
        <v>3.7947270137531547E-2</v>
      </c>
    </row>
    <row r="1762" spans="2:4" x14ac:dyDescent="0.2">
      <c r="B1762" t="s">
        <v>1792</v>
      </c>
      <c r="C1762" s="33">
        <f>Corr_0!C1762</f>
        <v>9.2870367141478973E-3</v>
      </c>
      <c r="D1762" s="32">
        <v>4.3997385728686306E-2</v>
      </c>
    </row>
    <row r="1763" spans="2:4" x14ac:dyDescent="0.2">
      <c r="B1763" t="s">
        <v>1793</v>
      </c>
      <c r="C1763" s="33">
        <f>Corr_0!C1763</f>
        <v>1.2879372537367704E-2</v>
      </c>
      <c r="D1763" s="32">
        <v>3.2761935397267856E-2</v>
      </c>
    </row>
    <row r="1764" spans="2:4" x14ac:dyDescent="0.2">
      <c r="B1764" t="s">
        <v>1794</v>
      </c>
      <c r="C1764" s="33">
        <f>Corr_0!C1764</f>
        <v>1.1859385865714372E-2</v>
      </c>
      <c r="D1764" s="32">
        <v>3.1919298941441257E-2</v>
      </c>
    </row>
    <row r="1765" spans="2:4" x14ac:dyDescent="0.2">
      <c r="B1765" t="s">
        <v>1795</v>
      </c>
      <c r="C1765" s="33">
        <f>Corr_0!C1765</f>
        <v>1.0477808694886459E-2</v>
      </c>
      <c r="D1765" s="32">
        <v>3.6819173727692452E-2</v>
      </c>
    </row>
    <row r="1766" spans="2:4" x14ac:dyDescent="0.2">
      <c r="B1766" t="s">
        <v>1796</v>
      </c>
      <c r="C1766" s="33">
        <f>Corr_0!C1766</f>
        <v>-2.6209921149466749E-2</v>
      </c>
      <c r="D1766" s="32">
        <v>2.5023262656109942E-2</v>
      </c>
    </row>
    <row r="1767" spans="2:4" x14ac:dyDescent="0.2">
      <c r="B1767" t="s">
        <v>1797</v>
      </c>
      <c r="C1767" s="33">
        <f>Corr_0!C1767</f>
        <v>-5.7327757133388713E-3</v>
      </c>
      <c r="D1767" s="32">
        <v>2.7089329934640562E-2</v>
      </c>
    </row>
    <row r="1768" spans="2:4" x14ac:dyDescent="0.2">
      <c r="B1768" t="s">
        <v>1798</v>
      </c>
      <c r="C1768" s="33">
        <f>Corr_0!C1768</f>
        <v>2.8283195714565966E-2</v>
      </c>
      <c r="D1768" s="32">
        <v>4.8240093973154222E-2</v>
      </c>
    </row>
    <row r="1769" spans="2:4" x14ac:dyDescent="0.2">
      <c r="B1769" t="s">
        <v>1799</v>
      </c>
      <c r="C1769" s="33">
        <f>Corr_0!C1769</f>
        <v>-1.2412732740754088E-2</v>
      </c>
      <c r="D1769" s="32">
        <v>4.0819474001289477E-2</v>
      </c>
    </row>
    <row r="1770" spans="2:4" x14ac:dyDescent="0.2">
      <c r="B1770" t="s">
        <v>1800</v>
      </c>
      <c r="C1770" s="33">
        <f>Corr_0!C1770</f>
        <v>2.4800115885134019E-2</v>
      </c>
      <c r="D1770" s="32">
        <v>3.8862517912634058E-2</v>
      </c>
    </row>
    <row r="1771" spans="2:4" x14ac:dyDescent="0.2">
      <c r="B1771" t="s">
        <v>1801</v>
      </c>
      <c r="C1771" s="33">
        <f>Corr_0!C1771</f>
        <v>-1.987212265111523E-2</v>
      </c>
      <c r="D1771" s="32">
        <v>3.2790566720014312E-2</v>
      </c>
    </row>
    <row r="1772" spans="2:4" x14ac:dyDescent="0.2">
      <c r="B1772" t="s">
        <v>1802</v>
      </c>
      <c r="C1772" s="33">
        <f>Corr_0!C1772</f>
        <v>2.1780526264981722E-2</v>
      </c>
      <c r="D1772" s="32">
        <v>2.532097234741508E-2</v>
      </c>
    </row>
    <row r="1773" spans="2:4" x14ac:dyDescent="0.2">
      <c r="B1773" t="s">
        <v>1803</v>
      </c>
      <c r="C1773" s="33">
        <f>Corr_0!C1773</f>
        <v>1.495001853172131E-2</v>
      </c>
      <c r="D1773" s="32">
        <v>2.7895944508328031E-2</v>
      </c>
    </row>
    <row r="1774" spans="2:4" x14ac:dyDescent="0.2">
      <c r="B1774" t="s">
        <v>1804</v>
      </c>
      <c r="C1774" s="33">
        <f>Corr_0!C1774</f>
        <v>-3.9286592216269803E-2</v>
      </c>
      <c r="D1774" s="32">
        <v>3.732745692447962E-2</v>
      </c>
    </row>
    <row r="1775" spans="2:4" x14ac:dyDescent="0.2">
      <c r="B1775" t="s">
        <v>1805</v>
      </c>
      <c r="C1775" s="33">
        <f>Corr_0!C1775</f>
        <v>2.7595975836403615E-2</v>
      </c>
      <c r="D1775" s="32">
        <v>2.7608307986252099E-2</v>
      </c>
    </row>
    <row r="1776" spans="2:4" x14ac:dyDescent="0.2">
      <c r="B1776" t="s">
        <v>1806</v>
      </c>
      <c r="C1776" s="33">
        <f>Corr_0!C1776</f>
        <v>3.5337651189551927E-2</v>
      </c>
      <c r="D1776" s="32">
        <v>2.5242192716031349E-2</v>
      </c>
    </row>
    <row r="1777" spans="2:4" x14ac:dyDescent="0.2">
      <c r="B1777" t="s">
        <v>1807</v>
      </c>
      <c r="C1777" s="33">
        <f>Corr_0!C1777</f>
        <v>4.4112270628722215E-3</v>
      </c>
      <c r="D1777" s="32">
        <v>6.0877764871915548E-2</v>
      </c>
    </row>
    <row r="1778" spans="2:4" x14ac:dyDescent="0.2">
      <c r="B1778" t="s">
        <v>1808</v>
      </c>
      <c r="C1778" s="33">
        <f>Corr_0!C1778</f>
        <v>2.7708708029787275E-2</v>
      </c>
      <c r="D1778" s="32">
        <v>2.7151074009100926E-2</v>
      </c>
    </row>
    <row r="1779" spans="2:4" x14ac:dyDescent="0.2">
      <c r="B1779" t="s">
        <v>1809</v>
      </c>
      <c r="C1779" s="33">
        <f>Corr_0!C1779</f>
        <v>2.268765805745307E-2</v>
      </c>
      <c r="D1779" s="32">
        <v>9.9706599649790978E-2</v>
      </c>
    </row>
    <row r="1780" spans="2:4" x14ac:dyDescent="0.2">
      <c r="B1780" t="s">
        <v>1810</v>
      </c>
      <c r="C1780" s="33">
        <f>Corr_0!C1780</f>
        <v>-6.7656868742952108E-3</v>
      </c>
      <c r="D1780" s="32">
        <v>2.5483685751720248E-2</v>
      </c>
    </row>
    <row r="1781" spans="2:4" x14ac:dyDescent="0.2">
      <c r="B1781" t="s">
        <v>1811</v>
      </c>
      <c r="C1781" s="33">
        <f>Corr_0!C1781</f>
        <v>7.8332065156324904E-3</v>
      </c>
      <c r="D1781" s="32">
        <v>3.5502366628248808E-2</v>
      </c>
    </row>
    <row r="1782" spans="2:4" x14ac:dyDescent="0.2">
      <c r="B1782" t="s">
        <v>1812</v>
      </c>
      <c r="C1782" s="33">
        <f>Corr_0!C1782</f>
        <v>2.9331637869094783E-2</v>
      </c>
      <c r="D1782" s="32">
        <v>2.6790728185325782E-2</v>
      </c>
    </row>
    <row r="1783" spans="2:4" x14ac:dyDescent="0.2">
      <c r="B1783" t="s">
        <v>1813</v>
      </c>
      <c r="C1783" s="33">
        <f>Corr_0!C1783</f>
        <v>9.7291930691497004E-4</v>
      </c>
      <c r="D1783" s="32">
        <v>2.5019619646051892E-2</v>
      </c>
    </row>
    <row r="1784" spans="2:4" x14ac:dyDescent="0.2">
      <c r="B1784" t="s">
        <v>1814</v>
      </c>
      <c r="C1784" s="33">
        <f>Corr_0!C1784</f>
        <v>2.8259488886648422E-3</v>
      </c>
      <c r="D1784" s="32">
        <v>2.5040611773662527E-2</v>
      </c>
    </row>
    <row r="1785" spans="2:4" x14ac:dyDescent="0.2">
      <c r="B1785" t="s">
        <v>1815</v>
      </c>
      <c r="C1785" s="33">
        <f>Corr_0!C1785</f>
        <v>-5.5990466903078594E-3</v>
      </c>
      <c r="D1785" s="32">
        <v>2.9460781098237972E-2</v>
      </c>
    </row>
    <row r="1786" spans="2:4" x14ac:dyDescent="0.2">
      <c r="B1786" t="s">
        <v>1816</v>
      </c>
      <c r="C1786" s="33">
        <f>Corr_0!C1786</f>
        <v>2.9874387120186446E-2</v>
      </c>
      <c r="D1786" s="32">
        <v>3.0117092081222395E-2</v>
      </c>
    </row>
    <row r="1787" spans="2:4" x14ac:dyDescent="0.2">
      <c r="B1787" t="s">
        <v>1817</v>
      </c>
      <c r="C1787" s="33">
        <f>Corr_0!C1787</f>
        <v>-2.344386134235725E-2</v>
      </c>
      <c r="D1787" s="32">
        <v>0.1001990109099121</v>
      </c>
    </row>
    <row r="1788" spans="2:4" x14ac:dyDescent="0.2">
      <c r="B1788" t="s">
        <v>1818</v>
      </c>
      <c r="C1788" s="33">
        <f>Corr_0!C1788</f>
        <v>-2.3505015604883689E-3</v>
      </c>
      <c r="D1788" s="32">
        <v>2.6294461259426576E-2</v>
      </c>
    </row>
    <row r="1789" spans="2:4" x14ac:dyDescent="0.2">
      <c r="B1789" t="s">
        <v>1819</v>
      </c>
      <c r="C1789" s="33">
        <f>Corr_0!C1789</f>
        <v>2.5594328049880558E-2</v>
      </c>
      <c r="D1789" s="32">
        <v>3.4215742306847603E-2</v>
      </c>
    </row>
    <row r="1790" spans="2:4" x14ac:dyDescent="0.2">
      <c r="B1790" t="s">
        <v>1820</v>
      </c>
      <c r="C1790" s="33">
        <f>Corr_0!C1790</f>
        <v>-4.419296458508197E-2</v>
      </c>
      <c r="D1790" s="32">
        <v>5.1383004516138593E-2</v>
      </c>
    </row>
    <row r="1791" spans="2:4" x14ac:dyDescent="0.2">
      <c r="B1791" t="s">
        <v>1821</v>
      </c>
      <c r="C1791" s="33">
        <f>Corr_0!C1791</f>
        <v>9.2324380687065395E-3</v>
      </c>
      <c r="D1791" s="32">
        <v>2.5021625743135503E-2</v>
      </c>
    </row>
    <row r="1792" spans="2:4" x14ac:dyDescent="0.2">
      <c r="B1792" t="s">
        <v>1822</v>
      </c>
      <c r="C1792" s="33">
        <f>Corr_0!C1792</f>
        <v>2.3540837048398135E-2</v>
      </c>
      <c r="D1792" s="32">
        <v>2.565012622705358E-2</v>
      </c>
    </row>
    <row r="1793" spans="2:4" x14ac:dyDescent="0.2">
      <c r="B1793" t="s">
        <v>1823</v>
      </c>
      <c r="C1793" s="33">
        <f>Corr_0!C1793</f>
        <v>3.4218661736314659E-2</v>
      </c>
      <c r="D1793" s="32">
        <v>4.1420511395019156E-2</v>
      </c>
    </row>
    <row r="1794" spans="2:4" x14ac:dyDescent="0.2">
      <c r="B1794" t="s">
        <v>1824</v>
      </c>
      <c r="C1794" s="33">
        <f>Corr_0!C1794</f>
        <v>3.1927162109114081E-2</v>
      </c>
      <c r="D1794" s="32">
        <v>4.2098825319296082E-2</v>
      </c>
    </row>
    <row r="1795" spans="2:4" x14ac:dyDescent="0.2">
      <c r="B1795" t="s">
        <v>1825</v>
      </c>
      <c r="C1795" s="33">
        <f>Corr_0!C1795</f>
        <v>6.96388409681333E-3</v>
      </c>
      <c r="D1795" s="32">
        <v>3.2421078164322971E-2</v>
      </c>
    </row>
    <row r="1796" spans="2:4" x14ac:dyDescent="0.2">
      <c r="B1796" t="s">
        <v>1826</v>
      </c>
      <c r="C1796" s="33">
        <f>Corr_0!C1796</f>
        <v>1.9380613088925178E-2</v>
      </c>
      <c r="D1796" s="32">
        <v>2.884398046529707E-2</v>
      </c>
    </row>
    <row r="1797" spans="2:4" x14ac:dyDescent="0.2">
      <c r="B1797" t="s">
        <v>1827</v>
      </c>
      <c r="C1797" s="33">
        <f>Corr_0!C1797</f>
        <v>-7.9323124538644377E-3</v>
      </c>
      <c r="D1797" s="32">
        <v>3.0652255467971692E-2</v>
      </c>
    </row>
    <row r="1798" spans="2:4" x14ac:dyDescent="0.2">
      <c r="B1798" t="s">
        <v>1828</v>
      </c>
      <c r="C1798" s="33">
        <f>Corr_0!C1798</f>
        <v>2.3064908651436546E-2</v>
      </c>
      <c r="D1798" s="32">
        <v>4.2057914791001905E-2</v>
      </c>
    </row>
    <row r="1799" spans="2:4" x14ac:dyDescent="0.2">
      <c r="B1799" t="s">
        <v>1829</v>
      </c>
      <c r="C1799" s="33">
        <f>Corr_0!C1799</f>
        <v>2.6712385565756114E-2</v>
      </c>
      <c r="D1799" s="32">
        <v>3.1469144445687401E-2</v>
      </c>
    </row>
    <row r="1800" spans="2:4" x14ac:dyDescent="0.2">
      <c r="B1800" t="s">
        <v>1830</v>
      </c>
      <c r="C1800" s="33">
        <f>Corr_0!C1800</f>
        <v>3.4844784060623517E-2</v>
      </c>
      <c r="D1800" s="32">
        <v>3.8437837436077996E-2</v>
      </c>
    </row>
    <row r="1801" spans="2:4" x14ac:dyDescent="0.2">
      <c r="B1801" t="s">
        <v>1831</v>
      </c>
      <c r="C1801" s="33">
        <f>Corr_0!C1801</f>
        <v>-5.0687585319691003E-3</v>
      </c>
      <c r="D1801" s="32">
        <v>3.1677206058986662E-2</v>
      </c>
    </row>
    <row r="1802" spans="2:4" x14ac:dyDescent="0.2">
      <c r="B1802" t="s">
        <v>1832</v>
      </c>
      <c r="C1802" s="33">
        <f>Corr_0!C1802</f>
        <v>6.7236956599018537E-3</v>
      </c>
      <c r="D1802" s="32">
        <v>3.5960842944976784E-2</v>
      </c>
    </row>
    <row r="1803" spans="2:4" x14ac:dyDescent="0.2">
      <c r="B1803" t="s">
        <v>1833</v>
      </c>
      <c r="C1803" s="33">
        <f>Corr_0!C1803</f>
        <v>-1.1924080867860414E-2</v>
      </c>
      <c r="D1803" s="32">
        <v>2.5149146897783074E-2</v>
      </c>
    </row>
    <row r="1804" spans="2:4" x14ac:dyDescent="0.2">
      <c r="B1804" t="s">
        <v>1834</v>
      </c>
      <c r="C1804" s="33">
        <f>Corr_0!C1804</f>
        <v>1.2738981874077213E-2</v>
      </c>
      <c r="D1804" s="32">
        <v>2.6272685788585111E-2</v>
      </c>
    </row>
    <row r="1805" spans="2:4" x14ac:dyDescent="0.2">
      <c r="B1805" t="s">
        <v>1835</v>
      </c>
      <c r="C1805" s="33">
        <f>Corr_0!C1805</f>
        <v>7.0765594111249983E-3</v>
      </c>
      <c r="D1805" s="32">
        <v>3.8747537172553463E-2</v>
      </c>
    </row>
    <row r="1806" spans="2:4" x14ac:dyDescent="0.2">
      <c r="B1806" t="s">
        <v>1836</v>
      </c>
      <c r="C1806" s="33">
        <f>Corr_0!C1806</f>
        <v>5.9400217535019624E-2</v>
      </c>
      <c r="D1806" s="32">
        <v>5.0269141602324055E-2</v>
      </c>
    </row>
    <row r="1807" spans="2:4" x14ac:dyDescent="0.2">
      <c r="B1807" t="s">
        <v>1837</v>
      </c>
      <c r="C1807" s="33">
        <f>Corr_0!C1807</f>
        <v>1.1359866074542329E-2</v>
      </c>
      <c r="D1807" s="32">
        <v>2.7481041853688763E-2</v>
      </c>
    </row>
    <row r="1808" spans="2:4" x14ac:dyDescent="0.2">
      <c r="B1808" t="s">
        <v>1838</v>
      </c>
      <c r="C1808" s="33">
        <f>Corr_0!C1808</f>
        <v>1.2112966081406541E-2</v>
      </c>
      <c r="D1808" s="32">
        <v>5.9589591698536205E-2</v>
      </c>
    </row>
    <row r="1809" spans="2:4" x14ac:dyDescent="0.2">
      <c r="B1809" t="s">
        <v>1839</v>
      </c>
      <c r="C1809" s="33">
        <f>Corr_0!C1809</f>
        <v>1.7054958027713417E-2</v>
      </c>
      <c r="D1809" s="32">
        <v>2.7940134750528769E-2</v>
      </c>
    </row>
    <row r="1810" spans="2:4" x14ac:dyDescent="0.2">
      <c r="B1810" t="s">
        <v>1840</v>
      </c>
      <c r="C1810" s="33">
        <f>Corr_0!C1810</f>
        <v>1.3907694117558812E-2</v>
      </c>
      <c r="D1810" s="32">
        <v>8.1000542741057086E-2</v>
      </c>
    </row>
    <row r="1811" spans="2:4" x14ac:dyDescent="0.2">
      <c r="B1811" t="s">
        <v>1841</v>
      </c>
      <c r="C1811" s="33">
        <f>Corr_0!C1811</f>
        <v>3.0936402907386785E-2</v>
      </c>
      <c r="D1811" s="32">
        <v>3.5253365997484118E-2</v>
      </c>
    </row>
    <row r="1812" spans="2:4" x14ac:dyDescent="0.2">
      <c r="B1812" t="s">
        <v>1842</v>
      </c>
      <c r="C1812" s="33">
        <f>Corr_0!C1812</f>
        <v>2.0359953390828182E-2</v>
      </c>
      <c r="D1812" s="32">
        <v>3.1608354896151783E-2</v>
      </c>
    </row>
    <row r="1813" spans="2:4" x14ac:dyDescent="0.2">
      <c r="B1813" t="s">
        <v>1843</v>
      </c>
      <c r="C1813" s="33">
        <f>Corr_0!C1813</f>
        <v>4.1096804366258004E-2</v>
      </c>
      <c r="D1813" s="32">
        <v>6.5058673289321467E-2</v>
      </c>
    </row>
    <row r="1814" spans="2:4" x14ac:dyDescent="0.2">
      <c r="B1814" t="s">
        <v>1844</v>
      </c>
      <c r="C1814" s="33">
        <f>Corr_0!C1814</f>
        <v>6.2278013939276129E-2</v>
      </c>
      <c r="D1814" s="32">
        <v>4.1218067347412166E-2</v>
      </c>
    </row>
    <row r="1815" spans="2:4" x14ac:dyDescent="0.2">
      <c r="B1815" t="s">
        <v>1845</v>
      </c>
      <c r="C1815" s="33">
        <f>Corr_0!C1815</f>
        <v>9.2144798759451595E-3</v>
      </c>
      <c r="D1815" s="32">
        <v>2.5862545594275116E-2</v>
      </c>
    </row>
    <row r="1816" spans="2:4" x14ac:dyDescent="0.2">
      <c r="B1816" t="s">
        <v>1846</v>
      </c>
      <c r="C1816" s="33">
        <f>Corr_0!C1816</f>
        <v>1.0394970579945696E-2</v>
      </c>
      <c r="D1816" s="32">
        <v>2.66565290105912E-2</v>
      </c>
    </row>
    <row r="1817" spans="2:4" x14ac:dyDescent="0.2">
      <c r="B1817" t="s">
        <v>1847</v>
      </c>
      <c r="C1817" s="33">
        <f>Corr_0!C1817</f>
        <v>-3.639047446558135E-2</v>
      </c>
      <c r="D1817" s="32">
        <v>3.0155181384150326E-2</v>
      </c>
    </row>
    <row r="1818" spans="2:4" x14ac:dyDescent="0.2">
      <c r="B1818" t="s">
        <v>1848</v>
      </c>
      <c r="C1818" s="33">
        <f>Corr_0!C1818</f>
        <v>-6.223515784673667E-3</v>
      </c>
      <c r="D1818" s="32">
        <v>2.869382230271135E-2</v>
      </c>
    </row>
    <row r="1819" spans="2:4" x14ac:dyDescent="0.2">
      <c r="B1819" t="s">
        <v>1849</v>
      </c>
      <c r="C1819" s="33">
        <f>Corr_0!C1819</f>
        <v>7.8696943737675586E-3</v>
      </c>
      <c r="D1819" s="32">
        <v>2.5282587574199746E-2</v>
      </c>
    </row>
    <row r="1820" spans="2:4" x14ac:dyDescent="0.2">
      <c r="B1820" t="s">
        <v>1850</v>
      </c>
      <c r="C1820" s="33">
        <f>Corr_0!C1820</f>
        <v>3.6934905796991976E-2</v>
      </c>
      <c r="D1820" s="32">
        <v>3.2944773191449124E-2</v>
      </c>
    </row>
    <row r="1821" spans="2:4" x14ac:dyDescent="0.2">
      <c r="B1821" t="s">
        <v>1851</v>
      </c>
      <c r="C1821" s="33">
        <f>Corr_0!C1821</f>
        <v>2.1082931012201808E-2</v>
      </c>
      <c r="D1821" s="32">
        <v>2.5013732321747639E-2</v>
      </c>
    </row>
    <row r="1822" spans="2:4" x14ac:dyDescent="0.2">
      <c r="B1822" t="s">
        <v>1852</v>
      </c>
      <c r="C1822" s="33">
        <f>Corr_0!C1822</f>
        <v>-7.0775281856228691E-3</v>
      </c>
      <c r="D1822" s="32">
        <v>2.7392762467405143E-2</v>
      </c>
    </row>
    <row r="1823" spans="2:4" x14ac:dyDescent="0.2">
      <c r="B1823" t="s">
        <v>1853</v>
      </c>
      <c r="C1823" s="33">
        <f>Corr_0!C1823</f>
        <v>9.4761062709812788E-3</v>
      </c>
      <c r="D1823" s="32">
        <v>2.5068823008095091E-2</v>
      </c>
    </row>
    <row r="1824" spans="2:4" x14ac:dyDescent="0.2">
      <c r="B1824" t="s">
        <v>1854</v>
      </c>
      <c r="C1824" s="33">
        <f>Corr_0!C1824</f>
        <v>3.3577855205767497E-2</v>
      </c>
      <c r="D1824" s="32">
        <v>4.9708954409764958E-2</v>
      </c>
    </row>
    <row r="1825" spans="2:4" x14ac:dyDescent="0.2">
      <c r="B1825" t="s">
        <v>1855</v>
      </c>
      <c r="C1825" s="33">
        <f>Corr_0!C1825</f>
        <v>-2.7116895086857704E-2</v>
      </c>
      <c r="D1825" s="32">
        <v>2.9211493493939658E-2</v>
      </c>
    </row>
    <row r="1826" spans="2:4" x14ac:dyDescent="0.2">
      <c r="B1826" t="s">
        <v>1856</v>
      </c>
      <c r="C1826" s="33">
        <f>Corr_0!C1826</f>
        <v>6.4374309578127502E-3</v>
      </c>
      <c r="D1826" s="32">
        <v>3.3557939522998556E-2</v>
      </c>
    </row>
    <row r="1827" spans="2:4" x14ac:dyDescent="0.2">
      <c r="B1827" t="s">
        <v>1857</v>
      </c>
      <c r="C1827" s="33">
        <f>Corr_0!C1827</f>
        <v>1.486483536513316E-2</v>
      </c>
      <c r="D1827" s="32">
        <v>2.5044087724313782E-2</v>
      </c>
    </row>
    <row r="1828" spans="2:4" x14ac:dyDescent="0.2">
      <c r="B1828" t="s">
        <v>1858</v>
      </c>
      <c r="C1828" s="33">
        <f>Corr_0!C1828</f>
        <v>1.9472038437018366E-2</v>
      </c>
      <c r="D1828" s="32">
        <v>2.7560364601252905E-2</v>
      </c>
    </row>
    <row r="1829" spans="2:4" x14ac:dyDescent="0.2">
      <c r="B1829" t="s">
        <v>1859</v>
      </c>
      <c r="C1829" s="33">
        <f>Corr_0!C1829</f>
        <v>2.8238957338012398E-2</v>
      </c>
      <c r="D1829" s="32">
        <v>3.5769866361675298E-2</v>
      </c>
    </row>
    <row r="1830" spans="2:4" x14ac:dyDescent="0.2">
      <c r="B1830" t="s">
        <v>1860</v>
      </c>
      <c r="C1830" s="33">
        <f>Corr_0!C1830</f>
        <v>1.7685629142574759E-2</v>
      </c>
      <c r="D1830" s="32">
        <v>3.0475408746200243E-2</v>
      </c>
    </row>
    <row r="1831" spans="2:4" x14ac:dyDescent="0.2">
      <c r="B1831" t="s">
        <v>1861</v>
      </c>
      <c r="C1831" s="33">
        <f>Corr_0!C1831</f>
        <v>2.5824456656771584E-4</v>
      </c>
      <c r="D1831" s="32">
        <v>2.6932707555774531E-2</v>
      </c>
    </row>
    <row r="1832" spans="2:4" x14ac:dyDescent="0.2">
      <c r="B1832" t="s">
        <v>1862</v>
      </c>
      <c r="C1832" s="33">
        <f>Corr_0!C1832</f>
        <v>-5.6653553135798361E-4</v>
      </c>
      <c r="D1832" s="32">
        <v>8.3977213985757082E-2</v>
      </c>
    </row>
    <row r="1833" spans="2:4" x14ac:dyDescent="0.2">
      <c r="B1833" t="s">
        <v>1863</v>
      </c>
      <c r="C1833" s="33">
        <f>Corr_0!C1833</f>
        <v>-8.6229426514035316E-3</v>
      </c>
      <c r="D1833" s="32">
        <v>6.0407520794757384E-2</v>
      </c>
    </row>
    <row r="1834" spans="2:4" x14ac:dyDescent="0.2">
      <c r="B1834" t="s">
        <v>1864</v>
      </c>
      <c r="C1834" s="33">
        <f>Corr_0!C1834</f>
        <v>1.3075495267475713E-2</v>
      </c>
      <c r="D1834" s="32">
        <v>3.1788126308857211E-2</v>
      </c>
    </row>
    <row r="1835" spans="2:4" x14ac:dyDescent="0.2">
      <c r="B1835" t="s">
        <v>1865</v>
      </c>
      <c r="C1835" s="33">
        <f>Corr_0!C1835</f>
        <v>-2.7015059926485979E-2</v>
      </c>
      <c r="D1835" s="32">
        <v>8.0798964483345864E-2</v>
      </c>
    </row>
    <row r="1836" spans="2:4" x14ac:dyDescent="0.2">
      <c r="B1836" t="s">
        <v>1866</v>
      </c>
      <c r="C1836" s="33">
        <f>Corr_0!C1836</f>
        <v>1.1138624844050402E-2</v>
      </c>
      <c r="D1836" s="32">
        <v>2.6894778584070321E-2</v>
      </c>
    </row>
    <row r="1837" spans="2:4" x14ac:dyDescent="0.2">
      <c r="B1837" t="s">
        <v>1867</v>
      </c>
      <c r="C1837" s="33">
        <f>Corr_0!C1837</f>
        <v>3.1832277461878146E-2</v>
      </c>
      <c r="D1837" s="32">
        <v>2.7485198007677077E-2</v>
      </c>
    </row>
    <row r="1838" spans="2:4" x14ac:dyDescent="0.2">
      <c r="B1838" t="s">
        <v>1868</v>
      </c>
      <c r="C1838" s="33">
        <f>Corr_0!C1838</f>
        <v>-9.0695471705660186E-3</v>
      </c>
      <c r="D1838" s="32">
        <v>3.8212535993140673E-2</v>
      </c>
    </row>
    <row r="1839" spans="2:4" x14ac:dyDescent="0.2">
      <c r="B1839" t="s">
        <v>1869</v>
      </c>
      <c r="C1839" s="33">
        <f>Corr_0!C1839</f>
        <v>-1.1913927260886574E-3</v>
      </c>
      <c r="D1839" s="32">
        <v>6.3536251271782113E-2</v>
      </c>
    </row>
    <row r="1840" spans="2:4" x14ac:dyDescent="0.2">
      <c r="B1840" t="s">
        <v>1870</v>
      </c>
      <c r="C1840" s="33">
        <f>Corr_0!C1840</f>
        <v>6.5877609933597345E-3</v>
      </c>
      <c r="D1840" s="32">
        <v>3.0275951970484806E-2</v>
      </c>
    </row>
    <row r="1841" spans="2:4" x14ac:dyDescent="0.2">
      <c r="B1841" t="s">
        <v>1871</v>
      </c>
      <c r="C1841" s="33">
        <f>Corr_0!C1841</f>
        <v>2.1747351128084121E-2</v>
      </c>
      <c r="D1841" s="32">
        <v>4.3667445232725879E-2</v>
      </c>
    </row>
    <row r="1842" spans="2:4" x14ac:dyDescent="0.2">
      <c r="B1842" t="s">
        <v>1872</v>
      </c>
      <c r="C1842" s="33">
        <f>Corr_0!C1842</f>
        <v>-6.4434231002983167E-3</v>
      </c>
      <c r="D1842" s="32">
        <v>2.6110892936938572E-2</v>
      </c>
    </row>
    <row r="1843" spans="2:4" x14ac:dyDescent="0.2">
      <c r="B1843" t="s">
        <v>1873</v>
      </c>
      <c r="C1843" s="33">
        <f>Corr_0!C1843</f>
        <v>-4.6120194196396548E-3</v>
      </c>
      <c r="D1843" s="32">
        <v>4.6529168179911644E-2</v>
      </c>
    </row>
    <row r="1844" spans="2:4" x14ac:dyDescent="0.2">
      <c r="B1844" t="s">
        <v>1874</v>
      </c>
      <c r="C1844" s="33">
        <f>Corr_0!C1844</f>
        <v>6.7859545690322175E-3</v>
      </c>
      <c r="D1844" s="32">
        <v>2.5565529800238941E-2</v>
      </c>
    </row>
    <row r="1845" spans="2:4" x14ac:dyDescent="0.2">
      <c r="B1845" t="s">
        <v>1875</v>
      </c>
      <c r="C1845" s="33">
        <f>Corr_0!C1845</f>
        <v>1.7195549409042152E-2</v>
      </c>
      <c r="D1845" s="32">
        <v>3.3484615618386102E-2</v>
      </c>
    </row>
    <row r="1846" spans="2:4" x14ac:dyDescent="0.2">
      <c r="B1846" t="s">
        <v>1876</v>
      </c>
      <c r="C1846" s="33">
        <f>Corr_0!C1846</f>
        <v>4.6813403524417728E-3</v>
      </c>
      <c r="D1846" s="32">
        <v>3.9114568596796129E-2</v>
      </c>
    </row>
    <row r="1847" spans="2:4" x14ac:dyDescent="0.2">
      <c r="B1847" t="s">
        <v>1877</v>
      </c>
      <c r="C1847" s="33">
        <f>Corr_0!C1847</f>
        <v>3.4872463759539868E-2</v>
      </c>
      <c r="D1847" s="32">
        <v>2.6196913835107034E-2</v>
      </c>
    </row>
    <row r="1848" spans="2:4" x14ac:dyDescent="0.2">
      <c r="B1848" t="s">
        <v>1878</v>
      </c>
      <c r="C1848" s="33">
        <f>Corr_0!C1848</f>
        <v>3.3371625452367208E-2</v>
      </c>
      <c r="D1848" s="32">
        <v>4.313747707466091E-2</v>
      </c>
    </row>
    <row r="1849" spans="2:4" x14ac:dyDescent="0.2">
      <c r="B1849" t="s">
        <v>1879</v>
      </c>
      <c r="C1849" s="33">
        <f>Corr_0!C1849</f>
        <v>7.4532540093357365E-3</v>
      </c>
      <c r="D1849" s="32">
        <v>2.5443324387727714E-2</v>
      </c>
    </row>
    <row r="1850" spans="2:4" x14ac:dyDescent="0.2">
      <c r="B1850" t="s">
        <v>1880</v>
      </c>
      <c r="C1850" s="33">
        <f>Corr_0!C1850</f>
        <v>2.772191433014165E-2</v>
      </c>
      <c r="D1850" s="32">
        <v>4.3025466630554593E-2</v>
      </c>
    </row>
    <row r="1851" spans="2:4" x14ac:dyDescent="0.2">
      <c r="B1851" t="s">
        <v>1881</v>
      </c>
      <c r="C1851" s="33">
        <f>Corr_0!C1851</f>
        <v>2.4553846342997246E-2</v>
      </c>
      <c r="D1851" s="32">
        <v>3.4395783369724035E-2</v>
      </c>
    </row>
    <row r="1852" spans="2:4" x14ac:dyDescent="0.2">
      <c r="B1852" t="s">
        <v>1882</v>
      </c>
      <c r="C1852" s="33">
        <f>Corr_0!C1852</f>
        <v>1.6989271496127775E-2</v>
      </c>
      <c r="D1852" s="32">
        <v>2.9395702082241605E-2</v>
      </c>
    </row>
    <row r="1853" spans="2:4" x14ac:dyDescent="0.2">
      <c r="B1853" t="s">
        <v>1883</v>
      </c>
      <c r="C1853" s="33">
        <f>Corr_0!C1853</f>
        <v>-2.0113923880476586E-2</v>
      </c>
      <c r="D1853" s="32">
        <v>3.802405653274657E-2</v>
      </c>
    </row>
    <row r="1854" spans="2:4" x14ac:dyDescent="0.2">
      <c r="B1854" t="s">
        <v>1884</v>
      </c>
      <c r="C1854" s="33">
        <f>Corr_0!C1854</f>
        <v>-2.352698420600266E-2</v>
      </c>
      <c r="D1854" s="32">
        <v>2.8745682286160562E-2</v>
      </c>
    </row>
    <row r="1855" spans="2:4" x14ac:dyDescent="0.2">
      <c r="B1855" t="s">
        <v>1885</v>
      </c>
      <c r="C1855" s="33">
        <f>Corr_0!C1855</f>
        <v>1.8981919698906738E-2</v>
      </c>
      <c r="D1855" s="32">
        <v>0.19018517966577014</v>
      </c>
    </row>
    <row r="1856" spans="2:4" x14ac:dyDescent="0.2">
      <c r="B1856" t="s">
        <v>1886</v>
      </c>
      <c r="C1856" s="33">
        <f>Corr_0!C1856</f>
        <v>5.2882065824888018E-2</v>
      </c>
      <c r="D1856" s="32">
        <v>2.5018797159927463E-2</v>
      </c>
    </row>
    <row r="1857" spans="2:4" x14ac:dyDescent="0.2">
      <c r="B1857" t="s">
        <v>1887</v>
      </c>
      <c r="C1857" s="33">
        <f>Corr_0!C1857</f>
        <v>-2.6927635788683235E-2</v>
      </c>
      <c r="D1857" s="32">
        <v>5.1805762946384663E-2</v>
      </c>
    </row>
    <row r="1858" spans="2:4" x14ac:dyDescent="0.2">
      <c r="B1858" t="s">
        <v>1888</v>
      </c>
      <c r="C1858" s="33">
        <f>Corr_0!C1858</f>
        <v>3.4354269711789169E-2</v>
      </c>
      <c r="D1858" s="32">
        <v>3.4172703280814329E-2</v>
      </c>
    </row>
    <row r="1859" spans="2:4" x14ac:dyDescent="0.2">
      <c r="B1859" t="s">
        <v>1889</v>
      </c>
      <c r="C1859" s="33">
        <f>Corr_0!C1859</f>
        <v>-9.4320922787622923E-3</v>
      </c>
      <c r="D1859" s="32">
        <v>3.975779430101363E-2</v>
      </c>
    </row>
    <row r="1860" spans="2:4" x14ac:dyDescent="0.2">
      <c r="B1860" t="s">
        <v>1890</v>
      </c>
      <c r="C1860" s="33">
        <f>Corr_0!C1860</f>
        <v>-8.7452907256209567E-3</v>
      </c>
      <c r="D1860" s="32">
        <v>6.5779850846758803E-2</v>
      </c>
    </row>
    <row r="1861" spans="2:4" x14ac:dyDescent="0.2">
      <c r="B1861" t="s">
        <v>1891</v>
      </c>
      <c r="C1861" s="33">
        <f>Corr_0!C1861</f>
        <v>6.8489266179802166E-2</v>
      </c>
      <c r="D1861" s="32">
        <v>2.5004826874698897E-2</v>
      </c>
    </row>
    <row r="1862" spans="2:4" x14ac:dyDescent="0.2">
      <c r="B1862" t="s">
        <v>1892</v>
      </c>
      <c r="C1862" s="33">
        <f>Corr_0!C1862</f>
        <v>-1.0183350388897431E-2</v>
      </c>
      <c r="D1862" s="32">
        <v>4.6918650992817099E-2</v>
      </c>
    </row>
    <row r="1863" spans="2:4" x14ac:dyDescent="0.2">
      <c r="B1863" t="s">
        <v>1893</v>
      </c>
      <c r="C1863" s="33">
        <f>Corr_0!C1863</f>
        <v>4.5240372157446786E-2</v>
      </c>
      <c r="D1863" s="32">
        <v>2.5369438338017254E-2</v>
      </c>
    </row>
    <row r="1864" spans="2:4" x14ac:dyDescent="0.2">
      <c r="B1864" t="s">
        <v>1894</v>
      </c>
      <c r="C1864" s="33">
        <f>Corr_0!C1864</f>
        <v>-6.9463478722256618E-4</v>
      </c>
      <c r="D1864" s="32">
        <v>3.1570178311003054E-2</v>
      </c>
    </row>
    <row r="1865" spans="2:4" x14ac:dyDescent="0.2">
      <c r="B1865" t="s">
        <v>1895</v>
      </c>
      <c r="C1865" s="33">
        <f>Corr_0!C1865</f>
        <v>8.2511412686221142E-3</v>
      </c>
      <c r="D1865" s="32">
        <v>6.2822158537287842E-2</v>
      </c>
    </row>
    <row r="1866" spans="2:4" x14ac:dyDescent="0.2">
      <c r="B1866" t="s">
        <v>1896</v>
      </c>
      <c r="C1866" s="33">
        <f>Corr_0!C1866</f>
        <v>1.4705074039744092E-2</v>
      </c>
      <c r="D1866" s="32">
        <v>2.5692521225066288E-2</v>
      </c>
    </row>
    <row r="1867" spans="2:4" x14ac:dyDescent="0.2">
      <c r="B1867" t="s">
        <v>1897</v>
      </c>
      <c r="C1867" s="33">
        <f>Corr_0!C1867</f>
        <v>8.6961858197839095E-3</v>
      </c>
      <c r="D1867" s="32">
        <v>8.7176029316585579E-2</v>
      </c>
    </row>
    <row r="1868" spans="2:4" x14ac:dyDescent="0.2">
      <c r="B1868" t="s">
        <v>1898</v>
      </c>
      <c r="C1868" s="33">
        <f>Corr_0!C1868</f>
        <v>1.1125378742628634E-2</v>
      </c>
      <c r="D1868" s="32">
        <v>4.0442489396137683E-2</v>
      </c>
    </row>
    <row r="1869" spans="2:4" x14ac:dyDescent="0.2">
      <c r="B1869" t="s">
        <v>1899</v>
      </c>
      <c r="C1869" s="33">
        <f>Corr_0!C1869</f>
        <v>1.1913514692913192E-2</v>
      </c>
      <c r="D1869" s="32">
        <v>2.5201933724486349E-2</v>
      </c>
    </row>
    <row r="1870" spans="2:4" x14ac:dyDescent="0.2">
      <c r="B1870" t="s">
        <v>1900</v>
      </c>
      <c r="C1870" s="33">
        <f>Corr_0!C1870</f>
        <v>1.4952971255287729E-2</v>
      </c>
      <c r="D1870" s="32">
        <v>3.0168857296490235E-2</v>
      </c>
    </row>
    <row r="1871" spans="2:4" x14ac:dyDescent="0.2">
      <c r="B1871" t="s">
        <v>1901</v>
      </c>
      <c r="C1871" s="33">
        <f>Corr_0!C1871</f>
        <v>1.8677940543622307E-3</v>
      </c>
      <c r="D1871" s="32">
        <v>3.2418367689123241E-2</v>
      </c>
    </row>
    <row r="1872" spans="2:4" x14ac:dyDescent="0.2">
      <c r="B1872" t="s">
        <v>1902</v>
      </c>
      <c r="C1872" s="33">
        <f>Corr_0!C1872</f>
        <v>6.2267041512802214E-3</v>
      </c>
      <c r="D1872" s="32">
        <v>2.5032437241906021E-2</v>
      </c>
    </row>
    <row r="1873" spans="2:4" x14ac:dyDescent="0.2">
      <c r="B1873" t="s">
        <v>1903</v>
      </c>
      <c r="C1873" s="33">
        <f>Corr_0!C1873</f>
        <v>2.2627729194804377E-2</v>
      </c>
      <c r="D1873" s="32">
        <v>2.6352839494739204E-2</v>
      </c>
    </row>
    <row r="1874" spans="2:4" x14ac:dyDescent="0.2">
      <c r="B1874" t="s">
        <v>1904</v>
      </c>
      <c r="C1874" s="33">
        <f>Corr_0!C1874</f>
        <v>2.8955009782767251E-2</v>
      </c>
      <c r="D1874" s="32">
        <v>3.3429851271417371E-2</v>
      </c>
    </row>
    <row r="1875" spans="2:4" x14ac:dyDescent="0.2">
      <c r="B1875" t="s">
        <v>1905</v>
      </c>
      <c r="C1875" s="33">
        <f>Corr_0!C1875</f>
        <v>-1.7099266445818245E-2</v>
      </c>
      <c r="D1875" s="32">
        <v>3.7916279250496038E-2</v>
      </c>
    </row>
    <row r="1876" spans="2:4" x14ac:dyDescent="0.2">
      <c r="B1876" t="s">
        <v>1906</v>
      </c>
      <c r="C1876" s="33">
        <f>Corr_0!C1876</f>
        <v>-1.5477060042770595E-2</v>
      </c>
      <c r="D1876" s="32">
        <v>6.6679728445072417E-2</v>
      </c>
    </row>
    <row r="1877" spans="2:4" x14ac:dyDescent="0.2">
      <c r="B1877" t="s">
        <v>1907</v>
      </c>
      <c r="C1877" s="33">
        <f>Corr_0!C1877</f>
        <v>1.305708201511588E-2</v>
      </c>
      <c r="D1877" s="32">
        <v>3.2091472948245596E-2</v>
      </c>
    </row>
    <row r="1878" spans="2:4" x14ac:dyDescent="0.2">
      <c r="B1878" t="s">
        <v>1908</v>
      </c>
      <c r="C1878" s="33">
        <f>Corr_0!C1878</f>
        <v>3.1621482958730115E-2</v>
      </c>
      <c r="D1878" s="32">
        <v>4.1383188318460884E-2</v>
      </c>
    </row>
    <row r="1879" spans="2:4" x14ac:dyDescent="0.2">
      <c r="B1879" t="s">
        <v>1909</v>
      </c>
      <c r="C1879" s="33">
        <f>Corr_0!C1879</f>
        <v>1.8519952783038404E-3</v>
      </c>
      <c r="D1879" s="32">
        <v>5.1288103235687367E-2</v>
      </c>
    </row>
    <row r="1880" spans="2:4" x14ac:dyDescent="0.2">
      <c r="B1880" t="s">
        <v>1910</v>
      </c>
      <c r="C1880" s="33">
        <f>Corr_0!C1880</f>
        <v>3.0574827533517521E-2</v>
      </c>
      <c r="D1880" s="32">
        <v>2.7756408737740469E-2</v>
      </c>
    </row>
    <row r="1881" spans="2:4" x14ac:dyDescent="0.2">
      <c r="B1881" t="s">
        <v>1911</v>
      </c>
      <c r="C1881" s="33">
        <f>Corr_0!C1881</f>
        <v>2.6397734944132341E-4</v>
      </c>
      <c r="D1881" s="32">
        <v>3.4416933796868152E-2</v>
      </c>
    </row>
    <row r="1882" spans="2:4" x14ac:dyDescent="0.2">
      <c r="B1882" t="s">
        <v>1912</v>
      </c>
      <c r="C1882" s="33">
        <f>Corr_0!C1882</f>
        <v>7.1473693996369526E-3</v>
      </c>
      <c r="D1882" s="32">
        <v>2.9200921004224639E-2</v>
      </c>
    </row>
    <row r="1883" spans="2:4" x14ac:dyDescent="0.2">
      <c r="B1883" t="s">
        <v>1913</v>
      </c>
      <c r="C1883" s="33">
        <f>Corr_0!C1883</f>
        <v>-3.4099898641884261E-3</v>
      </c>
      <c r="D1883" s="32">
        <v>4.3372722734333444E-2</v>
      </c>
    </row>
    <row r="1884" spans="2:4" x14ac:dyDescent="0.2">
      <c r="B1884" t="s">
        <v>1914</v>
      </c>
      <c r="C1884" s="33">
        <f>Corr_0!C1884</f>
        <v>-2.437313234154968E-3</v>
      </c>
      <c r="D1884" s="32">
        <v>2.5063521258065408E-2</v>
      </c>
    </row>
    <row r="1885" spans="2:4" x14ac:dyDescent="0.2">
      <c r="B1885" t="s">
        <v>1915</v>
      </c>
      <c r="C1885" s="33">
        <f>Corr_0!C1885</f>
        <v>3.5410695143675182E-2</v>
      </c>
      <c r="D1885" s="32">
        <v>3.2515500941886523E-2</v>
      </c>
    </row>
    <row r="1886" spans="2:4" x14ac:dyDescent="0.2">
      <c r="B1886" t="s">
        <v>1916</v>
      </c>
      <c r="C1886" s="33">
        <f>Corr_0!C1886</f>
        <v>-4.2705243527909081E-2</v>
      </c>
      <c r="D1886" s="32">
        <v>2.59509634560742E-2</v>
      </c>
    </row>
    <row r="1887" spans="2:4" x14ac:dyDescent="0.2">
      <c r="B1887" t="s">
        <v>1917</v>
      </c>
      <c r="C1887" s="33">
        <f>Corr_0!C1887</f>
        <v>7.0269345579860518E-3</v>
      </c>
      <c r="D1887" s="32">
        <v>3.2924685088429897E-2</v>
      </c>
    </row>
    <row r="1888" spans="2:4" x14ac:dyDescent="0.2">
      <c r="B1888" t="s">
        <v>1918</v>
      </c>
      <c r="C1888" s="33">
        <f>Corr_0!C1888</f>
        <v>2.7207507460381489E-2</v>
      </c>
      <c r="D1888" s="32">
        <v>3.0096841031177629E-2</v>
      </c>
    </row>
    <row r="1889" spans="2:4" x14ac:dyDescent="0.2">
      <c r="B1889" t="s">
        <v>1919</v>
      </c>
      <c r="C1889" s="33">
        <f>Corr_0!C1889</f>
        <v>-5.3301642289193749E-3</v>
      </c>
      <c r="D1889" s="32">
        <v>4.3276405272521377E-2</v>
      </c>
    </row>
    <row r="1890" spans="2:4" x14ac:dyDescent="0.2">
      <c r="B1890" t="s">
        <v>1920</v>
      </c>
      <c r="C1890" s="33">
        <f>Corr_0!C1890</f>
        <v>6.8142185623655356E-3</v>
      </c>
      <c r="D1890" s="32">
        <v>4.8698296822773691E-2</v>
      </c>
    </row>
    <row r="1891" spans="2:4" x14ac:dyDescent="0.2">
      <c r="B1891" t="s">
        <v>1921</v>
      </c>
      <c r="C1891" s="33">
        <f>Corr_0!C1891</f>
        <v>-1.140790528588048E-2</v>
      </c>
      <c r="D1891" s="32">
        <v>2.5968723995752986E-2</v>
      </c>
    </row>
    <row r="1892" spans="2:4" x14ac:dyDescent="0.2">
      <c r="B1892" t="s">
        <v>1922</v>
      </c>
      <c r="C1892" s="33">
        <f>Corr_0!C1892</f>
        <v>2.3223928890543897E-2</v>
      </c>
      <c r="D1892" s="32">
        <v>4.2716776857324043E-2</v>
      </c>
    </row>
    <row r="1893" spans="2:4" x14ac:dyDescent="0.2">
      <c r="B1893" t="s">
        <v>1923</v>
      </c>
      <c r="C1893" s="33">
        <f>Corr_0!C1893</f>
        <v>-1.2744191843411233E-2</v>
      </c>
      <c r="D1893" s="32">
        <v>2.5000019964002827E-2</v>
      </c>
    </row>
    <row r="1894" spans="2:4" x14ac:dyDescent="0.2">
      <c r="B1894" t="s">
        <v>1924</v>
      </c>
      <c r="C1894" s="33">
        <f>Corr_0!C1894</f>
        <v>-4.5684614972874814E-2</v>
      </c>
      <c r="D1894" s="32">
        <v>2.5106056238662064E-2</v>
      </c>
    </row>
    <row r="1895" spans="2:4" x14ac:dyDescent="0.2">
      <c r="B1895" t="s">
        <v>1925</v>
      </c>
      <c r="C1895" s="33">
        <f>Corr_0!C1895</f>
        <v>1.5469941533901084E-2</v>
      </c>
      <c r="D1895" s="32">
        <v>3.2971453383555366E-2</v>
      </c>
    </row>
    <row r="1896" spans="2:4" x14ac:dyDescent="0.2">
      <c r="B1896" t="s">
        <v>1926</v>
      </c>
      <c r="C1896" s="33">
        <f>Corr_0!C1896</f>
        <v>-1.0491429806285374E-2</v>
      </c>
      <c r="D1896" s="32">
        <v>3.0019527533637638E-2</v>
      </c>
    </row>
    <row r="1897" spans="2:4" x14ac:dyDescent="0.2">
      <c r="B1897" t="s">
        <v>1927</v>
      </c>
      <c r="C1897" s="33">
        <f>Corr_0!C1897</f>
        <v>1.0822587083478972E-2</v>
      </c>
      <c r="D1897" s="32">
        <v>6.6013322327167806E-2</v>
      </c>
    </row>
    <row r="1898" spans="2:4" x14ac:dyDescent="0.2">
      <c r="B1898" t="s">
        <v>1928</v>
      </c>
      <c r="C1898" s="33">
        <f>Corr_0!C1898</f>
        <v>-2.4831787144427776E-2</v>
      </c>
      <c r="D1898" s="32">
        <v>3.4156430478999487E-2</v>
      </c>
    </row>
    <row r="1899" spans="2:4" x14ac:dyDescent="0.2">
      <c r="B1899" t="s">
        <v>1929</v>
      </c>
      <c r="C1899" s="33">
        <f>Corr_0!C1899</f>
        <v>1.6079929490367656E-2</v>
      </c>
      <c r="D1899" s="32">
        <v>3.9349457700666765E-2</v>
      </c>
    </row>
    <row r="1900" spans="2:4" x14ac:dyDescent="0.2">
      <c r="B1900" t="s">
        <v>1930</v>
      </c>
      <c r="C1900" s="33">
        <f>Corr_0!C1900</f>
        <v>3.2121022995790803E-2</v>
      </c>
      <c r="D1900" s="32">
        <v>2.6792735892297172E-2</v>
      </c>
    </row>
    <row r="1901" spans="2:4" x14ac:dyDescent="0.2">
      <c r="B1901" t="s">
        <v>1931</v>
      </c>
      <c r="C1901" s="33">
        <f>Corr_0!C1901</f>
        <v>-2.989129976100395E-3</v>
      </c>
      <c r="D1901" s="32">
        <v>4.1139374804671516E-2</v>
      </c>
    </row>
    <row r="1902" spans="2:4" x14ac:dyDescent="0.2">
      <c r="B1902" t="s">
        <v>1932</v>
      </c>
      <c r="C1902" s="33">
        <f>Corr_0!C1902</f>
        <v>4.1057250429235963E-3</v>
      </c>
      <c r="D1902" s="32">
        <v>5.6922077939240097E-2</v>
      </c>
    </row>
    <row r="1903" spans="2:4" x14ac:dyDescent="0.2">
      <c r="B1903" t="s">
        <v>1933</v>
      </c>
      <c r="C1903" s="33">
        <f>Corr_0!C1903</f>
        <v>3.6142862949260605E-3</v>
      </c>
      <c r="D1903" s="32">
        <v>2.8961684780916673E-2</v>
      </c>
    </row>
    <row r="1904" spans="2:4" x14ac:dyDescent="0.2">
      <c r="B1904" t="s">
        <v>1934</v>
      </c>
      <c r="C1904" s="33">
        <f>Corr_0!C1904</f>
        <v>-3.5712279048661384E-3</v>
      </c>
      <c r="D1904" s="32">
        <v>8.9864686257032617E-2</v>
      </c>
    </row>
    <row r="1905" spans="2:4" x14ac:dyDescent="0.2">
      <c r="B1905" t="s">
        <v>1935</v>
      </c>
      <c r="C1905" s="33">
        <f>Corr_0!C1905</f>
        <v>1.8661916856272245E-2</v>
      </c>
      <c r="D1905" s="32">
        <v>3.3231144373486857E-2</v>
      </c>
    </row>
    <row r="1906" spans="2:4" x14ac:dyDescent="0.2">
      <c r="B1906" t="s">
        <v>1936</v>
      </c>
      <c r="C1906" s="33">
        <f>Corr_0!C1906</f>
        <v>1.5364987067087811E-2</v>
      </c>
      <c r="D1906" s="32">
        <v>2.9175922756899467E-2</v>
      </c>
    </row>
    <row r="1907" spans="2:4" x14ac:dyDescent="0.2">
      <c r="B1907" t="s">
        <v>1937</v>
      </c>
      <c r="C1907" s="33">
        <f>Corr_0!C1907</f>
        <v>4.2073425331471525E-3</v>
      </c>
      <c r="D1907" s="32">
        <v>2.501475724446544E-2</v>
      </c>
    </row>
    <row r="1908" spans="2:4" x14ac:dyDescent="0.2">
      <c r="B1908" t="s">
        <v>1938</v>
      </c>
      <c r="C1908" s="33">
        <f>Corr_0!C1908</f>
        <v>-1.2106069832068024E-2</v>
      </c>
      <c r="D1908" s="32">
        <v>5.0033514893013158E-2</v>
      </c>
    </row>
    <row r="1909" spans="2:4" x14ac:dyDescent="0.2">
      <c r="B1909" t="s">
        <v>1939</v>
      </c>
      <c r="C1909" s="33">
        <f>Corr_0!C1909</f>
        <v>2.1656692213703317E-2</v>
      </c>
      <c r="D1909" s="32">
        <v>3.270129508943094E-2</v>
      </c>
    </row>
    <row r="1910" spans="2:4" x14ac:dyDescent="0.2">
      <c r="B1910" t="s">
        <v>1940</v>
      </c>
      <c r="C1910" s="33">
        <f>Corr_0!C1910</f>
        <v>-1.2285206926126264E-2</v>
      </c>
      <c r="D1910" s="32">
        <v>3.7809939249122154E-2</v>
      </c>
    </row>
    <row r="1911" spans="2:4" x14ac:dyDescent="0.2">
      <c r="B1911" t="s">
        <v>1941</v>
      </c>
      <c r="C1911" s="33">
        <f>Corr_0!C1911</f>
        <v>3.7997483148624493E-2</v>
      </c>
      <c r="D1911" s="32">
        <v>3.1334455353727614E-2</v>
      </c>
    </row>
    <row r="1912" spans="2:4" x14ac:dyDescent="0.2">
      <c r="B1912" t="s">
        <v>1942</v>
      </c>
      <c r="C1912" s="33">
        <f>Corr_0!C1912</f>
        <v>3.5316025976786913E-3</v>
      </c>
      <c r="D1912" s="32">
        <v>8.0862796424024552E-2</v>
      </c>
    </row>
    <row r="1913" spans="2:4" x14ac:dyDescent="0.2">
      <c r="B1913" t="s">
        <v>1943</v>
      </c>
      <c r="C1913" s="33">
        <f>Corr_0!C1913</f>
        <v>1.0458740831811808E-2</v>
      </c>
      <c r="D1913" s="32">
        <v>5.7561418265268678E-2</v>
      </c>
    </row>
    <row r="1914" spans="2:4" x14ac:dyDescent="0.2">
      <c r="B1914" t="s">
        <v>1944</v>
      </c>
      <c r="C1914" s="33">
        <f>Corr_0!C1914</f>
        <v>3.7739731717904554E-2</v>
      </c>
      <c r="D1914" s="32">
        <v>2.7129414361168572E-2</v>
      </c>
    </row>
    <row r="1915" spans="2:4" x14ac:dyDescent="0.2">
      <c r="B1915" t="s">
        <v>1945</v>
      </c>
      <c r="C1915" s="33">
        <f>Corr_0!C1915</f>
        <v>-1.6063532851950633E-2</v>
      </c>
      <c r="D1915" s="32">
        <v>3.0424217517218743E-2</v>
      </c>
    </row>
    <row r="1916" spans="2:4" x14ac:dyDescent="0.2">
      <c r="B1916" t="s">
        <v>1946</v>
      </c>
      <c r="C1916" s="33">
        <f>Corr_0!C1916</f>
        <v>1.7827977989594054E-2</v>
      </c>
      <c r="D1916" s="32">
        <v>2.5036583901361792E-2</v>
      </c>
    </row>
    <row r="1917" spans="2:4" x14ac:dyDescent="0.2">
      <c r="B1917" t="s">
        <v>1947</v>
      </c>
      <c r="C1917" s="33">
        <f>Corr_0!C1917</f>
        <v>4.1498371107100092E-2</v>
      </c>
      <c r="D1917" s="32">
        <v>4.4862114680713258E-2</v>
      </c>
    </row>
    <row r="1918" spans="2:4" x14ac:dyDescent="0.2">
      <c r="B1918" t="s">
        <v>1948</v>
      </c>
      <c r="C1918" s="33">
        <f>Corr_0!C1918</f>
        <v>7.5596148404542436E-3</v>
      </c>
      <c r="D1918" s="32">
        <v>3.4004804168268427E-2</v>
      </c>
    </row>
    <row r="1919" spans="2:4" x14ac:dyDescent="0.2">
      <c r="B1919" t="s">
        <v>1949</v>
      </c>
      <c r="C1919" s="33">
        <f>Corr_0!C1919</f>
        <v>-1.5170686881981288E-2</v>
      </c>
      <c r="D1919" s="32">
        <v>2.9637157089487699E-2</v>
      </c>
    </row>
    <row r="1920" spans="2:4" x14ac:dyDescent="0.2">
      <c r="B1920" t="s">
        <v>1950</v>
      </c>
      <c r="C1920" s="33">
        <f>Corr_0!C1920</f>
        <v>2.1233237464440582E-2</v>
      </c>
      <c r="D1920" s="32">
        <v>4.1928708677305387E-2</v>
      </c>
    </row>
    <row r="1921" spans="2:4" x14ac:dyDescent="0.2">
      <c r="B1921" t="s">
        <v>1951</v>
      </c>
      <c r="C1921" s="33">
        <f>Corr_0!C1921</f>
        <v>2.6664753068323548E-2</v>
      </c>
      <c r="D1921" s="32">
        <v>0.15985835579167573</v>
      </c>
    </row>
    <row r="1922" spans="2:4" x14ac:dyDescent="0.2">
      <c r="B1922" t="s">
        <v>1952</v>
      </c>
      <c r="C1922" s="33">
        <f>Corr_0!C1922</f>
        <v>1.9663387544460821E-2</v>
      </c>
      <c r="D1922" s="32">
        <v>8.1206710134616666E-2</v>
      </c>
    </row>
    <row r="1923" spans="2:4" x14ac:dyDescent="0.2">
      <c r="B1923" t="s">
        <v>1953</v>
      </c>
      <c r="C1923" s="33">
        <f>Corr_0!C1923</f>
        <v>4.3229525019466203E-3</v>
      </c>
      <c r="D1923" s="32">
        <v>2.8529608961938346E-2</v>
      </c>
    </row>
    <row r="1924" spans="2:4" x14ac:dyDescent="0.2">
      <c r="B1924" t="s">
        <v>1954</v>
      </c>
      <c r="C1924" s="33">
        <f>Corr_0!C1924</f>
        <v>3.0092747838578945E-3</v>
      </c>
      <c r="D1924" s="32">
        <v>4.2706243047060881E-2</v>
      </c>
    </row>
    <row r="1925" spans="2:4" x14ac:dyDescent="0.2">
      <c r="B1925" t="s">
        <v>1955</v>
      </c>
      <c r="C1925" s="33">
        <f>Corr_0!C1925</f>
        <v>1.0120033938420515E-2</v>
      </c>
      <c r="D1925" s="32">
        <v>2.5550791201248729E-2</v>
      </c>
    </row>
    <row r="1926" spans="2:4" x14ac:dyDescent="0.2">
      <c r="B1926" t="s">
        <v>1956</v>
      </c>
      <c r="C1926" s="33">
        <f>Corr_0!C1926</f>
        <v>6.3653949301865562E-4</v>
      </c>
      <c r="D1926" s="32">
        <v>3.8166697795503031E-2</v>
      </c>
    </row>
    <row r="1927" spans="2:4" x14ac:dyDescent="0.2">
      <c r="B1927" t="s">
        <v>1957</v>
      </c>
      <c r="C1927" s="33">
        <f>Corr_0!C1927</f>
        <v>2.0866779064518517E-2</v>
      </c>
      <c r="D1927" s="32">
        <v>2.5853110257702601E-2</v>
      </c>
    </row>
    <row r="1928" spans="2:4" x14ac:dyDescent="0.2">
      <c r="B1928" t="s">
        <v>1958</v>
      </c>
      <c r="C1928" s="33">
        <f>Corr_0!C1928</f>
        <v>5.5496520661663933E-2</v>
      </c>
      <c r="D1928" s="32">
        <v>6.4266428589972641E-2</v>
      </c>
    </row>
    <row r="1929" spans="2:4" x14ac:dyDescent="0.2">
      <c r="B1929" t="s">
        <v>1959</v>
      </c>
      <c r="C1929" s="33">
        <f>Corr_0!C1929</f>
        <v>1.5334849362111991E-2</v>
      </c>
      <c r="D1929" s="32">
        <v>2.7824841659371109E-2</v>
      </c>
    </row>
    <row r="1930" spans="2:4" x14ac:dyDescent="0.2">
      <c r="B1930" t="s">
        <v>1960</v>
      </c>
      <c r="C1930" s="33">
        <f>Corr_0!C1930</f>
        <v>5.0081289372682497E-4</v>
      </c>
      <c r="D1930" s="32">
        <v>8.2680071452584547E-2</v>
      </c>
    </row>
    <row r="1931" spans="2:4" x14ac:dyDescent="0.2">
      <c r="B1931" t="s">
        <v>1961</v>
      </c>
      <c r="C1931" s="33">
        <f>Corr_0!C1931</f>
        <v>4.9635258784119382E-2</v>
      </c>
      <c r="D1931" s="32">
        <v>2.626010568705596E-2</v>
      </c>
    </row>
    <row r="1932" spans="2:4" x14ac:dyDescent="0.2">
      <c r="B1932" t="s">
        <v>1962</v>
      </c>
      <c r="C1932" s="33">
        <f>Corr_0!C1932</f>
        <v>-2.9115453932618968E-4</v>
      </c>
      <c r="D1932" s="32">
        <v>2.7179748296868776E-2</v>
      </c>
    </row>
    <row r="1933" spans="2:4" x14ac:dyDescent="0.2">
      <c r="B1933" t="s">
        <v>1963</v>
      </c>
      <c r="C1933" s="33">
        <f>Corr_0!C1933</f>
        <v>3.2823551180587354E-3</v>
      </c>
      <c r="D1933" s="32">
        <v>3.1535819286847858E-2</v>
      </c>
    </row>
    <row r="1934" spans="2:4" x14ac:dyDescent="0.2">
      <c r="B1934" t="s">
        <v>1964</v>
      </c>
      <c r="C1934" s="33">
        <f>Corr_0!C1934</f>
        <v>7.4042400639670602E-3</v>
      </c>
      <c r="D1934" s="32">
        <v>2.7745479689268285E-2</v>
      </c>
    </row>
    <row r="1935" spans="2:4" x14ac:dyDescent="0.2">
      <c r="B1935" t="s">
        <v>1965</v>
      </c>
      <c r="C1935" s="33">
        <f>Corr_0!C1935</f>
        <v>1.6036981968450322E-3</v>
      </c>
      <c r="D1935" s="32">
        <v>0.13610764929681526</v>
      </c>
    </row>
    <row r="1936" spans="2:4" x14ac:dyDescent="0.2">
      <c r="B1936" t="s">
        <v>1966</v>
      </c>
      <c r="C1936" s="33">
        <f>Corr_0!C1936</f>
        <v>3.6469217511421195E-2</v>
      </c>
      <c r="D1936" s="32">
        <v>2.5000939483805357E-2</v>
      </c>
    </row>
    <row r="1937" spans="2:4" x14ac:dyDescent="0.2">
      <c r="B1937" t="s">
        <v>1967</v>
      </c>
      <c r="C1937" s="33">
        <f>Corr_0!C1937</f>
        <v>2.8273055277474687E-2</v>
      </c>
      <c r="D1937" s="32">
        <v>2.6052101690008232E-2</v>
      </c>
    </row>
    <row r="1938" spans="2:4" x14ac:dyDescent="0.2">
      <c r="B1938" t="s">
        <v>1968</v>
      </c>
      <c r="C1938" s="33">
        <f>Corr_0!C1938</f>
        <v>4.3659033125036655E-2</v>
      </c>
      <c r="D1938" s="32">
        <v>3.4055205448875983E-2</v>
      </c>
    </row>
    <row r="1939" spans="2:4" x14ac:dyDescent="0.2">
      <c r="B1939" t="s">
        <v>1969</v>
      </c>
      <c r="C1939" s="33">
        <f>Corr_0!C1939</f>
        <v>1.7739775912929724E-2</v>
      </c>
      <c r="D1939" s="32">
        <v>2.6163745105249367E-2</v>
      </c>
    </row>
    <row r="1940" spans="2:4" x14ac:dyDescent="0.2">
      <c r="B1940" t="s">
        <v>1970</v>
      </c>
      <c r="C1940" s="33">
        <f>Corr_0!C1940</f>
        <v>2.5551443423898347E-2</v>
      </c>
      <c r="D1940" s="32">
        <v>2.8496915908872399E-2</v>
      </c>
    </row>
    <row r="1941" spans="2:4" x14ac:dyDescent="0.2">
      <c r="B1941" t="s">
        <v>1971</v>
      </c>
      <c r="C1941" s="33">
        <f>Corr_0!C1941</f>
        <v>3.3613551401622289E-2</v>
      </c>
      <c r="D1941" s="32">
        <v>2.5661225832030524E-2</v>
      </c>
    </row>
    <row r="1942" spans="2:4" x14ac:dyDescent="0.2">
      <c r="B1942" t="s">
        <v>1972</v>
      </c>
      <c r="C1942" s="33">
        <f>Corr_0!C1942</f>
        <v>1.4773395167240478E-2</v>
      </c>
      <c r="D1942" s="32">
        <v>2.5025819718912927E-2</v>
      </c>
    </row>
    <row r="1943" spans="2:4" x14ac:dyDescent="0.2">
      <c r="B1943" t="s">
        <v>1973</v>
      </c>
      <c r="C1943" s="33">
        <f>Corr_0!C1943</f>
        <v>2.1293512841026943E-2</v>
      </c>
      <c r="D1943" s="32">
        <v>2.5037176424109256E-2</v>
      </c>
    </row>
    <row r="1944" spans="2:4" x14ac:dyDescent="0.2">
      <c r="B1944" t="s">
        <v>1974</v>
      </c>
      <c r="C1944" s="33">
        <f>Corr_0!C1944</f>
        <v>1.0300707963137931E-2</v>
      </c>
      <c r="D1944" s="32">
        <v>6.0633390179946435E-2</v>
      </c>
    </row>
    <row r="1945" spans="2:4" x14ac:dyDescent="0.2">
      <c r="B1945" t="s">
        <v>1975</v>
      </c>
      <c r="C1945" s="33">
        <f>Corr_0!C1945</f>
        <v>1.8701223174302228E-3</v>
      </c>
      <c r="D1945" s="32">
        <v>9.0488907402841795E-2</v>
      </c>
    </row>
    <row r="1946" spans="2:4" x14ac:dyDescent="0.2">
      <c r="B1946" t="s">
        <v>1976</v>
      </c>
      <c r="C1946" s="33">
        <f>Corr_0!C1946</f>
        <v>1.217576958745966E-3</v>
      </c>
      <c r="D1946" s="32">
        <v>3.5828834112634128E-2</v>
      </c>
    </row>
    <row r="1947" spans="2:4" x14ac:dyDescent="0.2">
      <c r="B1947" t="s">
        <v>1977</v>
      </c>
      <c r="C1947" s="33">
        <f>Corr_0!C1947</f>
        <v>1.0919205697995657E-2</v>
      </c>
      <c r="D1947" s="32">
        <v>2.6747387813119444E-2</v>
      </c>
    </row>
    <row r="1948" spans="2:4" x14ac:dyDescent="0.2">
      <c r="B1948" t="s">
        <v>1978</v>
      </c>
      <c r="C1948" s="33">
        <f>Corr_0!C1948</f>
        <v>-4.3537067963664144E-3</v>
      </c>
      <c r="D1948" s="32">
        <v>3.4171660493805392E-2</v>
      </c>
    </row>
    <row r="1949" spans="2:4" x14ac:dyDescent="0.2">
      <c r="B1949" t="s">
        <v>1979</v>
      </c>
      <c r="C1949" s="33">
        <f>Corr_0!C1949</f>
        <v>4.8238458544567736E-2</v>
      </c>
      <c r="D1949" s="32">
        <v>2.6200259024265635E-2</v>
      </c>
    </row>
    <row r="1950" spans="2:4" x14ac:dyDescent="0.2">
      <c r="B1950" t="s">
        <v>1980</v>
      </c>
      <c r="C1950" s="33">
        <f>Corr_0!C1950</f>
        <v>-1.0957549097328047E-2</v>
      </c>
      <c r="D1950" s="32">
        <v>2.5018547153328935E-2</v>
      </c>
    </row>
    <row r="1951" spans="2:4" x14ac:dyDescent="0.2">
      <c r="B1951" t="s">
        <v>1981</v>
      </c>
      <c r="C1951" s="33">
        <f>Corr_0!C1951</f>
        <v>1.5176263795879691E-2</v>
      </c>
      <c r="D1951" s="32">
        <v>2.9992171523572191E-2</v>
      </c>
    </row>
    <row r="1952" spans="2:4" x14ac:dyDescent="0.2">
      <c r="B1952" t="s">
        <v>1982</v>
      </c>
      <c r="C1952" s="33">
        <f>Corr_0!C1952</f>
        <v>4.622795192011496E-2</v>
      </c>
      <c r="D1952" s="32">
        <v>4.4354085868131457E-2</v>
      </c>
    </row>
    <row r="1953" spans="2:4" x14ac:dyDescent="0.2">
      <c r="B1953" t="s">
        <v>1983</v>
      </c>
      <c r="C1953" s="33">
        <f>Corr_0!C1953</f>
        <v>3.1787442836513212E-2</v>
      </c>
      <c r="D1953" s="32">
        <v>4.9330935619689681E-2</v>
      </c>
    </row>
    <row r="1954" spans="2:4" x14ac:dyDescent="0.2">
      <c r="B1954" t="s">
        <v>1984</v>
      </c>
      <c r="C1954" s="33">
        <f>Corr_0!C1954</f>
        <v>-8.1187452280679796E-3</v>
      </c>
      <c r="D1954" s="32">
        <v>5.2023490422272299E-2</v>
      </c>
    </row>
    <row r="1955" spans="2:4" x14ac:dyDescent="0.2">
      <c r="B1955" t="s">
        <v>1985</v>
      </c>
      <c r="C1955" s="33">
        <f>Corr_0!C1955</f>
        <v>3.6472196306628457E-2</v>
      </c>
      <c r="D1955" s="32">
        <v>2.6330183290291471E-2</v>
      </c>
    </row>
    <row r="1956" spans="2:4" x14ac:dyDescent="0.2">
      <c r="B1956" t="s">
        <v>1986</v>
      </c>
      <c r="C1956" s="33">
        <f>Corr_0!C1956</f>
        <v>1.4152953014251301E-2</v>
      </c>
      <c r="D1956" s="32">
        <v>3.9050050048628722E-2</v>
      </c>
    </row>
    <row r="1957" spans="2:4" x14ac:dyDescent="0.2">
      <c r="B1957" t="s">
        <v>1987</v>
      </c>
      <c r="C1957" s="33">
        <f>Corr_0!C1957</f>
        <v>-2.7964577619148893E-3</v>
      </c>
      <c r="D1957" s="32">
        <v>3.0814675198918152E-2</v>
      </c>
    </row>
    <row r="1958" spans="2:4" x14ac:dyDescent="0.2">
      <c r="B1958" t="s">
        <v>1988</v>
      </c>
      <c r="C1958" s="33">
        <f>Corr_0!C1958</f>
        <v>-1.4838347520359925E-2</v>
      </c>
      <c r="D1958" s="32">
        <v>2.515924367119414E-2</v>
      </c>
    </row>
    <row r="1959" spans="2:4" x14ac:dyDescent="0.2">
      <c r="B1959" t="s">
        <v>1989</v>
      </c>
      <c r="C1959" s="33">
        <f>Corr_0!C1959</f>
        <v>2.2493402615189725E-2</v>
      </c>
      <c r="D1959" s="32">
        <v>2.5174394601435265E-2</v>
      </c>
    </row>
    <row r="1960" spans="2:4" x14ac:dyDescent="0.2">
      <c r="B1960" t="s">
        <v>1990</v>
      </c>
      <c r="C1960" s="33">
        <f>Corr_0!C1960</f>
        <v>1.5329705823169143E-2</v>
      </c>
      <c r="D1960" s="32">
        <v>2.5509399933603294E-2</v>
      </c>
    </row>
    <row r="1961" spans="2:4" x14ac:dyDescent="0.2">
      <c r="B1961" t="s">
        <v>1991</v>
      </c>
      <c r="C1961" s="33">
        <f>Corr_0!C1961</f>
        <v>-1.2783177017559181E-2</v>
      </c>
      <c r="D1961" s="32">
        <v>3.171141895205247E-2</v>
      </c>
    </row>
    <row r="1962" spans="2:4" x14ac:dyDescent="0.2">
      <c r="B1962" t="s">
        <v>1992</v>
      </c>
      <c r="C1962" s="33">
        <f>Corr_0!C1962</f>
        <v>6.555717595390434E-4</v>
      </c>
      <c r="D1962" s="32">
        <v>3.1677555002013427E-2</v>
      </c>
    </row>
    <row r="1963" spans="2:4" x14ac:dyDescent="0.2">
      <c r="B1963" t="s">
        <v>1993</v>
      </c>
      <c r="C1963" s="33">
        <f>Corr_0!C1963</f>
        <v>-4.6610511707147542E-4</v>
      </c>
      <c r="D1963" s="32">
        <v>5.5192215875965435E-2</v>
      </c>
    </row>
    <row r="1964" spans="2:4" x14ac:dyDescent="0.2">
      <c r="B1964" t="s">
        <v>1994</v>
      </c>
      <c r="C1964" s="33">
        <f>Corr_0!C1964</f>
        <v>2.2380179053456115E-2</v>
      </c>
      <c r="D1964" s="32">
        <v>3.2944365453921792E-2</v>
      </c>
    </row>
    <row r="1965" spans="2:4" x14ac:dyDescent="0.2">
      <c r="B1965" t="s">
        <v>1995</v>
      </c>
      <c r="C1965" s="33">
        <f>Corr_0!C1965</f>
        <v>3.5803324960492086E-2</v>
      </c>
      <c r="D1965" s="32">
        <v>3.2622453042726929E-2</v>
      </c>
    </row>
    <row r="1966" spans="2:4" x14ac:dyDescent="0.2">
      <c r="B1966" t="s">
        <v>1996</v>
      </c>
      <c r="C1966" s="33">
        <f>Corr_0!C1966</f>
        <v>2.6218646693684979E-3</v>
      </c>
      <c r="D1966" s="32">
        <v>2.9585232974683046E-2</v>
      </c>
    </row>
    <row r="1967" spans="2:4" x14ac:dyDescent="0.2">
      <c r="B1967" t="s">
        <v>1997</v>
      </c>
      <c r="C1967" s="33">
        <f>Corr_0!C1967</f>
        <v>-6.5367381073909731E-3</v>
      </c>
      <c r="D1967" s="32">
        <v>4.1777193735321801E-2</v>
      </c>
    </row>
    <row r="1968" spans="2:4" x14ac:dyDescent="0.2">
      <c r="B1968" t="s">
        <v>1998</v>
      </c>
      <c r="C1968" s="33">
        <f>Corr_0!C1968</f>
        <v>4.0171677198535143E-2</v>
      </c>
      <c r="D1968" s="32">
        <v>2.7526541200402925E-2</v>
      </c>
    </row>
    <row r="1969" spans="2:4" x14ac:dyDescent="0.2">
      <c r="B1969" t="s">
        <v>1999</v>
      </c>
      <c r="C1969" s="33">
        <f>Corr_0!C1969</f>
        <v>2.4539565531209361E-2</v>
      </c>
      <c r="D1969" s="32">
        <v>7.346101225201071E-2</v>
      </c>
    </row>
    <row r="1970" spans="2:4" x14ac:dyDescent="0.2">
      <c r="B1970" t="s">
        <v>2000</v>
      </c>
      <c r="C1970" s="33">
        <f>Corr_0!C1970</f>
        <v>1.4942410672449327E-2</v>
      </c>
      <c r="D1970" s="32">
        <v>3.1050128937185506E-2</v>
      </c>
    </row>
    <row r="1971" spans="2:4" x14ac:dyDescent="0.2">
      <c r="B1971" t="s">
        <v>2001</v>
      </c>
      <c r="C1971" s="33">
        <f>Corr_0!C1971</f>
        <v>7.7922884185811494E-3</v>
      </c>
      <c r="D1971" s="32">
        <v>2.7621451419675973E-2</v>
      </c>
    </row>
    <row r="1972" spans="2:4" x14ac:dyDescent="0.2">
      <c r="B1972" t="s">
        <v>2002</v>
      </c>
      <c r="C1972" s="33">
        <f>Corr_0!C1972</f>
        <v>2.3930888332636027E-2</v>
      </c>
      <c r="D1972" s="32">
        <v>6.4024054012197407E-2</v>
      </c>
    </row>
    <row r="1973" spans="2:4" x14ac:dyDescent="0.2">
      <c r="B1973" t="s">
        <v>2003</v>
      </c>
      <c r="C1973" s="33">
        <f>Corr_0!C1973</f>
        <v>1.2118662862649652E-2</v>
      </c>
      <c r="D1973" s="32">
        <v>2.7355744039919715E-2</v>
      </c>
    </row>
    <row r="1974" spans="2:4" x14ac:dyDescent="0.2">
      <c r="B1974" t="s">
        <v>2004</v>
      </c>
      <c r="C1974" s="33">
        <f>Corr_0!C1974</f>
        <v>-1.4084426070745271E-3</v>
      </c>
      <c r="D1974" s="32">
        <v>7.6932460411839404E-2</v>
      </c>
    </row>
    <row r="1975" spans="2:4" x14ac:dyDescent="0.2">
      <c r="B1975" t="s">
        <v>2005</v>
      </c>
      <c r="C1975" s="33">
        <f>Corr_0!C1975</f>
        <v>-8.2815996920961709E-3</v>
      </c>
      <c r="D1975" s="32">
        <v>2.5340614092419694E-2</v>
      </c>
    </row>
    <row r="1976" spans="2:4" x14ac:dyDescent="0.2">
      <c r="B1976" t="s">
        <v>2006</v>
      </c>
      <c r="C1976" s="33">
        <f>Corr_0!C1976</f>
        <v>5.1692096177201217E-3</v>
      </c>
      <c r="D1976" s="32">
        <v>3.3448733451873117E-2</v>
      </c>
    </row>
    <row r="1977" spans="2:4" x14ac:dyDescent="0.2">
      <c r="B1977" t="s">
        <v>2007</v>
      </c>
      <c r="C1977" s="33">
        <f>Corr_0!C1977</f>
        <v>-6.4378037874407174E-3</v>
      </c>
      <c r="D1977" s="32">
        <v>2.5411295171500183E-2</v>
      </c>
    </row>
    <row r="1978" spans="2:4" x14ac:dyDescent="0.2">
      <c r="B1978" t="s">
        <v>2008</v>
      </c>
      <c r="C1978" s="33">
        <f>Corr_0!C1978</f>
        <v>1.2154019519748586E-2</v>
      </c>
      <c r="D1978" s="32">
        <v>4.0527460822460989E-2</v>
      </c>
    </row>
    <row r="1979" spans="2:4" x14ac:dyDescent="0.2">
      <c r="B1979" t="s">
        <v>2009</v>
      </c>
      <c r="C1979" s="33">
        <f>Corr_0!C1979</f>
        <v>-1.8881533693052552E-2</v>
      </c>
      <c r="D1979" s="32">
        <v>3.2397490895557518E-2</v>
      </c>
    </row>
    <row r="1980" spans="2:4" x14ac:dyDescent="0.2">
      <c r="B1980" t="s">
        <v>2010</v>
      </c>
      <c r="C1980" s="33">
        <f>Corr_0!C1980</f>
        <v>3.2350972473308273E-2</v>
      </c>
      <c r="D1980" s="32">
        <v>2.9180953834593341E-2</v>
      </c>
    </row>
    <row r="1981" spans="2:4" x14ac:dyDescent="0.2">
      <c r="B1981" t="s">
        <v>2011</v>
      </c>
      <c r="C1981" s="33">
        <f>Corr_0!C1981</f>
        <v>5.4397328902070202E-3</v>
      </c>
      <c r="D1981" s="32">
        <v>2.9867088993961684E-2</v>
      </c>
    </row>
    <row r="1982" spans="2:4" x14ac:dyDescent="0.2">
      <c r="B1982" t="s">
        <v>2012</v>
      </c>
      <c r="C1982" s="33">
        <f>Corr_0!C1982</f>
        <v>2.9574396857281325E-2</v>
      </c>
      <c r="D1982" s="32">
        <v>3.4052982777552712E-2</v>
      </c>
    </row>
    <row r="1983" spans="2:4" x14ac:dyDescent="0.2">
      <c r="B1983" t="s">
        <v>2013</v>
      </c>
      <c r="C1983" s="33">
        <f>Corr_0!C1983</f>
        <v>9.7602703435902115E-3</v>
      </c>
      <c r="D1983" s="32">
        <v>2.6347096375292325E-2</v>
      </c>
    </row>
    <row r="1984" spans="2:4" x14ac:dyDescent="0.2">
      <c r="B1984" t="s">
        <v>2014</v>
      </c>
      <c r="C1984" s="33">
        <f>Corr_0!C1984</f>
        <v>2.6549188317941445E-2</v>
      </c>
      <c r="D1984" s="32">
        <v>2.5507919337679333E-2</v>
      </c>
    </row>
    <row r="1985" spans="2:4" x14ac:dyDescent="0.2">
      <c r="B1985" t="s">
        <v>2015</v>
      </c>
      <c r="C1985" s="33">
        <f>Corr_0!C1985</f>
        <v>1.3603298378874243E-2</v>
      </c>
      <c r="D1985" s="32">
        <v>2.6098574871411796E-2</v>
      </c>
    </row>
    <row r="1986" spans="2:4" x14ac:dyDescent="0.2">
      <c r="B1986" t="s">
        <v>2016</v>
      </c>
      <c r="C1986" s="33">
        <f>Corr_0!C1986</f>
        <v>2.8403263258005268E-2</v>
      </c>
      <c r="D1986" s="32">
        <v>4.560286500872425E-2</v>
      </c>
    </row>
    <row r="1987" spans="2:4" x14ac:dyDescent="0.2">
      <c r="B1987" t="s">
        <v>2017</v>
      </c>
      <c r="C1987" s="33">
        <f>Corr_0!C1987</f>
        <v>-1.2060840765094321E-3</v>
      </c>
      <c r="D1987" s="32">
        <v>9.5052354894948204E-2</v>
      </c>
    </row>
    <row r="1988" spans="2:4" x14ac:dyDescent="0.2">
      <c r="B1988" t="s">
        <v>2018</v>
      </c>
      <c r="C1988" s="33">
        <f>Corr_0!C1988</f>
        <v>4.269708574994497E-2</v>
      </c>
      <c r="D1988" s="32">
        <v>2.5210006780574279E-2</v>
      </c>
    </row>
    <row r="1989" spans="2:4" x14ac:dyDescent="0.2">
      <c r="B1989" t="s">
        <v>2019</v>
      </c>
      <c r="C1989" s="33">
        <f>Corr_0!C1989</f>
        <v>5.9476249768263423E-3</v>
      </c>
      <c r="D1989" s="32">
        <v>2.5059351185769692E-2</v>
      </c>
    </row>
    <row r="1990" spans="2:4" x14ac:dyDescent="0.2">
      <c r="B1990" t="s">
        <v>2020</v>
      </c>
      <c r="C1990" s="33">
        <f>Corr_0!C1990</f>
        <v>1.7547267891218642E-2</v>
      </c>
      <c r="D1990" s="32">
        <v>2.953888162642028E-2</v>
      </c>
    </row>
    <row r="1991" spans="2:4" x14ac:dyDescent="0.2">
      <c r="B1991" t="s">
        <v>2021</v>
      </c>
      <c r="C1991" s="33">
        <f>Corr_0!C1991</f>
        <v>8.7237327649243232E-3</v>
      </c>
      <c r="D1991" s="32">
        <v>2.657637283261912E-2</v>
      </c>
    </row>
    <row r="1992" spans="2:4" x14ac:dyDescent="0.2">
      <c r="B1992" t="s">
        <v>2022</v>
      </c>
      <c r="C1992" s="33">
        <f>Corr_0!C1992</f>
        <v>1.6436954028933061E-2</v>
      </c>
      <c r="D1992" s="32">
        <v>2.5204083656017659E-2</v>
      </c>
    </row>
    <row r="1993" spans="2:4" x14ac:dyDescent="0.2">
      <c r="B1993" t="s">
        <v>2023</v>
      </c>
      <c r="C1993" s="33">
        <f>Corr_0!C1993</f>
        <v>9.0846260156434225E-3</v>
      </c>
      <c r="D1993" s="32">
        <v>5.6772250888777985E-2</v>
      </c>
    </row>
    <row r="1994" spans="2:4" x14ac:dyDescent="0.2">
      <c r="B1994" t="s">
        <v>2024</v>
      </c>
      <c r="C1994" s="33">
        <f>Corr_0!C1994</f>
        <v>3.4310392778849619E-4</v>
      </c>
      <c r="D1994" s="32">
        <v>2.9026232266664904E-2</v>
      </c>
    </row>
    <row r="1995" spans="2:4" x14ac:dyDescent="0.2">
      <c r="B1995" t="s">
        <v>2025</v>
      </c>
      <c r="C1995" s="33">
        <f>Corr_0!C1995</f>
        <v>2.268337472742225E-2</v>
      </c>
      <c r="D1995" s="32">
        <v>3.5617282606087847E-2</v>
      </c>
    </row>
    <row r="1996" spans="2:4" x14ac:dyDescent="0.2">
      <c r="B1996" t="s">
        <v>2026</v>
      </c>
      <c r="C1996" s="33">
        <f>Corr_0!C1996</f>
        <v>3.5792430500046171E-2</v>
      </c>
      <c r="D1996" s="32">
        <v>2.9507869095462241E-2</v>
      </c>
    </row>
    <row r="1997" spans="2:4" x14ac:dyDescent="0.2">
      <c r="B1997" t="s">
        <v>2027</v>
      </c>
      <c r="C1997" s="33">
        <f>Corr_0!C1997</f>
        <v>1.1821821581617807E-2</v>
      </c>
      <c r="D1997" s="32">
        <v>2.9508081197695137E-2</v>
      </c>
    </row>
    <row r="1998" spans="2:4" x14ac:dyDescent="0.2">
      <c r="B1998" t="s">
        <v>2028</v>
      </c>
      <c r="C1998" s="33">
        <f>Corr_0!C1998</f>
        <v>6.4024244913730927E-3</v>
      </c>
      <c r="D1998" s="32">
        <v>3.4745244546888508E-2</v>
      </c>
    </row>
    <row r="1999" spans="2:4" x14ac:dyDescent="0.2">
      <c r="B1999" t="s">
        <v>2029</v>
      </c>
      <c r="C1999" s="33">
        <f>Corr_0!C1999</f>
        <v>-3.0785630330318316E-2</v>
      </c>
      <c r="D1999" s="32">
        <v>2.8892890185416346E-2</v>
      </c>
    </row>
    <row r="2000" spans="2:4" x14ac:dyDescent="0.2">
      <c r="B2000" t="s">
        <v>2030</v>
      </c>
      <c r="C2000" s="33">
        <f>Corr_0!C2000</f>
        <v>2.3562819212369964E-3</v>
      </c>
      <c r="D2000" s="32">
        <v>3.2854603537981981E-2</v>
      </c>
    </row>
    <row r="2001" spans="2:4" x14ac:dyDescent="0.2">
      <c r="B2001" t="s">
        <v>2031</v>
      </c>
      <c r="C2001" s="33">
        <f>Corr_0!C2001</f>
        <v>-4.7974159794364479E-3</v>
      </c>
      <c r="D2001" s="32">
        <v>0.1260092075178588</v>
      </c>
    </row>
    <row r="2002" spans="2:4" x14ac:dyDescent="0.2">
      <c r="B2002" t="s">
        <v>2032</v>
      </c>
      <c r="C2002" s="33">
        <f>Corr_0!C2002</f>
        <v>4.2269331016012386E-2</v>
      </c>
      <c r="D2002" s="32">
        <v>5.9515214645825813E-2</v>
      </c>
    </row>
    <row r="2003" spans="2:4" x14ac:dyDescent="0.2">
      <c r="B2003" t="s">
        <v>2033</v>
      </c>
      <c r="C2003" s="33">
        <f>Corr_0!C2003</f>
        <v>2.0753351264245077E-2</v>
      </c>
      <c r="D2003" s="32">
        <v>0.14832871614625681</v>
      </c>
    </row>
    <row r="2004" spans="2:4" x14ac:dyDescent="0.2">
      <c r="B2004" t="s">
        <v>2034</v>
      </c>
      <c r="C2004" s="33">
        <f>Corr_0!C2004</f>
        <v>-1.7893158862084757E-2</v>
      </c>
      <c r="D2004" s="32">
        <v>4.0252256994263103E-2</v>
      </c>
    </row>
    <row r="2005" spans="2:4" x14ac:dyDescent="0.2">
      <c r="B2005" t="s">
        <v>2035</v>
      </c>
      <c r="C2005" s="33">
        <f>Corr_0!C2005</f>
        <v>2.842840987417437E-3</v>
      </c>
      <c r="D2005" s="32">
        <v>2.537192988701599E-2</v>
      </c>
    </row>
    <row r="2006" spans="2:4" x14ac:dyDescent="0.2">
      <c r="B2006" t="s">
        <v>2036</v>
      </c>
      <c r="C2006" s="33">
        <f>Corr_0!C2006</f>
        <v>1.7654971005501931E-2</v>
      </c>
      <c r="D2006" s="32">
        <v>4.7764126292703726E-2</v>
      </c>
    </row>
    <row r="2007" spans="2:4" x14ac:dyDescent="0.2">
      <c r="B2007" t="s">
        <v>2037</v>
      </c>
      <c r="C2007" s="33">
        <f>Corr_0!C2007</f>
        <v>-3.8034843849171628E-2</v>
      </c>
      <c r="D2007" s="32">
        <v>3.3122829700317644E-2</v>
      </c>
    </row>
    <row r="2008" spans="2:4" x14ac:dyDescent="0.2">
      <c r="B2008" t="s">
        <v>2038</v>
      </c>
      <c r="C2008" s="33">
        <f>Corr_0!C2008</f>
        <v>1.2320776818315265E-2</v>
      </c>
      <c r="D2008" s="32">
        <v>2.7325590939736209E-2</v>
      </c>
    </row>
    <row r="2009" spans="2:4" x14ac:dyDescent="0.2">
      <c r="B2009" t="s">
        <v>2039</v>
      </c>
      <c r="C2009" s="33">
        <f>Corr_0!C2009</f>
        <v>2.8943007479228559E-2</v>
      </c>
      <c r="D2009" s="32">
        <v>5.3924113642316925E-2</v>
      </c>
    </row>
    <row r="2010" spans="2:4" x14ac:dyDescent="0.2">
      <c r="B2010" t="s">
        <v>2040</v>
      </c>
      <c r="C2010" s="33">
        <f>Corr_0!C2010</f>
        <v>-6.0537751960620025E-3</v>
      </c>
      <c r="D2010" s="32">
        <v>2.5983701422712446E-2</v>
      </c>
    </row>
    <row r="2011" spans="2:4" x14ac:dyDescent="0.2">
      <c r="B2011" t="s">
        <v>2041</v>
      </c>
      <c r="C2011" s="33">
        <f>Corr_0!C2011</f>
        <v>3.5005920825641752E-2</v>
      </c>
      <c r="D2011" s="32">
        <v>3.4292852834371293E-2</v>
      </c>
    </row>
    <row r="2012" spans="2:4" x14ac:dyDescent="0.2">
      <c r="B2012" t="s">
        <v>2042</v>
      </c>
      <c r="C2012" s="33">
        <f>Corr_0!C2012</f>
        <v>1.6191060992527841E-2</v>
      </c>
      <c r="D2012" s="32">
        <v>2.5063347617004079E-2</v>
      </c>
    </row>
    <row r="2013" spans="2:4" x14ac:dyDescent="0.2">
      <c r="B2013" t="s">
        <v>2043</v>
      </c>
      <c r="C2013" s="33">
        <f>Corr_0!C2013</f>
        <v>-1.7450567992008548E-3</v>
      </c>
      <c r="D2013" s="32">
        <v>3.1160666792083937E-2</v>
      </c>
    </row>
    <row r="2014" spans="2:4" x14ac:dyDescent="0.2">
      <c r="B2014" t="s">
        <v>2044</v>
      </c>
      <c r="C2014" s="33">
        <f>Corr_0!C2014</f>
        <v>3.8832315274003909E-2</v>
      </c>
      <c r="D2014" s="32">
        <v>5.350642066818926E-2</v>
      </c>
    </row>
    <row r="2015" spans="2:4" x14ac:dyDescent="0.2">
      <c r="B2015" t="s">
        <v>2045</v>
      </c>
      <c r="C2015" s="33">
        <f>Corr_0!C2015</f>
        <v>6.3773679819805248E-3</v>
      </c>
      <c r="D2015" s="32">
        <v>2.5050545037526559E-2</v>
      </c>
    </row>
    <row r="2016" spans="2:4" x14ac:dyDescent="0.2">
      <c r="B2016" t="s">
        <v>2046</v>
      </c>
      <c r="C2016" s="33">
        <f>Corr_0!C2016</f>
        <v>-1.6677034883449335E-3</v>
      </c>
      <c r="D2016" s="32">
        <v>2.9557950962955222E-2</v>
      </c>
    </row>
    <row r="2017" spans="2:4" x14ac:dyDescent="0.2">
      <c r="B2017" t="s">
        <v>2047</v>
      </c>
      <c r="C2017" s="33">
        <f>Corr_0!C2017</f>
        <v>3.4335193334325338E-2</v>
      </c>
      <c r="D2017" s="32">
        <v>2.5249349150503531E-2</v>
      </c>
    </row>
    <row r="2018" spans="2:4" x14ac:dyDescent="0.2">
      <c r="B2018" t="s">
        <v>2048</v>
      </c>
      <c r="C2018" s="33">
        <f>Corr_0!C2018</f>
        <v>-1.8602242426549051E-2</v>
      </c>
      <c r="D2018" s="32">
        <v>2.5601645339939229E-2</v>
      </c>
    </row>
    <row r="2019" spans="2:4" x14ac:dyDescent="0.2">
      <c r="B2019" t="s">
        <v>2049</v>
      </c>
      <c r="C2019" s="33">
        <f>Corr_0!C2019</f>
        <v>1.4799569772116574E-2</v>
      </c>
      <c r="D2019" s="32">
        <v>5.6454994065447413E-2</v>
      </c>
    </row>
    <row r="2020" spans="2:4" x14ac:dyDescent="0.2">
      <c r="B2020" t="s">
        <v>2050</v>
      </c>
      <c r="C2020" s="33">
        <f>Corr_0!C2020</f>
        <v>3.9844949395395041E-2</v>
      </c>
      <c r="D2020" s="32">
        <v>2.9864622849822921E-2</v>
      </c>
    </row>
    <row r="2021" spans="2:4" x14ac:dyDescent="0.2">
      <c r="B2021" t="s">
        <v>2051</v>
      </c>
      <c r="C2021" s="33">
        <f>Corr_0!C2021</f>
        <v>1.1189282916283964E-2</v>
      </c>
      <c r="D2021" s="32">
        <v>2.5970271705745382E-2</v>
      </c>
    </row>
    <row r="2022" spans="2:4" x14ac:dyDescent="0.2">
      <c r="B2022" t="s">
        <v>2052</v>
      </c>
      <c r="C2022" s="33">
        <f>Corr_0!C2022</f>
        <v>6.6239362145179226E-2</v>
      </c>
      <c r="D2022" s="32">
        <v>2.7367428214472689E-2</v>
      </c>
    </row>
    <row r="2023" spans="2:4" x14ac:dyDescent="0.2">
      <c r="B2023" t="s">
        <v>2053</v>
      </c>
      <c r="C2023" s="33">
        <f>Corr_0!C2023</f>
        <v>-2.3276881623419676E-2</v>
      </c>
      <c r="D2023" s="32">
        <v>2.5193447454197465E-2</v>
      </c>
    </row>
    <row r="2024" spans="2:4" x14ac:dyDescent="0.2">
      <c r="B2024" t="s">
        <v>2054</v>
      </c>
      <c r="C2024" s="33">
        <f>Corr_0!C2024</f>
        <v>3.4292025214005789E-2</v>
      </c>
      <c r="D2024" s="32">
        <v>4.9106225749483014E-2</v>
      </c>
    </row>
    <row r="2025" spans="2:4" x14ac:dyDescent="0.2">
      <c r="B2025" t="s">
        <v>2055</v>
      </c>
      <c r="C2025" s="33">
        <f>Corr_0!C2025</f>
        <v>1.791097000533292E-2</v>
      </c>
      <c r="D2025" s="32">
        <v>7.4105921827514576E-2</v>
      </c>
    </row>
    <row r="2026" spans="2:4" x14ac:dyDescent="0.2">
      <c r="B2026" t="s">
        <v>2056</v>
      </c>
      <c r="C2026" s="33">
        <f>Corr_0!C2026</f>
        <v>2.4716793950087497E-3</v>
      </c>
      <c r="D2026" s="32">
        <v>3.8384982855439717E-2</v>
      </c>
    </row>
    <row r="2027" spans="2:4" x14ac:dyDescent="0.2">
      <c r="B2027" t="s">
        <v>2057</v>
      </c>
      <c r="C2027" s="33">
        <f>Corr_0!C2027</f>
        <v>3.0945693400241663E-2</v>
      </c>
      <c r="D2027" s="32">
        <v>7.2167233103750977E-2</v>
      </c>
    </row>
    <row r="2028" spans="2:4" x14ac:dyDescent="0.2">
      <c r="B2028" t="s">
        <v>2058</v>
      </c>
      <c r="C2028" s="33">
        <f>Corr_0!C2028</f>
        <v>4.7961023011993766E-2</v>
      </c>
      <c r="D2028" s="32">
        <v>3.8500501671210483E-2</v>
      </c>
    </row>
    <row r="2029" spans="2:4" x14ac:dyDescent="0.2">
      <c r="B2029" t="s">
        <v>2059</v>
      </c>
      <c r="C2029" s="33">
        <f>Corr_0!C2029</f>
        <v>3.9739768839340169E-2</v>
      </c>
      <c r="D2029" s="32">
        <v>5.0196549792394241E-2</v>
      </c>
    </row>
    <row r="2030" spans="2:4" x14ac:dyDescent="0.2">
      <c r="B2030" t="s">
        <v>2060</v>
      </c>
      <c r="C2030" s="33">
        <f>Corr_0!C2030</f>
        <v>5.2406196653898372E-3</v>
      </c>
      <c r="D2030" s="32">
        <v>0.14593682987698398</v>
      </c>
    </row>
    <row r="2031" spans="2:4" x14ac:dyDescent="0.2">
      <c r="B2031" t="s">
        <v>2061</v>
      </c>
      <c r="C2031" s="33">
        <f>Corr_0!C2031</f>
        <v>4.3485543677715746E-3</v>
      </c>
      <c r="D2031" s="32">
        <v>2.6311140937318123E-2</v>
      </c>
    </row>
    <row r="2032" spans="2:4" x14ac:dyDescent="0.2">
      <c r="B2032" t="s">
        <v>2062</v>
      </c>
      <c r="C2032" s="33">
        <f>Corr_0!C2032</f>
        <v>1.1387858568371791E-2</v>
      </c>
      <c r="D2032" s="32">
        <v>5.7245019696676301E-2</v>
      </c>
    </row>
    <row r="2033" spans="2:4" x14ac:dyDescent="0.2">
      <c r="B2033" t="s">
        <v>2063</v>
      </c>
      <c r="C2033" s="33">
        <f>Corr_0!C2033</f>
        <v>4.5619663543725757E-2</v>
      </c>
      <c r="D2033" s="32">
        <v>4.7988665528805041E-2</v>
      </c>
    </row>
    <row r="2034" spans="2:4" x14ac:dyDescent="0.2">
      <c r="B2034" t="s">
        <v>2064</v>
      </c>
      <c r="C2034" s="33">
        <f>Corr_0!C2034</f>
        <v>1.3981423493987424E-2</v>
      </c>
      <c r="D2034" s="32">
        <v>3.8024797248338502E-2</v>
      </c>
    </row>
    <row r="2035" spans="2:4" x14ac:dyDescent="0.2">
      <c r="B2035" t="s">
        <v>2065</v>
      </c>
      <c r="C2035" s="33">
        <f>Corr_0!C2035</f>
        <v>1.9728520523790583E-3</v>
      </c>
      <c r="D2035" s="32">
        <v>2.5286267893922305E-2</v>
      </c>
    </row>
    <row r="2036" spans="2:4" x14ac:dyDescent="0.2">
      <c r="B2036" t="s">
        <v>2066</v>
      </c>
      <c r="C2036" s="33">
        <f>Corr_0!C2036</f>
        <v>-1.4910550557680464E-2</v>
      </c>
      <c r="D2036" s="32">
        <v>2.6086976494553459E-2</v>
      </c>
    </row>
    <row r="2037" spans="2:4" x14ac:dyDescent="0.2">
      <c r="B2037" t="s">
        <v>2067</v>
      </c>
      <c r="C2037" s="33">
        <f>Corr_0!C2037</f>
        <v>3.9702035707241436E-2</v>
      </c>
      <c r="D2037" s="32">
        <v>5.3655354788771668E-2</v>
      </c>
    </row>
    <row r="2038" spans="2:4" x14ac:dyDescent="0.2">
      <c r="B2038" t="s">
        <v>2068</v>
      </c>
      <c r="C2038" s="33">
        <f>Corr_0!C2038</f>
        <v>-2.4757497852494134E-3</v>
      </c>
      <c r="D2038" s="32">
        <v>6.368245192228883E-2</v>
      </c>
    </row>
    <row r="2039" spans="2:4" x14ac:dyDescent="0.2">
      <c r="B2039" t="s">
        <v>2069</v>
      </c>
      <c r="C2039" s="33">
        <f>Corr_0!C2039</f>
        <v>2.4406242601450384E-2</v>
      </c>
      <c r="D2039" s="32">
        <v>2.5631697886891493E-2</v>
      </c>
    </row>
    <row r="2040" spans="2:4" x14ac:dyDescent="0.2">
      <c r="B2040" t="s">
        <v>2070</v>
      </c>
      <c r="C2040" s="33">
        <f>Corr_0!C2040</f>
        <v>-8.021396595860172E-3</v>
      </c>
      <c r="D2040" s="32">
        <v>4.0216264154780031E-2</v>
      </c>
    </row>
    <row r="2041" spans="2:4" x14ac:dyDescent="0.2">
      <c r="B2041" t="s">
        <v>2071</v>
      </c>
      <c r="C2041" s="33">
        <f>Corr_0!C2041</f>
        <v>1.5193168906801984E-2</v>
      </c>
      <c r="D2041" s="32">
        <v>4.2622417413265251E-2</v>
      </c>
    </row>
    <row r="2042" spans="2:4" x14ac:dyDescent="0.2">
      <c r="B2042" t="s">
        <v>2072</v>
      </c>
      <c r="C2042" s="33">
        <f>Corr_0!C2042</f>
        <v>-1.9765794284332332E-2</v>
      </c>
      <c r="D2042" s="32">
        <v>2.5221269200340797E-2</v>
      </c>
    </row>
    <row r="2043" spans="2:4" x14ac:dyDescent="0.2">
      <c r="B2043" t="s">
        <v>2073</v>
      </c>
      <c r="C2043" s="33">
        <f>Corr_0!C2043</f>
        <v>2.1454080510055751E-2</v>
      </c>
      <c r="D2043" s="32">
        <v>5.4208686614565176E-2</v>
      </c>
    </row>
    <row r="2044" spans="2:4" x14ac:dyDescent="0.2">
      <c r="B2044" t="s">
        <v>2074</v>
      </c>
      <c r="C2044" s="33">
        <f>Corr_0!C2044</f>
        <v>6.3845951330014812E-4</v>
      </c>
      <c r="D2044" s="32">
        <v>3.4560189312028117E-2</v>
      </c>
    </row>
    <row r="2045" spans="2:4" x14ac:dyDescent="0.2">
      <c r="B2045" t="s">
        <v>2075</v>
      </c>
      <c r="C2045" s="33">
        <f>Corr_0!C2045</f>
        <v>1.4478875940971966E-2</v>
      </c>
      <c r="D2045" s="32">
        <v>8.1427881801897639E-2</v>
      </c>
    </row>
    <row r="2046" spans="2:4" x14ac:dyDescent="0.2">
      <c r="B2046" t="s">
        <v>2076</v>
      </c>
      <c r="C2046" s="33">
        <f>Corr_0!C2046</f>
        <v>9.6324803617219949E-3</v>
      </c>
      <c r="D2046" s="32">
        <v>2.5001227177353313E-2</v>
      </c>
    </row>
    <row r="2047" spans="2:4" x14ac:dyDescent="0.2">
      <c r="B2047" t="s">
        <v>2077</v>
      </c>
      <c r="C2047" s="33">
        <f>Corr_0!C2047</f>
        <v>2.5023903281070084E-2</v>
      </c>
      <c r="D2047" s="32">
        <v>2.7433075171204219E-2</v>
      </c>
    </row>
    <row r="2048" spans="2:4" x14ac:dyDescent="0.2">
      <c r="B2048" t="s">
        <v>2078</v>
      </c>
      <c r="C2048" s="33">
        <f>Corr_0!C2048</f>
        <v>2.6527291463623828E-2</v>
      </c>
      <c r="D2048" s="32">
        <v>2.8864276132621762E-2</v>
      </c>
    </row>
    <row r="2049" spans="2:4" x14ac:dyDescent="0.2">
      <c r="B2049" t="s">
        <v>2079</v>
      </c>
      <c r="C2049" s="33">
        <f>Corr_0!C2049</f>
        <v>2.8737952320727414E-2</v>
      </c>
      <c r="D2049" s="32">
        <v>3.4565133275633729E-2</v>
      </c>
    </row>
    <row r="2050" spans="2:4" x14ac:dyDescent="0.2">
      <c r="B2050" t="s">
        <v>2080</v>
      </c>
      <c r="C2050" s="33">
        <f>Corr_0!C2050</f>
        <v>2.1268287658343495E-2</v>
      </c>
      <c r="D2050" s="32">
        <v>4.0191242766222039E-2</v>
      </c>
    </row>
    <row r="2051" spans="2:4" x14ac:dyDescent="0.2">
      <c r="B2051" t="s">
        <v>2081</v>
      </c>
      <c r="C2051" s="33">
        <f>Corr_0!C2051</f>
        <v>5.4983326821563877E-3</v>
      </c>
      <c r="D2051" s="32">
        <v>2.9364343359246689E-2</v>
      </c>
    </row>
    <row r="2052" spans="2:4" x14ac:dyDescent="0.2">
      <c r="B2052" t="s">
        <v>2082</v>
      </c>
      <c r="C2052" s="33">
        <f>Corr_0!C2052</f>
        <v>1.8272783412051841E-2</v>
      </c>
      <c r="D2052" s="32">
        <v>2.5001096356420865E-2</v>
      </c>
    </row>
    <row r="2053" spans="2:4" x14ac:dyDescent="0.2">
      <c r="B2053" t="s">
        <v>2083</v>
      </c>
      <c r="C2053" s="33">
        <f>Corr_0!C2053</f>
        <v>1.7900090522941836E-2</v>
      </c>
      <c r="D2053" s="32">
        <v>3.9238137114677413E-2</v>
      </c>
    </row>
    <row r="2054" spans="2:4" x14ac:dyDescent="0.2">
      <c r="B2054" t="s">
        <v>2084</v>
      </c>
      <c r="C2054" s="33">
        <f>Corr_0!C2054</f>
        <v>-2.7696401240409514E-3</v>
      </c>
      <c r="D2054" s="32">
        <v>2.7186764843653941E-2</v>
      </c>
    </row>
    <row r="2055" spans="2:4" x14ac:dyDescent="0.2">
      <c r="B2055" t="s">
        <v>2085</v>
      </c>
      <c r="C2055" s="33">
        <f>Corr_0!C2055</f>
        <v>1.2407322530676087E-2</v>
      </c>
      <c r="D2055" s="32">
        <v>2.5671315085370745E-2</v>
      </c>
    </row>
    <row r="2056" spans="2:4" x14ac:dyDescent="0.2">
      <c r="B2056" t="s">
        <v>2086</v>
      </c>
      <c r="C2056" s="33">
        <f>Corr_0!C2056</f>
        <v>3.1052757094436084E-2</v>
      </c>
      <c r="D2056" s="32">
        <v>5.0068137339809228E-2</v>
      </c>
    </row>
    <row r="2057" spans="2:4" x14ac:dyDescent="0.2">
      <c r="B2057" t="s">
        <v>2087</v>
      </c>
      <c r="C2057" s="33">
        <f>Corr_0!C2057</f>
        <v>-3.1160960076946694E-2</v>
      </c>
      <c r="D2057" s="32">
        <v>4.7006741470986234E-2</v>
      </c>
    </row>
    <row r="2058" spans="2:4" x14ac:dyDescent="0.2">
      <c r="B2058" t="s">
        <v>2088</v>
      </c>
      <c r="C2058" s="33">
        <f>Corr_0!C2058</f>
        <v>7.1863390415380013E-3</v>
      </c>
      <c r="D2058" s="32">
        <v>3.5313303389937031E-2</v>
      </c>
    </row>
    <row r="2059" spans="2:4" x14ac:dyDescent="0.2">
      <c r="B2059" t="s">
        <v>2089</v>
      </c>
      <c r="C2059" s="33">
        <f>Corr_0!C2059</f>
        <v>3.8413553719025412E-2</v>
      </c>
      <c r="D2059" s="32">
        <v>5.6239746704967473E-2</v>
      </c>
    </row>
    <row r="2060" spans="2:4" x14ac:dyDescent="0.2">
      <c r="B2060" t="s">
        <v>2090</v>
      </c>
      <c r="C2060" s="33">
        <f>Corr_0!C2060</f>
        <v>2.1848882094580715E-2</v>
      </c>
      <c r="D2060" s="32">
        <v>2.6480193593948841E-2</v>
      </c>
    </row>
    <row r="2061" spans="2:4" x14ac:dyDescent="0.2">
      <c r="B2061" t="s">
        <v>2091</v>
      </c>
      <c r="C2061" s="33">
        <f>Corr_0!C2061</f>
        <v>1.5942705163832081E-2</v>
      </c>
      <c r="D2061" s="32">
        <v>0.10058429494800603</v>
      </c>
    </row>
    <row r="2062" spans="2:4" x14ac:dyDescent="0.2">
      <c r="B2062" t="s">
        <v>2092</v>
      </c>
      <c r="C2062" s="33">
        <f>Corr_0!C2062</f>
        <v>-5.3267622888866859E-3</v>
      </c>
      <c r="D2062" s="32">
        <v>2.5000014606980127E-2</v>
      </c>
    </row>
    <row r="2063" spans="2:4" x14ac:dyDescent="0.2">
      <c r="B2063" t="s">
        <v>2093</v>
      </c>
      <c r="C2063" s="33">
        <f>Corr_0!C2063</f>
        <v>4.4997275023732006E-4</v>
      </c>
      <c r="D2063" s="32">
        <v>7.3906613568314239E-2</v>
      </c>
    </row>
    <row r="2064" spans="2:4" x14ac:dyDescent="0.2">
      <c r="B2064" t="s">
        <v>2094</v>
      </c>
      <c r="C2064" s="33">
        <f>Corr_0!C2064</f>
        <v>-4.0399717343001088E-2</v>
      </c>
      <c r="D2064" s="32">
        <v>2.7266132989463385E-2</v>
      </c>
    </row>
    <row r="2065" spans="2:4" x14ac:dyDescent="0.2">
      <c r="B2065" t="s">
        <v>2095</v>
      </c>
      <c r="C2065" s="33">
        <f>Corr_0!C2065</f>
        <v>1.2873196310173083E-2</v>
      </c>
      <c r="D2065" s="32">
        <v>2.5536995954526555E-2</v>
      </c>
    </row>
    <row r="2066" spans="2:4" x14ac:dyDescent="0.2">
      <c r="B2066" t="s">
        <v>2096</v>
      </c>
      <c r="C2066" s="33">
        <f>Corr_0!C2066</f>
        <v>1.4871109543255372E-2</v>
      </c>
      <c r="D2066" s="32">
        <v>8.3958566856977723E-2</v>
      </c>
    </row>
    <row r="2067" spans="2:4" x14ac:dyDescent="0.2">
      <c r="B2067" t="s">
        <v>2097</v>
      </c>
      <c r="C2067" s="33">
        <f>Corr_0!C2067</f>
        <v>4.8496380124990121E-4</v>
      </c>
      <c r="D2067" s="32">
        <v>3.9645313548875613E-2</v>
      </c>
    </row>
    <row r="2068" spans="2:4" x14ac:dyDescent="0.2">
      <c r="B2068" t="s">
        <v>2098</v>
      </c>
      <c r="C2068" s="33">
        <f>Corr_0!C2068</f>
        <v>1.9337710697798563E-2</v>
      </c>
      <c r="D2068" s="32">
        <v>4.5636459878943499E-2</v>
      </c>
    </row>
    <row r="2069" spans="2:4" x14ac:dyDescent="0.2">
      <c r="B2069" t="s">
        <v>2099</v>
      </c>
      <c r="C2069" s="33">
        <f>Corr_0!C2069</f>
        <v>2.5663723920916814E-2</v>
      </c>
      <c r="D2069" s="32">
        <v>2.8739929019837365E-2</v>
      </c>
    </row>
    <row r="2070" spans="2:4" x14ac:dyDescent="0.2">
      <c r="B2070" t="s">
        <v>2100</v>
      </c>
      <c r="C2070" s="33">
        <f>Corr_0!C2070</f>
        <v>1.0845260874071266E-2</v>
      </c>
      <c r="D2070" s="32">
        <v>3.1833738389854524E-2</v>
      </c>
    </row>
    <row r="2071" spans="2:4" x14ac:dyDescent="0.2">
      <c r="B2071" t="s">
        <v>2101</v>
      </c>
      <c r="C2071" s="33">
        <f>Corr_0!C2071</f>
        <v>2.9407126497645708E-2</v>
      </c>
      <c r="D2071" s="32">
        <v>2.5758204522894686E-2</v>
      </c>
    </row>
    <row r="2072" spans="2:4" x14ac:dyDescent="0.2">
      <c r="B2072" t="s">
        <v>2102</v>
      </c>
      <c r="C2072" s="33">
        <f>Corr_0!C2072</f>
        <v>5.714878177315536E-3</v>
      </c>
      <c r="D2072" s="32">
        <v>2.6283877648707439E-2</v>
      </c>
    </row>
    <row r="2073" spans="2:4" x14ac:dyDescent="0.2">
      <c r="B2073" t="s">
        <v>2103</v>
      </c>
      <c r="C2073" s="33">
        <f>Corr_0!C2073</f>
        <v>2.3067270792811036E-2</v>
      </c>
      <c r="D2073" s="32">
        <v>8.5306887337559201E-2</v>
      </c>
    </row>
    <row r="2074" spans="2:4" x14ac:dyDescent="0.2">
      <c r="B2074" t="s">
        <v>2104</v>
      </c>
      <c r="C2074" s="33">
        <f>Corr_0!C2074</f>
        <v>-2.3060612489204921E-2</v>
      </c>
      <c r="D2074" s="32">
        <v>2.5255882962025848E-2</v>
      </c>
    </row>
    <row r="2075" spans="2:4" x14ac:dyDescent="0.2">
      <c r="B2075" t="s">
        <v>2105</v>
      </c>
      <c r="C2075" s="33">
        <f>Corr_0!C2075</f>
        <v>-1.9819388436195816E-2</v>
      </c>
      <c r="D2075" s="32">
        <v>3.5203974187182484E-2</v>
      </c>
    </row>
    <row r="2076" spans="2:4" x14ac:dyDescent="0.2">
      <c r="B2076" t="s">
        <v>2106</v>
      </c>
      <c r="C2076" s="33">
        <f>Corr_0!C2076</f>
        <v>8.1863439726477527E-3</v>
      </c>
      <c r="D2076" s="32">
        <v>0.11236064085735697</v>
      </c>
    </row>
    <row r="2077" spans="2:4" x14ac:dyDescent="0.2">
      <c r="B2077" t="s">
        <v>2107</v>
      </c>
      <c r="C2077" s="33">
        <f>Corr_0!C2077</f>
        <v>5.7864996097106755E-2</v>
      </c>
      <c r="D2077" s="32">
        <v>2.6281927527061863E-2</v>
      </c>
    </row>
    <row r="2078" spans="2:4" x14ac:dyDescent="0.2">
      <c r="B2078" t="s">
        <v>2108</v>
      </c>
      <c r="C2078" s="33">
        <f>Corr_0!C2078</f>
        <v>-4.4578367687770487E-3</v>
      </c>
      <c r="D2078" s="32">
        <v>2.5181248636475063E-2</v>
      </c>
    </row>
    <row r="2079" spans="2:4" x14ac:dyDescent="0.2">
      <c r="B2079" t="s">
        <v>2109</v>
      </c>
      <c r="C2079" s="33">
        <f>Corr_0!C2079</f>
        <v>-1.2717735725268785E-2</v>
      </c>
      <c r="D2079" s="32">
        <v>3.851891358689849E-2</v>
      </c>
    </row>
    <row r="2080" spans="2:4" x14ac:dyDescent="0.2">
      <c r="B2080" t="s">
        <v>2110</v>
      </c>
      <c r="C2080" s="33">
        <f>Corr_0!C2080</f>
        <v>5.8885231795272205E-2</v>
      </c>
      <c r="D2080" s="32">
        <v>5.1770525633916077E-2</v>
      </c>
    </row>
    <row r="2081" spans="2:4" x14ac:dyDescent="0.2">
      <c r="B2081" t="s">
        <v>2111</v>
      </c>
      <c r="C2081" s="33">
        <f>Corr_0!C2081</f>
        <v>1.5996317198757326E-2</v>
      </c>
      <c r="D2081" s="32">
        <v>2.8091838176295542E-2</v>
      </c>
    </row>
    <row r="2082" spans="2:4" x14ac:dyDescent="0.2">
      <c r="B2082" t="s">
        <v>2112</v>
      </c>
      <c r="C2082" s="33">
        <f>Corr_0!C2082</f>
        <v>-5.4165793315605424E-3</v>
      </c>
      <c r="D2082" s="32">
        <v>5.0270017567524007E-2</v>
      </c>
    </row>
    <row r="2083" spans="2:4" x14ac:dyDescent="0.2">
      <c r="B2083" t="s">
        <v>2113</v>
      </c>
      <c r="C2083" s="33">
        <f>Corr_0!C2083</f>
        <v>6.1122817217019263E-3</v>
      </c>
      <c r="D2083" s="32">
        <v>4.1890935161995491E-2</v>
      </c>
    </row>
    <row r="2084" spans="2:4" x14ac:dyDescent="0.2">
      <c r="B2084" t="s">
        <v>2114</v>
      </c>
      <c r="C2084" s="33">
        <f>Corr_0!C2084</f>
        <v>-1.9275350752362884E-2</v>
      </c>
      <c r="D2084" s="32">
        <v>3.2476506310295583E-2</v>
      </c>
    </row>
    <row r="2085" spans="2:4" x14ac:dyDescent="0.2">
      <c r="B2085" t="s">
        <v>2115</v>
      </c>
      <c r="C2085" s="33">
        <f>Corr_0!C2085</f>
        <v>3.0540085668944415E-2</v>
      </c>
      <c r="D2085" s="32">
        <v>2.9905482453472715E-2</v>
      </c>
    </row>
    <row r="2086" spans="2:4" x14ac:dyDescent="0.2">
      <c r="B2086" t="s">
        <v>2116</v>
      </c>
      <c r="C2086" s="33">
        <f>Corr_0!C2086</f>
        <v>2.6364024374782843E-2</v>
      </c>
      <c r="D2086" s="32">
        <v>2.8424567962130109E-2</v>
      </c>
    </row>
    <row r="2087" spans="2:4" x14ac:dyDescent="0.2">
      <c r="B2087" t="s">
        <v>2117</v>
      </c>
      <c r="C2087" s="33">
        <f>Corr_0!C2087</f>
        <v>2.7466536856614501E-2</v>
      </c>
      <c r="D2087" s="32">
        <v>3.3549655369036216E-2</v>
      </c>
    </row>
    <row r="2088" spans="2:4" x14ac:dyDescent="0.2">
      <c r="B2088" t="s">
        <v>2118</v>
      </c>
      <c r="C2088" s="33">
        <f>Corr_0!C2088</f>
        <v>1.2626574441752025E-2</v>
      </c>
      <c r="D2088" s="32">
        <v>3.8183792105301866E-2</v>
      </c>
    </row>
    <row r="2089" spans="2:4" x14ac:dyDescent="0.2">
      <c r="B2089" t="s">
        <v>2119</v>
      </c>
      <c r="C2089" s="33">
        <f>Corr_0!C2089</f>
        <v>2.0891658273377346E-2</v>
      </c>
      <c r="D2089" s="32">
        <v>2.8007894019943427E-2</v>
      </c>
    </row>
    <row r="2090" spans="2:4" x14ac:dyDescent="0.2">
      <c r="B2090" t="s">
        <v>2120</v>
      </c>
      <c r="C2090" s="33">
        <f>Corr_0!C2090</f>
        <v>3.0495325390940513E-2</v>
      </c>
      <c r="D2090" s="32">
        <v>5.2030343502774808E-2</v>
      </c>
    </row>
    <row r="2091" spans="2:4" x14ac:dyDescent="0.2">
      <c r="B2091" t="s">
        <v>2121</v>
      </c>
      <c r="C2091" s="33">
        <f>Corr_0!C2091</f>
        <v>4.3894930083461757E-3</v>
      </c>
      <c r="D2091" s="32">
        <v>2.6081351198353558E-2</v>
      </c>
    </row>
    <row r="2092" spans="2:4" x14ac:dyDescent="0.2">
      <c r="B2092" t="s">
        <v>2122</v>
      </c>
      <c r="C2092" s="33">
        <f>Corr_0!C2092</f>
        <v>1.0653923861399146E-2</v>
      </c>
      <c r="D2092" s="32">
        <v>5.0484503764813365E-2</v>
      </c>
    </row>
    <row r="2093" spans="2:4" x14ac:dyDescent="0.2">
      <c r="B2093" t="s">
        <v>2123</v>
      </c>
      <c r="C2093" s="33">
        <f>Corr_0!C2093</f>
        <v>2.2424451906287717E-2</v>
      </c>
      <c r="D2093" s="32">
        <v>2.5685457287620152E-2</v>
      </c>
    </row>
    <row r="2094" spans="2:4" x14ac:dyDescent="0.2">
      <c r="B2094" t="s">
        <v>2124</v>
      </c>
      <c r="C2094" s="33">
        <f>Corr_0!C2094</f>
        <v>1.6929435924013102E-2</v>
      </c>
      <c r="D2094" s="32">
        <v>9.6402462697482594E-2</v>
      </c>
    </row>
    <row r="2095" spans="2:4" x14ac:dyDescent="0.2">
      <c r="B2095" t="s">
        <v>2125</v>
      </c>
      <c r="C2095" s="33">
        <f>Corr_0!C2095</f>
        <v>-2.6239224598834047E-3</v>
      </c>
      <c r="D2095" s="32">
        <v>3.2389479283919061E-2</v>
      </c>
    </row>
    <row r="2096" spans="2:4" x14ac:dyDescent="0.2">
      <c r="B2096" t="s">
        <v>2126</v>
      </c>
      <c r="C2096" s="33">
        <f>Corr_0!C2096</f>
        <v>-6.8071174752257022E-3</v>
      </c>
      <c r="D2096" s="32">
        <v>2.9552698944443095E-2</v>
      </c>
    </row>
    <row r="2097" spans="2:4" x14ac:dyDescent="0.2">
      <c r="B2097" t="s">
        <v>2127</v>
      </c>
      <c r="C2097" s="33">
        <f>Corr_0!C2097</f>
        <v>2.0801367504835078E-2</v>
      </c>
      <c r="D2097" s="32">
        <v>2.6271189514632948E-2</v>
      </c>
    </row>
    <row r="2098" spans="2:4" x14ac:dyDescent="0.2">
      <c r="B2098" t="s">
        <v>2128</v>
      </c>
      <c r="C2098" s="33">
        <f>Corr_0!C2098</f>
        <v>3.8630183192591202E-3</v>
      </c>
      <c r="D2098" s="32">
        <v>3.2903538171872498E-2</v>
      </c>
    </row>
    <row r="2099" spans="2:4" x14ac:dyDescent="0.2">
      <c r="B2099" t="s">
        <v>2129</v>
      </c>
      <c r="C2099" s="33">
        <f>Corr_0!C2099</f>
        <v>1.0316805181346159E-2</v>
      </c>
      <c r="D2099" s="32">
        <v>2.7222782665730777E-2</v>
      </c>
    </row>
    <row r="2100" spans="2:4" x14ac:dyDescent="0.2">
      <c r="B2100" t="s">
        <v>2130</v>
      </c>
      <c r="C2100" s="33">
        <f>Corr_0!C2100</f>
        <v>1.0267907260838233E-2</v>
      </c>
      <c r="D2100" s="32">
        <v>2.5266112310679663E-2</v>
      </c>
    </row>
    <row r="2101" spans="2:4" x14ac:dyDescent="0.2">
      <c r="B2101" t="s">
        <v>2131</v>
      </c>
      <c r="C2101" s="33">
        <f>Corr_0!C2101</f>
        <v>8.3453992808628537E-3</v>
      </c>
      <c r="D2101" s="32">
        <v>5.9078284512007022E-2</v>
      </c>
    </row>
    <row r="2102" spans="2:4" x14ac:dyDescent="0.2">
      <c r="B2102" t="s">
        <v>2132</v>
      </c>
      <c r="C2102" s="33">
        <f>Corr_0!C2102</f>
        <v>1.7592192355566284E-2</v>
      </c>
      <c r="D2102" s="32">
        <v>6.0024188176158226E-2</v>
      </c>
    </row>
    <row r="2103" spans="2:4" x14ac:dyDescent="0.2">
      <c r="B2103" t="s">
        <v>2133</v>
      </c>
      <c r="C2103" s="33">
        <f>Corr_0!C2103</f>
        <v>-1.0408796538400237E-2</v>
      </c>
      <c r="D2103" s="32">
        <v>2.5068523499377743E-2</v>
      </c>
    </row>
    <row r="2104" spans="2:4" x14ac:dyDescent="0.2">
      <c r="B2104" t="s">
        <v>2134</v>
      </c>
      <c r="C2104" s="33">
        <f>Corr_0!C2104</f>
        <v>4.6226751586010639E-2</v>
      </c>
      <c r="D2104" s="32">
        <v>6.2046707623124982E-2</v>
      </c>
    </row>
    <row r="2105" spans="2:4" x14ac:dyDescent="0.2">
      <c r="B2105" t="s">
        <v>2135</v>
      </c>
      <c r="C2105" s="33">
        <f>Corr_0!C2105</f>
        <v>-2.5845692243301934E-3</v>
      </c>
      <c r="D2105" s="32">
        <v>4.4701704409012027E-2</v>
      </c>
    </row>
    <row r="2106" spans="2:4" x14ac:dyDescent="0.2">
      <c r="B2106" t="s">
        <v>2136</v>
      </c>
      <c r="C2106" s="33">
        <f>Corr_0!C2106</f>
        <v>3.3501660593285423E-2</v>
      </c>
      <c r="D2106" s="32">
        <v>4.0275100336789889E-2</v>
      </c>
    </row>
    <row r="2107" spans="2:4" x14ac:dyDescent="0.2">
      <c r="B2107" t="s">
        <v>2137</v>
      </c>
      <c r="C2107" s="33">
        <f>Corr_0!C2107</f>
        <v>1.0108666190273896E-2</v>
      </c>
      <c r="D2107" s="32">
        <v>2.8699969174675266E-2</v>
      </c>
    </row>
    <row r="2108" spans="2:4" x14ac:dyDescent="0.2">
      <c r="B2108" t="s">
        <v>2138</v>
      </c>
      <c r="C2108" s="33">
        <f>Corr_0!C2108</f>
        <v>2.3904674189197457E-2</v>
      </c>
      <c r="D2108" s="32">
        <v>2.5076431207055105E-2</v>
      </c>
    </row>
    <row r="2109" spans="2:4" x14ac:dyDescent="0.2">
      <c r="B2109" t="s">
        <v>2139</v>
      </c>
      <c r="C2109" s="33">
        <f>Corr_0!C2109</f>
        <v>2.7922566215292009E-2</v>
      </c>
      <c r="D2109" s="32">
        <v>2.5766212167038165E-2</v>
      </c>
    </row>
    <row r="2110" spans="2:4" x14ac:dyDescent="0.2">
      <c r="B2110" t="s">
        <v>2140</v>
      </c>
      <c r="C2110" s="33">
        <f>Corr_0!C2110</f>
        <v>2.041431819764105E-2</v>
      </c>
      <c r="D2110" s="32">
        <v>3.9923688123065307E-2</v>
      </c>
    </row>
    <row r="2111" spans="2:4" x14ac:dyDescent="0.2">
      <c r="B2111" t="s">
        <v>2141</v>
      </c>
      <c r="C2111" s="33">
        <f>Corr_0!C2111</f>
        <v>3.0592156377723563E-4</v>
      </c>
      <c r="D2111" s="32">
        <v>2.6814384190086096E-2</v>
      </c>
    </row>
    <row r="2112" spans="2:4" x14ac:dyDescent="0.2">
      <c r="B2112" t="s">
        <v>2142</v>
      </c>
      <c r="C2112" s="33">
        <f>Corr_0!C2112</f>
        <v>1.5896997818034164E-2</v>
      </c>
      <c r="D2112" s="32">
        <v>2.5487902139437239E-2</v>
      </c>
    </row>
    <row r="2113" spans="2:4" x14ac:dyDescent="0.2">
      <c r="B2113" t="s">
        <v>2143</v>
      </c>
      <c r="C2113" s="33">
        <f>Corr_0!C2113</f>
        <v>4.2723300382458439E-2</v>
      </c>
      <c r="D2113" s="32">
        <v>3.9718131514244831E-2</v>
      </c>
    </row>
    <row r="2114" spans="2:4" x14ac:dyDescent="0.2">
      <c r="B2114" t="s">
        <v>2144</v>
      </c>
      <c r="C2114" s="33">
        <f>Corr_0!C2114</f>
        <v>-1.9211283473339488E-2</v>
      </c>
      <c r="D2114" s="32">
        <v>3.2180183312941514E-2</v>
      </c>
    </row>
    <row r="2115" spans="2:4" x14ac:dyDescent="0.2">
      <c r="B2115" t="s">
        <v>2145</v>
      </c>
      <c r="C2115" s="33">
        <f>Corr_0!C2115</f>
        <v>3.2158389163141961E-2</v>
      </c>
      <c r="D2115" s="32">
        <v>2.8851355362121474E-2</v>
      </c>
    </row>
    <row r="2116" spans="2:4" x14ac:dyDescent="0.2">
      <c r="B2116" t="s">
        <v>2146</v>
      </c>
      <c r="C2116" s="33">
        <f>Corr_0!C2116</f>
        <v>-5.2138092321457434E-3</v>
      </c>
      <c r="D2116" s="32">
        <v>5.6943127079361437E-2</v>
      </c>
    </row>
    <row r="2117" spans="2:4" x14ac:dyDescent="0.2">
      <c r="B2117" t="s">
        <v>2147</v>
      </c>
      <c r="C2117" s="33">
        <f>Corr_0!C2117</f>
        <v>3.1766001205222614E-3</v>
      </c>
      <c r="D2117" s="32">
        <v>2.5012599079580089E-2</v>
      </c>
    </row>
    <row r="2118" spans="2:4" x14ac:dyDescent="0.2">
      <c r="B2118" t="s">
        <v>2148</v>
      </c>
      <c r="C2118" s="33">
        <f>Corr_0!C2118</f>
        <v>-2.4684676907314032E-2</v>
      </c>
      <c r="D2118" s="32">
        <v>2.620429321414286E-2</v>
      </c>
    </row>
    <row r="2119" spans="2:4" x14ac:dyDescent="0.2">
      <c r="B2119" t="s">
        <v>2149</v>
      </c>
      <c r="C2119" s="33">
        <f>Corr_0!C2119</f>
        <v>4.4304825816546663E-2</v>
      </c>
      <c r="D2119" s="32">
        <v>2.5000356213119135E-2</v>
      </c>
    </row>
    <row r="2120" spans="2:4" x14ac:dyDescent="0.2">
      <c r="B2120" t="s">
        <v>2150</v>
      </c>
      <c r="C2120" s="33">
        <f>Corr_0!C2120</f>
        <v>3.8133921583001495E-2</v>
      </c>
      <c r="D2120" s="32">
        <v>2.647182107278101E-2</v>
      </c>
    </row>
    <row r="2121" spans="2:4" x14ac:dyDescent="0.2">
      <c r="B2121" t="s">
        <v>2151</v>
      </c>
      <c r="C2121" s="33">
        <f>Corr_0!C2121</f>
        <v>3.7757398209098438E-2</v>
      </c>
      <c r="D2121" s="32">
        <v>2.5492511667428094E-2</v>
      </c>
    </row>
    <row r="2122" spans="2:4" x14ac:dyDescent="0.2">
      <c r="B2122" t="s">
        <v>2152</v>
      </c>
      <c r="C2122" s="33">
        <f>Corr_0!C2122</f>
        <v>1.4402333473978696E-2</v>
      </c>
      <c r="D2122" s="32">
        <v>2.7364132339521799E-2</v>
      </c>
    </row>
    <row r="2123" spans="2:4" x14ac:dyDescent="0.2">
      <c r="B2123" t="s">
        <v>2153</v>
      </c>
      <c r="C2123" s="33">
        <f>Corr_0!C2123</f>
        <v>-7.1979585845600175E-3</v>
      </c>
      <c r="D2123" s="32">
        <v>5.3948293624793649E-2</v>
      </c>
    </row>
    <row r="2124" spans="2:4" x14ac:dyDescent="0.2">
      <c r="B2124" t="s">
        <v>2154</v>
      </c>
      <c r="C2124" s="33">
        <f>Corr_0!C2124</f>
        <v>-1.334431524941013E-3</v>
      </c>
      <c r="D2124" s="32">
        <v>3.6462598046096251E-2</v>
      </c>
    </row>
    <row r="2125" spans="2:4" x14ac:dyDescent="0.2">
      <c r="B2125" t="s">
        <v>2155</v>
      </c>
      <c r="C2125" s="33">
        <f>Corr_0!C2125</f>
        <v>-2.0674453508478574E-2</v>
      </c>
      <c r="D2125" s="32">
        <v>5.149070652329283E-2</v>
      </c>
    </row>
    <row r="2126" spans="2:4" x14ac:dyDescent="0.2">
      <c r="B2126" t="s">
        <v>2156</v>
      </c>
      <c r="C2126" s="33">
        <f>Corr_0!C2126</f>
        <v>3.0651942273067292E-3</v>
      </c>
      <c r="D2126" s="32">
        <v>2.6947677489718755E-2</v>
      </c>
    </row>
    <row r="2127" spans="2:4" x14ac:dyDescent="0.2">
      <c r="B2127" t="s">
        <v>2157</v>
      </c>
      <c r="C2127" s="33">
        <f>Corr_0!C2127</f>
        <v>1.8277959214540042E-2</v>
      </c>
      <c r="D2127" s="32">
        <v>2.7099694828942686E-2</v>
      </c>
    </row>
    <row r="2128" spans="2:4" x14ac:dyDescent="0.2">
      <c r="B2128" t="s">
        <v>2158</v>
      </c>
      <c r="C2128" s="33">
        <f>Corr_0!C2128</f>
        <v>3.288141111668046E-3</v>
      </c>
      <c r="D2128" s="32">
        <v>2.6376838572032657E-2</v>
      </c>
    </row>
    <row r="2129" spans="2:4" x14ac:dyDescent="0.2">
      <c r="B2129" t="s">
        <v>2159</v>
      </c>
      <c r="C2129" s="33">
        <f>Corr_0!C2129</f>
        <v>1.2689336315120127E-2</v>
      </c>
      <c r="D2129" s="32">
        <v>2.5851562592053547E-2</v>
      </c>
    </row>
    <row r="2130" spans="2:4" x14ac:dyDescent="0.2">
      <c r="B2130" t="s">
        <v>2160</v>
      </c>
      <c r="C2130" s="33">
        <f>Corr_0!C2130</f>
        <v>1.6510515686248489E-2</v>
      </c>
      <c r="D2130" s="32">
        <v>2.8495177664517847E-2</v>
      </c>
    </row>
    <row r="2131" spans="2:4" x14ac:dyDescent="0.2">
      <c r="B2131" t="s">
        <v>2161</v>
      </c>
      <c r="C2131" s="33">
        <f>Corr_0!C2131</f>
        <v>-2.0123482385840628E-2</v>
      </c>
      <c r="D2131" s="32">
        <v>2.5932246642677174E-2</v>
      </c>
    </row>
    <row r="2132" spans="2:4" x14ac:dyDescent="0.2">
      <c r="B2132" t="s">
        <v>2162</v>
      </c>
      <c r="C2132" s="33">
        <f>Corr_0!C2132</f>
        <v>3.8363076532244744E-2</v>
      </c>
      <c r="D2132" s="32">
        <v>2.5645063273211595E-2</v>
      </c>
    </row>
    <row r="2133" spans="2:4" x14ac:dyDescent="0.2">
      <c r="B2133" t="s">
        <v>2163</v>
      </c>
      <c r="C2133" s="33">
        <f>Corr_0!C2133</f>
        <v>-3.5754678025227398E-3</v>
      </c>
      <c r="D2133" s="32">
        <v>6.8544723065423752E-2</v>
      </c>
    </row>
    <row r="2134" spans="2:4" x14ac:dyDescent="0.2">
      <c r="B2134" t="s">
        <v>2164</v>
      </c>
      <c r="C2134" s="33">
        <f>Corr_0!C2134</f>
        <v>1.3790883389784996E-2</v>
      </c>
      <c r="D2134" s="32">
        <v>2.5921423282142184E-2</v>
      </c>
    </row>
    <row r="2135" spans="2:4" x14ac:dyDescent="0.2">
      <c r="B2135" t="s">
        <v>2165</v>
      </c>
      <c r="C2135" s="33">
        <f>Corr_0!C2135</f>
        <v>3.0857001761794324E-2</v>
      </c>
      <c r="D2135" s="32">
        <v>2.9331879084023252E-2</v>
      </c>
    </row>
    <row r="2136" spans="2:4" x14ac:dyDescent="0.2">
      <c r="B2136" t="s">
        <v>2166</v>
      </c>
      <c r="C2136" s="33">
        <f>Corr_0!C2136</f>
        <v>3.0035490529065852E-2</v>
      </c>
      <c r="D2136" s="32">
        <v>6.1249910721989327E-2</v>
      </c>
    </row>
    <row r="2137" spans="2:4" x14ac:dyDescent="0.2">
      <c r="B2137" t="s">
        <v>2167</v>
      </c>
      <c r="C2137" s="33">
        <f>Corr_0!C2137</f>
        <v>-2.6896322505362801E-3</v>
      </c>
      <c r="D2137" s="32">
        <v>3.0737498888796067E-2</v>
      </c>
    </row>
    <row r="2138" spans="2:4" x14ac:dyDescent="0.2">
      <c r="B2138" t="s">
        <v>2168</v>
      </c>
      <c r="C2138" s="33">
        <f>Corr_0!C2138</f>
        <v>3.0204291471617982E-2</v>
      </c>
      <c r="D2138" s="32">
        <v>2.5171146501622707E-2</v>
      </c>
    </row>
    <row r="2139" spans="2:4" x14ac:dyDescent="0.2">
      <c r="B2139" t="s">
        <v>2169</v>
      </c>
      <c r="C2139" s="33">
        <f>Corr_0!C2139</f>
        <v>3.0144048701174882E-2</v>
      </c>
      <c r="D2139" s="32">
        <v>2.7538073795005447E-2</v>
      </c>
    </row>
    <row r="2140" spans="2:4" x14ac:dyDescent="0.2">
      <c r="B2140" t="s">
        <v>2170</v>
      </c>
      <c r="C2140" s="33">
        <f>Corr_0!C2140</f>
        <v>2.5360396641435998E-2</v>
      </c>
      <c r="D2140" s="32">
        <v>2.5519255840944326E-2</v>
      </c>
    </row>
    <row r="2141" spans="2:4" x14ac:dyDescent="0.2">
      <c r="B2141" t="s">
        <v>2171</v>
      </c>
      <c r="C2141" s="33">
        <f>Corr_0!C2141</f>
        <v>3.8771247832376536E-3</v>
      </c>
      <c r="D2141" s="32">
        <v>2.5539598105420287E-2</v>
      </c>
    </row>
    <row r="2142" spans="2:4" x14ac:dyDescent="0.2">
      <c r="B2142" t="s">
        <v>2172</v>
      </c>
      <c r="C2142" s="33">
        <f>Corr_0!C2142</f>
        <v>6.113484593939655E-3</v>
      </c>
      <c r="D2142" s="32">
        <v>2.5477761813652237E-2</v>
      </c>
    </row>
    <row r="2143" spans="2:4" x14ac:dyDescent="0.2">
      <c r="B2143" t="s">
        <v>2173</v>
      </c>
      <c r="C2143" s="33">
        <f>Corr_0!C2143</f>
        <v>-1.3603387179791076E-3</v>
      </c>
      <c r="D2143" s="32">
        <v>2.5055981412592521E-2</v>
      </c>
    </row>
    <row r="2144" spans="2:4" x14ac:dyDescent="0.2">
      <c r="B2144" t="s">
        <v>2174</v>
      </c>
      <c r="C2144" s="33">
        <f>Corr_0!C2144</f>
        <v>2.0773059054624669E-2</v>
      </c>
      <c r="D2144" s="32">
        <v>2.5027344139366137E-2</v>
      </c>
    </row>
    <row r="2145" spans="2:4" x14ac:dyDescent="0.2">
      <c r="B2145" t="s">
        <v>2175</v>
      </c>
      <c r="C2145" s="33">
        <f>Corr_0!C2145</f>
        <v>3.0494378154991165E-3</v>
      </c>
      <c r="D2145" s="32">
        <v>4.4039099442927672E-2</v>
      </c>
    </row>
    <row r="2146" spans="2:4" x14ac:dyDescent="0.2">
      <c r="B2146" t="s">
        <v>2176</v>
      </c>
      <c r="C2146" s="33">
        <f>Corr_0!C2146</f>
        <v>-2.3346872247107783E-2</v>
      </c>
      <c r="D2146" s="32">
        <v>2.5051031148967493E-2</v>
      </c>
    </row>
    <row r="2147" spans="2:4" x14ac:dyDescent="0.2">
      <c r="B2147" t="s">
        <v>2177</v>
      </c>
      <c r="C2147" s="33">
        <f>Corr_0!C2147</f>
        <v>1.2971957737036622E-2</v>
      </c>
      <c r="D2147" s="32">
        <v>6.455658827023017E-2</v>
      </c>
    </row>
    <row r="2148" spans="2:4" x14ac:dyDescent="0.2">
      <c r="B2148" t="s">
        <v>2178</v>
      </c>
      <c r="C2148" s="33">
        <f>Corr_0!C2148</f>
        <v>-6.010704679953632E-3</v>
      </c>
      <c r="D2148" s="32">
        <v>4.2378496509656527E-2</v>
      </c>
    </row>
    <row r="2149" spans="2:4" x14ac:dyDescent="0.2">
      <c r="B2149" t="s">
        <v>2179</v>
      </c>
      <c r="C2149" s="33">
        <f>Corr_0!C2149</f>
        <v>2.9517703340358234E-2</v>
      </c>
      <c r="D2149" s="32">
        <v>2.8291762018488043E-2</v>
      </c>
    </row>
    <row r="2150" spans="2:4" x14ac:dyDescent="0.2">
      <c r="B2150" t="s">
        <v>2180</v>
      </c>
      <c r="C2150" s="33">
        <f>Corr_0!C2150</f>
        <v>9.2410928522505004E-3</v>
      </c>
      <c r="D2150" s="32">
        <v>2.8173091030142622E-2</v>
      </c>
    </row>
    <row r="2151" spans="2:4" x14ac:dyDescent="0.2">
      <c r="B2151" t="s">
        <v>2181</v>
      </c>
      <c r="C2151" s="33">
        <f>Corr_0!C2151</f>
        <v>-2.3612664980595326E-2</v>
      </c>
      <c r="D2151" s="32">
        <v>5.2199765748267145E-2</v>
      </c>
    </row>
    <row r="2152" spans="2:4" x14ac:dyDescent="0.2">
      <c r="B2152" t="s">
        <v>2182</v>
      </c>
      <c r="C2152" s="33">
        <f>Corr_0!C2152</f>
        <v>-8.391858098833074E-3</v>
      </c>
      <c r="D2152" s="32">
        <v>3.6726129529938804E-2</v>
      </c>
    </row>
    <row r="2153" spans="2:4" x14ac:dyDescent="0.2">
      <c r="B2153" t="s">
        <v>2183</v>
      </c>
      <c r="C2153" s="33">
        <f>Corr_0!C2153</f>
        <v>1.1272963993286702E-2</v>
      </c>
      <c r="D2153" s="32">
        <v>2.5133959142200096E-2</v>
      </c>
    </row>
    <row r="2154" spans="2:4" x14ac:dyDescent="0.2">
      <c r="B2154" t="s">
        <v>2184</v>
      </c>
      <c r="C2154" s="33">
        <f>Corr_0!C2154</f>
        <v>8.8656913908857909E-3</v>
      </c>
      <c r="D2154" s="32">
        <v>5.0436424289898675E-2</v>
      </c>
    </row>
    <row r="2155" spans="2:4" x14ac:dyDescent="0.2">
      <c r="B2155" t="s">
        <v>2185</v>
      </c>
      <c r="C2155" s="33">
        <f>Corr_0!C2155</f>
        <v>4.1610400600320889E-2</v>
      </c>
      <c r="D2155" s="32">
        <v>2.7375871552599407E-2</v>
      </c>
    </row>
    <row r="2156" spans="2:4" x14ac:dyDescent="0.2">
      <c r="B2156" t="s">
        <v>2186</v>
      </c>
      <c r="C2156" s="33">
        <f>Corr_0!C2156</f>
        <v>1.9810767960692768E-2</v>
      </c>
      <c r="D2156" s="32">
        <v>3.9434974635832683E-2</v>
      </c>
    </row>
    <row r="2157" spans="2:4" x14ac:dyDescent="0.2">
      <c r="B2157" t="s">
        <v>2187</v>
      </c>
      <c r="C2157" s="33">
        <f>Corr_0!C2157</f>
        <v>3.3711416872322222E-2</v>
      </c>
      <c r="D2157" s="32">
        <v>4.214993109894815E-2</v>
      </c>
    </row>
    <row r="2158" spans="2:4" x14ac:dyDescent="0.2">
      <c r="B2158" t="s">
        <v>2188</v>
      </c>
      <c r="C2158" s="33">
        <f>Corr_0!C2158</f>
        <v>6.401750731390746E-3</v>
      </c>
      <c r="D2158" s="32">
        <v>3.3485352494050477E-2</v>
      </c>
    </row>
    <row r="2159" spans="2:4" x14ac:dyDescent="0.2">
      <c r="B2159" t="s">
        <v>2189</v>
      </c>
      <c r="C2159" s="33">
        <f>Corr_0!C2159</f>
        <v>-5.61203960112284E-3</v>
      </c>
      <c r="D2159" s="32">
        <v>2.6214856063469967E-2</v>
      </c>
    </row>
    <row r="2160" spans="2:4" x14ac:dyDescent="0.2">
      <c r="B2160" t="s">
        <v>2190</v>
      </c>
      <c r="C2160" s="33">
        <f>Corr_0!C2160</f>
        <v>5.089884333738387E-2</v>
      </c>
      <c r="D2160" s="32">
        <v>3.4284956982032218E-2</v>
      </c>
    </row>
    <row r="2161" spans="2:4" x14ac:dyDescent="0.2">
      <c r="B2161" t="s">
        <v>2191</v>
      </c>
      <c r="C2161" s="33">
        <f>Corr_0!C2161</f>
        <v>9.539767433684827E-3</v>
      </c>
      <c r="D2161" s="32">
        <v>2.7042575160331615E-2</v>
      </c>
    </row>
    <row r="2162" spans="2:4" x14ac:dyDescent="0.2">
      <c r="B2162" t="s">
        <v>2192</v>
      </c>
      <c r="C2162" s="33">
        <f>Corr_0!C2162</f>
        <v>-1.3010278135814317E-2</v>
      </c>
      <c r="D2162" s="32">
        <v>2.5981686665380997E-2</v>
      </c>
    </row>
    <row r="2163" spans="2:4" x14ac:dyDescent="0.2">
      <c r="B2163" t="s">
        <v>2193</v>
      </c>
      <c r="C2163" s="33">
        <f>Corr_0!C2163</f>
        <v>1.1828561363169279E-2</v>
      </c>
      <c r="D2163" s="32">
        <v>4.3523931337015771E-2</v>
      </c>
    </row>
    <row r="2164" spans="2:4" x14ac:dyDescent="0.2">
      <c r="B2164" t="s">
        <v>2194</v>
      </c>
      <c r="C2164" s="33">
        <f>Corr_0!C2164</f>
        <v>2.1018356732721788E-2</v>
      </c>
      <c r="D2164" s="32">
        <v>8.9856607314880876E-2</v>
      </c>
    </row>
    <row r="2165" spans="2:4" x14ac:dyDescent="0.2">
      <c r="B2165" t="s">
        <v>2195</v>
      </c>
      <c r="C2165" s="33">
        <f>Corr_0!C2165</f>
        <v>2.2884386484773193E-2</v>
      </c>
      <c r="D2165" s="32">
        <v>5.9319114062630927E-2</v>
      </c>
    </row>
    <row r="2166" spans="2:4" x14ac:dyDescent="0.2">
      <c r="B2166" t="s">
        <v>2196</v>
      </c>
      <c r="C2166" s="33">
        <f>Corr_0!C2166</f>
        <v>1.8553162225528576E-2</v>
      </c>
      <c r="D2166" s="32">
        <v>4.7263120535728155E-2</v>
      </c>
    </row>
    <row r="2167" spans="2:4" x14ac:dyDescent="0.2">
      <c r="B2167" t="s">
        <v>2197</v>
      </c>
      <c r="C2167" s="33">
        <f>Corr_0!C2167</f>
        <v>2.4986408751848398E-2</v>
      </c>
      <c r="D2167" s="32">
        <v>5.2759663303627004E-2</v>
      </c>
    </row>
    <row r="2168" spans="2:4" x14ac:dyDescent="0.2">
      <c r="B2168" t="s">
        <v>2198</v>
      </c>
      <c r="C2168" s="33">
        <f>Corr_0!C2168</f>
        <v>3.7722840053265094E-2</v>
      </c>
      <c r="D2168" s="32">
        <v>3.0856218539346246E-2</v>
      </c>
    </row>
    <row r="2169" spans="2:4" x14ac:dyDescent="0.2">
      <c r="B2169" t="s">
        <v>2199</v>
      </c>
      <c r="C2169" s="33">
        <f>Corr_0!C2169</f>
        <v>-1.0678114808145246E-2</v>
      </c>
      <c r="D2169" s="32">
        <v>2.5025120403986273E-2</v>
      </c>
    </row>
    <row r="2170" spans="2:4" x14ac:dyDescent="0.2">
      <c r="B2170" t="s">
        <v>2200</v>
      </c>
      <c r="C2170" s="33">
        <f>Corr_0!C2170</f>
        <v>2.2340796580957466E-2</v>
      </c>
      <c r="D2170" s="32">
        <v>2.519695995449181E-2</v>
      </c>
    </row>
    <row r="2171" spans="2:4" x14ac:dyDescent="0.2">
      <c r="B2171" t="s">
        <v>2201</v>
      </c>
      <c r="C2171" s="33">
        <f>Corr_0!C2171</f>
        <v>4.0086825242021014E-2</v>
      </c>
      <c r="D2171" s="32">
        <v>2.6069004614422422E-2</v>
      </c>
    </row>
    <row r="2172" spans="2:4" x14ac:dyDescent="0.2">
      <c r="B2172" t="s">
        <v>2202</v>
      </c>
      <c r="C2172" s="33">
        <f>Corr_0!C2172</f>
        <v>-3.2020463560334857E-3</v>
      </c>
      <c r="D2172" s="32">
        <v>3.5587950957726662E-2</v>
      </c>
    </row>
    <row r="2173" spans="2:4" x14ac:dyDescent="0.2">
      <c r="B2173" t="s">
        <v>2203</v>
      </c>
      <c r="C2173" s="33">
        <f>Corr_0!C2173</f>
        <v>-1.7300832977671182E-2</v>
      </c>
      <c r="D2173" s="32">
        <v>3.3135224272213715E-2</v>
      </c>
    </row>
    <row r="2174" spans="2:4" x14ac:dyDescent="0.2">
      <c r="B2174" t="s">
        <v>2204</v>
      </c>
      <c r="C2174" s="33">
        <f>Corr_0!C2174</f>
        <v>-1.5533936952209839E-2</v>
      </c>
      <c r="D2174" s="32">
        <v>8.4067748357139122E-2</v>
      </c>
    </row>
    <row r="2175" spans="2:4" x14ac:dyDescent="0.2">
      <c r="B2175" t="s">
        <v>2205</v>
      </c>
      <c r="C2175" s="33">
        <f>Corr_0!C2175</f>
        <v>1.7276717426328997E-3</v>
      </c>
      <c r="D2175" s="32">
        <v>8.3945154799242611E-2</v>
      </c>
    </row>
    <row r="2176" spans="2:4" x14ac:dyDescent="0.2">
      <c r="B2176" t="s">
        <v>2206</v>
      </c>
      <c r="C2176" s="33">
        <f>Corr_0!C2176</f>
        <v>-6.1824314363707351E-3</v>
      </c>
      <c r="D2176" s="32">
        <v>2.588775068268985E-2</v>
      </c>
    </row>
    <row r="2177" spans="2:4" x14ac:dyDescent="0.2">
      <c r="B2177" t="s">
        <v>2207</v>
      </c>
      <c r="C2177" s="33">
        <f>Corr_0!C2177</f>
        <v>-2.3012977756169332E-2</v>
      </c>
      <c r="D2177" s="32">
        <v>5.9327619934638746E-2</v>
      </c>
    </row>
    <row r="2178" spans="2:4" x14ac:dyDescent="0.2">
      <c r="B2178" t="s">
        <v>2208</v>
      </c>
      <c r="C2178" s="33">
        <f>Corr_0!C2178</f>
        <v>3.4180390109372051E-2</v>
      </c>
      <c r="D2178" s="32">
        <v>4.3875207265968844E-2</v>
      </c>
    </row>
    <row r="2179" spans="2:4" x14ac:dyDescent="0.2">
      <c r="B2179" t="s">
        <v>2209</v>
      </c>
      <c r="C2179" s="33">
        <f>Corr_0!C2179</f>
        <v>-2.1459463112856354E-2</v>
      </c>
      <c r="D2179" s="32">
        <v>2.6817216036047219E-2</v>
      </c>
    </row>
    <row r="2180" spans="2:4" x14ac:dyDescent="0.2">
      <c r="B2180" t="s">
        <v>2210</v>
      </c>
      <c r="C2180" s="33">
        <f>Corr_0!C2180</f>
        <v>1.1388103556295015E-2</v>
      </c>
      <c r="D2180" s="32">
        <v>3.4004471375051581E-2</v>
      </c>
    </row>
    <row r="2181" spans="2:4" x14ac:dyDescent="0.2">
      <c r="B2181" t="s">
        <v>2211</v>
      </c>
      <c r="C2181" s="33">
        <f>Corr_0!C2181</f>
        <v>9.3033948490271624E-3</v>
      </c>
      <c r="D2181" s="32">
        <v>3.2242214066264645E-2</v>
      </c>
    </row>
    <row r="2182" spans="2:4" x14ac:dyDescent="0.2">
      <c r="B2182" t="s">
        <v>2212</v>
      </c>
      <c r="C2182" s="33">
        <f>Corr_0!C2182</f>
        <v>-1.6816056632209371E-2</v>
      </c>
      <c r="D2182" s="32">
        <v>3.262224557953939E-2</v>
      </c>
    </row>
    <row r="2183" spans="2:4" x14ac:dyDescent="0.2">
      <c r="B2183" t="s">
        <v>2213</v>
      </c>
      <c r="C2183" s="33">
        <f>Corr_0!C2183</f>
        <v>-9.3388449391170036E-3</v>
      </c>
      <c r="D2183" s="32">
        <v>2.5165887270379383E-2</v>
      </c>
    </row>
    <row r="2184" spans="2:4" x14ac:dyDescent="0.2">
      <c r="B2184" t="s">
        <v>2214</v>
      </c>
      <c r="C2184" s="33">
        <f>Corr_0!C2184</f>
        <v>1.2532510795773891E-2</v>
      </c>
      <c r="D2184" s="32">
        <v>8.123910594855055E-2</v>
      </c>
    </row>
    <row r="2185" spans="2:4" x14ac:dyDescent="0.2">
      <c r="B2185" t="s">
        <v>2215</v>
      </c>
      <c r="C2185" s="33">
        <f>Corr_0!C2185</f>
        <v>3.9641157355841714E-2</v>
      </c>
      <c r="D2185" s="32">
        <v>3.0920414306006297E-2</v>
      </c>
    </row>
    <row r="2186" spans="2:4" x14ac:dyDescent="0.2">
      <c r="B2186" t="s">
        <v>2216</v>
      </c>
      <c r="C2186" s="33">
        <f>Corr_0!C2186</f>
        <v>-3.1209758617306068E-3</v>
      </c>
      <c r="D2186" s="32">
        <v>2.8085769586808904E-2</v>
      </c>
    </row>
    <row r="2187" spans="2:4" x14ac:dyDescent="0.2">
      <c r="B2187" t="s">
        <v>2217</v>
      </c>
      <c r="C2187" s="33">
        <f>Corr_0!C2187</f>
        <v>2.2137320959194691E-2</v>
      </c>
      <c r="D2187" s="32">
        <v>2.8108472292507014E-2</v>
      </c>
    </row>
    <row r="2188" spans="2:4" x14ac:dyDescent="0.2">
      <c r="B2188" t="s">
        <v>2218</v>
      </c>
      <c r="C2188" s="33">
        <f>Corr_0!C2188</f>
        <v>1.0234996155671312E-2</v>
      </c>
      <c r="D2188" s="32">
        <v>2.7574987736768766E-2</v>
      </c>
    </row>
    <row r="2189" spans="2:4" x14ac:dyDescent="0.2">
      <c r="B2189" t="s">
        <v>2219</v>
      </c>
      <c r="C2189" s="33">
        <f>Corr_0!C2189</f>
        <v>-1.7005442006156508E-2</v>
      </c>
      <c r="D2189" s="32">
        <v>2.8243725795022233E-2</v>
      </c>
    </row>
    <row r="2190" spans="2:4" x14ac:dyDescent="0.2">
      <c r="B2190" t="s">
        <v>2220</v>
      </c>
      <c r="C2190" s="33">
        <f>Corr_0!C2190</f>
        <v>2.5485367132459788E-2</v>
      </c>
      <c r="D2190" s="32">
        <v>7.0416102728706714E-2</v>
      </c>
    </row>
    <row r="2191" spans="2:4" x14ac:dyDescent="0.2">
      <c r="B2191" t="s">
        <v>2221</v>
      </c>
      <c r="C2191" s="33">
        <f>Corr_0!C2191</f>
        <v>8.2732075901509744E-3</v>
      </c>
      <c r="D2191" s="32">
        <v>2.6355144597892004E-2</v>
      </c>
    </row>
    <row r="2192" spans="2:4" x14ac:dyDescent="0.2">
      <c r="B2192" t="s">
        <v>2222</v>
      </c>
      <c r="C2192" s="33">
        <f>Corr_0!C2192</f>
        <v>8.9889544854761892E-3</v>
      </c>
      <c r="D2192" s="32">
        <v>3.3871387810048899E-2</v>
      </c>
    </row>
    <row r="2193" spans="2:4" x14ac:dyDescent="0.2">
      <c r="B2193" t="s">
        <v>2223</v>
      </c>
      <c r="C2193" s="33">
        <f>Corr_0!C2193</f>
        <v>1.9607628540178654E-2</v>
      </c>
      <c r="D2193" s="32">
        <v>3.9723983782963268E-2</v>
      </c>
    </row>
    <row r="2194" spans="2:4" x14ac:dyDescent="0.2">
      <c r="B2194" t="s">
        <v>2224</v>
      </c>
      <c r="C2194" s="33">
        <f>Corr_0!C2194</f>
        <v>-7.8516503380962072E-3</v>
      </c>
      <c r="D2194" s="32">
        <v>3.4045622972962181E-2</v>
      </c>
    </row>
    <row r="2195" spans="2:4" x14ac:dyDescent="0.2">
      <c r="B2195" t="s">
        <v>2225</v>
      </c>
      <c r="C2195" s="33">
        <f>Corr_0!C2195</f>
        <v>-1.6699330000592101E-2</v>
      </c>
      <c r="D2195" s="32">
        <v>3.9417584703077296E-2</v>
      </c>
    </row>
    <row r="2196" spans="2:4" x14ac:dyDescent="0.2">
      <c r="B2196" t="s">
        <v>2226</v>
      </c>
      <c r="C2196" s="33">
        <f>Corr_0!C2196</f>
        <v>-1.1013976605300181E-2</v>
      </c>
      <c r="D2196" s="32">
        <v>2.5407210889511658E-2</v>
      </c>
    </row>
    <row r="2197" spans="2:4" x14ac:dyDescent="0.2">
      <c r="B2197" t="s">
        <v>2227</v>
      </c>
      <c r="C2197" s="33">
        <f>Corr_0!C2197</f>
        <v>1.061918256863326E-3</v>
      </c>
      <c r="D2197" s="32">
        <v>3.4789667272583188E-2</v>
      </c>
    </row>
    <row r="2198" spans="2:4" x14ac:dyDescent="0.2">
      <c r="B2198" t="s">
        <v>2228</v>
      </c>
      <c r="C2198" s="33">
        <f>Corr_0!C2198</f>
        <v>-1.6903817671765874E-2</v>
      </c>
      <c r="D2198" s="32">
        <v>2.5668080452996449E-2</v>
      </c>
    </row>
    <row r="2199" spans="2:4" x14ac:dyDescent="0.2">
      <c r="B2199" t="s">
        <v>2229</v>
      </c>
      <c r="C2199" s="33">
        <f>Corr_0!C2199</f>
        <v>-2.4375322528100967E-3</v>
      </c>
      <c r="D2199" s="32">
        <v>2.5005984825838531E-2</v>
      </c>
    </row>
    <row r="2200" spans="2:4" x14ac:dyDescent="0.2">
      <c r="B2200" t="s">
        <v>2230</v>
      </c>
      <c r="C2200" s="33">
        <f>Corr_0!C2200</f>
        <v>-2.2545154762973335E-2</v>
      </c>
      <c r="D2200" s="32">
        <v>3.2885695913841884E-2</v>
      </c>
    </row>
    <row r="2201" spans="2:4" x14ac:dyDescent="0.2">
      <c r="B2201" t="s">
        <v>2231</v>
      </c>
      <c r="C2201" s="33">
        <f>Corr_0!C2201</f>
        <v>1.2291143644763169E-2</v>
      </c>
      <c r="D2201" s="32">
        <v>2.5322076924250578E-2</v>
      </c>
    </row>
    <row r="2202" spans="2:4" x14ac:dyDescent="0.2">
      <c r="B2202" t="s">
        <v>2232</v>
      </c>
      <c r="C2202" s="33">
        <f>Corr_0!C2202</f>
        <v>1.3712886316095126E-2</v>
      </c>
      <c r="D2202" s="32">
        <v>6.8772657816851684E-2</v>
      </c>
    </row>
    <row r="2203" spans="2:4" x14ac:dyDescent="0.2">
      <c r="B2203" t="s">
        <v>2233</v>
      </c>
      <c r="C2203" s="33">
        <f>Corr_0!C2203</f>
        <v>3.0111873993454726E-2</v>
      </c>
      <c r="D2203" s="32">
        <v>5.2559861030245174E-2</v>
      </c>
    </row>
    <row r="2204" spans="2:4" x14ac:dyDescent="0.2">
      <c r="B2204" t="s">
        <v>2234</v>
      </c>
      <c r="C2204" s="33">
        <f>Corr_0!C2204</f>
        <v>1.7504687089360094E-2</v>
      </c>
      <c r="D2204" s="32">
        <v>4.0865780531867818E-2</v>
      </c>
    </row>
    <row r="2205" spans="2:4" x14ac:dyDescent="0.2">
      <c r="B2205" t="s">
        <v>2235</v>
      </c>
      <c r="C2205" s="33">
        <f>Corr_0!C2205</f>
        <v>3.1740684539634828E-2</v>
      </c>
      <c r="D2205" s="32">
        <v>2.9547816046991117E-2</v>
      </c>
    </row>
    <row r="2206" spans="2:4" x14ac:dyDescent="0.2">
      <c r="B2206" t="s">
        <v>2236</v>
      </c>
      <c r="C2206" s="33">
        <f>Corr_0!C2206</f>
        <v>-4.0637023856684943E-3</v>
      </c>
      <c r="D2206" s="32">
        <v>2.8636655663956727E-2</v>
      </c>
    </row>
    <row r="2207" spans="2:4" x14ac:dyDescent="0.2">
      <c r="B2207" t="s">
        <v>2237</v>
      </c>
      <c r="C2207" s="33">
        <f>Corr_0!C2207</f>
        <v>3.5549476000078219E-2</v>
      </c>
      <c r="D2207" s="32">
        <v>2.5252817378519053E-2</v>
      </c>
    </row>
    <row r="2208" spans="2:4" x14ac:dyDescent="0.2">
      <c r="B2208" t="s">
        <v>2238</v>
      </c>
      <c r="C2208" s="33">
        <f>Corr_0!C2208</f>
        <v>1.0339081270993823E-2</v>
      </c>
      <c r="D2208" s="32">
        <v>5.1202382346845057E-2</v>
      </c>
    </row>
    <row r="2209" spans="2:4" x14ac:dyDescent="0.2">
      <c r="B2209" t="s">
        <v>2239</v>
      </c>
      <c r="C2209" s="33">
        <f>Corr_0!C2209</f>
        <v>-1.1331024357340291E-4</v>
      </c>
      <c r="D2209" s="32">
        <v>2.6697274978668778E-2</v>
      </c>
    </row>
    <row r="2210" spans="2:4" x14ac:dyDescent="0.2">
      <c r="B2210" t="s">
        <v>2240</v>
      </c>
      <c r="C2210" s="33">
        <f>Corr_0!C2210</f>
        <v>-2.353909200858912E-2</v>
      </c>
      <c r="D2210" s="32">
        <v>2.5406381880756564E-2</v>
      </c>
    </row>
    <row r="2211" spans="2:4" x14ac:dyDescent="0.2">
      <c r="B2211" t="s">
        <v>2241</v>
      </c>
      <c r="C2211" s="33">
        <f>Corr_0!C2211</f>
        <v>-1.8323937766095685E-2</v>
      </c>
      <c r="D2211" s="32">
        <v>5.890256969522107E-2</v>
      </c>
    </row>
    <row r="2212" spans="2:4" x14ac:dyDescent="0.2">
      <c r="B2212" t="s">
        <v>2242</v>
      </c>
      <c r="C2212" s="33">
        <f>Corr_0!C2212</f>
        <v>-1.6457446453599367E-2</v>
      </c>
      <c r="D2212" s="32">
        <v>8.0558823116752026E-2</v>
      </c>
    </row>
    <row r="2213" spans="2:4" x14ac:dyDescent="0.2">
      <c r="B2213" t="s">
        <v>2243</v>
      </c>
      <c r="C2213" s="33">
        <f>Corr_0!C2213</f>
        <v>4.1902673408248506E-2</v>
      </c>
      <c r="D2213" s="32">
        <v>5.0603052885446073E-2</v>
      </c>
    </row>
    <row r="2214" spans="2:4" x14ac:dyDescent="0.2">
      <c r="B2214" t="s">
        <v>2244</v>
      </c>
      <c r="C2214" s="33">
        <f>Corr_0!C2214</f>
        <v>4.2007000156558873E-2</v>
      </c>
      <c r="D2214" s="32">
        <v>6.8298227339654294E-2</v>
      </c>
    </row>
    <row r="2215" spans="2:4" x14ac:dyDescent="0.2">
      <c r="B2215" t="s">
        <v>2245</v>
      </c>
      <c r="C2215" s="33">
        <f>Corr_0!C2215</f>
        <v>2.667115915192133E-2</v>
      </c>
      <c r="D2215" s="32">
        <v>7.4544295382091952E-2</v>
      </c>
    </row>
    <row r="2216" spans="2:4" x14ac:dyDescent="0.2">
      <c r="B2216" t="s">
        <v>2246</v>
      </c>
      <c r="C2216" s="33">
        <f>Corr_0!C2216</f>
        <v>-5.2679349327397259E-3</v>
      </c>
      <c r="D2216" s="32">
        <v>5.6354181641460561E-2</v>
      </c>
    </row>
    <row r="2217" spans="2:4" x14ac:dyDescent="0.2">
      <c r="B2217" t="s">
        <v>2247</v>
      </c>
      <c r="C2217" s="33">
        <f>Corr_0!C2217</f>
        <v>1.2478790918018677E-2</v>
      </c>
      <c r="D2217" s="32">
        <v>0.13168606558338372</v>
      </c>
    </row>
    <row r="2218" spans="2:4" x14ac:dyDescent="0.2">
      <c r="B2218" t="s">
        <v>2248</v>
      </c>
      <c r="C2218" s="33">
        <f>Corr_0!C2218</f>
        <v>5.1144636640673584E-2</v>
      </c>
      <c r="D2218" s="32">
        <v>2.5720677157487493E-2</v>
      </c>
    </row>
    <row r="2219" spans="2:4" x14ac:dyDescent="0.2">
      <c r="B2219" t="s">
        <v>2249</v>
      </c>
      <c r="C2219" s="33">
        <f>Corr_0!C2219</f>
        <v>9.8460089204308893E-3</v>
      </c>
      <c r="D2219" s="32">
        <v>2.5018904718916227E-2</v>
      </c>
    </row>
    <row r="2220" spans="2:4" x14ac:dyDescent="0.2">
      <c r="B2220" t="s">
        <v>2250</v>
      </c>
      <c r="C2220" s="33">
        <f>Corr_0!C2220</f>
        <v>-7.4326657185457574E-3</v>
      </c>
      <c r="D2220" s="32">
        <v>2.5036278210215875E-2</v>
      </c>
    </row>
    <row r="2221" spans="2:4" x14ac:dyDescent="0.2">
      <c r="B2221" t="s">
        <v>2251</v>
      </c>
      <c r="C2221" s="33">
        <f>Corr_0!C2221</f>
        <v>-1.2806268715655428E-2</v>
      </c>
      <c r="D2221" s="32">
        <v>4.4715193551274658E-2</v>
      </c>
    </row>
    <row r="2222" spans="2:4" x14ac:dyDescent="0.2">
      <c r="B2222" t="s">
        <v>2252</v>
      </c>
      <c r="C2222" s="33">
        <f>Corr_0!C2222</f>
        <v>-1.3719715535175101E-2</v>
      </c>
      <c r="D2222" s="32">
        <v>6.0585370663175049E-2</v>
      </c>
    </row>
    <row r="2223" spans="2:4" x14ac:dyDescent="0.2">
      <c r="B2223" t="s">
        <v>2253</v>
      </c>
      <c r="C2223" s="33">
        <f>Corr_0!C2223</f>
        <v>3.5526862606165685E-3</v>
      </c>
      <c r="D2223" s="32">
        <v>2.7208674573273486E-2</v>
      </c>
    </row>
    <row r="2224" spans="2:4" x14ac:dyDescent="0.2">
      <c r="B2224" t="s">
        <v>2254</v>
      </c>
      <c r="C2224" s="33">
        <f>Corr_0!C2224</f>
        <v>6.9336435448709545E-3</v>
      </c>
      <c r="D2224" s="32">
        <v>2.9731956664993814E-2</v>
      </c>
    </row>
    <row r="2225" spans="2:4" x14ac:dyDescent="0.2">
      <c r="B2225" t="s">
        <v>2255</v>
      </c>
      <c r="C2225" s="33">
        <f>Corr_0!C2225</f>
        <v>1.7662700704128152E-2</v>
      </c>
      <c r="D2225" s="32">
        <v>4.6780217982358374E-2</v>
      </c>
    </row>
    <row r="2226" spans="2:4" x14ac:dyDescent="0.2">
      <c r="B2226" t="s">
        <v>2256</v>
      </c>
      <c r="C2226" s="33">
        <f>Corr_0!C2226</f>
        <v>-2.4930646351848176E-2</v>
      </c>
      <c r="D2226" s="32">
        <v>5.8370520606577402E-2</v>
      </c>
    </row>
    <row r="2227" spans="2:4" x14ac:dyDescent="0.2">
      <c r="B2227" t="s">
        <v>2257</v>
      </c>
      <c r="C2227" s="33">
        <f>Corr_0!C2227</f>
        <v>5.7015280000808676E-3</v>
      </c>
      <c r="D2227" s="32">
        <v>3.4284135678174482E-2</v>
      </c>
    </row>
    <row r="2228" spans="2:4" x14ac:dyDescent="0.2">
      <c r="B2228" t="s">
        <v>2258</v>
      </c>
      <c r="C2228" s="33">
        <f>Corr_0!C2228</f>
        <v>1.6599858404384535E-2</v>
      </c>
      <c r="D2228" s="32">
        <v>2.685876036814161E-2</v>
      </c>
    </row>
    <row r="2229" spans="2:4" x14ac:dyDescent="0.2">
      <c r="B2229" t="s">
        <v>2259</v>
      </c>
      <c r="C2229" s="33">
        <f>Corr_0!C2229</f>
        <v>8.7143098850981805E-3</v>
      </c>
      <c r="D2229" s="32">
        <v>5.0655532146704652E-2</v>
      </c>
    </row>
    <row r="2230" spans="2:4" x14ac:dyDescent="0.2">
      <c r="B2230" t="s">
        <v>2260</v>
      </c>
      <c r="C2230" s="33">
        <f>Corr_0!C2230</f>
        <v>-1.2624665783649491E-2</v>
      </c>
      <c r="D2230" s="32">
        <v>2.9825047723593345E-2</v>
      </c>
    </row>
    <row r="2231" spans="2:4" x14ac:dyDescent="0.2">
      <c r="B2231" t="s">
        <v>2261</v>
      </c>
      <c r="C2231" s="33">
        <f>Corr_0!C2231</f>
        <v>1.6317797877343401E-2</v>
      </c>
      <c r="D2231" s="32">
        <v>5.2665033507026539E-2</v>
      </c>
    </row>
    <row r="2232" spans="2:4" x14ac:dyDescent="0.2">
      <c r="B2232" t="s">
        <v>2262</v>
      </c>
      <c r="C2232" s="33">
        <f>Corr_0!C2232</f>
        <v>1.6237749188368095E-2</v>
      </c>
      <c r="D2232" s="32">
        <v>2.5014119655243208E-2</v>
      </c>
    </row>
    <row r="2233" spans="2:4" x14ac:dyDescent="0.2">
      <c r="B2233" t="s">
        <v>2263</v>
      </c>
      <c r="C2233" s="33">
        <f>Corr_0!C2233</f>
        <v>1.0540446456011387E-2</v>
      </c>
      <c r="D2233" s="32">
        <v>4.1102006977651193E-2</v>
      </c>
    </row>
    <row r="2234" spans="2:4" x14ac:dyDescent="0.2">
      <c r="B2234" t="s">
        <v>2264</v>
      </c>
      <c r="C2234" s="33">
        <f>Corr_0!C2234</f>
        <v>4.0931886275375445E-2</v>
      </c>
      <c r="D2234" s="32">
        <v>2.7799351871214011E-2</v>
      </c>
    </row>
    <row r="2235" spans="2:4" x14ac:dyDescent="0.2">
      <c r="B2235" t="s">
        <v>2265</v>
      </c>
      <c r="C2235" s="33">
        <f>Corr_0!C2235</f>
        <v>2.6916393701967897E-2</v>
      </c>
      <c r="D2235" s="32">
        <v>5.3064821035512903E-2</v>
      </c>
    </row>
    <row r="2236" spans="2:4" x14ac:dyDescent="0.2">
      <c r="B2236" t="s">
        <v>2266</v>
      </c>
      <c r="C2236" s="33">
        <f>Corr_0!C2236</f>
        <v>3.2361451056004034E-2</v>
      </c>
      <c r="D2236" s="32">
        <v>2.5983708609431888E-2</v>
      </c>
    </row>
    <row r="2237" spans="2:4" x14ac:dyDescent="0.2">
      <c r="B2237" t="s">
        <v>2267</v>
      </c>
      <c r="C2237" s="33">
        <f>Corr_0!C2237</f>
        <v>1.1723897213815398E-2</v>
      </c>
      <c r="D2237" s="32">
        <v>3.4190286376451856E-2</v>
      </c>
    </row>
    <row r="2238" spans="2:4" x14ac:dyDescent="0.2">
      <c r="B2238" t="s">
        <v>2268</v>
      </c>
      <c r="C2238" s="33">
        <f>Corr_0!C2238</f>
        <v>1.7692793343048775E-2</v>
      </c>
      <c r="D2238" s="32">
        <v>2.9470934971177025E-2</v>
      </c>
    </row>
    <row r="2239" spans="2:4" x14ac:dyDescent="0.2">
      <c r="B2239" t="s">
        <v>2269</v>
      </c>
      <c r="C2239" s="33">
        <f>Corr_0!C2239</f>
        <v>2.2911562509591268E-2</v>
      </c>
      <c r="D2239" s="32">
        <v>5.3684969078660306E-2</v>
      </c>
    </row>
    <row r="2240" spans="2:4" x14ac:dyDescent="0.2">
      <c r="B2240" t="s">
        <v>2270</v>
      </c>
      <c r="C2240" s="33">
        <f>Corr_0!C2240</f>
        <v>-1.2755808630558202E-2</v>
      </c>
      <c r="D2240" s="32">
        <v>3.7606083968808789E-2</v>
      </c>
    </row>
    <row r="2241" spans="2:4" x14ac:dyDescent="0.2">
      <c r="B2241" t="s">
        <v>2271</v>
      </c>
      <c r="C2241" s="33">
        <f>Corr_0!C2241</f>
        <v>4.3523111651488443E-2</v>
      </c>
      <c r="D2241" s="32">
        <v>4.9270661712552968E-2</v>
      </c>
    </row>
    <row r="2242" spans="2:4" x14ac:dyDescent="0.2">
      <c r="B2242" t="s">
        <v>2272</v>
      </c>
      <c r="C2242" s="33">
        <f>Corr_0!C2242</f>
        <v>3.3917934909073959E-2</v>
      </c>
      <c r="D2242" s="32">
        <v>2.5109806290275094E-2</v>
      </c>
    </row>
    <row r="2243" spans="2:4" x14ac:dyDescent="0.2">
      <c r="B2243" t="s">
        <v>2273</v>
      </c>
      <c r="C2243" s="33">
        <f>Corr_0!C2243</f>
        <v>-1.9607736910920326E-2</v>
      </c>
      <c r="D2243" s="32">
        <v>2.7666931792777003E-2</v>
      </c>
    </row>
    <row r="2244" spans="2:4" x14ac:dyDescent="0.2">
      <c r="B2244" t="s">
        <v>2274</v>
      </c>
      <c r="C2244" s="33">
        <f>Corr_0!C2244</f>
        <v>1.021528368156246E-2</v>
      </c>
      <c r="D2244" s="32">
        <v>3.2006358244608041E-2</v>
      </c>
    </row>
    <row r="2245" spans="2:4" x14ac:dyDescent="0.2">
      <c r="B2245" t="s">
        <v>2275</v>
      </c>
      <c r="C2245" s="33">
        <f>Corr_0!C2245</f>
        <v>-4.0707124575979588E-2</v>
      </c>
      <c r="D2245" s="32">
        <v>4.5554849468665407E-2</v>
      </c>
    </row>
    <row r="2246" spans="2:4" x14ac:dyDescent="0.2">
      <c r="B2246" t="s">
        <v>2276</v>
      </c>
      <c r="C2246" s="33">
        <f>Corr_0!C2246</f>
        <v>-1.419069475339056E-2</v>
      </c>
      <c r="D2246" s="32">
        <v>2.5827950452449087E-2</v>
      </c>
    </row>
    <row r="2247" spans="2:4" x14ac:dyDescent="0.2">
      <c r="B2247" t="s">
        <v>2277</v>
      </c>
      <c r="C2247" s="33">
        <f>Corr_0!C2247</f>
        <v>-3.0329406983445988E-3</v>
      </c>
      <c r="D2247" s="32">
        <v>3.5916747871122659E-2</v>
      </c>
    </row>
    <row r="2248" spans="2:4" x14ac:dyDescent="0.2">
      <c r="B2248" t="s">
        <v>2278</v>
      </c>
      <c r="C2248" s="33">
        <f>Corr_0!C2248</f>
        <v>-1.2667410315250127E-2</v>
      </c>
      <c r="D2248" s="32">
        <v>6.9653898777016027E-2</v>
      </c>
    </row>
    <row r="2249" spans="2:4" x14ac:dyDescent="0.2">
      <c r="B2249" t="s">
        <v>2279</v>
      </c>
      <c r="C2249" s="33">
        <f>Corr_0!C2249</f>
        <v>2.5640897849833977E-2</v>
      </c>
      <c r="D2249" s="32">
        <v>4.0379750329916614E-2</v>
      </c>
    </row>
    <row r="2250" spans="2:4" x14ac:dyDescent="0.2">
      <c r="B2250" t="s">
        <v>2280</v>
      </c>
      <c r="C2250" s="33">
        <f>Corr_0!C2250</f>
        <v>2.3342527642298119E-2</v>
      </c>
      <c r="D2250" s="32">
        <v>2.5091961267409285E-2</v>
      </c>
    </row>
    <row r="2251" spans="2:4" x14ac:dyDescent="0.2">
      <c r="B2251" t="s">
        <v>2281</v>
      </c>
      <c r="C2251" s="33">
        <f>Corr_0!C2251</f>
        <v>5.538162247541268E-3</v>
      </c>
      <c r="D2251" s="32">
        <v>3.3380391742488164E-2</v>
      </c>
    </row>
    <row r="2252" spans="2:4" x14ac:dyDescent="0.2">
      <c r="B2252" t="s">
        <v>2282</v>
      </c>
      <c r="C2252" s="33">
        <f>Corr_0!C2252</f>
        <v>2.5468876366518952E-2</v>
      </c>
      <c r="D2252" s="32">
        <v>2.614540919271751E-2</v>
      </c>
    </row>
    <row r="2253" spans="2:4" x14ac:dyDescent="0.2">
      <c r="B2253" t="s">
        <v>2283</v>
      </c>
      <c r="C2253" s="33">
        <f>Corr_0!C2253</f>
        <v>4.5403513284351035E-2</v>
      </c>
      <c r="D2253" s="32">
        <v>2.6154836620797234E-2</v>
      </c>
    </row>
    <row r="2254" spans="2:4" x14ac:dyDescent="0.2">
      <c r="B2254" t="s">
        <v>2284</v>
      </c>
      <c r="C2254" s="33">
        <f>Corr_0!C2254</f>
        <v>-1.4300812319611911E-2</v>
      </c>
      <c r="D2254" s="32">
        <v>5.4508842897304087E-2</v>
      </c>
    </row>
    <row r="2255" spans="2:4" x14ac:dyDescent="0.2">
      <c r="B2255" t="s">
        <v>2285</v>
      </c>
      <c r="C2255" s="33">
        <f>Corr_0!C2255</f>
        <v>6.0267238886156657E-3</v>
      </c>
      <c r="D2255" s="32">
        <v>2.7571282370138839E-2</v>
      </c>
    </row>
    <row r="2256" spans="2:4" x14ac:dyDescent="0.2">
      <c r="B2256" t="s">
        <v>2286</v>
      </c>
      <c r="C2256" s="33">
        <f>Corr_0!C2256</f>
        <v>-1.7958080675204588E-2</v>
      </c>
      <c r="D2256" s="32">
        <v>3.3458499662673752E-2</v>
      </c>
    </row>
    <row r="2257" spans="2:4" x14ac:dyDescent="0.2">
      <c r="B2257" t="s">
        <v>2287</v>
      </c>
      <c r="C2257" s="33">
        <f>Corr_0!C2257</f>
        <v>-8.8384974122590072E-3</v>
      </c>
      <c r="D2257" s="32">
        <v>2.5011111354493597E-2</v>
      </c>
    </row>
    <row r="2258" spans="2:4" x14ac:dyDescent="0.2">
      <c r="B2258" t="s">
        <v>2288</v>
      </c>
      <c r="C2258" s="33">
        <f>Corr_0!C2258</f>
        <v>2.8332113100213739E-2</v>
      </c>
      <c r="D2258" s="32">
        <v>3.1065167051209687E-2</v>
      </c>
    </row>
    <row r="2259" spans="2:4" x14ac:dyDescent="0.2">
      <c r="B2259" t="s">
        <v>2289</v>
      </c>
      <c r="C2259" s="33">
        <f>Corr_0!C2259</f>
        <v>4.198198640631521E-2</v>
      </c>
      <c r="D2259" s="32">
        <v>2.5045658637826859E-2</v>
      </c>
    </row>
    <row r="2260" spans="2:4" x14ac:dyDescent="0.2">
      <c r="B2260" t="s">
        <v>2290</v>
      </c>
      <c r="C2260" s="33">
        <f>Corr_0!C2260</f>
        <v>3.4657254542440036E-2</v>
      </c>
      <c r="D2260" s="32">
        <v>4.8041843531342679E-2</v>
      </c>
    </row>
    <row r="2261" spans="2:4" x14ac:dyDescent="0.2">
      <c r="B2261" t="s">
        <v>2291</v>
      </c>
      <c r="C2261" s="33">
        <f>Corr_0!C2261</f>
        <v>7.2482862269375708E-3</v>
      </c>
      <c r="D2261" s="32">
        <v>0.13002444642312389</v>
      </c>
    </row>
    <row r="2262" spans="2:4" x14ac:dyDescent="0.2">
      <c r="B2262" t="s">
        <v>2292</v>
      </c>
      <c r="C2262" s="33">
        <f>Corr_0!C2262</f>
        <v>-1.0890121130157934E-2</v>
      </c>
      <c r="D2262" s="32">
        <v>3.6518248628734262E-2</v>
      </c>
    </row>
    <row r="2263" spans="2:4" x14ac:dyDescent="0.2">
      <c r="B2263" t="s">
        <v>2293</v>
      </c>
      <c r="C2263" s="33">
        <f>Corr_0!C2263</f>
        <v>-9.5979610667376401E-3</v>
      </c>
      <c r="D2263" s="32">
        <v>2.5000084474867318E-2</v>
      </c>
    </row>
    <row r="2264" spans="2:4" x14ac:dyDescent="0.2">
      <c r="B2264" t="s">
        <v>2294</v>
      </c>
      <c r="C2264" s="33">
        <f>Corr_0!C2264</f>
        <v>-2.6772973548205466E-2</v>
      </c>
      <c r="D2264" s="32">
        <v>3.3630325185386771E-2</v>
      </c>
    </row>
    <row r="2265" spans="2:4" x14ac:dyDescent="0.2">
      <c r="B2265" t="s">
        <v>2295</v>
      </c>
      <c r="C2265" s="33">
        <f>Corr_0!C2265</f>
        <v>-5.4521679741827665E-3</v>
      </c>
      <c r="D2265" s="32">
        <v>5.9333519016397558E-2</v>
      </c>
    </row>
    <row r="2266" spans="2:4" x14ac:dyDescent="0.2">
      <c r="B2266" t="s">
        <v>2296</v>
      </c>
      <c r="C2266" s="33">
        <f>Corr_0!C2266</f>
        <v>4.9573099659725554E-2</v>
      </c>
      <c r="D2266" s="32">
        <v>2.5213185015510918E-2</v>
      </c>
    </row>
    <row r="2267" spans="2:4" x14ac:dyDescent="0.2">
      <c r="B2267" t="s">
        <v>2297</v>
      </c>
      <c r="C2267" s="33">
        <f>Corr_0!C2267</f>
        <v>3.7248222894652343E-2</v>
      </c>
      <c r="D2267" s="32">
        <v>3.3216881864098297E-2</v>
      </c>
    </row>
    <row r="2268" spans="2:4" x14ac:dyDescent="0.2">
      <c r="B2268" t="s">
        <v>2298</v>
      </c>
      <c r="C2268" s="33">
        <f>Corr_0!C2268</f>
        <v>2.8552254525086715E-3</v>
      </c>
      <c r="D2268" s="32">
        <v>4.7185736285657094E-2</v>
      </c>
    </row>
    <row r="2269" spans="2:4" x14ac:dyDescent="0.2">
      <c r="B2269" t="s">
        <v>2299</v>
      </c>
      <c r="C2269" s="33">
        <f>Corr_0!C2269</f>
        <v>-8.6835374165929197E-3</v>
      </c>
      <c r="D2269" s="32">
        <v>2.6188557050468401E-2</v>
      </c>
    </row>
    <row r="2270" spans="2:4" x14ac:dyDescent="0.2">
      <c r="B2270" t="s">
        <v>2300</v>
      </c>
      <c r="C2270" s="33">
        <f>Corr_0!C2270</f>
        <v>1.1924476865815386E-2</v>
      </c>
      <c r="D2270" s="32">
        <v>3.1571082582759355E-2</v>
      </c>
    </row>
    <row r="2271" spans="2:4" x14ac:dyDescent="0.2">
      <c r="B2271" t="s">
        <v>2301</v>
      </c>
      <c r="C2271" s="33">
        <f>Corr_0!C2271</f>
        <v>2.3738918505340479E-2</v>
      </c>
      <c r="D2271" s="32">
        <v>2.5021810590179251E-2</v>
      </c>
    </row>
    <row r="2272" spans="2:4" x14ac:dyDescent="0.2">
      <c r="B2272" t="s">
        <v>2302</v>
      </c>
      <c r="C2272" s="33">
        <f>Corr_0!C2272</f>
        <v>1.2332118761820995E-2</v>
      </c>
      <c r="D2272" s="32">
        <v>2.5436944949635096E-2</v>
      </c>
    </row>
    <row r="2273" spans="2:4" x14ac:dyDescent="0.2">
      <c r="B2273" t="s">
        <v>2303</v>
      </c>
      <c r="C2273" s="33">
        <f>Corr_0!C2273</f>
        <v>-1.2283832100144302E-2</v>
      </c>
      <c r="D2273" s="32">
        <v>3.4052184107222966E-2</v>
      </c>
    </row>
    <row r="2274" spans="2:4" x14ac:dyDescent="0.2">
      <c r="B2274" t="s">
        <v>2304</v>
      </c>
      <c r="C2274" s="33">
        <f>Corr_0!C2274</f>
        <v>4.1117547949531506E-3</v>
      </c>
      <c r="D2274" s="32">
        <v>2.5011362960200456E-2</v>
      </c>
    </row>
    <row r="2275" spans="2:4" x14ac:dyDescent="0.2">
      <c r="B2275" t="s">
        <v>2305</v>
      </c>
      <c r="C2275" s="33">
        <f>Corr_0!C2275</f>
        <v>3.9602014765419144E-3</v>
      </c>
      <c r="D2275" s="32">
        <v>7.4173943954647797E-2</v>
      </c>
    </row>
    <row r="2276" spans="2:4" x14ac:dyDescent="0.2">
      <c r="B2276" t="s">
        <v>2306</v>
      </c>
      <c r="C2276" s="33">
        <f>Corr_0!C2276</f>
        <v>-4.8405817643335496E-3</v>
      </c>
      <c r="D2276" s="32">
        <v>2.6258769666009089E-2</v>
      </c>
    </row>
    <row r="2277" spans="2:4" x14ac:dyDescent="0.2">
      <c r="B2277" t="s">
        <v>2307</v>
      </c>
      <c r="C2277" s="33">
        <f>Corr_0!C2277</f>
        <v>8.1223619056288894E-3</v>
      </c>
      <c r="D2277" s="32">
        <v>2.5111544821810536E-2</v>
      </c>
    </row>
    <row r="2278" spans="2:4" x14ac:dyDescent="0.2">
      <c r="B2278" t="s">
        <v>2308</v>
      </c>
      <c r="C2278" s="33">
        <f>Corr_0!C2278</f>
        <v>3.1297882054562715E-2</v>
      </c>
      <c r="D2278" s="32">
        <v>2.5746365653999265E-2</v>
      </c>
    </row>
    <row r="2279" spans="2:4" x14ac:dyDescent="0.2">
      <c r="B2279" t="s">
        <v>2309</v>
      </c>
      <c r="C2279" s="33">
        <f>Corr_0!C2279</f>
        <v>1.810225013361981E-2</v>
      </c>
      <c r="D2279" s="32">
        <v>2.7138813864012554E-2</v>
      </c>
    </row>
    <row r="2280" spans="2:4" x14ac:dyDescent="0.2">
      <c r="B2280" t="s">
        <v>2310</v>
      </c>
      <c r="C2280" s="33">
        <f>Corr_0!C2280</f>
        <v>5.2807900383771804E-3</v>
      </c>
      <c r="D2280" s="32">
        <v>8.7427507045605535E-2</v>
      </c>
    </row>
    <row r="2281" spans="2:4" x14ac:dyDescent="0.2">
      <c r="B2281" t="s">
        <v>2311</v>
      </c>
      <c r="C2281" s="33">
        <f>Corr_0!C2281</f>
        <v>-2.261715461397645E-3</v>
      </c>
      <c r="D2281" s="32">
        <v>2.5050971199954718E-2</v>
      </c>
    </row>
    <row r="2282" spans="2:4" x14ac:dyDescent="0.2">
      <c r="B2282" t="s">
        <v>2312</v>
      </c>
      <c r="C2282" s="33">
        <f>Corr_0!C2282</f>
        <v>1.7899888917699003E-2</v>
      </c>
      <c r="D2282" s="32">
        <v>3.2511916490319093E-2</v>
      </c>
    </row>
    <row r="2283" spans="2:4" x14ac:dyDescent="0.2">
      <c r="B2283" t="s">
        <v>2313</v>
      </c>
      <c r="C2283" s="33">
        <f>Corr_0!C2283</f>
        <v>3.8829617189512639E-4</v>
      </c>
      <c r="D2283" s="32">
        <v>4.8089728171333321E-2</v>
      </c>
    </row>
    <row r="2284" spans="2:4" x14ac:dyDescent="0.2">
      <c r="B2284" t="s">
        <v>2314</v>
      </c>
      <c r="C2284" s="33">
        <f>Corr_0!C2284</f>
        <v>-2.275457804977267E-2</v>
      </c>
      <c r="D2284" s="32">
        <v>3.5894494142841099E-2</v>
      </c>
    </row>
    <row r="2285" spans="2:4" x14ac:dyDescent="0.2">
      <c r="B2285" t="s">
        <v>2315</v>
      </c>
      <c r="C2285" s="33">
        <f>Corr_0!C2285</f>
        <v>-9.9573766854677004E-4</v>
      </c>
      <c r="D2285" s="32">
        <v>2.6820105087048351E-2</v>
      </c>
    </row>
    <row r="2286" spans="2:4" x14ac:dyDescent="0.2">
      <c r="B2286" t="s">
        <v>2316</v>
      </c>
      <c r="C2286" s="33">
        <f>Corr_0!C2286</f>
        <v>2.3692891279870058E-2</v>
      </c>
      <c r="D2286" s="32">
        <v>8.6378520131746794E-2</v>
      </c>
    </row>
    <row r="2287" spans="2:4" x14ac:dyDescent="0.2">
      <c r="B2287" t="s">
        <v>2317</v>
      </c>
      <c r="C2287" s="33">
        <f>Corr_0!C2287</f>
        <v>-6.522716983521545E-3</v>
      </c>
      <c r="D2287" s="32">
        <v>3.6595990601961031E-2</v>
      </c>
    </row>
    <row r="2288" spans="2:4" x14ac:dyDescent="0.2">
      <c r="B2288" t="s">
        <v>2318</v>
      </c>
      <c r="C2288" s="33">
        <f>Corr_0!C2288</f>
        <v>2.4179666368603506E-3</v>
      </c>
      <c r="D2288" s="32">
        <v>7.649489188485703E-2</v>
      </c>
    </row>
    <row r="2289" spans="2:4" x14ac:dyDescent="0.2">
      <c r="B2289" t="s">
        <v>2319</v>
      </c>
      <c r="C2289" s="33">
        <f>Corr_0!C2289</f>
        <v>2.6154533914183292E-2</v>
      </c>
      <c r="D2289" s="32">
        <v>4.4651543999274956E-2</v>
      </c>
    </row>
    <row r="2290" spans="2:4" x14ac:dyDescent="0.2">
      <c r="B2290" t="s">
        <v>2320</v>
      </c>
      <c r="C2290" s="33">
        <f>Corr_0!C2290</f>
        <v>-9.8426352086334479E-3</v>
      </c>
      <c r="D2290" s="32">
        <v>2.8327204145509891E-2</v>
      </c>
    </row>
    <row r="2291" spans="2:4" x14ac:dyDescent="0.2">
      <c r="B2291" t="s">
        <v>2321</v>
      </c>
      <c r="C2291" s="33">
        <f>Corr_0!C2291</f>
        <v>1.5654104126482337E-2</v>
      </c>
      <c r="D2291" s="32">
        <v>6.3913222441665668E-2</v>
      </c>
    </row>
    <row r="2292" spans="2:4" x14ac:dyDescent="0.2">
      <c r="B2292" t="s">
        <v>2322</v>
      </c>
      <c r="C2292" s="33">
        <f>Corr_0!C2292</f>
        <v>-2.4967696340872855E-3</v>
      </c>
      <c r="D2292" s="32">
        <v>3.6756586545406353E-2</v>
      </c>
    </row>
    <row r="2293" spans="2:4" x14ac:dyDescent="0.2">
      <c r="B2293" t="s">
        <v>2323</v>
      </c>
      <c r="C2293" s="33">
        <f>Corr_0!C2293</f>
        <v>1.6989088354523882E-2</v>
      </c>
      <c r="D2293" s="32">
        <v>2.5499745336111539E-2</v>
      </c>
    </row>
    <row r="2294" spans="2:4" x14ac:dyDescent="0.2">
      <c r="B2294" t="s">
        <v>2324</v>
      </c>
      <c r="C2294" s="33">
        <f>Corr_0!C2294</f>
        <v>3.1483264928858043E-2</v>
      </c>
      <c r="D2294" s="32">
        <v>3.4753052508072695E-2</v>
      </c>
    </row>
    <row r="2295" spans="2:4" x14ac:dyDescent="0.2">
      <c r="B2295" t="s">
        <v>2325</v>
      </c>
      <c r="C2295" s="33">
        <f>Corr_0!C2295</f>
        <v>1.1884342381382428E-2</v>
      </c>
      <c r="D2295" s="32">
        <v>2.7060077970960168E-2</v>
      </c>
    </row>
    <row r="2296" spans="2:4" x14ac:dyDescent="0.2">
      <c r="B2296" t="s">
        <v>2326</v>
      </c>
      <c r="C2296" s="33">
        <f>Corr_0!C2296</f>
        <v>-2.566289089412583E-2</v>
      </c>
      <c r="D2296" s="32">
        <v>5.493964140334013E-2</v>
      </c>
    </row>
    <row r="2297" spans="2:4" x14ac:dyDescent="0.2">
      <c r="B2297" t="s">
        <v>2327</v>
      </c>
      <c r="C2297" s="33">
        <f>Corr_0!C2297</f>
        <v>2.8341604864264416E-2</v>
      </c>
      <c r="D2297" s="32">
        <v>3.0847549052257839E-2</v>
      </c>
    </row>
    <row r="2298" spans="2:4" x14ac:dyDescent="0.2">
      <c r="B2298" t="s">
        <v>2328</v>
      </c>
      <c r="C2298" s="33">
        <f>Corr_0!C2298</f>
        <v>2.7226295418652111E-2</v>
      </c>
      <c r="D2298" s="32">
        <v>2.6675891411799567E-2</v>
      </c>
    </row>
    <row r="2299" spans="2:4" x14ac:dyDescent="0.2">
      <c r="B2299" t="s">
        <v>2329</v>
      </c>
      <c r="C2299" s="33">
        <f>Corr_0!C2299</f>
        <v>-2.2705012720737189E-3</v>
      </c>
      <c r="D2299" s="32">
        <v>2.5255958102717066E-2</v>
      </c>
    </row>
    <row r="2300" spans="2:4" x14ac:dyDescent="0.2">
      <c r="B2300" t="s">
        <v>2330</v>
      </c>
      <c r="C2300" s="33">
        <f>Corr_0!C2300</f>
        <v>2.3670597054772986E-2</v>
      </c>
      <c r="D2300" s="32">
        <v>2.8793341918801646E-2</v>
      </c>
    </row>
    <row r="2301" spans="2:4" x14ac:dyDescent="0.2">
      <c r="B2301" t="s">
        <v>2331</v>
      </c>
      <c r="C2301" s="33">
        <f>Corr_0!C2301</f>
        <v>-1.2989446534023114E-2</v>
      </c>
      <c r="D2301" s="32">
        <v>4.6177501949175949E-2</v>
      </c>
    </row>
    <row r="2302" spans="2:4" x14ac:dyDescent="0.2">
      <c r="B2302" t="s">
        <v>2332</v>
      </c>
      <c r="C2302" s="33">
        <f>Corr_0!C2302</f>
        <v>1.0832504324364799E-2</v>
      </c>
      <c r="D2302" s="32">
        <v>2.5034521545403109E-2</v>
      </c>
    </row>
    <row r="2303" spans="2:4" x14ac:dyDescent="0.2">
      <c r="B2303" t="s">
        <v>2333</v>
      </c>
      <c r="C2303" s="33">
        <f>Corr_0!C2303</f>
        <v>3.3618216709920806E-3</v>
      </c>
      <c r="D2303" s="32">
        <v>3.0702894616401251E-2</v>
      </c>
    </row>
    <row r="2304" spans="2:4" x14ac:dyDescent="0.2">
      <c r="B2304" t="s">
        <v>2334</v>
      </c>
      <c r="C2304" s="33">
        <f>Corr_0!C2304</f>
        <v>3.2914934345955812E-2</v>
      </c>
      <c r="D2304" s="32">
        <v>3.1475427917128984E-2</v>
      </c>
    </row>
    <row r="2305" spans="2:4" x14ac:dyDescent="0.2">
      <c r="B2305" t="s">
        <v>2335</v>
      </c>
      <c r="C2305" s="33">
        <f>Corr_0!C2305</f>
        <v>1.0202621178261768E-3</v>
      </c>
      <c r="D2305" s="32">
        <v>2.5508047713671031E-2</v>
      </c>
    </row>
    <row r="2306" spans="2:4" x14ac:dyDescent="0.2">
      <c r="B2306" t="s">
        <v>2336</v>
      </c>
      <c r="C2306" s="33">
        <f>Corr_0!C2306</f>
        <v>1.7940153339805129E-3</v>
      </c>
      <c r="D2306" s="32">
        <v>5.1469344688169265E-2</v>
      </c>
    </row>
    <row r="2307" spans="2:4" x14ac:dyDescent="0.2">
      <c r="B2307" t="s">
        <v>2337</v>
      </c>
      <c r="C2307" s="33">
        <f>Corr_0!C2307</f>
        <v>2.4576220037041713E-2</v>
      </c>
      <c r="D2307" s="32">
        <v>7.5107608664789605E-2</v>
      </c>
    </row>
    <row r="2308" spans="2:4" x14ac:dyDescent="0.2">
      <c r="B2308" t="s">
        <v>2338</v>
      </c>
      <c r="C2308" s="33">
        <f>Corr_0!C2308</f>
        <v>3.8113076703683489E-2</v>
      </c>
      <c r="D2308" s="32">
        <v>3.010736985909148E-2</v>
      </c>
    </row>
    <row r="2309" spans="2:4" x14ac:dyDescent="0.2">
      <c r="B2309" t="s">
        <v>2339</v>
      </c>
      <c r="C2309" s="33">
        <f>Corr_0!C2309</f>
        <v>7.6556730195168916E-3</v>
      </c>
      <c r="D2309" s="32">
        <v>4.1764720726798946E-2</v>
      </c>
    </row>
    <row r="2310" spans="2:4" x14ac:dyDescent="0.2">
      <c r="B2310" t="s">
        <v>2340</v>
      </c>
      <c r="C2310" s="33">
        <f>Corr_0!C2310</f>
        <v>1.6107335168932254E-2</v>
      </c>
      <c r="D2310" s="32">
        <v>6.58166387205463E-2</v>
      </c>
    </row>
    <row r="2311" spans="2:4" x14ac:dyDescent="0.2">
      <c r="B2311" t="s">
        <v>2341</v>
      </c>
      <c r="C2311" s="33">
        <f>Corr_0!C2311</f>
        <v>1.1075464558848662E-2</v>
      </c>
      <c r="D2311" s="32">
        <v>2.5083253546319233E-2</v>
      </c>
    </row>
    <row r="2312" spans="2:4" x14ac:dyDescent="0.2">
      <c r="B2312" t="s">
        <v>2342</v>
      </c>
      <c r="C2312" s="33">
        <f>Corr_0!C2312</f>
        <v>-1.3666330019622003E-3</v>
      </c>
      <c r="D2312" s="32">
        <v>3.7600724867011076E-2</v>
      </c>
    </row>
    <row r="2313" spans="2:4" x14ac:dyDescent="0.2">
      <c r="B2313" t="s">
        <v>2343</v>
      </c>
      <c r="C2313" s="33">
        <f>Corr_0!C2313</f>
        <v>7.6685300946130932E-3</v>
      </c>
      <c r="D2313" s="32">
        <v>0.10127606451209861</v>
      </c>
    </row>
    <row r="2314" spans="2:4" x14ac:dyDescent="0.2">
      <c r="B2314" t="s">
        <v>2344</v>
      </c>
      <c r="C2314" s="33">
        <f>Corr_0!C2314</f>
        <v>-3.1141552854884035E-2</v>
      </c>
      <c r="D2314" s="32">
        <v>2.6223654957707933E-2</v>
      </c>
    </row>
    <row r="2315" spans="2:4" x14ac:dyDescent="0.2">
      <c r="B2315" t="s">
        <v>2345</v>
      </c>
      <c r="C2315" s="33">
        <f>Corr_0!C2315</f>
        <v>3.120479326519889E-3</v>
      </c>
      <c r="D2315" s="32">
        <v>4.6607844813177306E-2</v>
      </c>
    </row>
    <row r="2316" spans="2:4" x14ac:dyDescent="0.2">
      <c r="B2316" t="s">
        <v>2346</v>
      </c>
      <c r="C2316" s="33">
        <f>Corr_0!C2316</f>
        <v>-2.243297054834037E-2</v>
      </c>
      <c r="D2316" s="32">
        <v>5.0380711868574207E-2</v>
      </c>
    </row>
    <row r="2317" spans="2:4" x14ac:dyDescent="0.2">
      <c r="B2317" t="s">
        <v>2347</v>
      </c>
      <c r="C2317" s="33">
        <f>Corr_0!C2317</f>
        <v>1.4126638957849335E-2</v>
      </c>
      <c r="D2317" s="32">
        <v>3.2434370339018956E-2</v>
      </c>
    </row>
    <row r="2318" spans="2:4" x14ac:dyDescent="0.2">
      <c r="B2318" t="s">
        <v>2348</v>
      </c>
      <c r="C2318" s="33">
        <f>Corr_0!C2318</f>
        <v>2.541869129962445E-2</v>
      </c>
      <c r="D2318" s="32">
        <v>2.5325432902810772E-2</v>
      </c>
    </row>
    <row r="2319" spans="2:4" x14ac:dyDescent="0.2">
      <c r="B2319" t="s">
        <v>2349</v>
      </c>
      <c r="C2319" s="33">
        <f>Corr_0!C2319</f>
        <v>1.3630286986246302E-2</v>
      </c>
      <c r="D2319" s="32">
        <v>2.7196394658123797E-2</v>
      </c>
    </row>
    <row r="2320" spans="2:4" x14ac:dyDescent="0.2">
      <c r="B2320" t="s">
        <v>2350</v>
      </c>
      <c r="C2320" s="33">
        <f>Corr_0!C2320</f>
        <v>4.6151969782433785E-2</v>
      </c>
      <c r="D2320" s="32">
        <v>5.058596519462151E-2</v>
      </c>
    </row>
    <row r="2321" spans="2:4" x14ac:dyDescent="0.2">
      <c r="B2321" t="s">
        <v>2351</v>
      </c>
      <c r="C2321" s="33">
        <f>Corr_0!C2321</f>
        <v>-1.3794464954193387E-3</v>
      </c>
      <c r="D2321" s="32">
        <v>6.4533787066821363E-2</v>
      </c>
    </row>
    <row r="2322" spans="2:4" x14ac:dyDescent="0.2">
      <c r="B2322" t="s">
        <v>2352</v>
      </c>
      <c r="C2322" s="33">
        <f>Corr_0!C2322</f>
        <v>-5.9496186155095481E-3</v>
      </c>
      <c r="D2322" s="32">
        <v>3.0412778066602746E-2</v>
      </c>
    </row>
    <row r="2323" spans="2:4" x14ac:dyDescent="0.2">
      <c r="B2323" t="s">
        <v>2353</v>
      </c>
      <c r="C2323" s="33">
        <f>Corr_0!C2323</f>
        <v>1.4625211270770402E-2</v>
      </c>
      <c r="D2323" s="32">
        <v>4.5218784385898977E-2</v>
      </c>
    </row>
    <row r="2324" spans="2:4" x14ac:dyDescent="0.2">
      <c r="B2324" t="s">
        <v>2354</v>
      </c>
      <c r="C2324" s="33">
        <f>Corr_0!C2324</f>
        <v>-1.1356986892729527E-2</v>
      </c>
      <c r="D2324" s="32">
        <v>2.8068298362931995E-2</v>
      </c>
    </row>
    <row r="2325" spans="2:4" x14ac:dyDescent="0.2">
      <c r="B2325" t="s">
        <v>2355</v>
      </c>
      <c r="C2325" s="33">
        <f>Corr_0!C2325</f>
        <v>1.2806377470948097E-2</v>
      </c>
      <c r="D2325" s="32">
        <v>2.874792605891633E-2</v>
      </c>
    </row>
    <row r="2326" spans="2:4" x14ac:dyDescent="0.2">
      <c r="B2326" t="s">
        <v>2356</v>
      </c>
      <c r="C2326" s="33">
        <f>Corr_0!C2326</f>
        <v>-1.5623719200490398E-2</v>
      </c>
      <c r="D2326" s="32">
        <v>2.5078445191456862E-2</v>
      </c>
    </row>
    <row r="2327" spans="2:4" x14ac:dyDescent="0.2">
      <c r="B2327" t="s">
        <v>2357</v>
      </c>
      <c r="C2327" s="33">
        <f>Corr_0!C2327</f>
        <v>8.7538223572110677E-4</v>
      </c>
      <c r="D2327" s="32">
        <v>2.5859244164210704E-2</v>
      </c>
    </row>
    <row r="2328" spans="2:4" x14ac:dyDescent="0.2">
      <c r="B2328" t="s">
        <v>2358</v>
      </c>
      <c r="C2328" s="33">
        <f>Corr_0!C2328</f>
        <v>-7.8045707257135433E-3</v>
      </c>
      <c r="D2328" s="32">
        <v>2.5832711570391236E-2</v>
      </c>
    </row>
    <row r="2329" spans="2:4" x14ac:dyDescent="0.2">
      <c r="B2329" t="s">
        <v>2359</v>
      </c>
      <c r="C2329" s="33">
        <f>Corr_0!C2329</f>
        <v>1.3075837313084669E-2</v>
      </c>
      <c r="D2329" s="32">
        <v>3.7456440465988811E-2</v>
      </c>
    </row>
    <row r="2330" spans="2:4" x14ac:dyDescent="0.2">
      <c r="B2330" t="s">
        <v>2360</v>
      </c>
      <c r="C2330" s="33">
        <f>Corr_0!C2330</f>
        <v>3.9165104607486864E-3</v>
      </c>
      <c r="D2330" s="32">
        <v>2.6472816090146005E-2</v>
      </c>
    </row>
    <row r="2331" spans="2:4" x14ac:dyDescent="0.2">
      <c r="B2331" t="s">
        <v>2361</v>
      </c>
      <c r="C2331" s="33">
        <f>Corr_0!C2331</f>
        <v>-1.0598002619448947E-2</v>
      </c>
      <c r="D2331" s="32">
        <v>2.5061134278369125E-2</v>
      </c>
    </row>
    <row r="2332" spans="2:4" x14ac:dyDescent="0.2">
      <c r="B2332" t="s">
        <v>2362</v>
      </c>
      <c r="C2332" s="33">
        <f>Corr_0!C2332</f>
        <v>-1.0427266758369602E-2</v>
      </c>
      <c r="D2332" s="32">
        <v>5.1470366554393597E-2</v>
      </c>
    </row>
    <row r="2333" spans="2:4" x14ac:dyDescent="0.2">
      <c r="B2333" t="s">
        <v>2363</v>
      </c>
      <c r="C2333" s="33">
        <f>Corr_0!C2333</f>
        <v>3.180759042002592E-2</v>
      </c>
      <c r="D2333" s="32">
        <v>2.5029171932251543E-2</v>
      </c>
    </row>
    <row r="2334" spans="2:4" x14ac:dyDescent="0.2">
      <c r="B2334" t="s">
        <v>2364</v>
      </c>
      <c r="C2334" s="33">
        <f>Corr_0!C2334</f>
        <v>6.1190128410704696E-2</v>
      </c>
      <c r="D2334" s="32">
        <v>4.2564199307439966E-2</v>
      </c>
    </row>
    <row r="2335" spans="2:4" x14ac:dyDescent="0.2">
      <c r="B2335" t="s">
        <v>2365</v>
      </c>
      <c r="C2335" s="33">
        <f>Corr_0!C2335</f>
        <v>1.9791038854167987E-2</v>
      </c>
      <c r="D2335" s="32">
        <v>3.1733842754838627E-2</v>
      </c>
    </row>
    <row r="2336" spans="2:4" x14ac:dyDescent="0.2">
      <c r="B2336" t="s">
        <v>2366</v>
      </c>
      <c r="C2336" s="33">
        <f>Corr_0!C2336</f>
        <v>5.9007268309990051E-3</v>
      </c>
      <c r="D2336" s="32">
        <v>2.7185967583294939E-2</v>
      </c>
    </row>
    <row r="2337" spans="2:4" x14ac:dyDescent="0.2">
      <c r="B2337" t="s">
        <v>2367</v>
      </c>
      <c r="C2337" s="33">
        <f>Corr_0!C2337</f>
        <v>2.8433427813452121E-3</v>
      </c>
      <c r="D2337" s="32">
        <v>2.6527461680917984E-2</v>
      </c>
    </row>
    <row r="2338" spans="2:4" x14ac:dyDescent="0.2">
      <c r="B2338" t="s">
        <v>2368</v>
      </c>
      <c r="C2338" s="33">
        <f>Corr_0!C2338</f>
        <v>2.2031350192310891E-2</v>
      </c>
      <c r="D2338" s="32">
        <v>2.6455867209960342E-2</v>
      </c>
    </row>
    <row r="2339" spans="2:4" x14ac:dyDescent="0.2">
      <c r="B2339" t="s">
        <v>2369</v>
      </c>
      <c r="C2339" s="33">
        <f>Corr_0!C2339</f>
        <v>1.5422913360750624E-2</v>
      </c>
      <c r="D2339" s="32">
        <v>2.5024352273619752E-2</v>
      </c>
    </row>
    <row r="2340" spans="2:4" x14ac:dyDescent="0.2">
      <c r="B2340" t="s">
        <v>2370</v>
      </c>
      <c r="C2340" s="33">
        <f>Corr_0!C2340</f>
        <v>5.5577167951372311E-4</v>
      </c>
      <c r="D2340" s="32">
        <v>2.5117786801638835E-2</v>
      </c>
    </row>
    <row r="2341" spans="2:4" x14ac:dyDescent="0.2">
      <c r="B2341" t="s">
        <v>2371</v>
      </c>
      <c r="C2341" s="33">
        <f>Corr_0!C2341</f>
        <v>-2.1417679179136999E-2</v>
      </c>
      <c r="D2341" s="32">
        <v>3.8054124180303774E-2</v>
      </c>
    </row>
    <row r="2342" spans="2:4" x14ac:dyDescent="0.2">
      <c r="B2342" t="s">
        <v>2372</v>
      </c>
      <c r="C2342" s="33">
        <f>Corr_0!C2342</f>
        <v>6.7123924115086797E-3</v>
      </c>
      <c r="D2342" s="32">
        <v>2.6678127171454173E-2</v>
      </c>
    </row>
    <row r="2343" spans="2:4" x14ac:dyDescent="0.2">
      <c r="B2343" t="s">
        <v>2373</v>
      </c>
      <c r="C2343" s="33">
        <f>Corr_0!C2343</f>
        <v>5.7407544827689332E-2</v>
      </c>
      <c r="D2343" s="32">
        <v>2.7494956136636828E-2</v>
      </c>
    </row>
    <row r="2344" spans="2:4" x14ac:dyDescent="0.2">
      <c r="B2344" t="s">
        <v>2374</v>
      </c>
      <c r="C2344" s="33">
        <f>Corr_0!C2344</f>
        <v>8.20187189455392E-3</v>
      </c>
      <c r="D2344" s="32">
        <v>4.4420361631305041E-2</v>
      </c>
    </row>
    <row r="2345" spans="2:4" x14ac:dyDescent="0.2">
      <c r="B2345" t="s">
        <v>2375</v>
      </c>
      <c r="C2345" s="33">
        <f>Corr_0!C2345</f>
        <v>1.1683058554647456E-2</v>
      </c>
      <c r="D2345" s="32">
        <v>3.1701564419625593E-2</v>
      </c>
    </row>
    <row r="2346" spans="2:4" x14ac:dyDescent="0.2">
      <c r="B2346" t="s">
        <v>2376</v>
      </c>
      <c r="C2346" s="33">
        <f>Corr_0!C2346</f>
        <v>-7.3763453270277845E-3</v>
      </c>
      <c r="D2346" s="32">
        <v>2.5679269527958772E-2</v>
      </c>
    </row>
    <row r="2347" spans="2:4" x14ac:dyDescent="0.2">
      <c r="B2347" t="s">
        <v>2377</v>
      </c>
      <c r="C2347" s="33">
        <f>Corr_0!C2347</f>
        <v>3.4481004971564644E-3</v>
      </c>
      <c r="D2347" s="32">
        <v>6.5857542679415793E-2</v>
      </c>
    </row>
    <row r="2348" spans="2:4" x14ac:dyDescent="0.2">
      <c r="B2348" t="s">
        <v>2378</v>
      </c>
      <c r="C2348" s="33">
        <f>Corr_0!C2348</f>
        <v>3.9820099730496279E-2</v>
      </c>
      <c r="D2348" s="32">
        <v>2.7224975544440616E-2</v>
      </c>
    </row>
    <row r="2349" spans="2:4" x14ac:dyDescent="0.2">
      <c r="B2349" t="s">
        <v>2379</v>
      </c>
      <c r="C2349" s="33">
        <f>Corr_0!C2349</f>
        <v>2.471960205701132E-5</v>
      </c>
      <c r="D2349" s="32">
        <v>3.008700571334727E-2</v>
      </c>
    </row>
    <row r="2350" spans="2:4" x14ac:dyDescent="0.2">
      <c r="B2350" t="s">
        <v>2380</v>
      </c>
      <c r="C2350" s="33">
        <f>Corr_0!C2350</f>
        <v>-2.4828953576395037E-3</v>
      </c>
      <c r="D2350" s="32">
        <v>3.9945313382866304E-2</v>
      </c>
    </row>
    <row r="2351" spans="2:4" x14ac:dyDescent="0.2">
      <c r="B2351" t="s">
        <v>2381</v>
      </c>
      <c r="C2351" s="33">
        <f>Corr_0!C2351</f>
        <v>2.5253836321056386E-3</v>
      </c>
      <c r="D2351" s="32">
        <v>2.954371974603108E-2</v>
      </c>
    </row>
    <row r="2352" spans="2:4" x14ac:dyDescent="0.2">
      <c r="B2352" t="s">
        <v>2382</v>
      </c>
      <c r="C2352" s="33">
        <f>Corr_0!C2352</f>
        <v>3.6368825230962826E-2</v>
      </c>
      <c r="D2352" s="32">
        <v>2.7122784765086401E-2</v>
      </c>
    </row>
    <row r="2353" spans="2:4" x14ac:dyDescent="0.2">
      <c r="B2353" t="s">
        <v>2383</v>
      </c>
      <c r="C2353" s="33">
        <f>Corr_0!C2353</f>
        <v>2.6348701741223599E-2</v>
      </c>
      <c r="D2353" s="32">
        <v>5.7473134148574294E-2</v>
      </c>
    </row>
    <row r="2354" spans="2:4" x14ac:dyDescent="0.2">
      <c r="B2354" t="s">
        <v>2384</v>
      </c>
      <c r="C2354" s="33">
        <f>Corr_0!C2354</f>
        <v>4.8154949934942244E-4</v>
      </c>
      <c r="D2354" s="32">
        <v>3.154428668210997E-2</v>
      </c>
    </row>
    <row r="2355" spans="2:4" x14ac:dyDescent="0.2">
      <c r="B2355" t="s">
        <v>2385</v>
      </c>
      <c r="C2355" s="33">
        <f>Corr_0!C2355</f>
        <v>1.7755465614937335E-2</v>
      </c>
      <c r="D2355" s="32">
        <v>3.3474454746672225E-2</v>
      </c>
    </row>
    <row r="2356" spans="2:4" x14ac:dyDescent="0.2">
      <c r="B2356" t="s">
        <v>2386</v>
      </c>
      <c r="C2356" s="33">
        <f>Corr_0!C2356</f>
        <v>2.5705091574226471E-2</v>
      </c>
      <c r="D2356" s="32">
        <v>2.741112201899721E-2</v>
      </c>
    </row>
    <row r="2357" spans="2:4" x14ac:dyDescent="0.2">
      <c r="B2357" t="s">
        <v>2387</v>
      </c>
      <c r="C2357" s="33">
        <f>Corr_0!C2357</f>
        <v>9.3027895481617457E-3</v>
      </c>
      <c r="D2357" s="32">
        <v>3.1779163730211266E-2</v>
      </c>
    </row>
    <row r="2358" spans="2:4" x14ac:dyDescent="0.2">
      <c r="B2358" t="s">
        <v>2388</v>
      </c>
      <c r="C2358" s="33">
        <f>Corr_0!C2358</f>
        <v>2.5282477687440519E-2</v>
      </c>
      <c r="D2358" s="32">
        <v>4.0516898188908274E-2</v>
      </c>
    </row>
    <row r="2359" spans="2:4" x14ac:dyDescent="0.2">
      <c r="B2359" t="s">
        <v>2389</v>
      </c>
      <c r="C2359" s="33">
        <f>Corr_0!C2359</f>
        <v>1.7689635572081652E-2</v>
      </c>
      <c r="D2359" s="32">
        <v>2.5012808399442976E-2</v>
      </c>
    </row>
    <row r="2360" spans="2:4" x14ac:dyDescent="0.2">
      <c r="B2360" t="s">
        <v>2390</v>
      </c>
      <c r="C2360" s="33">
        <f>Corr_0!C2360</f>
        <v>1.8443283695668781E-2</v>
      </c>
      <c r="D2360" s="32">
        <v>4.3272922827969462E-2</v>
      </c>
    </row>
    <row r="2361" spans="2:4" x14ac:dyDescent="0.2">
      <c r="B2361" t="s">
        <v>2391</v>
      </c>
      <c r="C2361" s="33">
        <f>Corr_0!C2361</f>
        <v>2.7558166557000795E-2</v>
      </c>
      <c r="D2361" s="32">
        <v>3.1515097152200654E-2</v>
      </c>
    </row>
    <row r="2362" spans="2:4" x14ac:dyDescent="0.2">
      <c r="B2362" t="s">
        <v>2392</v>
      </c>
      <c r="C2362" s="33">
        <f>Corr_0!C2362</f>
        <v>1.8294238470696264E-4</v>
      </c>
      <c r="D2362" s="32">
        <v>2.9433608178131607E-2</v>
      </c>
    </row>
    <row r="2363" spans="2:4" x14ac:dyDescent="0.2">
      <c r="B2363" t="s">
        <v>2393</v>
      </c>
      <c r="C2363" s="33">
        <f>Corr_0!C2363</f>
        <v>-5.0564808389415624E-3</v>
      </c>
      <c r="D2363" s="32">
        <v>4.6934149469100142E-2</v>
      </c>
    </row>
    <row r="2364" spans="2:4" x14ac:dyDescent="0.2">
      <c r="B2364" t="s">
        <v>2394</v>
      </c>
      <c r="C2364" s="33">
        <f>Corr_0!C2364</f>
        <v>7.5054661062026393E-3</v>
      </c>
      <c r="D2364" s="32">
        <v>2.5073888919977631E-2</v>
      </c>
    </row>
    <row r="2365" spans="2:4" x14ac:dyDescent="0.2">
      <c r="B2365" t="s">
        <v>2395</v>
      </c>
      <c r="C2365" s="33">
        <f>Corr_0!C2365</f>
        <v>2.2853832483465328E-3</v>
      </c>
      <c r="D2365" s="32">
        <v>7.8655908657811885E-2</v>
      </c>
    </row>
    <row r="2366" spans="2:4" x14ac:dyDescent="0.2">
      <c r="B2366" t="s">
        <v>2396</v>
      </c>
      <c r="C2366" s="33">
        <f>Corr_0!C2366</f>
        <v>2.3771135758526143E-2</v>
      </c>
      <c r="D2366" s="32">
        <v>2.7324929506192065E-2</v>
      </c>
    </row>
    <row r="2367" spans="2:4" x14ac:dyDescent="0.2">
      <c r="B2367" t="s">
        <v>2397</v>
      </c>
      <c r="C2367" s="33">
        <f>Corr_0!C2367</f>
        <v>-1.9647418941418283E-2</v>
      </c>
      <c r="D2367" s="32">
        <v>2.6386793123142724E-2</v>
      </c>
    </row>
    <row r="2368" spans="2:4" x14ac:dyDescent="0.2">
      <c r="B2368" t="s">
        <v>2398</v>
      </c>
      <c r="C2368" s="33">
        <f>Corr_0!C2368</f>
        <v>1.9478623707387586E-2</v>
      </c>
      <c r="D2368" s="32">
        <v>2.9174455551068228E-2</v>
      </c>
    </row>
    <row r="2369" spans="2:4" x14ac:dyDescent="0.2">
      <c r="B2369" t="s">
        <v>2399</v>
      </c>
      <c r="C2369" s="33">
        <f>Corr_0!C2369</f>
        <v>3.0616807190227517E-2</v>
      </c>
      <c r="D2369" s="32">
        <v>5.2054699763142247E-2</v>
      </c>
    </row>
    <row r="2370" spans="2:4" x14ac:dyDescent="0.2">
      <c r="B2370" t="s">
        <v>2400</v>
      </c>
      <c r="C2370" s="33">
        <f>Corr_0!C2370</f>
        <v>2.2909867802661452E-2</v>
      </c>
      <c r="D2370" s="32">
        <v>4.0115877782012706E-2</v>
      </c>
    </row>
    <row r="2371" spans="2:4" x14ac:dyDescent="0.2">
      <c r="B2371" t="s">
        <v>2401</v>
      </c>
      <c r="C2371" s="33">
        <f>Corr_0!C2371</f>
        <v>-2.4573897542958661E-3</v>
      </c>
      <c r="D2371" s="32">
        <v>2.8319618695448537E-2</v>
      </c>
    </row>
    <row r="2372" spans="2:4" x14ac:dyDescent="0.2">
      <c r="B2372" t="s">
        <v>2402</v>
      </c>
      <c r="C2372" s="33">
        <f>Corr_0!C2372</f>
        <v>3.090029511494017E-2</v>
      </c>
      <c r="D2372" s="32">
        <v>2.5307316283741846E-2</v>
      </c>
    </row>
    <row r="2373" spans="2:4" x14ac:dyDescent="0.2">
      <c r="B2373" t="s">
        <v>2403</v>
      </c>
      <c r="C2373" s="33">
        <f>Corr_0!C2373</f>
        <v>1.3667507226187547E-2</v>
      </c>
      <c r="D2373" s="32">
        <v>5.8218179290959078E-2</v>
      </c>
    </row>
    <row r="2374" spans="2:4" x14ac:dyDescent="0.2">
      <c r="B2374" t="s">
        <v>2404</v>
      </c>
      <c r="C2374" s="33">
        <f>Corr_0!C2374</f>
        <v>-4.9135151673230064E-3</v>
      </c>
      <c r="D2374" s="32">
        <v>8.6006391450067943E-2</v>
      </c>
    </row>
    <row r="2375" spans="2:4" x14ac:dyDescent="0.2">
      <c r="B2375" t="s">
        <v>2405</v>
      </c>
      <c r="C2375" s="33">
        <f>Corr_0!C2375</f>
        <v>6.5854807196201057E-2</v>
      </c>
      <c r="D2375" s="32">
        <v>2.5113187885757789E-2</v>
      </c>
    </row>
    <row r="2376" spans="2:4" x14ac:dyDescent="0.2">
      <c r="B2376" t="s">
        <v>2406</v>
      </c>
      <c r="C2376" s="33">
        <f>Corr_0!C2376</f>
        <v>2.8695749591609927E-2</v>
      </c>
      <c r="D2376" s="32">
        <v>4.5650142746968971E-2</v>
      </c>
    </row>
    <row r="2377" spans="2:4" x14ac:dyDescent="0.2">
      <c r="B2377" t="s">
        <v>2407</v>
      </c>
      <c r="C2377" s="33">
        <f>Corr_0!C2377</f>
        <v>5.5558491618529798E-2</v>
      </c>
      <c r="D2377" s="32">
        <v>3.173459789220584E-2</v>
      </c>
    </row>
    <row r="2378" spans="2:4" x14ac:dyDescent="0.2">
      <c r="B2378" t="s">
        <v>2408</v>
      </c>
      <c r="C2378" s="33">
        <f>Corr_0!C2378</f>
        <v>3.2691989336836529E-2</v>
      </c>
      <c r="D2378" s="32">
        <v>3.1083952248809367E-2</v>
      </c>
    </row>
    <row r="2379" spans="2:4" x14ac:dyDescent="0.2">
      <c r="B2379" t="s">
        <v>2409</v>
      </c>
      <c r="C2379" s="33">
        <f>Corr_0!C2379</f>
        <v>-6.9123809251769985E-3</v>
      </c>
      <c r="D2379" s="32">
        <v>2.6790183873222934E-2</v>
      </c>
    </row>
    <row r="2380" spans="2:4" x14ac:dyDescent="0.2">
      <c r="B2380" t="s">
        <v>2410</v>
      </c>
      <c r="C2380" s="33">
        <f>Corr_0!C2380</f>
        <v>1.8080162896770509E-2</v>
      </c>
      <c r="D2380" s="32">
        <v>4.2092784783795648E-2</v>
      </c>
    </row>
    <row r="2381" spans="2:4" x14ac:dyDescent="0.2">
      <c r="B2381" t="s">
        <v>2411</v>
      </c>
      <c r="C2381" s="33">
        <f>Corr_0!C2381</f>
        <v>6.1210034656535928E-3</v>
      </c>
      <c r="D2381" s="32">
        <v>5.9463345644980355E-2</v>
      </c>
    </row>
    <row r="2382" spans="2:4" x14ac:dyDescent="0.2">
      <c r="B2382" t="s">
        <v>2412</v>
      </c>
      <c r="C2382" s="33">
        <f>Corr_0!C2382</f>
        <v>3.7702023159677335E-2</v>
      </c>
      <c r="D2382" s="32">
        <v>3.7940459705367149E-2</v>
      </c>
    </row>
    <row r="2383" spans="2:4" x14ac:dyDescent="0.2">
      <c r="B2383" t="s">
        <v>2413</v>
      </c>
      <c r="C2383" s="33">
        <f>Corr_0!C2383</f>
        <v>-9.3051952344109078E-3</v>
      </c>
      <c r="D2383" s="32">
        <v>2.6839825229880598E-2</v>
      </c>
    </row>
    <row r="2384" spans="2:4" x14ac:dyDescent="0.2">
      <c r="B2384" t="s">
        <v>2414</v>
      </c>
      <c r="C2384" s="33">
        <f>Corr_0!C2384</f>
        <v>4.3111083198198077E-2</v>
      </c>
      <c r="D2384" s="32">
        <v>3.0383949326946762E-2</v>
      </c>
    </row>
    <row r="2385" spans="2:4" x14ac:dyDescent="0.2">
      <c r="B2385" t="s">
        <v>2415</v>
      </c>
      <c r="C2385" s="33">
        <f>Corr_0!C2385</f>
        <v>-9.4720768007476811E-3</v>
      </c>
      <c r="D2385" s="32">
        <v>2.6176330221817062E-2</v>
      </c>
    </row>
    <row r="2386" spans="2:4" x14ac:dyDescent="0.2">
      <c r="B2386" t="s">
        <v>2416</v>
      </c>
      <c r="C2386" s="33">
        <f>Corr_0!C2386</f>
        <v>4.1356550739545909E-2</v>
      </c>
      <c r="D2386" s="32">
        <v>3.3347093480335967E-2</v>
      </c>
    </row>
    <row r="2387" spans="2:4" x14ac:dyDescent="0.2">
      <c r="B2387" t="s">
        <v>2417</v>
      </c>
      <c r="C2387" s="33">
        <f>Corr_0!C2387</f>
        <v>4.7333717454002479E-2</v>
      </c>
      <c r="D2387" s="32">
        <v>3.5500496388297081E-2</v>
      </c>
    </row>
    <row r="2388" spans="2:4" x14ac:dyDescent="0.2">
      <c r="B2388" t="s">
        <v>2418</v>
      </c>
      <c r="C2388" s="33">
        <f>Corr_0!C2388</f>
        <v>3.4516598977280943E-3</v>
      </c>
      <c r="D2388" s="32">
        <v>2.6469869720083729E-2</v>
      </c>
    </row>
    <row r="2389" spans="2:4" x14ac:dyDescent="0.2">
      <c r="B2389" t="s">
        <v>2419</v>
      </c>
      <c r="C2389" s="33">
        <f>Corr_0!C2389</f>
        <v>-5.3672568073444369E-3</v>
      </c>
      <c r="D2389" s="32">
        <v>3.4515569576646171E-2</v>
      </c>
    </row>
    <row r="2390" spans="2:4" x14ac:dyDescent="0.2">
      <c r="B2390" t="s">
        <v>2420</v>
      </c>
      <c r="C2390" s="33">
        <f>Corr_0!C2390</f>
        <v>4.5226720141005958E-3</v>
      </c>
      <c r="D2390" s="32">
        <v>4.0095496408752283E-2</v>
      </c>
    </row>
    <row r="2391" spans="2:4" x14ac:dyDescent="0.2">
      <c r="B2391" t="s">
        <v>2421</v>
      </c>
      <c r="C2391" s="33">
        <f>Corr_0!C2391</f>
        <v>6.0208835332875759E-3</v>
      </c>
      <c r="D2391" s="32">
        <v>3.4296000920484161E-2</v>
      </c>
    </row>
    <row r="2392" spans="2:4" x14ac:dyDescent="0.2">
      <c r="B2392" t="s">
        <v>2422</v>
      </c>
      <c r="C2392" s="33">
        <f>Corr_0!C2392</f>
        <v>-2.4977324932593997E-2</v>
      </c>
      <c r="D2392" s="32">
        <v>4.781130548510755E-2</v>
      </c>
    </row>
    <row r="2393" spans="2:4" x14ac:dyDescent="0.2">
      <c r="B2393" t="s">
        <v>2423</v>
      </c>
      <c r="C2393" s="33">
        <f>Corr_0!C2393</f>
        <v>3.5146839726096059E-3</v>
      </c>
      <c r="D2393" s="32">
        <v>2.7167014917595836E-2</v>
      </c>
    </row>
    <row r="2394" spans="2:4" x14ac:dyDescent="0.2">
      <c r="B2394" t="s">
        <v>2424</v>
      </c>
      <c r="C2394" s="33">
        <f>Corr_0!C2394</f>
        <v>-1.260859367511801E-2</v>
      </c>
      <c r="D2394" s="32">
        <v>2.6817260493299425E-2</v>
      </c>
    </row>
    <row r="2395" spans="2:4" x14ac:dyDescent="0.2">
      <c r="B2395" t="s">
        <v>2425</v>
      </c>
      <c r="C2395" s="33">
        <f>Corr_0!C2395</f>
        <v>-4.5655023607050656E-3</v>
      </c>
      <c r="D2395" s="32">
        <v>3.8668946707381968E-2</v>
      </c>
    </row>
    <row r="2396" spans="2:4" x14ac:dyDescent="0.2">
      <c r="B2396" t="s">
        <v>2426</v>
      </c>
      <c r="C2396" s="33">
        <f>Corr_0!C2396</f>
        <v>-4.4471651313245028E-3</v>
      </c>
      <c r="D2396" s="32">
        <v>2.509741926241877E-2</v>
      </c>
    </row>
    <row r="2397" spans="2:4" x14ac:dyDescent="0.2">
      <c r="B2397" t="s">
        <v>2427</v>
      </c>
      <c r="C2397" s="33">
        <f>Corr_0!C2397</f>
        <v>9.0244026534309386E-3</v>
      </c>
      <c r="D2397" s="32">
        <v>2.5796075221962943E-2</v>
      </c>
    </row>
    <row r="2398" spans="2:4" x14ac:dyDescent="0.2">
      <c r="B2398" t="s">
        <v>2428</v>
      </c>
      <c r="C2398" s="33">
        <f>Corr_0!C2398</f>
        <v>2.9242424815066573E-2</v>
      </c>
      <c r="D2398" s="32">
        <v>7.4520475786311324E-2</v>
      </c>
    </row>
    <row r="2399" spans="2:4" x14ac:dyDescent="0.2">
      <c r="B2399" t="s">
        <v>2429</v>
      </c>
      <c r="C2399" s="33">
        <f>Corr_0!C2399</f>
        <v>5.9719525429402344E-3</v>
      </c>
      <c r="D2399" s="32">
        <v>2.5135430112617062E-2</v>
      </c>
    </row>
    <row r="2400" spans="2:4" x14ac:dyDescent="0.2">
      <c r="B2400" t="s">
        <v>2430</v>
      </c>
      <c r="C2400" s="33">
        <f>Corr_0!C2400</f>
        <v>-2.0963547671367197E-2</v>
      </c>
      <c r="D2400" s="32">
        <v>9.3029982963037661E-2</v>
      </c>
    </row>
    <row r="2401" spans="2:4" x14ac:dyDescent="0.2">
      <c r="B2401" t="s">
        <v>2431</v>
      </c>
      <c r="C2401" s="33">
        <f>Corr_0!C2401</f>
        <v>-2.7997726160341095E-2</v>
      </c>
      <c r="D2401" s="32">
        <v>2.6909126215690374E-2</v>
      </c>
    </row>
    <row r="2402" spans="2:4" x14ac:dyDescent="0.2">
      <c r="B2402" t="s">
        <v>2432</v>
      </c>
      <c r="C2402" s="33">
        <f>Corr_0!C2402</f>
        <v>4.5605629641133176E-2</v>
      </c>
      <c r="D2402" s="32">
        <v>3.8065195292370464E-2</v>
      </c>
    </row>
    <row r="2403" spans="2:4" x14ac:dyDescent="0.2">
      <c r="B2403" t="s">
        <v>2433</v>
      </c>
      <c r="C2403" s="33">
        <f>Corr_0!C2403</f>
        <v>1.110288573734208E-2</v>
      </c>
      <c r="D2403" s="32">
        <v>2.5143183478724594E-2</v>
      </c>
    </row>
    <row r="2404" spans="2:4" x14ac:dyDescent="0.2">
      <c r="B2404" t="s">
        <v>2434</v>
      </c>
      <c r="C2404" s="33">
        <f>Corr_0!C2404</f>
        <v>1.6735165276263023E-2</v>
      </c>
      <c r="D2404" s="32">
        <v>2.6671991815985036E-2</v>
      </c>
    </row>
    <row r="2405" spans="2:4" x14ac:dyDescent="0.2">
      <c r="B2405" t="s">
        <v>2435</v>
      </c>
      <c r="C2405" s="33">
        <f>Corr_0!C2405</f>
        <v>-4.4830110215422769E-4</v>
      </c>
      <c r="D2405" s="32">
        <v>2.5000028603311748E-2</v>
      </c>
    </row>
    <row r="2406" spans="2:4" x14ac:dyDescent="0.2">
      <c r="B2406" t="s">
        <v>2436</v>
      </c>
      <c r="C2406" s="33">
        <f>Corr_0!C2406</f>
        <v>2.5203587413280229E-2</v>
      </c>
      <c r="D2406" s="32">
        <v>3.7432082310900124E-2</v>
      </c>
    </row>
    <row r="2407" spans="2:4" x14ac:dyDescent="0.2">
      <c r="B2407" t="s">
        <v>2437</v>
      </c>
      <c r="C2407" s="33">
        <f>Corr_0!C2407</f>
        <v>-2.1898303901726375E-3</v>
      </c>
      <c r="D2407" s="32">
        <v>5.8147634843641514E-2</v>
      </c>
    </row>
    <row r="2408" spans="2:4" x14ac:dyDescent="0.2">
      <c r="B2408" t="s">
        <v>2438</v>
      </c>
      <c r="C2408" s="33">
        <f>Corr_0!C2408</f>
        <v>-8.6064592521443179E-3</v>
      </c>
      <c r="D2408" s="32">
        <v>4.9214946498467485E-2</v>
      </c>
    </row>
    <row r="2409" spans="2:4" x14ac:dyDescent="0.2">
      <c r="B2409" t="s">
        <v>2439</v>
      </c>
      <c r="C2409" s="33">
        <f>Corr_0!C2409</f>
        <v>-3.427485363799105E-2</v>
      </c>
      <c r="D2409" s="32">
        <v>3.2592981596931588E-2</v>
      </c>
    </row>
    <row r="2410" spans="2:4" x14ac:dyDescent="0.2">
      <c r="B2410" t="s">
        <v>2440</v>
      </c>
      <c r="C2410" s="33">
        <f>Corr_0!C2410</f>
        <v>3.2395352285128701E-2</v>
      </c>
      <c r="D2410" s="32">
        <v>3.6679984245590505E-2</v>
      </c>
    </row>
    <row r="2411" spans="2:4" x14ac:dyDescent="0.2">
      <c r="B2411" t="s">
        <v>2441</v>
      </c>
      <c r="C2411" s="33">
        <f>Corr_0!C2411</f>
        <v>3.0661914906606635E-2</v>
      </c>
      <c r="D2411" s="32">
        <v>3.6607381141539996E-2</v>
      </c>
    </row>
    <row r="2412" spans="2:4" x14ac:dyDescent="0.2">
      <c r="B2412" t="s">
        <v>2442</v>
      </c>
      <c r="C2412" s="33">
        <f>Corr_0!C2412</f>
        <v>-4.9824019474235797E-3</v>
      </c>
      <c r="D2412" s="32">
        <v>0.12679752374731063</v>
      </c>
    </row>
    <row r="2413" spans="2:4" x14ac:dyDescent="0.2">
      <c r="B2413" t="s">
        <v>2443</v>
      </c>
      <c r="C2413" s="33">
        <f>Corr_0!C2413</f>
        <v>8.9815509498752753E-3</v>
      </c>
      <c r="D2413" s="32">
        <v>5.6788024140483388E-2</v>
      </c>
    </row>
    <row r="2414" spans="2:4" x14ac:dyDescent="0.2">
      <c r="B2414" t="s">
        <v>2444</v>
      </c>
      <c r="C2414" s="33">
        <f>Corr_0!C2414</f>
        <v>-1.7676215577652303E-3</v>
      </c>
      <c r="D2414" s="32">
        <v>3.2339386319785821E-2</v>
      </c>
    </row>
    <row r="2415" spans="2:4" x14ac:dyDescent="0.2">
      <c r="B2415" t="s">
        <v>2445</v>
      </c>
      <c r="C2415" s="33">
        <f>Corr_0!C2415</f>
        <v>1.6946021978139651E-2</v>
      </c>
      <c r="D2415" s="32">
        <v>2.5011482190885483E-2</v>
      </c>
    </row>
    <row r="2416" spans="2:4" x14ac:dyDescent="0.2">
      <c r="B2416" t="s">
        <v>2446</v>
      </c>
      <c r="C2416" s="33">
        <f>Corr_0!C2416</f>
        <v>2.9634685774886128E-2</v>
      </c>
      <c r="D2416" s="32">
        <v>4.111057779130952E-2</v>
      </c>
    </row>
    <row r="2417" spans="2:4" x14ac:dyDescent="0.2">
      <c r="B2417" t="s">
        <v>2447</v>
      </c>
      <c r="C2417" s="33">
        <f>Corr_0!C2417</f>
        <v>9.1210152799701561E-3</v>
      </c>
      <c r="D2417" s="32">
        <v>3.2886671085255434E-2</v>
      </c>
    </row>
    <row r="2418" spans="2:4" x14ac:dyDescent="0.2">
      <c r="B2418" t="s">
        <v>2448</v>
      </c>
      <c r="C2418" s="33">
        <f>Corr_0!C2418</f>
        <v>-1.8774349541974007E-3</v>
      </c>
      <c r="D2418" s="32">
        <v>2.7093626310534198E-2</v>
      </c>
    </row>
    <row r="2419" spans="2:4" x14ac:dyDescent="0.2">
      <c r="B2419" t="s">
        <v>2449</v>
      </c>
      <c r="C2419" s="33">
        <f>Corr_0!C2419</f>
        <v>2.2969867469097356E-2</v>
      </c>
      <c r="D2419" s="32">
        <v>5.8309692960638891E-2</v>
      </c>
    </row>
    <row r="2420" spans="2:4" x14ac:dyDescent="0.2">
      <c r="B2420" t="s">
        <v>2450</v>
      </c>
      <c r="C2420" s="33">
        <f>Corr_0!C2420</f>
        <v>2.6297038119317225E-2</v>
      </c>
      <c r="D2420" s="32">
        <v>2.5546454076107797E-2</v>
      </c>
    </row>
    <row r="2421" spans="2:4" x14ac:dyDescent="0.2">
      <c r="B2421" t="s">
        <v>2451</v>
      </c>
      <c r="C2421" s="33">
        <f>Corr_0!C2421</f>
        <v>3.6248914911128097E-2</v>
      </c>
      <c r="D2421" s="32">
        <v>8.161188714791992E-2</v>
      </c>
    </row>
    <row r="2422" spans="2:4" x14ac:dyDescent="0.2">
      <c r="B2422" t="s">
        <v>2452</v>
      </c>
      <c r="C2422" s="33">
        <f>Corr_0!C2422</f>
        <v>1.5093528965413959E-2</v>
      </c>
      <c r="D2422" s="32">
        <v>2.8743874721735292E-2</v>
      </c>
    </row>
    <row r="2423" spans="2:4" x14ac:dyDescent="0.2">
      <c r="B2423" t="s">
        <v>2453</v>
      </c>
      <c r="C2423" s="33">
        <f>Corr_0!C2423</f>
        <v>-1.1002457382411046E-2</v>
      </c>
      <c r="D2423" s="32">
        <v>3.3397406112156677E-2</v>
      </c>
    </row>
    <row r="2424" spans="2:4" x14ac:dyDescent="0.2">
      <c r="B2424" t="s">
        <v>2454</v>
      </c>
      <c r="C2424" s="33">
        <f>Corr_0!C2424</f>
        <v>1.5735307287481532E-2</v>
      </c>
      <c r="D2424" s="32">
        <v>2.501300525064671E-2</v>
      </c>
    </row>
    <row r="2425" spans="2:4" x14ac:dyDescent="0.2">
      <c r="B2425" t="s">
        <v>2455</v>
      </c>
      <c r="C2425" s="33">
        <f>Corr_0!C2425</f>
        <v>2.5464678684642146E-2</v>
      </c>
      <c r="D2425" s="32">
        <v>2.6212437876749276E-2</v>
      </c>
    </row>
    <row r="2426" spans="2:4" x14ac:dyDescent="0.2">
      <c r="B2426" t="s">
        <v>2456</v>
      </c>
      <c r="C2426" s="33">
        <f>Corr_0!C2426</f>
        <v>3.0785203412743781E-2</v>
      </c>
      <c r="D2426" s="32">
        <v>3.4481503653922156E-2</v>
      </c>
    </row>
    <row r="2427" spans="2:4" x14ac:dyDescent="0.2">
      <c r="B2427" t="s">
        <v>2457</v>
      </c>
      <c r="C2427" s="33">
        <f>Corr_0!C2427</f>
        <v>3.6752941199727711E-2</v>
      </c>
      <c r="D2427" s="32">
        <v>2.5062542371395442E-2</v>
      </c>
    </row>
    <row r="2428" spans="2:4" x14ac:dyDescent="0.2">
      <c r="B2428" t="s">
        <v>2458</v>
      </c>
      <c r="C2428" s="33">
        <f>Corr_0!C2428</f>
        <v>-3.5521059281686578E-2</v>
      </c>
      <c r="D2428" s="32">
        <v>2.8485479885172096E-2</v>
      </c>
    </row>
    <row r="2429" spans="2:4" x14ac:dyDescent="0.2">
      <c r="B2429" t="s">
        <v>2459</v>
      </c>
      <c r="C2429" s="33">
        <f>Corr_0!C2429</f>
        <v>-1.2234591660318742E-2</v>
      </c>
      <c r="D2429" s="32">
        <v>2.8484213951074817E-2</v>
      </c>
    </row>
    <row r="2430" spans="2:4" x14ac:dyDescent="0.2">
      <c r="B2430" t="s">
        <v>2460</v>
      </c>
      <c r="C2430" s="33">
        <f>Corr_0!C2430</f>
        <v>-1.6430401772218862E-2</v>
      </c>
      <c r="D2430" s="32">
        <v>5.820005388033022E-2</v>
      </c>
    </row>
    <row r="2431" spans="2:4" x14ac:dyDescent="0.2">
      <c r="B2431" t="s">
        <v>2461</v>
      </c>
      <c r="C2431" s="33">
        <f>Corr_0!C2431</f>
        <v>3.1399826066463368E-3</v>
      </c>
      <c r="D2431" s="32">
        <v>2.5339607559949233E-2</v>
      </c>
    </row>
    <row r="2432" spans="2:4" x14ac:dyDescent="0.2">
      <c r="B2432" t="s">
        <v>2462</v>
      </c>
      <c r="C2432" s="33">
        <f>Corr_0!C2432</f>
        <v>-8.1140180988432068E-3</v>
      </c>
      <c r="D2432" s="32">
        <v>3.6354076356093487E-2</v>
      </c>
    </row>
    <row r="2433" spans="2:4" x14ac:dyDescent="0.2">
      <c r="B2433" t="s">
        <v>2463</v>
      </c>
      <c r="C2433" s="33">
        <f>Corr_0!C2433</f>
        <v>-1.2120639405493504E-2</v>
      </c>
      <c r="D2433" s="32">
        <v>0.10492661210516713</v>
      </c>
    </row>
    <row r="2434" spans="2:4" x14ac:dyDescent="0.2">
      <c r="B2434" t="s">
        <v>2464</v>
      </c>
      <c r="C2434" s="33">
        <f>Corr_0!C2434</f>
        <v>2.6641161511133507E-2</v>
      </c>
      <c r="D2434" s="32">
        <v>4.8092441979926015E-2</v>
      </c>
    </row>
    <row r="2435" spans="2:4" x14ac:dyDescent="0.2">
      <c r="B2435" t="s">
        <v>2465</v>
      </c>
      <c r="C2435" s="33">
        <f>Corr_0!C2435</f>
        <v>1.3546554776836544E-2</v>
      </c>
      <c r="D2435" s="32">
        <v>3.0171081871496086E-2</v>
      </c>
    </row>
    <row r="2436" spans="2:4" x14ac:dyDescent="0.2">
      <c r="B2436" t="s">
        <v>2466</v>
      </c>
      <c r="C2436" s="33">
        <f>Corr_0!C2436</f>
        <v>1.717022412305895E-2</v>
      </c>
      <c r="D2436" s="32">
        <v>2.8136923718786337E-2</v>
      </c>
    </row>
    <row r="2437" spans="2:4" x14ac:dyDescent="0.2">
      <c r="B2437" t="s">
        <v>2467</v>
      </c>
      <c r="C2437" s="33">
        <f>Corr_0!C2437</f>
        <v>1.4296973140705063E-2</v>
      </c>
      <c r="D2437" s="32">
        <v>3.9068145651500942E-2</v>
      </c>
    </row>
    <row r="2438" spans="2:4" x14ac:dyDescent="0.2">
      <c r="B2438" t="s">
        <v>2468</v>
      </c>
      <c r="C2438" s="33">
        <f>Corr_0!C2438</f>
        <v>9.2141989755822711E-4</v>
      </c>
      <c r="D2438" s="32">
        <v>2.5391448536740559E-2</v>
      </c>
    </row>
    <row r="2439" spans="2:4" x14ac:dyDescent="0.2">
      <c r="B2439" t="s">
        <v>2469</v>
      </c>
      <c r="C2439" s="33">
        <f>Corr_0!C2439</f>
        <v>-1.2601211037620961E-2</v>
      </c>
      <c r="D2439" s="32">
        <v>3.4380542136954642E-2</v>
      </c>
    </row>
    <row r="2440" spans="2:4" x14ac:dyDescent="0.2">
      <c r="B2440" t="s">
        <v>2470</v>
      </c>
      <c r="C2440" s="33">
        <f>Corr_0!C2440</f>
        <v>-2.2240306156700466E-2</v>
      </c>
      <c r="D2440" s="32">
        <v>3.7592735101156245E-2</v>
      </c>
    </row>
    <row r="2441" spans="2:4" x14ac:dyDescent="0.2">
      <c r="B2441" t="s">
        <v>2471</v>
      </c>
      <c r="C2441" s="33">
        <f>Corr_0!C2441</f>
        <v>-1.9313960699893142E-2</v>
      </c>
      <c r="D2441" s="32">
        <v>4.5471421221260869E-2</v>
      </c>
    </row>
    <row r="2442" spans="2:4" x14ac:dyDescent="0.2">
      <c r="B2442" t="s">
        <v>2472</v>
      </c>
      <c r="C2442" s="33">
        <f>Corr_0!C2442</f>
        <v>-2.3094916970683742E-2</v>
      </c>
      <c r="D2442" s="32">
        <v>2.5291751150660791E-2</v>
      </c>
    </row>
    <row r="2443" spans="2:4" x14ac:dyDescent="0.2">
      <c r="B2443" t="s">
        <v>2473</v>
      </c>
      <c r="C2443" s="33">
        <f>Corr_0!C2443</f>
        <v>-2.2146070547353434E-3</v>
      </c>
      <c r="D2443" s="32">
        <v>4.5525725782648532E-2</v>
      </c>
    </row>
    <row r="2444" spans="2:4" x14ac:dyDescent="0.2">
      <c r="B2444" t="s">
        <v>2474</v>
      </c>
      <c r="C2444" s="33">
        <f>Corr_0!C2444</f>
        <v>2.7946787542488132E-2</v>
      </c>
      <c r="D2444" s="32">
        <v>2.5042090214170372E-2</v>
      </c>
    </row>
    <row r="2445" spans="2:4" x14ac:dyDescent="0.2">
      <c r="B2445" t="s">
        <v>2475</v>
      </c>
      <c r="C2445" s="33">
        <f>Corr_0!C2445</f>
        <v>2.0759851822788868E-2</v>
      </c>
      <c r="D2445" s="32">
        <v>4.0765944391732097E-2</v>
      </c>
    </row>
    <row r="2446" spans="2:4" x14ac:dyDescent="0.2">
      <c r="B2446" t="s">
        <v>2476</v>
      </c>
      <c r="C2446" s="33">
        <f>Corr_0!C2446</f>
        <v>2.8874696676088555E-3</v>
      </c>
      <c r="D2446" s="32">
        <v>2.5111337779501787E-2</v>
      </c>
    </row>
    <row r="2447" spans="2:4" x14ac:dyDescent="0.2">
      <c r="B2447" t="s">
        <v>2477</v>
      </c>
      <c r="C2447" s="33">
        <f>Corr_0!C2447</f>
        <v>1.3318049743163071E-2</v>
      </c>
      <c r="D2447" s="32">
        <v>2.5007166523015621E-2</v>
      </c>
    </row>
    <row r="2448" spans="2:4" x14ac:dyDescent="0.2">
      <c r="B2448" t="s">
        <v>2478</v>
      </c>
      <c r="C2448" s="33">
        <f>Corr_0!C2448</f>
        <v>-1.0941085991555423E-2</v>
      </c>
      <c r="D2448" s="32">
        <v>3.3442534052595757E-2</v>
      </c>
    </row>
    <row r="2449" spans="2:4" x14ac:dyDescent="0.2">
      <c r="B2449" t="s">
        <v>2479</v>
      </c>
      <c r="C2449" s="33">
        <f>Corr_0!C2449</f>
        <v>6.2214724218220916E-3</v>
      </c>
      <c r="D2449" s="32">
        <v>0.1025906056304064</v>
      </c>
    </row>
    <row r="2450" spans="2:4" x14ac:dyDescent="0.2">
      <c r="B2450" t="s">
        <v>2480</v>
      </c>
      <c r="C2450" s="33">
        <f>Corr_0!C2450</f>
        <v>-1.7795251412527843E-3</v>
      </c>
      <c r="D2450" s="32">
        <v>3.8189348410414853E-2</v>
      </c>
    </row>
    <row r="2451" spans="2:4" x14ac:dyDescent="0.2">
      <c r="B2451" t="s">
        <v>2481</v>
      </c>
      <c r="C2451" s="33">
        <f>Corr_0!C2451</f>
        <v>-1.9381186010639477E-3</v>
      </c>
      <c r="D2451" s="32">
        <v>7.3800244186827846E-2</v>
      </c>
    </row>
    <row r="2452" spans="2:4" x14ac:dyDescent="0.2">
      <c r="B2452" t="s">
        <v>2482</v>
      </c>
      <c r="C2452" s="33">
        <f>Corr_0!C2452</f>
        <v>3.2831816624598067E-2</v>
      </c>
      <c r="D2452" s="32">
        <v>3.2025992918780909E-2</v>
      </c>
    </row>
    <row r="2453" spans="2:4" x14ac:dyDescent="0.2">
      <c r="B2453" t="s">
        <v>2483</v>
      </c>
      <c r="C2453" s="33">
        <f>Corr_0!C2453</f>
        <v>5.1090304163984517E-2</v>
      </c>
      <c r="D2453" s="32">
        <v>2.5191562238030457E-2</v>
      </c>
    </row>
    <row r="2454" spans="2:4" x14ac:dyDescent="0.2">
      <c r="B2454" t="s">
        <v>2484</v>
      </c>
      <c r="C2454" s="33">
        <f>Corr_0!C2454</f>
        <v>-4.653892087935381E-3</v>
      </c>
      <c r="D2454" s="32">
        <v>2.9302669292453988E-2</v>
      </c>
    </row>
    <row r="2455" spans="2:4" x14ac:dyDescent="0.2">
      <c r="B2455" t="s">
        <v>2485</v>
      </c>
      <c r="C2455" s="33">
        <f>Corr_0!C2455</f>
        <v>1.0504583455158754E-2</v>
      </c>
      <c r="D2455" s="32">
        <v>0.23166808369527053</v>
      </c>
    </row>
    <row r="2456" spans="2:4" x14ac:dyDescent="0.2">
      <c r="B2456" t="s">
        <v>2486</v>
      </c>
      <c r="C2456" s="33">
        <f>Corr_0!C2456</f>
        <v>5.1228429867891584E-2</v>
      </c>
      <c r="D2456" s="32">
        <v>3.3702150704156879E-2</v>
      </c>
    </row>
    <row r="2457" spans="2:4" x14ac:dyDescent="0.2">
      <c r="B2457" t="s">
        <v>2487</v>
      </c>
      <c r="C2457" s="33">
        <f>Corr_0!C2457</f>
        <v>-2.1665661898877621E-2</v>
      </c>
      <c r="D2457" s="32">
        <v>7.3899711210410501E-2</v>
      </c>
    </row>
    <row r="2458" spans="2:4" x14ac:dyDescent="0.2">
      <c r="B2458" t="s">
        <v>2488</v>
      </c>
      <c r="C2458" s="33">
        <f>Corr_0!C2458</f>
        <v>2.3110165522513017E-2</v>
      </c>
      <c r="D2458" s="32">
        <v>8.0055117254886315E-2</v>
      </c>
    </row>
    <row r="2459" spans="2:4" x14ac:dyDescent="0.2">
      <c r="B2459" t="s">
        <v>2489</v>
      </c>
      <c r="C2459" s="33">
        <f>Corr_0!C2459</f>
        <v>-2.2394681144330561E-2</v>
      </c>
      <c r="D2459" s="32">
        <v>5.6768332345380347E-2</v>
      </c>
    </row>
    <row r="2460" spans="2:4" x14ac:dyDescent="0.2">
      <c r="B2460" t="s">
        <v>2490</v>
      </c>
      <c r="C2460" s="33">
        <f>Corr_0!C2460</f>
        <v>5.2887880386645273E-3</v>
      </c>
      <c r="D2460" s="32">
        <v>3.323511504762984E-2</v>
      </c>
    </row>
    <row r="2461" spans="2:4" x14ac:dyDescent="0.2">
      <c r="B2461" t="s">
        <v>2491</v>
      </c>
      <c r="C2461" s="33">
        <f>Corr_0!C2461</f>
        <v>2.4212616403073497E-2</v>
      </c>
      <c r="D2461" s="32">
        <v>2.5062690109795803E-2</v>
      </c>
    </row>
    <row r="2462" spans="2:4" x14ac:dyDescent="0.2">
      <c r="B2462" t="s">
        <v>2492</v>
      </c>
      <c r="C2462" s="33">
        <f>Corr_0!C2462</f>
        <v>3.9490597541552597E-2</v>
      </c>
      <c r="D2462" s="32">
        <v>2.5926105654191463E-2</v>
      </c>
    </row>
    <row r="2463" spans="2:4" x14ac:dyDescent="0.2">
      <c r="B2463" t="s">
        <v>2493</v>
      </c>
      <c r="C2463" s="33">
        <f>Corr_0!C2463</f>
        <v>7.2439739368938307E-3</v>
      </c>
      <c r="D2463" s="32">
        <v>0.10165825718877231</v>
      </c>
    </row>
    <row r="2464" spans="2:4" x14ac:dyDescent="0.2">
      <c r="B2464" t="s">
        <v>2494</v>
      </c>
      <c r="C2464" s="33">
        <f>Corr_0!C2464</f>
        <v>1.5215452605905296E-2</v>
      </c>
      <c r="D2464" s="32">
        <v>4.5165399547963905E-2</v>
      </c>
    </row>
    <row r="2465" spans="2:4" x14ac:dyDescent="0.2">
      <c r="B2465" t="s">
        <v>2495</v>
      </c>
      <c r="C2465" s="33">
        <f>Corr_0!C2465</f>
        <v>3.2547249936755313E-2</v>
      </c>
      <c r="D2465" s="32">
        <v>2.506347765844736E-2</v>
      </c>
    </row>
    <row r="2466" spans="2:4" x14ac:dyDescent="0.2">
      <c r="B2466" t="s">
        <v>2496</v>
      </c>
      <c r="C2466" s="33">
        <f>Corr_0!C2466</f>
        <v>3.8325092980499402E-3</v>
      </c>
      <c r="D2466" s="32">
        <v>6.1999705872699103E-2</v>
      </c>
    </row>
    <row r="2467" spans="2:4" x14ac:dyDescent="0.2">
      <c r="B2467" t="s">
        <v>2497</v>
      </c>
      <c r="C2467" s="33">
        <f>Corr_0!C2467</f>
        <v>-7.3557216251050692E-3</v>
      </c>
      <c r="D2467" s="32">
        <v>2.522715130133156E-2</v>
      </c>
    </row>
    <row r="2468" spans="2:4" x14ac:dyDescent="0.2">
      <c r="B2468" t="s">
        <v>2498</v>
      </c>
      <c r="C2468" s="33">
        <f>Corr_0!C2468</f>
        <v>-1.2069337405460784E-2</v>
      </c>
      <c r="D2468" s="32">
        <v>4.8582421636707528E-2</v>
      </c>
    </row>
    <row r="2469" spans="2:4" x14ac:dyDescent="0.2">
      <c r="B2469" t="s">
        <v>2499</v>
      </c>
      <c r="C2469" s="33">
        <f>Corr_0!C2469</f>
        <v>-5.1900404356560164E-3</v>
      </c>
      <c r="D2469" s="32">
        <v>3.371187747248322E-2</v>
      </c>
    </row>
    <row r="2470" spans="2:4" x14ac:dyDescent="0.2">
      <c r="B2470" t="s">
        <v>2500</v>
      </c>
      <c r="C2470" s="33">
        <f>Corr_0!C2470</f>
        <v>-3.5721000693000798E-2</v>
      </c>
      <c r="D2470" s="32">
        <v>3.0996105626693464E-2</v>
      </c>
    </row>
    <row r="2471" spans="2:4" x14ac:dyDescent="0.2">
      <c r="B2471" t="s">
        <v>2501</v>
      </c>
      <c r="C2471" s="33">
        <f>Corr_0!C2471</f>
        <v>-1.7485503170353245E-2</v>
      </c>
      <c r="D2471" s="32">
        <v>7.3952115071342389E-2</v>
      </c>
    </row>
    <row r="2472" spans="2:4" x14ac:dyDescent="0.2">
      <c r="B2472" t="s">
        <v>2502</v>
      </c>
      <c r="C2472" s="33">
        <f>Corr_0!C2472</f>
        <v>-9.5746973161607799E-3</v>
      </c>
      <c r="D2472" s="32">
        <v>7.2909960662250445E-2</v>
      </c>
    </row>
    <row r="2473" spans="2:4" x14ac:dyDescent="0.2">
      <c r="B2473" t="s">
        <v>2503</v>
      </c>
      <c r="C2473" s="33">
        <f>Corr_0!C2473</f>
        <v>-9.8047635048972501E-4</v>
      </c>
      <c r="D2473" s="32">
        <v>3.8196955404754887E-2</v>
      </c>
    </row>
    <row r="2474" spans="2:4" x14ac:dyDescent="0.2">
      <c r="B2474" t="s">
        <v>2504</v>
      </c>
      <c r="C2474" s="33">
        <f>Corr_0!C2474</f>
        <v>2.329289669836079E-3</v>
      </c>
      <c r="D2474" s="32">
        <v>5.5980997810415122E-2</v>
      </c>
    </row>
    <row r="2475" spans="2:4" x14ac:dyDescent="0.2">
      <c r="B2475" t="s">
        <v>2505</v>
      </c>
      <c r="C2475" s="33">
        <f>Corr_0!C2475</f>
        <v>-2.3453699009398865E-2</v>
      </c>
      <c r="D2475" s="32">
        <v>4.2018352075889581E-2</v>
      </c>
    </row>
    <row r="2476" spans="2:4" x14ac:dyDescent="0.2">
      <c r="B2476" t="s">
        <v>2506</v>
      </c>
      <c r="C2476" s="33">
        <f>Corr_0!C2476</f>
        <v>3.1179846613818493E-2</v>
      </c>
      <c r="D2476" s="32">
        <v>3.5997699760563627E-2</v>
      </c>
    </row>
    <row r="2477" spans="2:4" x14ac:dyDescent="0.2">
      <c r="B2477" t="s">
        <v>2507</v>
      </c>
      <c r="C2477" s="33">
        <f>Corr_0!C2477</f>
        <v>-7.2317064917826763E-3</v>
      </c>
      <c r="D2477" s="32">
        <v>3.7937370649211627E-2</v>
      </c>
    </row>
    <row r="2478" spans="2:4" x14ac:dyDescent="0.2">
      <c r="B2478" t="s">
        <v>2508</v>
      </c>
      <c r="C2478" s="33">
        <f>Corr_0!C2478</f>
        <v>3.7683162743274989E-2</v>
      </c>
      <c r="D2478" s="32">
        <v>2.54653329672163E-2</v>
      </c>
    </row>
    <row r="2479" spans="2:4" x14ac:dyDescent="0.2">
      <c r="B2479" t="s">
        <v>2509</v>
      </c>
      <c r="C2479" s="33">
        <f>Corr_0!C2479</f>
        <v>7.7965119376696528E-4</v>
      </c>
      <c r="D2479" s="32">
        <v>2.7403491636232936E-2</v>
      </c>
    </row>
    <row r="2480" spans="2:4" x14ac:dyDescent="0.2">
      <c r="B2480" t="s">
        <v>2510</v>
      </c>
      <c r="C2480" s="33">
        <f>Corr_0!C2480</f>
        <v>3.8020496092585086E-2</v>
      </c>
      <c r="D2480" s="32">
        <v>4.1741962282624195E-2</v>
      </c>
    </row>
    <row r="2481" spans="2:4" x14ac:dyDescent="0.2">
      <c r="B2481" t="s">
        <v>2511</v>
      </c>
      <c r="C2481" s="33">
        <f>Corr_0!C2481</f>
        <v>5.1899895251072581E-2</v>
      </c>
      <c r="D2481" s="32">
        <v>2.5000157712763399E-2</v>
      </c>
    </row>
    <row r="2482" spans="2:4" x14ac:dyDescent="0.2">
      <c r="B2482" t="s">
        <v>2512</v>
      </c>
      <c r="C2482" s="33">
        <f>Corr_0!C2482</f>
        <v>7.355579260951357E-3</v>
      </c>
      <c r="D2482" s="32">
        <v>2.6240526736258034E-2</v>
      </c>
    </row>
    <row r="2483" spans="2:4" x14ac:dyDescent="0.2">
      <c r="B2483" t="s">
        <v>2513</v>
      </c>
      <c r="C2483" s="33">
        <f>Corr_0!C2483</f>
        <v>1.5613805500645865E-2</v>
      </c>
      <c r="D2483" s="32">
        <v>3.2559873367564232E-2</v>
      </c>
    </row>
    <row r="2484" spans="2:4" x14ac:dyDescent="0.2">
      <c r="B2484" t="s">
        <v>2514</v>
      </c>
      <c r="C2484" s="33">
        <f>Corr_0!C2484</f>
        <v>-3.4067658748982939E-2</v>
      </c>
      <c r="D2484" s="32">
        <v>7.3987885169103818E-2</v>
      </c>
    </row>
    <row r="2485" spans="2:4" x14ac:dyDescent="0.2">
      <c r="B2485" t="s">
        <v>2515</v>
      </c>
      <c r="C2485" s="33">
        <f>Corr_0!C2485</f>
        <v>4.9025434274061258E-3</v>
      </c>
      <c r="D2485" s="32">
        <v>2.8623305798086647E-2</v>
      </c>
    </row>
    <row r="2486" spans="2:4" x14ac:dyDescent="0.2">
      <c r="B2486" t="s">
        <v>2516</v>
      </c>
      <c r="C2486" s="33">
        <f>Corr_0!C2486</f>
        <v>-1.6898106973454494E-2</v>
      </c>
      <c r="D2486" s="32">
        <v>3.082520683944355E-2</v>
      </c>
    </row>
    <row r="2487" spans="2:4" x14ac:dyDescent="0.2">
      <c r="B2487" t="s">
        <v>2517</v>
      </c>
      <c r="C2487" s="33">
        <f>Corr_0!C2487</f>
        <v>2.0831878274856764E-2</v>
      </c>
      <c r="D2487" s="32">
        <v>2.6563647558947724E-2</v>
      </c>
    </row>
    <row r="2488" spans="2:4" x14ac:dyDescent="0.2">
      <c r="B2488" t="s">
        <v>2518</v>
      </c>
      <c r="C2488" s="33">
        <f>Corr_0!C2488</f>
        <v>-2.0455677152146998E-3</v>
      </c>
      <c r="D2488" s="32">
        <v>2.5035289004545672E-2</v>
      </c>
    </row>
    <row r="2489" spans="2:4" x14ac:dyDescent="0.2">
      <c r="B2489" t="s">
        <v>2519</v>
      </c>
      <c r="C2489" s="33">
        <f>Corr_0!C2489</f>
        <v>-1.1884837112217364E-2</v>
      </c>
      <c r="D2489" s="32">
        <v>2.7819224239353783E-2</v>
      </c>
    </row>
    <row r="2490" spans="2:4" x14ac:dyDescent="0.2">
      <c r="B2490" t="s">
        <v>2520</v>
      </c>
      <c r="C2490" s="33">
        <f>Corr_0!C2490</f>
        <v>-1.1222538466237225E-2</v>
      </c>
      <c r="D2490" s="32">
        <v>3.9064297069165407E-2</v>
      </c>
    </row>
    <row r="2491" spans="2:4" x14ac:dyDescent="0.2">
      <c r="B2491" t="s">
        <v>2521</v>
      </c>
      <c r="C2491" s="33">
        <f>Corr_0!C2491</f>
        <v>-1.6982181232473248E-2</v>
      </c>
      <c r="D2491" s="32">
        <v>3.1854095917672597E-2</v>
      </c>
    </row>
    <row r="2492" spans="2:4" x14ac:dyDescent="0.2">
      <c r="B2492" t="s">
        <v>2522</v>
      </c>
      <c r="C2492" s="33">
        <f>Corr_0!C2492</f>
        <v>2.7337715302592748E-2</v>
      </c>
      <c r="D2492" s="32">
        <v>4.5176882999681076E-2</v>
      </c>
    </row>
    <row r="2493" spans="2:4" x14ac:dyDescent="0.2">
      <c r="B2493" t="s">
        <v>2523</v>
      </c>
      <c r="C2493" s="33">
        <f>Corr_0!C2493</f>
        <v>-6.7483086920463089E-3</v>
      </c>
      <c r="D2493" s="32">
        <v>3.5982335581987206E-2</v>
      </c>
    </row>
    <row r="2494" spans="2:4" x14ac:dyDescent="0.2">
      <c r="B2494" t="s">
        <v>2524</v>
      </c>
      <c r="C2494" s="33">
        <f>Corr_0!C2494</f>
        <v>1.9843994040903881E-2</v>
      </c>
      <c r="D2494" s="32">
        <v>2.7558151789594525E-2</v>
      </c>
    </row>
    <row r="2495" spans="2:4" x14ac:dyDescent="0.2">
      <c r="B2495" t="s">
        <v>2525</v>
      </c>
      <c r="C2495" s="33">
        <f>Corr_0!C2495</f>
        <v>1.6575866652546439E-3</v>
      </c>
      <c r="D2495" s="32">
        <v>6.7647096225889658E-2</v>
      </c>
    </row>
    <row r="2496" spans="2:4" x14ac:dyDescent="0.2">
      <c r="B2496" t="s">
        <v>2526</v>
      </c>
      <c r="C2496" s="33">
        <f>Corr_0!C2496</f>
        <v>4.9432798482890025E-3</v>
      </c>
      <c r="D2496" s="32">
        <v>2.5902233571179496E-2</v>
      </c>
    </row>
    <row r="2497" spans="2:4" x14ac:dyDescent="0.2">
      <c r="B2497" t="s">
        <v>2527</v>
      </c>
      <c r="C2497" s="33">
        <f>Corr_0!C2497</f>
        <v>-2.3080838565754547E-2</v>
      </c>
      <c r="D2497" s="32">
        <v>5.6646731744310237E-2</v>
      </c>
    </row>
    <row r="2498" spans="2:4" x14ac:dyDescent="0.2">
      <c r="B2498" t="s">
        <v>2528</v>
      </c>
      <c r="C2498" s="33">
        <f>Corr_0!C2498</f>
        <v>-1.9012043815772282E-2</v>
      </c>
      <c r="D2498" s="32">
        <v>2.5111667353720279E-2</v>
      </c>
    </row>
    <row r="2499" spans="2:4" x14ac:dyDescent="0.2">
      <c r="B2499" t="s">
        <v>2529</v>
      </c>
      <c r="C2499" s="33">
        <f>Corr_0!C2499</f>
        <v>9.6677791954060972E-3</v>
      </c>
      <c r="D2499" s="32">
        <v>3.548981239493277E-2</v>
      </c>
    </row>
    <row r="2500" spans="2:4" x14ac:dyDescent="0.2">
      <c r="B2500" t="s">
        <v>2530</v>
      </c>
      <c r="C2500" s="33">
        <f>Corr_0!C2500</f>
        <v>2.1447538984941762E-2</v>
      </c>
      <c r="D2500" s="32">
        <v>4.5818748203984759E-2</v>
      </c>
    </row>
    <row r="2501" spans="2:4" x14ac:dyDescent="0.2">
      <c r="B2501" t="s">
        <v>2531</v>
      </c>
      <c r="C2501" s="33">
        <f>Corr_0!C2501</f>
        <v>4.9233234985922872E-2</v>
      </c>
      <c r="D2501" s="32">
        <v>3.7919956677738523E-2</v>
      </c>
    </row>
    <row r="2502" spans="2:4" x14ac:dyDescent="0.2">
      <c r="B2502" t="s">
        <v>2532</v>
      </c>
      <c r="C2502" s="33">
        <f>Corr_0!C2502</f>
        <v>-1.5926735572470312E-2</v>
      </c>
      <c r="D2502" s="32">
        <v>3.5857034106765329E-2</v>
      </c>
    </row>
    <row r="2503" spans="2:4" x14ac:dyDescent="0.2">
      <c r="B2503" t="s">
        <v>2533</v>
      </c>
      <c r="C2503" s="33">
        <f>Corr_0!C2503</f>
        <v>6.196714264682622E-2</v>
      </c>
      <c r="D2503" s="32">
        <v>4.9209882927531395E-2</v>
      </c>
    </row>
    <row r="2504" spans="2:4" x14ac:dyDescent="0.2">
      <c r="B2504" t="s">
        <v>2534</v>
      </c>
      <c r="C2504" s="33">
        <f>Corr_0!C2504</f>
        <v>1.627792760487614E-2</v>
      </c>
      <c r="D2504" s="32">
        <v>2.5273967945539419E-2</v>
      </c>
    </row>
    <row r="2505" spans="2:4" x14ac:dyDescent="0.2">
      <c r="B2505" t="s">
        <v>2535</v>
      </c>
      <c r="C2505" s="33">
        <f>Corr_0!C2505</f>
        <v>-1.3708970568419127E-2</v>
      </c>
      <c r="D2505" s="32">
        <v>3.4924116823434437E-2</v>
      </c>
    </row>
    <row r="2506" spans="2:4" x14ac:dyDescent="0.2">
      <c r="B2506" t="s">
        <v>2536</v>
      </c>
      <c r="C2506" s="33">
        <f>Corr_0!C2506</f>
        <v>4.7549819325706608E-2</v>
      </c>
      <c r="D2506" s="32">
        <v>2.6847826107587978E-2</v>
      </c>
    </row>
    <row r="2507" spans="2:4" x14ac:dyDescent="0.2">
      <c r="B2507" t="s">
        <v>2537</v>
      </c>
      <c r="C2507" s="33">
        <f>Corr_0!C2507</f>
        <v>-1.4655359993312531E-2</v>
      </c>
      <c r="D2507" s="32">
        <v>5.192455691412521E-2</v>
      </c>
    </row>
    <row r="2508" spans="2:4" x14ac:dyDescent="0.2">
      <c r="B2508" t="s">
        <v>2538</v>
      </c>
      <c r="C2508" s="33">
        <f>Corr_0!C2508</f>
        <v>-6.8516289905405561E-3</v>
      </c>
      <c r="D2508" s="32">
        <v>3.1625401152214856E-2</v>
      </c>
    </row>
    <row r="2509" spans="2:4" x14ac:dyDescent="0.2">
      <c r="B2509" t="s">
        <v>2539</v>
      </c>
      <c r="C2509" s="33">
        <f>Corr_0!C2509</f>
        <v>8.4879102939030317E-3</v>
      </c>
      <c r="D2509" s="32">
        <v>3.031504956735788E-2</v>
      </c>
    </row>
    <row r="2510" spans="2:4" x14ac:dyDescent="0.2">
      <c r="B2510" t="s">
        <v>2540</v>
      </c>
      <c r="C2510" s="33">
        <f>Corr_0!C2510</f>
        <v>-1.6763699725134504E-3</v>
      </c>
      <c r="D2510" s="32">
        <v>7.9338280426228674E-2</v>
      </c>
    </row>
    <row r="2511" spans="2:4" x14ac:dyDescent="0.2">
      <c r="B2511" t="s">
        <v>2541</v>
      </c>
      <c r="C2511" s="33">
        <f>Corr_0!C2511</f>
        <v>1.3133222060816694E-2</v>
      </c>
      <c r="D2511" s="32">
        <v>4.1498419113408506E-2</v>
      </c>
    </row>
    <row r="2512" spans="2:4" x14ac:dyDescent="0.2">
      <c r="B2512" t="s">
        <v>2542</v>
      </c>
      <c r="C2512" s="33">
        <f>Corr_0!C2512</f>
        <v>1.0635655388012205E-2</v>
      </c>
      <c r="D2512" s="32">
        <v>2.5011072029968613E-2</v>
      </c>
    </row>
    <row r="2513" spans="2:4" x14ac:dyDescent="0.2">
      <c r="B2513" t="s">
        <v>2543</v>
      </c>
      <c r="C2513" s="33">
        <f>Corr_0!C2513</f>
        <v>2.5109561333566004E-2</v>
      </c>
      <c r="D2513" s="32">
        <v>2.5482574585650251E-2</v>
      </c>
    </row>
    <row r="2514" spans="2:4" x14ac:dyDescent="0.2">
      <c r="B2514" t="s">
        <v>2544</v>
      </c>
      <c r="C2514" s="33">
        <f>Corr_0!C2514</f>
        <v>1.0592209115920946E-2</v>
      </c>
      <c r="D2514" s="32">
        <v>3.0456472165748281E-2</v>
      </c>
    </row>
    <row r="2515" spans="2:4" x14ac:dyDescent="0.2">
      <c r="B2515" t="s">
        <v>2545</v>
      </c>
      <c r="C2515" s="33">
        <f>Corr_0!C2515</f>
        <v>9.7614833593371916E-3</v>
      </c>
      <c r="D2515" s="32">
        <v>2.5572768134016814E-2</v>
      </c>
    </row>
    <row r="2516" spans="2:4" x14ac:dyDescent="0.2">
      <c r="B2516" t="s">
        <v>2546</v>
      </c>
      <c r="C2516" s="33">
        <f>Corr_0!C2516</f>
        <v>2.0787190716702503E-2</v>
      </c>
      <c r="D2516" s="32">
        <v>7.2095357052736009E-2</v>
      </c>
    </row>
    <row r="2517" spans="2:4" x14ac:dyDescent="0.2">
      <c r="B2517" t="s">
        <v>2547</v>
      </c>
      <c r="C2517" s="33">
        <f>Corr_0!C2517</f>
        <v>5.1090916842604028E-2</v>
      </c>
      <c r="D2517" s="32">
        <v>3.2528869421215675E-2</v>
      </c>
    </row>
    <row r="2518" spans="2:4" x14ac:dyDescent="0.2">
      <c r="B2518" t="s">
        <v>2548</v>
      </c>
      <c r="C2518" s="33">
        <f>Corr_0!C2518</f>
        <v>6.0079277117144073E-2</v>
      </c>
      <c r="D2518" s="32">
        <v>4.0819997458137268E-2</v>
      </c>
    </row>
    <row r="2519" spans="2:4" x14ac:dyDescent="0.2">
      <c r="B2519" t="s">
        <v>2549</v>
      </c>
      <c r="C2519" s="33">
        <f>Corr_0!C2519</f>
        <v>-1.6732786821395135E-3</v>
      </c>
      <c r="D2519" s="32">
        <v>3.1370976344578437E-2</v>
      </c>
    </row>
    <row r="2520" spans="2:4" x14ac:dyDescent="0.2">
      <c r="B2520" t="s">
        <v>2550</v>
      </c>
      <c r="C2520" s="33">
        <f>Corr_0!C2520</f>
        <v>1.8533154843697906E-2</v>
      </c>
      <c r="D2520" s="32">
        <v>2.6786749182101298E-2</v>
      </c>
    </row>
    <row r="2521" spans="2:4" x14ac:dyDescent="0.2">
      <c r="B2521" t="s">
        <v>2551</v>
      </c>
      <c r="C2521" s="33">
        <f>Corr_0!C2521</f>
        <v>-2.7090885408687856E-2</v>
      </c>
      <c r="D2521" s="32">
        <v>4.6279389731663095E-2</v>
      </c>
    </row>
    <row r="2522" spans="2:4" x14ac:dyDescent="0.2">
      <c r="B2522" t="s">
        <v>2552</v>
      </c>
      <c r="C2522" s="33">
        <f>Corr_0!C2522</f>
        <v>2.1724674244106609E-2</v>
      </c>
      <c r="D2522" s="32">
        <v>2.9231974334117332E-2</v>
      </c>
    </row>
    <row r="2523" spans="2:4" x14ac:dyDescent="0.2">
      <c r="B2523" t="s">
        <v>2553</v>
      </c>
      <c r="C2523" s="33">
        <f>Corr_0!C2523</f>
        <v>4.7173101433034131E-2</v>
      </c>
      <c r="D2523" s="32">
        <v>9.9264736887686084E-2</v>
      </c>
    </row>
    <row r="2524" spans="2:4" x14ac:dyDescent="0.2">
      <c r="B2524" t="s">
        <v>2554</v>
      </c>
      <c r="C2524" s="33">
        <f>Corr_0!C2524</f>
        <v>-3.7330025555941514E-3</v>
      </c>
      <c r="D2524" s="32">
        <v>4.5610895731393965E-2</v>
      </c>
    </row>
    <row r="2525" spans="2:4" x14ac:dyDescent="0.2">
      <c r="B2525" t="s">
        <v>2555</v>
      </c>
      <c r="C2525" s="33">
        <f>Corr_0!C2525</f>
        <v>1.4920948458229628E-2</v>
      </c>
      <c r="D2525" s="32">
        <v>2.8213740427710035E-2</v>
      </c>
    </row>
    <row r="2526" spans="2:4" x14ac:dyDescent="0.2">
      <c r="B2526" t="s">
        <v>2556</v>
      </c>
      <c r="C2526" s="33">
        <f>Corr_0!C2526</f>
        <v>1.4182433492796067E-2</v>
      </c>
      <c r="D2526" s="32">
        <v>4.7703218271298725E-2</v>
      </c>
    </row>
    <row r="2527" spans="2:4" x14ac:dyDescent="0.2">
      <c r="B2527" t="s">
        <v>2557</v>
      </c>
      <c r="C2527" s="33">
        <f>Corr_0!C2527</f>
        <v>9.5673374661555035E-3</v>
      </c>
      <c r="D2527" s="32">
        <v>4.6158135998990033E-2</v>
      </c>
    </row>
    <row r="2528" spans="2:4" x14ac:dyDescent="0.2">
      <c r="B2528" t="s">
        <v>2558</v>
      </c>
      <c r="C2528" s="33">
        <f>Corr_0!C2528</f>
        <v>2.063069033022278E-2</v>
      </c>
      <c r="D2528" s="32">
        <v>2.57536185163523E-2</v>
      </c>
    </row>
    <row r="2529" spans="2:4" x14ac:dyDescent="0.2">
      <c r="B2529" t="s">
        <v>2559</v>
      </c>
      <c r="C2529" s="33">
        <f>Corr_0!C2529</f>
        <v>-2.9262311587800547E-3</v>
      </c>
      <c r="D2529" s="32">
        <v>3.5835047656658903E-2</v>
      </c>
    </row>
    <row r="2530" spans="2:4" x14ac:dyDescent="0.2">
      <c r="B2530" t="s">
        <v>2560</v>
      </c>
      <c r="C2530" s="33">
        <f>Corr_0!C2530</f>
        <v>1.9195416025186603E-2</v>
      </c>
      <c r="D2530" s="32">
        <v>5.7602913654866479E-2</v>
      </c>
    </row>
    <row r="2531" spans="2:4" x14ac:dyDescent="0.2">
      <c r="B2531" t="s">
        <v>2561</v>
      </c>
      <c r="C2531" s="33">
        <f>Corr_0!C2531</f>
        <v>3.7021603694760076E-2</v>
      </c>
      <c r="D2531" s="32">
        <v>3.2708355518366643E-2</v>
      </c>
    </row>
    <row r="2532" spans="2:4" x14ac:dyDescent="0.2">
      <c r="B2532" t="s">
        <v>2562</v>
      </c>
      <c r="C2532" s="33">
        <f>Corr_0!C2532</f>
        <v>-1.3066605489906674E-2</v>
      </c>
      <c r="D2532" s="32">
        <v>8.097366927742955E-2</v>
      </c>
    </row>
    <row r="2533" spans="2:4" x14ac:dyDescent="0.2">
      <c r="B2533" t="s">
        <v>2563</v>
      </c>
      <c r="C2533" s="33">
        <f>Corr_0!C2533</f>
        <v>6.6658773515168301E-3</v>
      </c>
      <c r="D2533" s="32">
        <v>6.5078791556731158E-2</v>
      </c>
    </row>
    <row r="2534" spans="2:4" x14ac:dyDescent="0.2">
      <c r="B2534" t="s">
        <v>2564</v>
      </c>
      <c r="C2534" s="33">
        <f>Corr_0!C2534</f>
        <v>-2.4205032065976136E-2</v>
      </c>
      <c r="D2534" s="32">
        <v>2.9650195668630232E-2</v>
      </c>
    </row>
    <row r="2535" spans="2:4" x14ac:dyDescent="0.2">
      <c r="B2535" t="s">
        <v>2565</v>
      </c>
      <c r="C2535" s="33">
        <f>Corr_0!C2535</f>
        <v>3.1465897399203559E-2</v>
      </c>
      <c r="D2535" s="32">
        <v>2.6584907606145833E-2</v>
      </c>
    </row>
    <row r="2536" spans="2:4" x14ac:dyDescent="0.2">
      <c r="B2536" t="s">
        <v>2566</v>
      </c>
      <c r="C2536" s="33">
        <f>Corr_0!C2536</f>
        <v>1.8557865129957492E-2</v>
      </c>
      <c r="D2536" s="32">
        <v>4.012795077413004E-2</v>
      </c>
    </row>
    <row r="2537" spans="2:4" x14ac:dyDescent="0.2">
      <c r="B2537" t="s">
        <v>2567</v>
      </c>
      <c r="C2537" s="33">
        <f>Corr_0!C2537</f>
        <v>5.3069182977076926E-3</v>
      </c>
      <c r="D2537" s="32">
        <v>0.15021413326602456</v>
      </c>
    </row>
    <row r="2538" spans="2:4" x14ac:dyDescent="0.2">
      <c r="B2538" t="s">
        <v>2568</v>
      </c>
      <c r="C2538" s="33">
        <f>Corr_0!C2538</f>
        <v>-2.1145538563028421E-2</v>
      </c>
      <c r="D2538" s="32">
        <v>2.5675227516173994E-2</v>
      </c>
    </row>
    <row r="2539" spans="2:4" x14ac:dyDescent="0.2">
      <c r="B2539" t="s">
        <v>2569</v>
      </c>
      <c r="C2539" s="33">
        <f>Corr_0!C2539</f>
        <v>1.4083763760027915E-2</v>
      </c>
      <c r="D2539" s="32">
        <v>3.6667337440159611E-2</v>
      </c>
    </row>
    <row r="2540" spans="2:4" x14ac:dyDescent="0.2">
      <c r="B2540" t="s">
        <v>2570</v>
      </c>
      <c r="C2540" s="33">
        <f>Corr_0!C2540</f>
        <v>-6.9695559726365448E-3</v>
      </c>
      <c r="D2540" s="32">
        <v>2.6774827692913693E-2</v>
      </c>
    </row>
    <row r="2541" spans="2:4" x14ac:dyDescent="0.2">
      <c r="B2541" t="s">
        <v>2571</v>
      </c>
      <c r="C2541" s="33">
        <f>Corr_0!C2541</f>
        <v>-4.2088994602363268E-3</v>
      </c>
      <c r="D2541" s="32">
        <v>5.7903509387460826E-2</v>
      </c>
    </row>
    <row r="2542" spans="2:4" x14ac:dyDescent="0.2">
      <c r="B2542" t="s">
        <v>2572</v>
      </c>
      <c r="C2542" s="33">
        <f>Corr_0!C2542</f>
        <v>3.9443950574084979E-2</v>
      </c>
      <c r="D2542" s="32">
        <v>4.3108696530383392E-2</v>
      </c>
    </row>
    <row r="2543" spans="2:4" x14ac:dyDescent="0.2">
      <c r="B2543" t="s">
        <v>2573</v>
      </c>
      <c r="C2543" s="33">
        <f>Corr_0!C2543</f>
        <v>4.3903955071429579E-2</v>
      </c>
      <c r="D2543" s="32">
        <v>5.7963899519293878E-2</v>
      </c>
    </row>
    <row r="2544" spans="2:4" x14ac:dyDescent="0.2">
      <c r="B2544" t="s">
        <v>2574</v>
      </c>
      <c r="C2544" s="33">
        <f>Corr_0!C2544</f>
        <v>4.1864483739720702E-2</v>
      </c>
      <c r="D2544" s="32">
        <v>2.516022960636867E-2</v>
      </c>
    </row>
    <row r="2545" spans="2:4" x14ac:dyDescent="0.2">
      <c r="B2545" t="s">
        <v>2575</v>
      </c>
      <c r="C2545" s="33">
        <f>Corr_0!C2545</f>
        <v>1.4069346841080726E-3</v>
      </c>
      <c r="D2545" s="32">
        <v>4.2506233322788481E-2</v>
      </c>
    </row>
    <row r="2546" spans="2:4" x14ac:dyDescent="0.2">
      <c r="B2546" t="s">
        <v>2576</v>
      </c>
      <c r="C2546" s="33">
        <f>Corr_0!C2546</f>
        <v>1.3345285423022711E-2</v>
      </c>
      <c r="D2546" s="32">
        <v>2.8198775598700349E-2</v>
      </c>
    </row>
    <row r="2547" spans="2:4" x14ac:dyDescent="0.2">
      <c r="B2547" t="s">
        <v>2577</v>
      </c>
      <c r="C2547" s="33">
        <f>Corr_0!C2547</f>
        <v>-8.8655002106129543E-3</v>
      </c>
      <c r="D2547" s="32">
        <v>4.1069675546865636E-2</v>
      </c>
    </row>
    <row r="2548" spans="2:4" x14ac:dyDescent="0.2">
      <c r="B2548" t="s">
        <v>2578</v>
      </c>
      <c r="C2548" s="33">
        <f>Corr_0!C2548</f>
        <v>9.8899646118494888E-3</v>
      </c>
      <c r="D2548" s="32">
        <v>2.5796221040466083E-2</v>
      </c>
    </row>
    <row r="2549" spans="2:4" x14ac:dyDescent="0.2">
      <c r="B2549" t="s">
        <v>2579</v>
      </c>
      <c r="C2549" s="33">
        <f>Corr_0!C2549</f>
        <v>2.7326708135916533E-2</v>
      </c>
      <c r="D2549" s="32">
        <v>3.1886774679061869E-2</v>
      </c>
    </row>
    <row r="2550" spans="2:4" x14ac:dyDescent="0.2">
      <c r="B2550" t="s">
        <v>2580</v>
      </c>
      <c r="C2550" s="33">
        <f>Corr_0!C2550</f>
        <v>-3.3632191820421049E-2</v>
      </c>
      <c r="D2550" s="32">
        <v>3.4926835126630168E-2</v>
      </c>
    </row>
    <row r="2551" spans="2:4" x14ac:dyDescent="0.2">
      <c r="B2551" t="s">
        <v>2581</v>
      </c>
      <c r="C2551" s="33">
        <f>Corr_0!C2551</f>
        <v>2.9069212500852031E-2</v>
      </c>
      <c r="D2551" s="32">
        <v>5.0316169843428585E-2</v>
      </c>
    </row>
    <row r="2552" spans="2:4" x14ac:dyDescent="0.2">
      <c r="B2552" t="s">
        <v>2582</v>
      </c>
      <c r="C2552" s="33">
        <f>Corr_0!C2552</f>
        <v>1.5621237856669055E-2</v>
      </c>
      <c r="D2552" s="32">
        <v>2.9788660424309221E-2</v>
      </c>
    </row>
    <row r="2553" spans="2:4" x14ac:dyDescent="0.2">
      <c r="B2553" t="s">
        <v>2583</v>
      </c>
      <c r="C2553" s="33">
        <f>Corr_0!C2553</f>
        <v>6.3739667840316877E-3</v>
      </c>
      <c r="D2553" s="32">
        <v>2.5124402092933276E-2</v>
      </c>
    </row>
    <row r="2554" spans="2:4" x14ac:dyDescent="0.2">
      <c r="B2554" t="s">
        <v>2584</v>
      </c>
      <c r="C2554" s="33">
        <f>Corr_0!C2554</f>
        <v>8.5471138042773308E-3</v>
      </c>
      <c r="D2554" s="32">
        <v>4.7248535630125113E-2</v>
      </c>
    </row>
    <row r="2555" spans="2:4" x14ac:dyDescent="0.2">
      <c r="B2555" t="s">
        <v>2585</v>
      </c>
      <c r="C2555" s="33">
        <f>Corr_0!C2555</f>
        <v>-4.5854452585595944E-3</v>
      </c>
      <c r="D2555" s="32">
        <v>4.4978257981636058E-2</v>
      </c>
    </row>
    <row r="2556" spans="2:4" x14ac:dyDescent="0.2">
      <c r="B2556" t="s">
        <v>2586</v>
      </c>
      <c r="C2556" s="33">
        <f>Corr_0!C2556</f>
        <v>8.5164801680539613E-3</v>
      </c>
      <c r="D2556" s="32">
        <v>5.1030929187983923E-2</v>
      </c>
    </row>
    <row r="2557" spans="2:4" x14ac:dyDescent="0.2">
      <c r="B2557" t="s">
        <v>2587</v>
      </c>
      <c r="C2557" s="33">
        <f>Corr_0!C2557</f>
        <v>1.4440843633375666E-2</v>
      </c>
      <c r="D2557" s="32">
        <v>2.986211076950706E-2</v>
      </c>
    </row>
    <row r="2558" spans="2:4" x14ac:dyDescent="0.2">
      <c r="B2558" t="s">
        <v>2588</v>
      </c>
      <c r="C2558" s="33">
        <f>Corr_0!C2558</f>
        <v>8.4379861879475999E-3</v>
      </c>
      <c r="D2558" s="32">
        <v>4.2775473648001071E-2</v>
      </c>
    </row>
    <row r="2559" spans="2:4" x14ac:dyDescent="0.2">
      <c r="B2559" t="s">
        <v>2589</v>
      </c>
      <c r="C2559" s="33">
        <f>Corr_0!C2559</f>
        <v>8.9474859593985708E-3</v>
      </c>
      <c r="D2559" s="32">
        <v>2.6448804705570705E-2</v>
      </c>
    </row>
    <row r="2560" spans="2:4" x14ac:dyDescent="0.2">
      <c r="B2560" t="s">
        <v>2590</v>
      </c>
      <c r="C2560" s="33">
        <f>Corr_0!C2560</f>
        <v>1.9690390931831475E-3</v>
      </c>
      <c r="D2560" s="32">
        <v>8.4081666477761913E-2</v>
      </c>
    </row>
    <row r="2561" spans="2:4" x14ac:dyDescent="0.2">
      <c r="B2561" t="s">
        <v>2591</v>
      </c>
      <c r="C2561" s="33">
        <f>Corr_0!C2561</f>
        <v>-1.1750996600015761E-2</v>
      </c>
      <c r="D2561" s="32">
        <v>3.2093071617291961E-2</v>
      </c>
    </row>
    <row r="2562" spans="2:4" x14ac:dyDescent="0.2">
      <c r="B2562" t="s">
        <v>2592</v>
      </c>
      <c r="C2562" s="33">
        <f>Corr_0!C2562</f>
        <v>-2.6283773342144559E-3</v>
      </c>
      <c r="D2562" s="32">
        <v>3.7078918257890198E-2</v>
      </c>
    </row>
    <row r="2563" spans="2:4" x14ac:dyDescent="0.2">
      <c r="B2563" t="s">
        <v>2593</v>
      </c>
      <c r="C2563" s="33">
        <f>Corr_0!C2563</f>
        <v>-3.6868478177913444E-2</v>
      </c>
      <c r="D2563" s="32">
        <v>4.4350480540344905E-2</v>
      </c>
    </row>
    <row r="2564" spans="2:4" x14ac:dyDescent="0.2">
      <c r="B2564" t="s">
        <v>2594</v>
      </c>
      <c r="C2564" s="33">
        <f>Corr_0!C2564</f>
        <v>5.3684213061377982E-3</v>
      </c>
      <c r="D2564" s="32">
        <v>3.8339393152008017E-2</v>
      </c>
    </row>
    <row r="2565" spans="2:4" x14ac:dyDescent="0.2">
      <c r="B2565" t="s">
        <v>2595</v>
      </c>
      <c r="C2565" s="33">
        <f>Corr_0!C2565</f>
        <v>-7.1560486518448142E-3</v>
      </c>
      <c r="D2565" s="32">
        <v>3.0483270903409174E-2</v>
      </c>
    </row>
    <row r="2566" spans="2:4" x14ac:dyDescent="0.2">
      <c r="B2566" t="s">
        <v>2596</v>
      </c>
      <c r="C2566" s="33">
        <f>Corr_0!C2566</f>
        <v>2.994532557664132E-2</v>
      </c>
      <c r="D2566" s="32">
        <v>2.9561668087966494E-2</v>
      </c>
    </row>
    <row r="2567" spans="2:4" x14ac:dyDescent="0.2">
      <c r="B2567" t="s">
        <v>2597</v>
      </c>
      <c r="C2567" s="33">
        <f>Corr_0!C2567</f>
        <v>2.7052779243158402E-2</v>
      </c>
      <c r="D2567" s="32">
        <v>2.6968451526303852E-2</v>
      </c>
    </row>
    <row r="2568" spans="2:4" x14ac:dyDescent="0.2">
      <c r="B2568" t="s">
        <v>2598</v>
      </c>
      <c r="C2568" s="33">
        <f>Corr_0!C2568</f>
        <v>4.456666493952619E-3</v>
      </c>
      <c r="D2568" s="32">
        <v>2.7031000221564773E-2</v>
      </c>
    </row>
    <row r="2569" spans="2:4" x14ac:dyDescent="0.2">
      <c r="B2569" t="s">
        <v>2599</v>
      </c>
      <c r="C2569" s="33">
        <f>Corr_0!C2569</f>
        <v>1.0261458123516564E-2</v>
      </c>
      <c r="D2569" s="32">
        <v>2.5872088212412547E-2</v>
      </c>
    </row>
    <row r="2570" spans="2:4" x14ac:dyDescent="0.2">
      <c r="B2570" t="s">
        <v>2600</v>
      </c>
      <c r="C2570" s="33">
        <f>Corr_0!C2570</f>
        <v>2.1525812071775993E-2</v>
      </c>
      <c r="D2570" s="32">
        <v>3.1082284864412918E-2</v>
      </c>
    </row>
    <row r="2571" spans="2:4" x14ac:dyDescent="0.2">
      <c r="B2571" t="s">
        <v>2601</v>
      </c>
      <c r="C2571" s="33">
        <f>Corr_0!C2571</f>
        <v>9.1896253776913971E-3</v>
      </c>
      <c r="D2571" s="32">
        <v>3.1654900486811022E-2</v>
      </c>
    </row>
    <row r="2572" spans="2:4" x14ac:dyDescent="0.2">
      <c r="B2572" t="s">
        <v>2602</v>
      </c>
      <c r="C2572" s="33">
        <f>Corr_0!C2572</f>
        <v>3.8484298011850326E-2</v>
      </c>
      <c r="D2572" s="32">
        <v>9.2444911269402602E-2</v>
      </c>
    </row>
    <row r="2573" spans="2:4" x14ac:dyDescent="0.2">
      <c r="B2573" t="s">
        <v>2603</v>
      </c>
      <c r="C2573" s="33">
        <f>Corr_0!C2573</f>
        <v>-4.1088479276996909E-2</v>
      </c>
      <c r="D2573" s="32">
        <v>3.0241402023879697E-2</v>
      </c>
    </row>
    <row r="2574" spans="2:4" x14ac:dyDescent="0.2">
      <c r="B2574" t="s">
        <v>2604</v>
      </c>
      <c r="C2574" s="33">
        <f>Corr_0!C2574</f>
        <v>7.5876783076335432E-3</v>
      </c>
      <c r="D2574" s="32">
        <v>6.3758218106322956E-2</v>
      </c>
    </row>
    <row r="2575" spans="2:4" x14ac:dyDescent="0.2">
      <c r="B2575" t="s">
        <v>2605</v>
      </c>
      <c r="C2575" s="33">
        <f>Corr_0!C2575</f>
        <v>1.833152039191982E-2</v>
      </c>
      <c r="D2575" s="32">
        <v>4.0894772852649565E-2</v>
      </c>
    </row>
    <row r="2576" spans="2:4" x14ac:dyDescent="0.2">
      <c r="B2576" t="s">
        <v>2606</v>
      </c>
      <c r="C2576" s="33">
        <f>Corr_0!C2576</f>
        <v>2.8816256837659246E-2</v>
      </c>
      <c r="D2576" s="32">
        <v>6.1687106744693708E-2</v>
      </c>
    </row>
    <row r="2577" spans="2:4" x14ac:dyDescent="0.2">
      <c r="B2577" t="s">
        <v>2607</v>
      </c>
      <c r="C2577" s="33">
        <f>Corr_0!C2577</f>
        <v>1.6207016304389206E-2</v>
      </c>
      <c r="D2577" s="32">
        <v>2.5155644577491233E-2</v>
      </c>
    </row>
    <row r="2578" spans="2:4" x14ac:dyDescent="0.2">
      <c r="B2578" t="s">
        <v>2608</v>
      </c>
      <c r="C2578" s="33">
        <f>Corr_0!C2578</f>
        <v>1.3682363006253119E-2</v>
      </c>
      <c r="D2578" s="32">
        <v>4.7556395285259512E-2</v>
      </c>
    </row>
    <row r="2579" spans="2:4" x14ac:dyDescent="0.2">
      <c r="B2579" t="s">
        <v>2609</v>
      </c>
      <c r="C2579" s="33">
        <f>Corr_0!C2579</f>
        <v>1.2423915385412834E-2</v>
      </c>
      <c r="D2579" s="32">
        <v>2.5145396394081115E-2</v>
      </c>
    </row>
    <row r="2580" spans="2:4" x14ac:dyDescent="0.2">
      <c r="B2580" t="s">
        <v>2610</v>
      </c>
      <c r="C2580" s="33">
        <f>Corr_0!C2580</f>
        <v>1.9764180238823707E-3</v>
      </c>
      <c r="D2580" s="32">
        <v>3.4660336095074996E-2</v>
      </c>
    </row>
    <row r="2581" spans="2:4" x14ac:dyDescent="0.2">
      <c r="B2581" t="s">
        <v>2611</v>
      </c>
      <c r="C2581" s="33">
        <f>Corr_0!C2581</f>
        <v>2.4832088802204874E-2</v>
      </c>
      <c r="D2581" s="32">
        <v>8.8204096104527924E-2</v>
      </c>
    </row>
    <row r="2582" spans="2:4" x14ac:dyDescent="0.2">
      <c r="B2582" t="s">
        <v>2612</v>
      </c>
      <c r="C2582" s="33">
        <f>Corr_0!C2582</f>
        <v>3.2264968103034516E-2</v>
      </c>
      <c r="D2582" s="32">
        <v>5.4583235454391719E-2</v>
      </c>
    </row>
    <row r="2583" spans="2:4" x14ac:dyDescent="0.2">
      <c r="B2583" t="s">
        <v>2613</v>
      </c>
      <c r="C2583" s="33">
        <f>Corr_0!C2583</f>
        <v>2.4637719914604892E-3</v>
      </c>
      <c r="D2583" s="32">
        <v>4.5279416744648152E-2</v>
      </c>
    </row>
    <row r="2584" spans="2:4" x14ac:dyDescent="0.2">
      <c r="B2584" t="s">
        <v>2614</v>
      </c>
      <c r="C2584" s="33">
        <f>Corr_0!C2584</f>
        <v>-3.0676257242918038E-2</v>
      </c>
      <c r="D2584" s="32">
        <v>2.5487262147173874E-2</v>
      </c>
    </row>
    <row r="2585" spans="2:4" x14ac:dyDescent="0.2">
      <c r="B2585" t="s">
        <v>2615</v>
      </c>
      <c r="C2585" s="33">
        <f>Corr_0!C2585</f>
        <v>-2.8035736116853258E-3</v>
      </c>
      <c r="D2585" s="32">
        <v>2.5893717667038608E-2</v>
      </c>
    </row>
    <row r="2586" spans="2:4" x14ac:dyDescent="0.2">
      <c r="B2586" t="s">
        <v>2616</v>
      </c>
      <c r="C2586" s="33">
        <f>Corr_0!C2586</f>
        <v>5.9457118408118379E-3</v>
      </c>
      <c r="D2586" s="32">
        <v>7.4557847493377294E-2</v>
      </c>
    </row>
    <row r="2587" spans="2:4" x14ac:dyDescent="0.2">
      <c r="B2587" t="s">
        <v>2617</v>
      </c>
      <c r="C2587" s="33">
        <f>Corr_0!C2587</f>
        <v>-2.6555598052309289E-3</v>
      </c>
      <c r="D2587" s="32">
        <v>2.5101352628525711E-2</v>
      </c>
    </row>
    <row r="2588" spans="2:4" x14ac:dyDescent="0.2">
      <c r="B2588" t="s">
        <v>2618</v>
      </c>
      <c r="C2588" s="33">
        <f>Corr_0!C2588</f>
        <v>-4.2202955790377802E-3</v>
      </c>
      <c r="D2588" s="32">
        <v>5.151670964467759E-2</v>
      </c>
    </row>
    <row r="2589" spans="2:4" x14ac:dyDescent="0.2">
      <c r="B2589" t="s">
        <v>2619</v>
      </c>
      <c r="C2589" s="33">
        <f>Corr_0!C2589</f>
        <v>-3.3786333902707549E-2</v>
      </c>
      <c r="D2589" s="32">
        <v>5.5457401848416667E-2</v>
      </c>
    </row>
    <row r="2590" spans="2:4" x14ac:dyDescent="0.2">
      <c r="B2590" t="s">
        <v>2620</v>
      </c>
      <c r="C2590" s="33">
        <f>Corr_0!C2590</f>
        <v>3.4306761171795312E-2</v>
      </c>
      <c r="D2590" s="32">
        <v>2.5086663587524989E-2</v>
      </c>
    </row>
    <row r="2591" spans="2:4" x14ac:dyDescent="0.2">
      <c r="B2591" t="s">
        <v>2621</v>
      </c>
      <c r="C2591" s="33">
        <f>Corr_0!C2591</f>
        <v>1.0208679363188155E-2</v>
      </c>
      <c r="D2591" s="32">
        <v>2.5247872535599486E-2</v>
      </c>
    </row>
    <row r="2592" spans="2:4" x14ac:dyDescent="0.2">
      <c r="B2592" t="s">
        <v>2622</v>
      </c>
      <c r="C2592" s="33">
        <f>Corr_0!C2592</f>
        <v>9.5502918198954144E-3</v>
      </c>
      <c r="D2592" s="32">
        <v>3.0410779394355207E-2</v>
      </c>
    </row>
    <row r="2593" spans="2:4" x14ac:dyDescent="0.2">
      <c r="B2593" t="s">
        <v>2623</v>
      </c>
      <c r="C2593" s="33">
        <f>Corr_0!C2593</f>
        <v>-1.2005635121055749E-3</v>
      </c>
      <c r="D2593" s="32">
        <v>6.9166121213263515E-2</v>
      </c>
    </row>
    <row r="2594" spans="2:4" x14ac:dyDescent="0.2">
      <c r="B2594" t="s">
        <v>2624</v>
      </c>
      <c r="C2594" s="33">
        <f>Corr_0!C2594</f>
        <v>4.2777456367842109E-2</v>
      </c>
      <c r="D2594" s="32">
        <v>4.8585070510023719E-2</v>
      </c>
    </row>
    <row r="2595" spans="2:4" x14ac:dyDescent="0.2">
      <c r="B2595" t="s">
        <v>2625</v>
      </c>
      <c r="C2595" s="33">
        <f>Corr_0!C2595</f>
        <v>-5.0115118684989444E-3</v>
      </c>
      <c r="D2595" s="32">
        <v>2.5001268456924797E-2</v>
      </c>
    </row>
    <row r="2596" spans="2:4" x14ac:dyDescent="0.2">
      <c r="B2596" t="s">
        <v>2626</v>
      </c>
      <c r="C2596" s="33">
        <f>Corr_0!C2596</f>
        <v>-1.8879941715267815E-2</v>
      </c>
      <c r="D2596" s="32">
        <v>8.082013691829254E-2</v>
      </c>
    </row>
    <row r="2597" spans="2:4" x14ac:dyDescent="0.2">
      <c r="B2597" t="s">
        <v>2627</v>
      </c>
      <c r="C2597" s="33">
        <f>Corr_0!C2597</f>
        <v>1.3321898243411449E-3</v>
      </c>
      <c r="D2597" s="32">
        <v>2.506475517905369E-2</v>
      </c>
    </row>
    <row r="2598" spans="2:4" x14ac:dyDescent="0.2">
      <c r="B2598" t="s">
        <v>2628</v>
      </c>
      <c r="C2598" s="33">
        <f>Corr_0!C2598</f>
        <v>-3.9111795211610331E-2</v>
      </c>
      <c r="D2598" s="32">
        <v>3.2371851849417085E-2</v>
      </c>
    </row>
    <row r="2599" spans="2:4" x14ac:dyDescent="0.2">
      <c r="B2599" t="s">
        <v>2629</v>
      </c>
      <c r="C2599" s="33">
        <f>Corr_0!C2599</f>
        <v>-1.4324599409122412E-2</v>
      </c>
      <c r="D2599" s="32">
        <v>4.3956919004889169E-2</v>
      </c>
    </row>
    <row r="2600" spans="2:4" x14ac:dyDescent="0.2">
      <c r="B2600" t="s">
        <v>2630</v>
      </c>
      <c r="C2600" s="33">
        <f>Corr_0!C2600</f>
        <v>-1.4392189799351458E-2</v>
      </c>
      <c r="D2600" s="32">
        <v>5.910288829069487E-2</v>
      </c>
    </row>
    <row r="2601" spans="2:4" x14ac:dyDescent="0.2">
      <c r="B2601" t="s">
        <v>2631</v>
      </c>
      <c r="C2601" s="33">
        <f>Corr_0!C2601</f>
        <v>1.5183625041818518E-2</v>
      </c>
      <c r="D2601" s="32">
        <v>3.0981540355082007E-2</v>
      </c>
    </row>
    <row r="2602" spans="2:4" x14ac:dyDescent="0.2">
      <c r="B2602" t="s">
        <v>2632</v>
      </c>
      <c r="C2602" s="33">
        <f>Corr_0!C2602</f>
        <v>1.2131747609987059E-2</v>
      </c>
      <c r="D2602" s="32">
        <v>5.2659680020664158E-2</v>
      </c>
    </row>
    <row r="2603" spans="2:4" x14ac:dyDescent="0.2">
      <c r="B2603" t="s">
        <v>2633</v>
      </c>
      <c r="C2603" s="33">
        <f>Corr_0!C2603</f>
        <v>8.2099113173644232E-3</v>
      </c>
      <c r="D2603" s="32">
        <v>4.9569930041761572E-2</v>
      </c>
    </row>
    <row r="2604" spans="2:4" x14ac:dyDescent="0.2">
      <c r="B2604" t="s">
        <v>2634</v>
      </c>
      <c r="C2604" s="33">
        <f>Corr_0!C2604</f>
        <v>5.0919222080330643E-3</v>
      </c>
      <c r="D2604" s="32">
        <v>3.0598172692515038E-2</v>
      </c>
    </row>
    <row r="2605" spans="2:4" x14ac:dyDescent="0.2">
      <c r="B2605" t="s">
        <v>2635</v>
      </c>
      <c r="C2605" s="33">
        <f>Corr_0!C2605</f>
        <v>8.1645503522510821E-4</v>
      </c>
      <c r="D2605" s="32">
        <v>4.5605764052433065E-2</v>
      </c>
    </row>
    <row r="2606" spans="2:4" x14ac:dyDescent="0.2">
      <c r="B2606" t="s">
        <v>2636</v>
      </c>
      <c r="C2606" s="33">
        <f>Corr_0!C2606</f>
        <v>4.0157349623068266E-2</v>
      </c>
      <c r="D2606" s="32">
        <v>2.5104651388252366E-2</v>
      </c>
    </row>
    <row r="2607" spans="2:4" x14ac:dyDescent="0.2">
      <c r="B2607" t="s">
        <v>2637</v>
      </c>
      <c r="C2607" s="33">
        <f>Corr_0!C2607</f>
        <v>3.6572783986989446E-2</v>
      </c>
      <c r="D2607" s="32">
        <v>2.9136853299994853E-2</v>
      </c>
    </row>
    <row r="2608" spans="2:4" x14ac:dyDescent="0.2">
      <c r="B2608" t="s">
        <v>2638</v>
      </c>
      <c r="C2608" s="33">
        <f>Corr_0!C2608</f>
        <v>3.3166837790590117E-3</v>
      </c>
      <c r="D2608" s="32">
        <v>2.811350502443101E-2</v>
      </c>
    </row>
    <row r="2609" spans="2:4" x14ac:dyDescent="0.2">
      <c r="B2609" t="s">
        <v>2639</v>
      </c>
      <c r="C2609" s="33">
        <f>Corr_0!C2609</f>
        <v>2.4346491302688074E-2</v>
      </c>
      <c r="D2609" s="32">
        <v>3.5920085232999104E-2</v>
      </c>
    </row>
    <row r="2610" spans="2:4" x14ac:dyDescent="0.2">
      <c r="B2610" t="s">
        <v>2640</v>
      </c>
      <c r="C2610" s="33">
        <f>Corr_0!C2610</f>
        <v>-1.3409306721598497E-2</v>
      </c>
      <c r="D2610" s="32">
        <v>4.1067904692802561E-2</v>
      </c>
    </row>
    <row r="2611" spans="2:4" x14ac:dyDescent="0.2">
      <c r="B2611" t="s">
        <v>2641</v>
      </c>
      <c r="C2611" s="33">
        <f>Corr_0!C2611</f>
        <v>4.5902053377029087E-2</v>
      </c>
      <c r="D2611" s="32">
        <v>5.1257570559896708E-2</v>
      </c>
    </row>
    <row r="2612" spans="2:4" x14ac:dyDescent="0.2">
      <c r="B2612" t="s">
        <v>2642</v>
      </c>
      <c r="C2612" s="33">
        <f>Corr_0!C2612</f>
        <v>9.1705533280765153E-3</v>
      </c>
      <c r="D2612" s="32">
        <v>2.5529261540919078E-2</v>
      </c>
    </row>
    <row r="2613" spans="2:4" x14ac:dyDescent="0.2">
      <c r="B2613" t="s">
        <v>2643</v>
      </c>
      <c r="C2613" s="33">
        <f>Corr_0!C2613</f>
        <v>-1.0336630161685663E-2</v>
      </c>
      <c r="D2613" s="32">
        <v>7.4793844159469713E-2</v>
      </c>
    </row>
    <row r="2614" spans="2:4" x14ac:dyDescent="0.2">
      <c r="B2614" t="s">
        <v>2644</v>
      </c>
      <c r="C2614" s="33">
        <f>Corr_0!C2614</f>
        <v>-9.076118140579589E-3</v>
      </c>
      <c r="D2614" s="32">
        <v>5.2644947670078678E-2</v>
      </c>
    </row>
    <row r="2615" spans="2:4" x14ac:dyDescent="0.2">
      <c r="B2615" t="s">
        <v>2645</v>
      </c>
      <c r="C2615" s="33">
        <f>Corr_0!C2615</f>
        <v>3.7836559362915889E-3</v>
      </c>
      <c r="D2615" s="32">
        <v>2.5205772942089019E-2</v>
      </c>
    </row>
    <row r="2616" spans="2:4" x14ac:dyDescent="0.2">
      <c r="B2616" t="s">
        <v>2646</v>
      </c>
      <c r="C2616" s="33">
        <f>Corr_0!C2616</f>
        <v>3.1282276726876862E-2</v>
      </c>
      <c r="D2616" s="32">
        <v>3.1005892672934902E-2</v>
      </c>
    </row>
    <row r="2617" spans="2:4" x14ac:dyDescent="0.2">
      <c r="B2617" t="s">
        <v>2647</v>
      </c>
      <c r="C2617" s="33">
        <f>Corr_0!C2617</f>
        <v>7.8633992676715083E-3</v>
      </c>
      <c r="D2617" s="32">
        <v>3.4839502597114748E-2</v>
      </c>
    </row>
    <row r="2618" spans="2:4" x14ac:dyDescent="0.2">
      <c r="B2618" t="s">
        <v>2648</v>
      </c>
      <c r="C2618" s="33">
        <f>Corr_0!C2618</f>
        <v>2.1375069560437755E-2</v>
      </c>
      <c r="D2618" s="32">
        <v>2.5074713048312068E-2</v>
      </c>
    </row>
    <row r="2619" spans="2:4" x14ac:dyDescent="0.2">
      <c r="B2619" t="s">
        <v>2649</v>
      </c>
      <c r="C2619" s="33">
        <f>Corr_0!C2619</f>
        <v>9.3473471658394522E-3</v>
      </c>
      <c r="D2619" s="32">
        <v>4.8610203280008313E-2</v>
      </c>
    </row>
    <row r="2620" spans="2:4" x14ac:dyDescent="0.2">
      <c r="B2620" t="s">
        <v>2650</v>
      </c>
      <c r="C2620" s="33">
        <f>Corr_0!C2620</f>
        <v>-3.7339548357244092E-3</v>
      </c>
      <c r="D2620" s="32">
        <v>3.6124778541707508E-2</v>
      </c>
    </row>
    <row r="2621" spans="2:4" x14ac:dyDescent="0.2">
      <c r="B2621" t="s">
        <v>2651</v>
      </c>
      <c r="C2621" s="33">
        <f>Corr_0!C2621</f>
        <v>2.8044418210559259E-2</v>
      </c>
      <c r="D2621" s="32">
        <v>2.8777468884663364E-2</v>
      </c>
    </row>
    <row r="2622" spans="2:4" x14ac:dyDescent="0.2">
      <c r="B2622" t="s">
        <v>2652</v>
      </c>
      <c r="C2622" s="33">
        <f>Corr_0!C2622</f>
        <v>6.5122245349594661E-3</v>
      </c>
      <c r="D2622" s="32">
        <v>2.5055202673252126E-2</v>
      </c>
    </row>
    <row r="2623" spans="2:4" x14ac:dyDescent="0.2">
      <c r="B2623" t="s">
        <v>2653</v>
      </c>
      <c r="C2623" s="33">
        <f>Corr_0!C2623</f>
        <v>5.2556661056504146E-2</v>
      </c>
      <c r="D2623" s="32">
        <v>6.3163010382537077E-2</v>
      </c>
    </row>
    <row r="2624" spans="2:4" x14ac:dyDescent="0.2">
      <c r="B2624" t="s">
        <v>2654</v>
      </c>
      <c r="C2624" s="33">
        <f>Corr_0!C2624</f>
        <v>2.2176179211309217E-2</v>
      </c>
      <c r="D2624" s="32">
        <v>3.6855418574166736E-2</v>
      </c>
    </row>
    <row r="2625" spans="2:4" x14ac:dyDescent="0.2">
      <c r="B2625" t="s">
        <v>2655</v>
      </c>
      <c r="C2625" s="33">
        <f>Corr_0!C2625</f>
        <v>-2.0488815909001146E-2</v>
      </c>
      <c r="D2625" s="32">
        <v>4.1433064991835834E-2</v>
      </c>
    </row>
    <row r="2626" spans="2:4" x14ac:dyDescent="0.2">
      <c r="B2626" t="s">
        <v>2656</v>
      </c>
      <c r="C2626" s="33">
        <f>Corr_0!C2626</f>
        <v>1.5546597873725119E-2</v>
      </c>
      <c r="D2626" s="32">
        <v>2.7074455876861594E-2</v>
      </c>
    </row>
    <row r="2627" spans="2:4" x14ac:dyDescent="0.2">
      <c r="B2627" t="s">
        <v>2657</v>
      </c>
      <c r="C2627" s="33">
        <f>Corr_0!C2627</f>
        <v>1.0409536229856393E-2</v>
      </c>
      <c r="D2627" s="32">
        <v>2.5717992544776122E-2</v>
      </c>
    </row>
    <row r="2628" spans="2:4" x14ac:dyDescent="0.2">
      <c r="B2628" t="s">
        <v>2658</v>
      </c>
      <c r="C2628" s="33">
        <f>Corr_0!C2628</f>
        <v>6.4089562740798651E-3</v>
      </c>
      <c r="D2628" s="32">
        <v>2.5107658232497151E-2</v>
      </c>
    </row>
    <row r="2629" spans="2:4" x14ac:dyDescent="0.2">
      <c r="B2629" t="s">
        <v>2659</v>
      </c>
      <c r="C2629" s="33">
        <f>Corr_0!C2629</f>
        <v>-1.8267314710636889E-2</v>
      </c>
      <c r="D2629" s="32">
        <v>2.5002199432781765E-2</v>
      </c>
    </row>
    <row r="2630" spans="2:4" x14ac:dyDescent="0.2">
      <c r="B2630" t="s">
        <v>2660</v>
      </c>
      <c r="C2630" s="33">
        <f>Corr_0!C2630</f>
        <v>2.8180789632186884E-2</v>
      </c>
      <c r="D2630" s="32">
        <v>5.2376936342126264E-2</v>
      </c>
    </row>
    <row r="2631" spans="2:4" x14ac:dyDescent="0.2">
      <c r="B2631" t="s">
        <v>2661</v>
      </c>
      <c r="C2631" s="33">
        <f>Corr_0!C2631</f>
        <v>2.7341300834324185E-2</v>
      </c>
      <c r="D2631" s="32">
        <v>4.1006506221847802E-2</v>
      </c>
    </row>
    <row r="2632" spans="2:4" x14ac:dyDescent="0.2">
      <c r="B2632" t="s">
        <v>2662</v>
      </c>
      <c r="C2632" s="33">
        <f>Corr_0!C2632</f>
        <v>2.6024601124190735E-2</v>
      </c>
      <c r="D2632" s="32">
        <v>2.5680782974020558E-2</v>
      </c>
    </row>
    <row r="2633" spans="2:4" x14ac:dyDescent="0.2">
      <c r="B2633" t="s">
        <v>2663</v>
      </c>
      <c r="C2633" s="33">
        <f>Corr_0!C2633</f>
        <v>3.8998498445470486E-2</v>
      </c>
      <c r="D2633" s="32">
        <v>2.5029454313744877E-2</v>
      </c>
    </row>
    <row r="2634" spans="2:4" x14ac:dyDescent="0.2">
      <c r="B2634" t="s">
        <v>2664</v>
      </c>
      <c r="C2634" s="33">
        <f>Corr_0!C2634</f>
        <v>-2.4403731869945509E-3</v>
      </c>
      <c r="D2634" s="32">
        <v>3.2056895229974944E-2</v>
      </c>
    </row>
    <row r="2635" spans="2:4" x14ac:dyDescent="0.2">
      <c r="B2635" t="s">
        <v>2665</v>
      </c>
      <c r="C2635" s="33">
        <f>Corr_0!C2635</f>
        <v>3.6425595243710276E-3</v>
      </c>
      <c r="D2635" s="32">
        <v>2.7095256330817719E-2</v>
      </c>
    </row>
    <row r="2636" spans="2:4" x14ac:dyDescent="0.2">
      <c r="B2636" t="s">
        <v>2666</v>
      </c>
      <c r="C2636" s="33">
        <f>Corr_0!C2636</f>
        <v>2.0049830012192738E-2</v>
      </c>
      <c r="D2636" s="32">
        <v>8.5043581517212724E-2</v>
      </c>
    </row>
    <row r="2637" spans="2:4" x14ac:dyDescent="0.2">
      <c r="B2637" t="s">
        <v>2667</v>
      </c>
      <c r="C2637" s="33">
        <f>Corr_0!C2637</f>
        <v>5.9936835937747131E-3</v>
      </c>
      <c r="D2637" s="32">
        <v>5.0600396400411064E-2</v>
      </c>
    </row>
    <row r="2638" spans="2:4" x14ac:dyDescent="0.2">
      <c r="B2638" t="s">
        <v>2668</v>
      </c>
      <c r="C2638" s="33">
        <f>Corr_0!C2638</f>
        <v>2.6336364668386653E-2</v>
      </c>
      <c r="D2638" s="32">
        <v>3.0487283380922277E-2</v>
      </c>
    </row>
    <row r="2639" spans="2:4" x14ac:dyDescent="0.2">
      <c r="B2639" t="s">
        <v>2669</v>
      </c>
      <c r="C2639" s="33">
        <f>Corr_0!C2639</f>
        <v>-9.704324928518776E-4</v>
      </c>
      <c r="D2639" s="32">
        <v>5.8920140334456035E-2</v>
      </c>
    </row>
    <row r="2640" spans="2:4" x14ac:dyDescent="0.2">
      <c r="B2640" t="s">
        <v>2670</v>
      </c>
      <c r="C2640" s="33">
        <f>Corr_0!C2640</f>
        <v>7.8170403502206241E-3</v>
      </c>
      <c r="D2640" s="32">
        <v>2.6769007546636525E-2</v>
      </c>
    </row>
    <row r="2641" spans="2:4" x14ac:dyDescent="0.2">
      <c r="B2641" t="s">
        <v>2671</v>
      </c>
      <c r="C2641" s="33">
        <f>Corr_0!C2641</f>
        <v>-7.2175736778701833E-3</v>
      </c>
      <c r="D2641" s="32">
        <v>3.9776215579931634E-2</v>
      </c>
    </row>
    <row r="2642" spans="2:4" x14ac:dyDescent="0.2">
      <c r="B2642" t="s">
        <v>2672</v>
      </c>
      <c r="C2642" s="33">
        <f>Corr_0!C2642</f>
        <v>2.996477755622904E-2</v>
      </c>
      <c r="D2642" s="32">
        <v>6.1319264652690046E-2</v>
      </c>
    </row>
    <row r="2643" spans="2:4" x14ac:dyDescent="0.2">
      <c r="B2643" t="s">
        <v>2673</v>
      </c>
      <c r="C2643" s="33">
        <f>Corr_0!C2643</f>
        <v>-4.3016542345592837E-2</v>
      </c>
      <c r="D2643" s="32">
        <v>4.0980284190398564E-2</v>
      </c>
    </row>
    <row r="2644" spans="2:4" x14ac:dyDescent="0.2">
      <c r="B2644" t="s">
        <v>2674</v>
      </c>
      <c r="C2644" s="33">
        <f>Corr_0!C2644</f>
        <v>-5.3831122827136139E-2</v>
      </c>
      <c r="D2644" s="32">
        <v>0.13152496912571476</v>
      </c>
    </row>
    <row r="2645" spans="2:4" x14ac:dyDescent="0.2">
      <c r="B2645" t="s">
        <v>2675</v>
      </c>
      <c r="C2645" s="33">
        <f>Corr_0!C2645</f>
        <v>2.1726133409556904E-2</v>
      </c>
      <c r="D2645" s="32">
        <v>2.8235809666850992E-2</v>
      </c>
    </row>
    <row r="2646" spans="2:4" x14ac:dyDescent="0.2">
      <c r="B2646" t="s">
        <v>2676</v>
      </c>
      <c r="C2646" s="33">
        <f>Corr_0!C2646</f>
        <v>1.9637925776738181E-2</v>
      </c>
      <c r="D2646" s="32">
        <v>2.5181510543496183E-2</v>
      </c>
    </row>
    <row r="2647" spans="2:4" x14ac:dyDescent="0.2">
      <c r="B2647" t="s">
        <v>2677</v>
      </c>
      <c r="C2647" s="33">
        <f>Corr_0!C2647</f>
        <v>-3.1879197671267505E-2</v>
      </c>
      <c r="D2647" s="32">
        <v>2.5363956908897867E-2</v>
      </c>
    </row>
    <row r="2648" spans="2:4" x14ac:dyDescent="0.2">
      <c r="B2648" t="s">
        <v>2678</v>
      </c>
      <c r="C2648" s="33">
        <f>Corr_0!C2648</f>
        <v>4.9077823553954285E-2</v>
      </c>
      <c r="D2648" s="32">
        <v>3.4133591689436645E-2</v>
      </c>
    </row>
    <row r="2649" spans="2:4" x14ac:dyDescent="0.2">
      <c r="B2649" t="s">
        <v>2679</v>
      </c>
      <c r="C2649" s="33">
        <f>Corr_0!C2649</f>
        <v>2.2670890245278501E-2</v>
      </c>
      <c r="D2649" s="32">
        <v>5.0849283644123236E-2</v>
      </c>
    </row>
    <row r="2650" spans="2:4" x14ac:dyDescent="0.2">
      <c r="B2650" t="s">
        <v>2680</v>
      </c>
      <c r="C2650" s="33">
        <f>Corr_0!C2650</f>
        <v>1.1496246989991134E-2</v>
      </c>
      <c r="D2650" s="32">
        <v>3.937349890227821E-2</v>
      </c>
    </row>
    <row r="2651" spans="2:4" x14ac:dyDescent="0.2">
      <c r="B2651" t="s">
        <v>2681</v>
      </c>
      <c r="C2651" s="33">
        <f>Corr_0!C2651</f>
        <v>-1.1190172715501018E-3</v>
      </c>
      <c r="D2651" s="32">
        <v>7.1174927300215879E-2</v>
      </c>
    </row>
    <row r="2652" spans="2:4" x14ac:dyDescent="0.2">
      <c r="B2652" t="s">
        <v>2682</v>
      </c>
      <c r="C2652" s="33">
        <f>Corr_0!C2652</f>
        <v>3.6984424922141934E-2</v>
      </c>
      <c r="D2652" s="32">
        <v>2.512843798792895E-2</v>
      </c>
    </row>
    <row r="2653" spans="2:4" x14ac:dyDescent="0.2">
      <c r="B2653" t="s">
        <v>2683</v>
      </c>
      <c r="C2653" s="33">
        <f>Corr_0!C2653</f>
        <v>1.1344565456711357E-3</v>
      </c>
      <c r="D2653" s="32">
        <v>5.5143939980898775E-2</v>
      </c>
    </row>
    <row r="2654" spans="2:4" x14ac:dyDescent="0.2">
      <c r="B2654" t="s">
        <v>2684</v>
      </c>
      <c r="C2654" s="33">
        <f>Corr_0!C2654</f>
        <v>-1.8296575066185424E-3</v>
      </c>
      <c r="D2654" s="32">
        <v>2.791800533744937E-2</v>
      </c>
    </row>
    <row r="2655" spans="2:4" x14ac:dyDescent="0.2">
      <c r="B2655" t="s">
        <v>2685</v>
      </c>
      <c r="C2655" s="33">
        <f>Corr_0!C2655</f>
        <v>-1.9247568200521075E-3</v>
      </c>
      <c r="D2655" s="32">
        <v>2.8331264520666866E-2</v>
      </c>
    </row>
    <row r="2656" spans="2:4" x14ac:dyDescent="0.2">
      <c r="B2656" t="s">
        <v>2686</v>
      </c>
      <c r="C2656" s="33">
        <f>Corr_0!C2656</f>
        <v>3.3154147613576559E-2</v>
      </c>
      <c r="D2656" s="32">
        <v>7.1369725052081751E-2</v>
      </c>
    </row>
    <row r="2657" spans="2:4" x14ac:dyDescent="0.2">
      <c r="B2657" t="s">
        <v>2687</v>
      </c>
      <c r="C2657" s="33">
        <f>Corr_0!C2657</f>
        <v>3.6435225214942246E-2</v>
      </c>
      <c r="D2657" s="32">
        <v>2.6159094398945058E-2</v>
      </c>
    </row>
    <row r="2658" spans="2:4" x14ac:dyDescent="0.2">
      <c r="B2658" t="s">
        <v>2688</v>
      </c>
      <c r="C2658" s="33">
        <f>Corr_0!C2658</f>
        <v>3.7161894280747239E-2</v>
      </c>
      <c r="D2658" s="32">
        <v>3.1021254910303692E-2</v>
      </c>
    </row>
    <row r="2659" spans="2:4" x14ac:dyDescent="0.2">
      <c r="B2659" t="s">
        <v>2689</v>
      </c>
      <c r="C2659" s="33">
        <f>Corr_0!C2659</f>
        <v>-1.2629861618842187E-2</v>
      </c>
      <c r="D2659" s="32">
        <v>2.6792411489768513E-2</v>
      </c>
    </row>
    <row r="2660" spans="2:4" x14ac:dyDescent="0.2">
      <c r="B2660" t="s">
        <v>2690</v>
      </c>
      <c r="C2660" s="33">
        <f>Corr_0!C2660</f>
        <v>3.0546114074337813E-2</v>
      </c>
      <c r="D2660" s="32">
        <v>4.0323809228216108E-2</v>
      </c>
    </row>
    <row r="2661" spans="2:4" x14ac:dyDescent="0.2">
      <c r="B2661" t="s">
        <v>2691</v>
      </c>
      <c r="C2661" s="33">
        <f>Corr_0!C2661</f>
        <v>-1.2095294470409855E-2</v>
      </c>
      <c r="D2661" s="32">
        <v>6.2268894043419183E-2</v>
      </c>
    </row>
    <row r="2662" spans="2:4" x14ac:dyDescent="0.2">
      <c r="B2662" t="s">
        <v>2692</v>
      </c>
      <c r="C2662" s="33">
        <f>Corr_0!C2662</f>
        <v>1.1454883266053302E-2</v>
      </c>
      <c r="D2662" s="32">
        <v>4.5564153120599277E-2</v>
      </c>
    </row>
    <row r="2663" spans="2:4" x14ac:dyDescent="0.2">
      <c r="B2663" t="s">
        <v>2693</v>
      </c>
      <c r="C2663" s="33">
        <f>Corr_0!C2663</f>
        <v>-8.4584870199271005E-3</v>
      </c>
      <c r="D2663" s="32">
        <v>0.11477748868414425</v>
      </c>
    </row>
    <row r="2664" spans="2:4" x14ac:dyDescent="0.2">
      <c r="B2664" t="s">
        <v>2694</v>
      </c>
      <c r="C2664" s="33">
        <f>Corr_0!C2664</f>
        <v>1.7270361325768993E-2</v>
      </c>
      <c r="D2664" s="32">
        <v>4.5404230824201301E-2</v>
      </c>
    </row>
    <row r="2665" spans="2:4" x14ac:dyDescent="0.2">
      <c r="B2665" t="s">
        <v>2695</v>
      </c>
      <c r="C2665" s="33">
        <f>Corr_0!C2665</f>
        <v>5.8660640462522848E-3</v>
      </c>
      <c r="D2665" s="32">
        <v>2.7452718893353864E-2</v>
      </c>
    </row>
    <row r="2666" spans="2:4" x14ac:dyDescent="0.2">
      <c r="B2666" t="s">
        <v>2696</v>
      </c>
      <c r="C2666" s="33">
        <f>Corr_0!C2666</f>
        <v>-5.4237528776791537E-3</v>
      </c>
      <c r="D2666" s="32">
        <v>2.5860008860882883E-2</v>
      </c>
    </row>
    <row r="2667" spans="2:4" x14ac:dyDescent="0.2">
      <c r="B2667" t="s">
        <v>2697</v>
      </c>
      <c r="C2667" s="33">
        <f>Corr_0!C2667</f>
        <v>4.6980692176651333E-3</v>
      </c>
      <c r="D2667" s="32">
        <v>5.3505816120761045E-2</v>
      </c>
    </row>
    <row r="2668" spans="2:4" x14ac:dyDescent="0.2">
      <c r="B2668" t="s">
        <v>2698</v>
      </c>
      <c r="C2668" s="33">
        <f>Corr_0!C2668</f>
        <v>1.0013462063906568E-2</v>
      </c>
      <c r="D2668" s="32">
        <v>9.6979791123940562E-2</v>
      </c>
    </row>
    <row r="2669" spans="2:4" x14ac:dyDescent="0.2">
      <c r="B2669" t="s">
        <v>2699</v>
      </c>
      <c r="C2669" s="33">
        <f>Corr_0!C2669</f>
        <v>-9.8448473591860996E-3</v>
      </c>
      <c r="D2669" s="32">
        <v>3.5219782601287712E-2</v>
      </c>
    </row>
    <row r="2670" spans="2:4" x14ac:dyDescent="0.2">
      <c r="B2670" t="s">
        <v>2700</v>
      </c>
      <c r="C2670" s="33">
        <f>Corr_0!C2670</f>
        <v>1.3116705806736456E-2</v>
      </c>
      <c r="D2670" s="32">
        <v>2.7452055970930596E-2</v>
      </c>
    </row>
    <row r="2671" spans="2:4" x14ac:dyDescent="0.2">
      <c r="B2671" t="s">
        <v>2701</v>
      </c>
      <c r="C2671" s="33">
        <f>Corr_0!C2671</f>
        <v>1.3062210340189454E-3</v>
      </c>
      <c r="D2671" s="32">
        <v>3.1608199591708706E-2</v>
      </c>
    </row>
    <row r="2672" spans="2:4" x14ac:dyDescent="0.2">
      <c r="B2672" t="s">
        <v>2702</v>
      </c>
      <c r="C2672" s="33">
        <f>Corr_0!C2672</f>
        <v>1.0504264660862293E-2</v>
      </c>
      <c r="D2672" s="32">
        <v>3.2947950570992098E-2</v>
      </c>
    </row>
    <row r="2673" spans="2:4" x14ac:dyDescent="0.2">
      <c r="B2673" t="s">
        <v>2703</v>
      </c>
      <c r="C2673" s="33">
        <f>Corr_0!C2673</f>
        <v>-4.3864639851295892E-3</v>
      </c>
      <c r="D2673" s="32">
        <v>3.4297091432917995E-2</v>
      </c>
    </row>
    <row r="2674" spans="2:4" x14ac:dyDescent="0.2">
      <c r="B2674" t="s">
        <v>2704</v>
      </c>
      <c r="C2674" s="33">
        <f>Corr_0!C2674</f>
        <v>-1.7649573553884884E-2</v>
      </c>
      <c r="D2674" s="32">
        <v>2.568599427733758E-2</v>
      </c>
    </row>
    <row r="2675" spans="2:4" x14ac:dyDescent="0.2">
      <c r="B2675" t="s">
        <v>2705</v>
      </c>
      <c r="C2675" s="33">
        <f>Corr_0!C2675</f>
        <v>-9.755922616569301E-3</v>
      </c>
      <c r="D2675" s="32">
        <v>2.5763225347351447E-2</v>
      </c>
    </row>
    <row r="2676" spans="2:4" x14ac:dyDescent="0.2">
      <c r="B2676" t="s">
        <v>2706</v>
      </c>
      <c r="C2676" s="33">
        <f>Corr_0!C2676</f>
        <v>2.1962965482442087E-2</v>
      </c>
      <c r="D2676" s="32">
        <v>2.5878753952335139E-2</v>
      </c>
    </row>
    <row r="2677" spans="2:4" x14ac:dyDescent="0.2">
      <c r="B2677" t="s">
        <v>2707</v>
      </c>
      <c r="C2677" s="33">
        <f>Corr_0!C2677</f>
        <v>-1.6849867406106923E-2</v>
      </c>
      <c r="D2677" s="32">
        <v>2.5551620281264523E-2</v>
      </c>
    </row>
    <row r="2678" spans="2:4" x14ac:dyDescent="0.2">
      <c r="B2678" t="s">
        <v>2708</v>
      </c>
      <c r="C2678" s="33">
        <f>Corr_0!C2678</f>
        <v>-3.7210400689720313E-4</v>
      </c>
      <c r="D2678" s="32">
        <v>2.5025445110281791E-2</v>
      </c>
    </row>
    <row r="2679" spans="2:4" x14ac:dyDescent="0.2">
      <c r="B2679" t="s">
        <v>2709</v>
      </c>
      <c r="C2679" s="33">
        <f>Corr_0!C2679</f>
        <v>4.0048491492424669E-2</v>
      </c>
      <c r="D2679" s="32">
        <v>3.8675652824938941E-2</v>
      </c>
    </row>
    <row r="2680" spans="2:4" x14ac:dyDescent="0.2">
      <c r="B2680" t="s">
        <v>2710</v>
      </c>
      <c r="C2680" s="33">
        <f>Corr_0!C2680</f>
        <v>-2.2105615040103214E-2</v>
      </c>
      <c r="D2680" s="32">
        <v>5.2034579749780256E-2</v>
      </c>
    </row>
    <row r="2681" spans="2:4" x14ac:dyDescent="0.2">
      <c r="B2681" t="s">
        <v>2711</v>
      </c>
      <c r="C2681" s="33">
        <f>Corr_0!C2681</f>
        <v>-1.429980747671339E-2</v>
      </c>
      <c r="D2681" s="32">
        <v>2.5351670969244074E-2</v>
      </c>
    </row>
    <row r="2682" spans="2:4" x14ac:dyDescent="0.2">
      <c r="B2682" t="s">
        <v>2712</v>
      </c>
      <c r="C2682" s="33">
        <f>Corr_0!C2682</f>
        <v>4.0246876910388481E-2</v>
      </c>
      <c r="D2682" s="32">
        <v>2.6546233592035139E-2</v>
      </c>
    </row>
    <row r="2683" spans="2:4" x14ac:dyDescent="0.2">
      <c r="B2683" t="s">
        <v>2713</v>
      </c>
      <c r="C2683" s="33">
        <f>Corr_0!C2683</f>
        <v>-1.8602235843308661E-2</v>
      </c>
      <c r="D2683" s="32">
        <v>6.0409325273297614E-2</v>
      </c>
    </row>
    <row r="2684" spans="2:4" x14ac:dyDescent="0.2">
      <c r="B2684" t="s">
        <v>2714</v>
      </c>
      <c r="C2684" s="33">
        <f>Corr_0!C2684</f>
        <v>-2.6811842868852992E-2</v>
      </c>
      <c r="D2684" s="32">
        <v>6.2465235571275431E-2</v>
      </c>
    </row>
    <row r="2685" spans="2:4" x14ac:dyDescent="0.2">
      <c r="B2685" t="s">
        <v>2715</v>
      </c>
      <c r="C2685" s="33">
        <f>Corr_0!C2685</f>
        <v>3.2777288115953457E-2</v>
      </c>
      <c r="D2685" s="32">
        <v>2.6829142351034813E-2</v>
      </c>
    </row>
    <row r="2686" spans="2:4" x14ac:dyDescent="0.2">
      <c r="B2686" t="s">
        <v>2716</v>
      </c>
      <c r="C2686" s="33">
        <f>Corr_0!C2686</f>
        <v>-2.2271472276704826E-2</v>
      </c>
      <c r="D2686" s="32">
        <v>3.2529234709242266E-2</v>
      </c>
    </row>
    <row r="2687" spans="2:4" x14ac:dyDescent="0.2">
      <c r="B2687" t="s">
        <v>2717</v>
      </c>
      <c r="C2687" s="33">
        <f>Corr_0!C2687</f>
        <v>-7.9571973990729596E-3</v>
      </c>
      <c r="D2687" s="32">
        <v>2.8725466139409447E-2</v>
      </c>
    </row>
    <row r="2688" spans="2:4" x14ac:dyDescent="0.2">
      <c r="B2688" t="s">
        <v>2718</v>
      </c>
      <c r="C2688" s="33">
        <f>Corr_0!C2688</f>
        <v>2.2492608967839703E-3</v>
      </c>
      <c r="D2688" s="32">
        <v>3.296424608036147E-2</v>
      </c>
    </row>
    <row r="2689" spans="2:4" x14ac:dyDescent="0.2">
      <c r="B2689" t="s">
        <v>2719</v>
      </c>
      <c r="C2689" s="33">
        <f>Corr_0!C2689</f>
        <v>-1.6058845180243739E-2</v>
      </c>
      <c r="D2689" s="32">
        <v>4.8641815932575841E-2</v>
      </c>
    </row>
    <row r="2690" spans="2:4" x14ac:dyDescent="0.2">
      <c r="B2690" t="s">
        <v>2720</v>
      </c>
      <c r="C2690" s="33">
        <f>Corr_0!C2690</f>
        <v>3.8262222784615572E-2</v>
      </c>
      <c r="D2690" s="32">
        <v>2.779865792361208E-2</v>
      </c>
    </row>
    <row r="2691" spans="2:4" x14ac:dyDescent="0.2">
      <c r="B2691" t="s">
        <v>2721</v>
      </c>
      <c r="C2691" s="33">
        <f>Corr_0!C2691</f>
        <v>-1.33155775771175E-2</v>
      </c>
      <c r="D2691" s="32">
        <v>2.5860632734276259E-2</v>
      </c>
    </row>
    <row r="2692" spans="2:4" x14ac:dyDescent="0.2">
      <c r="B2692" t="s">
        <v>2722</v>
      </c>
      <c r="C2692" s="33">
        <f>Corr_0!C2692</f>
        <v>2.7425044611255833E-2</v>
      </c>
      <c r="D2692" s="32">
        <v>4.8469359271167536E-2</v>
      </c>
    </row>
    <row r="2693" spans="2:4" x14ac:dyDescent="0.2">
      <c r="B2693" t="s">
        <v>2723</v>
      </c>
      <c r="C2693" s="33">
        <f>Corr_0!C2693</f>
        <v>-1.3738996178032351E-2</v>
      </c>
      <c r="D2693" s="32">
        <v>5.5251170849779853E-2</v>
      </c>
    </row>
    <row r="2694" spans="2:4" x14ac:dyDescent="0.2">
      <c r="B2694" t="s">
        <v>2724</v>
      </c>
      <c r="C2694" s="33">
        <f>Corr_0!C2694</f>
        <v>2.9351836977860715E-2</v>
      </c>
      <c r="D2694" s="32">
        <v>2.5280454074418569E-2</v>
      </c>
    </row>
    <row r="2695" spans="2:4" x14ac:dyDescent="0.2">
      <c r="B2695" t="s">
        <v>2725</v>
      </c>
      <c r="C2695" s="33">
        <f>Corr_0!C2695</f>
        <v>-2.954663573059943E-2</v>
      </c>
      <c r="D2695" s="32">
        <v>3.088867464759977E-2</v>
      </c>
    </row>
    <row r="2696" spans="2:4" x14ac:dyDescent="0.2">
      <c r="B2696" t="s">
        <v>2726</v>
      </c>
      <c r="C2696" s="33">
        <f>Corr_0!C2696</f>
        <v>-3.3043766644416175E-3</v>
      </c>
      <c r="D2696" s="32">
        <v>3.975147546164725E-2</v>
      </c>
    </row>
    <row r="2697" spans="2:4" x14ac:dyDescent="0.2">
      <c r="B2697" t="s">
        <v>2727</v>
      </c>
      <c r="C2697" s="33">
        <f>Corr_0!C2697</f>
        <v>-1.6876708750388776E-2</v>
      </c>
      <c r="D2697" s="32">
        <v>6.3812058761717083E-2</v>
      </c>
    </row>
    <row r="2698" spans="2:4" x14ac:dyDescent="0.2">
      <c r="B2698" t="s">
        <v>2728</v>
      </c>
      <c r="C2698" s="33">
        <f>Corr_0!C2698</f>
        <v>4.2298843293632524E-2</v>
      </c>
      <c r="D2698" s="32">
        <v>2.9375423191535417E-2</v>
      </c>
    </row>
    <row r="2699" spans="2:4" x14ac:dyDescent="0.2">
      <c r="B2699" t="s">
        <v>2729</v>
      </c>
      <c r="C2699" s="33">
        <f>Corr_0!C2699</f>
        <v>2.9872782509560984E-2</v>
      </c>
      <c r="D2699" s="32">
        <v>2.8163419032755099E-2</v>
      </c>
    </row>
    <row r="2700" spans="2:4" x14ac:dyDescent="0.2">
      <c r="B2700" t="s">
        <v>2730</v>
      </c>
      <c r="C2700" s="33">
        <f>Corr_0!C2700</f>
        <v>3.101151783113789E-2</v>
      </c>
      <c r="D2700" s="32">
        <v>2.532467881492733E-2</v>
      </c>
    </row>
    <row r="2701" spans="2:4" x14ac:dyDescent="0.2">
      <c r="B2701" t="s">
        <v>2731</v>
      </c>
      <c r="C2701" s="33">
        <f>Corr_0!C2701</f>
        <v>1.0314286000550768E-2</v>
      </c>
      <c r="D2701" s="32">
        <v>3.4966494698769363E-2</v>
      </c>
    </row>
    <row r="2702" spans="2:4" x14ac:dyDescent="0.2">
      <c r="B2702" t="s">
        <v>2732</v>
      </c>
      <c r="C2702" s="33">
        <f>Corr_0!C2702</f>
        <v>4.4153337497465465E-4</v>
      </c>
      <c r="D2702" s="32">
        <v>5.6922934636431659E-2</v>
      </c>
    </row>
    <row r="2703" spans="2:4" x14ac:dyDescent="0.2">
      <c r="B2703" t="s">
        <v>2733</v>
      </c>
      <c r="C2703" s="33">
        <f>Corr_0!C2703</f>
        <v>1.3214226462144837E-2</v>
      </c>
      <c r="D2703" s="32">
        <v>3.4355570369430224E-2</v>
      </c>
    </row>
    <row r="2704" spans="2:4" x14ac:dyDescent="0.2">
      <c r="B2704" t="s">
        <v>2734</v>
      </c>
      <c r="C2704" s="33">
        <f>Corr_0!C2704</f>
        <v>2.5326829502311292E-2</v>
      </c>
      <c r="D2704" s="32">
        <v>2.740054271079289E-2</v>
      </c>
    </row>
    <row r="2705" spans="2:4" x14ac:dyDescent="0.2">
      <c r="B2705" t="s">
        <v>2735</v>
      </c>
      <c r="C2705" s="33">
        <f>Corr_0!C2705</f>
        <v>-1.7947508384480011E-2</v>
      </c>
      <c r="D2705" s="32">
        <v>2.6164571065322335E-2</v>
      </c>
    </row>
    <row r="2706" spans="2:4" x14ac:dyDescent="0.2">
      <c r="B2706" t="s">
        <v>2736</v>
      </c>
      <c r="C2706" s="33">
        <f>Corr_0!C2706</f>
        <v>3.4404169915414014E-2</v>
      </c>
      <c r="D2706" s="32">
        <v>3.7398021418344904E-2</v>
      </c>
    </row>
    <row r="2707" spans="2:4" x14ac:dyDescent="0.2">
      <c r="B2707" t="s">
        <v>2737</v>
      </c>
      <c r="C2707" s="33">
        <f>Corr_0!C2707</f>
        <v>3.4492883561591199E-2</v>
      </c>
      <c r="D2707" s="32">
        <v>4.3135525018441243E-2</v>
      </c>
    </row>
    <row r="2708" spans="2:4" x14ac:dyDescent="0.2">
      <c r="B2708" t="s">
        <v>2738</v>
      </c>
      <c r="C2708" s="33">
        <f>Corr_0!C2708</f>
        <v>3.5568299801820628E-2</v>
      </c>
      <c r="D2708" s="32">
        <v>4.4336193500813602E-2</v>
      </c>
    </row>
    <row r="2709" spans="2:4" x14ac:dyDescent="0.2">
      <c r="B2709" t="s">
        <v>2739</v>
      </c>
      <c r="C2709" s="33">
        <f>Corr_0!C2709</f>
        <v>1.2298635805867443E-2</v>
      </c>
      <c r="D2709" s="32">
        <v>2.5651418347389598E-2</v>
      </c>
    </row>
    <row r="2710" spans="2:4" x14ac:dyDescent="0.2">
      <c r="B2710" t="s">
        <v>2740</v>
      </c>
      <c r="C2710" s="33">
        <f>Corr_0!C2710</f>
        <v>-1.0888540231388891E-2</v>
      </c>
      <c r="D2710" s="32">
        <v>4.3863856216503211E-2</v>
      </c>
    </row>
    <row r="2711" spans="2:4" x14ac:dyDescent="0.2">
      <c r="B2711" t="s">
        <v>2741</v>
      </c>
      <c r="C2711" s="33">
        <f>Corr_0!C2711</f>
        <v>2.0767490495093736E-2</v>
      </c>
      <c r="D2711" s="32">
        <v>5.2814150421268712E-2</v>
      </c>
    </row>
    <row r="2712" spans="2:4" x14ac:dyDescent="0.2">
      <c r="B2712" t="s">
        <v>2742</v>
      </c>
      <c r="C2712" s="33">
        <f>Corr_0!C2712</f>
        <v>2.548158098270328E-2</v>
      </c>
      <c r="D2712" s="32">
        <v>3.2372176431301219E-2</v>
      </c>
    </row>
    <row r="2713" spans="2:4" x14ac:dyDescent="0.2">
      <c r="B2713" t="s">
        <v>2743</v>
      </c>
      <c r="C2713" s="33">
        <f>Corr_0!C2713</f>
        <v>1.989259085063649E-2</v>
      </c>
      <c r="D2713" s="32">
        <v>2.5026971184129387E-2</v>
      </c>
    </row>
    <row r="2714" spans="2:4" x14ac:dyDescent="0.2">
      <c r="B2714" t="s">
        <v>2744</v>
      </c>
      <c r="C2714" s="33">
        <f>Corr_0!C2714</f>
        <v>-1.5170425131276062E-2</v>
      </c>
      <c r="D2714" s="32">
        <v>6.64967100663931E-2</v>
      </c>
    </row>
    <row r="2715" spans="2:4" x14ac:dyDescent="0.2">
      <c r="B2715" t="s">
        <v>2745</v>
      </c>
      <c r="C2715" s="33">
        <f>Corr_0!C2715</f>
        <v>1.9416143060162316E-2</v>
      </c>
      <c r="D2715" s="32">
        <v>9.6168304969164869E-2</v>
      </c>
    </row>
    <row r="2716" spans="2:4" x14ac:dyDescent="0.2">
      <c r="B2716" t="s">
        <v>2746</v>
      </c>
      <c r="C2716" s="33">
        <f>Corr_0!C2716</f>
        <v>2.2867073498530534E-3</v>
      </c>
      <c r="D2716" s="32">
        <v>2.9798158921831817E-2</v>
      </c>
    </row>
    <row r="2717" spans="2:4" x14ac:dyDescent="0.2">
      <c r="B2717" t="s">
        <v>2747</v>
      </c>
      <c r="C2717" s="33">
        <f>Corr_0!C2717</f>
        <v>-1.5183911811484355E-2</v>
      </c>
      <c r="D2717" s="32">
        <v>2.6167697005728366E-2</v>
      </c>
    </row>
    <row r="2718" spans="2:4" x14ac:dyDescent="0.2">
      <c r="B2718" t="s">
        <v>2748</v>
      </c>
      <c r="C2718" s="33">
        <f>Corr_0!C2718</f>
        <v>-4.5600196797841996E-3</v>
      </c>
      <c r="D2718" s="32">
        <v>2.5128627410785725E-2</v>
      </c>
    </row>
    <row r="2719" spans="2:4" x14ac:dyDescent="0.2">
      <c r="B2719" t="s">
        <v>2749</v>
      </c>
      <c r="C2719" s="33">
        <f>Corr_0!C2719</f>
        <v>-7.0107683534986771E-3</v>
      </c>
      <c r="D2719" s="32">
        <v>2.6355946580980949E-2</v>
      </c>
    </row>
    <row r="2720" spans="2:4" x14ac:dyDescent="0.2">
      <c r="B2720" t="s">
        <v>2750</v>
      </c>
      <c r="C2720" s="33">
        <f>Corr_0!C2720</f>
        <v>-1.3329185147397343E-2</v>
      </c>
      <c r="D2720" s="32">
        <v>3.2365666235017916E-2</v>
      </c>
    </row>
    <row r="2721" spans="2:4" x14ac:dyDescent="0.2">
      <c r="B2721" t="s">
        <v>2751</v>
      </c>
      <c r="C2721" s="33">
        <f>Corr_0!C2721</f>
        <v>2.5845360531580076E-2</v>
      </c>
      <c r="D2721" s="32">
        <v>2.5003093900424565E-2</v>
      </c>
    </row>
    <row r="2722" spans="2:4" x14ac:dyDescent="0.2">
      <c r="B2722" t="s">
        <v>2752</v>
      </c>
      <c r="C2722" s="33">
        <f>Corr_0!C2722</f>
        <v>1.0633611864997427E-2</v>
      </c>
      <c r="D2722" s="32">
        <v>2.525617134347722E-2</v>
      </c>
    </row>
    <row r="2723" spans="2:4" x14ac:dyDescent="0.2">
      <c r="B2723" t="s">
        <v>2753</v>
      </c>
      <c r="C2723" s="33">
        <f>Corr_0!C2723</f>
        <v>9.2204911128945174E-3</v>
      </c>
      <c r="D2723" s="32">
        <v>2.5551268495586865E-2</v>
      </c>
    </row>
    <row r="2724" spans="2:4" x14ac:dyDescent="0.2">
      <c r="B2724" t="s">
        <v>2754</v>
      </c>
      <c r="C2724" s="33">
        <f>Corr_0!C2724</f>
        <v>1.2082928113283271E-3</v>
      </c>
      <c r="D2724" s="32">
        <v>2.5298620242985709E-2</v>
      </c>
    </row>
    <row r="2725" spans="2:4" x14ac:dyDescent="0.2">
      <c r="B2725" t="s">
        <v>2755</v>
      </c>
      <c r="C2725" s="33">
        <f>Corr_0!C2725</f>
        <v>-1.6621725736805537E-2</v>
      </c>
      <c r="D2725" s="32">
        <v>5.9366546615460473E-2</v>
      </c>
    </row>
    <row r="2726" spans="2:4" x14ac:dyDescent="0.2">
      <c r="B2726" t="s">
        <v>2756</v>
      </c>
      <c r="C2726" s="33">
        <f>Corr_0!C2726</f>
        <v>-1.9246927119305098E-3</v>
      </c>
      <c r="D2726" s="32">
        <v>3.0921998079295659E-2</v>
      </c>
    </row>
    <row r="2727" spans="2:4" x14ac:dyDescent="0.2">
      <c r="B2727" t="s">
        <v>2757</v>
      </c>
      <c r="C2727" s="33">
        <f>Corr_0!C2727</f>
        <v>4.9422907136501437E-2</v>
      </c>
      <c r="D2727" s="32">
        <v>5.7447690175281681E-2</v>
      </c>
    </row>
    <row r="2728" spans="2:4" x14ac:dyDescent="0.2">
      <c r="B2728" t="s">
        <v>2758</v>
      </c>
      <c r="C2728" s="33">
        <f>Corr_0!C2728</f>
        <v>8.7082513628259188E-3</v>
      </c>
      <c r="D2728" s="32">
        <v>2.5334233901451411E-2</v>
      </c>
    </row>
    <row r="2729" spans="2:4" x14ac:dyDescent="0.2">
      <c r="B2729" t="s">
        <v>2759</v>
      </c>
      <c r="C2729" s="33">
        <f>Corr_0!C2729</f>
        <v>-3.4148318299334769E-2</v>
      </c>
      <c r="D2729" s="32">
        <v>2.6297077366164719E-2</v>
      </c>
    </row>
    <row r="2730" spans="2:4" x14ac:dyDescent="0.2">
      <c r="B2730" t="s">
        <v>2760</v>
      </c>
      <c r="C2730" s="33">
        <f>Corr_0!C2730</f>
        <v>9.1622202685905148E-3</v>
      </c>
      <c r="D2730" s="32">
        <v>2.6637265371915901E-2</v>
      </c>
    </row>
    <row r="2731" spans="2:4" x14ac:dyDescent="0.2">
      <c r="B2731" t="s">
        <v>2761</v>
      </c>
      <c r="C2731" s="33">
        <f>Corr_0!C2731</f>
        <v>2.6824606065209755E-2</v>
      </c>
      <c r="D2731" s="32">
        <v>4.0509078710315824E-2</v>
      </c>
    </row>
    <row r="2732" spans="2:4" x14ac:dyDescent="0.2">
      <c r="B2732" t="s">
        <v>2762</v>
      </c>
      <c r="C2732" s="33">
        <f>Corr_0!C2732</f>
        <v>-2.9366480124658617E-3</v>
      </c>
      <c r="D2732" s="32">
        <v>3.1774019307423365E-2</v>
      </c>
    </row>
    <row r="2733" spans="2:4" x14ac:dyDescent="0.2">
      <c r="B2733" t="s">
        <v>2763</v>
      </c>
      <c r="C2733" s="33">
        <f>Corr_0!C2733</f>
        <v>-3.0938758833685825E-3</v>
      </c>
      <c r="D2733" s="32">
        <v>2.5141867246067519E-2</v>
      </c>
    </row>
    <row r="2734" spans="2:4" x14ac:dyDescent="0.2">
      <c r="B2734" t="s">
        <v>2764</v>
      </c>
      <c r="C2734" s="33">
        <f>Corr_0!C2734</f>
        <v>8.7258191407363281E-3</v>
      </c>
      <c r="D2734" s="32">
        <v>2.5188219956800102E-2</v>
      </c>
    </row>
    <row r="2735" spans="2:4" x14ac:dyDescent="0.2">
      <c r="B2735" t="s">
        <v>2765</v>
      </c>
      <c r="C2735" s="33">
        <f>Corr_0!C2735</f>
        <v>-1.3888668960803605E-2</v>
      </c>
      <c r="D2735" s="32">
        <v>3.1651791708079455E-2</v>
      </c>
    </row>
    <row r="2736" spans="2:4" x14ac:dyDescent="0.2">
      <c r="B2736" t="s">
        <v>2766</v>
      </c>
      <c r="C2736" s="33">
        <f>Corr_0!C2736</f>
        <v>-2.0186627621621139E-3</v>
      </c>
      <c r="D2736" s="32">
        <v>2.8530105163580829E-2</v>
      </c>
    </row>
    <row r="2737" spans="2:4" x14ac:dyDescent="0.2">
      <c r="B2737" t="s">
        <v>2767</v>
      </c>
      <c r="C2737" s="33">
        <f>Corr_0!C2737</f>
        <v>2.8378743009500371E-2</v>
      </c>
      <c r="D2737" s="32">
        <v>3.3071499146341547E-2</v>
      </c>
    </row>
    <row r="2738" spans="2:4" x14ac:dyDescent="0.2">
      <c r="B2738" t="s">
        <v>2768</v>
      </c>
      <c r="C2738" s="33">
        <f>Corr_0!C2738</f>
        <v>3.8966884670266759E-2</v>
      </c>
      <c r="D2738" s="32">
        <v>4.4784663717977354E-2</v>
      </c>
    </row>
    <row r="2739" spans="2:4" x14ac:dyDescent="0.2">
      <c r="B2739" t="s">
        <v>2769</v>
      </c>
      <c r="C2739" s="33">
        <f>Corr_0!C2739</f>
        <v>2.7385606858102915E-4</v>
      </c>
      <c r="D2739" s="32">
        <v>3.4660089378318187E-2</v>
      </c>
    </row>
    <row r="2740" spans="2:4" x14ac:dyDescent="0.2">
      <c r="B2740" t="s">
        <v>2770</v>
      </c>
      <c r="C2740" s="33">
        <f>Corr_0!C2740</f>
        <v>1.1862727683566823E-2</v>
      </c>
      <c r="D2740" s="32">
        <v>3.1377116944401533E-2</v>
      </c>
    </row>
    <row r="2741" spans="2:4" x14ac:dyDescent="0.2">
      <c r="B2741" t="s">
        <v>2771</v>
      </c>
      <c r="C2741" s="33">
        <f>Corr_0!C2741</f>
        <v>-7.684661136972552E-3</v>
      </c>
      <c r="D2741" s="32">
        <v>8.0168394930363818E-2</v>
      </c>
    </row>
    <row r="2742" spans="2:4" x14ac:dyDescent="0.2">
      <c r="B2742" t="s">
        <v>2772</v>
      </c>
      <c r="C2742" s="33">
        <f>Corr_0!C2742</f>
        <v>9.2509523444981E-3</v>
      </c>
      <c r="D2742" s="32">
        <v>5.2582066842689727E-2</v>
      </c>
    </row>
    <row r="2743" spans="2:4" x14ac:dyDescent="0.2">
      <c r="B2743" t="s">
        <v>2773</v>
      </c>
      <c r="C2743" s="33">
        <f>Corr_0!C2743</f>
        <v>2.2556760769946345E-2</v>
      </c>
      <c r="D2743" s="32">
        <v>2.7586300285417996E-2</v>
      </c>
    </row>
    <row r="2744" spans="2:4" x14ac:dyDescent="0.2">
      <c r="B2744" t="s">
        <v>2774</v>
      </c>
      <c r="C2744" s="33">
        <f>Corr_0!C2744</f>
        <v>-1.2678009316506521E-2</v>
      </c>
      <c r="D2744" s="32">
        <v>4.232084912703938E-2</v>
      </c>
    </row>
    <row r="2745" spans="2:4" x14ac:dyDescent="0.2">
      <c r="B2745" t="s">
        <v>2775</v>
      </c>
      <c r="C2745" s="33">
        <f>Corr_0!C2745</f>
        <v>2.5243816445898591E-2</v>
      </c>
      <c r="D2745" s="32">
        <v>4.6750820216938507E-2</v>
      </c>
    </row>
    <row r="2746" spans="2:4" x14ac:dyDescent="0.2">
      <c r="B2746" t="s">
        <v>2776</v>
      </c>
      <c r="C2746" s="33">
        <f>Corr_0!C2746</f>
        <v>9.0196899235312194E-3</v>
      </c>
      <c r="D2746" s="32">
        <v>2.9797420786766525E-2</v>
      </c>
    </row>
    <row r="2747" spans="2:4" x14ac:dyDescent="0.2">
      <c r="B2747" t="s">
        <v>2777</v>
      </c>
      <c r="C2747" s="33">
        <f>Corr_0!C2747</f>
        <v>4.5324035494896574E-2</v>
      </c>
      <c r="D2747" s="32">
        <v>4.1089085422455693E-2</v>
      </c>
    </row>
    <row r="2748" spans="2:4" x14ac:dyDescent="0.2">
      <c r="B2748" t="s">
        <v>2778</v>
      </c>
      <c r="C2748" s="33">
        <f>Corr_0!C2748</f>
        <v>1.3054768447810075E-2</v>
      </c>
      <c r="D2748" s="32">
        <v>9.1599021620000082E-2</v>
      </c>
    </row>
    <row r="2749" spans="2:4" x14ac:dyDescent="0.2">
      <c r="B2749" t="s">
        <v>2779</v>
      </c>
      <c r="C2749" s="33">
        <f>Corr_0!C2749</f>
        <v>2.4034711061859705E-2</v>
      </c>
      <c r="D2749" s="32">
        <v>3.3892942497774421E-2</v>
      </c>
    </row>
    <row r="2750" spans="2:4" x14ac:dyDescent="0.2">
      <c r="B2750" t="s">
        <v>2780</v>
      </c>
      <c r="C2750" s="33">
        <f>Corr_0!C2750</f>
        <v>9.0392641080791654E-4</v>
      </c>
      <c r="D2750" s="32">
        <v>3.5971281807650163E-2</v>
      </c>
    </row>
    <row r="2751" spans="2:4" x14ac:dyDescent="0.2">
      <c r="B2751" t="s">
        <v>2781</v>
      </c>
      <c r="C2751" s="33">
        <f>Corr_0!C2751</f>
        <v>8.8069165431930475E-4</v>
      </c>
      <c r="D2751" s="32">
        <v>2.7644493118827149E-2</v>
      </c>
    </row>
    <row r="2752" spans="2:4" x14ac:dyDescent="0.2">
      <c r="B2752" t="s">
        <v>2782</v>
      </c>
      <c r="C2752" s="33">
        <f>Corr_0!C2752</f>
        <v>-3.8201458317978654E-3</v>
      </c>
      <c r="D2752" s="32">
        <v>6.5902931813535681E-2</v>
      </c>
    </row>
    <row r="2753" spans="2:4" x14ac:dyDescent="0.2">
      <c r="B2753" t="s">
        <v>2783</v>
      </c>
      <c r="C2753" s="33">
        <f>Corr_0!C2753</f>
        <v>-7.1295196040561306E-3</v>
      </c>
      <c r="D2753" s="32">
        <v>2.5018207236645149E-2</v>
      </c>
    </row>
    <row r="2754" spans="2:4" x14ac:dyDescent="0.2">
      <c r="B2754" t="s">
        <v>2784</v>
      </c>
      <c r="C2754" s="33">
        <f>Corr_0!C2754</f>
        <v>1.8448776856420192E-2</v>
      </c>
      <c r="D2754" s="32">
        <v>2.7792862262290517E-2</v>
      </c>
    </row>
    <row r="2755" spans="2:4" x14ac:dyDescent="0.2">
      <c r="B2755" t="s">
        <v>2785</v>
      </c>
      <c r="C2755" s="33">
        <f>Corr_0!C2755</f>
        <v>2.6600138319895175E-2</v>
      </c>
      <c r="D2755" s="32">
        <v>3.1416236471816232E-2</v>
      </c>
    </row>
    <row r="2756" spans="2:4" x14ac:dyDescent="0.2">
      <c r="B2756" t="s">
        <v>2786</v>
      </c>
      <c r="C2756" s="33">
        <f>Corr_0!C2756</f>
        <v>-7.90569874674984E-3</v>
      </c>
      <c r="D2756" s="32">
        <v>3.4326356528974908E-2</v>
      </c>
    </row>
    <row r="2757" spans="2:4" x14ac:dyDescent="0.2">
      <c r="B2757" t="s">
        <v>2787</v>
      </c>
      <c r="C2757" s="33">
        <f>Corr_0!C2757</f>
        <v>3.9456813325110807E-2</v>
      </c>
      <c r="D2757" s="32">
        <v>3.0587568718936448E-2</v>
      </c>
    </row>
    <row r="2758" spans="2:4" x14ac:dyDescent="0.2">
      <c r="B2758" t="s">
        <v>2788</v>
      </c>
      <c r="C2758" s="33">
        <f>Corr_0!C2758</f>
        <v>-1.3915621847863191E-2</v>
      </c>
      <c r="D2758" s="32">
        <v>2.8083063457914156E-2</v>
      </c>
    </row>
    <row r="2759" spans="2:4" x14ac:dyDescent="0.2">
      <c r="B2759" t="s">
        <v>2789</v>
      </c>
      <c r="C2759" s="33">
        <f>Corr_0!C2759</f>
        <v>1.8799650167907862E-2</v>
      </c>
      <c r="D2759" s="32">
        <v>7.0578574792841353E-2</v>
      </c>
    </row>
    <row r="2760" spans="2:4" x14ac:dyDescent="0.2">
      <c r="B2760" t="s">
        <v>2790</v>
      </c>
      <c r="C2760" s="33">
        <f>Corr_0!C2760</f>
        <v>9.1516357030960033E-3</v>
      </c>
      <c r="D2760" s="32">
        <v>2.548576555845463E-2</v>
      </c>
    </row>
    <row r="2761" spans="2:4" x14ac:dyDescent="0.2">
      <c r="B2761" t="s">
        <v>2791</v>
      </c>
      <c r="C2761" s="33">
        <f>Corr_0!C2761</f>
        <v>1.121411806069415E-2</v>
      </c>
      <c r="D2761" s="32">
        <v>4.0786684477620828E-2</v>
      </c>
    </row>
    <row r="2762" spans="2:4" x14ac:dyDescent="0.2">
      <c r="B2762" t="s">
        <v>2792</v>
      </c>
      <c r="C2762" s="33">
        <f>Corr_0!C2762</f>
        <v>3.0488768586757677E-2</v>
      </c>
      <c r="D2762" s="32">
        <v>3.8638404480782991E-2</v>
      </c>
    </row>
    <row r="2763" spans="2:4" x14ac:dyDescent="0.2">
      <c r="B2763" t="s">
        <v>2793</v>
      </c>
      <c r="C2763" s="33">
        <f>Corr_0!C2763</f>
        <v>1.8866502275682803E-2</v>
      </c>
      <c r="D2763" s="32">
        <v>2.816648822151141E-2</v>
      </c>
    </row>
    <row r="2764" spans="2:4" x14ac:dyDescent="0.2">
      <c r="B2764" t="s">
        <v>2794</v>
      </c>
      <c r="C2764" s="33">
        <f>Corr_0!C2764</f>
        <v>3.1020296135275703E-2</v>
      </c>
      <c r="D2764" s="32">
        <v>2.8542769331791965E-2</v>
      </c>
    </row>
    <row r="2765" spans="2:4" x14ac:dyDescent="0.2">
      <c r="B2765" t="s">
        <v>2795</v>
      </c>
      <c r="C2765" s="33">
        <f>Corr_0!C2765</f>
        <v>-4.1669232919426119E-3</v>
      </c>
      <c r="D2765" s="32">
        <v>4.1728604493251921E-2</v>
      </c>
    </row>
    <row r="2766" spans="2:4" x14ac:dyDescent="0.2">
      <c r="B2766" t="s">
        <v>2796</v>
      </c>
      <c r="C2766" s="33">
        <f>Corr_0!C2766</f>
        <v>-1.6533761389877603E-3</v>
      </c>
      <c r="D2766" s="32">
        <v>3.6597155656412417E-2</v>
      </c>
    </row>
    <row r="2767" spans="2:4" x14ac:dyDescent="0.2">
      <c r="B2767" t="s">
        <v>2797</v>
      </c>
      <c r="C2767" s="33">
        <f>Corr_0!C2767</f>
        <v>9.6898995728950752E-3</v>
      </c>
      <c r="D2767" s="32">
        <v>3.3289432593784293E-2</v>
      </c>
    </row>
    <row r="2768" spans="2:4" x14ac:dyDescent="0.2">
      <c r="B2768" t="s">
        <v>2798</v>
      </c>
      <c r="C2768" s="33">
        <f>Corr_0!C2768</f>
        <v>1.5740397652249431E-2</v>
      </c>
      <c r="D2768" s="32">
        <v>4.3203849023472421E-2</v>
      </c>
    </row>
    <row r="2769" spans="2:4" x14ac:dyDescent="0.2">
      <c r="B2769" t="s">
        <v>2799</v>
      </c>
      <c r="C2769" s="33">
        <f>Corr_0!C2769</f>
        <v>5.0402614086749051E-2</v>
      </c>
      <c r="D2769" s="32">
        <v>8.5381553139694644E-2</v>
      </c>
    </row>
    <row r="2770" spans="2:4" x14ac:dyDescent="0.2">
      <c r="B2770" t="s">
        <v>2800</v>
      </c>
      <c r="C2770" s="33">
        <f>Corr_0!C2770</f>
        <v>4.7352571352128704E-2</v>
      </c>
      <c r="D2770" s="32">
        <v>4.1203411617596386E-2</v>
      </c>
    </row>
    <row r="2771" spans="2:4" x14ac:dyDescent="0.2">
      <c r="B2771" t="s">
        <v>2801</v>
      </c>
      <c r="C2771" s="33">
        <f>Corr_0!C2771</f>
        <v>2.1645010112186551E-2</v>
      </c>
      <c r="D2771" s="32">
        <v>3.1006190750037306E-2</v>
      </c>
    </row>
    <row r="2772" spans="2:4" x14ac:dyDescent="0.2">
      <c r="B2772" t="s">
        <v>2802</v>
      </c>
      <c r="C2772" s="33">
        <f>Corr_0!C2772</f>
        <v>3.006353609788847E-2</v>
      </c>
      <c r="D2772" s="32">
        <v>3.1186042674418872E-2</v>
      </c>
    </row>
    <row r="2773" spans="2:4" x14ac:dyDescent="0.2">
      <c r="B2773" t="s">
        <v>2803</v>
      </c>
      <c r="C2773" s="33">
        <f>Corr_0!C2773</f>
        <v>4.2382043532089721E-2</v>
      </c>
      <c r="D2773" s="32">
        <v>2.9721831953774251E-2</v>
      </c>
    </row>
    <row r="2774" spans="2:4" x14ac:dyDescent="0.2">
      <c r="B2774" t="s">
        <v>2804</v>
      </c>
      <c r="C2774" s="33">
        <f>Corr_0!C2774</f>
        <v>-9.7811769512387899E-3</v>
      </c>
      <c r="D2774" s="32">
        <v>3.6304396422344114E-2</v>
      </c>
    </row>
    <row r="2775" spans="2:4" x14ac:dyDescent="0.2">
      <c r="B2775" t="s">
        <v>2805</v>
      </c>
      <c r="C2775" s="33">
        <f>Corr_0!C2775</f>
        <v>1.5788745300068935E-2</v>
      </c>
      <c r="D2775" s="32">
        <v>7.0551532471309103E-2</v>
      </c>
    </row>
    <row r="2776" spans="2:4" x14ac:dyDescent="0.2">
      <c r="B2776" t="s">
        <v>2806</v>
      </c>
      <c r="C2776" s="33">
        <f>Corr_0!C2776</f>
        <v>2.489943905313053E-2</v>
      </c>
      <c r="D2776" s="32">
        <v>2.9260322403328418E-2</v>
      </c>
    </row>
    <row r="2777" spans="2:4" x14ac:dyDescent="0.2">
      <c r="B2777" t="s">
        <v>2807</v>
      </c>
      <c r="C2777" s="33">
        <f>Corr_0!C2777</f>
        <v>-1.680262593453391E-2</v>
      </c>
      <c r="D2777" s="32">
        <v>7.4057086409310247E-2</v>
      </c>
    </row>
    <row r="2778" spans="2:4" x14ac:dyDescent="0.2">
      <c r="B2778" t="s">
        <v>2808</v>
      </c>
      <c r="C2778" s="33">
        <f>Corr_0!C2778</f>
        <v>-2.2604753457016048E-2</v>
      </c>
      <c r="D2778" s="32">
        <v>4.7701204274541942E-2</v>
      </c>
    </row>
    <row r="2779" spans="2:4" x14ac:dyDescent="0.2">
      <c r="B2779" t="s">
        <v>2809</v>
      </c>
      <c r="C2779" s="33">
        <f>Corr_0!C2779</f>
        <v>3.3700541127893134E-2</v>
      </c>
      <c r="D2779" s="32">
        <v>5.5392172091360582E-2</v>
      </c>
    </row>
    <row r="2780" spans="2:4" x14ac:dyDescent="0.2">
      <c r="B2780" t="s">
        <v>2810</v>
      </c>
      <c r="C2780" s="33">
        <f>Corr_0!C2780</f>
        <v>-3.4669184519894071E-3</v>
      </c>
      <c r="D2780" s="32">
        <v>5.5273718643980833E-2</v>
      </c>
    </row>
    <row r="2781" spans="2:4" x14ac:dyDescent="0.2">
      <c r="B2781" t="s">
        <v>2811</v>
      </c>
      <c r="C2781" s="33">
        <f>Corr_0!C2781</f>
        <v>3.2363950178380903E-2</v>
      </c>
      <c r="D2781" s="32">
        <v>2.6353090525062711E-2</v>
      </c>
    </row>
    <row r="2782" spans="2:4" x14ac:dyDescent="0.2">
      <c r="B2782" t="s">
        <v>2812</v>
      </c>
      <c r="C2782" s="33">
        <f>Corr_0!C2782</f>
        <v>-3.2979540173371139E-2</v>
      </c>
      <c r="D2782" s="32">
        <v>2.5424802417239038E-2</v>
      </c>
    </row>
    <row r="2783" spans="2:4" x14ac:dyDescent="0.2">
      <c r="B2783" t="s">
        <v>2813</v>
      </c>
      <c r="C2783" s="33">
        <f>Corr_0!C2783</f>
        <v>-1.9711850846648709E-3</v>
      </c>
      <c r="D2783" s="32">
        <v>2.5634037517236238E-2</v>
      </c>
    </row>
    <row r="2784" spans="2:4" x14ac:dyDescent="0.2">
      <c r="B2784" t="s">
        <v>2814</v>
      </c>
      <c r="C2784" s="33">
        <f>Corr_0!C2784</f>
        <v>7.5166925908413066E-3</v>
      </c>
      <c r="D2784" s="32">
        <v>2.5858878807987908E-2</v>
      </c>
    </row>
    <row r="2785" spans="2:4" x14ac:dyDescent="0.2">
      <c r="B2785" t="s">
        <v>2815</v>
      </c>
      <c r="C2785" s="33">
        <f>Corr_0!C2785</f>
        <v>3.6800212987336033E-3</v>
      </c>
      <c r="D2785" s="32">
        <v>3.1631233640182263E-2</v>
      </c>
    </row>
    <row r="2786" spans="2:4" x14ac:dyDescent="0.2">
      <c r="B2786" t="s">
        <v>2816</v>
      </c>
      <c r="C2786" s="33">
        <f>Corr_0!C2786</f>
        <v>1.6595994132399188E-2</v>
      </c>
      <c r="D2786" s="32">
        <v>4.2770960089466986E-2</v>
      </c>
    </row>
    <row r="2787" spans="2:4" x14ac:dyDescent="0.2">
      <c r="B2787" t="s">
        <v>2817</v>
      </c>
      <c r="C2787" s="33">
        <f>Corr_0!C2787</f>
        <v>3.7910614208646339E-2</v>
      </c>
      <c r="D2787" s="32">
        <v>3.4377998773369618E-2</v>
      </c>
    </row>
    <row r="2788" spans="2:4" x14ac:dyDescent="0.2">
      <c r="B2788" t="s">
        <v>2818</v>
      </c>
      <c r="C2788" s="33">
        <f>Corr_0!C2788</f>
        <v>-3.3189487657150889E-3</v>
      </c>
      <c r="D2788" s="32">
        <v>2.6633891798265648E-2</v>
      </c>
    </row>
    <row r="2789" spans="2:4" x14ac:dyDescent="0.2">
      <c r="B2789" t="s">
        <v>2819</v>
      </c>
      <c r="C2789" s="33">
        <f>Corr_0!C2789</f>
        <v>4.4765774159505708E-2</v>
      </c>
      <c r="D2789" s="32">
        <v>3.1244066005364564E-2</v>
      </c>
    </row>
    <row r="2790" spans="2:4" x14ac:dyDescent="0.2">
      <c r="B2790" t="s">
        <v>2820</v>
      </c>
      <c r="C2790" s="33">
        <f>Corr_0!C2790</f>
        <v>3.0161590131986819E-2</v>
      </c>
      <c r="D2790" s="32">
        <v>5.6292649029730184E-2</v>
      </c>
    </row>
    <row r="2791" spans="2:4" x14ac:dyDescent="0.2">
      <c r="B2791" t="s">
        <v>2821</v>
      </c>
      <c r="C2791" s="33">
        <f>Corr_0!C2791</f>
        <v>-2.5723883476304714E-3</v>
      </c>
      <c r="D2791" s="32">
        <v>2.5059334880983004E-2</v>
      </c>
    </row>
    <row r="2792" spans="2:4" x14ac:dyDescent="0.2">
      <c r="B2792" t="s">
        <v>2822</v>
      </c>
      <c r="C2792" s="33">
        <f>Corr_0!C2792</f>
        <v>2.1756466994629336E-3</v>
      </c>
      <c r="D2792" s="32">
        <v>5.0139492529766273E-2</v>
      </c>
    </row>
    <row r="2793" spans="2:4" x14ac:dyDescent="0.2">
      <c r="B2793" t="s">
        <v>2823</v>
      </c>
      <c r="C2793" s="33">
        <f>Corr_0!C2793</f>
        <v>1.6512565250938555E-2</v>
      </c>
      <c r="D2793" s="32">
        <v>3.4570299373390366E-2</v>
      </c>
    </row>
    <row r="2794" spans="2:4" x14ac:dyDescent="0.2">
      <c r="B2794" t="s">
        <v>2824</v>
      </c>
      <c r="C2794" s="33">
        <f>Corr_0!C2794</f>
        <v>3.4993570607134853E-3</v>
      </c>
      <c r="D2794" s="32">
        <v>2.5249361219223616E-2</v>
      </c>
    </row>
    <row r="2795" spans="2:4" x14ac:dyDescent="0.2">
      <c r="B2795" t="s">
        <v>2825</v>
      </c>
      <c r="C2795" s="33">
        <f>Corr_0!C2795</f>
        <v>4.9639922128005429E-2</v>
      </c>
      <c r="D2795" s="32">
        <v>5.1388338017038231E-2</v>
      </c>
    </row>
    <row r="2796" spans="2:4" x14ac:dyDescent="0.2">
      <c r="B2796" t="s">
        <v>2826</v>
      </c>
      <c r="C2796" s="33">
        <f>Corr_0!C2796</f>
        <v>1.5238084214196129E-2</v>
      </c>
      <c r="D2796" s="32">
        <v>4.4549326854285781E-2</v>
      </c>
    </row>
    <row r="2797" spans="2:4" x14ac:dyDescent="0.2">
      <c r="B2797" t="s">
        <v>2827</v>
      </c>
      <c r="C2797" s="33">
        <f>Corr_0!C2797</f>
        <v>1.7948498838036581E-2</v>
      </c>
      <c r="D2797" s="32">
        <v>3.2248712072955245E-2</v>
      </c>
    </row>
    <row r="2798" spans="2:4" x14ac:dyDescent="0.2">
      <c r="B2798" t="s">
        <v>2828</v>
      </c>
      <c r="C2798" s="33">
        <f>Corr_0!C2798</f>
        <v>2.432339472624076E-2</v>
      </c>
      <c r="D2798" s="32">
        <v>2.610450406844423E-2</v>
      </c>
    </row>
    <row r="2799" spans="2:4" x14ac:dyDescent="0.2">
      <c r="B2799" t="s">
        <v>2829</v>
      </c>
      <c r="C2799" s="33">
        <f>Corr_0!C2799</f>
        <v>3.8030856394213074E-2</v>
      </c>
      <c r="D2799" s="32">
        <v>6.0769344101974231E-2</v>
      </c>
    </row>
    <row r="2800" spans="2:4" x14ac:dyDescent="0.2">
      <c r="B2800" t="s">
        <v>2830</v>
      </c>
      <c r="C2800" s="33">
        <f>Corr_0!C2800</f>
        <v>-3.7837222685865677E-3</v>
      </c>
      <c r="D2800" s="32">
        <v>2.6028147802929051E-2</v>
      </c>
    </row>
    <row r="2801" spans="2:4" x14ac:dyDescent="0.2">
      <c r="B2801" t="s">
        <v>2831</v>
      </c>
      <c r="C2801" s="33">
        <f>Corr_0!C2801</f>
        <v>-3.3754366068486346E-3</v>
      </c>
      <c r="D2801" s="32">
        <v>5.0830766630847346E-2</v>
      </c>
    </row>
    <row r="2802" spans="2:4" x14ac:dyDescent="0.2">
      <c r="B2802" t="s">
        <v>2832</v>
      </c>
      <c r="C2802" s="33">
        <f>Corr_0!C2802</f>
        <v>-2.6626974381300066E-3</v>
      </c>
      <c r="D2802" s="32">
        <v>2.5783543952000436E-2</v>
      </c>
    </row>
    <row r="2803" spans="2:4" x14ac:dyDescent="0.2">
      <c r="B2803" t="s">
        <v>2833</v>
      </c>
      <c r="C2803" s="33">
        <f>Corr_0!C2803</f>
        <v>9.2108463128582757E-3</v>
      </c>
      <c r="D2803" s="32">
        <v>4.3397513081032596E-2</v>
      </c>
    </row>
    <row r="2804" spans="2:4" x14ac:dyDescent="0.2">
      <c r="B2804" t="s">
        <v>2834</v>
      </c>
      <c r="C2804" s="33">
        <f>Corr_0!C2804</f>
        <v>2.1160681204898946E-3</v>
      </c>
      <c r="D2804" s="32">
        <v>3.7387818609679997E-2</v>
      </c>
    </row>
    <row r="2805" spans="2:4" x14ac:dyDescent="0.2">
      <c r="B2805" t="s">
        <v>2835</v>
      </c>
      <c r="C2805" s="33">
        <f>Corr_0!C2805</f>
        <v>3.2302975432902711E-2</v>
      </c>
      <c r="D2805" s="32">
        <v>2.5684201597897319E-2</v>
      </c>
    </row>
    <row r="2806" spans="2:4" x14ac:dyDescent="0.2">
      <c r="B2806" t="s">
        <v>2836</v>
      </c>
      <c r="C2806" s="33">
        <f>Corr_0!C2806</f>
        <v>1.7220539141584234E-2</v>
      </c>
      <c r="D2806" s="32">
        <v>2.5552406994627075E-2</v>
      </c>
    </row>
    <row r="2807" spans="2:4" x14ac:dyDescent="0.2">
      <c r="B2807" t="s">
        <v>2837</v>
      </c>
      <c r="C2807" s="33">
        <f>Corr_0!C2807</f>
        <v>-7.9726519861150081E-3</v>
      </c>
      <c r="D2807" s="32">
        <v>3.6509458420291047E-2</v>
      </c>
    </row>
    <row r="2808" spans="2:4" x14ac:dyDescent="0.2">
      <c r="B2808" t="s">
        <v>2838</v>
      </c>
      <c r="C2808" s="33">
        <f>Corr_0!C2808</f>
        <v>2.066790899167566E-2</v>
      </c>
      <c r="D2808" s="32">
        <v>2.79372146221884E-2</v>
      </c>
    </row>
    <row r="2809" spans="2:4" x14ac:dyDescent="0.2">
      <c r="B2809" t="s">
        <v>2839</v>
      </c>
      <c r="C2809" s="33">
        <f>Corr_0!C2809</f>
        <v>2.5462489891567464E-2</v>
      </c>
      <c r="D2809" s="32">
        <v>6.2299962884100439E-2</v>
      </c>
    </row>
    <row r="2810" spans="2:4" x14ac:dyDescent="0.2">
      <c r="B2810" t="s">
        <v>2840</v>
      </c>
      <c r="C2810" s="33">
        <f>Corr_0!C2810</f>
        <v>1.3345082831921252E-2</v>
      </c>
      <c r="D2810" s="32">
        <v>2.5965508028093075E-2</v>
      </c>
    </row>
    <row r="2811" spans="2:4" x14ac:dyDescent="0.2">
      <c r="B2811" t="s">
        <v>2841</v>
      </c>
      <c r="C2811" s="33">
        <f>Corr_0!C2811</f>
        <v>1.1149148515580886E-2</v>
      </c>
      <c r="D2811" s="32">
        <v>3.0343471885695208E-2</v>
      </c>
    </row>
    <row r="2812" spans="2:4" x14ac:dyDescent="0.2">
      <c r="B2812" t="s">
        <v>2842</v>
      </c>
      <c r="C2812" s="33">
        <f>Corr_0!C2812</f>
        <v>1.3101335782410331E-2</v>
      </c>
      <c r="D2812" s="32">
        <v>3.5294801377275344E-2</v>
      </c>
    </row>
    <row r="2813" spans="2:4" x14ac:dyDescent="0.2">
      <c r="B2813" t="s">
        <v>2843</v>
      </c>
      <c r="C2813" s="33">
        <f>Corr_0!C2813</f>
        <v>5.953994915306151E-3</v>
      </c>
      <c r="D2813" s="32">
        <v>5.5712381958319922E-2</v>
      </c>
    </row>
    <row r="2814" spans="2:4" x14ac:dyDescent="0.2">
      <c r="B2814" t="s">
        <v>2844</v>
      </c>
      <c r="C2814" s="33">
        <f>Corr_0!C2814</f>
        <v>2.4681132646210266E-3</v>
      </c>
      <c r="D2814" s="32">
        <v>2.5072047521331152E-2</v>
      </c>
    </row>
    <row r="2815" spans="2:4" x14ac:dyDescent="0.2">
      <c r="B2815" t="s">
        <v>2845</v>
      </c>
      <c r="C2815" s="33">
        <f>Corr_0!C2815</f>
        <v>-1.9264079730135761E-2</v>
      </c>
      <c r="D2815" s="32">
        <v>2.7190899347747793E-2</v>
      </c>
    </row>
    <row r="2816" spans="2:4" x14ac:dyDescent="0.2">
      <c r="B2816" t="s">
        <v>2846</v>
      </c>
      <c r="C2816" s="33">
        <f>Corr_0!C2816</f>
        <v>7.8406661136774421E-3</v>
      </c>
      <c r="D2816" s="32">
        <v>3.5362237135158382E-2</v>
      </c>
    </row>
    <row r="2817" spans="2:4" x14ac:dyDescent="0.2">
      <c r="B2817" t="s">
        <v>2847</v>
      </c>
      <c r="C2817" s="33">
        <f>Corr_0!C2817</f>
        <v>5.2902156621379405E-2</v>
      </c>
      <c r="D2817" s="32">
        <v>2.5382155756600848E-2</v>
      </c>
    </row>
    <row r="2818" spans="2:4" x14ac:dyDescent="0.2">
      <c r="B2818" t="s">
        <v>2848</v>
      </c>
      <c r="C2818" s="33">
        <f>Corr_0!C2818</f>
        <v>-1.2321679806985406E-2</v>
      </c>
      <c r="D2818" s="32">
        <v>2.5000094228499831E-2</v>
      </c>
    </row>
    <row r="2819" spans="2:4" x14ac:dyDescent="0.2">
      <c r="B2819" t="s">
        <v>2849</v>
      </c>
      <c r="C2819" s="33">
        <f>Corr_0!C2819</f>
        <v>2.6749006936971409E-2</v>
      </c>
      <c r="D2819" s="32">
        <v>3.6071997698172036E-2</v>
      </c>
    </row>
    <row r="2820" spans="2:4" x14ac:dyDescent="0.2">
      <c r="B2820" t="s">
        <v>2850</v>
      </c>
      <c r="C2820" s="33">
        <f>Corr_0!C2820</f>
        <v>5.9217120308388792E-3</v>
      </c>
      <c r="D2820" s="32">
        <v>3.3054551642276275E-2</v>
      </c>
    </row>
    <row r="2821" spans="2:4" x14ac:dyDescent="0.2">
      <c r="B2821" t="s">
        <v>2851</v>
      </c>
      <c r="C2821" s="33">
        <f>Corr_0!C2821</f>
        <v>1.0403942040764612E-2</v>
      </c>
      <c r="D2821" s="32">
        <v>5.5603863929598478E-2</v>
      </c>
    </row>
    <row r="2822" spans="2:4" x14ac:dyDescent="0.2">
      <c r="B2822" t="s">
        <v>2852</v>
      </c>
      <c r="C2822" s="33">
        <f>Corr_0!C2822</f>
        <v>-1.1542813086559666E-2</v>
      </c>
      <c r="D2822" s="32">
        <v>2.6819027621663216E-2</v>
      </c>
    </row>
    <row r="2823" spans="2:4" x14ac:dyDescent="0.2">
      <c r="B2823" t="s">
        <v>2853</v>
      </c>
      <c r="C2823" s="33">
        <f>Corr_0!C2823</f>
        <v>-1.5350602180135403E-2</v>
      </c>
      <c r="D2823" s="32">
        <v>3.3701870265298722E-2</v>
      </c>
    </row>
    <row r="2824" spans="2:4" x14ac:dyDescent="0.2">
      <c r="B2824" t="s">
        <v>2854</v>
      </c>
      <c r="C2824" s="33">
        <f>Corr_0!C2824</f>
        <v>1.7548257775440421E-2</v>
      </c>
      <c r="D2824" s="32">
        <v>3.2532915118963342E-2</v>
      </c>
    </row>
    <row r="2825" spans="2:4" x14ac:dyDescent="0.2">
      <c r="B2825" t="s">
        <v>2855</v>
      </c>
      <c r="C2825" s="33">
        <f>Corr_0!C2825</f>
        <v>-1.5355424575478198E-2</v>
      </c>
      <c r="D2825" s="32">
        <v>4.6626703710750964E-2</v>
      </c>
    </row>
    <row r="2826" spans="2:4" x14ac:dyDescent="0.2">
      <c r="B2826" t="s">
        <v>2856</v>
      </c>
      <c r="C2826" s="33">
        <f>Corr_0!C2826</f>
        <v>1.1123161990420856E-2</v>
      </c>
      <c r="D2826" s="32">
        <v>2.8541722663997453E-2</v>
      </c>
    </row>
    <row r="2827" spans="2:4" x14ac:dyDescent="0.2">
      <c r="B2827" t="s">
        <v>2857</v>
      </c>
      <c r="C2827" s="33">
        <f>Corr_0!C2827</f>
        <v>-9.7183743808058453E-3</v>
      </c>
      <c r="D2827" s="32">
        <v>3.1843402852829113E-2</v>
      </c>
    </row>
    <row r="2828" spans="2:4" x14ac:dyDescent="0.2">
      <c r="B2828" t="s">
        <v>2858</v>
      </c>
      <c r="C2828" s="33">
        <f>Corr_0!C2828</f>
        <v>1.4585815286842014E-2</v>
      </c>
      <c r="D2828" s="32">
        <v>2.5113906550560873E-2</v>
      </c>
    </row>
    <row r="2829" spans="2:4" x14ac:dyDescent="0.2">
      <c r="B2829" t="s">
        <v>2859</v>
      </c>
      <c r="C2829" s="33">
        <f>Corr_0!C2829</f>
        <v>1.631186923118666E-2</v>
      </c>
      <c r="D2829" s="32">
        <v>2.7410487313495595E-2</v>
      </c>
    </row>
    <row r="2830" spans="2:4" x14ac:dyDescent="0.2">
      <c r="B2830" t="s">
        <v>2860</v>
      </c>
      <c r="C2830" s="33">
        <f>Corr_0!C2830</f>
        <v>-3.1050041223266232E-2</v>
      </c>
      <c r="D2830" s="32">
        <v>2.7520039115851436E-2</v>
      </c>
    </row>
    <row r="2831" spans="2:4" x14ac:dyDescent="0.2">
      <c r="B2831" t="s">
        <v>2861</v>
      </c>
      <c r="C2831" s="33">
        <f>Corr_0!C2831</f>
        <v>-3.1144454467024352E-2</v>
      </c>
      <c r="D2831" s="32">
        <v>2.5100479635450888E-2</v>
      </c>
    </row>
    <row r="2832" spans="2:4" x14ac:dyDescent="0.2">
      <c r="B2832" t="s">
        <v>2862</v>
      </c>
      <c r="C2832" s="33">
        <f>Corr_0!C2832</f>
        <v>6.1269781743686453E-3</v>
      </c>
      <c r="D2832" s="32">
        <v>2.6173581898243439E-2</v>
      </c>
    </row>
    <row r="2833" spans="2:4" x14ac:dyDescent="0.2">
      <c r="B2833" t="s">
        <v>2863</v>
      </c>
      <c r="C2833" s="33">
        <f>Corr_0!C2833</f>
        <v>5.8972766426852258E-2</v>
      </c>
      <c r="D2833" s="32">
        <v>7.6933528934958917E-2</v>
      </c>
    </row>
    <row r="2834" spans="2:4" x14ac:dyDescent="0.2">
      <c r="B2834" t="s">
        <v>2864</v>
      </c>
      <c r="C2834" s="33">
        <f>Corr_0!C2834</f>
        <v>-3.3722322273797234E-2</v>
      </c>
      <c r="D2834" s="32">
        <v>3.7907898327844712E-2</v>
      </c>
    </row>
    <row r="2835" spans="2:4" x14ac:dyDescent="0.2">
      <c r="B2835" t="s">
        <v>2865</v>
      </c>
      <c r="C2835" s="33">
        <f>Corr_0!C2835</f>
        <v>4.1176666013378285E-2</v>
      </c>
      <c r="D2835" s="32">
        <v>0.11203915342827905</v>
      </c>
    </row>
    <row r="2836" spans="2:4" x14ac:dyDescent="0.2">
      <c r="B2836" t="s">
        <v>2866</v>
      </c>
      <c r="C2836" s="33">
        <f>Corr_0!C2836</f>
        <v>8.4941008752738734E-3</v>
      </c>
      <c r="D2836" s="32">
        <v>3.3243132794767753E-2</v>
      </c>
    </row>
    <row r="2837" spans="2:4" x14ac:dyDescent="0.2">
      <c r="B2837" t="s">
        <v>2867</v>
      </c>
      <c r="C2837" s="33">
        <f>Corr_0!C2837</f>
        <v>-7.8530522015056985E-3</v>
      </c>
      <c r="D2837" s="32">
        <v>3.8274406260636759E-2</v>
      </c>
    </row>
    <row r="2838" spans="2:4" x14ac:dyDescent="0.2">
      <c r="B2838" t="s">
        <v>2868</v>
      </c>
      <c r="C2838" s="33">
        <f>Corr_0!C2838</f>
        <v>4.7685990170322712E-2</v>
      </c>
      <c r="D2838" s="32">
        <v>2.5011315150226088E-2</v>
      </c>
    </row>
    <row r="2839" spans="2:4" x14ac:dyDescent="0.2">
      <c r="B2839" t="s">
        <v>2869</v>
      </c>
      <c r="C2839" s="33">
        <f>Corr_0!C2839</f>
        <v>3.4617658253606971E-2</v>
      </c>
      <c r="D2839" s="32">
        <v>2.5568148350821877E-2</v>
      </c>
    </row>
    <row r="2840" spans="2:4" x14ac:dyDescent="0.2">
      <c r="B2840" t="s">
        <v>2870</v>
      </c>
      <c r="C2840" s="33">
        <f>Corr_0!C2840</f>
        <v>3.9735903751720973E-2</v>
      </c>
      <c r="D2840" s="32">
        <v>4.1216319394652701E-2</v>
      </c>
    </row>
    <row r="2841" spans="2:4" x14ac:dyDescent="0.2">
      <c r="B2841" t="s">
        <v>2871</v>
      </c>
      <c r="C2841" s="33">
        <f>Corr_0!C2841</f>
        <v>2.6803993032328416E-2</v>
      </c>
      <c r="D2841" s="32">
        <v>3.0725477531479639E-2</v>
      </c>
    </row>
    <row r="2842" spans="2:4" x14ac:dyDescent="0.2">
      <c r="B2842" t="s">
        <v>2872</v>
      </c>
      <c r="C2842" s="33">
        <f>Corr_0!C2842</f>
        <v>9.7100980528932596E-3</v>
      </c>
      <c r="D2842" s="32">
        <v>2.5115553603444966E-2</v>
      </c>
    </row>
    <row r="2843" spans="2:4" x14ac:dyDescent="0.2">
      <c r="B2843" t="s">
        <v>2873</v>
      </c>
      <c r="C2843" s="33">
        <f>Corr_0!C2843</f>
        <v>-3.4677876226012115E-2</v>
      </c>
      <c r="D2843" s="32">
        <v>6.6133677932560198E-2</v>
      </c>
    </row>
    <row r="2844" spans="2:4" x14ac:dyDescent="0.2">
      <c r="B2844" t="s">
        <v>2874</v>
      </c>
      <c r="C2844" s="33">
        <f>Corr_0!C2844</f>
        <v>1.9545343297017626E-2</v>
      </c>
      <c r="D2844" s="32">
        <v>3.5451571803627763E-2</v>
      </c>
    </row>
    <row r="2845" spans="2:4" x14ac:dyDescent="0.2">
      <c r="B2845" t="s">
        <v>2875</v>
      </c>
      <c r="C2845" s="33">
        <f>Corr_0!C2845</f>
        <v>-3.4345426281451458E-2</v>
      </c>
      <c r="D2845" s="32">
        <v>2.8860366219478246E-2</v>
      </c>
    </row>
    <row r="2846" spans="2:4" x14ac:dyDescent="0.2">
      <c r="B2846" t="s">
        <v>2876</v>
      </c>
      <c r="C2846" s="33">
        <f>Corr_0!C2846</f>
        <v>2.060904360684632E-2</v>
      </c>
      <c r="D2846" s="32">
        <v>3.171276211794595E-2</v>
      </c>
    </row>
    <row r="2847" spans="2:4" x14ac:dyDescent="0.2">
      <c r="B2847" t="s">
        <v>2877</v>
      </c>
      <c r="C2847" s="33">
        <f>Corr_0!C2847</f>
        <v>6.860801669693762E-3</v>
      </c>
      <c r="D2847" s="32">
        <v>4.0259080487654669E-2</v>
      </c>
    </row>
    <row r="2848" spans="2:4" x14ac:dyDescent="0.2">
      <c r="B2848" t="s">
        <v>2878</v>
      </c>
      <c r="C2848" s="33">
        <f>Corr_0!C2848</f>
        <v>7.9338137945673785E-4</v>
      </c>
      <c r="D2848" s="32">
        <v>4.5124967084254466E-2</v>
      </c>
    </row>
    <row r="2849" spans="2:4" x14ac:dyDescent="0.2">
      <c r="B2849" t="s">
        <v>2879</v>
      </c>
      <c r="C2849" s="33">
        <f>Corr_0!C2849</f>
        <v>-1.1824870095906449E-2</v>
      </c>
      <c r="D2849" s="32">
        <v>3.1598507689488797E-2</v>
      </c>
    </row>
    <row r="2850" spans="2:4" x14ac:dyDescent="0.2">
      <c r="B2850" t="s">
        <v>2880</v>
      </c>
      <c r="C2850" s="33">
        <f>Corr_0!C2850</f>
        <v>2.3105818966398829E-2</v>
      </c>
      <c r="D2850" s="32">
        <v>7.5600693711597666E-2</v>
      </c>
    </row>
    <row r="2851" spans="2:4" x14ac:dyDescent="0.2">
      <c r="B2851" t="s">
        <v>2881</v>
      </c>
      <c r="C2851" s="33">
        <f>Corr_0!C2851</f>
        <v>6.3812260235913063E-2</v>
      </c>
      <c r="D2851" s="32">
        <v>2.5300708344232814E-2</v>
      </c>
    </row>
    <row r="2852" spans="2:4" x14ac:dyDescent="0.2">
      <c r="B2852" t="s">
        <v>2882</v>
      </c>
      <c r="C2852" s="33">
        <f>Corr_0!C2852</f>
        <v>-3.2656922427847963E-2</v>
      </c>
      <c r="D2852" s="32">
        <v>2.5125974732763789E-2</v>
      </c>
    </row>
    <row r="2853" spans="2:4" x14ac:dyDescent="0.2">
      <c r="B2853" t="s">
        <v>2883</v>
      </c>
      <c r="C2853" s="33">
        <f>Corr_0!C2853</f>
        <v>-1.8365235357740997E-2</v>
      </c>
      <c r="D2853" s="32">
        <v>2.6640897122762852E-2</v>
      </c>
    </row>
    <row r="2854" spans="2:4" x14ac:dyDescent="0.2">
      <c r="B2854" t="s">
        <v>2884</v>
      </c>
      <c r="C2854" s="33">
        <f>Corr_0!C2854</f>
        <v>-1.1379821883679472E-3</v>
      </c>
      <c r="D2854" s="32">
        <v>7.7999715972775552E-2</v>
      </c>
    </row>
    <row r="2855" spans="2:4" x14ac:dyDescent="0.2">
      <c r="B2855" t="s">
        <v>2885</v>
      </c>
      <c r="C2855" s="33">
        <f>Corr_0!C2855</f>
        <v>1.8465587141885891E-2</v>
      </c>
      <c r="D2855" s="32">
        <v>4.0309187698831579E-2</v>
      </c>
    </row>
    <row r="2856" spans="2:4" x14ac:dyDescent="0.2">
      <c r="B2856" t="s">
        <v>2886</v>
      </c>
      <c r="C2856" s="33">
        <f>Corr_0!C2856</f>
        <v>-9.5854481439878059E-3</v>
      </c>
      <c r="D2856" s="32">
        <v>4.2855888921499954E-2</v>
      </c>
    </row>
    <row r="2857" spans="2:4" x14ac:dyDescent="0.2">
      <c r="B2857" t="s">
        <v>2887</v>
      </c>
      <c r="C2857" s="33">
        <f>Corr_0!C2857</f>
        <v>2.3434126405536257E-2</v>
      </c>
      <c r="D2857" s="32">
        <v>5.8022617572919426E-2</v>
      </c>
    </row>
    <row r="2858" spans="2:4" x14ac:dyDescent="0.2">
      <c r="B2858" t="s">
        <v>2888</v>
      </c>
      <c r="C2858" s="33">
        <f>Corr_0!C2858</f>
        <v>2.1120497511556251E-4</v>
      </c>
      <c r="D2858" s="32">
        <v>3.4800549063946473E-2</v>
      </c>
    </row>
    <row r="2859" spans="2:4" x14ac:dyDescent="0.2">
      <c r="B2859" t="s">
        <v>2889</v>
      </c>
      <c r="C2859" s="33">
        <f>Corr_0!C2859</f>
        <v>-7.4815063609634334E-3</v>
      </c>
      <c r="D2859" s="32">
        <v>3.230973827820996E-2</v>
      </c>
    </row>
    <row r="2860" spans="2:4" x14ac:dyDescent="0.2">
      <c r="B2860" t="s">
        <v>2890</v>
      </c>
      <c r="C2860" s="33">
        <f>Corr_0!C2860</f>
        <v>-1.4878657579632954E-2</v>
      </c>
      <c r="D2860" s="32">
        <v>4.496037318762805E-2</v>
      </c>
    </row>
    <row r="2861" spans="2:4" x14ac:dyDescent="0.2">
      <c r="B2861" t="s">
        <v>2891</v>
      </c>
      <c r="C2861" s="33">
        <f>Corr_0!C2861</f>
        <v>7.4091218254337182E-3</v>
      </c>
      <c r="D2861" s="32">
        <v>3.0940823167412264E-2</v>
      </c>
    </row>
    <row r="2862" spans="2:4" x14ac:dyDescent="0.2">
      <c r="B2862" t="s">
        <v>2892</v>
      </c>
      <c r="C2862" s="33">
        <f>Corr_0!C2862</f>
        <v>1.0116324448280223E-2</v>
      </c>
      <c r="D2862" s="32">
        <v>5.4914825963688595E-2</v>
      </c>
    </row>
    <row r="2863" spans="2:4" x14ac:dyDescent="0.2">
      <c r="B2863" t="s">
        <v>2893</v>
      </c>
      <c r="C2863" s="33">
        <f>Corr_0!C2863</f>
        <v>2.9405310422058649E-2</v>
      </c>
      <c r="D2863" s="32">
        <v>4.1456428767236798E-2</v>
      </c>
    </row>
    <row r="2864" spans="2:4" x14ac:dyDescent="0.2">
      <c r="B2864" t="s">
        <v>2894</v>
      </c>
      <c r="C2864" s="33">
        <f>Corr_0!C2864</f>
        <v>-2.1214647537779553E-2</v>
      </c>
      <c r="D2864" s="32">
        <v>3.3024548723235667E-2</v>
      </c>
    </row>
    <row r="2865" spans="2:4" x14ac:dyDescent="0.2">
      <c r="B2865" t="s">
        <v>2895</v>
      </c>
      <c r="C2865" s="33">
        <f>Corr_0!C2865</f>
        <v>-3.2640842012412623E-2</v>
      </c>
      <c r="D2865" s="32">
        <v>8.8064469728872635E-2</v>
      </c>
    </row>
    <row r="2866" spans="2:4" x14ac:dyDescent="0.2">
      <c r="B2866" t="s">
        <v>2896</v>
      </c>
      <c r="C2866" s="33">
        <f>Corr_0!C2866</f>
        <v>7.6814663781753448E-3</v>
      </c>
      <c r="D2866" s="32">
        <v>3.7698540713623378E-2</v>
      </c>
    </row>
    <row r="2867" spans="2:4" x14ac:dyDescent="0.2">
      <c r="B2867" t="s">
        <v>2897</v>
      </c>
      <c r="C2867" s="33">
        <f>Corr_0!C2867</f>
        <v>2.0550990369973526E-3</v>
      </c>
      <c r="D2867" s="32">
        <v>2.5493202594448573E-2</v>
      </c>
    </row>
    <row r="2868" spans="2:4" x14ac:dyDescent="0.2">
      <c r="B2868" t="s">
        <v>2898</v>
      </c>
      <c r="C2868" s="33">
        <f>Corr_0!C2868</f>
        <v>2.3452456000651795E-2</v>
      </c>
      <c r="D2868" s="32">
        <v>3.3476871931145208E-2</v>
      </c>
    </row>
    <row r="2869" spans="2:4" x14ac:dyDescent="0.2">
      <c r="B2869" t="s">
        <v>2899</v>
      </c>
      <c r="C2869" s="33">
        <f>Corr_0!C2869</f>
        <v>3.6652348265450484E-3</v>
      </c>
      <c r="D2869" s="32">
        <v>3.7785386317594129E-2</v>
      </c>
    </row>
    <row r="2870" spans="2:4" x14ac:dyDescent="0.2">
      <c r="B2870" t="s">
        <v>2900</v>
      </c>
      <c r="C2870" s="33">
        <f>Corr_0!C2870</f>
        <v>-2.4505646792850513E-2</v>
      </c>
      <c r="D2870" s="32">
        <v>6.8003194191761568E-2</v>
      </c>
    </row>
    <row r="2871" spans="2:4" x14ac:dyDescent="0.2">
      <c r="B2871" t="s">
        <v>2901</v>
      </c>
      <c r="C2871" s="33">
        <f>Corr_0!C2871</f>
        <v>3.6686578107856416E-2</v>
      </c>
      <c r="D2871" s="32">
        <v>6.9952562738516744E-2</v>
      </c>
    </row>
    <row r="2872" spans="2:4" x14ac:dyDescent="0.2">
      <c r="B2872" t="s">
        <v>2902</v>
      </c>
      <c r="C2872" s="33">
        <f>Corr_0!C2872</f>
        <v>-1.0316509630706011E-2</v>
      </c>
      <c r="D2872" s="32">
        <v>2.7936121460716667E-2</v>
      </c>
    </row>
    <row r="2873" spans="2:4" x14ac:dyDescent="0.2">
      <c r="B2873" t="s">
        <v>2903</v>
      </c>
      <c r="C2873" s="33">
        <f>Corr_0!C2873</f>
        <v>-2.9904298685584176E-2</v>
      </c>
      <c r="D2873" s="32">
        <v>2.5000016154840023E-2</v>
      </c>
    </row>
    <row r="2874" spans="2:4" x14ac:dyDescent="0.2">
      <c r="B2874" t="s">
        <v>2904</v>
      </c>
      <c r="C2874" s="33">
        <f>Corr_0!C2874</f>
        <v>6.4651249785018475E-2</v>
      </c>
      <c r="D2874" s="32">
        <v>2.5551034090074129E-2</v>
      </c>
    </row>
    <row r="2875" spans="2:4" x14ac:dyDescent="0.2">
      <c r="B2875" t="s">
        <v>2905</v>
      </c>
      <c r="C2875" s="33">
        <f>Corr_0!C2875</f>
        <v>2.0466960357117453E-2</v>
      </c>
      <c r="D2875" s="32">
        <v>2.55462344735084E-2</v>
      </c>
    </row>
    <row r="2876" spans="2:4" x14ac:dyDescent="0.2">
      <c r="B2876" t="s">
        <v>2906</v>
      </c>
      <c r="C2876" s="33">
        <f>Corr_0!C2876</f>
        <v>1.9922565193880262E-2</v>
      </c>
      <c r="D2876" s="32">
        <v>2.6219680268035034E-2</v>
      </c>
    </row>
    <row r="2877" spans="2:4" x14ac:dyDescent="0.2">
      <c r="B2877" t="s">
        <v>2907</v>
      </c>
      <c r="C2877" s="33">
        <f>Corr_0!C2877</f>
        <v>-1.4913007619514538E-2</v>
      </c>
      <c r="D2877" s="32">
        <v>3.7877438220595291E-2</v>
      </c>
    </row>
    <row r="2878" spans="2:4" x14ac:dyDescent="0.2">
      <c r="B2878" t="s">
        <v>2908</v>
      </c>
      <c r="C2878" s="33">
        <f>Corr_0!C2878</f>
        <v>-2.2821823439925469E-3</v>
      </c>
      <c r="D2878" s="32">
        <v>2.5378993955458999E-2</v>
      </c>
    </row>
    <row r="2879" spans="2:4" x14ac:dyDescent="0.2">
      <c r="B2879" t="s">
        <v>2909</v>
      </c>
      <c r="C2879" s="33">
        <f>Corr_0!C2879</f>
        <v>1.4366655103238712E-2</v>
      </c>
      <c r="D2879" s="32">
        <v>4.7362117270334313E-2</v>
      </c>
    </row>
    <row r="2880" spans="2:4" x14ac:dyDescent="0.2">
      <c r="B2880" t="s">
        <v>2910</v>
      </c>
      <c r="C2880" s="33">
        <f>Corr_0!C2880</f>
        <v>1.2230156902222521E-2</v>
      </c>
      <c r="D2880" s="32">
        <v>2.7296510636689322E-2</v>
      </c>
    </row>
    <row r="2881" spans="2:4" x14ac:dyDescent="0.2">
      <c r="B2881" t="s">
        <v>2911</v>
      </c>
      <c r="C2881" s="33">
        <f>Corr_0!C2881</f>
        <v>-1.0176899033439693E-2</v>
      </c>
      <c r="D2881" s="32">
        <v>5.4728564819726412E-2</v>
      </c>
    </row>
    <row r="2882" spans="2:4" x14ac:dyDescent="0.2">
      <c r="B2882" t="s">
        <v>2912</v>
      </c>
      <c r="C2882" s="33">
        <f>Corr_0!C2882</f>
        <v>6.4504963092825475E-3</v>
      </c>
      <c r="D2882" s="32">
        <v>2.5014767576720963E-2</v>
      </c>
    </row>
    <row r="2883" spans="2:4" x14ac:dyDescent="0.2">
      <c r="B2883" t="s">
        <v>2913</v>
      </c>
      <c r="C2883" s="33">
        <f>Corr_0!C2883</f>
        <v>-1.7406144033557652E-3</v>
      </c>
      <c r="D2883" s="32">
        <v>5.6440163307879147E-2</v>
      </c>
    </row>
    <row r="2884" spans="2:4" x14ac:dyDescent="0.2">
      <c r="B2884" t="s">
        <v>2914</v>
      </c>
      <c r="C2884" s="33">
        <f>Corr_0!C2884</f>
        <v>-1.4270302335823272E-2</v>
      </c>
      <c r="D2884" s="32">
        <v>2.8760516910646919E-2</v>
      </c>
    </row>
    <row r="2885" spans="2:4" x14ac:dyDescent="0.2">
      <c r="B2885" t="s">
        <v>2915</v>
      </c>
      <c r="C2885" s="33">
        <f>Corr_0!C2885</f>
        <v>1.2424148089155339E-2</v>
      </c>
      <c r="D2885" s="32">
        <v>7.5946356755924926E-2</v>
      </c>
    </row>
    <row r="2886" spans="2:4" x14ac:dyDescent="0.2">
      <c r="B2886" t="s">
        <v>2916</v>
      </c>
      <c r="C2886" s="33">
        <f>Corr_0!C2886</f>
        <v>9.7539076344288246E-3</v>
      </c>
      <c r="D2886" s="32">
        <v>5.136977851656168E-2</v>
      </c>
    </row>
    <row r="2887" spans="2:4" x14ac:dyDescent="0.2">
      <c r="B2887" t="s">
        <v>2917</v>
      </c>
      <c r="C2887" s="33">
        <f>Corr_0!C2887</f>
        <v>3.7147542609849038E-2</v>
      </c>
      <c r="D2887" s="32">
        <v>2.5255066393033966E-2</v>
      </c>
    </row>
    <row r="2888" spans="2:4" x14ac:dyDescent="0.2">
      <c r="B2888" t="s">
        <v>2918</v>
      </c>
      <c r="C2888" s="33">
        <f>Corr_0!C2888</f>
        <v>2.9429372338878306E-3</v>
      </c>
      <c r="D2888" s="32">
        <v>2.5753308800694388E-2</v>
      </c>
    </row>
    <row r="2889" spans="2:4" x14ac:dyDescent="0.2">
      <c r="B2889" t="s">
        <v>2919</v>
      </c>
      <c r="C2889" s="33">
        <f>Corr_0!C2889</f>
        <v>2.3882910004422123E-2</v>
      </c>
      <c r="D2889" s="32">
        <v>2.8546361466805358E-2</v>
      </c>
    </row>
    <row r="2890" spans="2:4" x14ac:dyDescent="0.2">
      <c r="B2890" t="s">
        <v>2920</v>
      </c>
      <c r="C2890" s="33">
        <f>Corr_0!C2890</f>
        <v>-9.4007539055471715E-3</v>
      </c>
      <c r="D2890" s="32">
        <v>5.7276162395656367E-2</v>
      </c>
    </row>
    <row r="2891" spans="2:4" x14ac:dyDescent="0.2">
      <c r="B2891" t="s">
        <v>2921</v>
      </c>
      <c r="C2891" s="33">
        <f>Corr_0!C2891</f>
        <v>1.2040314229220151E-2</v>
      </c>
      <c r="D2891" s="32">
        <v>3.0269248737095314E-2</v>
      </c>
    </row>
    <row r="2892" spans="2:4" x14ac:dyDescent="0.2">
      <c r="B2892" t="s">
        <v>2922</v>
      </c>
      <c r="C2892" s="33">
        <f>Corr_0!C2892</f>
        <v>-1.877222900886379E-3</v>
      </c>
      <c r="D2892" s="32">
        <v>3.287504945498608E-2</v>
      </c>
    </row>
    <row r="2893" spans="2:4" x14ac:dyDescent="0.2">
      <c r="B2893" t="s">
        <v>2923</v>
      </c>
      <c r="C2893" s="33">
        <f>Corr_0!C2893</f>
        <v>3.1470446119540876E-2</v>
      </c>
      <c r="D2893" s="32">
        <v>5.0871485895422092E-2</v>
      </c>
    </row>
    <row r="2894" spans="2:4" x14ac:dyDescent="0.2">
      <c r="B2894" t="s">
        <v>2924</v>
      </c>
      <c r="C2894" s="33">
        <f>Corr_0!C2894</f>
        <v>1.0256790160024582E-2</v>
      </c>
      <c r="D2894" s="32">
        <v>4.5750047113113673E-2</v>
      </c>
    </row>
    <row r="2895" spans="2:4" x14ac:dyDescent="0.2">
      <c r="B2895" t="s">
        <v>2925</v>
      </c>
      <c r="C2895" s="33">
        <f>Corr_0!C2895</f>
        <v>1.3684763931540948E-2</v>
      </c>
      <c r="D2895" s="32">
        <v>3.1119083373491514E-2</v>
      </c>
    </row>
    <row r="2896" spans="2:4" x14ac:dyDescent="0.2">
      <c r="B2896" t="s">
        <v>2926</v>
      </c>
      <c r="C2896" s="33">
        <f>Corr_0!C2896</f>
        <v>6.4602799326166527E-2</v>
      </c>
      <c r="D2896" s="32">
        <v>2.7700328453104946E-2</v>
      </c>
    </row>
    <row r="2897" spans="2:4" x14ac:dyDescent="0.2">
      <c r="B2897" t="s">
        <v>2927</v>
      </c>
      <c r="C2897" s="33">
        <f>Corr_0!C2897</f>
        <v>-1.6754213957110055E-2</v>
      </c>
      <c r="D2897" s="32">
        <v>2.5045985890059505E-2</v>
      </c>
    </row>
    <row r="2898" spans="2:4" x14ac:dyDescent="0.2">
      <c r="B2898" t="s">
        <v>2928</v>
      </c>
      <c r="C2898" s="33">
        <f>Corr_0!C2898</f>
        <v>3.9730019748367824E-2</v>
      </c>
      <c r="D2898" s="32">
        <v>2.5894791483941346E-2</v>
      </c>
    </row>
    <row r="2899" spans="2:4" x14ac:dyDescent="0.2">
      <c r="B2899" t="s">
        <v>2929</v>
      </c>
      <c r="C2899" s="33">
        <f>Corr_0!C2899</f>
        <v>2.1174408139586074E-2</v>
      </c>
      <c r="D2899" s="32">
        <v>2.6293185710638899E-2</v>
      </c>
    </row>
    <row r="2900" spans="2:4" x14ac:dyDescent="0.2">
      <c r="B2900" t="s">
        <v>2930</v>
      </c>
      <c r="C2900" s="33">
        <f>Corr_0!C2900</f>
        <v>4.0747901962087434E-2</v>
      </c>
      <c r="D2900" s="32">
        <v>3.7822979488524054E-2</v>
      </c>
    </row>
    <row r="2901" spans="2:4" x14ac:dyDescent="0.2">
      <c r="B2901" t="s">
        <v>2931</v>
      </c>
      <c r="C2901" s="33">
        <f>Corr_0!C2901</f>
        <v>4.1418778181394895E-2</v>
      </c>
      <c r="D2901" s="32">
        <v>2.5318280836175912E-2</v>
      </c>
    </row>
    <row r="2902" spans="2:4" x14ac:dyDescent="0.2">
      <c r="B2902" t="s">
        <v>2932</v>
      </c>
      <c r="C2902" s="33">
        <f>Corr_0!C2902</f>
        <v>1.6630352155540644E-3</v>
      </c>
      <c r="D2902" s="32">
        <v>2.6273275679661159E-2</v>
      </c>
    </row>
    <row r="2903" spans="2:4" x14ac:dyDescent="0.2">
      <c r="B2903" t="s">
        <v>2933</v>
      </c>
      <c r="C2903" s="33">
        <f>Corr_0!C2903</f>
        <v>1.520488469579153E-2</v>
      </c>
      <c r="D2903" s="32">
        <v>2.7395733293682306E-2</v>
      </c>
    </row>
    <row r="2904" spans="2:4" x14ac:dyDescent="0.2">
      <c r="B2904" t="s">
        <v>2934</v>
      </c>
      <c r="C2904" s="33">
        <f>Corr_0!C2904</f>
        <v>1.2042663765832139E-2</v>
      </c>
      <c r="D2904" s="32">
        <v>2.7084275311745148E-2</v>
      </c>
    </row>
    <row r="2905" spans="2:4" x14ac:dyDescent="0.2">
      <c r="B2905" t="s">
        <v>2935</v>
      </c>
      <c r="C2905" s="33">
        <f>Corr_0!C2905</f>
        <v>-1.2535370079310772E-2</v>
      </c>
      <c r="D2905" s="32">
        <v>4.258213559252453E-2</v>
      </c>
    </row>
    <row r="2906" spans="2:4" x14ac:dyDescent="0.2">
      <c r="B2906" t="s">
        <v>2936</v>
      </c>
      <c r="C2906" s="33">
        <f>Corr_0!C2906</f>
        <v>1.9681335953089768E-2</v>
      </c>
      <c r="D2906" s="32">
        <v>4.3735280607344787E-2</v>
      </c>
    </row>
    <row r="2907" spans="2:4" x14ac:dyDescent="0.2">
      <c r="B2907" t="s">
        <v>2937</v>
      </c>
      <c r="C2907" s="33">
        <f>Corr_0!C2907</f>
        <v>-1.0849324374000902E-2</v>
      </c>
      <c r="D2907" s="32">
        <v>3.2794626182289739E-2</v>
      </c>
    </row>
    <row r="2908" spans="2:4" x14ac:dyDescent="0.2">
      <c r="B2908" t="s">
        <v>2938</v>
      </c>
      <c r="C2908" s="33">
        <f>Corr_0!C2908</f>
        <v>-7.0322331262689611E-3</v>
      </c>
      <c r="D2908" s="32">
        <v>2.634659897609417E-2</v>
      </c>
    </row>
    <row r="2909" spans="2:4" x14ac:dyDescent="0.2">
      <c r="B2909" t="s">
        <v>2939</v>
      </c>
      <c r="C2909" s="33">
        <f>Corr_0!C2909</f>
        <v>-1.5962554562734987E-2</v>
      </c>
      <c r="D2909" s="32">
        <v>3.7737207667395876E-2</v>
      </c>
    </row>
    <row r="2910" spans="2:4" x14ac:dyDescent="0.2">
      <c r="B2910" t="s">
        <v>2940</v>
      </c>
      <c r="C2910" s="33">
        <f>Corr_0!C2910</f>
        <v>2.9117743005381558E-4</v>
      </c>
      <c r="D2910" s="32">
        <v>3.1307854612580045E-2</v>
      </c>
    </row>
    <row r="2911" spans="2:4" x14ac:dyDescent="0.2">
      <c r="B2911" t="s">
        <v>2941</v>
      </c>
      <c r="C2911" s="33">
        <f>Corr_0!C2911</f>
        <v>1.4630135938519643E-2</v>
      </c>
      <c r="D2911" s="32">
        <v>3.3696986377567913E-2</v>
      </c>
    </row>
    <row r="2912" spans="2:4" x14ac:dyDescent="0.2">
      <c r="B2912" t="s">
        <v>2942</v>
      </c>
      <c r="C2912" s="33">
        <f>Corr_0!C2912</f>
        <v>1.7068603676013927E-2</v>
      </c>
      <c r="D2912" s="32">
        <v>4.7097077586708162E-2</v>
      </c>
    </row>
    <row r="2913" spans="2:4" x14ac:dyDescent="0.2">
      <c r="B2913" t="s">
        <v>2943</v>
      </c>
      <c r="C2913" s="33">
        <f>Corr_0!C2913</f>
        <v>-1.3856013084675052E-3</v>
      </c>
      <c r="D2913" s="32">
        <v>3.1697749995854937E-2</v>
      </c>
    </row>
    <row r="2914" spans="2:4" x14ac:dyDescent="0.2">
      <c r="B2914" t="s">
        <v>2944</v>
      </c>
      <c r="C2914" s="33">
        <f>Corr_0!C2914</f>
        <v>4.8280098826144272E-3</v>
      </c>
      <c r="D2914" s="32">
        <v>3.5689470876724222E-2</v>
      </c>
    </row>
    <row r="2915" spans="2:4" x14ac:dyDescent="0.2">
      <c r="B2915" t="s">
        <v>2945</v>
      </c>
      <c r="C2915" s="33">
        <f>Corr_0!C2915</f>
        <v>3.3586160279110829E-2</v>
      </c>
      <c r="D2915" s="32">
        <v>2.6161977603355382E-2</v>
      </c>
    </row>
    <row r="2916" spans="2:4" x14ac:dyDescent="0.2">
      <c r="B2916" t="s">
        <v>2946</v>
      </c>
      <c r="C2916" s="33">
        <f>Corr_0!C2916</f>
        <v>-5.7380363263882257E-3</v>
      </c>
      <c r="D2916" s="32">
        <v>2.5163603438039937E-2</v>
      </c>
    </row>
    <row r="2917" spans="2:4" x14ac:dyDescent="0.2">
      <c r="B2917" t="s">
        <v>2947</v>
      </c>
      <c r="C2917" s="33">
        <f>Corr_0!C2917</f>
        <v>-5.7929832107638662E-4</v>
      </c>
      <c r="D2917" s="32">
        <v>6.524073523378196E-2</v>
      </c>
    </row>
    <row r="2918" spans="2:4" x14ac:dyDescent="0.2">
      <c r="B2918" t="s">
        <v>2948</v>
      </c>
      <c r="C2918" s="33">
        <f>Corr_0!C2918</f>
        <v>-1.4092424422581318E-2</v>
      </c>
      <c r="D2918" s="32">
        <v>0.10924634828034915</v>
      </c>
    </row>
    <row r="2919" spans="2:4" x14ac:dyDescent="0.2">
      <c r="B2919" t="s">
        <v>2949</v>
      </c>
      <c r="C2919" s="33">
        <f>Corr_0!C2919</f>
        <v>2.7540699096682421E-2</v>
      </c>
      <c r="D2919" s="32">
        <v>3.6428123274374627E-2</v>
      </c>
    </row>
    <row r="2920" spans="2:4" x14ac:dyDescent="0.2">
      <c r="B2920" t="s">
        <v>2950</v>
      </c>
      <c r="C2920" s="33">
        <f>Corr_0!C2920</f>
        <v>1.930069063903999E-2</v>
      </c>
      <c r="D2920" s="32">
        <v>2.5859279370591674E-2</v>
      </c>
    </row>
    <row r="2921" spans="2:4" x14ac:dyDescent="0.2">
      <c r="B2921" t="s">
        <v>2951</v>
      </c>
      <c r="C2921" s="33">
        <f>Corr_0!C2921</f>
        <v>4.8759661049270292E-2</v>
      </c>
      <c r="D2921" s="32">
        <v>3.0454443330771554E-2</v>
      </c>
    </row>
    <row r="2922" spans="2:4" x14ac:dyDescent="0.2">
      <c r="B2922" t="s">
        <v>2952</v>
      </c>
      <c r="C2922" s="33">
        <f>Corr_0!C2922</f>
        <v>1.8309066306616231E-2</v>
      </c>
      <c r="D2922" s="32">
        <v>3.0036935138070597E-2</v>
      </c>
    </row>
    <row r="2923" spans="2:4" x14ac:dyDescent="0.2">
      <c r="B2923" t="s">
        <v>2953</v>
      </c>
      <c r="C2923" s="33">
        <f>Corr_0!C2923</f>
        <v>9.1720759729341968E-3</v>
      </c>
      <c r="D2923" s="32">
        <v>3.1571474302039763E-2</v>
      </c>
    </row>
    <row r="2924" spans="2:4" x14ac:dyDescent="0.2">
      <c r="B2924" t="s">
        <v>2954</v>
      </c>
      <c r="C2924" s="33">
        <f>Corr_0!C2924</f>
        <v>2.0236085968178084E-2</v>
      </c>
      <c r="D2924" s="32">
        <v>3.3049332282637324E-2</v>
      </c>
    </row>
    <row r="2925" spans="2:4" x14ac:dyDescent="0.2">
      <c r="B2925" t="s">
        <v>2955</v>
      </c>
      <c r="C2925" s="33">
        <f>Corr_0!C2925</f>
        <v>1.2077645150580418E-2</v>
      </c>
      <c r="D2925" s="32">
        <v>2.5940876029392324E-2</v>
      </c>
    </row>
    <row r="2926" spans="2:4" x14ac:dyDescent="0.2">
      <c r="B2926" t="s">
        <v>2956</v>
      </c>
      <c r="C2926" s="33">
        <f>Corr_0!C2926</f>
        <v>-1.5535580400032526E-2</v>
      </c>
      <c r="D2926" s="32">
        <v>3.2148357310032863E-2</v>
      </c>
    </row>
    <row r="2927" spans="2:4" x14ac:dyDescent="0.2">
      <c r="B2927" t="s">
        <v>2957</v>
      </c>
      <c r="C2927" s="33">
        <f>Corr_0!C2927</f>
        <v>4.1788362558277087E-2</v>
      </c>
      <c r="D2927" s="32">
        <v>2.7529015263463318E-2</v>
      </c>
    </row>
    <row r="2928" spans="2:4" x14ac:dyDescent="0.2">
      <c r="B2928" t="s">
        <v>2958</v>
      </c>
      <c r="C2928" s="33">
        <f>Corr_0!C2928</f>
        <v>-8.6212502419046998E-3</v>
      </c>
      <c r="D2928" s="32">
        <v>3.0741184559506717E-2</v>
      </c>
    </row>
    <row r="2929" spans="2:4" x14ac:dyDescent="0.2">
      <c r="B2929" t="s">
        <v>2959</v>
      </c>
      <c r="C2929" s="33">
        <f>Corr_0!C2929</f>
        <v>1.4120312833960163E-2</v>
      </c>
      <c r="D2929" s="32">
        <v>2.7924504967139434E-2</v>
      </c>
    </row>
    <row r="2930" spans="2:4" x14ac:dyDescent="0.2">
      <c r="B2930" t="s">
        <v>2960</v>
      </c>
      <c r="C2930" s="33">
        <f>Corr_0!C2930</f>
        <v>-1.1038911693997412E-2</v>
      </c>
      <c r="D2930" s="32">
        <v>2.9136476974145523E-2</v>
      </c>
    </row>
    <row r="2931" spans="2:4" x14ac:dyDescent="0.2">
      <c r="B2931" t="s">
        <v>2961</v>
      </c>
      <c r="C2931" s="33">
        <f>Corr_0!C2931</f>
        <v>-4.1542919686633276E-2</v>
      </c>
      <c r="D2931" s="32">
        <v>3.0044448328283763E-2</v>
      </c>
    </row>
    <row r="2932" spans="2:4" x14ac:dyDescent="0.2">
      <c r="B2932" t="s">
        <v>2962</v>
      </c>
      <c r="C2932" s="33">
        <f>Corr_0!C2932</f>
        <v>2.3723307166543937E-2</v>
      </c>
      <c r="D2932" s="32">
        <v>3.3937204586230264E-2</v>
      </c>
    </row>
    <row r="2933" spans="2:4" x14ac:dyDescent="0.2">
      <c r="B2933" t="s">
        <v>2963</v>
      </c>
      <c r="C2933" s="33">
        <f>Corr_0!C2933</f>
        <v>1.8102481026632332E-2</v>
      </c>
      <c r="D2933" s="32">
        <v>2.7319046561713377E-2</v>
      </c>
    </row>
    <row r="2934" spans="2:4" x14ac:dyDescent="0.2">
      <c r="B2934" t="s">
        <v>2964</v>
      </c>
      <c r="C2934" s="33">
        <f>Corr_0!C2934</f>
        <v>1.2706850690239659E-2</v>
      </c>
      <c r="D2934" s="32">
        <v>8.1044900459162184E-2</v>
      </c>
    </row>
    <row r="2935" spans="2:4" x14ac:dyDescent="0.2">
      <c r="B2935" t="s">
        <v>2965</v>
      </c>
      <c r="C2935" s="33">
        <f>Corr_0!C2935</f>
        <v>8.331828489790253E-3</v>
      </c>
      <c r="D2935" s="32">
        <v>4.5423667889622571E-2</v>
      </c>
    </row>
    <row r="2936" spans="2:4" x14ac:dyDescent="0.2">
      <c r="B2936" t="s">
        <v>2966</v>
      </c>
      <c r="C2936" s="33">
        <f>Corr_0!C2936</f>
        <v>1.961770674252369E-2</v>
      </c>
      <c r="D2936" s="32">
        <v>4.7715214505653122E-2</v>
      </c>
    </row>
    <row r="2937" spans="2:4" x14ac:dyDescent="0.2">
      <c r="B2937" t="s">
        <v>2967</v>
      </c>
      <c r="C2937" s="33">
        <f>Corr_0!C2937</f>
        <v>2.5787078140669474E-2</v>
      </c>
      <c r="D2937" s="32">
        <v>3.3803269864735162E-2</v>
      </c>
    </row>
    <row r="2938" spans="2:4" x14ac:dyDescent="0.2">
      <c r="B2938" t="s">
        <v>2968</v>
      </c>
      <c r="C2938" s="33">
        <f>Corr_0!C2938</f>
        <v>4.8078660550588907E-3</v>
      </c>
      <c r="D2938" s="32">
        <v>2.6458982590077638E-2</v>
      </c>
    </row>
    <row r="2939" spans="2:4" x14ac:dyDescent="0.2">
      <c r="B2939" t="s">
        <v>2969</v>
      </c>
      <c r="C2939" s="33">
        <f>Corr_0!C2939</f>
        <v>1.0718567350483651E-2</v>
      </c>
      <c r="D2939" s="32">
        <v>5.478029717024404E-2</v>
      </c>
    </row>
    <row r="2940" spans="2:4" x14ac:dyDescent="0.2">
      <c r="B2940" t="s">
        <v>2970</v>
      </c>
      <c r="C2940" s="33">
        <f>Corr_0!C2940</f>
        <v>1.4618327124893662E-2</v>
      </c>
      <c r="D2940" s="32">
        <v>2.7340551754510334E-2</v>
      </c>
    </row>
    <row r="2941" spans="2:4" x14ac:dyDescent="0.2">
      <c r="B2941" t="s">
        <v>2971</v>
      </c>
      <c r="C2941" s="33">
        <f>Corr_0!C2941</f>
        <v>1.7051904323286231E-2</v>
      </c>
      <c r="D2941" s="32">
        <v>2.5539655980122554E-2</v>
      </c>
    </row>
    <row r="2942" spans="2:4" x14ac:dyDescent="0.2">
      <c r="B2942" t="s">
        <v>2972</v>
      </c>
      <c r="C2942" s="33">
        <f>Corr_0!C2942</f>
        <v>1.0080066862810343E-2</v>
      </c>
      <c r="D2942" s="32">
        <v>3.8903078358066535E-2</v>
      </c>
    </row>
    <row r="2943" spans="2:4" x14ac:dyDescent="0.2">
      <c r="B2943" t="s">
        <v>2973</v>
      </c>
      <c r="C2943" s="33">
        <f>Corr_0!C2943</f>
        <v>1.3479612759491371E-2</v>
      </c>
      <c r="D2943" s="32">
        <v>5.2804544024719229E-2</v>
      </c>
    </row>
    <row r="2944" spans="2:4" x14ac:dyDescent="0.2">
      <c r="B2944" t="s">
        <v>2974</v>
      </c>
      <c r="C2944" s="33">
        <f>Corr_0!C2944</f>
        <v>6.1511733077657289E-2</v>
      </c>
      <c r="D2944" s="32">
        <v>3.9945212472335012E-2</v>
      </c>
    </row>
    <row r="2945" spans="2:4" x14ac:dyDescent="0.2">
      <c r="B2945" t="s">
        <v>2975</v>
      </c>
      <c r="C2945" s="33">
        <f>Corr_0!C2945</f>
        <v>-1.8738710221391664E-3</v>
      </c>
      <c r="D2945" s="32">
        <v>3.9435042342322771E-2</v>
      </c>
    </row>
    <row r="2946" spans="2:4" x14ac:dyDescent="0.2">
      <c r="B2946" t="s">
        <v>2976</v>
      </c>
      <c r="C2946" s="33">
        <f>Corr_0!C2946</f>
        <v>1.2775464295168522E-2</v>
      </c>
      <c r="D2946" s="32">
        <v>2.7791112729106199E-2</v>
      </c>
    </row>
    <row r="2947" spans="2:4" x14ac:dyDescent="0.2">
      <c r="B2947" t="s">
        <v>2977</v>
      </c>
      <c r="C2947" s="33">
        <f>Corr_0!C2947</f>
        <v>3.0028962770359539E-2</v>
      </c>
      <c r="D2947" s="32">
        <v>2.6425211893461281E-2</v>
      </c>
    </row>
    <row r="2948" spans="2:4" x14ac:dyDescent="0.2">
      <c r="B2948" t="s">
        <v>2978</v>
      </c>
      <c r="C2948" s="33">
        <f>Corr_0!C2948</f>
        <v>4.6141164362519568E-2</v>
      </c>
      <c r="D2948" s="32">
        <v>3.6355945564256316E-2</v>
      </c>
    </row>
    <row r="2949" spans="2:4" x14ac:dyDescent="0.2">
      <c r="B2949" t="s">
        <v>2979</v>
      </c>
      <c r="C2949" s="33">
        <f>Corr_0!C2949</f>
        <v>-2.2847128008087331E-2</v>
      </c>
      <c r="D2949" s="32">
        <v>6.1724311887245024E-2</v>
      </c>
    </row>
    <row r="2950" spans="2:4" x14ac:dyDescent="0.2">
      <c r="B2950" t="s">
        <v>2980</v>
      </c>
      <c r="C2950" s="33">
        <f>Corr_0!C2950</f>
        <v>-2.1785037415827713E-2</v>
      </c>
      <c r="D2950" s="32">
        <v>2.6421463738894875E-2</v>
      </c>
    </row>
    <row r="2951" spans="2:4" x14ac:dyDescent="0.2">
      <c r="B2951" t="s">
        <v>2981</v>
      </c>
      <c r="C2951" s="33">
        <f>Corr_0!C2951</f>
        <v>-2.578418451803316E-2</v>
      </c>
      <c r="D2951" s="32">
        <v>2.5011595144486483E-2</v>
      </c>
    </row>
    <row r="2952" spans="2:4" x14ac:dyDescent="0.2">
      <c r="B2952" t="s">
        <v>2982</v>
      </c>
      <c r="C2952" s="33">
        <f>Corr_0!C2952</f>
        <v>3.9515912793977774E-3</v>
      </c>
      <c r="D2952" s="32">
        <v>4.9828704895557879E-2</v>
      </c>
    </row>
    <row r="2953" spans="2:4" x14ac:dyDescent="0.2">
      <c r="B2953" t="s">
        <v>2983</v>
      </c>
      <c r="C2953" s="33">
        <f>Corr_0!C2953</f>
        <v>1.6481301521232866E-2</v>
      </c>
      <c r="D2953" s="32">
        <v>2.6172032218052269E-2</v>
      </c>
    </row>
    <row r="2954" spans="2:4" x14ac:dyDescent="0.2">
      <c r="B2954" t="s">
        <v>2984</v>
      </c>
      <c r="C2954" s="33">
        <f>Corr_0!C2954</f>
        <v>1.9925226780434381E-2</v>
      </c>
      <c r="D2954" s="32">
        <v>2.7717609825858074E-2</v>
      </c>
    </row>
    <row r="2955" spans="2:4" x14ac:dyDescent="0.2">
      <c r="B2955" t="s">
        <v>2985</v>
      </c>
      <c r="C2955" s="33">
        <f>Corr_0!C2955</f>
        <v>-9.0498574428450659E-3</v>
      </c>
      <c r="D2955" s="32">
        <v>4.2314897707340669E-2</v>
      </c>
    </row>
    <row r="2956" spans="2:4" x14ac:dyDescent="0.2">
      <c r="B2956" t="s">
        <v>2986</v>
      </c>
      <c r="C2956" s="33">
        <f>Corr_0!C2956</f>
        <v>-3.7994302079610246E-3</v>
      </c>
      <c r="D2956" s="32">
        <v>2.7704233600021444E-2</v>
      </c>
    </row>
    <row r="2957" spans="2:4" x14ac:dyDescent="0.2">
      <c r="B2957" t="s">
        <v>2987</v>
      </c>
      <c r="C2957" s="33">
        <f>Corr_0!C2957</f>
        <v>-3.5184135395247181E-3</v>
      </c>
      <c r="D2957" s="32">
        <v>4.5284394313715393E-2</v>
      </c>
    </row>
    <row r="2958" spans="2:4" x14ac:dyDescent="0.2">
      <c r="B2958" t="s">
        <v>2988</v>
      </c>
      <c r="C2958" s="33">
        <f>Corr_0!C2958</f>
        <v>2.7507560089643786E-2</v>
      </c>
      <c r="D2958" s="32">
        <v>2.53052763797579E-2</v>
      </c>
    </row>
    <row r="2959" spans="2:4" x14ac:dyDescent="0.2">
      <c r="B2959" t="s">
        <v>2989</v>
      </c>
      <c r="C2959" s="33">
        <f>Corr_0!C2959</f>
        <v>-9.4790740520569027E-3</v>
      </c>
      <c r="D2959" s="32">
        <v>2.5028642679318952E-2</v>
      </c>
    </row>
    <row r="2960" spans="2:4" x14ac:dyDescent="0.2">
      <c r="B2960" t="s">
        <v>2990</v>
      </c>
      <c r="C2960" s="33">
        <f>Corr_0!C2960</f>
        <v>2.1944946995664941E-3</v>
      </c>
      <c r="D2960" s="32">
        <v>5.1235609716349995E-2</v>
      </c>
    </row>
    <row r="2961" spans="2:4" x14ac:dyDescent="0.2">
      <c r="B2961" t="s">
        <v>2991</v>
      </c>
      <c r="C2961" s="33">
        <f>Corr_0!C2961</f>
        <v>-4.2184330844203203E-3</v>
      </c>
      <c r="D2961" s="32">
        <v>2.993331380723982E-2</v>
      </c>
    </row>
    <row r="2962" spans="2:4" x14ac:dyDescent="0.2">
      <c r="B2962" t="s">
        <v>2992</v>
      </c>
      <c r="C2962" s="33">
        <f>Corr_0!C2962</f>
        <v>1.0383285443480959E-2</v>
      </c>
      <c r="D2962" s="32">
        <v>3.9007398732863692E-2</v>
      </c>
    </row>
    <row r="2963" spans="2:4" x14ac:dyDescent="0.2">
      <c r="B2963" t="s">
        <v>2993</v>
      </c>
      <c r="C2963" s="33">
        <f>Corr_0!C2963</f>
        <v>2.0186197648526499E-2</v>
      </c>
      <c r="D2963" s="32">
        <v>3.0699515147451013E-2</v>
      </c>
    </row>
    <row r="2964" spans="2:4" x14ac:dyDescent="0.2">
      <c r="B2964" t="s">
        <v>2994</v>
      </c>
      <c r="C2964" s="33">
        <f>Corr_0!C2964</f>
        <v>-2.6354217784780698E-2</v>
      </c>
      <c r="D2964" s="32">
        <v>3.0931583511089648E-2</v>
      </c>
    </row>
    <row r="2965" spans="2:4" x14ac:dyDescent="0.2">
      <c r="B2965" t="s">
        <v>2995</v>
      </c>
      <c r="C2965" s="33">
        <f>Corr_0!C2965</f>
        <v>-3.6145025872531215E-3</v>
      </c>
      <c r="D2965" s="32">
        <v>2.7837269347589837E-2</v>
      </c>
    </row>
    <row r="2966" spans="2:4" x14ac:dyDescent="0.2">
      <c r="B2966" t="s">
        <v>2996</v>
      </c>
      <c r="C2966" s="33">
        <f>Corr_0!C2966</f>
        <v>-4.8978673090358665E-3</v>
      </c>
      <c r="D2966" s="32">
        <v>4.0829054716170307E-2</v>
      </c>
    </row>
    <row r="2967" spans="2:4" x14ac:dyDescent="0.2">
      <c r="B2967" t="s">
        <v>2997</v>
      </c>
      <c r="C2967" s="33">
        <f>Corr_0!C2967</f>
        <v>-5.248524591544566E-3</v>
      </c>
      <c r="D2967" s="32">
        <v>3.9419931974647861E-2</v>
      </c>
    </row>
    <row r="2968" spans="2:4" x14ac:dyDescent="0.2">
      <c r="B2968" t="s">
        <v>2998</v>
      </c>
      <c r="C2968" s="33">
        <f>Corr_0!C2968</f>
        <v>5.380542101560977E-2</v>
      </c>
      <c r="D2968" s="32">
        <v>0.11793932874991483</v>
      </c>
    </row>
    <row r="2969" spans="2:4" x14ac:dyDescent="0.2">
      <c r="B2969" t="s">
        <v>2999</v>
      </c>
      <c r="C2969" s="33">
        <f>Corr_0!C2969</f>
        <v>-1.0616263326082183E-3</v>
      </c>
      <c r="D2969" s="32">
        <v>3.7899254598805103E-2</v>
      </c>
    </row>
    <row r="2970" spans="2:4" x14ac:dyDescent="0.2">
      <c r="B2970" t="s">
        <v>3000</v>
      </c>
      <c r="C2970" s="33">
        <f>Corr_0!C2970</f>
        <v>2.3148708121730983E-2</v>
      </c>
      <c r="D2970" s="32">
        <v>3.2495742804294417E-2</v>
      </c>
    </row>
    <row r="2971" spans="2:4" x14ac:dyDescent="0.2">
      <c r="B2971" t="s">
        <v>3001</v>
      </c>
      <c r="C2971" s="33">
        <f>Corr_0!C2971</f>
        <v>-1.6328329500385992E-2</v>
      </c>
      <c r="D2971" s="32">
        <v>7.1292915457256911E-2</v>
      </c>
    </row>
    <row r="2972" spans="2:4" x14ac:dyDescent="0.2">
      <c r="B2972" t="s">
        <v>3002</v>
      </c>
      <c r="C2972" s="33">
        <f>Corr_0!C2972</f>
        <v>3.9743494350078623E-2</v>
      </c>
      <c r="D2972" s="32">
        <v>5.3494982790163258E-2</v>
      </c>
    </row>
    <row r="2973" spans="2:4" x14ac:dyDescent="0.2">
      <c r="B2973" t="s">
        <v>3003</v>
      </c>
      <c r="C2973" s="33">
        <f>Corr_0!C2973</f>
        <v>-9.2444354211133721E-4</v>
      </c>
      <c r="D2973" s="32">
        <v>2.518991011960707E-2</v>
      </c>
    </row>
    <row r="2974" spans="2:4" x14ac:dyDescent="0.2">
      <c r="B2974" t="s">
        <v>3004</v>
      </c>
      <c r="C2974" s="33">
        <f>Corr_0!C2974</f>
        <v>4.5912244452690019E-3</v>
      </c>
      <c r="D2974" s="32">
        <v>2.958288979299676E-2</v>
      </c>
    </row>
    <row r="2975" spans="2:4" x14ac:dyDescent="0.2">
      <c r="B2975" t="s">
        <v>3005</v>
      </c>
      <c r="C2975" s="33">
        <f>Corr_0!C2975</f>
        <v>1.8769111701829246E-2</v>
      </c>
      <c r="D2975" s="32">
        <v>3.3326174202682836E-2</v>
      </c>
    </row>
    <row r="2976" spans="2:4" x14ac:dyDescent="0.2">
      <c r="B2976" t="s">
        <v>3006</v>
      </c>
      <c r="C2976" s="33">
        <f>Corr_0!C2976</f>
        <v>-9.6838459625063333E-3</v>
      </c>
      <c r="D2976" s="32">
        <v>4.2427273947901946E-2</v>
      </c>
    </row>
    <row r="2977" spans="2:4" x14ac:dyDescent="0.2">
      <c r="B2977" t="s">
        <v>3007</v>
      </c>
      <c r="C2977" s="33">
        <f>Corr_0!C2977</f>
        <v>1.7254465619177959E-2</v>
      </c>
      <c r="D2977" s="32">
        <v>5.6607781150055846E-2</v>
      </c>
    </row>
    <row r="2978" spans="2:4" x14ac:dyDescent="0.2">
      <c r="B2978" t="s">
        <v>3008</v>
      </c>
      <c r="C2978" s="33">
        <f>Corr_0!C2978</f>
        <v>-1.490877022367995E-2</v>
      </c>
      <c r="D2978" s="32">
        <v>2.5329326111258391E-2</v>
      </c>
    </row>
    <row r="2979" spans="2:4" x14ac:dyDescent="0.2">
      <c r="B2979" t="s">
        <v>3009</v>
      </c>
      <c r="C2979" s="33">
        <f>Corr_0!C2979</f>
        <v>-1.4548717582937512E-2</v>
      </c>
      <c r="D2979" s="32">
        <v>2.6194942678625016E-2</v>
      </c>
    </row>
    <row r="2980" spans="2:4" x14ac:dyDescent="0.2">
      <c r="B2980" t="s">
        <v>3010</v>
      </c>
      <c r="C2980" s="33">
        <f>Corr_0!C2980</f>
        <v>3.1252879266938816E-2</v>
      </c>
      <c r="D2980" s="32">
        <v>3.5588926582430763E-2</v>
      </c>
    </row>
    <row r="2981" spans="2:4" x14ac:dyDescent="0.2">
      <c r="B2981" t="s">
        <v>3011</v>
      </c>
      <c r="C2981" s="33">
        <f>Corr_0!C2981</f>
        <v>-1.9844982652586024E-2</v>
      </c>
      <c r="D2981" s="32">
        <v>2.6072745973552559E-2</v>
      </c>
    </row>
    <row r="2982" spans="2:4" x14ac:dyDescent="0.2">
      <c r="B2982" t="s">
        <v>3012</v>
      </c>
      <c r="C2982" s="33">
        <f>Corr_0!C2982</f>
        <v>-3.9431904404797439E-3</v>
      </c>
      <c r="D2982" s="32">
        <v>3.3921059360143169E-2</v>
      </c>
    </row>
    <row r="2983" spans="2:4" x14ac:dyDescent="0.2">
      <c r="B2983" t="s">
        <v>3013</v>
      </c>
      <c r="C2983" s="33">
        <f>Corr_0!C2983</f>
        <v>1.830287568931779E-2</v>
      </c>
      <c r="D2983" s="32">
        <v>2.6087566223771376E-2</v>
      </c>
    </row>
    <row r="2984" spans="2:4" x14ac:dyDescent="0.2">
      <c r="B2984" t="s">
        <v>3014</v>
      </c>
      <c r="C2984" s="33">
        <f>Corr_0!C2984</f>
        <v>1.4818609903262305E-2</v>
      </c>
      <c r="D2984" s="32">
        <v>3.0863735056252679E-2</v>
      </c>
    </row>
    <row r="2985" spans="2:4" x14ac:dyDescent="0.2">
      <c r="B2985" t="s">
        <v>3015</v>
      </c>
      <c r="C2985" s="33">
        <f>Corr_0!C2985</f>
        <v>5.6870705205088554E-3</v>
      </c>
      <c r="D2985" s="32">
        <v>3.6393571982447498E-2</v>
      </c>
    </row>
    <row r="2986" spans="2:4" x14ac:dyDescent="0.2">
      <c r="B2986" t="s">
        <v>3016</v>
      </c>
      <c r="C2986" s="33">
        <f>Corr_0!C2986</f>
        <v>2.9324616490027045E-2</v>
      </c>
      <c r="D2986" s="32">
        <v>2.5097269527711241E-2</v>
      </c>
    </row>
    <row r="2987" spans="2:4" x14ac:dyDescent="0.2">
      <c r="B2987" t="s">
        <v>3017</v>
      </c>
      <c r="C2987" s="33">
        <f>Corr_0!C2987</f>
        <v>1.9687187032727038E-2</v>
      </c>
      <c r="D2987" s="32">
        <v>5.5479237734261631E-2</v>
      </c>
    </row>
    <row r="2988" spans="2:4" x14ac:dyDescent="0.2">
      <c r="B2988" t="s">
        <v>3018</v>
      </c>
      <c r="C2988" s="33">
        <f>Corr_0!C2988</f>
        <v>8.2957102814153957E-3</v>
      </c>
      <c r="D2988" s="32">
        <v>2.5464382782781701E-2</v>
      </c>
    </row>
    <row r="2989" spans="2:4" x14ac:dyDescent="0.2">
      <c r="B2989" t="s">
        <v>3019</v>
      </c>
      <c r="C2989" s="33">
        <f>Corr_0!C2989</f>
        <v>4.0861173647551166E-2</v>
      </c>
      <c r="D2989" s="32">
        <v>6.9238563971879302E-2</v>
      </c>
    </row>
    <row r="2990" spans="2:4" x14ac:dyDescent="0.2">
      <c r="B2990" t="s">
        <v>3020</v>
      </c>
      <c r="C2990" s="33">
        <f>Corr_0!C2990</f>
        <v>3.2252862969714441E-2</v>
      </c>
      <c r="D2990" s="32">
        <v>2.5135723417607413E-2</v>
      </c>
    </row>
    <row r="2991" spans="2:4" x14ac:dyDescent="0.2">
      <c r="B2991" t="s">
        <v>3021</v>
      </c>
      <c r="C2991" s="33">
        <f>Corr_0!C2991</f>
        <v>3.4699501464191616E-2</v>
      </c>
      <c r="D2991" s="32">
        <v>3.1319868256159109E-2</v>
      </c>
    </row>
    <row r="2992" spans="2:4" x14ac:dyDescent="0.2">
      <c r="B2992" t="s">
        <v>3022</v>
      </c>
      <c r="C2992" s="33">
        <f>Corr_0!C2992</f>
        <v>-3.1327985558408267E-2</v>
      </c>
      <c r="D2992" s="32">
        <v>0.13481875298340357</v>
      </c>
    </row>
    <row r="2993" spans="2:4" x14ac:dyDescent="0.2">
      <c r="B2993" t="s">
        <v>3023</v>
      </c>
      <c r="C2993" s="33">
        <f>Corr_0!C2993</f>
        <v>3.7515270109574575E-2</v>
      </c>
      <c r="D2993" s="32">
        <v>5.0029684701578772E-2</v>
      </c>
    </row>
    <row r="2994" spans="2:4" x14ac:dyDescent="0.2">
      <c r="B2994" t="s">
        <v>3024</v>
      </c>
      <c r="C2994" s="33">
        <f>Corr_0!C2994</f>
        <v>3.11861491964886E-2</v>
      </c>
      <c r="D2994" s="32">
        <v>2.7436777967750375E-2</v>
      </c>
    </row>
    <row r="2995" spans="2:4" x14ac:dyDescent="0.2">
      <c r="B2995" t="s">
        <v>3025</v>
      </c>
      <c r="C2995" s="33">
        <f>Corr_0!C2995</f>
        <v>9.6652998559881142E-3</v>
      </c>
      <c r="D2995" s="32">
        <v>5.5238187471827717E-2</v>
      </c>
    </row>
    <row r="2996" spans="2:4" x14ac:dyDescent="0.2">
      <c r="B2996" t="s">
        <v>3026</v>
      </c>
      <c r="C2996" s="33">
        <f>Corr_0!C2996</f>
        <v>3.2404586075540842E-3</v>
      </c>
      <c r="D2996" s="32">
        <v>5.040411973835731E-2</v>
      </c>
    </row>
    <row r="2997" spans="2:4" x14ac:dyDescent="0.2">
      <c r="B2997" t="s">
        <v>3027</v>
      </c>
      <c r="C2997" s="33">
        <f>Corr_0!C2997</f>
        <v>-7.642497959240541E-3</v>
      </c>
      <c r="D2997" s="32">
        <v>2.9798332066014843E-2</v>
      </c>
    </row>
    <row r="2998" spans="2:4" x14ac:dyDescent="0.2">
      <c r="B2998" t="s">
        <v>3028</v>
      </c>
      <c r="C2998" s="33">
        <f>Corr_0!C2998</f>
        <v>9.0198763404254357E-3</v>
      </c>
      <c r="D2998" s="32">
        <v>3.0430323674678607E-2</v>
      </c>
    </row>
    <row r="2999" spans="2:4" x14ac:dyDescent="0.2">
      <c r="B2999" t="s">
        <v>3029</v>
      </c>
      <c r="C2999" s="33">
        <f>Corr_0!C2999</f>
        <v>-1.9499663597799581E-2</v>
      </c>
      <c r="D2999" s="32">
        <v>4.7458309287680411E-2</v>
      </c>
    </row>
    <row r="3000" spans="2:4" x14ac:dyDescent="0.2">
      <c r="B3000" t="s">
        <v>3030</v>
      </c>
      <c r="C3000" s="33">
        <f>Corr_0!C3000</f>
        <v>3.0954827890814093E-2</v>
      </c>
      <c r="D3000" s="32">
        <v>3.2654925979663942E-2</v>
      </c>
    </row>
    <row r="3001" spans="2:4" x14ac:dyDescent="0.2">
      <c r="B3001" t="s">
        <v>3031</v>
      </c>
      <c r="C3001" s="33">
        <f>Corr_0!C3001</f>
        <v>5.0131250161093828E-2</v>
      </c>
      <c r="D3001" s="32">
        <v>2.5199219076103611E-2</v>
      </c>
    </row>
    <row r="3002" spans="2:4" x14ac:dyDescent="0.2">
      <c r="B3002" t="s">
        <v>3032</v>
      </c>
      <c r="C3002" s="33">
        <f>Corr_0!C3002</f>
        <v>-1.550139715243249E-3</v>
      </c>
      <c r="D3002" s="32">
        <v>2.8609823413664734E-2</v>
      </c>
    </row>
    <row r="3003" spans="2:4" x14ac:dyDescent="0.2">
      <c r="B3003" t="s">
        <v>3033</v>
      </c>
      <c r="C3003" s="33">
        <f>Corr_0!C3003</f>
        <v>3.7613039791323376E-2</v>
      </c>
      <c r="D3003" s="32">
        <v>3.4052411857472875E-2</v>
      </c>
    </row>
    <row r="3004" spans="2:4" x14ac:dyDescent="0.2">
      <c r="B3004" t="s">
        <v>3034</v>
      </c>
      <c r="C3004" s="33">
        <f>Corr_0!C3004</f>
        <v>7.2753532690387878E-3</v>
      </c>
      <c r="D3004" s="32">
        <v>3.2347842224506769E-2</v>
      </c>
    </row>
    <row r="3005" spans="2:4" x14ac:dyDescent="0.2">
      <c r="B3005" t="s">
        <v>3035</v>
      </c>
      <c r="C3005" s="33">
        <f>Corr_0!C3005</f>
        <v>1.1974963713839971E-2</v>
      </c>
      <c r="D3005" s="32">
        <v>5.1150581581125981E-2</v>
      </c>
    </row>
    <row r="3006" spans="2:4" x14ac:dyDescent="0.2">
      <c r="B3006" t="s">
        <v>3036</v>
      </c>
      <c r="C3006" s="33">
        <f>Corr_0!C3006</f>
        <v>7.5074708553265757E-3</v>
      </c>
      <c r="D3006" s="32">
        <v>3.9206173945395703E-2</v>
      </c>
    </row>
    <row r="3007" spans="2:4" x14ac:dyDescent="0.2">
      <c r="B3007" t="s">
        <v>3037</v>
      </c>
      <c r="C3007" s="33">
        <f>Corr_0!C3007</f>
        <v>1.6359411085601343E-2</v>
      </c>
      <c r="D3007" s="32">
        <v>2.5085690809249835E-2</v>
      </c>
    </row>
    <row r="3008" spans="2:4" x14ac:dyDescent="0.2">
      <c r="B3008" t="s">
        <v>3038</v>
      </c>
      <c r="C3008" s="33">
        <f>Corr_0!C3008</f>
        <v>3.7515646048507677E-2</v>
      </c>
      <c r="D3008" s="32">
        <v>2.6490435761617075E-2</v>
      </c>
    </row>
    <row r="3009" spans="2:4" x14ac:dyDescent="0.2">
      <c r="B3009" t="s">
        <v>3039</v>
      </c>
      <c r="C3009" s="33">
        <f>Corr_0!C3009</f>
        <v>4.7118105238086697E-2</v>
      </c>
      <c r="D3009" s="32">
        <v>2.8834386522435751E-2</v>
      </c>
    </row>
    <row r="3010" spans="2:4" x14ac:dyDescent="0.2">
      <c r="B3010" t="s">
        <v>3040</v>
      </c>
      <c r="C3010" s="33">
        <f>Corr_0!C3010</f>
        <v>1.0151559965067173E-2</v>
      </c>
      <c r="D3010" s="32">
        <v>2.5095806698209183E-2</v>
      </c>
    </row>
    <row r="3011" spans="2:4" x14ac:dyDescent="0.2">
      <c r="B3011" t="s">
        <v>3041</v>
      </c>
      <c r="C3011" s="33">
        <f>Corr_0!C3011</f>
        <v>4.9459143156011919E-3</v>
      </c>
      <c r="D3011" s="32">
        <v>3.0956085274100896E-2</v>
      </c>
    </row>
    <row r="3012" spans="2:4" x14ac:dyDescent="0.2">
      <c r="B3012" t="s">
        <v>3042</v>
      </c>
      <c r="C3012" s="33">
        <f>Corr_0!C3012</f>
        <v>1.3429404113987822E-3</v>
      </c>
      <c r="D3012" s="32">
        <v>3.4039715165168488E-2</v>
      </c>
    </row>
    <row r="3013" spans="2:4" x14ac:dyDescent="0.2">
      <c r="B3013" t="s">
        <v>3043</v>
      </c>
      <c r="C3013" s="33">
        <f>Corr_0!C3013</f>
        <v>-3.688970689207078E-2</v>
      </c>
      <c r="D3013" s="32">
        <v>4.9666903480016039E-2</v>
      </c>
    </row>
    <row r="3014" spans="2:4" x14ac:dyDescent="0.2">
      <c r="B3014" t="s">
        <v>3044</v>
      </c>
      <c r="C3014" s="33">
        <f>Corr_0!C3014</f>
        <v>-1.402684523376165E-2</v>
      </c>
      <c r="D3014" s="32">
        <v>4.3752803921318008E-2</v>
      </c>
    </row>
    <row r="3015" spans="2:4" x14ac:dyDescent="0.2">
      <c r="B3015" t="s">
        <v>3045</v>
      </c>
      <c r="C3015" s="33">
        <f>Corr_0!C3015</f>
        <v>-2.0858179526970708E-2</v>
      </c>
      <c r="D3015" s="32">
        <v>2.9895749486319088E-2</v>
      </c>
    </row>
    <row r="3016" spans="2:4" x14ac:dyDescent="0.2">
      <c r="B3016" t="s">
        <v>3046</v>
      </c>
      <c r="C3016" s="33">
        <f>Corr_0!C3016</f>
        <v>-1.750090059715996E-2</v>
      </c>
      <c r="D3016" s="32">
        <v>4.6350535272388069E-2</v>
      </c>
    </row>
    <row r="3017" spans="2:4" x14ac:dyDescent="0.2">
      <c r="B3017" t="s">
        <v>3047</v>
      </c>
      <c r="C3017" s="33">
        <f>Corr_0!C3017</f>
        <v>-2.6922568225901979E-2</v>
      </c>
      <c r="D3017" s="32">
        <v>3.1609330510168038E-2</v>
      </c>
    </row>
    <row r="3018" spans="2:4" x14ac:dyDescent="0.2">
      <c r="B3018" t="s">
        <v>3048</v>
      </c>
      <c r="C3018" s="33">
        <f>Corr_0!C3018</f>
        <v>2.7757496058314464E-2</v>
      </c>
      <c r="D3018" s="32">
        <v>3.60110586521614E-2</v>
      </c>
    </row>
    <row r="3019" spans="2:4" x14ac:dyDescent="0.2">
      <c r="B3019" t="s">
        <v>3049</v>
      </c>
      <c r="C3019" s="33">
        <f>Corr_0!C3019</f>
        <v>7.276397158999217E-3</v>
      </c>
      <c r="D3019" s="32">
        <v>2.5780586956869231E-2</v>
      </c>
    </row>
    <row r="3020" spans="2:4" x14ac:dyDescent="0.2">
      <c r="B3020" t="s">
        <v>3050</v>
      </c>
      <c r="C3020" s="33">
        <f>Corr_0!C3020</f>
        <v>-3.6955847904876965E-2</v>
      </c>
      <c r="D3020" s="32">
        <v>2.5037728203608084E-2</v>
      </c>
    </row>
    <row r="3021" spans="2:4" x14ac:dyDescent="0.2">
      <c r="B3021" t="s">
        <v>3051</v>
      </c>
      <c r="C3021" s="33">
        <f>Corr_0!C3021</f>
        <v>-3.0155991473700492E-3</v>
      </c>
      <c r="D3021" s="32">
        <v>2.5262521329069892E-2</v>
      </c>
    </row>
    <row r="3022" spans="2:4" x14ac:dyDescent="0.2">
      <c r="B3022" t="s">
        <v>3052</v>
      </c>
      <c r="C3022" s="33">
        <f>Corr_0!C3022</f>
        <v>1.9620871079990082E-2</v>
      </c>
      <c r="D3022" s="32">
        <v>3.286520595485122E-2</v>
      </c>
    </row>
    <row r="3023" spans="2:4" x14ac:dyDescent="0.2">
      <c r="B3023" t="s">
        <v>3053</v>
      </c>
      <c r="C3023" s="33">
        <f>Corr_0!C3023</f>
        <v>1.0970840821235894E-2</v>
      </c>
      <c r="D3023" s="32">
        <v>2.6874753415824917E-2</v>
      </c>
    </row>
    <row r="3024" spans="2:4" x14ac:dyDescent="0.2">
      <c r="B3024" t="s">
        <v>3054</v>
      </c>
      <c r="C3024" s="33">
        <f>Corr_0!C3024</f>
        <v>1.5581536030284678E-2</v>
      </c>
      <c r="D3024" s="32">
        <v>2.5700771028283984E-2</v>
      </c>
    </row>
    <row r="3025" spans="2:4" x14ac:dyDescent="0.2">
      <c r="B3025" t="s">
        <v>3055</v>
      </c>
      <c r="C3025" s="33">
        <f>Corr_0!C3025</f>
        <v>1.3985149339000445E-2</v>
      </c>
      <c r="D3025" s="32">
        <v>4.7308093453505826E-2</v>
      </c>
    </row>
    <row r="3026" spans="2:4" x14ac:dyDescent="0.2">
      <c r="B3026" t="s">
        <v>3056</v>
      </c>
      <c r="C3026" s="33">
        <f>Corr_0!C3026</f>
        <v>-5.7006873682127878E-3</v>
      </c>
      <c r="D3026" s="32">
        <v>4.3806195599885953E-2</v>
      </c>
    </row>
    <row r="3027" spans="2:4" x14ac:dyDescent="0.2">
      <c r="B3027" t="s">
        <v>3057</v>
      </c>
      <c r="C3027" s="33">
        <f>Corr_0!C3027</f>
        <v>-1.2204697508517159E-3</v>
      </c>
      <c r="D3027" s="32">
        <v>2.7852332446463464E-2</v>
      </c>
    </row>
    <row r="3028" spans="2:4" x14ac:dyDescent="0.2">
      <c r="B3028" t="s">
        <v>3058</v>
      </c>
      <c r="C3028" s="33">
        <f>Corr_0!C3028</f>
        <v>2.7587417047262419E-2</v>
      </c>
      <c r="D3028" s="32">
        <v>5.5027647835034409E-2</v>
      </c>
    </row>
    <row r="3029" spans="2:4" x14ac:dyDescent="0.2">
      <c r="B3029" t="s">
        <v>3059</v>
      </c>
      <c r="C3029" s="33">
        <f>Corr_0!C3029</f>
        <v>2.394714101201411E-2</v>
      </c>
      <c r="D3029" s="32">
        <v>3.3668005408500734E-2</v>
      </c>
    </row>
    <row r="3030" spans="2:4" x14ac:dyDescent="0.2">
      <c r="B3030" t="s">
        <v>3060</v>
      </c>
      <c r="C3030" s="33">
        <f>Corr_0!C3030</f>
        <v>2.9732798910732397E-2</v>
      </c>
      <c r="D3030" s="32">
        <v>4.7257857789900076E-2</v>
      </c>
    </row>
    <row r="3031" spans="2:4" x14ac:dyDescent="0.2">
      <c r="B3031" t="s">
        <v>3061</v>
      </c>
      <c r="C3031" s="33">
        <f>Corr_0!C3031</f>
        <v>1.0418921614154081E-2</v>
      </c>
      <c r="D3031" s="32">
        <v>3.413609828247588E-2</v>
      </c>
    </row>
    <row r="3032" spans="2:4" x14ac:dyDescent="0.2">
      <c r="B3032" t="s">
        <v>3062</v>
      </c>
      <c r="C3032" s="33">
        <f>Corr_0!C3032</f>
        <v>6.0294936060505455E-2</v>
      </c>
      <c r="D3032" s="32">
        <v>3.2624766429174848E-2</v>
      </c>
    </row>
    <row r="3033" spans="2:4" x14ac:dyDescent="0.2">
      <c r="B3033" t="s">
        <v>3063</v>
      </c>
      <c r="C3033" s="33">
        <f>Corr_0!C3033</f>
        <v>2.0481661445251167E-2</v>
      </c>
      <c r="D3033" s="32">
        <v>3.4218738921751979E-2</v>
      </c>
    </row>
    <row r="3034" spans="2:4" x14ac:dyDescent="0.2">
      <c r="B3034" t="s">
        <v>3064</v>
      </c>
      <c r="C3034" s="33">
        <f>Corr_0!C3034</f>
        <v>-7.8749176797262826E-3</v>
      </c>
      <c r="D3034" s="32">
        <v>5.260982549265774E-2</v>
      </c>
    </row>
    <row r="3035" spans="2:4" x14ac:dyDescent="0.2">
      <c r="B3035" t="s">
        <v>3065</v>
      </c>
      <c r="C3035" s="33">
        <f>Corr_0!C3035</f>
        <v>-8.9336854212491035E-3</v>
      </c>
      <c r="D3035" s="32">
        <v>2.5468746568163565E-2</v>
      </c>
    </row>
    <row r="3036" spans="2:4" x14ac:dyDescent="0.2">
      <c r="B3036" t="s">
        <v>3066</v>
      </c>
      <c r="C3036" s="33">
        <f>Corr_0!C3036</f>
        <v>3.822001093733448E-2</v>
      </c>
      <c r="D3036" s="32">
        <v>2.5882075202601128E-2</v>
      </c>
    </row>
    <row r="3037" spans="2:4" x14ac:dyDescent="0.2">
      <c r="B3037" t="s">
        <v>3067</v>
      </c>
      <c r="C3037" s="33">
        <f>Corr_0!C3037</f>
        <v>1.8432535007569729E-2</v>
      </c>
      <c r="D3037" s="32">
        <v>4.4349841113097845E-2</v>
      </c>
    </row>
    <row r="3038" spans="2:4" x14ac:dyDescent="0.2">
      <c r="B3038" t="s">
        <v>3068</v>
      </c>
      <c r="C3038" s="33">
        <f>Corr_0!C3038</f>
        <v>1.1135273875631931E-2</v>
      </c>
      <c r="D3038" s="32">
        <v>3.9688471913711526E-2</v>
      </c>
    </row>
    <row r="3039" spans="2:4" x14ac:dyDescent="0.2">
      <c r="B3039" t="s">
        <v>3069</v>
      </c>
      <c r="C3039" s="33">
        <f>Corr_0!C3039</f>
        <v>3.8256743496035257E-2</v>
      </c>
      <c r="D3039" s="32">
        <v>6.7401845513439723E-2</v>
      </c>
    </row>
    <row r="3040" spans="2:4" x14ac:dyDescent="0.2">
      <c r="B3040" t="s">
        <v>3070</v>
      </c>
      <c r="C3040" s="33">
        <f>Corr_0!C3040</f>
        <v>2.5993834776197863E-2</v>
      </c>
      <c r="D3040" s="32">
        <v>5.1295066757493589E-2</v>
      </c>
    </row>
    <row r="3041" spans="2:4" x14ac:dyDescent="0.2">
      <c r="B3041" t="s">
        <v>3071</v>
      </c>
      <c r="C3041" s="33">
        <f>Corr_0!C3041</f>
        <v>3.8189846249002762E-2</v>
      </c>
      <c r="D3041" s="32">
        <v>2.8330199068976394E-2</v>
      </c>
    </row>
    <row r="3042" spans="2:4" x14ac:dyDescent="0.2">
      <c r="B3042" t="s">
        <v>3072</v>
      </c>
      <c r="C3042" s="33">
        <f>Corr_0!C3042</f>
        <v>5.4694149375174557E-3</v>
      </c>
      <c r="D3042" s="32">
        <v>3.1436361484845556E-2</v>
      </c>
    </row>
    <row r="3043" spans="2:4" x14ac:dyDescent="0.2">
      <c r="B3043" t="s">
        <v>3073</v>
      </c>
      <c r="C3043" s="33">
        <f>Corr_0!C3043</f>
        <v>-2.226822967479649E-2</v>
      </c>
      <c r="D3043" s="32">
        <v>2.5509098959979798E-2</v>
      </c>
    </row>
    <row r="3044" spans="2:4" x14ac:dyDescent="0.2">
      <c r="B3044" t="s">
        <v>3074</v>
      </c>
      <c r="C3044" s="33">
        <f>Corr_0!C3044</f>
        <v>-1.3654254918418431E-2</v>
      </c>
      <c r="D3044" s="32">
        <v>3.2220158226698978E-2</v>
      </c>
    </row>
    <row r="3045" spans="2:4" x14ac:dyDescent="0.2">
      <c r="B3045" t="s">
        <v>3075</v>
      </c>
      <c r="C3045" s="33">
        <f>Corr_0!C3045</f>
        <v>-6.4826717801049327E-3</v>
      </c>
      <c r="D3045" s="32">
        <v>3.046143016801222E-2</v>
      </c>
    </row>
    <row r="3046" spans="2:4" x14ac:dyDescent="0.2">
      <c r="B3046" t="s">
        <v>3076</v>
      </c>
      <c r="C3046" s="33">
        <f>Corr_0!C3046</f>
        <v>7.6432132492586288E-3</v>
      </c>
      <c r="D3046" s="32">
        <v>3.8712229571587195E-2</v>
      </c>
    </row>
    <row r="3047" spans="2:4" x14ac:dyDescent="0.2">
      <c r="B3047" t="s">
        <v>3077</v>
      </c>
      <c r="C3047" s="33">
        <f>Corr_0!C3047</f>
        <v>1.857329525739547E-3</v>
      </c>
      <c r="D3047" s="32">
        <v>2.9964586919796692E-2</v>
      </c>
    </row>
    <row r="3048" spans="2:4" x14ac:dyDescent="0.2">
      <c r="B3048" t="s">
        <v>3078</v>
      </c>
      <c r="C3048" s="33">
        <f>Corr_0!C3048</f>
        <v>-3.1717605046319167E-2</v>
      </c>
      <c r="D3048" s="32">
        <v>2.7033054697967844E-2</v>
      </c>
    </row>
    <row r="3049" spans="2:4" x14ac:dyDescent="0.2">
      <c r="B3049" t="s">
        <v>3079</v>
      </c>
      <c r="C3049" s="33">
        <f>Corr_0!C3049</f>
        <v>-3.4772558353495679E-2</v>
      </c>
      <c r="D3049" s="32">
        <v>4.913555050330122E-2</v>
      </c>
    </row>
    <row r="3050" spans="2:4" x14ac:dyDescent="0.2">
      <c r="B3050" t="s">
        <v>3080</v>
      </c>
      <c r="C3050" s="33">
        <f>Corr_0!C3050</f>
        <v>1.9720913525183976E-2</v>
      </c>
      <c r="D3050" s="32">
        <v>3.378603823197323E-2</v>
      </c>
    </row>
    <row r="3051" spans="2:4" x14ac:dyDescent="0.2">
      <c r="B3051" t="s">
        <v>3081</v>
      </c>
      <c r="C3051" s="33">
        <f>Corr_0!C3051</f>
        <v>2.7679471740846999E-2</v>
      </c>
      <c r="D3051" s="32">
        <v>2.8717861408262046E-2</v>
      </c>
    </row>
    <row r="3052" spans="2:4" x14ac:dyDescent="0.2">
      <c r="B3052" t="s">
        <v>3082</v>
      </c>
      <c r="C3052" s="33">
        <f>Corr_0!C3052</f>
        <v>1.709411498307719E-4</v>
      </c>
      <c r="D3052" s="32">
        <v>2.5579132089724538E-2</v>
      </c>
    </row>
    <row r="3053" spans="2:4" x14ac:dyDescent="0.2">
      <c r="B3053" t="s">
        <v>3083</v>
      </c>
      <c r="C3053" s="33">
        <f>Corr_0!C3053</f>
        <v>5.7581453802192139E-3</v>
      </c>
      <c r="D3053" s="32">
        <v>2.8269535227587732E-2</v>
      </c>
    </row>
    <row r="3054" spans="2:4" x14ac:dyDescent="0.2">
      <c r="B3054" t="s">
        <v>3084</v>
      </c>
      <c r="C3054" s="33">
        <f>Corr_0!C3054</f>
        <v>4.1835875219215529E-2</v>
      </c>
      <c r="D3054" s="32">
        <v>2.617183906425477E-2</v>
      </c>
    </row>
    <row r="3055" spans="2:4" x14ac:dyDescent="0.2">
      <c r="B3055" t="s">
        <v>3085</v>
      </c>
      <c r="C3055" s="33">
        <f>Corr_0!C3055</f>
        <v>1.0343447811157936E-2</v>
      </c>
      <c r="D3055" s="32">
        <v>4.2214566272951101E-2</v>
      </c>
    </row>
    <row r="3056" spans="2:4" x14ac:dyDescent="0.2">
      <c r="B3056" t="s">
        <v>3086</v>
      </c>
      <c r="C3056" s="33">
        <f>Corr_0!C3056</f>
        <v>-1.3458002032331133E-2</v>
      </c>
      <c r="D3056" s="32">
        <v>3.6638729029799588E-2</v>
      </c>
    </row>
    <row r="3057" spans="2:4" x14ac:dyDescent="0.2">
      <c r="B3057" t="s">
        <v>3087</v>
      </c>
      <c r="C3057" s="33">
        <f>Corr_0!C3057</f>
        <v>1.9238004988278629E-2</v>
      </c>
      <c r="D3057" s="32">
        <v>4.284325217534779E-2</v>
      </c>
    </row>
    <row r="3058" spans="2:4" x14ac:dyDescent="0.2">
      <c r="B3058" t="s">
        <v>3088</v>
      </c>
      <c r="C3058" s="33">
        <f>Corr_0!C3058</f>
        <v>1.265460069234791E-3</v>
      </c>
      <c r="D3058" s="32">
        <v>3.4697344481358292E-2</v>
      </c>
    </row>
    <row r="3059" spans="2:4" x14ac:dyDescent="0.2">
      <c r="B3059" t="s">
        <v>3089</v>
      </c>
      <c r="C3059" s="33">
        <f>Corr_0!C3059</f>
        <v>1.3643880312118464E-2</v>
      </c>
      <c r="D3059" s="32">
        <v>2.6478686041924215E-2</v>
      </c>
    </row>
    <row r="3060" spans="2:4" x14ac:dyDescent="0.2">
      <c r="B3060" t="s">
        <v>3090</v>
      </c>
      <c r="C3060" s="33">
        <f>Corr_0!C3060</f>
        <v>-1.7778671061163924E-2</v>
      </c>
      <c r="D3060" s="32">
        <v>3.0206217987182905E-2</v>
      </c>
    </row>
    <row r="3061" spans="2:4" x14ac:dyDescent="0.2">
      <c r="B3061" t="s">
        <v>3091</v>
      </c>
      <c r="C3061" s="33">
        <f>Corr_0!C3061</f>
        <v>1.5701439467500581E-3</v>
      </c>
      <c r="D3061" s="32">
        <v>3.0850192223447252E-2</v>
      </c>
    </row>
    <row r="3062" spans="2:4" x14ac:dyDescent="0.2">
      <c r="B3062" t="s">
        <v>3092</v>
      </c>
      <c r="C3062" s="33">
        <f>Corr_0!C3062</f>
        <v>6.0434284697230877E-3</v>
      </c>
      <c r="D3062" s="32">
        <v>9.4280328659551021E-2</v>
      </c>
    </row>
    <row r="3063" spans="2:4" x14ac:dyDescent="0.2">
      <c r="B3063" t="s">
        <v>3093</v>
      </c>
      <c r="C3063" s="33">
        <f>Corr_0!C3063</f>
        <v>1.7239856211970415E-2</v>
      </c>
      <c r="D3063" s="32">
        <v>3.0505949034432316E-2</v>
      </c>
    </row>
    <row r="3064" spans="2:4" x14ac:dyDescent="0.2">
      <c r="B3064" t="s">
        <v>3094</v>
      </c>
      <c r="C3064" s="33">
        <f>Corr_0!C3064</f>
        <v>-3.653393562576936E-3</v>
      </c>
      <c r="D3064" s="32">
        <v>2.5543970636890345E-2</v>
      </c>
    </row>
    <row r="3065" spans="2:4" x14ac:dyDescent="0.2">
      <c r="B3065" t="s">
        <v>3095</v>
      </c>
      <c r="C3065" s="33">
        <f>Corr_0!C3065</f>
        <v>1.3187527300517282E-2</v>
      </c>
      <c r="D3065" s="32">
        <v>5.0968971312236031E-2</v>
      </c>
    </row>
    <row r="3066" spans="2:4" x14ac:dyDescent="0.2">
      <c r="B3066" t="s">
        <v>3096</v>
      </c>
      <c r="C3066" s="33">
        <f>Corr_0!C3066</f>
        <v>1.8156760735846839E-3</v>
      </c>
      <c r="D3066" s="32">
        <v>3.3789563056055322E-2</v>
      </c>
    </row>
    <row r="3067" spans="2:4" x14ac:dyDescent="0.2">
      <c r="B3067" t="s">
        <v>3097</v>
      </c>
      <c r="C3067" s="33">
        <f>Corr_0!C3067</f>
        <v>-9.4462263578437167E-3</v>
      </c>
      <c r="D3067" s="32">
        <v>3.2636214402768038E-2</v>
      </c>
    </row>
    <row r="3068" spans="2:4" x14ac:dyDescent="0.2">
      <c r="B3068" t="s">
        <v>3098</v>
      </c>
      <c r="C3068" s="33">
        <f>Corr_0!C3068</f>
        <v>1.1809905383068524E-2</v>
      </c>
      <c r="D3068" s="32">
        <v>3.2775040815573198E-2</v>
      </c>
    </row>
    <row r="3069" spans="2:4" x14ac:dyDescent="0.2">
      <c r="B3069" t="s">
        <v>3099</v>
      </c>
      <c r="C3069" s="33">
        <f>Corr_0!C3069</f>
        <v>7.9945941399659784E-2</v>
      </c>
      <c r="D3069" s="32">
        <v>2.5116820781805216E-2</v>
      </c>
    </row>
    <row r="3070" spans="2:4" x14ac:dyDescent="0.2">
      <c r="B3070" t="s">
        <v>3100</v>
      </c>
      <c r="C3070" s="33">
        <f>Corr_0!C3070</f>
        <v>1.850958753328082E-3</v>
      </c>
      <c r="D3070" s="32">
        <v>3.5310823196119459E-2</v>
      </c>
    </row>
    <row r="3071" spans="2:4" x14ac:dyDescent="0.2">
      <c r="B3071" t="s">
        <v>3101</v>
      </c>
      <c r="C3071" s="33">
        <f>Corr_0!C3071</f>
        <v>1.6294265258797E-2</v>
      </c>
      <c r="D3071" s="32">
        <v>3.8791509028534135E-2</v>
      </c>
    </row>
    <row r="3072" spans="2:4" x14ac:dyDescent="0.2">
      <c r="B3072" t="s">
        <v>3102</v>
      </c>
      <c r="C3072" s="33">
        <f>Corr_0!C3072</f>
        <v>2.6707712613355875E-2</v>
      </c>
      <c r="D3072" s="32">
        <v>3.8679475288332661E-2</v>
      </c>
    </row>
    <row r="3073" spans="2:4" x14ac:dyDescent="0.2">
      <c r="B3073" t="s">
        <v>3103</v>
      </c>
      <c r="C3073" s="33">
        <f>Corr_0!C3073</f>
        <v>-2.0942062250192295E-2</v>
      </c>
      <c r="D3073" s="32">
        <v>4.7012919038822647E-2</v>
      </c>
    </row>
    <row r="3074" spans="2:4" x14ac:dyDescent="0.2">
      <c r="B3074" t="s">
        <v>3104</v>
      </c>
      <c r="C3074" s="33">
        <f>Corr_0!C3074</f>
        <v>2.1970248876343891E-2</v>
      </c>
      <c r="D3074" s="32">
        <v>2.9006532671047559E-2</v>
      </c>
    </row>
    <row r="3075" spans="2:4" x14ac:dyDescent="0.2">
      <c r="B3075" t="s">
        <v>3105</v>
      </c>
      <c r="C3075" s="33">
        <f>Corr_0!C3075</f>
        <v>1.7953745433484398E-2</v>
      </c>
      <c r="D3075" s="32">
        <v>2.7978588312004275E-2</v>
      </c>
    </row>
    <row r="3076" spans="2:4" x14ac:dyDescent="0.2">
      <c r="B3076" t="s">
        <v>3106</v>
      </c>
      <c r="C3076" s="33">
        <f>Corr_0!C3076</f>
        <v>-1.1914112438992706E-2</v>
      </c>
      <c r="D3076" s="32">
        <v>5.9694864408978789E-2</v>
      </c>
    </row>
    <row r="3077" spans="2:4" x14ac:dyDescent="0.2">
      <c r="B3077" t="s">
        <v>3107</v>
      </c>
      <c r="C3077" s="33">
        <f>Corr_0!C3077</f>
        <v>2.1426231323366927E-2</v>
      </c>
      <c r="D3077" s="32">
        <v>3.4509128876623753E-2</v>
      </c>
    </row>
    <row r="3078" spans="2:4" x14ac:dyDescent="0.2">
      <c r="B3078" t="s">
        <v>3108</v>
      </c>
      <c r="C3078" s="33">
        <f>Corr_0!C3078</f>
        <v>3.6440575588549733E-2</v>
      </c>
      <c r="D3078" s="32">
        <v>2.6325176489500758E-2</v>
      </c>
    </row>
    <row r="3079" spans="2:4" x14ac:dyDescent="0.2">
      <c r="B3079" t="s">
        <v>3109</v>
      </c>
      <c r="C3079" s="33">
        <f>Corr_0!C3079</f>
        <v>-7.7880435708053801E-4</v>
      </c>
      <c r="D3079" s="32">
        <v>2.5000679342847186E-2</v>
      </c>
    </row>
    <row r="3080" spans="2:4" x14ac:dyDescent="0.2">
      <c r="B3080" t="s">
        <v>3110</v>
      </c>
      <c r="C3080" s="33">
        <f>Corr_0!C3080</f>
        <v>3.7644898755687391E-2</v>
      </c>
      <c r="D3080" s="32">
        <v>2.6090308066501894E-2</v>
      </c>
    </row>
    <row r="3081" spans="2:4" x14ac:dyDescent="0.2">
      <c r="B3081" t="s">
        <v>3111</v>
      </c>
      <c r="C3081" s="33">
        <f>Corr_0!C3081</f>
        <v>-2.4807848448001338E-2</v>
      </c>
      <c r="D3081" s="32">
        <v>3.0365384118433383E-2</v>
      </c>
    </row>
    <row r="3082" spans="2:4" x14ac:dyDescent="0.2">
      <c r="B3082" t="s">
        <v>3112</v>
      </c>
      <c r="C3082" s="33">
        <f>Corr_0!C3082</f>
        <v>6.6101268462309161E-3</v>
      </c>
      <c r="D3082" s="32">
        <v>2.6965257204689931E-2</v>
      </c>
    </row>
    <row r="3083" spans="2:4" x14ac:dyDescent="0.2">
      <c r="B3083" t="s">
        <v>3113</v>
      </c>
      <c r="C3083" s="33">
        <f>Corr_0!C3083</f>
        <v>1.2736600252277019E-2</v>
      </c>
      <c r="D3083" s="32">
        <v>4.3406796750950341E-2</v>
      </c>
    </row>
    <row r="3084" spans="2:4" x14ac:dyDescent="0.2">
      <c r="B3084" t="s">
        <v>3114</v>
      </c>
      <c r="C3084" s="33">
        <f>Corr_0!C3084</f>
        <v>4.2704481203443945E-2</v>
      </c>
      <c r="D3084" s="32">
        <v>2.5120166937842719E-2</v>
      </c>
    </row>
    <row r="3085" spans="2:4" x14ac:dyDescent="0.2">
      <c r="B3085" t="s">
        <v>3115</v>
      </c>
      <c r="C3085" s="33">
        <f>Corr_0!C3085</f>
        <v>1.4569285853050527E-2</v>
      </c>
      <c r="D3085" s="32">
        <v>2.5073690069819174E-2</v>
      </c>
    </row>
    <row r="3086" spans="2:4" x14ac:dyDescent="0.2">
      <c r="B3086" t="s">
        <v>3116</v>
      </c>
      <c r="C3086" s="33">
        <f>Corr_0!C3086</f>
        <v>-4.2944265616765023E-2</v>
      </c>
      <c r="D3086" s="32">
        <v>3.6335535421446102E-2</v>
      </c>
    </row>
    <row r="3087" spans="2:4" x14ac:dyDescent="0.2">
      <c r="B3087" t="s">
        <v>3117</v>
      </c>
      <c r="C3087" s="33">
        <f>Corr_0!C3087</f>
        <v>-1.2201742887806044E-2</v>
      </c>
      <c r="D3087" s="32">
        <v>2.515974290684736E-2</v>
      </c>
    </row>
    <row r="3088" spans="2:4" x14ac:dyDescent="0.2">
      <c r="B3088" t="s">
        <v>3118</v>
      </c>
      <c r="C3088" s="33">
        <f>Corr_0!C3088</f>
        <v>-6.7435053587909192E-3</v>
      </c>
      <c r="D3088" s="32">
        <v>2.512796427468008E-2</v>
      </c>
    </row>
    <row r="3089" spans="2:4" x14ac:dyDescent="0.2">
      <c r="B3089" t="s">
        <v>3119</v>
      </c>
      <c r="C3089" s="33">
        <f>Corr_0!C3089</f>
        <v>2.7371424532019253E-2</v>
      </c>
      <c r="D3089" s="32">
        <v>2.7051334842070687E-2</v>
      </c>
    </row>
    <row r="3090" spans="2:4" x14ac:dyDescent="0.2">
      <c r="B3090" t="s">
        <v>3120</v>
      </c>
      <c r="C3090" s="33">
        <f>Corr_0!C3090</f>
        <v>5.0802710431371842E-2</v>
      </c>
      <c r="D3090" s="32">
        <v>3.5857472617176644E-2</v>
      </c>
    </row>
    <row r="3091" spans="2:4" x14ac:dyDescent="0.2">
      <c r="B3091" t="s">
        <v>3121</v>
      </c>
      <c r="C3091" s="33">
        <f>Corr_0!C3091</f>
        <v>2.1915568443934379E-2</v>
      </c>
      <c r="D3091" s="32">
        <v>6.431393725120757E-2</v>
      </c>
    </row>
    <row r="3092" spans="2:4" x14ac:dyDescent="0.2">
      <c r="B3092" t="s">
        <v>3122</v>
      </c>
      <c r="C3092" s="33">
        <f>Corr_0!C3092</f>
        <v>1.194864816891131E-2</v>
      </c>
      <c r="D3092" s="32">
        <v>2.5042574825534868E-2</v>
      </c>
    </row>
    <row r="3093" spans="2:4" x14ac:dyDescent="0.2">
      <c r="B3093" t="s">
        <v>3123</v>
      </c>
      <c r="C3093" s="33">
        <f>Corr_0!C3093</f>
        <v>1.9015161858114707E-2</v>
      </c>
      <c r="D3093" s="32">
        <v>4.9475272619297544E-2</v>
      </c>
    </row>
    <row r="3094" spans="2:4" x14ac:dyDescent="0.2">
      <c r="B3094" t="s">
        <v>3124</v>
      </c>
      <c r="C3094" s="33">
        <f>Corr_0!C3094</f>
        <v>2.6971111339123957E-2</v>
      </c>
      <c r="D3094" s="32">
        <v>2.8380336404936757E-2</v>
      </c>
    </row>
    <row r="3095" spans="2:4" x14ac:dyDescent="0.2">
      <c r="B3095" t="s">
        <v>3125</v>
      </c>
      <c r="C3095" s="33">
        <f>Corr_0!C3095</f>
        <v>7.3433012293340127E-3</v>
      </c>
      <c r="D3095" s="32">
        <v>3.279959795057287E-2</v>
      </c>
    </row>
    <row r="3096" spans="2:4" x14ac:dyDescent="0.2">
      <c r="B3096" t="s">
        <v>3126</v>
      </c>
      <c r="C3096" s="33">
        <f>Corr_0!C3096</f>
        <v>1.385726677388042E-2</v>
      </c>
      <c r="D3096" s="32">
        <v>3.1138676327311397E-2</v>
      </c>
    </row>
    <row r="3097" spans="2:4" x14ac:dyDescent="0.2">
      <c r="B3097" t="s">
        <v>3127</v>
      </c>
      <c r="C3097" s="33">
        <f>Corr_0!C3097</f>
        <v>-8.9584072586452665E-5</v>
      </c>
      <c r="D3097" s="32">
        <v>5.6875665054772602E-2</v>
      </c>
    </row>
    <row r="3098" spans="2:4" x14ac:dyDescent="0.2">
      <c r="B3098" t="s">
        <v>3128</v>
      </c>
      <c r="C3098" s="33">
        <f>Corr_0!C3098</f>
        <v>-1.4195085893022185E-2</v>
      </c>
      <c r="D3098" s="32">
        <v>0.10618947473029999</v>
      </c>
    </row>
    <row r="3099" spans="2:4" x14ac:dyDescent="0.2">
      <c r="B3099" t="s">
        <v>3129</v>
      </c>
      <c r="C3099" s="33">
        <f>Corr_0!C3099</f>
        <v>2.8517075663745811E-2</v>
      </c>
      <c r="D3099" s="32">
        <v>2.6908925659617326E-2</v>
      </c>
    </row>
    <row r="3100" spans="2:4" x14ac:dyDescent="0.2">
      <c r="B3100" t="s">
        <v>3130</v>
      </c>
      <c r="C3100" s="33">
        <f>Corr_0!C3100</f>
        <v>1.9120166278506635E-2</v>
      </c>
      <c r="D3100" s="32">
        <v>4.1120453182135558E-2</v>
      </c>
    </row>
    <row r="3101" spans="2:4" x14ac:dyDescent="0.2">
      <c r="B3101" t="s">
        <v>3131</v>
      </c>
      <c r="C3101" s="33">
        <f>Corr_0!C3101</f>
        <v>2.5766944253728117E-3</v>
      </c>
      <c r="D3101" s="32">
        <v>2.5116315643723686E-2</v>
      </c>
    </row>
    <row r="3102" spans="2:4" x14ac:dyDescent="0.2">
      <c r="B3102" t="s">
        <v>3132</v>
      </c>
      <c r="C3102" s="33">
        <f>Corr_0!C3102</f>
        <v>3.3551230923865392E-3</v>
      </c>
      <c r="D3102" s="32">
        <v>3.990196277273169E-2</v>
      </c>
    </row>
    <row r="3103" spans="2:4" x14ac:dyDescent="0.2">
      <c r="B3103" t="s">
        <v>3133</v>
      </c>
      <c r="C3103" s="33">
        <f>Corr_0!C3103</f>
        <v>-4.768818834679945E-2</v>
      </c>
      <c r="D3103" s="32">
        <v>6.6464261934612634E-2</v>
      </c>
    </row>
    <row r="3104" spans="2:4" x14ac:dyDescent="0.2">
      <c r="B3104" t="s">
        <v>3134</v>
      </c>
      <c r="C3104" s="33">
        <f>Corr_0!C3104</f>
        <v>2.4441419290557528E-2</v>
      </c>
      <c r="D3104" s="32">
        <v>2.7020896091315673E-2</v>
      </c>
    </row>
    <row r="3105" spans="2:4" x14ac:dyDescent="0.2">
      <c r="B3105" t="s">
        <v>3135</v>
      </c>
      <c r="C3105" s="33">
        <f>Corr_0!C3105</f>
        <v>-2.7159874167020231E-3</v>
      </c>
      <c r="D3105" s="32">
        <v>3.2999219128778484E-2</v>
      </c>
    </row>
    <row r="3106" spans="2:4" x14ac:dyDescent="0.2">
      <c r="B3106" t="s">
        <v>3136</v>
      </c>
      <c r="C3106" s="33">
        <f>Corr_0!C3106</f>
        <v>4.2815431482052239E-2</v>
      </c>
      <c r="D3106" s="32">
        <v>5.9347898001959214E-2</v>
      </c>
    </row>
    <row r="3107" spans="2:4" x14ac:dyDescent="0.2">
      <c r="B3107" t="s">
        <v>3137</v>
      </c>
      <c r="C3107" s="33">
        <f>Corr_0!C3107</f>
        <v>1.1278630814545715E-2</v>
      </c>
      <c r="D3107" s="32">
        <v>3.2831604056801786E-2</v>
      </c>
    </row>
    <row r="3108" spans="2:4" x14ac:dyDescent="0.2">
      <c r="B3108" t="s">
        <v>3138</v>
      </c>
      <c r="C3108" s="33">
        <f>Corr_0!C3108</f>
        <v>-4.6453711787603647E-3</v>
      </c>
      <c r="D3108" s="32">
        <v>4.3536440700356102E-2</v>
      </c>
    </row>
    <row r="3109" spans="2:4" x14ac:dyDescent="0.2">
      <c r="B3109" t="s">
        <v>3139</v>
      </c>
      <c r="C3109" s="33">
        <f>Corr_0!C3109</f>
        <v>1.0160236949282574E-2</v>
      </c>
      <c r="D3109" s="32">
        <v>5.3408055753929158E-2</v>
      </c>
    </row>
    <row r="3110" spans="2:4" x14ac:dyDescent="0.2">
      <c r="B3110" t="s">
        <v>3140</v>
      </c>
      <c r="C3110" s="33">
        <f>Corr_0!C3110</f>
        <v>1.5076828899893396E-2</v>
      </c>
      <c r="D3110" s="32">
        <v>0.11801827645204618</v>
      </c>
    </row>
    <row r="3111" spans="2:4" x14ac:dyDescent="0.2">
      <c r="B3111" t="s">
        <v>3141</v>
      </c>
      <c r="C3111" s="33">
        <f>Corr_0!C3111</f>
        <v>-1.7301160416277106E-2</v>
      </c>
      <c r="D3111" s="32">
        <v>2.5097360965999467E-2</v>
      </c>
    </row>
    <row r="3112" spans="2:4" x14ac:dyDescent="0.2">
      <c r="B3112" t="s">
        <v>3142</v>
      </c>
      <c r="C3112" s="33">
        <f>Corr_0!C3112</f>
        <v>-1.0328677663826108E-2</v>
      </c>
      <c r="D3112" s="32">
        <v>3.5874720995798408E-2</v>
      </c>
    </row>
    <row r="3113" spans="2:4" x14ac:dyDescent="0.2">
      <c r="B3113" t="s">
        <v>3143</v>
      </c>
      <c r="C3113" s="33">
        <f>Corr_0!C3113</f>
        <v>-8.9433238072815103E-3</v>
      </c>
      <c r="D3113" s="32">
        <v>2.551826282163102E-2</v>
      </c>
    </row>
    <row r="3114" spans="2:4" x14ac:dyDescent="0.2">
      <c r="B3114" t="s">
        <v>3144</v>
      </c>
      <c r="C3114" s="33">
        <f>Corr_0!C3114</f>
        <v>1.7019249826123409E-3</v>
      </c>
      <c r="D3114" s="32">
        <v>4.3887744519420582E-2</v>
      </c>
    </row>
    <row r="3115" spans="2:4" x14ac:dyDescent="0.2">
      <c r="B3115" t="s">
        <v>3145</v>
      </c>
      <c r="C3115" s="33">
        <f>Corr_0!C3115</f>
        <v>5.1820763972963415E-3</v>
      </c>
      <c r="D3115" s="32">
        <v>3.4703848890353654E-2</v>
      </c>
    </row>
    <row r="3116" spans="2:4" x14ac:dyDescent="0.2">
      <c r="B3116" t="s">
        <v>3146</v>
      </c>
      <c r="C3116" s="33">
        <f>Corr_0!C3116</f>
        <v>-1.6370319010001799E-2</v>
      </c>
      <c r="D3116" s="32">
        <v>2.7619866559638585E-2</v>
      </c>
    </row>
    <row r="3117" spans="2:4" x14ac:dyDescent="0.2">
      <c r="B3117" t="s">
        <v>3147</v>
      </c>
      <c r="C3117" s="33">
        <f>Corr_0!C3117</f>
        <v>4.1413378281893731E-3</v>
      </c>
      <c r="D3117" s="32">
        <v>4.0782903650161295E-2</v>
      </c>
    </row>
    <row r="3118" spans="2:4" x14ac:dyDescent="0.2">
      <c r="B3118" t="s">
        <v>3148</v>
      </c>
      <c r="C3118" s="33">
        <f>Corr_0!C3118</f>
        <v>2.3360632846152161E-3</v>
      </c>
      <c r="D3118" s="32">
        <v>5.0563585942875786E-2</v>
      </c>
    </row>
    <row r="3119" spans="2:4" x14ac:dyDescent="0.2">
      <c r="B3119" t="s">
        <v>3149</v>
      </c>
      <c r="C3119" s="33">
        <f>Corr_0!C3119</f>
        <v>-2.0704348991612137E-3</v>
      </c>
      <c r="D3119" s="32">
        <v>2.9363302316291071E-2</v>
      </c>
    </row>
    <row r="3120" spans="2:4" x14ac:dyDescent="0.2">
      <c r="B3120" t="s">
        <v>3150</v>
      </c>
      <c r="C3120" s="33">
        <f>Corr_0!C3120</f>
        <v>-4.2922751788588061E-3</v>
      </c>
      <c r="D3120" s="32">
        <v>8.4430490523876134E-2</v>
      </c>
    </row>
    <row r="3121" spans="2:4" x14ac:dyDescent="0.2">
      <c r="B3121" t="s">
        <v>3151</v>
      </c>
      <c r="C3121" s="33">
        <f>Corr_0!C3121</f>
        <v>-5.7368566055880296E-4</v>
      </c>
      <c r="D3121" s="32">
        <v>2.5595874173103099E-2</v>
      </c>
    </row>
    <row r="3122" spans="2:4" x14ac:dyDescent="0.2">
      <c r="B3122" t="s">
        <v>3152</v>
      </c>
      <c r="C3122" s="33">
        <f>Corr_0!C3122</f>
        <v>-6.3133094567415834E-3</v>
      </c>
      <c r="D3122" s="32">
        <v>3.2319614224468031E-2</v>
      </c>
    </row>
    <row r="3123" spans="2:4" x14ac:dyDescent="0.2">
      <c r="B3123" t="s">
        <v>3153</v>
      </c>
      <c r="C3123" s="33">
        <f>Corr_0!C3123</f>
        <v>-1.5292952370719008E-2</v>
      </c>
      <c r="D3123" s="32">
        <v>3.3092924462346053E-2</v>
      </c>
    </row>
    <row r="3124" spans="2:4" x14ac:dyDescent="0.2">
      <c r="B3124" t="s">
        <v>3154</v>
      </c>
      <c r="C3124" s="33">
        <f>Corr_0!C3124</f>
        <v>-2.6084144312488886E-2</v>
      </c>
      <c r="D3124" s="32">
        <v>4.0139869502846495E-2</v>
      </c>
    </row>
    <row r="3125" spans="2:4" x14ac:dyDescent="0.2">
      <c r="B3125" t="s">
        <v>3155</v>
      </c>
      <c r="C3125" s="33">
        <f>Corr_0!C3125</f>
        <v>-5.392731404454041E-3</v>
      </c>
      <c r="D3125" s="32">
        <v>3.4355770471059283E-2</v>
      </c>
    </row>
    <row r="3126" spans="2:4" x14ac:dyDescent="0.2">
      <c r="B3126" t="s">
        <v>3156</v>
      </c>
      <c r="C3126" s="33">
        <f>Corr_0!C3126</f>
        <v>2.1544588549884645E-2</v>
      </c>
      <c r="D3126" s="32">
        <v>3.0872731233039921E-2</v>
      </c>
    </row>
    <row r="3127" spans="2:4" x14ac:dyDescent="0.2">
      <c r="B3127" t="s">
        <v>3157</v>
      </c>
      <c r="C3127" s="33">
        <f>Corr_0!C3127</f>
        <v>1.2302997989726035E-2</v>
      </c>
      <c r="D3127" s="32">
        <v>2.5494194873684324E-2</v>
      </c>
    </row>
    <row r="3128" spans="2:4" x14ac:dyDescent="0.2">
      <c r="B3128" t="s">
        <v>3158</v>
      </c>
      <c r="C3128" s="33">
        <f>Corr_0!C3128</f>
        <v>6.8401621482957311E-3</v>
      </c>
      <c r="D3128" s="32">
        <v>3.4467046837869025E-2</v>
      </c>
    </row>
    <row r="3129" spans="2:4" x14ac:dyDescent="0.2">
      <c r="B3129" t="s">
        <v>3159</v>
      </c>
      <c r="C3129" s="33">
        <f>Corr_0!C3129</f>
        <v>3.2666198973610353E-2</v>
      </c>
      <c r="D3129" s="32">
        <v>4.0008436835694133E-2</v>
      </c>
    </row>
    <row r="3130" spans="2:4" x14ac:dyDescent="0.2">
      <c r="B3130" t="s">
        <v>3160</v>
      </c>
      <c r="C3130" s="33">
        <f>Corr_0!C3130</f>
        <v>-5.7412952181273482E-3</v>
      </c>
      <c r="D3130" s="32">
        <v>6.1028843903749887E-2</v>
      </c>
    </row>
    <row r="3131" spans="2:4" x14ac:dyDescent="0.2">
      <c r="B3131" t="s">
        <v>3161</v>
      </c>
      <c r="C3131" s="33">
        <f>Corr_0!C3131</f>
        <v>2.7949584950299054E-2</v>
      </c>
      <c r="D3131" s="32">
        <v>5.8666557180194541E-2</v>
      </c>
    </row>
    <row r="3132" spans="2:4" x14ac:dyDescent="0.2">
      <c r="B3132" t="s">
        <v>3162</v>
      </c>
      <c r="C3132" s="33">
        <f>Corr_0!C3132</f>
        <v>1.7924366096475311E-2</v>
      </c>
      <c r="D3132" s="32">
        <v>2.5074685310274722E-2</v>
      </c>
    </row>
    <row r="3133" spans="2:4" x14ac:dyDescent="0.2">
      <c r="B3133" t="s">
        <v>3163</v>
      </c>
      <c r="C3133" s="33">
        <f>Corr_0!C3133</f>
        <v>2.9685289498310834E-3</v>
      </c>
      <c r="D3133" s="32">
        <v>4.3766881073507131E-2</v>
      </c>
    </row>
    <row r="3134" spans="2:4" x14ac:dyDescent="0.2">
      <c r="B3134" t="s">
        <v>3164</v>
      </c>
      <c r="C3134" s="33">
        <f>Corr_0!C3134</f>
        <v>3.1181344313175041E-2</v>
      </c>
      <c r="D3134" s="32">
        <v>3.1082194961277496E-2</v>
      </c>
    </row>
    <row r="3135" spans="2:4" x14ac:dyDescent="0.2">
      <c r="B3135" t="s">
        <v>3165</v>
      </c>
      <c r="C3135" s="33">
        <f>Corr_0!C3135</f>
        <v>-8.094383330922118E-3</v>
      </c>
      <c r="D3135" s="32">
        <v>2.7694302639420819E-2</v>
      </c>
    </row>
    <row r="3136" spans="2:4" x14ac:dyDescent="0.2">
      <c r="B3136" t="s">
        <v>3166</v>
      </c>
      <c r="C3136" s="33">
        <f>Corr_0!C3136</f>
        <v>-2.8790306094639055E-2</v>
      </c>
      <c r="D3136" s="32">
        <v>2.5679251422265868E-2</v>
      </c>
    </row>
    <row r="3137" spans="2:4" x14ac:dyDescent="0.2">
      <c r="B3137" t="s">
        <v>3167</v>
      </c>
      <c r="C3137" s="33">
        <f>Corr_0!C3137</f>
        <v>2.3056701626078736E-2</v>
      </c>
      <c r="D3137" s="32">
        <v>3.3429476163313286E-2</v>
      </c>
    </row>
    <row r="3138" spans="2:4" x14ac:dyDescent="0.2">
      <c r="B3138" t="s">
        <v>3168</v>
      </c>
      <c r="C3138" s="33">
        <f>Corr_0!C3138</f>
        <v>9.9578003001919626E-3</v>
      </c>
      <c r="D3138" s="32">
        <v>2.7530322286924848E-2</v>
      </c>
    </row>
    <row r="3139" spans="2:4" x14ac:dyDescent="0.2">
      <c r="B3139" t="s">
        <v>3169</v>
      </c>
      <c r="C3139" s="33">
        <f>Corr_0!C3139</f>
        <v>-1.2612447357715285E-2</v>
      </c>
      <c r="D3139" s="32">
        <v>2.601374167614514E-2</v>
      </c>
    </row>
    <row r="3140" spans="2:4" x14ac:dyDescent="0.2">
      <c r="B3140" t="s">
        <v>3170</v>
      </c>
      <c r="C3140" s="33">
        <f>Corr_0!C3140</f>
        <v>2.0469473701179897E-2</v>
      </c>
      <c r="D3140" s="32">
        <v>9.1303529339660516E-2</v>
      </c>
    </row>
    <row r="3141" spans="2:4" x14ac:dyDescent="0.2">
      <c r="B3141" t="s">
        <v>3171</v>
      </c>
      <c r="C3141" s="33">
        <f>Corr_0!C3141</f>
        <v>2.779052540894042E-2</v>
      </c>
      <c r="D3141" s="32">
        <v>3.8125963950988349E-2</v>
      </c>
    </row>
    <row r="3142" spans="2:4" x14ac:dyDescent="0.2">
      <c r="B3142" t="s">
        <v>3172</v>
      </c>
      <c r="C3142" s="33">
        <f>Corr_0!C3142</f>
        <v>2.4731372822795694E-2</v>
      </c>
      <c r="D3142" s="32">
        <v>3.2476985262825754E-2</v>
      </c>
    </row>
    <row r="3143" spans="2:4" x14ac:dyDescent="0.2">
      <c r="B3143" t="s">
        <v>3173</v>
      </c>
      <c r="C3143" s="33">
        <f>Corr_0!C3143</f>
        <v>3.1124220877210756E-2</v>
      </c>
      <c r="D3143" s="32">
        <v>2.6229773606902679E-2</v>
      </c>
    </row>
    <row r="3144" spans="2:4" x14ac:dyDescent="0.2">
      <c r="B3144" t="s">
        <v>3174</v>
      </c>
      <c r="C3144" s="33">
        <f>Corr_0!C3144</f>
        <v>3.3792775970300955E-2</v>
      </c>
      <c r="D3144" s="32">
        <v>3.0792473763502727E-2</v>
      </c>
    </row>
    <row r="3145" spans="2:4" x14ac:dyDescent="0.2">
      <c r="B3145" t="s">
        <v>3175</v>
      </c>
      <c r="C3145" s="33">
        <f>Corr_0!C3145</f>
        <v>1.9600713926784648E-2</v>
      </c>
      <c r="D3145" s="32">
        <v>3.1813781073639663E-2</v>
      </c>
    </row>
    <row r="3146" spans="2:4" x14ac:dyDescent="0.2">
      <c r="B3146" t="s">
        <v>3176</v>
      </c>
      <c r="C3146" s="33">
        <f>Corr_0!C3146</f>
        <v>1.2368524996839082E-2</v>
      </c>
      <c r="D3146" s="32">
        <v>2.5033994322647239E-2</v>
      </c>
    </row>
    <row r="3147" spans="2:4" x14ac:dyDescent="0.2">
      <c r="B3147" t="s">
        <v>3177</v>
      </c>
      <c r="C3147" s="33">
        <f>Corr_0!C3147</f>
        <v>5.1689701622417296E-2</v>
      </c>
      <c r="D3147" s="32">
        <v>3.7141312934947546E-2</v>
      </c>
    </row>
    <row r="3148" spans="2:4" x14ac:dyDescent="0.2">
      <c r="B3148" t="s">
        <v>3178</v>
      </c>
      <c r="C3148" s="33">
        <f>Corr_0!C3148</f>
        <v>1.4052523391605429E-2</v>
      </c>
      <c r="D3148" s="32">
        <v>3.6812663276798115E-2</v>
      </c>
    </row>
    <row r="3149" spans="2:4" x14ac:dyDescent="0.2">
      <c r="B3149" t="s">
        <v>3179</v>
      </c>
      <c r="C3149" s="33">
        <f>Corr_0!C3149</f>
        <v>-2.0939628243398872E-2</v>
      </c>
      <c r="D3149" s="32">
        <v>4.7457841672851636E-2</v>
      </c>
    </row>
    <row r="3150" spans="2:4" x14ac:dyDescent="0.2">
      <c r="B3150" t="s">
        <v>3180</v>
      </c>
      <c r="C3150" s="33">
        <f>Corr_0!C3150</f>
        <v>-1.0797508356667715E-2</v>
      </c>
      <c r="D3150" s="32">
        <v>7.0482084592406458E-2</v>
      </c>
    </row>
    <row r="3151" spans="2:4" x14ac:dyDescent="0.2">
      <c r="B3151" t="s">
        <v>3181</v>
      </c>
      <c r="C3151" s="33">
        <f>Corr_0!C3151</f>
        <v>-1.6727992107705342E-2</v>
      </c>
      <c r="D3151" s="32">
        <v>3.9991618674845852E-2</v>
      </c>
    </row>
    <row r="3152" spans="2:4" x14ac:dyDescent="0.2">
      <c r="B3152" t="s">
        <v>3182</v>
      </c>
      <c r="C3152" s="33">
        <f>Corr_0!C3152</f>
        <v>5.3784205930056672E-3</v>
      </c>
      <c r="D3152" s="32">
        <v>3.5052080250458646E-2</v>
      </c>
    </row>
    <row r="3153" spans="2:4" x14ac:dyDescent="0.2">
      <c r="B3153" t="s">
        <v>3183</v>
      </c>
      <c r="C3153" s="33">
        <f>Corr_0!C3153</f>
        <v>1.7887888751260676E-2</v>
      </c>
      <c r="D3153" s="32">
        <v>2.7331144190677316E-2</v>
      </c>
    </row>
    <row r="3154" spans="2:4" x14ac:dyDescent="0.2">
      <c r="B3154" t="s">
        <v>3184</v>
      </c>
      <c r="C3154" s="33">
        <f>Corr_0!C3154</f>
        <v>1.3327839846343977E-2</v>
      </c>
      <c r="D3154" s="32">
        <v>9.1911075572654627E-2</v>
      </c>
    </row>
    <row r="3155" spans="2:4" x14ac:dyDescent="0.2">
      <c r="B3155" t="s">
        <v>3185</v>
      </c>
      <c r="C3155" s="33">
        <f>Corr_0!C3155</f>
        <v>1.038500613391112E-2</v>
      </c>
      <c r="D3155" s="32">
        <v>2.502386830150409E-2</v>
      </c>
    </row>
    <row r="3156" spans="2:4" x14ac:dyDescent="0.2">
      <c r="B3156" t="s">
        <v>3186</v>
      </c>
      <c r="C3156" s="33">
        <f>Corr_0!C3156</f>
        <v>-1.1664561736531956E-2</v>
      </c>
      <c r="D3156" s="32">
        <v>2.5822766254551613E-2</v>
      </c>
    </row>
    <row r="3157" spans="2:4" x14ac:dyDescent="0.2">
      <c r="B3157" t="s">
        <v>3187</v>
      </c>
      <c r="C3157" s="33">
        <f>Corr_0!C3157</f>
        <v>-1.3371212008087765E-2</v>
      </c>
      <c r="D3157" s="32">
        <v>2.8055724831941596E-2</v>
      </c>
    </row>
    <row r="3158" spans="2:4" x14ac:dyDescent="0.2">
      <c r="B3158" t="s">
        <v>3188</v>
      </c>
      <c r="C3158" s="33">
        <f>Corr_0!C3158</f>
        <v>9.0774195802967028E-3</v>
      </c>
      <c r="D3158" s="32">
        <v>3.037867716440442E-2</v>
      </c>
    </row>
    <row r="3159" spans="2:4" x14ac:dyDescent="0.2">
      <c r="B3159" t="s">
        <v>3189</v>
      </c>
      <c r="C3159" s="33">
        <f>Corr_0!C3159</f>
        <v>7.2291758244638522E-3</v>
      </c>
      <c r="D3159" s="32">
        <v>6.289403234402996E-2</v>
      </c>
    </row>
    <row r="3160" spans="2:4" x14ac:dyDescent="0.2">
      <c r="B3160" t="s">
        <v>3190</v>
      </c>
      <c r="C3160" s="33">
        <f>Corr_0!C3160</f>
        <v>3.3267049842933556E-2</v>
      </c>
      <c r="D3160" s="32">
        <v>3.1691946122602448E-2</v>
      </c>
    </row>
    <row r="3161" spans="2:4" x14ac:dyDescent="0.2">
      <c r="B3161" t="s">
        <v>3191</v>
      </c>
      <c r="C3161" s="33">
        <f>Corr_0!C3161</f>
        <v>-7.8832381769762833E-3</v>
      </c>
      <c r="D3161" s="32">
        <v>2.5344107016725508E-2</v>
      </c>
    </row>
    <row r="3162" spans="2:4" x14ac:dyDescent="0.2">
      <c r="B3162" t="s">
        <v>3192</v>
      </c>
      <c r="C3162" s="33">
        <f>Corr_0!C3162</f>
        <v>1.6456232817546809E-2</v>
      </c>
      <c r="D3162" s="32">
        <v>4.7939543285089842E-2</v>
      </c>
    </row>
    <row r="3163" spans="2:4" x14ac:dyDescent="0.2">
      <c r="B3163" t="s">
        <v>3193</v>
      </c>
      <c r="C3163" s="33">
        <f>Corr_0!C3163</f>
        <v>6.0719921580829365E-3</v>
      </c>
      <c r="D3163" s="32">
        <v>3.7890155099190831E-2</v>
      </c>
    </row>
    <row r="3164" spans="2:4" x14ac:dyDescent="0.2">
      <c r="B3164" t="s">
        <v>3194</v>
      </c>
      <c r="C3164" s="33">
        <f>Corr_0!C3164</f>
        <v>2.2969587425534371E-4</v>
      </c>
      <c r="D3164" s="32">
        <v>2.7191058924781547E-2</v>
      </c>
    </row>
    <row r="3165" spans="2:4" x14ac:dyDescent="0.2">
      <c r="B3165" t="s">
        <v>3195</v>
      </c>
      <c r="C3165" s="33">
        <f>Corr_0!C3165</f>
        <v>-4.3859413602201185E-4</v>
      </c>
      <c r="D3165" s="32">
        <v>3.1522472619806279E-2</v>
      </c>
    </row>
    <row r="3166" spans="2:4" x14ac:dyDescent="0.2">
      <c r="B3166" t="s">
        <v>3196</v>
      </c>
      <c r="C3166" s="33">
        <f>Corr_0!C3166</f>
        <v>4.1795924611059423E-2</v>
      </c>
      <c r="D3166" s="32">
        <v>2.5029656810252585E-2</v>
      </c>
    </row>
    <row r="3167" spans="2:4" x14ac:dyDescent="0.2">
      <c r="B3167" t="s">
        <v>3197</v>
      </c>
      <c r="C3167" s="33">
        <f>Corr_0!C3167</f>
        <v>1.9727898348406884E-2</v>
      </c>
      <c r="D3167" s="32">
        <v>2.8610697333088526E-2</v>
      </c>
    </row>
    <row r="3168" spans="2:4" x14ac:dyDescent="0.2">
      <c r="B3168" t="s">
        <v>3198</v>
      </c>
      <c r="C3168" s="33">
        <f>Corr_0!C3168</f>
        <v>-1.3261995791339477E-2</v>
      </c>
      <c r="D3168" s="32">
        <v>3.4490529914426818E-2</v>
      </c>
    </row>
    <row r="3169" spans="2:4" x14ac:dyDescent="0.2">
      <c r="B3169" t="s">
        <v>3199</v>
      </c>
      <c r="C3169" s="33">
        <f>Corr_0!C3169</f>
        <v>2.1045349695446587E-2</v>
      </c>
      <c r="D3169" s="32">
        <v>2.9501378141614049E-2</v>
      </c>
    </row>
    <row r="3170" spans="2:4" x14ac:dyDescent="0.2">
      <c r="B3170" t="s">
        <v>3200</v>
      </c>
      <c r="C3170" s="33">
        <f>Corr_0!C3170</f>
        <v>1.8368359326635671E-2</v>
      </c>
      <c r="D3170" s="32">
        <v>3.1232225716704656E-2</v>
      </c>
    </row>
    <row r="3171" spans="2:4" x14ac:dyDescent="0.2">
      <c r="B3171" t="s">
        <v>3201</v>
      </c>
      <c r="C3171" s="33">
        <f>Corr_0!C3171</f>
        <v>-1.4528377268607801E-3</v>
      </c>
      <c r="D3171" s="32">
        <v>3.8334504856458701E-2</v>
      </c>
    </row>
    <row r="3172" spans="2:4" x14ac:dyDescent="0.2">
      <c r="B3172" t="s">
        <v>3202</v>
      </c>
      <c r="C3172" s="33">
        <f>Corr_0!C3172</f>
        <v>3.5880926242181409E-3</v>
      </c>
      <c r="D3172" s="32">
        <v>2.7214959539336142E-2</v>
      </c>
    </row>
    <row r="3173" spans="2:4" x14ac:dyDescent="0.2">
      <c r="B3173" t="s">
        <v>3203</v>
      </c>
      <c r="C3173" s="33">
        <f>Corr_0!C3173</f>
        <v>1.8045267644983369E-2</v>
      </c>
      <c r="D3173" s="32">
        <v>5.7352866924939704E-2</v>
      </c>
    </row>
    <row r="3174" spans="2:4" x14ac:dyDescent="0.2">
      <c r="B3174" t="s">
        <v>3204</v>
      </c>
      <c r="C3174" s="33">
        <f>Corr_0!C3174</f>
        <v>1.0408824590427931E-2</v>
      </c>
      <c r="D3174" s="32">
        <v>2.5040402008281802E-2</v>
      </c>
    </row>
    <row r="3175" spans="2:4" x14ac:dyDescent="0.2">
      <c r="B3175" t="s">
        <v>3205</v>
      </c>
      <c r="C3175" s="33">
        <f>Corr_0!C3175</f>
        <v>-1.5746037215491528E-3</v>
      </c>
      <c r="D3175" s="32">
        <v>3.7544854687198856E-2</v>
      </c>
    </row>
    <row r="3176" spans="2:4" x14ac:dyDescent="0.2">
      <c r="B3176" t="s">
        <v>3206</v>
      </c>
      <c r="C3176" s="33">
        <f>Corr_0!C3176</f>
        <v>-4.6161825961938303E-3</v>
      </c>
      <c r="D3176" s="32">
        <v>5.1560757771639286E-2</v>
      </c>
    </row>
    <row r="3177" spans="2:4" x14ac:dyDescent="0.2">
      <c r="B3177" t="s">
        <v>3207</v>
      </c>
      <c r="C3177" s="33">
        <f>Corr_0!C3177</f>
        <v>2.4369133490286356E-3</v>
      </c>
      <c r="D3177" s="32">
        <v>4.0745335930483004E-2</v>
      </c>
    </row>
    <row r="3178" spans="2:4" x14ac:dyDescent="0.2">
      <c r="B3178" t="s">
        <v>3208</v>
      </c>
      <c r="C3178" s="33">
        <f>Corr_0!C3178</f>
        <v>3.118041414207972E-2</v>
      </c>
      <c r="D3178" s="32">
        <v>4.2630110552042438E-2</v>
      </c>
    </row>
    <row r="3179" spans="2:4" x14ac:dyDescent="0.2">
      <c r="B3179" t="s">
        <v>3209</v>
      </c>
      <c r="C3179" s="33">
        <f>Corr_0!C3179</f>
        <v>1.4560601033286255E-4</v>
      </c>
      <c r="D3179" s="32">
        <v>5.9185942422922348E-2</v>
      </c>
    </row>
    <row r="3180" spans="2:4" x14ac:dyDescent="0.2">
      <c r="B3180" t="s">
        <v>3210</v>
      </c>
      <c r="C3180" s="33">
        <f>Corr_0!C3180</f>
        <v>1.1516848957974599E-2</v>
      </c>
      <c r="D3180" s="32">
        <v>0.15069024412478982</v>
      </c>
    </row>
    <row r="3181" spans="2:4" x14ac:dyDescent="0.2">
      <c r="B3181" t="s">
        <v>3211</v>
      </c>
      <c r="C3181" s="33">
        <f>Corr_0!C3181</f>
        <v>4.1316584344786411E-2</v>
      </c>
      <c r="D3181" s="32">
        <v>2.519773459693863E-2</v>
      </c>
    </row>
    <row r="3182" spans="2:4" x14ac:dyDescent="0.2">
      <c r="B3182" t="s">
        <v>3212</v>
      </c>
      <c r="C3182" s="33">
        <f>Corr_0!C3182</f>
        <v>4.5812737788328756E-2</v>
      </c>
      <c r="D3182" s="32">
        <v>5.4283033215066549E-2</v>
      </c>
    </row>
    <row r="3183" spans="2:4" x14ac:dyDescent="0.2">
      <c r="B3183" t="s">
        <v>3213</v>
      </c>
      <c r="C3183" s="33">
        <f>Corr_0!C3183</f>
        <v>-3.1801953771275464E-3</v>
      </c>
      <c r="D3183" s="32">
        <v>4.4560679977925705E-2</v>
      </c>
    </row>
    <row r="3184" spans="2:4" x14ac:dyDescent="0.2">
      <c r="B3184" t="s">
        <v>3214</v>
      </c>
      <c r="C3184" s="33">
        <f>Corr_0!C3184</f>
        <v>-3.3093146432516318E-2</v>
      </c>
      <c r="D3184" s="32">
        <v>2.620399020123608E-2</v>
      </c>
    </row>
    <row r="3185" spans="2:4" x14ac:dyDescent="0.2">
      <c r="B3185" t="s">
        <v>3215</v>
      </c>
      <c r="C3185" s="33">
        <f>Corr_0!C3185</f>
        <v>-1.1052578732326209E-2</v>
      </c>
      <c r="D3185" s="32">
        <v>2.7035302557923746E-2</v>
      </c>
    </row>
    <row r="3186" spans="2:4" x14ac:dyDescent="0.2">
      <c r="B3186" t="s">
        <v>3216</v>
      </c>
      <c r="C3186" s="33">
        <f>Corr_0!C3186</f>
        <v>-2.8189697277012878E-2</v>
      </c>
      <c r="D3186" s="32">
        <v>0.10101271238564971</v>
      </c>
    </row>
    <row r="3187" spans="2:4" x14ac:dyDescent="0.2">
      <c r="B3187" t="s">
        <v>3217</v>
      </c>
      <c r="C3187" s="33">
        <f>Corr_0!C3187</f>
        <v>-1.9874242614478572E-2</v>
      </c>
      <c r="D3187" s="32">
        <v>7.0028290714243435E-2</v>
      </c>
    </row>
    <row r="3188" spans="2:4" x14ac:dyDescent="0.2">
      <c r="B3188" t="s">
        <v>3218</v>
      </c>
      <c r="C3188" s="33">
        <f>Corr_0!C3188</f>
        <v>1.3870190772258839E-2</v>
      </c>
      <c r="D3188" s="32">
        <v>2.700498057222879E-2</v>
      </c>
    </row>
    <row r="3189" spans="2:4" x14ac:dyDescent="0.2">
      <c r="B3189" t="s">
        <v>3219</v>
      </c>
      <c r="C3189" s="33">
        <f>Corr_0!C3189</f>
        <v>-6.7760668119432963E-3</v>
      </c>
      <c r="D3189" s="32">
        <v>5.1140660121191686E-2</v>
      </c>
    </row>
    <row r="3190" spans="2:4" x14ac:dyDescent="0.2">
      <c r="B3190" t="s">
        <v>3220</v>
      </c>
      <c r="C3190" s="33">
        <f>Corr_0!C3190</f>
        <v>6.3467848184393591E-5</v>
      </c>
      <c r="D3190" s="32">
        <v>6.8528986976974432E-2</v>
      </c>
    </row>
    <row r="3191" spans="2:4" x14ac:dyDescent="0.2">
      <c r="B3191" t="s">
        <v>3221</v>
      </c>
      <c r="C3191" s="33">
        <f>Corr_0!C3191</f>
        <v>-2.5215896616665734E-2</v>
      </c>
      <c r="D3191" s="32">
        <v>7.4266019955830875E-2</v>
      </c>
    </row>
    <row r="3192" spans="2:4" x14ac:dyDescent="0.2">
      <c r="B3192" t="s">
        <v>3222</v>
      </c>
      <c r="C3192" s="33">
        <f>Corr_0!C3192</f>
        <v>1.7068142418719786E-2</v>
      </c>
      <c r="D3192" s="32">
        <v>2.6557853467187503E-2</v>
      </c>
    </row>
    <row r="3193" spans="2:4" x14ac:dyDescent="0.2">
      <c r="B3193" t="s">
        <v>3223</v>
      </c>
      <c r="C3193" s="33">
        <f>Corr_0!C3193</f>
        <v>1.4155812212406286E-2</v>
      </c>
      <c r="D3193" s="32">
        <v>7.4633124684672203E-2</v>
      </c>
    </row>
    <row r="3194" spans="2:4" x14ac:dyDescent="0.2">
      <c r="B3194" t="s">
        <v>3224</v>
      </c>
      <c r="C3194" s="33">
        <f>Corr_0!C3194</f>
        <v>9.5080408285511363E-3</v>
      </c>
      <c r="D3194" s="32">
        <v>4.453851184969243E-2</v>
      </c>
    </row>
    <row r="3195" spans="2:4" x14ac:dyDescent="0.2">
      <c r="B3195" t="s">
        <v>3225</v>
      </c>
      <c r="C3195" s="33">
        <f>Corr_0!C3195</f>
        <v>1.6482275130512397E-2</v>
      </c>
      <c r="D3195" s="32">
        <v>3.1374181157625927E-2</v>
      </c>
    </row>
    <row r="3196" spans="2:4" x14ac:dyDescent="0.2">
      <c r="B3196" t="s">
        <v>3226</v>
      </c>
      <c r="C3196" s="33">
        <f>Corr_0!C3196</f>
        <v>1.1186363666473074E-2</v>
      </c>
      <c r="D3196" s="32">
        <v>4.3351541558904243E-2</v>
      </c>
    </row>
    <row r="3197" spans="2:4" x14ac:dyDescent="0.2">
      <c r="B3197" t="s">
        <v>3227</v>
      </c>
      <c r="C3197" s="33">
        <f>Corr_0!C3197</f>
        <v>-2.1961966276814571E-2</v>
      </c>
      <c r="D3197" s="32">
        <v>4.03490131541763E-2</v>
      </c>
    </row>
    <row r="3198" spans="2:4" x14ac:dyDescent="0.2">
      <c r="B3198" t="s">
        <v>3228</v>
      </c>
      <c r="C3198" s="33">
        <f>Corr_0!C3198</f>
        <v>2.1856225899265641E-3</v>
      </c>
      <c r="D3198" s="32">
        <v>2.9106499130301181E-2</v>
      </c>
    </row>
    <row r="3199" spans="2:4" x14ac:dyDescent="0.2">
      <c r="B3199" t="s">
        <v>3229</v>
      </c>
      <c r="C3199" s="33">
        <f>Corr_0!C3199</f>
        <v>1.9435678258849596E-3</v>
      </c>
      <c r="D3199" s="32">
        <v>2.501729985384607E-2</v>
      </c>
    </row>
    <row r="3200" spans="2:4" x14ac:dyDescent="0.2">
      <c r="B3200" t="s">
        <v>3230</v>
      </c>
      <c r="C3200" s="33">
        <f>Corr_0!C3200</f>
        <v>2.9131997610620519E-2</v>
      </c>
      <c r="D3200" s="32">
        <v>4.0632781356812205E-2</v>
      </c>
    </row>
    <row r="3201" spans="2:4" x14ac:dyDescent="0.2">
      <c r="B3201" t="s">
        <v>3231</v>
      </c>
      <c r="C3201" s="33">
        <f>Corr_0!C3201</f>
        <v>3.3863415371945267E-2</v>
      </c>
      <c r="D3201" s="32">
        <v>2.5157129177862211E-2</v>
      </c>
    </row>
    <row r="3202" spans="2:4" x14ac:dyDescent="0.2">
      <c r="B3202" t="s">
        <v>3232</v>
      </c>
      <c r="C3202" s="33">
        <f>Corr_0!C3202</f>
        <v>1.0954377687943932E-2</v>
      </c>
      <c r="D3202" s="32">
        <v>2.5892154765361608E-2</v>
      </c>
    </row>
    <row r="3203" spans="2:4" x14ac:dyDescent="0.2">
      <c r="B3203" t="s">
        <v>3233</v>
      </c>
      <c r="C3203" s="33">
        <f>Corr_0!C3203</f>
        <v>1.3481843405121553E-2</v>
      </c>
      <c r="D3203" s="32">
        <v>2.6475018521226544E-2</v>
      </c>
    </row>
    <row r="3204" spans="2:4" x14ac:dyDescent="0.2">
      <c r="B3204" t="s">
        <v>3234</v>
      </c>
      <c r="C3204" s="33">
        <f>Corr_0!C3204</f>
        <v>-7.6912676828033901E-3</v>
      </c>
      <c r="D3204" s="32">
        <v>2.8378762822934431E-2</v>
      </c>
    </row>
    <row r="3205" spans="2:4" x14ac:dyDescent="0.2">
      <c r="B3205" t="s">
        <v>3235</v>
      </c>
      <c r="C3205" s="33">
        <f>Corr_0!C3205</f>
        <v>2.4678920631576784E-2</v>
      </c>
      <c r="D3205" s="32">
        <v>4.3651623666879767E-2</v>
      </c>
    </row>
    <row r="3206" spans="2:4" x14ac:dyDescent="0.2">
      <c r="B3206" t="s">
        <v>3236</v>
      </c>
      <c r="C3206" s="33">
        <f>Corr_0!C3206</f>
        <v>1.484411901550732E-2</v>
      </c>
      <c r="D3206" s="32">
        <v>2.6281159116245956E-2</v>
      </c>
    </row>
    <row r="3207" spans="2:4" x14ac:dyDescent="0.2">
      <c r="B3207" t="s">
        <v>3237</v>
      </c>
      <c r="C3207" s="33">
        <f>Corr_0!C3207</f>
        <v>1.5274613908872938E-2</v>
      </c>
      <c r="D3207" s="32">
        <v>3.7973785141353876E-2</v>
      </c>
    </row>
    <row r="3208" spans="2:4" x14ac:dyDescent="0.2">
      <c r="B3208" t="s">
        <v>3238</v>
      </c>
      <c r="C3208" s="33">
        <f>Corr_0!C3208</f>
        <v>3.8117614937780223E-5</v>
      </c>
      <c r="D3208" s="32">
        <v>2.8777300973424534E-2</v>
      </c>
    </row>
    <row r="3209" spans="2:4" x14ac:dyDescent="0.2">
      <c r="B3209" t="s">
        <v>3239</v>
      </c>
      <c r="C3209" s="33">
        <f>Corr_0!C3209</f>
        <v>3.3765444098015324E-2</v>
      </c>
      <c r="D3209" s="32">
        <v>3.3104220479693788E-2</v>
      </c>
    </row>
    <row r="3210" spans="2:4" x14ac:dyDescent="0.2">
      <c r="B3210" t="s">
        <v>3240</v>
      </c>
      <c r="C3210" s="33">
        <f>Corr_0!C3210</f>
        <v>3.763109992702466E-2</v>
      </c>
      <c r="D3210" s="32">
        <v>4.6799637612821507E-2</v>
      </c>
    </row>
    <row r="3211" spans="2:4" x14ac:dyDescent="0.2">
      <c r="B3211" t="s">
        <v>3241</v>
      </c>
      <c r="C3211" s="33">
        <f>Corr_0!C3211</f>
        <v>3.1283198666463695E-2</v>
      </c>
      <c r="D3211" s="32">
        <v>2.5392523506806694E-2</v>
      </c>
    </row>
    <row r="3212" spans="2:4" x14ac:dyDescent="0.2">
      <c r="B3212" t="s">
        <v>3242</v>
      </c>
      <c r="C3212" s="33">
        <f>Corr_0!C3212</f>
        <v>1.3672429979635404E-2</v>
      </c>
      <c r="D3212" s="32">
        <v>2.5469961551560109E-2</v>
      </c>
    </row>
    <row r="3213" spans="2:4" x14ac:dyDescent="0.2">
      <c r="B3213" t="s">
        <v>3243</v>
      </c>
      <c r="C3213" s="33">
        <f>Corr_0!C3213</f>
        <v>1.8757106911653776E-3</v>
      </c>
      <c r="D3213" s="32">
        <v>4.437923315862391E-2</v>
      </c>
    </row>
    <row r="3214" spans="2:4" x14ac:dyDescent="0.2">
      <c r="B3214" t="s">
        <v>3244</v>
      </c>
      <c r="C3214" s="33">
        <f>Corr_0!C3214</f>
        <v>-4.4905221598597247E-3</v>
      </c>
      <c r="D3214" s="32">
        <v>3.7017909969440904E-2</v>
      </c>
    </row>
    <row r="3215" spans="2:4" x14ac:dyDescent="0.2">
      <c r="B3215" t="s">
        <v>3245</v>
      </c>
      <c r="C3215" s="33">
        <f>Corr_0!C3215</f>
        <v>2.2310624443292772E-4</v>
      </c>
      <c r="D3215" s="32">
        <v>2.8424086985972097E-2</v>
      </c>
    </row>
    <row r="3216" spans="2:4" x14ac:dyDescent="0.2">
      <c r="B3216" t="s">
        <v>3246</v>
      </c>
      <c r="C3216" s="33">
        <f>Corr_0!C3216</f>
        <v>-2.7006423543087469E-3</v>
      </c>
      <c r="D3216" s="32">
        <v>6.9051923462488146E-2</v>
      </c>
    </row>
    <row r="3217" spans="2:4" x14ac:dyDescent="0.2">
      <c r="B3217" t="s">
        <v>3247</v>
      </c>
      <c r="C3217" s="33">
        <f>Corr_0!C3217</f>
        <v>1.8679629819239683E-2</v>
      </c>
      <c r="D3217" s="32">
        <v>4.4220246836245203E-2</v>
      </c>
    </row>
    <row r="3218" spans="2:4" x14ac:dyDescent="0.2">
      <c r="B3218" t="s">
        <v>3248</v>
      </c>
      <c r="C3218" s="33">
        <f>Corr_0!C3218</f>
        <v>2.1416810872058149E-3</v>
      </c>
      <c r="D3218" s="32">
        <v>2.9263872030086152E-2</v>
      </c>
    </row>
    <row r="3219" spans="2:4" x14ac:dyDescent="0.2">
      <c r="B3219" t="s">
        <v>3249</v>
      </c>
      <c r="C3219" s="33">
        <f>Corr_0!C3219</f>
        <v>1.421750137959448E-2</v>
      </c>
      <c r="D3219" s="32">
        <v>3.4439066773362184E-2</v>
      </c>
    </row>
    <row r="3220" spans="2:4" x14ac:dyDescent="0.2">
      <c r="B3220" t="s">
        <v>3250</v>
      </c>
      <c r="C3220" s="33">
        <f>Corr_0!C3220</f>
        <v>2.9196389621673126E-2</v>
      </c>
      <c r="D3220" s="32">
        <v>2.517336025176977E-2</v>
      </c>
    </row>
    <row r="3221" spans="2:4" x14ac:dyDescent="0.2">
      <c r="B3221" t="s">
        <v>3251</v>
      </c>
      <c r="C3221" s="33">
        <f>Corr_0!C3221</f>
        <v>4.7254194120442225E-2</v>
      </c>
      <c r="D3221" s="32">
        <v>2.9608372220667284E-2</v>
      </c>
    </row>
    <row r="3222" spans="2:4" x14ac:dyDescent="0.2">
      <c r="B3222" t="s">
        <v>3252</v>
      </c>
      <c r="C3222" s="33">
        <f>Corr_0!C3222</f>
        <v>3.8846747513409018E-2</v>
      </c>
      <c r="D3222" s="32">
        <v>3.1156448180959702E-2</v>
      </c>
    </row>
    <row r="3223" spans="2:4" x14ac:dyDescent="0.2">
      <c r="B3223" t="s">
        <v>3253</v>
      </c>
      <c r="C3223" s="33">
        <f>Corr_0!C3223</f>
        <v>-8.81241887454212E-3</v>
      </c>
      <c r="D3223" s="32">
        <v>5.3533483677300937E-2</v>
      </c>
    </row>
    <row r="3224" spans="2:4" x14ac:dyDescent="0.2">
      <c r="B3224" t="s">
        <v>3254</v>
      </c>
      <c r="C3224" s="33">
        <f>Corr_0!C3224</f>
        <v>-1.4844845092075315E-3</v>
      </c>
      <c r="D3224" s="32">
        <v>0.14622670019132816</v>
      </c>
    </row>
    <row r="3225" spans="2:4" x14ac:dyDescent="0.2">
      <c r="B3225" t="s">
        <v>3255</v>
      </c>
      <c r="C3225" s="33">
        <f>Corr_0!C3225</f>
        <v>1.6336165319220421E-2</v>
      </c>
      <c r="D3225" s="32">
        <v>2.5330592294414395E-2</v>
      </c>
    </row>
    <row r="3226" spans="2:4" x14ac:dyDescent="0.2">
      <c r="B3226" t="s">
        <v>3256</v>
      </c>
      <c r="C3226" s="33">
        <f>Corr_0!C3226</f>
        <v>5.0869138993845054E-3</v>
      </c>
      <c r="D3226" s="32">
        <v>2.5533769413674134E-2</v>
      </c>
    </row>
    <row r="3227" spans="2:4" x14ac:dyDescent="0.2">
      <c r="B3227" t="s">
        <v>3257</v>
      </c>
      <c r="C3227" s="33">
        <f>Corr_0!C3227</f>
        <v>1.7161687254707958E-2</v>
      </c>
      <c r="D3227" s="32">
        <v>2.9043877960301202E-2</v>
      </c>
    </row>
    <row r="3228" spans="2:4" x14ac:dyDescent="0.2">
      <c r="B3228" t="s">
        <v>3258</v>
      </c>
      <c r="C3228" s="33">
        <f>Corr_0!C3228</f>
        <v>-2.8473030939214571E-2</v>
      </c>
      <c r="D3228" s="32">
        <v>3.7223042231677252E-2</v>
      </c>
    </row>
    <row r="3229" spans="2:4" x14ac:dyDescent="0.2">
      <c r="B3229" t="s">
        <v>3259</v>
      </c>
      <c r="C3229" s="33">
        <f>Corr_0!C3229</f>
        <v>1.4230295429744341E-2</v>
      </c>
      <c r="D3229" s="32">
        <v>3.135716663924569E-2</v>
      </c>
    </row>
    <row r="3230" spans="2:4" x14ac:dyDescent="0.2">
      <c r="B3230" t="s">
        <v>3260</v>
      </c>
      <c r="C3230" s="33">
        <f>Corr_0!C3230</f>
        <v>5.1198897414300717E-3</v>
      </c>
      <c r="D3230" s="32">
        <v>2.6582504449928726E-2</v>
      </c>
    </row>
    <row r="3231" spans="2:4" x14ac:dyDescent="0.2">
      <c r="B3231" t="s">
        <v>3261</v>
      </c>
      <c r="C3231" s="33">
        <f>Corr_0!C3231</f>
        <v>8.1350862483411841E-3</v>
      </c>
      <c r="D3231" s="32">
        <v>7.5552159985804779E-2</v>
      </c>
    </row>
    <row r="3232" spans="2:4" x14ac:dyDescent="0.2">
      <c r="B3232" t="s">
        <v>3262</v>
      </c>
      <c r="C3232" s="33">
        <f>Corr_0!C3232</f>
        <v>5.4291688472358039E-3</v>
      </c>
      <c r="D3232" s="32">
        <v>3.3407529315703538E-2</v>
      </c>
    </row>
    <row r="3233" spans="2:4" x14ac:dyDescent="0.2">
      <c r="B3233" t="s">
        <v>3263</v>
      </c>
      <c r="C3233" s="33">
        <f>Corr_0!C3233</f>
        <v>3.4037894747041463E-2</v>
      </c>
      <c r="D3233" s="32">
        <v>2.6036919533549502E-2</v>
      </c>
    </row>
    <row r="3234" spans="2:4" x14ac:dyDescent="0.2">
      <c r="B3234" t="s">
        <v>3264</v>
      </c>
      <c r="C3234" s="33">
        <f>Corr_0!C3234</f>
        <v>1.3570261640228339E-2</v>
      </c>
      <c r="D3234" s="32">
        <v>3.4683002779409236E-2</v>
      </c>
    </row>
    <row r="3235" spans="2:4" x14ac:dyDescent="0.2">
      <c r="B3235" t="s">
        <v>3265</v>
      </c>
      <c r="C3235" s="33">
        <f>Corr_0!C3235</f>
        <v>9.9503045614815506E-3</v>
      </c>
      <c r="D3235" s="32">
        <v>8.8555284725459538E-2</v>
      </c>
    </row>
    <row r="3236" spans="2:4" x14ac:dyDescent="0.2">
      <c r="B3236" t="s">
        <v>3266</v>
      </c>
      <c r="C3236" s="33">
        <f>Corr_0!C3236</f>
        <v>3.5121799930412489E-3</v>
      </c>
      <c r="D3236" s="32">
        <v>3.698215302829784E-2</v>
      </c>
    </row>
    <row r="3237" spans="2:4" x14ac:dyDescent="0.2">
      <c r="B3237" t="s">
        <v>3267</v>
      </c>
      <c r="C3237" s="33">
        <f>Corr_0!C3237</f>
        <v>1.8213441290583478E-2</v>
      </c>
      <c r="D3237" s="32">
        <v>6.836128946686601E-2</v>
      </c>
    </row>
    <row r="3238" spans="2:4" x14ac:dyDescent="0.2">
      <c r="B3238" t="s">
        <v>3268</v>
      </c>
      <c r="C3238" s="33">
        <f>Corr_0!C3238</f>
        <v>2.5254388389188406E-2</v>
      </c>
      <c r="D3238" s="32">
        <v>6.0228397614452971E-2</v>
      </c>
    </row>
    <row r="3239" spans="2:4" x14ac:dyDescent="0.2">
      <c r="B3239" t="s">
        <v>3269</v>
      </c>
      <c r="C3239" s="33">
        <f>Corr_0!C3239</f>
        <v>-1.4420146172120575E-2</v>
      </c>
      <c r="D3239" s="32">
        <v>2.6644763315579009E-2</v>
      </c>
    </row>
    <row r="3240" spans="2:4" x14ac:dyDescent="0.2">
      <c r="B3240" t="s">
        <v>3270</v>
      </c>
      <c r="C3240" s="33">
        <f>Corr_0!C3240</f>
        <v>1.5296211677305657E-3</v>
      </c>
      <c r="D3240" s="32">
        <v>3.0696665406492213E-2</v>
      </c>
    </row>
    <row r="3241" spans="2:4" x14ac:dyDescent="0.2">
      <c r="B3241" t="s">
        <v>3271</v>
      </c>
      <c r="C3241" s="33">
        <f>Corr_0!C3241</f>
        <v>3.3974964962367814E-2</v>
      </c>
      <c r="D3241" s="32">
        <v>3.4226343990852955E-2</v>
      </c>
    </row>
    <row r="3242" spans="2:4" x14ac:dyDescent="0.2">
      <c r="B3242" t="s">
        <v>3272</v>
      </c>
      <c r="C3242" s="33">
        <f>Corr_0!C3242</f>
        <v>2.9835858765733234E-2</v>
      </c>
      <c r="D3242" s="32">
        <v>2.9675225869948293E-2</v>
      </c>
    </row>
    <row r="3243" spans="2:4" x14ac:dyDescent="0.2">
      <c r="B3243" t="s">
        <v>3273</v>
      </c>
      <c r="C3243" s="33">
        <f>Corr_0!C3243</f>
        <v>2.7162796210762043E-2</v>
      </c>
      <c r="D3243" s="32">
        <v>7.1129761950705667E-2</v>
      </c>
    </row>
    <row r="3244" spans="2:4" x14ac:dyDescent="0.2">
      <c r="B3244" t="s">
        <v>3274</v>
      </c>
      <c r="C3244" s="33">
        <f>Corr_0!C3244</f>
        <v>3.4100736244584956E-2</v>
      </c>
      <c r="D3244" s="32">
        <v>8.0567381544670053E-2</v>
      </c>
    </row>
    <row r="3245" spans="2:4" x14ac:dyDescent="0.2">
      <c r="B3245" t="s">
        <v>3275</v>
      </c>
      <c r="C3245" s="33">
        <f>Corr_0!C3245</f>
        <v>-2.0120828006243759E-3</v>
      </c>
      <c r="D3245" s="32">
        <v>6.69751531160164E-2</v>
      </c>
    </row>
    <row r="3246" spans="2:4" x14ac:dyDescent="0.2">
      <c r="B3246" t="s">
        <v>3276</v>
      </c>
      <c r="C3246" s="33">
        <f>Corr_0!C3246</f>
        <v>1.0799592717070842E-2</v>
      </c>
      <c r="D3246" s="32">
        <v>4.5219970079959426E-2</v>
      </c>
    </row>
    <row r="3247" spans="2:4" x14ac:dyDescent="0.2">
      <c r="B3247" t="s">
        <v>3277</v>
      </c>
      <c r="C3247" s="33">
        <f>Corr_0!C3247</f>
        <v>-4.0102478155098986E-2</v>
      </c>
      <c r="D3247" s="32">
        <v>2.8887782242623603E-2</v>
      </c>
    </row>
    <row r="3248" spans="2:4" x14ac:dyDescent="0.2">
      <c r="B3248" t="s">
        <v>3278</v>
      </c>
      <c r="C3248" s="33">
        <f>Corr_0!C3248</f>
        <v>1.139866049588595E-2</v>
      </c>
      <c r="D3248" s="32">
        <v>3.0226295006662914E-2</v>
      </c>
    </row>
    <row r="3249" spans="2:4" x14ac:dyDescent="0.2">
      <c r="B3249" t="s">
        <v>3279</v>
      </c>
      <c r="C3249" s="33">
        <f>Corr_0!C3249</f>
        <v>-6.8086168464239778E-3</v>
      </c>
      <c r="D3249" s="32">
        <v>2.7708631561212241E-2</v>
      </c>
    </row>
    <row r="3250" spans="2:4" x14ac:dyDescent="0.2">
      <c r="B3250" t="s">
        <v>3280</v>
      </c>
      <c r="C3250" s="33">
        <f>Corr_0!C3250</f>
        <v>2.6069053955114239E-2</v>
      </c>
      <c r="D3250" s="32">
        <v>2.706765850845004E-2</v>
      </c>
    </row>
    <row r="3251" spans="2:4" x14ac:dyDescent="0.2">
      <c r="B3251" t="s">
        <v>3281</v>
      </c>
      <c r="C3251" s="33">
        <f>Corr_0!C3251</f>
        <v>-2.0900284472474086E-2</v>
      </c>
      <c r="D3251" s="32">
        <v>2.6660339850010227E-2</v>
      </c>
    </row>
    <row r="3252" spans="2:4" x14ac:dyDescent="0.2">
      <c r="B3252" t="s">
        <v>3282</v>
      </c>
      <c r="C3252" s="33">
        <f>Corr_0!C3252</f>
        <v>2.0738622802899658E-3</v>
      </c>
      <c r="D3252" s="32">
        <v>2.5167435043112862E-2</v>
      </c>
    </row>
    <row r="3253" spans="2:4" x14ac:dyDescent="0.2">
      <c r="B3253" t="s">
        <v>3283</v>
      </c>
      <c r="C3253" s="33">
        <f>Corr_0!C3253</f>
        <v>3.1310204197330868E-2</v>
      </c>
      <c r="D3253" s="32">
        <v>5.8846000590582738E-2</v>
      </c>
    </row>
    <row r="3254" spans="2:4" x14ac:dyDescent="0.2">
      <c r="B3254" t="s">
        <v>3284</v>
      </c>
      <c r="C3254" s="33">
        <f>Corr_0!C3254</f>
        <v>6.0608929992336108E-4</v>
      </c>
      <c r="D3254" s="32">
        <v>2.8257412934669643E-2</v>
      </c>
    </row>
    <row r="3255" spans="2:4" x14ac:dyDescent="0.2">
      <c r="B3255" t="s">
        <v>3285</v>
      </c>
      <c r="C3255" s="33">
        <f>Corr_0!C3255</f>
        <v>-8.3049237947958165E-3</v>
      </c>
      <c r="D3255" s="32">
        <v>8.1426487325155228E-2</v>
      </c>
    </row>
    <row r="3256" spans="2:4" x14ac:dyDescent="0.2">
      <c r="B3256" t="s">
        <v>3286</v>
      </c>
      <c r="C3256" s="33">
        <f>Corr_0!C3256</f>
        <v>-7.6765931955634446E-3</v>
      </c>
      <c r="D3256" s="32">
        <v>2.6715456204142771E-2</v>
      </c>
    </row>
    <row r="3257" spans="2:4" x14ac:dyDescent="0.2">
      <c r="B3257" t="s">
        <v>3287</v>
      </c>
      <c r="C3257" s="33">
        <f>Corr_0!C3257</f>
        <v>4.8996573330198712E-3</v>
      </c>
      <c r="D3257" s="32">
        <v>8.7058244984917682E-2</v>
      </c>
    </row>
    <row r="3258" spans="2:4" x14ac:dyDescent="0.2">
      <c r="B3258" t="s">
        <v>3288</v>
      </c>
      <c r="C3258" s="33">
        <f>Corr_0!C3258</f>
        <v>9.7392580358987534E-3</v>
      </c>
      <c r="D3258" s="32">
        <v>2.5898832477311222E-2</v>
      </c>
    </row>
    <row r="3259" spans="2:4" x14ac:dyDescent="0.2">
      <c r="B3259" t="s">
        <v>3289</v>
      </c>
      <c r="C3259" s="33">
        <f>Corr_0!C3259</f>
        <v>1.9282287876364355E-2</v>
      </c>
      <c r="D3259" s="32">
        <v>2.5000153909726833E-2</v>
      </c>
    </row>
    <row r="3260" spans="2:4" x14ac:dyDescent="0.2">
      <c r="B3260" t="s">
        <v>3290</v>
      </c>
      <c r="C3260" s="33">
        <f>Corr_0!C3260</f>
        <v>2.7296991723175956E-2</v>
      </c>
      <c r="D3260" s="32">
        <v>2.5136787360140508E-2</v>
      </c>
    </row>
    <row r="3261" spans="2:4" x14ac:dyDescent="0.2">
      <c r="B3261" t="s">
        <v>3291</v>
      </c>
      <c r="C3261" s="33">
        <f>Corr_0!C3261</f>
        <v>1.547664031544317E-2</v>
      </c>
      <c r="D3261" s="32">
        <v>4.4144227979443229E-2</v>
      </c>
    </row>
    <row r="3262" spans="2:4" x14ac:dyDescent="0.2">
      <c r="B3262" t="s">
        <v>3292</v>
      </c>
      <c r="C3262" s="33">
        <f>Corr_0!C3262</f>
        <v>4.5763913727662961E-2</v>
      </c>
      <c r="D3262" s="32">
        <v>3.3411071411360196E-2</v>
      </c>
    </row>
    <row r="3263" spans="2:4" x14ac:dyDescent="0.2">
      <c r="B3263" t="s">
        <v>3293</v>
      </c>
      <c r="C3263" s="33">
        <f>Corr_0!C3263</f>
        <v>1.133449026986365E-2</v>
      </c>
      <c r="D3263" s="32">
        <v>5.480542443758573E-2</v>
      </c>
    </row>
    <row r="3264" spans="2:4" x14ac:dyDescent="0.2">
      <c r="B3264" t="s">
        <v>3294</v>
      </c>
      <c r="C3264" s="33">
        <f>Corr_0!C3264</f>
        <v>3.2907606189414115E-2</v>
      </c>
      <c r="D3264" s="32">
        <v>2.7795988230237462E-2</v>
      </c>
    </row>
    <row r="3265" spans="2:4" x14ac:dyDescent="0.2">
      <c r="B3265" t="s">
        <v>3295</v>
      </c>
      <c r="C3265" s="33">
        <f>Corr_0!C3265</f>
        <v>1.4962179354263826E-2</v>
      </c>
      <c r="D3265" s="32">
        <v>4.3408626006607248E-2</v>
      </c>
    </row>
    <row r="3266" spans="2:4" x14ac:dyDescent="0.2">
      <c r="B3266" t="s">
        <v>3296</v>
      </c>
      <c r="C3266" s="33">
        <f>Corr_0!C3266</f>
        <v>2.1597269410658673E-2</v>
      </c>
      <c r="D3266" s="32">
        <v>2.6354290269487657E-2</v>
      </c>
    </row>
    <row r="3267" spans="2:4" x14ac:dyDescent="0.2">
      <c r="B3267" t="s">
        <v>3297</v>
      </c>
      <c r="C3267" s="33">
        <f>Corr_0!C3267</f>
        <v>3.7916177534711763E-2</v>
      </c>
      <c r="D3267" s="32">
        <v>3.7020100045063439E-2</v>
      </c>
    </row>
    <row r="3268" spans="2:4" x14ac:dyDescent="0.2">
      <c r="B3268" t="s">
        <v>3298</v>
      </c>
      <c r="C3268" s="33">
        <f>Corr_0!C3268</f>
        <v>-5.0203844481918908E-3</v>
      </c>
      <c r="D3268" s="32">
        <v>3.1101055321410505E-2</v>
      </c>
    </row>
    <row r="3269" spans="2:4" x14ac:dyDescent="0.2">
      <c r="B3269" t="s">
        <v>3299</v>
      </c>
      <c r="C3269" s="33">
        <f>Corr_0!C3269</f>
        <v>-8.687217434545395E-3</v>
      </c>
      <c r="D3269" s="32">
        <v>3.1391029102829308E-2</v>
      </c>
    </row>
    <row r="3270" spans="2:4" x14ac:dyDescent="0.2">
      <c r="B3270" t="s">
        <v>3300</v>
      </c>
      <c r="C3270" s="33">
        <f>Corr_0!C3270</f>
        <v>2.6695523533201121E-2</v>
      </c>
      <c r="D3270" s="32">
        <v>6.5711181172744326E-2</v>
      </c>
    </row>
    <row r="3271" spans="2:4" x14ac:dyDescent="0.2">
      <c r="B3271" t="s">
        <v>3301</v>
      </c>
      <c r="C3271" s="33">
        <f>Corr_0!C3271</f>
        <v>5.0996335735691095E-2</v>
      </c>
      <c r="D3271" s="32">
        <v>3.761521168928339E-2</v>
      </c>
    </row>
    <row r="3272" spans="2:4" x14ac:dyDescent="0.2">
      <c r="B3272" t="s">
        <v>3302</v>
      </c>
      <c r="C3272" s="33">
        <f>Corr_0!C3272</f>
        <v>-1.468134630659851E-2</v>
      </c>
      <c r="D3272" s="32">
        <v>2.5964666560301386E-2</v>
      </c>
    </row>
    <row r="3273" spans="2:4" x14ac:dyDescent="0.2">
      <c r="B3273" t="s">
        <v>3303</v>
      </c>
      <c r="C3273" s="33">
        <f>Corr_0!C3273</f>
        <v>1.9528117981174806E-2</v>
      </c>
      <c r="D3273" s="32">
        <v>5.5046966683057245E-2</v>
      </c>
    </row>
    <row r="3274" spans="2:4" x14ac:dyDescent="0.2">
      <c r="B3274" t="s">
        <v>3304</v>
      </c>
      <c r="C3274" s="33">
        <f>Corr_0!C3274</f>
        <v>1.3808628617121784E-2</v>
      </c>
      <c r="D3274" s="32">
        <v>3.9422924685140491E-2</v>
      </c>
    </row>
    <row r="3275" spans="2:4" x14ac:dyDescent="0.2">
      <c r="B3275" t="s">
        <v>3305</v>
      </c>
      <c r="C3275" s="33">
        <f>Corr_0!C3275</f>
        <v>9.9446825665928419E-4</v>
      </c>
      <c r="D3275" s="32">
        <v>3.1101317455779959E-2</v>
      </c>
    </row>
    <row r="3276" spans="2:4" x14ac:dyDescent="0.2">
      <c r="B3276" t="s">
        <v>3306</v>
      </c>
      <c r="C3276" s="33">
        <f>Corr_0!C3276</f>
        <v>8.6877036317275953E-3</v>
      </c>
      <c r="D3276" s="32">
        <v>2.7008183386356931E-2</v>
      </c>
    </row>
    <row r="3277" spans="2:4" x14ac:dyDescent="0.2">
      <c r="B3277" t="s">
        <v>3307</v>
      </c>
      <c r="C3277" s="33">
        <f>Corr_0!C3277</f>
        <v>9.2747677961620839E-3</v>
      </c>
      <c r="D3277" s="32">
        <v>3.7094185240604149E-2</v>
      </c>
    </row>
    <row r="3278" spans="2:4" x14ac:dyDescent="0.2">
      <c r="B3278" t="s">
        <v>3308</v>
      </c>
      <c r="C3278" s="33">
        <f>Corr_0!C3278</f>
        <v>1.5736975776200899E-2</v>
      </c>
      <c r="D3278" s="32">
        <v>3.2068023433700556E-2</v>
      </c>
    </row>
    <row r="3279" spans="2:4" x14ac:dyDescent="0.2">
      <c r="B3279" t="s">
        <v>3309</v>
      </c>
      <c r="C3279" s="33">
        <f>Corr_0!C3279</f>
        <v>-5.2634006926842967E-2</v>
      </c>
      <c r="D3279" s="32">
        <v>2.5025013936601427E-2</v>
      </c>
    </row>
    <row r="3280" spans="2:4" x14ac:dyDescent="0.2">
      <c r="B3280" t="s">
        <v>3310</v>
      </c>
      <c r="C3280" s="33">
        <f>Corr_0!C3280</f>
        <v>1.4297330074292566E-2</v>
      </c>
      <c r="D3280" s="32">
        <v>2.5005778842772962E-2</v>
      </c>
    </row>
    <row r="3281" spans="2:4" x14ac:dyDescent="0.2">
      <c r="B3281" t="s">
        <v>3311</v>
      </c>
      <c r="C3281" s="33">
        <f>Corr_0!C3281</f>
        <v>1.3909959642011329E-2</v>
      </c>
      <c r="D3281" s="32">
        <v>2.5058739757335045E-2</v>
      </c>
    </row>
    <row r="3282" spans="2:4" x14ac:dyDescent="0.2">
      <c r="B3282" t="s">
        <v>3312</v>
      </c>
      <c r="C3282" s="33">
        <f>Corr_0!C3282</f>
        <v>3.1586921199570968E-2</v>
      </c>
      <c r="D3282" s="32">
        <v>3.8391711709405557E-2</v>
      </c>
    </row>
    <row r="3283" spans="2:4" x14ac:dyDescent="0.2">
      <c r="B3283" t="s">
        <v>3313</v>
      </c>
      <c r="C3283" s="33">
        <f>Corr_0!C3283</f>
        <v>-7.5864995314917204E-3</v>
      </c>
      <c r="D3283" s="32">
        <v>2.8713134840817958E-2</v>
      </c>
    </row>
    <row r="3284" spans="2:4" x14ac:dyDescent="0.2">
      <c r="B3284" t="s">
        <v>3314</v>
      </c>
      <c r="C3284" s="33">
        <f>Corr_0!C3284</f>
        <v>-1.0354427956977651E-2</v>
      </c>
      <c r="D3284" s="32">
        <v>5.6837976126736862E-2</v>
      </c>
    </row>
    <row r="3285" spans="2:4" x14ac:dyDescent="0.2">
      <c r="B3285" t="s">
        <v>3315</v>
      </c>
      <c r="C3285" s="33">
        <f>Corr_0!C3285</f>
        <v>1.8601554611760225E-2</v>
      </c>
      <c r="D3285" s="32">
        <v>6.3426856054576125E-2</v>
      </c>
    </row>
    <row r="3286" spans="2:4" x14ac:dyDescent="0.2">
      <c r="B3286" t="s">
        <v>3316</v>
      </c>
      <c r="C3286" s="33">
        <f>Corr_0!C3286</f>
        <v>-5.6043372217667777E-3</v>
      </c>
      <c r="D3286" s="32">
        <v>9.2717600306349485E-2</v>
      </c>
    </row>
    <row r="3287" spans="2:4" x14ac:dyDescent="0.2">
      <c r="B3287" t="s">
        <v>3317</v>
      </c>
      <c r="C3287" s="33">
        <f>Corr_0!C3287</f>
        <v>1.9672791426272467E-2</v>
      </c>
      <c r="D3287" s="32">
        <v>3.0921874371007338E-2</v>
      </c>
    </row>
    <row r="3288" spans="2:4" x14ac:dyDescent="0.2">
      <c r="B3288" t="s">
        <v>3318</v>
      </c>
      <c r="C3288" s="33">
        <f>Corr_0!C3288</f>
        <v>3.5445340392297679E-2</v>
      </c>
      <c r="D3288" s="32">
        <v>3.1268353173237146E-2</v>
      </c>
    </row>
    <row r="3289" spans="2:4" x14ac:dyDescent="0.2">
      <c r="B3289" t="s">
        <v>3319</v>
      </c>
      <c r="C3289" s="33">
        <f>Corr_0!C3289</f>
        <v>1.20477485731545E-3</v>
      </c>
      <c r="D3289" s="32">
        <v>2.9726182194644998E-2</v>
      </c>
    </row>
    <row r="3290" spans="2:4" x14ac:dyDescent="0.2">
      <c r="B3290" t="s">
        <v>3320</v>
      </c>
      <c r="C3290" s="33">
        <f>Corr_0!C3290</f>
        <v>1.2388585918812783E-2</v>
      </c>
      <c r="D3290" s="32">
        <v>3.2506898976208128E-2</v>
      </c>
    </row>
    <row r="3291" spans="2:4" x14ac:dyDescent="0.2">
      <c r="B3291" t="s">
        <v>3321</v>
      </c>
      <c r="C3291" s="33">
        <f>Corr_0!C3291</f>
        <v>-3.2204255050256335E-2</v>
      </c>
      <c r="D3291" s="32">
        <v>2.5357083285872717E-2</v>
      </c>
    </row>
    <row r="3292" spans="2:4" x14ac:dyDescent="0.2">
      <c r="B3292" t="s">
        <v>3322</v>
      </c>
      <c r="C3292" s="33">
        <f>Corr_0!C3292</f>
        <v>1.4659176674048004E-2</v>
      </c>
      <c r="D3292" s="32">
        <v>2.5213036836237178E-2</v>
      </c>
    </row>
    <row r="3293" spans="2:4" x14ac:dyDescent="0.2">
      <c r="B3293" t="s">
        <v>3323</v>
      </c>
      <c r="C3293" s="33">
        <f>Corr_0!C3293</f>
        <v>1.653648981420304E-2</v>
      </c>
      <c r="D3293" s="32">
        <v>2.5711344392403419E-2</v>
      </c>
    </row>
    <row r="3294" spans="2:4" x14ac:dyDescent="0.2">
      <c r="B3294" t="s">
        <v>3324</v>
      </c>
      <c r="C3294" s="33">
        <f>Corr_0!C3294</f>
        <v>7.1428960089897631E-3</v>
      </c>
      <c r="D3294" s="32">
        <v>3.2339850189604016E-2</v>
      </c>
    </row>
    <row r="3295" spans="2:4" x14ac:dyDescent="0.2">
      <c r="B3295" t="s">
        <v>3325</v>
      </c>
      <c r="C3295" s="33">
        <f>Corr_0!C3295</f>
        <v>1.4455625030817191E-2</v>
      </c>
      <c r="D3295" s="32">
        <v>2.5207193002358692E-2</v>
      </c>
    </row>
    <row r="3296" spans="2:4" x14ac:dyDescent="0.2">
      <c r="B3296" t="s">
        <v>3326</v>
      </c>
      <c r="C3296" s="33">
        <f>Corr_0!C3296</f>
        <v>-1.0719321896299169E-2</v>
      </c>
      <c r="D3296" s="32">
        <v>2.5383852141050149E-2</v>
      </c>
    </row>
    <row r="3297" spans="2:4" x14ac:dyDescent="0.2">
      <c r="B3297" t="s">
        <v>3327</v>
      </c>
      <c r="C3297" s="33">
        <f>Corr_0!C3297</f>
        <v>2.5678778733962918E-2</v>
      </c>
      <c r="D3297" s="32">
        <v>4.5472842653844492E-2</v>
      </c>
    </row>
    <row r="3298" spans="2:4" x14ac:dyDescent="0.2">
      <c r="B3298" t="s">
        <v>3328</v>
      </c>
      <c r="C3298" s="33">
        <f>Corr_0!C3298</f>
        <v>1.6750039454858229E-3</v>
      </c>
      <c r="D3298" s="32">
        <v>2.5004052561007468E-2</v>
      </c>
    </row>
    <row r="3299" spans="2:4" x14ac:dyDescent="0.2">
      <c r="B3299" t="s">
        <v>3329</v>
      </c>
      <c r="C3299" s="33">
        <f>Corr_0!C3299</f>
        <v>-2.0376011627495864E-3</v>
      </c>
      <c r="D3299" s="32">
        <v>2.524482031797369E-2</v>
      </c>
    </row>
    <row r="3300" spans="2:4" x14ac:dyDescent="0.2">
      <c r="B3300" t="s">
        <v>3330</v>
      </c>
      <c r="C3300" s="33">
        <f>Corr_0!C3300</f>
        <v>5.6841448406679844E-3</v>
      </c>
      <c r="D3300" s="32">
        <v>4.1123111640811019E-2</v>
      </c>
    </row>
    <row r="3301" spans="2:4" x14ac:dyDescent="0.2">
      <c r="B3301" t="s">
        <v>3331</v>
      </c>
      <c r="C3301" s="33">
        <f>Corr_0!C3301</f>
        <v>3.8334359650055869E-2</v>
      </c>
      <c r="D3301" s="32">
        <v>4.6144142711765437E-2</v>
      </c>
    </row>
    <row r="3302" spans="2:4" x14ac:dyDescent="0.2">
      <c r="B3302" t="s">
        <v>3332</v>
      </c>
      <c r="C3302" s="33">
        <f>Corr_0!C3302</f>
        <v>-3.4565988226076177E-2</v>
      </c>
      <c r="D3302" s="32">
        <v>3.0629715653983342E-2</v>
      </c>
    </row>
    <row r="3303" spans="2:4" x14ac:dyDescent="0.2">
      <c r="B3303" t="s">
        <v>3333</v>
      </c>
      <c r="C3303" s="33">
        <f>Corr_0!C3303</f>
        <v>-4.1140590586943658E-2</v>
      </c>
      <c r="D3303" s="32">
        <v>5.2850585290344206E-2</v>
      </c>
    </row>
    <row r="3304" spans="2:4" x14ac:dyDescent="0.2">
      <c r="B3304" t="s">
        <v>3334</v>
      </c>
      <c r="C3304" s="33">
        <f>Corr_0!C3304</f>
        <v>2.1644410066367942E-2</v>
      </c>
      <c r="D3304" s="32">
        <v>5.5778989412165685E-2</v>
      </c>
    </row>
    <row r="3305" spans="2:4" x14ac:dyDescent="0.2">
      <c r="B3305" t="s">
        <v>3335</v>
      </c>
      <c r="C3305" s="33">
        <f>Corr_0!C3305</f>
        <v>1.2883611358969713E-2</v>
      </c>
      <c r="D3305" s="32">
        <v>3.1515497581092712E-2</v>
      </c>
    </row>
    <row r="3306" spans="2:4" x14ac:dyDescent="0.2">
      <c r="B3306" t="s">
        <v>3336</v>
      </c>
      <c r="C3306" s="33">
        <f>Corr_0!C3306</f>
        <v>2.040980444596649E-3</v>
      </c>
      <c r="D3306" s="32">
        <v>3.5183469548023011E-2</v>
      </c>
    </row>
    <row r="3307" spans="2:4" x14ac:dyDescent="0.2">
      <c r="B3307" t="s">
        <v>3337</v>
      </c>
      <c r="C3307" s="33">
        <f>Corr_0!C3307</f>
        <v>5.7306920006660649E-2</v>
      </c>
      <c r="D3307" s="32">
        <v>4.56256351060648E-2</v>
      </c>
    </row>
    <row r="3308" spans="2:4" x14ac:dyDescent="0.2">
      <c r="B3308" t="s">
        <v>3338</v>
      </c>
      <c r="C3308" s="33">
        <f>Corr_0!C3308</f>
        <v>3.1081019655408867E-2</v>
      </c>
      <c r="D3308" s="32">
        <v>4.0044902509684122E-2</v>
      </c>
    </row>
    <row r="3309" spans="2:4" x14ac:dyDescent="0.2">
      <c r="B3309" t="s">
        <v>3339</v>
      </c>
      <c r="C3309" s="33">
        <f>Corr_0!C3309</f>
        <v>-1.3277134861385438E-3</v>
      </c>
      <c r="D3309" s="32">
        <v>2.7649077182711659E-2</v>
      </c>
    </row>
    <row r="3310" spans="2:4" x14ac:dyDescent="0.2">
      <c r="B3310" t="s">
        <v>3340</v>
      </c>
      <c r="C3310" s="33">
        <f>Corr_0!C3310</f>
        <v>3.2581930561391007E-3</v>
      </c>
      <c r="D3310" s="32">
        <v>2.9771062201362448E-2</v>
      </c>
    </row>
    <row r="3311" spans="2:4" x14ac:dyDescent="0.2">
      <c r="B3311" t="s">
        <v>3341</v>
      </c>
      <c r="C3311" s="33">
        <f>Corr_0!C3311</f>
        <v>1.1579784764984818E-2</v>
      </c>
      <c r="D3311" s="32">
        <v>3.172263225748817E-2</v>
      </c>
    </row>
    <row r="3312" spans="2:4" x14ac:dyDescent="0.2">
      <c r="B3312" t="s">
        <v>3342</v>
      </c>
      <c r="C3312" s="33">
        <f>Corr_0!C3312</f>
        <v>1.4201715436077369E-2</v>
      </c>
      <c r="D3312" s="32">
        <v>5.4930731756555932E-2</v>
      </c>
    </row>
    <row r="3313" spans="2:4" x14ac:dyDescent="0.2">
      <c r="B3313" t="s">
        <v>3343</v>
      </c>
      <c r="C3313" s="33">
        <f>Corr_0!C3313</f>
        <v>1.2330769243763548E-2</v>
      </c>
      <c r="D3313" s="32">
        <v>2.5034754442461199E-2</v>
      </c>
    </row>
    <row r="3314" spans="2:4" x14ac:dyDescent="0.2">
      <c r="B3314" t="s">
        <v>3344</v>
      </c>
      <c r="C3314" s="33">
        <f>Corr_0!C3314</f>
        <v>3.1362047154286796E-2</v>
      </c>
      <c r="D3314" s="32">
        <v>3.4101050230769661E-2</v>
      </c>
    </row>
    <row r="3315" spans="2:4" x14ac:dyDescent="0.2">
      <c r="B3315" t="s">
        <v>3345</v>
      </c>
      <c r="C3315" s="33">
        <f>Corr_0!C3315</f>
        <v>2.5134348779144222E-2</v>
      </c>
      <c r="D3315" s="32">
        <v>8.7108398280394933E-2</v>
      </c>
    </row>
    <row r="3316" spans="2:4" x14ac:dyDescent="0.2">
      <c r="B3316" t="s">
        <v>3346</v>
      </c>
      <c r="C3316" s="33">
        <f>Corr_0!C3316</f>
        <v>4.8023968427213043E-2</v>
      </c>
      <c r="D3316" s="32">
        <v>4.2974026487610353E-2</v>
      </c>
    </row>
    <row r="3317" spans="2:4" x14ac:dyDescent="0.2">
      <c r="B3317" t="s">
        <v>3347</v>
      </c>
      <c r="C3317" s="33">
        <f>Corr_0!C3317</f>
        <v>2.3819096015509633E-2</v>
      </c>
      <c r="D3317" s="32">
        <v>4.8612266334782675E-2</v>
      </c>
    </row>
    <row r="3318" spans="2:4" x14ac:dyDescent="0.2">
      <c r="B3318" t="s">
        <v>3348</v>
      </c>
      <c r="C3318" s="33">
        <f>Corr_0!C3318</f>
        <v>2.6106164991989179E-2</v>
      </c>
      <c r="D3318" s="32">
        <v>2.6406365763861579E-2</v>
      </c>
    </row>
    <row r="3319" spans="2:4" x14ac:dyDescent="0.2">
      <c r="B3319" t="s">
        <v>3349</v>
      </c>
      <c r="C3319" s="33">
        <f>Corr_0!C3319</f>
        <v>1.3523521228265853E-2</v>
      </c>
      <c r="D3319" s="32">
        <v>2.7098415830937271E-2</v>
      </c>
    </row>
    <row r="3320" spans="2:4" x14ac:dyDescent="0.2">
      <c r="B3320" t="s">
        <v>3350</v>
      </c>
      <c r="C3320" s="33">
        <f>Corr_0!C3320</f>
        <v>-1.1561746555687034E-2</v>
      </c>
      <c r="D3320" s="32">
        <v>4.1824595642707366E-2</v>
      </c>
    </row>
    <row r="3321" spans="2:4" x14ac:dyDescent="0.2">
      <c r="B3321" t="s">
        <v>3351</v>
      </c>
      <c r="C3321" s="33">
        <f>Corr_0!C3321</f>
        <v>4.7335073944442564E-3</v>
      </c>
      <c r="D3321" s="32">
        <v>2.8210422076818134E-2</v>
      </c>
    </row>
    <row r="3322" spans="2:4" x14ac:dyDescent="0.2">
      <c r="B3322" t="s">
        <v>3352</v>
      </c>
      <c r="C3322" s="33">
        <f>Corr_0!C3322</f>
        <v>-9.5651017094046196E-3</v>
      </c>
      <c r="D3322" s="32">
        <v>2.5046404957627201E-2</v>
      </c>
    </row>
    <row r="3323" spans="2:4" x14ac:dyDescent="0.2">
      <c r="B3323" t="s">
        <v>3353</v>
      </c>
      <c r="C3323" s="33">
        <f>Corr_0!C3323</f>
        <v>2.5440795222768414E-2</v>
      </c>
      <c r="D3323" s="32">
        <v>2.5454883291930963E-2</v>
      </c>
    </row>
    <row r="3324" spans="2:4" x14ac:dyDescent="0.2">
      <c r="B3324" t="s">
        <v>3354</v>
      </c>
      <c r="C3324" s="33">
        <f>Corr_0!C3324</f>
        <v>2.2703434817758876E-2</v>
      </c>
      <c r="D3324" s="32">
        <v>2.6127066117986021E-2</v>
      </c>
    </row>
    <row r="3325" spans="2:4" x14ac:dyDescent="0.2">
      <c r="B3325" t="s">
        <v>3355</v>
      </c>
      <c r="C3325" s="33">
        <f>Corr_0!C3325</f>
        <v>-1.1323959577694125E-2</v>
      </c>
      <c r="D3325" s="32">
        <v>5.8039040663997975E-2</v>
      </c>
    </row>
    <row r="3326" spans="2:4" x14ac:dyDescent="0.2">
      <c r="B3326" t="s">
        <v>3356</v>
      </c>
      <c r="C3326" s="33">
        <f>Corr_0!C3326</f>
        <v>-6.1211061583887044E-3</v>
      </c>
      <c r="D3326" s="32">
        <v>3.9420362100259426E-2</v>
      </c>
    </row>
    <row r="3327" spans="2:4" x14ac:dyDescent="0.2">
      <c r="B3327" t="s">
        <v>3357</v>
      </c>
      <c r="C3327" s="33">
        <f>Corr_0!C3327</f>
        <v>2.9717063247472197E-2</v>
      </c>
      <c r="D3327" s="32">
        <v>2.9512033319475418E-2</v>
      </c>
    </row>
    <row r="3328" spans="2:4" x14ac:dyDescent="0.2">
      <c r="B3328" t="s">
        <v>3358</v>
      </c>
      <c r="C3328" s="33">
        <f>Corr_0!C3328</f>
        <v>-1.709405134840903E-2</v>
      </c>
      <c r="D3328" s="32">
        <v>3.9293529158611479E-2</v>
      </c>
    </row>
    <row r="3329" spans="2:4" x14ac:dyDescent="0.2">
      <c r="B3329" t="s">
        <v>3359</v>
      </c>
      <c r="C3329" s="33">
        <f>Corr_0!C3329</f>
        <v>2.2359468763906491E-2</v>
      </c>
      <c r="D3329" s="32">
        <v>3.8538922323932925E-2</v>
      </c>
    </row>
    <row r="3330" spans="2:4" x14ac:dyDescent="0.2">
      <c r="B3330" t="s">
        <v>3360</v>
      </c>
      <c r="C3330" s="33">
        <f>Corr_0!C3330</f>
        <v>7.704135351943575E-3</v>
      </c>
      <c r="D3330" s="32">
        <v>5.4696843584905334E-2</v>
      </c>
    </row>
    <row r="3331" spans="2:4" x14ac:dyDescent="0.2">
      <c r="B3331" t="s">
        <v>3361</v>
      </c>
      <c r="C3331" s="33">
        <f>Corr_0!C3331</f>
        <v>7.711350284710752E-3</v>
      </c>
      <c r="D3331" s="32">
        <v>9.0953408105946709E-2</v>
      </c>
    </row>
    <row r="3332" spans="2:4" x14ac:dyDescent="0.2">
      <c r="B3332" t="s">
        <v>3362</v>
      </c>
      <c r="C3332" s="33">
        <f>Corr_0!C3332</f>
        <v>1.2453442475225975E-2</v>
      </c>
      <c r="D3332" s="32">
        <v>3.6437585482373767E-2</v>
      </c>
    </row>
    <row r="3333" spans="2:4" x14ac:dyDescent="0.2">
      <c r="B3333" t="s">
        <v>3363</v>
      </c>
      <c r="C3333" s="33">
        <f>Corr_0!C3333</f>
        <v>-4.0313802485126171E-2</v>
      </c>
      <c r="D3333" s="32">
        <v>3.2061791445741082E-2</v>
      </c>
    </row>
    <row r="3334" spans="2:4" x14ac:dyDescent="0.2">
      <c r="B3334" t="s">
        <v>3364</v>
      </c>
      <c r="C3334" s="33">
        <f>Corr_0!C3334</f>
        <v>1.1993656149765733E-2</v>
      </c>
      <c r="D3334" s="32">
        <v>4.6161256157169615E-2</v>
      </c>
    </row>
    <row r="3335" spans="2:4" x14ac:dyDescent="0.2">
      <c r="B3335" t="s">
        <v>3365</v>
      </c>
      <c r="C3335" s="33">
        <f>Corr_0!C3335</f>
        <v>1.081124335159849E-2</v>
      </c>
      <c r="D3335" s="32">
        <v>4.6561419946118399E-2</v>
      </c>
    </row>
    <row r="3336" spans="2:4" x14ac:dyDescent="0.2">
      <c r="B3336" t="s">
        <v>3366</v>
      </c>
      <c r="C3336" s="33">
        <f>Corr_0!C3336</f>
        <v>4.1978054441692558E-2</v>
      </c>
      <c r="D3336" s="32">
        <v>2.7445470043562466E-2</v>
      </c>
    </row>
    <row r="3337" spans="2:4" x14ac:dyDescent="0.2">
      <c r="B3337" t="s">
        <v>3367</v>
      </c>
      <c r="C3337" s="33">
        <f>Corr_0!C3337</f>
        <v>-4.0539258815517135E-4</v>
      </c>
      <c r="D3337" s="32">
        <v>0.17039127033600007</v>
      </c>
    </row>
    <row r="3338" spans="2:4" x14ac:dyDescent="0.2">
      <c r="B3338" t="s">
        <v>3368</v>
      </c>
      <c r="C3338" s="33">
        <f>Corr_0!C3338</f>
        <v>9.1970530866002584E-3</v>
      </c>
      <c r="D3338" s="32">
        <v>2.5068374806969648E-2</v>
      </c>
    </row>
    <row r="3339" spans="2:4" x14ac:dyDescent="0.2">
      <c r="B3339" t="s">
        <v>3369</v>
      </c>
      <c r="C3339" s="33">
        <f>Corr_0!C3339</f>
        <v>1.1867548359985425E-2</v>
      </c>
      <c r="D3339" s="32">
        <v>2.5286339948821963E-2</v>
      </c>
    </row>
    <row r="3340" spans="2:4" x14ac:dyDescent="0.2">
      <c r="B3340" t="s">
        <v>3370</v>
      </c>
      <c r="C3340" s="33">
        <f>Corr_0!C3340</f>
        <v>-2.0240545598145653E-3</v>
      </c>
      <c r="D3340" s="32">
        <v>2.5582271613003124E-2</v>
      </c>
    </row>
    <row r="3341" spans="2:4" x14ac:dyDescent="0.2">
      <c r="B3341" t="s">
        <v>3371</v>
      </c>
      <c r="C3341" s="33">
        <f>Corr_0!C3341</f>
        <v>1.275704866418983E-2</v>
      </c>
      <c r="D3341" s="32">
        <v>2.7951537890216906E-2</v>
      </c>
    </row>
    <row r="3342" spans="2:4" x14ac:dyDescent="0.2">
      <c r="B3342" t="s">
        <v>3372</v>
      </c>
      <c r="C3342" s="33">
        <f>Corr_0!C3342</f>
        <v>1.7592328709440677E-2</v>
      </c>
      <c r="D3342" s="32">
        <v>2.808411837256998E-2</v>
      </c>
    </row>
    <row r="3343" spans="2:4" x14ac:dyDescent="0.2">
      <c r="B3343" t="s">
        <v>3373</v>
      </c>
      <c r="C3343" s="33">
        <f>Corr_0!C3343</f>
        <v>5.4610759134011829E-3</v>
      </c>
      <c r="D3343" s="32">
        <v>2.5188640904666763E-2</v>
      </c>
    </row>
    <row r="3344" spans="2:4" x14ac:dyDescent="0.2">
      <c r="B3344" t="s">
        <v>3374</v>
      </c>
      <c r="C3344" s="33">
        <f>Corr_0!C3344</f>
        <v>4.4758606654045373E-2</v>
      </c>
      <c r="D3344" s="32">
        <v>2.6154551214293907E-2</v>
      </c>
    </row>
    <row r="3345" spans="2:4" x14ac:dyDescent="0.2">
      <c r="B3345" t="s">
        <v>3375</v>
      </c>
      <c r="C3345" s="33">
        <f>Corr_0!C3345</f>
        <v>1.8053699880080678E-2</v>
      </c>
      <c r="D3345" s="32">
        <v>4.3161683055912725E-2</v>
      </c>
    </row>
    <row r="3346" spans="2:4" x14ac:dyDescent="0.2">
      <c r="B3346" t="s">
        <v>3376</v>
      </c>
      <c r="C3346" s="33">
        <f>Corr_0!C3346</f>
        <v>-2.2298844786537583E-2</v>
      </c>
      <c r="D3346" s="32">
        <v>0.11499919100331624</v>
      </c>
    </row>
    <row r="3347" spans="2:4" x14ac:dyDescent="0.2">
      <c r="B3347" t="s">
        <v>3377</v>
      </c>
      <c r="C3347" s="33">
        <f>Corr_0!C3347</f>
        <v>3.3287631846833865E-2</v>
      </c>
      <c r="D3347" s="32">
        <v>5.1478219911662605E-2</v>
      </c>
    </row>
    <row r="3348" spans="2:4" x14ac:dyDescent="0.2">
      <c r="B3348" t="s">
        <v>3378</v>
      </c>
      <c r="C3348" s="33">
        <f>Corr_0!C3348</f>
        <v>4.6771645210628701E-3</v>
      </c>
      <c r="D3348" s="32">
        <v>4.2319893855338533E-2</v>
      </c>
    </row>
    <row r="3349" spans="2:4" x14ac:dyDescent="0.2">
      <c r="B3349" t="s">
        <v>3379</v>
      </c>
      <c r="C3349" s="33">
        <f>Corr_0!C3349</f>
        <v>9.2364956276975354E-3</v>
      </c>
      <c r="D3349" s="32">
        <v>5.319656882566997E-2</v>
      </c>
    </row>
    <row r="3350" spans="2:4" x14ac:dyDescent="0.2">
      <c r="B3350" t="s">
        <v>3380</v>
      </c>
      <c r="C3350" s="33">
        <f>Corr_0!C3350</f>
        <v>4.4523328417150988E-2</v>
      </c>
      <c r="D3350" s="32">
        <v>2.6061896457749555E-2</v>
      </c>
    </row>
    <row r="3351" spans="2:4" x14ac:dyDescent="0.2">
      <c r="B3351" t="s">
        <v>3381</v>
      </c>
      <c r="C3351" s="33">
        <f>Corr_0!C3351</f>
        <v>2.6587236294226081E-2</v>
      </c>
      <c r="D3351" s="32">
        <v>3.0830711643191434E-2</v>
      </c>
    </row>
    <row r="3352" spans="2:4" x14ac:dyDescent="0.2">
      <c r="B3352" t="s">
        <v>3382</v>
      </c>
      <c r="C3352" s="33">
        <f>Corr_0!C3352</f>
        <v>-3.6495377387182979E-3</v>
      </c>
      <c r="D3352" s="32">
        <v>2.5004326656593238E-2</v>
      </c>
    </row>
    <row r="3353" spans="2:4" x14ac:dyDescent="0.2">
      <c r="B3353" t="s">
        <v>3383</v>
      </c>
      <c r="C3353" s="33">
        <f>Corr_0!C3353</f>
        <v>2.5787774050479086E-2</v>
      </c>
      <c r="D3353" s="32">
        <v>2.6428093178205193E-2</v>
      </c>
    </row>
    <row r="3354" spans="2:4" x14ac:dyDescent="0.2">
      <c r="B3354" t="s">
        <v>3384</v>
      </c>
      <c r="C3354" s="33">
        <f>Corr_0!C3354</f>
        <v>4.0790012978657718E-2</v>
      </c>
      <c r="D3354" s="32">
        <v>3.0267376860525039E-2</v>
      </c>
    </row>
    <row r="3355" spans="2:4" x14ac:dyDescent="0.2">
      <c r="B3355" t="s">
        <v>3385</v>
      </c>
      <c r="C3355" s="33">
        <f>Corr_0!C3355</f>
        <v>2.3695909698720399E-3</v>
      </c>
      <c r="D3355" s="32">
        <v>2.8936462148167703E-2</v>
      </c>
    </row>
    <row r="3356" spans="2:4" x14ac:dyDescent="0.2">
      <c r="B3356" t="s">
        <v>3386</v>
      </c>
      <c r="C3356" s="33">
        <f>Corr_0!C3356</f>
        <v>2.0703052034435003E-2</v>
      </c>
      <c r="D3356" s="32">
        <v>6.8653519965514442E-2</v>
      </c>
    </row>
    <row r="3357" spans="2:4" x14ac:dyDescent="0.2">
      <c r="B3357" t="s">
        <v>3387</v>
      </c>
      <c r="C3357" s="33">
        <f>Corr_0!C3357</f>
        <v>4.4330128476380265E-2</v>
      </c>
      <c r="D3357" s="32">
        <v>2.9427829047063377E-2</v>
      </c>
    </row>
    <row r="3358" spans="2:4" x14ac:dyDescent="0.2">
      <c r="B3358" t="s">
        <v>3388</v>
      </c>
      <c r="C3358" s="33">
        <f>Corr_0!C3358</f>
        <v>-4.2842769662782519E-4</v>
      </c>
      <c r="D3358" s="32">
        <v>3.9849903564665154E-2</v>
      </c>
    </row>
    <row r="3359" spans="2:4" x14ac:dyDescent="0.2">
      <c r="B3359" t="s">
        <v>3389</v>
      </c>
      <c r="C3359" s="33">
        <f>Corr_0!C3359</f>
        <v>-5.328168877684095E-3</v>
      </c>
      <c r="D3359" s="32">
        <v>2.7418374084638264E-2</v>
      </c>
    </row>
    <row r="3360" spans="2:4" x14ac:dyDescent="0.2">
      <c r="B3360" t="s">
        <v>3390</v>
      </c>
      <c r="C3360" s="33">
        <f>Corr_0!C3360</f>
        <v>2.8863729279739764E-2</v>
      </c>
      <c r="D3360" s="32">
        <v>5.584853174106099E-2</v>
      </c>
    </row>
    <row r="3361" spans="2:4" x14ac:dyDescent="0.2">
      <c r="B3361" t="s">
        <v>3391</v>
      </c>
      <c r="C3361" s="33">
        <f>Corr_0!C3361</f>
        <v>2.7243957217555084E-2</v>
      </c>
      <c r="D3361" s="32">
        <v>2.5112603600501729E-2</v>
      </c>
    </row>
    <row r="3362" spans="2:4" x14ac:dyDescent="0.2">
      <c r="B3362" t="s">
        <v>3392</v>
      </c>
      <c r="C3362" s="33">
        <f>Corr_0!C3362</f>
        <v>-9.8012966724857365E-3</v>
      </c>
      <c r="D3362" s="32">
        <v>6.3168916223940247E-2</v>
      </c>
    </row>
    <row r="3363" spans="2:4" x14ac:dyDescent="0.2">
      <c r="B3363" t="s">
        <v>3393</v>
      </c>
      <c r="C3363" s="33">
        <f>Corr_0!C3363</f>
        <v>5.6826654686335798E-5</v>
      </c>
      <c r="D3363" s="32">
        <v>2.7312512930487816E-2</v>
      </c>
    </row>
    <row r="3364" spans="2:4" x14ac:dyDescent="0.2">
      <c r="B3364" t="s">
        <v>3394</v>
      </c>
      <c r="C3364" s="33">
        <f>Corr_0!C3364</f>
        <v>-2.652822951373679E-2</v>
      </c>
      <c r="D3364" s="32">
        <v>2.503748729017969E-2</v>
      </c>
    </row>
    <row r="3365" spans="2:4" x14ac:dyDescent="0.2">
      <c r="B3365" t="s">
        <v>3395</v>
      </c>
      <c r="C3365" s="33">
        <f>Corr_0!C3365</f>
        <v>5.7659554577678095E-3</v>
      </c>
      <c r="D3365" s="32">
        <v>2.8646093034085197E-2</v>
      </c>
    </row>
    <row r="3366" spans="2:4" x14ac:dyDescent="0.2">
      <c r="B3366" t="s">
        <v>3396</v>
      </c>
      <c r="C3366" s="33">
        <f>Corr_0!C3366</f>
        <v>8.8094505088433424E-4</v>
      </c>
      <c r="D3366" s="32">
        <v>2.5091037893222409E-2</v>
      </c>
    </row>
    <row r="3367" spans="2:4" x14ac:dyDescent="0.2">
      <c r="B3367" t="s">
        <v>3397</v>
      </c>
      <c r="C3367" s="33">
        <f>Corr_0!C3367</f>
        <v>6.7446192880975062E-3</v>
      </c>
      <c r="D3367" s="32">
        <v>4.031973372824102E-2</v>
      </c>
    </row>
    <row r="3368" spans="2:4" x14ac:dyDescent="0.2">
      <c r="B3368" t="s">
        <v>3398</v>
      </c>
      <c r="C3368" s="33">
        <f>Corr_0!C3368</f>
        <v>-5.5943503783902303E-3</v>
      </c>
      <c r="D3368" s="32">
        <v>2.7594221061120451E-2</v>
      </c>
    </row>
    <row r="3369" spans="2:4" x14ac:dyDescent="0.2">
      <c r="B3369" t="s">
        <v>3399</v>
      </c>
      <c r="C3369" s="33">
        <f>Corr_0!C3369</f>
        <v>1.1437432298046196E-2</v>
      </c>
      <c r="D3369" s="32">
        <v>2.5445908562034422E-2</v>
      </c>
    </row>
    <row r="3370" spans="2:4" x14ac:dyDescent="0.2">
      <c r="B3370" t="s">
        <v>3400</v>
      </c>
      <c r="C3370" s="33">
        <f>Corr_0!C3370</f>
        <v>-1.847105812113746E-3</v>
      </c>
      <c r="D3370" s="32">
        <v>2.5589706547694741E-2</v>
      </c>
    </row>
    <row r="3371" spans="2:4" x14ac:dyDescent="0.2">
      <c r="B3371" t="s">
        <v>3401</v>
      </c>
      <c r="C3371" s="33">
        <f>Corr_0!C3371</f>
        <v>-9.1329484421349624E-5</v>
      </c>
      <c r="D3371" s="32">
        <v>5.2590996821100862E-2</v>
      </c>
    </row>
    <row r="3372" spans="2:4" x14ac:dyDescent="0.2">
      <c r="B3372" t="s">
        <v>3402</v>
      </c>
      <c r="C3372" s="33">
        <f>Corr_0!C3372</f>
        <v>-7.0073515974127861E-3</v>
      </c>
      <c r="D3372" s="32">
        <v>2.6067865535205223E-2</v>
      </c>
    </row>
    <row r="3373" spans="2:4" x14ac:dyDescent="0.2">
      <c r="B3373" t="s">
        <v>3403</v>
      </c>
      <c r="C3373" s="33">
        <f>Corr_0!C3373</f>
        <v>2.9826446161596666E-2</v>
      </c>
      <c r="D3373" s="32">
        <v>2.5766413105380255E-2</v>
      </c>
    </row>
    <row r="3374" spans="2:4" x14ac:dyDescent="0.2">
      <c r="B3374" t="s">
        <v>3404</v>
      </c>
      <c r="C3374" s="33">
        <f>Corr_0!C3374</f>
        <v>4.0452539406197877E-2</v>
      </c>
      <c r="D3374" s="32">
        <v>3.4715248996203728E-2</v>
      </c>
    </row>
    <row r="3375" spans="2:4" x14ac:dyDescent="0.2">
      <c r="B3375" t="s">
        <v>3405</v>
      </c>
      <c r="C3375" s="33">
        <f>Corr_0!C3375</f>
        <v>6.1850763508658563E-2</v>
      </c>
      <c r="D3375" s="32">
        <v>3.2178186916361588E-2</v>
      </c>
    </row>
    <row r="3376" spans="2:4" x14ac:dyDescent="0.2">
      <c r="B3376" t="s">
        <v>3406</v>
      </c>
      <c r="C3376" s="33">
        <f>Corr_0!C3376</f>
        <v>4.6463257154642369E-2</v>
      </c>
      <c r="D3376" s="32">
        <v>2.6760096521591246E-2</v>
      </c>
    </row>
    <row r="3377" spans="2:4" x14ac:dyDescent="0.2">
      <c r="B3377" t="s">
        <v>3407</v>
      </c>
      <c r="C3377" s="33">
        <f>Corr_0!C3377</f>
        <v>3.4320214757871538E-2</v>
      </c>
      <c r="D3377" s="32">
        <v>3.6000747555703518E-2</v>
      </c>
    </row>
    <row r="3378" spans="2:4" x14ac:dyDescent="0.2">
      <c r="B3378" t="s">
        <v>3408</v>
      </c>
      <c r="C3378" s="33">
        <f>Corr_0!C3378</f>
        <v>1.4632028180079856E-2</v>
      </c>
      <c r="D3378" s="32">
        <v>2.800841056862248E-2</v>
      </c>
    </row>
    <row r="3379" spans="2:4" x14ac:dyDescent="0.2">
      <c r="B3379" t="s">
        <v>3409</v>
      </c>
      <c r="C3379" s="33">
        <f>Corr_0!C3379</f>
        <v>2.89142028422456E-2</v>
      </c>
      <c r="D3379" s="32">
        <v>2.5386892614012939E-2</v>
      </c>
    </row>
    <row r="3380" spans="2:4" x14ac:dyDescent="0.2">
      <c r="B3380" t="s">
        <v>3410</v>
      </c>
      <c r="C3380" s="33">
        <f>Corr_0!C3380</f>
        <v>3.9473093864219252E-2</v>
      </c>
      <c r="D3380" s="32">
        <v>2.6657920085151755E-2</v>
      </c>
    </row>
    <row r="3381" spans="2:4" x14ac:dyDescent="0.2">
      <c r="B3381" t="s">
        <v>3411</v>
      </c>
      <c r="C3381" s="33">
        <f>Corr_0!C3381</f>
        <v>-1.5999042512274866E-2</v>
      </c>
      <c r="D3381" s="32">
        <v>2.7326367943439268E-2</v>
      </c>
    </row>
    <row r="3382" spans="2:4" x14ac:dyDescent="0.2">
      <c r="B3382" t="s">
        <v>3412</v>
      </c>
      <c r="C3382" s="33">
        <f>Corr_0!C3382</f>
        <v>1.5853626225416077E-2</v>
      </c>
      <c r="D3382" s="32">
        <v>0.1093816528129419</v>
      </c>
    </row>
    <row r="3383" spans="2:4" x14ac:dyDescent="0.2">
      <c r="B3383" t="s">
        <v>3413</v>
      </c>
      <c r="C3383" s="33">
        <f>Corr_0!C3383</f>
        <v>6.8092848523023698E-4</v>
      </c>
      <c r="D3383" s="32">
        <v>2.7703208486384454E-2</v>
      </c>
    </row>
    <row r="3384" spans="2:4" x14ac:dyDescent="0.2">
      <c r="B3384" t="s">
        <v>3414</v>
      </c>
      <c r="C3384" s="33">
        <f>Corr_0!C3384</f>
        <v>3.4056110640504345E-2</v>
      </c>
      <c r="D3384" s="32">
        <v>3.8215590175687798E-2</v>
      </c>
    </row>
    <row r="3385" spans="2:4" x14ac:dyDescent="0.2">
      <c r="B3385" t="s">
        <v>3415</v>
      </c>
      <c r="C3385" s="33">
        <f>Corr_0!C3385</f>
        <v>1.8264791197418619E-2</v>
      </c>
      <c r="D3385" s="32">
        <v>2.500077939198693E-2</v>
      </c>
    </row>
    <row r="3386" spans="2:4" x14ac:dyDescent="0.2">
      <c r="B3386" t="s">
        <v>3416</v>
      </c>
      <c r="C3386" s="33">
        <f>Corr_0!C3386</f>
        <v>1.2024436154062224E-2</v>
      </c>
      <c r="D3386" s="32">
        <v>5.0251193363155172E-2</v>
      </c>
    </row>
    <row r="3387" spans="2:4" x14ac:dyDescent="0.2">
      <c r="B3387" t="s">
        <v>3417</v>
      </c>
      <c r="C3387" s="33">
        <f>Corr_0!C3387</f>
        <v>-9.7404695400953728E-4</v>
      </c>
      <c r="D3387" s="32">
        <v>8.5322724161639496E-2</v>
      </c>
    </row>
    <row r="3388" spans="2:4" x14ac:dyDescent="0.2">
      <c r="B3388" t="s">
        <v>3418</v>
      </c>
      <c r="C3388" s="33">
        <f>Corr_0!C3388</f>
        <v>7.7951039526347587E-3</v>
      </c>
      <c r="D3388" s="32">
        <v>3.0339960174668223E-2</v>
      </c>
    </row>
    <row r="3389" spans="2:4" x14ac:dyDescent="0.2">
      <c r="B3389" t="s">
        <v>3419</v>
      </c>
      <c r="C3389" s="33">
        <f>Corr_0!C3389</f>
        <v>-1.8346733202639617E-2</v>
      </c>
      <c r="D3389" s="32">
        <v>3.0745189967194594E-2</v>
      </c>
    </row>
    <row r="3390" spans="2:4" x14ac:dyDescent="0.2">
      <c r="B3390" t="s">
        <v>3420</v>
      </c>
      <c r="C3390" s="33">
        <f>Corr_0!C3390</f>
        <v>1.5521848541353609E-2</v>
      </c>
      <c r="D3390" s="32">
        <v>3.3793556069323091E-2</v>
      </c>
    </row>
    <row r="3391" spans="2:4" x14ac:dyDescent="0.2">
      <c r="B3391" t="s">
        <v>3421</v>
      </c>
      <c r="C3391" s="33">
        <f>Corr_0!C3391</f>
        <v>7.9681827939281913E-4</v>
      </c>
      <c r="D3391" s="32">
        <v>2.8490107262980915E-2</v>
      </c>
    </row>
    <row r="3392" spans="2:4" x14ac:dyDescent="0.2">
      <c r="B3392" t="s">
        <v>3422</v>
      </c>
      <c r="C3392" s="33">
        <f>Corr_0!C3392</f>
        <v>4.4573310782009608E-2</v>
      </c>
      <c r="D3392" s="32">
        <v>3.0365624449855237E-2</v>
      </c>
    </row>
    <row r="3393" spans="2:4" x14ac:dyDescent="0.2">
      <c r="B3393" t="s">
        <v>3423</v>
      </c>
      <c r="C3393" s="33">
        <f>Corr_0!C3393</f>
        <v>-3.0172255153506931E-2</v>
      </c>
      <c r="D3393" s="32">
        <v>4.4387470767588748E-2</v>
      </c>
    </row>
    <row r="3394" spans="2:4" x14ac:dyDescent="0.2">
      <c r="B3394" t="s">
        <v>3424</v>
      </c>
      <c r="C3394" s="33">
        <f>Corr_0!C3394</f>
        <v>1.3656048382747699E-2</v>
      </c>
      <c r="D3394" s="32">
        <v>5.3377152176165434E-2</v>
      </c>
    </row>
    <row r="3395" spans="2:4" x14ac:dyDescent="0.2">
      <c r="B3395" t="s">
        <v>3425</v>
      </c>
      <c r="C3395" s="33">
        <f>Corr_0!C3395</f>
        <v>-1.5335621396423306E-2</v>
      </c>
      <c r="D3395" s="32">
        <v>4.1461724212541434E-2</v>
      </c>
    </row>
    <row r="3396" spans="2:4" x14ac:dyDescent="0.2">
      <c r="B3396" t="s">
        <v>3426</v>
      </c>
      <c r="C3396" s="33">
        <f>Corr_0!C3396</f>
        <v>1.2391229089234212E-2</v>
      </c>
      <c r="D3396" s="32">
        <v>4.1124400574223938E-2</v>
      </c>
    </row>
    <row r="3397" spans="2:4" x14ac:dyDescent="0.2">
      <c r="B3397" t="s">
        <v>3427</v>
      </c>
      <c r="C3397" s="33">
        <f>Corr_0!C3397</f>
        <v>-4.7982648576318315E-2</v>
      </c>
      <c r="D3397" s="32">
        <v>3.7431189261024865E-2</v>
      </c>
    </row>
    <row r="3398" spans="2:4" x14ac:dyDescent="0.2">
      <c r="B3398" t="s">
        <v>3428</v>
      </c>
      <c r="C3398" s="33">
        <f>Corr_0!C3398</f>
        <v>1.7432009177119914E-2</v>
      </c>
      <c r="D3398" s="32">
        <v>3.1330726804981425E-2</v>
      </c>
    </row>
    <row r="3399" spans="2:4" x14ac:dyDescent="0.2">
      <c r="B3399" t="s">
        <v>3429</v>
      </c>
      <c r="C3399" s="33">
        <f>Corr_0!C3399</f>
        <v>9.2265473240017038E-3</v>
      </c>
      <c r="D3399" s="32">
        <v>8.8384929142263147E-2</v>
      </c>
    </row>
    <row r="3400" spans="2:4" x14ac:dyDescent="0.2">
      <c r="B3400" t="s">
        <v>3430</v>
      </c>
      <c r="C3400" s="33">
        <f>Corr_0!C3400</f>
        <v>-2.1609833085750096E-2</v>
      </c>
      <c r="D3400" s="32">
        <v>2.8333519293717156E-2</v>
      </c>
    </row>
    <row r="3401" spans="2:4" x14ac:dyDescent="0.2">
      <c r="B3401" t="s">
        <v>3431</v>
      </c>
      <c r="C3401" s="33">
        <f>Corr_0!C3401</f>
        <v>3.0643988124285267E-2</v>
      </c>
      <c r="D3401" s="32">
        <v>8.0506553676970849E-2</v>
      </c>
    </row>
    <row r="3402" spans="2:4" x14ac:dyDescent="0.2">
      <c r="B3402" t="s">
        <v>3432</v>
      </c>
      <c r="C3402" s="33">
        <f>Corr_0!C3402</f>
        <v>1.2622167579763277E-2</v>
      </c>
      <c r="D3402" s="32">
        <v>3.9393960163044514E-2</v>
      </c>
    </row>
    <row r="3403" spans="2:4" x14ac:dyDescent="0.2">
      <c r="B3403" t="s">
        <v>3433</v>
      </c>
      <c r="C3403" s="33">
        <f>Corr_0!C3403</f>
        <v>4.2180403455256005E-2</v>
      </c>
      <c r="D3403" s="32">
        <v>2.5154314343831252E-2</v>
      </c>
    </row>
    <row r="3404" spans="2:4" x14ac:dyDescent="0.2">
      <c r="B3404" t="s">
        <v>3434</v>
      </c>
      <c r="C3404" s="33">
        <f>Corr_0!C3404</f>
        <v>4.6816566741674351E-2</v>
      </c>
      <c r="D3404" s="32">
        <v>2.6139245336679412E-2</v>
      </c>
    </row>
    <row r="3405" spans="2:4" x14ac:dyDescent="0.2">
      <c r="B3405" t="s">
        <v>3435</v>
      </c>
      <c r="C3405" s="33">
        <f>Corr_0!C3405</f>
        <v>-3.5566180122669159E-3</v>
      </c>
      <c r="D3405" s="32">
        <v>3.0913241193903249E-2</v>
      </c>
    </row>
    <row r="3406" spans="2:4" x14ac:dyDescent="0.2">
      <c r="B3406" t="s">
        <v>3436</v>
      </c>
      <c r="C3406" s="33">
        <f>Corr_0!C3406</f>
        <v>5.3367972404085766E-3</v>
      </c>
      <c r="D3406" s="32">
        <v>3.6042144997519954E-2</v>
      </c>
    </row>
    <row r="3407" spans="2:4" x14ac:dyDescent="0.2">
      <c r="B3407" t="s">
        <v>3437</v>
      </c>
      <c r="C3407" s="33">
        <f>Corr_0!C3407</f>
        <v>-1.7634866084878291E-2</v>
      </c>
      <c r="D3407" s="32">
        <v>2.8591852659648392E-2</v>
      </c>
    </row>
    <row r="3408" spans="2:4" x14ac:dyDescent="0.2">
      <c r="B3408" t="s">
        <v>3438</v>
      </c>
      <c r="C3408" s="33">
        <f>Corr_0!C3408</f>
        <v>3.4045313543101793E-2</v>
      </c>
      <c r="D3408" s="32">
        <v>2.5698432386709207E-2</v>
      </c>
    </row>
    <row r="3409" spans="2:4" x14ac:dyDescent="0.2">
      <c r="B3409" t="s">
        <v>3439</v>
      </c>
      <c r="C3409" s="33">
        <f>Corr_0!C3409</f>
        <v>1.2102733732540297E-3</v>
      </c>
      <c r="D3409" s="32">
        <v>2.6143757364365368E-2</v>
      </c>
    </row>
    <row r="3410" spans="2:4" x14ac:dyDescent="0.2">
      <c r="B3410" t="s">
        <v>3440</v>
      </c>
      <c r="C3410" s="33">
        <f>Corr_0!C3410</f>
        <v>-1.529370395956574E-2</v>
      </c>
      <c r="D3410" s="32">
        <v>2.5222419722496739E-2</v>
      </c>
    </row>
    <row r="3411" spans="2:4" x14ac:dyDescent="0.2">
      <c r="B3411" t="s">
        <v>3441</v>
      </c>
      <c r="C3411" s="33">
        <f>Corr_0!C3411</f>
        <v>-1.901018742770795E-2</v>
      </c>
      <c r="D3411" s="32">
        <v>2.5171975591213105E-2</v>
      </c>
    </row>
    <row r="3412" spans="2:4" x14ac:dyDescent="0.2">
      <c r="B3412" t="s">
        <v>3442</v>
      </c>
      <c r="C3412" s="33">
        <f>Corr_0!C3412</f>
        <v>2.7816871672471252E-2</v>
      </c>
      <c r="D3412" s="32">
        <v>2.8610205363995188E-2</v>
      </c>
    </row>
    <row r="3413" spans="2:4" x14ac:dyDescent="0.2">
      <c r="B3413" t="s">
        <v>3443</v>
      </c>
      <c r="C3413" s="33">
        <f>Corr_0!C3413</f>
        <v>-5.95574118538089E-3</v>
      </c>
      <c r="D3413" s="32">
        <v>2.5370374093114614E-2</v>
      </c>
    </row>
    <row r="3414" spans="2:4" x14ac:dyDescent="0.2">
      <c r="B3414" t="s">
        <v>3444</v>
      </c>
      <c r="C3414" s="33">
        <f>Corr_0!C3414</f>
        <v>2.4779612855692759E-2</v>
      </c>
      <c r="D3414" s="32">
        <v>2.9053150505973686E-2</v>
      </c>
    </row>
    <row r="3415" spans="2:4" x14ac:dyDescent="0.2">
      <c r="B3415" t="s">
        <v>3445</v>
      </c>
      <c r="C3415" s="33">
        <f>Corr_0!C3415</f>
        <v>6.3230153531084379E-3</v>
      </c>
      <c r="D3415" s="32">
        <v>2.6037736152320315E-2</v>
      </c>
    </row>
    <row r="3416" spans="2:4" x14ac:dyDescent="0.2">
      <c r="B3416" t="s">
        <v>3446</v>
      </c>
      <c r="C3416" s="33">
        <f>Corr_0!C3416</f>
        <v>2.8629649186348756E-2</v>
      </c>
      <c r="D3416" s="32">
        <v>3.4998933812828724E-2</v>
      </c>
    </row>
    <row r="3417" spans="2:4" x14ac:dyDescent="0.2">
      <c r="B3417" t="s">
        <v>3447</v>
      </c>
      <c r="C3417" s="33">
        <f>Corr_0!C3417</f>
        <v>2.9817034227073526E-2</v>
      </c>
      <c r="D3417" s="32">
        <v>5.4852123883173572E-2</v>
      </c>
    </row>
    <row r="3418" spans="2:4" x14ac:dyDescent="0.2">
      <c r="B3418" t="s">
        <v>3448</v>
      </c>
      <c r="C3418" s="33">
        <f>Corr_0!C3418</f>
        <v>-1.7906902897151127E-2</v>
      </c>
      <c r="D3418" s="32">
        <v>5.8974290672499395E-2</v>
      </c>
    </row>
    <row r="3419" spans="2:4" x14ac:dyDescent="0.2">
      <c r="B3419" t="s">
        <v>3449</v>
      </c>
      <c r="C3419" s="33">
        <f>Corr_0!C3419</f>
        <v>-1.2733272886794577E-2</v>
      </c>
      <c r="D3419" s="32">
        <v>2.5981855552947561E-2</v>
      </c>
    </row>
    <row r="3420" spans="2:4" x14ac:dyDescent="0.2">
      <c r="B3420" t="s">
        <v>3450</v>
      </c>
      <c r="C3420" s="33">
        <f>Corr_0!C3420</f>
        <v>9.8178869211096639E-3</v>
      </c>
      <c r="D3420" s="32">
        <v>2.6548556990303868E-2</v>
      </c>
    </row>
    <row r="3421" spans="2:4" x14ac:dyDescent="0.2">
      <c r="B3421" t="s">
        <v>3451</v>
      </c>
      <c r="C3421" s="33">
        <f>Corr_0!C3421</f>
        <v>7.7006942322575996E-4</v>
      </c>
      <c r="D3421" s="32">
        <v>3.9424402042918291E-2</v>
      </c>
    </row>
    <row r="3422" spans="2:4" x14ac:dyDescent="0.2">
      <c r="B3422" t="s">
        <v>3452</v>
      </c>
      <c r="C3422" s="33">
        <f>Corr_0!C3422</f>
        <v>1.9250181506127124E-2</v>
      </c>
      <c r="D3422" s="32">
        <v>2.5804641220983859E-2</v>
      </c>
    </row>
    <row r="3423" spans="2:4" x14ac:dyDescent="0.2">
      <c r="B3423" t="s">
        <v>3453</v>
      </c>
      <c r="C3423" s="33">
        <f>Corr_0!C3423</f>
        <v>3.0307603535453372E-2</v>
      </c>
      <c r="D3423" s="32">
        <v>2.5020076238713614E-2</v>
      </c>
    </row>
    <row r="3424" spans="2:4" x14ac:dyDescent="0.2">
      <c r="B3424" t="s">
        <v>3454</v>
      </c>
      <c r="C3424" s="33">
        <f>Corr_0!C3424</f>
        <v>1.3658843042065001E-2</v>
      </c>
      <c r="D3424" s="32">
        <v>2.7103201003856166E-2</v>
      </c>
    </row>
    <row r="3425" spans="2:4" x14ac:dyDescent="0.2">
      <c r="B3425" t="s">
        <v>3455</v>
      </c>
      <c r="C3425" s="33">
        <f>Corr_0!C3425</f>
        <v>-1.2453737957880623E-2</v>
      </c>
      <c r="D3425" s="32">
        <v>4.3632210389529913E-2</v>
      </c>
    </row>
    <row r="3426" spans="2:4" x14ac:dyDescent="0.2">
      <c r="B3426" t="s">
        <v>3456</v>
      </c>
      <c r="C3426" s="33">
        <f>Corr_0!C3426</f>
        <v>-1.1419217826339067E-2</v>
      </c>
      <c r="D3426" s="32">
        <v>4.6604835273335823E-2</v>
      </c>
    </row>
    <row r="3427" spans="2:4" x14ac:dyDescent="0.2">
      <c r="B3427" t="s">
        <v>3457</v>
      </c>
      <c r="C3427" s="33">
        <f>Corr_0!C3427</f>
        <v>3.001378531917908E-2</v>
      </c>
      <c r="D3427" s="32">
        <v>3.2711492846406037E-2</v>
      </c>
    </row>
    <row r="3428" spans="2:4" x14ac:dyDescent="0.2">
      <c r="B3428" t="s">
        <v>3458</v>
      </c>
      <c r="C3428" s="33">
        <f>Corr_0!C3428</f>
        <v>-2.1706425515771802E-2</v>
      </c>
      <c r="D3428" s="32">
        <v>2.5278844053516478E-2</v>
      </c>
    </row>
    <row r="3429" spans="2:4" x14ac:dyDescent="0.2">
      <c r="B3429" t="s">
        <v>3459</v>
      </c>
      <c r="C3429" s="33">
        <f>Corr_0!C3429</f>
        <v>-5.487061614356907E-3</v>
      </c>
      <c r="D3429" s="32">
        <v>2.6573516622409643E-2</v>
      </c>
    </row>
    <row r="3430" spans="2:4" x14ac:dyDescent="0.2">
      <c r="B3430" t="s">
        <v>3460</v>
      </c>
      <c r="C3430" s="33">
        <f>Corr_0!C3430</f>
        <v>-1.6240086262755596E-2</v>
      </c>
      <c r="D3430" s="32">
        <v>2.5732907118646085E-2</v>
      </c>
    </row>
    <row r="3431" spans="2:4" x14ac:dyDescent="0.2">
      <c r="B3431" t="s">
        <v>3461</v>
      </c>
      <c r="C3431" s="33">
        <f>Corr_0!C3431</f>
        <v>-1.4287692261497323E-2</v>
      </c>
      <c r="D3431" s="32">
        <v>2.5012737569259917E-2</v>
      </c>
    </row>
    <row r="3432" spans="2:4" x14ac:dyDescent="0.2">
      <c r="B3432" t="s">
        <v>3462</v>
      </c>
      <c r="C3432" s="33">
        <f>Corr_0!C3432</f>
        <v>-6.1598683663071276E-3</v>
      </c>
      <c r="D3432" s="32">
        <v>2.8438273477333985E-2</v>
      </c>
    </row>
    <row r="3433" spans="2:4" x14ac:dyDescent="0.2">
      <c r="B3433" t="s">
        <v>3463</v>
      </c>
      <c r="C3433" s="33">
        <f>Corr_0!C3433</f>
        <v>1.726960672651667E-2</v>
      </c>
      <c r="D3433" s="32">
        <v>6.6892413172798315E-2</v>
      </c>
    </row>
    <row r="3434" spans="2:4" x14ac:dyDescent="0.2">
      <c r="B3434" t="s">
        <v>3464</v>
      </c>
      <c r="C3434" s="33">
        <f>Corr_0!C3434</f>
        <v>1.8373384342332922E-2</v>
      </c>
      <c r="D3434" s="32">
        <v>3.2706631628753195E-2</v>
      </c>
    </row>
    <row r="3435" spans="2:4" x14ac:dyDescent="0.2">
      <c r="B3435" t="s">
        <v>3465</v>
      </c>
      <c r="C3435" s="33">
        <f>Corr_0!C3435</f>
        <v>2.8023602186135456E-2</v>
      </c>
      <c r="D3435" s="32">
        <v>3.0085053786152456E-2</v>
      </c>
    </row>
    <row r="3436" spans="2:4" x14ac:dyDescent="0.2">
      <c r="B3436" t="s">
        <v>3466</v>
      </c>
      <c r="C3436" s="33">
        <f>Corr_0!C3436</f>
        <v>1.0690925052820125E-2</v>
      </c>
      <c r="D3436" s="32">
        <v>3.2771838180075383E-2</v>
      </c>
    </row>
    <row r="3437" spans="2:4" x14ac:dyDescent="0.2">
      <c r="B3437" t="s">
        <v>3467</v>
      </c>
      <c r="C3437" s="33">
        <f>Corr_0!C3437</f>
        <v>-8.1600920125293307E-3</v>
      </c>
      <c r="D3437" s="32">
        <v>3.5474031841825557E-2</v>
      </c>
    </row>
    <row r="3438" spans="2:4" x14ac:dyDescent="0.2">
      <c r="B3438" t="s">
        <v>3468</v>
      </c>
      <c r="C3438" s="33">
        <f>Corr_0!C3438</f>
        <v>-4.0844758565446206E-2</v>
      </c>
      <c r="D3438" s="32">
        <v>2.5262115734395324E-2</v>
      </c>
    </row>
    <row r="3439" spans="2:4" x14ac:dyDescent="0.2">
      <c r="B3439" t="s">
        <v>3469</v>
      </c>
      <c r="C3439" s="33">
        <f>Corr_0!C3439</f>
        <v>2.3478472751748213E-2</v>
      </c>
      <c r="D3439" s="32">
        <v>2.5274659506289862E-2</v>
      </c>
    </row>
    <row r="3440" spans="2:4" x14ac:dyDescent="0.2">
      <c r="B3440" t="s">
        <v>3470</v>
      </c>
      <c r="C3440" s="33">
        <f>Corr_0!C3440</f>
        <v>3.4348589885348904E-2</v>
      </c>
      <c r="D3440" s="32">
        <v>3.8987597013002522E-2</v>
      </c>
    </row>
    <row r="3441" spans="2:4" x14ac:dyDescent="0.2">
      <c r="B3441" t="s">
        <v>3471</v>
      </c>
      <c r="C3441" s="33">
        <f>Corr_0!C3441</f>
        <v>-6.8841804832994926E-3</v>
      </c>
      <c r="D3441" s="32">
        <v>3.5130372292178559E-2</v>
      </c>
    </row>
    <row r="3442" spans="2:4" x14ac:dyDescent="0.2">
      <c r="B3442" t="s">
        <v>3472</v>
      </c>
      <c r="C3442" s="33">
        <f>Corr_0!C3442</f>
        <v>4.8950325625416857E-3</v>
      </c>
      <c r="D3442" s="32">
        <v>2.6205937930184171E-2</v>
      </c>
    </row>
    <row r="3443" spans="2:4" x14ac:dyDescent="0.2">
      <c r="B3443" t="s">
        <v>3473</v>
      </c>
      <c r="C3443" s="33">
        <f>Corr_0!C3443</f>
        <v>1.1513853203377973E-2</v>
      </c>
      <c r="D3443" s="32">
        <v>2.9419523510566439E-2</v>
      </c>
    </row>
    <row r="3444" spans="2:4" x14ac:dyDescent="0.2">
      <c r="B3444" t="s">
        <v>3474</v>
      </c>
      <c r="C3444" s="33">
        <f>Corr_0!C3444</f>
        <v>4.7781366694071795E-3</v>
      </c>
      <c r="D3444" s="32">
        <v>4.250664898167493E-2</v>
      </c>
    </row>
    <row r="3445" spans="2:4" x14ac:dyDescent="0.2">
      <c r="B3445" t="s">
        <v>3475</v>
      </c>
      <c r="C3445" s="33">
        <f>Corr_0!C3445</f>
        <v>1.2060724045063451E-2</v>
      </c>
      <c r="D3445" s="32">
        <v>2.7573413133036108E-2</v>
      </c>
    </row>
    <row r="3446" spans="2:4" x14ac:dyDescent="0.2">
      <c r="B3446" t="s">
        <v>3476</v>
      </c>
      <c r="C3446" s="33">
        <f>Corr_0!C3446</f>
        <v>2.6635986732195326E-2</v>
      </c>
      <c r="D3446" s="32">
        <v>6.7952258663325577E-2</v>
      </c>
    </row>
    <row r="3447" spans="2:4" x14ac:dyDescent="0.2">
      <c r="B3447" t="s">
        <v>3477</v>
      </c>
      <c r="C3447" s="33">
        <f>Corr_0!C3447</f>
        <v>3.2059970315796708E-2</v>
      </c>
      <c r="D3447" s="32">
        <v>6.9486264739356762E-2</v>
      </c>
    </row>
    <row r="3448" spans="2:4" x14ac:dyDescent="0.2">
      <c r="B3448" t="s">
        <v>3478</v>
      </c>
      <c r="C3448" s="33">
        <f>Corr_0!C3448</f>
        <v>4.4087993227586988E-3</v>
      </c>
      <c r="D3448" s="32">
        <v>2.5584568738748634E-2</v>
      </c>
    </row>
    <row r="3449" spans="2:4" x14ac:dyDescent="0.2">
      <c r="B3449" t="s">
        <v>3479</v>
      </c>
      <c r="C3449" s="33">
        <f>Corr_0!C3449</f>
        <v>-3.1196008489547164E-2</v>
      </c>
      <c r="D3449" s="32">
        <v>3.1061840032406945E-2</v>
      </c>
    </row>
    <row r="3450" spans="2:4" x14ac:dyDescent="0.2">
      <c r="B3450" t="s">
        <v>3480</v>
      </c>
      <c r="C3450" s="33">
        <f>Corr_0!C3450</f>
        <v>3.3914496360589923E-3</v>
      </c>
      <c r="D3450" s="32">
        <v>4.5427026944403183E-2</v>
      </c>
    </row>
    <row r="3451" spans="2:4" x14ac:dyDescent="0.2">
      <c r="B3451" t="s">
        <v>3481</v>
      </c>
      <c r="C3451" s="33">
        <f>Corr_0!C3451</f>
        <v>-1.1773441185171625E-2</v>
      </c>
      <c r="D3451" s="32">
        <v>2.7534486035507441E-2</v>
      </c>
    </row>
    <row r="3452" spans="2:4" x14ac:dyDescent="0.2">
      <c r="B3452" t="s">
        <v>3482</v>
      </c>
      <c r="C3452" s="33">
        <f>Corr_0!C3452</f>
        <v>-7.0474734426159338E-3</v>
      </c>
      <c r="D3452" s="32">
        <v>6.6366995151508901E-2</v>
      </c>
    </row>
    <row r="3453" spans="2:4" x14ac:dyDescent="0.2">
      <c r="B3453" t="s">
        <v>3483</v>
      </c>
      <c r="C3453" s="33">
        <f>Corr_0!C3453</f>
        <v>1.2529545658749848E-2</v>
      </c>
      <c r="D3453" s="32">
        <v>2.7842589819310502E-2</v>
      </c>
    </row>
    <row r="3454" spans="2:4" x14ac:dyDescent="0.2">
      <c r="B3454" t="s">
        <v>3484</v>
      </c>
      <c r="C3454" s="33">
        <f>Corr_0!C3454</f>
        <v>9.8226974420767034E-4</v>
      </c>
      <c r="D3454" s="32">
        <v>8.522144778748475E-2</v>
      </c>
    </row>
    <row r="3455" spans="2:4" x14ac:dyDescent="0.2">
      <c r="B3455" t="s">
        <v>3485</v>
      </c>
      <c r="C3455" s="33">
        <f>Corr_0!C3455</f>
        <v>4.7799853880819539E-2</v>
      </c>
      <c r="D3455" s="32">
        <v>3.9469716299503299E-2</v>
      </c>
    </row>
    <row r="3456" spans="2:4" x14ac:dyDescent="0.2">
      <c r="B3456" t="s">
        <v>3486</v>
      </c>
      <c r="C3456" s="33">
        <f>Corr_0!C3456</f>
        <v>-7.4062159885856359E-3</v>
      </c>
      <c r="D3456" s="32">
        <v>4.3719586726261958E-2</v>
      </c>
    </row>
    <row r="3457" spans="2:4" x14ac:dyDescent="0.2">
      <c r="B3457" t="s">
        <v>3487</v>
      </c>
      <c r="C3457" s="33">
        <f>Corr_0!C3457</f>
        <v>3.5038354539493367E-2</v>
      </c>
      <c r="D3457" s="32">
        <v>2.5737306018828947E-2</v>
      </c>
    </row>
    <row r="3458" spans="2:4" x14ac:dyDescent="0.2">
      <c r="B3458" t="s">
        <v>3488</v>
      </c>
      <c r="C3458" s="33">
        <f>Corr_0!C3458</f>
        <v>-5.3323380756814236E-3</v>
      </c>
      <c r="D3458" s="32">
        <v>2.523740716974144E-2</v>
      </c>
    </row>
    <row r="3459" spans="2:4" x14ac:dyDescent="0.2">
      <c r="B3459" t="s">
        <v>3489</v>
      </c>
      <c r="C3459" s="33">
        <f>Corr_0!C3459</f>
        <v>-7.4732933005734244E-3</v>
      </c>
      <c r="D3459" s="32">
        <v>0.14691513702286513</v>
      </c>
    </row>
    <row r="3460" spans="2:4" x14ac:dyDescent="0.2">
      <c r="B3460" t="s">
        <v>3490</v>
      </c>
      <c r="C3460" s="33">
        <f>Corr_0!C3460</f>
        <v>4.1717539267091909E-2</v>
      </c>
      <c r="D3460" s="32">
        <v>3.3427239718823512E-2</v>
      </c>
    </row>
    <row r="3461" spans="2:4" x14ac:dyDescent="0.2">
      <c r="B3461" t="s">
        <v>3491</v>
      </c>
      <c r="C3461" s="33">
        <f>Corr_0!C3461</f>
        <v>2.2654843910675418E-2</v>
      </c>
      <c r="D3461" s="32">
        <v>2.5211551128567954E-2</v>
      </c>
    </row>
    <row r="3462" spans="2:4" x14ac:dyDescent="0.2">
      <c r="B3462" t="s">
        <v>3492</v>
      </c>
      <c r="C3462" s="33">
        <f>Corr_0!C3462</f>
        <v>1.4955746275661912E-2</v>
      </c>
      <c r="D3462" s="32">
        <v>2.5254170242032144E-2</v>
      </c>
    </row>
    <row r="3463" spans="2:4" x14ac:dyDescent="0.2">
      <c r="B3463" t="s">
        <v>3493</v>
      </c>
      <c r="C3463" s="33">
        <f>Corr_0!C3463</f>
        <v>1.6915441502330333E-2</v>
      </c>
      <c r="D3463" s="32">
        <v>2.7422100876304992E-2</v>
      </c>
    </row>
    <row r="3464" spans="2:4" x14ac:dyDescent="0.2">
      <c r="B3464" t="s">
        <v>3494</v>
      </c>
      <c r="C3464" s="33">
        <f>Corr_0!C3464</f>
        <v>8.1728449966430531E-3</v>
      </c>
      <c r="D3464" s="32">
        <v>6.3286621664696674E-2</v>
      </c>
    </row>
    <row r="3465" spans="2:4" x14ac:dyDescent="0.2">
      <c r="B3465" t="s">
        <v>3495</v>
      </c>
      <c r="C3465" s="33">
        <f>Corr_0!C3465</f>
        <v>-2.8130432374729938E-4</v>
      </c>
      <c r="D3465" s="32">
        <v>2.6914902980991577E-2</v>
      </c>
    </row>
    <row r="3466" spans="2:4" x14ac:dyDescent="0.2">
      <c r="B3466" t="s">
        <v>3496</v>
      </c>
      <c r="C3466" s="33">
        <f>Corr_0!C3466</f>
        <v>3.7222559970887678E-2</v>
      </c>
      <c r="D3466" s="32">
        <v>2.5021234428045824E-2</v>
      </c>
    </row>
    <row r="3467" spans="2:4" x14ac:dyDescent="0.2">
      <c r="B3467" t="s">
        <v>3497</v>
      </c>
      <c r="C3467" s="33">
        <f>Corr_0!C3467</f>
        <v>1.1033087027753659E-2</v>
      </c>
      <c r="D3467" s="32">
        <v>2.5677131571456263E-2</v>
      </c>
    </row>
    <row r="3468" spans="2:4" x14ac:dyDescent="0.2">
      <c r="B3468" t="s">
        <v>3498</v>
      </c>
      <c r="C3468" s="33">
        <f>Corr_0!C3468</f>
        <v>4.7096255682734678E-2</v>
      </c>
      <c r="D3468" s="32">
        <v>2.6287294607603678E-2</v>
      </c>
    </row>
    <row r="3469" spans="2:4" x14ac:dyDescent="0.2">
      <c r="B3469" t="s">
        <v>3499</v>
      </c>
      <c r="C3469" s="33">
        <f>Corr_0!C3469</f>
        <v>9.0337464165768377E-4</v>
      </c>
      <c r="D3469" s="32">
        <v>3.3840920295203761E-2</v>
      </c>
    </row>
    <row r="3470" spans="2:4" x14ac:dyDescent="0.2">
      <c r="B3470" t="s">
        <v>3500</v>
      </c>
      <c r="C3470" s="33">
        <f>Corr_0!C3470</f>
        <v>4.4024583354752435E-2</v>
      </c>
      <c r="D3470" s="32">
        <v>3.5829530857217629E-2</v>
      </c>
    </row>
    <row r="3471" spans="2:4" x14ac:dyDescent="0.2">
      <c r="B3471" t="s">
        <v>3501</v>
      </c>
      <c r="C3471" s="33">
        <f>Corr_0!C3471</f>
        <v>-2.416879912106086E-2</v>
      </c>
      <c r="D3471" s="32">
        <v>3.1276239872954609E-2</v>
      </c>
    </row>
    <row r="3472" spans="2:4" x14ac:dyDescent="0.2">
      <c r="B3472" t="s">
        <v>3502</v>
      </c>
      <c r="C3472" s="33">
        <f>Corr_0!C3472</f>
        <v>4.6815727791020466E-2</v>
      </c>
      <c r="D3472" s="32">
        <v>2.5000254629724578E-2</v>
      </c>
    </row>
    <row r="3473" spans="2:4" x14ac:dyDescent="0.2">
      <c r="B3473" t="s">
        <v>3503</v>
      </c>
      <c r="C3473" s="33">
        <f>Corr_0!C3473</f>
        <v>4.793366705878304E-4</v>
      </c>
      <c r="D3473" s="32">
        <v>0.10956911847517825</v>
      </c>
    </row>
    <row r="3474" spans="2:4" x14ac:dyDescent="0.2">
      <c r="B3474" t="s">
        <v>3504</v>
      </c>
      <c r="C3474" s="33">
        <f>Corr_0!C3474</f>
        <v>3.6977489308473714E-2</v>
      </c>
      <c r="D3474" s="32">
        <v>3.0510985070621277E-2</v>
      </c>
    </row>
    <row r="3475" spans="2:4" x14ac:dyDescent="0.2">
      <c r="B3475" t="s">
        <v>3505</v>
      </c>
      <c r="C3475" s="33">
        <f>Corr_0!C3475</f>
        <v>2.1763656516869092E-2</v>
      </c>
      <c r="D3475" s="32">
        <v>4.3727270697115642E-2</v>
      </c>
    </row>
    <row r="3476" spans="2:4" x14ac:dyDescent="0.2">
      <c r="B3476" t="s">
        <v>3506</v>
      </c>
      <c r="C3476" s="33">
        <f>Corr_0!C3476</f>
        <v>-1.0193920867549668E-2</v>
      </c>
      <c r="D3476" s="32">
        <v>4.154886333726289E-2</v>
      </c>
    </row>
    <row r="3477" spans="2:4" x14ac:dyDescent="0.2">
      <c r="B3477" t="s">
        <v>3507</v>
      </c>
      <c r="C3477" s="33">
        <f>Corr_0!C3477</f>
        <v>2.834908371514195E-2</v>
      </c>
      <c r="D3477" s="32">
        <v>2.5280419555765585E-2</v>
      </c>
    </row>
    <row r="3478" spans="2:4" x14ac:dyDescent="0.2">
      <c r="B3478" t="s">
        <v>3508</v>
      </c>
      <c r="C3478" s="33">
        <f>Corr_0!C3478</f>
        <v>-1.1829221915660581E-2</v>
      </c>
      <c r="D3478" s="32">
        <v>2.9845292734824197E-2</v>
      </c>
    </row>
    <row r="3479" spans="2:4" x14ac:dyDescent="0.2">
      <c r="B3479" t="s">
        <v>3509</v>
      </c>
      <c r="C3479" s="33">
        <f>Corr_0!C3479</f>
        <v>-2.498697571411088E-3</v>
      </c>
      <c r="D3479" s="32">
        <v>2.909056273935029E-2</v>
      </c>
    </row>
    <row r="3480" spans="2:4" x14ac:dyDescent="0.2">
      <c r="B3480" t="s">
        <v>3510</v>
      </c>
      <c r="C3480" s="33">
        <f>Corr_0!C3480</f>
        <v>1.854856486277108E-2</v>
      </c>
      <c r="D3480" s="32">
        <v>2.5008957164230031E-2</v>
      </c>
    </row>
    <row r="3481" spans="2:4" x14ac:dyDescent="0.2">
      <c r="B3481" t="s">
        <v>3511</v>
      </c>
      <c r="C3481" s="33">
        <f>Corr_0!C3481</f>
        <v>1.742918431322682E-2</v>
      </c>
      <c r="D3481" s="32">
        <v>2.505905591949225E-2</v>
      </c>
    </row>
    <row r="3482" spans="2:4" x14ac:dyDescent="0.2">
      <c r="B3482" t="s">
        <v>3512</v>
      </c>
      <c r="C3482" s="33">
        <f>Corr_0!C3482</f>
        <v>-3.1093981989298667E-3</v>
      </c>
      <c r="D3482" s="32">
        <v>2.9744995821946799E-2</v>
      </c>
    </row>
    <row r="3483" spans="2:4" x14ac:dyDescent="0.2">
      <c r="B3483" t="s">
        <v>3513</v>
      </c>
      <c r="C3483" s="33">
        <f>Corr_0!C3483</f>
        <v>7.4761653122576884E-3</v>
      </c>
      <c r="D3483" s="32">
        <v>2.9780392618545801E-2</v>
      </c>
    </row>
    <row r="3484" spans="2:4" x14ac:dyDescent="0.2">
      <c r="B3484" t="s">
        <v>3514</v>
      </c>
      <c r="C3484" s="33">
        <f>Corr_0!C3484</f>
        <v>2.5999014751700307E-2</v>
      </c>
      <c r="D3484" s="32">
        <v>2.6730427368315032E-2</v>
      </c>
    </row>
    <row r="3485" spans="2:4" x14ac:dyDescent="0.2">
      <c r="B3485" t="s">
        <v>3515</v>
      </c>
      <c r="C3485" s="33">
        <f>Corr_0!C3485</f>
        <v>1.9859108822810112E-2</v>
      </c>
      <c r="D3485" s="32">
        <v>4.2645514235257961E-2</v>
      </c>
    </row>
    <row r="3486" spans="2:4" x14ac:dyDescent="0.2">
      <c r="B3486" t="s">
        <v>3516</v>
      </c>
      <c r="C3486" s="33">
        <f>Corr_0!C3486</f>
        <v>-5.9603941130267849E-3</v>
      </c>
      <c r="D3486" s="32">
        <v>3.5883219316814305E-2</v>
      </c>
    </row>
    <row r="3487" spans="2:4" x14ac:dyDescent="0.2">
      <c r="B3487" t="s">
        <v>3517</v>
      </c>
      <c r="C3487" s="33">
        <f>Corr_0!C3487</f>
        <v>1.5050747065085406E-2</v>
      </c>
      <c r="D3487" s="32">
        <v>5.6227263089288042E-2</v>
      </c>
    </row>
    <row r="3488" spans="2:4" x14ac:dyDescent="0.2">
      <c r="B3488" t="s">
        <v>3518</v>
      </c>
      <c r="C3488" s="33">
        <f>Corr_0!C3488</f>
        <v>1.0129033174074615E-2</v>
      </c>
      <c r="D3488" s="32">
        <v>2.5724514752328641E-2</v>
      </c>
    </row>
    <row r="3489" spans="2:4" x14ac:dyDescent="0.2">
      <c r="B3489" t="s">
        <v>3519</v>
      </c>
      <c r="C3489" s="33">
        <f>Corr_0!C3489</f>
        <v>3.9412686594591941E-2</v>
      </c>
      <c r="D3489" s="32">
        <v>2.5000353725292607E-2</v>
      </c>
    </row>
    <row r="3490" spans="2:4" x14ac:dyDescent="0.2">
      <c r="B3490" t="s">
        <v>3520</v>
      </c>
      <c r="C3490" s="33">
        <f>Corr_0!C3490</f>
        <v>-2.2989042116944351E-2</v>
      </c>
      <c r="D3490" s="32">
        <v>3.8693596173528459E-2</v>
      </c>
    </row>
    <row r="3491" spans="2:4" x14ac:dyDescent="0.2">
      <c r="B3491" t="s">
        <v>3521</v>
      </c>
      <c r="C3491" s="33">
        <f>Corr_0!C3491</f>
        <v>2.6723639640620099E-2</v>
      </c>
      <c r="D3491" s="32">
        <v>2.7946807920131614E-2</v>
      </c>
    </row>
    <row r="3492" spans="2:4" x14ac:dyDescent="0.2">
      <c r="B3492" t="s">
        <v>3522</v>
      </c>
      <c r="C3492" s="33">
        <f>Corr_0!C3492</f>
        <v>-3.9066367179404045E-2</v>
      </c>
      <c r="D3492" s="32">
        <v>3.1809296454191976E-2</v>
      </c>
    </row>
    <row r="3493" spans="2:4" x14ac:dyDescent="0.2">
      <c r="B3493" t="s">
        <v>3523</v>
      </c>
      <c r="C3493" s="33">
        <f>Corr_0!C3493</f>
        <v>9.1143814321261226E-3</v>
      </c>
      <c r="D3493" s="32">
        <v>2.7023158372209623E-2</v>
      </c>
    </row>
    <row r="3494" spans="2:4" x14ac:dyDescent="0.2">
      <c r="B3494" t="s">
        <v>3524</v>
      </c>
      <c r="C3494" s="33">
        <f>Corr_0!C3494</f>
        <v>-6.6347885755203197E-3</v>
      </c>
      <c r="D3494" s="32">
        <v>3.1435620265141878E-2</v>
      </c>
    </row>
    <row r="3495" spans="2:4" x14ac:dyDescent="0.2">
      <c r="B3495" t="s">
        <v>3525</v>
      </c>
      <c r="C3495" s="33">
        <f>Corr_0!C3495</f>
        <v>-7.8901711576864261E-3</v>
      </c>
      <c r="D3495" s="32">
        <v>2.9326825221704114E-2</v>
      </c>
    </row>
    <row r="3496" spans="2:4" x14ac:dyDescent="0.2">
      <c r="B3496" t="s">
        <v>3526</v>
      </c>
      <c r="C3496" s="33">
        <f>Corr_0!C3496</f>
        <v>1.5991606880795463E-2</v>
      </c>
      <c r="D3496" s="32">
        <v>3.5721774186847167E-2</v>
      </c>
    </row>
    <row r="3497" spans="2:4" x14ac:dyDescent="0.2">
      <c r="B3497" t="s">
        <v>3527</v>
      </c>
      <c r="C3497" s="33">
        <f>Corr_0!C3497</f>
        <v>1.9715558047094923E-2</v>
      </c>
      <c r="D3497" s="32">
        <v>2.5477331376789036E-2</v>
      </c>
    </row>
    <row r="3498" spans="2:4" x14ac:dyDescent="0.2">
      <c r="B3498" t="s">
        <v>3528</v>
      </c>
      <c r="C3498" s="33">
        <f>Corr_0!C3498</f>
        <v>-1.4579528033966139E-2</v>
      </c>
      <c r="D3498" s="32">
        <v>2.7088769292949601E-2</v>
      </c>
    </row>
    <row r="3499" spans="2:4" x14ac:dyDescent="0.2">
      <c r="B3499" t="s">
        <v>3529</v>
      </c>
      <c r="C3499" s="33">
        <f>Corr_0!C3499</f>
        <v>1.414399740431538E-2</v>
      </c>
      <c r="D3499" s="32">
        <v>3.8471485804972623E-2</v>
      </c>
    </row>
    <row r="3500" spans="2:4" x14ac:dyDescent="0.2">
      <c r="B3500" t="s">
        <v>3530</v>
      </c>
      <c r="C3500" s="33">
        <f>Corr_0!C3500</f>
        <v>2.2773796159041338E-2</v>
      </c>
      <c r="D3500" s="32">
        <v>2.9755594360005418E-2</v>
      </c>
    </row>
    <row r="3501" spans="2:4" x14ac:dyDescent="0.2">
      <c r="B3501" t="s">
        <v>3531</v>
      </c>
      <c r="C3501" s="33">
        <f>Corr_0!C3501</f>
        <v>8.4579933877490798E-3</v>
      </c>
      <c r="D3501" s="32">
        <v>2.816664121685248E-2</v>
      </c>
    </row>
    <row r="3502" spans="2:4" x14ac:dyDescent="0.2">
      <c r="B3502" t="s">
        <v>3532</v>
      </c>
      <c r="C3502" s="33">
        <f>Corr_0!C3502</f>
        <v>7.4299653987737382E-3</v>
      </c>
      <c r="D3502" s="32">
        <v>3.5134908821362512E-2</v>
      </c>
    </row>
    <row r="3503" spans="2:4" x14ac:dyDescent="0.2">
      <c r="B3503" t="s">
        <v>3533</v>
      </c>
      <c r="C3503" s="33">
        <f>Corr_0!C3503</f>
        <v>7.1467710644723716E-3</v>
      </c>
      <c r="D3503" s="32">
        <v>2.8200211988727741E-2</v>
      </c>
    </row>
    <row r="3504" spans="2:4" x14ac:dyDescent="0.2">
      <c r="B3504" t="s">
        <v>3534</v>
      </c>
      <c r="C3504" s="33">
        <f>Corr_0!C3504</f>
        <v>1.983522503068668E-3</v>
      </c>
      <c r="D3504" s="32">
        <v>4.4118614348937435E-2</v>
      </c>
    </row>
    <row r="3505" spans="2:4" x14ac:dyDescent="0.2">
      <c r="B3505" t="s">
        <v>3535</v>
      </c>
      <c r="C3505" s="33">
        <f>Corr_0!C3505</f>
        <v>-2.4011959577534912E-3</v>
      </c>
      <c r="D3505" s="32">
        <v>3.7450874737449888E-2</v>
      </c>
    </row>
    <row r="3506" spans="2:4" x14ac:dyDescent="0.2">
      <c r="B3506" t="s">
        <v>3536</v>
      </c>
      <c r="C3506" s="33">
        <f>Corr_0!C3506</f>
        <v>-5.7815070228344149E-3</v>
      </c>
      <c r="D3506" s="32">
        <v>8.3897912539856512E-2</v>
      </c>
    </row>
    <row r="3507" spans="2:4" x14ac:dyDescent="0.2">
      <c r="B3507" t="s">
        <v>3537</v>
      </c>
      <c r="C3507" s="33">
        <f>Corr_0!C3507</f>
        <v>7.2177359818134355E-3</v>
      </c>
      <c r="D3507" s="32">
        <v>2.5063597781909856E-2</v>
      </c>
    </row>
    <row r="3508" spans="2:4" x14ac:dyDescent="0.2">
      <c r="B3508" t="s">
        <v>3538</v>
      </c>
      <c r="C3508" s="33">
        <f>Corr_0!C3508</f>
        <v>-1.2108447594477942E-2</v>
      </c>
      <c r="D3508" s="32">
        <v>2.7606275135594209E-2</v>
      </c>
    </row>
    <row r="3509" spans="2:4" x14ac:dyDescent="0.2">
      <c r="B3509" t="s">
        <v>3539</v>
      </c>
      <c r="C3509" s="33">
        <f>Corr_0!C3509</f>
        <v>1.4387201240109946E-2</v>
      </c>
      <c r="D3509" s="32">
        <v>4.6015901376896845E-2</v>
      </c>
    </row>
    <row r="3510" spans="2:4" x14ac:dyDescent="0.2">
      <c r="B3510" t="s">
        <v>3540</v>
      </c>
      <c r="C3510" s="33">
        <f>Corr_0!C3510</f>
        <v>1.4866080020375178E-2</v>
      </c>
      <c r="D3510" s="32">
        <v>3.2890211162885187E-2</v>
      </c>
    </row>
    <row r="3511" spans="2:4" x14ac:dyDescent="0.2">
      <c r="B3511" t="s">
        <v>3541</v>
      </c>
      <c r="C3511" s="33">
        <f>Corr_0!C3511</f>
        <v>-6.4975379490557188E-3</v>
      </c>
      <c r="D3511" s="32">
        <v>6.6961133342270329E-2</v>
      </c>
    </row>
    <row r="3512" spans="2:4" x14ac:dyDescent="0.2">
      <c r="B3512" t="s">
        <v>3542</v>
      </c>
      <c r="C3512" s="33">
        <f>Corr_0!C3512</f>
        <v>-1.2820470669772604E-2</v>
      </c>
      <c r="D3512" s="32">
        <v>3.475324247736003E-2</v>
      </c>
    </row>
    <row r="3513" spans="2:4" x14ac:dyDescent="0.2">
      <c r="B3513" t="s">
        <v>3543</v>
      </c>
      <c r="C3513" s="33">
        <f>Corr_0!C3513</f>
        <v>5.2453790499160491E-2</v>
      </c>
      <c r="D3513" s="32">
        <v>4.4207975029129751E-2</v>
      </c>
    </row>
    <row r="3514" spans="2:4" x14ac:dyDescent="0.2">
      <c r="B3514" t="s">
        <v>3544</v>
      </c>
      <c r="C3514" s="33">
        <f>Corr_0!C3514</f>
        <v>1.5663836047790276E-2</v>
      </c>
      <c r="D3514" s="32">
        <v>4.6198194225580233E-2</v>
      </c>
    </row>
    <row r="3515" spans="2:4" x14ac:dyDescent="0.2">
      <c r="B3515" t="s">
        <v>3545</v>
      </c>
      <c r="C3515" s="33">
        <f>Corr_0!C3515</f>
        <v>-2.6507770627642202E-2</v>
      </c>
      <c r="D3515" s="32">
        <v>4.5255081510217558E-2</v>
      </c>
    </row>
    <row r="3516" spans="2:4" x14ac:dyDescent="0.2">
      <c r="B3516" t="s">
        <v>3546</v>
      </c>
      <c r="C3516" s="33">
        <f>Corr_0!C3516</f>
        <v>5.0642470494068762E-3</v>
      </c>
      <c r="D3516" s="32">
        <v>2.5340880878325513E-2</v>
      </c>
    </row>
    <row r="3517" spans="2:4" x14ac:dyDescent="0.2">
      <c r="B3517" t="s">
        <v>3547</v>
      </c>
      <c r="C3517" s="33">
        <f>Corr_0!C3517</f>
        <v>1.0545365626735477E-2</v>
      </c>
      <c r="D3517" s="32">
        <v>8.6485165371018913E-2</v>
      </c>
    </row>
    <row r="3518" spans="2:4" x14ac:dyDescent="0.2">
      <c r="B3518" t="s">
        <v>3548</v>
      </c>
      <c r="C3518" s="33">
        <f>Corr_0!C3518</f>
        <v>2.6325586808447966E-2</v>
      </c>
      <c r="D3518" s="32">
        <v>2.5177940967237342E-2</v>
      </c>
    </row>
    <row r="3519" spans="2:4" x14ac:dyDescent="0.2">
      <c r="B3519" t="s">
        <v>3549</v>
      </c>
      <c r="C3519" s="33">
        <f>Corr_0!C3519</f>
        <v>6.1534069329841068E-3</v>
      </c>
      <c r="D3519" s="32">
        <v>3.2210096661024853E-2</v>
      </c>
    </row>
    <row r="3520" spans="2:4" x14ac:dyDescent="0.2">
      <c r="B3520" t="s">
        <v>3550</v>
      </c>
      <c r="C3520" s="33">
        <f>Corr_0!C3520</f>
        <v>1.4562529257452755E-2</v>
      </c>
      <c r="D3520" s="32">
        <v>3.411905396770748E-2</v>
      </c>
    </row>
    <row r="3521" spans="2:4" x14ac:dyDescent="0.2">
      <c r="B3521" t="s">
        <v>3551</v>
      </c>
      <c r="C3521" s="33">
        <f>Corr_0!C3521</f>
        <v>2.5005148388162812E-2</v>
      </c>
      <c r="D3521" s="32">
        <v>5.3671337881627028E-2</v>
      </c>
    </row>
    <row r="3522" spans="2:4" x14ac:dyDescent="0.2">
      <c r="B3522" t="s">
        <v>3552</v>
      </c>
      <c r="C3522" s="33">
        <f>Corr_0!C3522</f>
        <v>-2.1657157109431641E-4</v>
      </c>
      <c r="D3522" s="32">
        <v>2.5111614427861771E-2</v>
      </c>
    </row>
    <row r="3523" spans="2:4" x14ac:dyDescent="0.2">
      <c r="B3523" t="s">
        <v>3553</v>
      </c>
      <c r="C3523" s="33">
        <f>Corr_0!C3523</f>
        <v>5.1471778745216263E-3</v>
      </c>
      <c r="D3523" s="32">
        <v>2.5062337021395549E-2</v>
      </c>
    </row>
    <row r="3524" spans="2:4" x14ac:dyDescent="0.2">
      <c r="B3524" t="s">
        <v>3554</v>
      </c>
      <c r="C3524" s="33">
        <f>Corr_0!C3524</f>
        <v>-3.0500986392385396E-2</v>
      </c>
      <c r="D3524" s="32">
        <v>2.5004940055994698E-2</v>
      </c>
    </row>
    <row r="3525" spans="2:4" x14ac:dyDescent="0.2">
      <c r="B3525" t="s">
        <v>3555</v>
      </c>
      <c r="C3525" s="33">
        <f>Corr_0!C3525</f>
        <v>-2.4176771872747305E-2</v>
      </c>
      <c r="D3525" s="32">
        <v>2.5635316751806907E-2</v>
      </c>
    </row>
    <row r="3526" spans="2:4" x14ac:dyDescent="0.2">
      <c r="B3526" t="s">
        <v>3556</v>
      </c>
      <c r="C3526" s="33">
        <f>Corr_0!C3526</f>
        <v>2.770596470150806E-2</v>
      </c>
      <c r="D3526" s="32">
        <v>2.5362962760119213E-2</v>
      </c>
    </row>
    <row r="3527" spans="2:4" x14ac:dyDescent="0.2">
      <c r="B3527" t="s">
        <v>3557</v>
      </c>
      <c r="C3527" s="33">
        <f>Corr_0!C3527</f>
        <v>-1.2215995762103979E-2</v>
      </c>
      <c r="D3527" s="32">
        <v>5.8852229727692003E-2</v>
      </c>
    </row>
    <row r="3528" spans="2:4" x14ac:dyDescent="0.2">
      <c r="B3528" t="s">
        <v>3558</v>
      </c>
      <c r="C3528" s="33">
        <f>Corr_0!C3528</f>
        <v>2.1866193384101354E-2</v>
      </c>
      <c r="D3528" s="32">
        <v>2.5000410773659318E-2</v>
      </c>
    </row>
    <row r="3529" spans="2:4" x14ac:dyDescent="0.2">
      <c r="B3529" t="s">
        <v>3559</v>
      </c>
      <c r="C3529" s="33">
        <f>Corr_0!C3529</f>
        <v>-1.196976470126853E-3</v>
      </c>
      <c r="D3529" s="32">
        <v>2.5002042774901333E-2</v>
      </c>
    </row>
    <row r="3530" spans="2:4" x14ac:dyDescent="0.2">
      <c r="B3530" t="s">
        <v>3560</v>
      </c>
      <c r="C3530" s="33">
        <f>Corr_0!C3530</f>
        <v>-1.9796479023511837E-2</v>
      </c>
      <c r="D3530" s="32">
        <v>6.3320434411038629E-2</v>
      </c>
    </row>
    <row r="3531" spans="2:4" x14ac:dyDescent="0.2">
      <c r="B3531" t="s">
        <v>3561</v>
      </c>
      <c r="C3531" s="33">
        <f>Corr_0!C3531</f>
        <v>4.9872524025999353E-3</v>
      </c>
      <c r="D3531" s="32">
        <v>3.0600861264821658E-2</v>
      </c>
    </row>
    <row r="3532" spans="2:4" x14ac:dyDescent="0.2">
      <c r="B3532" t="s">
        <v>3562</v>
      </c>
      <c r="C3532" s="33">
        <f>Corr_0!C3532</f>
        <v>2.7310862932657158E-2</v>
      </c>
      <c r="D3532" s="32">
        <v>2.5062283541774394E-2</v>
      </c>
    </row>
    <row r="3533" spans="2:4" x14ac:dyDescent="0.2">
      <c r="B3533" t="s">
        <v>3563</v>
      </c>
      <c r="C3533" s="33">
        <f>Corr_0!C3533</f>
        <v>2.8083405818007466E-2</v>
      </c>
      <c r="D3533" s="32">
        <v>5.116177918471064E-2</v>
      </c>
    </row>
    <row r="3534" spans="2:4" x14ac:dyDescent="0.2">
      <c r="B3534" t="s">
        <v>3564</v>
      </c>
      <c r="C3534" s="33">
        <f>Corr_0!C3534</f>
        <v>2.6611610260874691E-2</v>
      </c>
      <c r="D3534" s="32">
        <v>3.1175877861439848E-2</v>
      </c>
    </row>
    <row r="3535" spans="2:4" x14ac:dyDescent="0.2">
      <c r="B3535" t="s">
        <v>3565</v>
      </c>
      <c r="C3535" s="33">
        <f>Corr_0!C3535</f>
        <v>6.0375944592969334E-2</v>
      </c>
      <c r="D3535" s="32">
        <v>2.9615578633389206E-2</v>
      </c>
    </row>
    <row r="3536" spans="2:4" x14ac:dyDescent="0.2">
      <c r="B3536" t="s">
        <v>3566</v>
      </c>
      <c r="C3536" s="33">
        <f>Corr_0!C3536</f>
        <v>-2.2955145366030112E-2</v>
      </c>
      <c r="D3536" s="32">
        <v>5.612985263448781E-2</v>
      </c>
    </row>
    <row r="3537" spans="2:4" x14ac:dyDescent="0.2">
      <c r="B3537" t="s">
        <v>3567</v>
      </c>
      <c r="C3537" s="33">
        <f>Corr_0!C3537</f>
        <v>3.2670107770816394E-2</v>
      </c>
      <c r="D3537" s="32">
        <v>3.0495365184280941E-2</v>
      </c>
    </row>
    <row r="3538" spans="2:4" x14ac:dyDescent="0.2">
      <c r="B3538" t="s">
        <v>3568</v>
      </c>
      <c r="C3538" s="33">
        <f>Corr_0!C3538</f>
        <v>3.6234947797573615E-2</v>
      </c>
      <c r="D3538" s="32">
        <v>6.0543701407964771E-2</v>
      </c>
    </row>
    <row r="3539" spans="2:4" x14ac:dyDescent="0.2">
      <c r="B3539" t="s">
        <v>3569</v>
      </c>
      <c r="C3539" s="33">
        <f>Corr_0!C3539</f>
        <v>3.6750536819402605E-3</v>
      </c>
      <c r="D3539" s="32">
        <v>7.1233886278028236E-2</v>
      </c>
    </row>
    <row r="3540" spans="2:4" x14ac:dyDescent="0.2">
      <c r="B3540" t="s">
        <v>3570</v>
      </c>
      <c r="C3540" s="33">
        <f>Corr_0!C3540</f>
        <v>3.6274399449138642E-2</v>
      </c>
      <c r="D3540" s="32">
        <v>5.7791734580050151E-2</v>
      </c>
    </row>
    <row r="3541" spans="2:4" x14ac:dyDescent="0.2">
      <c r="B3541" t="s">
        <v>3571</v>
      </c>
      <c r="C3541" s="33">
        <f>Corr_0!C3541</f>
        <v>6.7668141994704171E-3</v>
      </c>
      <c r="D3541" s="32">
        <v>0.10260234995019968</v>
      </c>
    </row>
    <row r="3542" spans="2:4" x14ac:dyDescent="0.2">
      <c r="B3542" t="s">
        <v>3572</v>
      </c>
      <c r="C3542" s="33">
        <f>Corr_0!C3542</f>
        <v>-1.9348822493604645E-2</v>
      </c>
      <c r="D3542" s="32">
        <v>4.4872215331983337E-2</v>
      </c>
    </row>
    <row r="3543" spans="2:4" x14ac:dyDescent="0.2">
      <c r="B3543" t="s">
        <v>3573</v>
      </c>
      <c r="C3543" s="33">
        <f>Corr_0!C3543</f>
        <v>6.8263221824786426E-3</v>
      </c>
      <c r="D3543" s="32">
        <v>0.15346817292032111</v>
      </c>
    </row>
    <row r="3544" spans="2:4" x14ac:dyDescent="0.2">
      <c r="B3544" t="s">
        <v>3574</v>
      </c>
      <c r="C3544" s="33">
        <f>Corr_0!C3544</f>
        <v>4.1401965074978116E-3</v>
      </c>
      <c r="D3544" s="32">
        <v>2.7022912630457155E-2</v>
      </c>
    </row>
    <row r="3545" spans="2:4" x14ac:dyDescent="0.2">
      <c r="B3545" t="s">
        <v>3575</v>
      </c>
      <c r="C3545" s="33">
        <f>Corr_0!C3545</f>
        <v>8.1598422982725755E-3</v>
      </c>
      <c r="D3545" s="32">
        <v>2.5148501281202315E-2</v>
      </c>
    </row>
    <row r="3546" spans="2:4" x14ac:dyDescent="0.2">
      <c r="B3546" t="s">
        <v>3576</v>
      </c>
      <c r="C3546" s="33">
        <f>Corr_0!C3546</f>
        <v>-1.1322372554771762E-2</v>
      </c>
      <c r="D3546" s="32">
        <v>2.9597652775775384E-2</v>
      </c>
    </row>
    <row r="3547" spans="2:4" x14ac:dyDescent="0.2">
      <c r="B3547" t="s">
        <v>3577</v>
      </c>
      <c r="C3547" s="33">
        <f>Corr_0!C3547</f>
        <v>-9.9371663258764221E-3</v>
      </c>
      <c r="D3547" s="32">
        <v>3.3323835789750442E-2</v>
      </c>
    </row>
    <row r="3548" spans="2:4" x14ac:dyDescent="0.2">
      <c r="B3548" t="s">
        <v>3578</v>
      </c>
      <c r="C3548" s="33">
        <f>Corr_0!C3548</f>
        <v>2.5397416030715408E-2</v>
      </c>
      <c r="D3548" s="32">
        <v>2.7588613112058118E-2</v>
      </c>
    </row>
    <row r="3549" spans="2:4" x14ac:dyDescent="0.2">
      <c r="B3549" t="s">
        <v>3579</v>
      </c>
      <c r="C3549" s="33">
        <f>Corr_0!C3549</f>
        <v>1.8976481249550422E-2</v>
      </c>
      <c r="D3549" s="32">
        <v>7.9694952863363949E-2</v>
      </c>
    </row>
    <row r="3550" spans="2:4" x14ac:dyDescent="0.2">
      <c r="B3550" t="s">
        <v>3580</v>
      </c>
      <c r="C3550" s="33">
        <f>Corr_0!C3550</f>
        <v>9.479867683563353E-3</v>
      </c>
      <c r="D3550" s="32">
        <v>6.4414836194496838E-2</v>
      </c>
    </row>
    <row r="3551" spans="2:4" x14ac:dyDescent="0.2">
      <c r="B3551" t="s">
        <v>3581</v>
      </c>
      <c r="C3551" s="33">
        <f>Corr_0!C3551</f>
        <v>2.0396565628127146E-2</v>
      </c>
      <c r="D3551" s="32">
        <v>5.3516051267013816E-2</v>
      </c>
    </row>
    <row r="3552" spans="2:4" x14ac:dyDescent="0.2">
      <c r="B3552" t="s">
        <v>3582</v>
      </c>
      <c r="C3552" s="33">
        <f>Corr_0!C3552</f>
        <v>-2.6407390405893856E-3</v>
      </c>
      <c r="D3552" s="32">
        <v>2.5658881666907482E-2</v>
      </c>
    </row>
    <row r="3553" spans="2:4" x14ac:dyDescent="0.2">
      <c r="B3553" t="s">
        <v>3583</v>
      </c>
      <c r="C3553" s="33">
        <f>Corr_0!C3553</f>
        <v>4.1235946973383612E-2</v>
      </c>
      <c r="D3553" s="32">
        <v>4.9245844339184608E-2</v>
      </c>
    </row>
    <row r="3554" spans="2:4" x14ac:dyDescent="0.2">
      <c r="B3554" t="s">
        <v>3584</v>
      </c>
      <c r="C3554" s="33">
        <f>Corr_0!C3554</f>
        <v>1.4199708754353809E-2</v>
      </c>
      <c r="D3554" s="32">
        <v>2.5810971189766711E-2</v>
      </c>
    </row>
    <row r="3555" spans="2:4" x14ac:dyDescent="0.2">
      <c r="B3555" t="s">
        <v>3585</v>
      </c>
      <c r="C3555" s="33">
        <f>Corr_0!C3555</f>
        <v>1.772843737198998E-2</v>
      </c>
      <c r="D3555" s="32">
        <v>2.7407211582889265E-2</v>
      </c>
    </row>
    <row r="3556" spans="2:4" x14ac:dyDescent="0.2">
      <c r="B3556" t="s">
        <v>3586</v>
      </c>
      <c r="C3556" s="33">
        <f>Corr_0!C3556</f>
        <v>9.4132206855323218E-3</v>
      </c>
      <c r="D3556" s="32">
        <v>3.1453810519508851E-2</v>
      </c>
    </row>
    <row r="3557" spans="2:4" x14ac:dyDescent="0.2">
      <c r="B3557" t="s">
        <v>3587</v>
      </c>
      <c r="C3557" s="33">
        <f>Corr_0!C3557</f>
        <v>5.9386650378297379E-2</v>
      </c>
      <c r="D3557" s="32">
        <v>2.9272085865609296E-2</v>
      </c>
    </row>
    <row r="3558" spans="2:4" x14ac:dyDescent="0.2">
      <c r="B3558" t="s">
        <v>3588</v>
      </c>
      <c r="C3558" s="33">
        <f>Corr_0!C3558</f>
        <v>-3.1170929755995717E-3</v>
      </c>
      <c r="D3558" s="32">
        <v>8.1046754582350999E-2</v>
      </c>
    </row>
    <row r="3559" spans="2:4" x14ac:dyDescent="0.2">
      <c r="B3559" t="s">
        <v>3589</v>
      </c>
      <c r="C3559" s="33">
        <f>Corr_0!C3559</f>
        <v>-2.0598729287016112E-3</v>
      </c>
      <c r="D3559" s="32">
        <v>2.7180395193734948E-2</v>
      </c>
    </row>
    <row r="3560" spans="2:4" x14ac:dyDescent="0.2">
      <c r="B3560" t="s">
        <v>3590</v>
      </c>
      <c r="C3560" s="33">
        <f>Corr_0!C3560</f>
        <v>1.0174230354127243E-2</v>
      </c>
      <c r="D3560" s="32">
        <v>2.5699173763559825E-2</v>
      </c>
    </row>
    <row r="3561" spans="2:4" x14ac:dyDescent="0.2">
      <c r="B3561" t="s">
        <v>3591</v>
      </c>
      <c r="C3561" s="33">
        <f>Corr_0!C3561</f>
        <v>3.560298041458549E-2</v>
      </c>
      <c r="D3561" s="32">
        <v>3.2192422801909197E-2</v>
      </c>
    </row>
    <row r="3562" spans="2:4" x14ac:dyDescent="0.2">
      <c r="B3562" t="s">
        <v>3592</v>
      </c>
      <c r="C3562" s="33">
        <f>Corr_0!C3562</f>
        <v>-4.7293400700736208E-3</v>
      </c>
      <c r="D3562" s="32">
        <v>2.5522149065242916E-2</v>
      </c>
    </row>
    <row r="3563" spans="2:4" x14ac:dyDescent="0.2">
      <c r="B3563" t="s">
        <v>3593</v>
      </c>
      <c r="C3563" s="33">
        <f>Corr_0!C3563</f>
        <v>3.5311671890978077E-3</v>
      </c>
      <c r="D3563" s="32">
        <v>6.1495684809288707E-2</v>
      </c>
    </row>
    <row r="3564" spans="2:4" x14ac:dyDescent="0.2">
      <c r="B3564" t="s">
        <v>3594</v>
      </c>
      <c r="C3564" s="33">
        <f>Corr_0!C3564</f>
        <v>-6.9272437495481332E-3</v>
      </c>
      <c r="D3564" s="32">
        <v>4.2039346099465122E-2</v>
      </c>
    </row>
    <row r="3565" spans="2:4" x14ac:dyDescent="0.2">
      <c r="B3565" t="s">
        <v>3595</v>
      </c>
      <c r="C3565" s="33">
        <f>Corr_0!C3565</f>
        <v>4.2018028234400331E-2</v>
      </c>
      <c r="D3565" s="32">
        <v>2.739831388831241E-2</v>
      </c>
    </row>
    <row r="3566" spans="2:4" x14ac:dyDescent="0.2">
      <c r="B3566" t="s">
        <v>3596</v>
      </c>
      <c r="C3566" s="33">
        <f>Corr_0!C3566</f>
        <v>-1.99737282194766E-3</v>
      </c>
      <c r="D3566" s="32">
        <v>3.6542123076613524E-2</v>
      </c>
    </row>
    <row r="3567" spans="2:4" x14ac:dyDescent="0.2">
      <c r="B3567" t="s">
        <v>3597</v>
      </c>
      <c r="C3567" s="33">
        <f>Corr_0!C3567</f>
        <v>-3.6769594012289894E-2</v>
      </c>
      <c r="D3567" s="32">
        <v>5.6870636779232549E-2</v>
      </c>
    </row>
    <row r="3568" spans="2:4" x14ac:dyDescent="0.2">
      <c r="B3568" t="s">
        <v>3598</v>
      </c>
      <c r="C3568" s="33">
        <f>Corr_0!C3568</f>
        <v>7.9295169284583182E-3</v>
      </c>
      <c r="D3568" s="32">
        <v>3.1543931021687469E-2</v>
      </c>
    </row>
    <row r="3569" spans="2:4" x14ac:dyDescent="0.2">
      <c r="B3569" t="s">
        <v>3599</v>
      </c>
      <c r="C3569" s="33">
        <f>Corr_0!C3569</f>
        <v>1.2044947118142017E-4</v>
      </c>
      <c r="D3569" s="32">
        <v>2.7484252944886454E-2</v>
      </c>
    </row>
    <row r="3570" spans="2:4" x14ac:dyDescent="0.2">
      <c r="B3570" t="s">
        <v>3600</v>
      </c>
      <c r="C3570" s="33">
        <f>Corr_0!C3570</f>
        <v>2.8478079040610303E-2</v>
      </c>
      <c r="D3570" s="32">
        <v>3.3849591374614685E-2</v>
      </c>
    </row>
    <row r="3571" spans="2:4" x14ac:dyDescent="0.2">
      <c r="B3571" t="s">
        <v>3601</v>
      </c>
      <c r="C3571" s="33">
        <f>Corr_0!C3571</f>
        <v>3.4308214955180764E-2</v>
      </c>
      <c r="D3571" s="32">
        <v>2.6880671774943923E-2</v>
      </c>
    </row>
    <row r="3572" spans="2:4" x14ac:dyDescent="0.2">
      <c r="B3572" t="s">
        <v>3602</v>
      </c>
      <c r="C3572" s="33">
        <f>Corr_0!C3572</f>
        <v>1.7284435903396251E-2</v>
      </c>
      <c r="D3572" s="32">
        <v>3.2684075711796219E-2</v>
      </c>
    </row>
    <row r="3573" spans="2:4" x14ac:dyDescent="0.2">
      <c r="B3573" t="s">
        <v>3603</v>
      </c>
      <c r="C3573" s="33">
        <f>Corr_0!C3573</f>
        <v>2.5965660702860147E-2</v>
      </c>
      <c r="D3573" s="32">
        <v>9.3591079849997733E-2</v>
      </c>
    </row>
    <row r="3574" spans="2:4" x14ac:dyDescent="0.2">
      <c r="B3574" t="s">
        <v>3604</v>
      </c>
      <c r="C3574" s="33">
        <f>Corr_0!C3574</f>
        <v>-4.1701333216406546E-3</v>
      </c>
      <c r="D3574" s="32">
        <v>4.3914257977799381E-2</v>
      </c>
    </row>
    <row r="3575" spans="2:4" x14ac:dyDescent="0.2">
      <c r="B3575" t="s">
        <v>3605</v>
      </c>
      <c r="C3575" s="33">
        <f>Corr_0!C3575</f>
        <v>1.1869843614214179E-2</v>
      </c>
      <c r="D3575" s="32">
        <v>5.9919276620666519E-2</v>
      </c>
    </row>
    <row r="3576" spans="2:4" x14ac:dyDescent="0.2">
      <c r="B3576" t="s">
        <v>3606</v>
      </c>
      <c r="C3576" s="33">
        <f>Corr_0!C3576</f>
        <v>-6.8034955477910396E-3</v>
      </c>
      <c r="D3576" s="32">
        <v>2.516969453794967E-2</v>
      </c>
    </row>
    <row r="3577" spans="2:4" x14ac:dyDescent="0.2">
      <c r="B3577" t="s">
        <v>3607</v>
      </c>
      <c r="C3577" s="33">
        <f>Corr_0!C3577</f>
        <v>2.0430952849047418E-2</v>
      </c>
      <c r="D3577" s="32">
        <v>2.7343520719452417E-2</v>
      </c>
    </row>
    <row r="3578" spans="2:4" x14ac:dyDescent="0.2">
      <c r="B3578" t="s">
        <v>3608</v>
      </c>
      <c r="C3578" s="33">
        <f>Corr_0!C3578</f>
        <v>1.530582130211413E-2</v>
      </c>
      <c r="D3578" s="32">
        <v>3.0330754147626107E-2</v>
      </c>
    </row>
    <row r="3579" spans="2:4" x14ac:dyDescent="0.2">
      <c r="B3579" t="s">
        <v>3609</v>
      </c>
      <c r="C3579" s="33">
        <f>Corr_0!C3579</f>
        <v>7.0205509880897311E-3</v>
      </c>
      <c r="D3579" s="32">
        <v>2.97068350787126E-2</v>
      </c>
    </row>
    <row r="3580" spans="2:4" x14ac:dyDescent="0.2">
      <c r="B3580" t="s">
        <v>3610</v>
      </c>
      <c r="C3580" s="33">
        <f>Corr_0!C3580</f>
        <v>1.3716986718733584E-2</v>
      </c>
      <c r="D3580" s="32">
        <v>5.018762485936587E-2</v>
      </c>
    </row>
    <row r="3581" spans="2:4" x14ac:dyDescent="0.2">
      <c r="B3581" t="s">
        <v>3611</v>
      </c>
      <c r="C3581" s="33">
        <f>Corr_0!C3581</f>
        <v>2.9859560280543145E-2</v>
      </c>
      <c r="D3581" s="32">
        <v>6.5665110211573952E-2</v>
      </c>
    </row>
    <row r="3582" spans="2:4" x14ac:dyDescent="0.2">
      <c r="B3582" t="s">
        <v>3612</v>
      </c>
      <c r="C3582" s="33">
        <f>Corr_0!C3582</f>
        <v>3.8785143549598094E-3</v>
      </c>
      <c r="D3582" s="32">
        <v>5.4810332725824994E-2</v>
      </c>
    </row>
    <row r="3583" spans="2:4" x14ac:dyDescent="0.2">
      <c r="B3583" t="s">
        <v>3613</v>
      </c>
      <c r="C3583" s="33">
        <f>Corr_0!C3583</f>
        <v>-2.9765042622386523E-3</v>
      </c>
      <c r="D3583" s="32">
        <v>2.7081094600318802E-2</v>
      </c>
    </row>
    <row r="3584" spans="2:4" x14ac:dyDescent="0.2">
      <c r="B3584" t="s">
        <v>3614</v>
      </c>
      <c r="C3584" s="33">
        <f>Corr_0!C3584</f>
        <v>1.9910964687372648E-2</v>
      </c>
      <c r="D3584" s="32">
        <v>4.5061201393724576E-2</v>
      </c>
    </row>
    <row r="3585" spans="2:4" x14ac:dyDescent="0.2">
      <c r="B3585" t="s">
        <v>3615</v>
      </c>
      <c r="C3585" s="33">
        <f>Corr_0!C3585</f>
        <v>-3.5938669543216679E-2</v>
      </c>
      <c r="D3585" s="32">
        <v>3.9680533031065154E-2</v>
      </c>
    </row>
    <row r="3586" spans="2:4" x14ac:dyDescent="0.2">
      <c r="B3586" t="s">
        <v>3616</v>
      </c>
      <c r="C3586" s="33">
        <f>Corr_0!C3586</f>
        <v>3.817865237822677E-2</v>
      </c>
      <c r="D3586" s="32">
        <v>3.5889409439737299E-2</v>
      </c>
    </row>
    <row r="3587" spans="2:4" x14ac:dyDescent="0.2">
      <c r="B3587" t="s">
        <v>3617</v>
      </c>
      <c r="C3587" s="33">
        <f>Corr_0!C3587</f>
        <v>1.2156838158537662E-2</v>
      </c>
      <c r="D3587" s="32">
        <v>0.1124357885600224</v>
      </c>
    </row>
    <row r="3588" spans="2:4" x14ac:dyDescent="0.2">
      <c r="B3588" t="s">
        <v>3618</v>
      </c>
      <c r="C3588" s="33">
        <f>Corr_0!C3588</f>
        <v>-9.6184610138381563E-3</v>
      </c>
      <c r="D3588" s="32">
        <v>9.345110268225465E-2</v>
      </c>
    </row>
    <row r="3589" spans="2:4" x14ac:dyDescent="0.2">
      <c r="B3589" t="s">
        <v>3619</v>
      </c>
      <c r="C3589" s="33">
        <f>Corr_0!C3589</f>
        <v>3.4901667617245214E-3</v>
      </c>
      <c r="D3589" s="32">
        <v>4.318666251796853E-2</v>
      </c>
    </row>
    <row r="3590" spans="2:4" x14ac:dyDescent="0.2">
      <c r="B3590" t="s">
        <v>3620</v>
      </c>
      <c r="C3590" s="33">
        <f>Corr_0!C3590</f>
        <v>-3.5240495460914165E-3</v>
      </c>
      <c r="D3590" s="32">
        <v>2.5000211364399269E-2</v>
      </c>
    </row>
    <row r="3591" spans="2:4" x14ac:dyDescent="0.2">
      <c r="B3591" t="s">
        <v>3621</v>
      </c>
      <c r="C3591" s="33">
        <f>Corr_0!C3591</f>
        <v>-8.9122967161412488E-3</v>
      </c>
      <c r="D3591" s="32">
        <v>2.7166239159338183E-2</v>
      </c>
    </row>
    <row r="3592" spans="2:4" x14ac:dyDescent="0.2">
      <c r="B3592" t="s">
        <v>3622</v>
      </c>
      <c r="C3592" s="33">
        <f>Corr_0!C3592</f>
        <v>-9.6274793030929878E-3</v>
      </c>
      <c r="D3592" s="32">
        <v>7.8638826346496216E-2</v>
      </c>
    </row>
    <row r="3593" spans="2:4" x14ac:dyDescent="0.2">
      <c r="B3593" t="s">
        <v>3623</v>
      </c>
      <c r="C3593" s="33">
        <f>Corr_0!C3593</f>
        <v>3.1214726120547251E-2</v>
      </c>
      <c r="D3593" s="32">
        <v>2.5065857386123887E-2</v>
      </c>
    </row>
    <row r="3594" spans="2:4" x14ac:dyDescent="0.2">
      <c r="B3594" t="s">
        <v>3624</v>
      </c>
      <c r="C3594" s="33">
        <f>Corr_0!C3594</f>
        <v>-1.1189905502781211E-2</v>
      </c>
      <c r="D3594" s="32">
        <v>3.0332885028930591E-2</v>
      </c>
    </row>
    <row r="3595" spans="2:4" x14ac:dyDescent="0.2">
      <c r="B3595" t="s">
        <v>3625</v>
      </c>
      <c r="C3595" s="33">
        <f>Corr_0!C3595</f>
        <v>4.4204187377462616E-2</v>
      </c>
      <c r="D3595" s="32">
        <v>4.8506947323247077E-2</v>
      </c>
    </row>
    <row r="3596" spans="2:4" x14ac:dyDescent="0.2">
      <c r="B3596" t="s">
        <v>3626</v>
      </c>
      <c r="C3596" s="33">
        <f>Corr_0!C3596</f>
        <v>-1.077816799653993E-2</v>
      </c>
      <c r="D3596" s="32">
        <v>2.5039252521567801E-2</v>
      </c>
    </row>
    <row r="3597" spans="2:4" x14ac:dyDescent="0.2">
      <c r="B3597" t="s">
        <v>3627</v>
      </c>
      <c r="C3597" s="33">
        <f>Corr_0!C3597</f>
        <v>2.2520946544898928E-2</v>
      </c>
      <c r="D3597" s="32">
        <v>2.5213648469987762E-2</v>
      </c>
    </row>
    <row r="3598" spans="2:4" x14ac:dyDescent="0.2">
      <c r="B3598" t="s">
        <v>3628</v>
      </c>
      <c r="C3598" s="33">
        <f>Corr_0!C3598</f>
        <v>-2.0904747447239087E-2</v>
      </c>
      <c r="D3598" s="32">
        <v>9.7276210412210878E-2</v>
      </c>
    </row>
    <row r="3599" spans="2:4" x14ac:dyDescent="0.2">
      <c r="B3599" t="s">
        <v>3629</v>
      </c>
      <c r="C3599" s="33">
        <f>Corr_0!C3599</f>
        <v>3.6374823883776566E-2</v>
      </c>
      <c r="D3599" s="32">
        <v>2.7993875080900552E-2</v>
      </c>
    </row>
    <row r="3600" spans="2:4" x14ac:dyDescent="0.2">
      <c r="B3600" t="s">
        <v>3630</v>
      </c>
      <c r="C3600" s="33">
        <f>Corr_0!C3600</f>
        <v>-1.0442892633506772E-2</v>
      </c>
      <c r="D3600" s="32">
        <v>2.6802281025252471E-2</v>
      </c>
    </row>
    <row r="3601" spans="2:4" x14ac:dyDescent="0.2">
      <c r="B3601" t="s">
        <v>3631</v>
      </c>
      <c r="C3601" s="33">
        <f>Corr_0!C3601</f>
        <v>-1.0798084238580906E-2</v>
      </c>
      <c r="D3601" s="32">
        <v>3.4043603524947189E-2</v>
      </c>
    </row>
    <row r="3602" spans="2:4" x14ac:dyDescent="0.2">
      <c r="B3602" t="s">
        <v>3632</v>
      </c>
      <c r="C3602" s="33">
        <f>Corr_0!C3602</f>
        <v>-1.669353728634352E-2</v>
      </c>
      <c r="D3602" s="32">
        <v>2.527667057936428E-2</v>
      </c>
    </row>
    <row r="3603" spans="2:4" x14ac:dyDescent="0.2">
      <c r="B3603" t="s">
        <v>3633</v>
      </c>
      <c r="C3603" s="33">
        <f>Corr_0!C3603</f>
        <v>2.5270843581757249E-3</v>
      </c>
      <c r="D3603" s="32">
        <v>4.2573265397177616E-2</v>
      </c>
    </row>
    <row r="3604" spans="2:4" x14ac:dyDescent="0.2">
      <c r="B3604" t="s">
        <v>3634</v>
      </c>
      <c r="C3604" s="33">
        <f>Corr_0!C3604</f>
        <v>6.5189707145169818E-3</v>
      </c>
      <c r="D3604" s="32">
        <v>5.0597572620100104E-2</v>
      </c>
    </row>
    <row r="3605" spans="2:4" x14ac:dyDescent="0.2">
      <c r="B3605" t="s">
        <v>3635</v>
      </c>
      <c r="C3605" s="33">
        <f>Corr_0!C3605</f>
        <v>1.9266202983070906E-2</v>
      </c>
      <c r="D3605" s="32">
        <v>4.4036990609927787E-2</v>
      </c>
    </row>
    <row r="3606" spans="2:4" x14ac:dyDescent="0.2">
      <c r="B3606" t="s">
        <v>3636</v>
      </c>
      <c r="C3606" s="33">
        <f>Corr_0!C3606</f>
        <v>2.2639816646245974E-2</v>
      </c>
      <c r="D3606" s="32">
        <v>5.5304037600207252E-2</v>
      </c>
    </row>
    <row r="3607" spans="2:4" x14ac:dyDescent="0.2">
      <c r="B3607" t="s">
        <v>3637</v>
      </c>
      <c r="C3607" s="33">
        <f>Corr_0!C3607</f>
        <v>1.6202651285564421E-2</v>
      </c>
      <c r="D3607" s="32">
        <v>2.6453254087835172E-2</v>
      </c>
    </row>
    <row r="3608" spans="2:4" x14ac:dyDescent="0.2">
      <c r="B3608" t="s">
        <v>3638</v>
      </c>
      <c r="C3608" s="33">
        <f>Corr_0!C3608</f>
        <v>3.5708718633333256E-3</v>
      </c>
      <c r="D3608" s="32">
        <v>2.6334213105123093E-2</v>
      </c>
    </row>
    <row r="3609" spans="2:4" x14ac:dyDescent="0.2">
      <c r="B3609" t="s">
        <v>3639</v>
      </c>
      <c r="C3609" s="33">
        <f>Corr_0!C3609</f>
        <v>1.1663569539189787E-2</v>
      </c>
      <c r="D3609" s="32">
        <v>2.9566958771800621E-2</v>
      </c>
    </row>
    <row r="3610" spans="2:4" x14ac:dyDescent="0.2">
      <c r="B3610" t="s">
        <v>3640</v>
      </c>
      <c r="C3610" s="33">
        <f>Corr_0!C3610</f>
        <v>2.9359563888509042E-2</v>
      </c>
      <c r="D3610" s="32">
        <v>2.8830229519876856E-2</v>
      </c>
    </row>
    <row r="3611" spans="2:4" x14ac:dyDescent="0.2">
      <c r="B3611" t="s">
        <v>3641</v>
      </c>
      <c r="C3611" s="33">
        <f>Corr_0!C3611</f>
        <v>1.1126409493527636E-2</v>
      </c>
      <c r="D3611" s="32">
        <v>4.4215510770309274E-2</v>
      </c>
    </row>
    <row r="3612" spans="2:4" x14ac:dyDescent="0.2">
      <c r="B3612" t="s">
        <v>3642</v>
      </c>
      <c r="C3612" s="33">
        <f>Corr_0!C3612</f>
        <v>-4.0776910924793294E-3</v>
      </c>
      <c r="D3612" s="32">
        <v>8.2600882260642966E-2</v>
      </c>
    </row>
    <row r="3613" spans="2:4" x14ac:dyDescent="0.2">
      <c r="B3613" t="s">
        <v>3643</v>
      </c>
      <c r="C3613" s="33">
        <f>Corr_0!C3613</f>
        <v>2.3351880022477976E-2</v>
      </c>
      <c r="D3613" s="32">
        <v>2.5517544193798682E-2</v>
      </c>
    </row>
    <row r="3614" spans="2:4" x14ac:dyDescent="0.2">
      <c r="B3614" t="s">
        <v>3644</v>
      </c>
      <c r="C3614" s="33">
        <f>Corr_0!C3614</f>
        <v>1.6561803278036663E-3</v>
      </c>
      <c r="D3614" s="32">
        <v>8.3128457421834029E-2</v>
      </c>
    </row>
    <row r="3615" spans="2:4" x14ac:dyDescent="0.2">
      <c r="B3615" t="s">
        <v>3645</v>
      </c>
      <c r="C3615" s="33">
        <f>Corr_0!C3615</f>
        <v>4.093444470086539E-3</v>
      </c>
      <c r="D3615" s="32">
        <v>6.2163532436437553E-2</v>
      </c>
    </row>
    <row r="3616" spans="2:4" x14ac:dyDescent="0.2">
      <c r="B3616" t="s">
        <v>3646</v>
      </c>
      <c r="C3616" s="33">
        <f>Corr_0!C3616</f>
        <v>2.8835566329786691E-2</v>
      </c>
      <c r="D3616" s="32">
        <v>8.6857429576228329E-2</v>
      </c>
    </row>
    <row r="3617" spans="2:4" x14ac:dyDescent="0.2">
      <c r="B3617" t="s">
        <v>3647</v>
      </c>
      <c r="C3617" s="33">
        <f>Corr_0!C3617</f>
        <v>3.7722823209881455E-2</v>
      </c>
      <c r="D3617" s="32">
        <v>3.9056669734785159E-2</v>
      </c>
    </row>
    <row r="3618" spans="2:4" x14ac:dyDescent="0.2">
      <c r="B3618" t="s">
        <v>3648</v>
      </c>
      <c r="C3618" s="33">
        <f>Corr_0!C3618</f>
        <v>1.2012493675372811E-2</v>
      </c>
      <c r="D3618" s="32">
        <v>2.5220143997615588E-2</v>
      </c>
    </row>
    <row r="3619" spans="2:4" x14ac:dyDescent="0.2">
      <c r="B3619" t="s">
        <v>3649</v>
      </c>
      <c r="C3619" s="33">
        <f>Corr_0!C3619</f>
        <v>3.0060156258054603E-3</v>
      </c>
      <c r="D3619" s="32">
        <v>2.5046945057854687E-2</v>
      </c>
    </row>
    <row r="3620" spans="2:4" x14ac:dyDescent="0.2">
      <c r="B3620" t="s">
        <v>3650</v>
      </c>
      <c r="C3620" s="33">
        <f>Corr_0!C3620</f>
        <v>3.2074410296587058E-2</v>
      </c>
      <c r="D3620" s="32">
        <v>5.6942884362335168E-2</v>
      </c>
    </row>
    <row r="3621" spans="2:4" x14ac:dyDescent="0.2">
      <c r="B3621" t="s">
        <v>3651</v>
      </c>
      <c r="C3621" s="33">
        <f>Corr_0!C3621</f>
        <v>3.4961152882785333E-2</v>
      </c>
      <c r="D3621" s="32">
        <v>2.6403127600827025E-2</v>
      </c>
    </row>
    <row r="3622" spans="2:4" x14ac:dyDescent="0.2">
      <c r="B3622" t="s">
        <v>3652</v>
      </c>
      <c r="C3622" s="33">
        <f>Corr_0!C3622</f>
        <v>-1.1161412582681706E-2</v>
      </c>
      <c r="D3622" s="32">
        <v>2.6945278900094523E-2</v>
      </c>
    </row>
    <row r="3623" spans="2:4" x14ac:dyDescent="0.2">
      <c r="B3623" t="s">
        <v>3653</v>
      </c>
      <c r="C3623" s="33">
        <f>Corr_0!C3623</f>
        <v>-4.3998530817484768E-2</v>
      </c>
      <c r="D3623" s="32">
        <v>3.2550492364442934E-2</v>
      </c>
    </row>
    <row r="3624" spans="2:4" x14ac:dyDescent="0.2">
      <c r="B3624" t="s">
        <v>3654</v>
      </c>
      <c r="C3624" s="33">
        <f>Corr_0!C3624</f>
        <v>-1.7959244718754319E-3</v>
      </c>
      <c r="D3624" s="32">
        <v>2.8676369913144886E-2</v>
      </c>
    </row>
    <row r="3625" spans="2:4" x14ac:dyDescent="0.2">
      <c r="B3625" t="s">
        <v>3655</v>
      </c>
      <c r="C3625" s="33">
        <f>Corr_0!C3625</f>
        <v>-3.2281540922240361E-3</v>
      </c>
      <c r="D3625" s="32">
        <v>2.911512603328472E-2</v>
      </c>
    </row>
    <row r="3626" spans="2:4" x14ac:dyDescent="0.2">
      <c r="B3626" t="s">
        <v>3656</v>
      </c>
      <c r="C3626" s="33">
        <f>Corr_0!C3626</f>
        <v>1.0617251552580732E-2</v>
      </c>
      <c r="D3626" s="32">
        <v>4.7827016495689614E-2</v>
      </c>
    </row>
    <row r="3627" spans="2:4" x14ac:dyDescent="0.2">
      <c r="B3627" t="s">
        <v>3657</v>
      </c>
      <c r="C3627" s="33">
        <f>Corr_0!C3627</f>
        <v>-2.6409827281721737E-3</v>
      </c>
      <c r="D3627" s="32">
        <v>2.5109373573695221E-2</v>
      </c>
    </row>
    <row r="3628" spans="2:4" x14ac:dyDescent="0.2">
      <c r="B3628" t="s">
        <v>3658</v>
      </c>
      <c r="C3628" s="33">
        <f>Corr_0!C3628</f>
        <v>4.0758867683097586E-3</v>
      </c>
      <c r="D3628" s="32">
        <v>4.0103263182463302E-2</v>
      </c>
    </row>
    <row r="3629" spans="2:4" x14ac:dyDescent="0.2">
      <c r="B3629" t="s">
        <v>3659</v>
      </c>
      <c r="C3629" s="33">
        <f>Corr_0!C3629</f>
        <v>3.5569062960324055E-2</v>
      </c>
      <c r="D3629" s="32">
        <v>6.652635531660242E-2</v>
      </c>
    </row>
    <row r="3630" spans="2:4" x14ac:dyDescent="0.2">
      <c r="B3630" t="s">
        <v>3660</v>
      </c>
      <c r="C3630" s="33">
        <f>Corr_0!C3630</f>
        <v>-2.5543029281379075E-2</v>
      </c>
      <c r="D3630" s="32">
        <v>3.1339011953897954E-2</v>
      </c>
    </row>
    <row r="3631" spans="2:4" x14ac:dyDescent="0.2">
      <c r="B3631" t="s">
        <v>3661</v>
      </c>
      <c r="C3631" s="33">
        <f>Corr_0!C3631</f>
        <v>1.3037152420207259E-2</v>
      </c>
      <c r="D3631" s="32">
        <v>2.5613571486312998E-2</v>
      </c>
    </row>
    <row r="3632" spans="2:4" x14ac:dyDescent="0.2">
      <c r="B3632" t="s">
        <v>3662</v>
      </c>
      <c r="C3632" s="33">
        <f>Corr_0!C3632</f>
        <v>2.4364947494615461E-2</v>
      </c>
      <c r="D3632" s="32">
        <v>8.1509060425462354E-2</v>
      </c>
    </row>
    <row r="3633" spans="2:4" x14ac:dyDescent="0.2">
      <c r="B3633" t="s">
        <v>3663</v>
      </c>
      <c r="C3633" s="33">
        <f>Corr_0!C3633</f>
        <v>1.5382600037675949E-2</v>
      </c>
      <c r="D3633" s="32">
        <v>2.6418437672495992E-2</v>
      </c>
    </row>
    <row r="3634" spans="2:4" x14ac:dyDescent="0.2">
      <c r="B3634" t="s">
        <v>3664</v>
      </c>
      <c r="C3634" s="33">
        <f>Corr_0!C3634</f>
        <v>-1.324767156278361E-3</v>
      </c>
      <c r="D3634" s="32">
        <v>5.0887016405480087E-2</v>
      </c>
    </row>
    <row r="3635" spans="2:4" x14ac:dyDescent="0.2">
      <c r="B3635" t="s">
        <v>3665</v>
      </c>
      <c r="C3635" s="33">
        <f>Corr_0!C3635</f>
        <v>1.8333519710670453E-2</v>
      </c>
      <c r="D3635" s="32">
        <v>3.8424496279715149E-2</v>
      </c>
    </row>
    <row r="3636" spans="2:4" x14ac:dyDescent="0.2">
      <c r="B3636" t="s">
        <v>3666</v>
      </c>
      <c r="C3636" s="33">
        <f>Corr_0!C3636</f>
        <v>2.0191670648162005E-2</v>
      </c>
      <c r="D3636" s="32">
        <v>8.1146618825499561E-2</v>
      </c>
    </row>
    <row r="3637" spans="2:4" x14ac:dyDescent="0.2">
      <c r="B3637" t="s">
        <v>3667</v>
      </c>
      <c r="C3637" s="33">
        <f>Corr_0!C3637</f>
        <v>1.7211793248691428E-2</v>
      </c>
      <c r="D3637" s="32">
        <v>2.5631069173783876E-2</v>
      </c>
    </row>
    <row r="3638" spans="2:4" x14ac:dyDescent="0.2">
      <c r="B3638" t="s">
        <v>3668</v>
      </c>
      <c r="C3638" s="33">
        <f>Corr_0!C3638</f>
        <v>2.681156842909118E-3</v>
      </c>
      <c r="D3638" s="32">
        <v>6.1649802613955647E-2</v>
      </c>
    </row>
    <row r="3639" spans="2:4" x14ac:dyDescent="0.2">
      <c r="B3639" t="s">
        <v>3669</v>
      </c>
      <c r="C3639" s="33">
        <f>Corr_0!C3639</f>
        <v>2.8656239723034098E-2</v>
      </c>
      <c r="D3639" s="32">
        <v>3.0914113523061434E-2</v>
      </c>
    </row>
    <row r="3640" spans="2:4" x14ac:dyDescent="0.2">
      <c r="B3640" t="s">
        <v>3670</v>
      </c>
      <c r="C3640" s="33">
        <f>Corr_0!C3640</f>
        <v>-7.1576836849014201E-3</v>
      </c>
      <c r="D3640" s="32">
        <v>3.7208638752555027E-2</v>
      </c>
    </row>
    <row r="3641" spans="2:4" x14ac:dyDescent="0.2">
      <c r="B3641" t="s">
        <v>3671</v>
      </c>
      <c r="C3641" s="33">
        <f>Corr_0!C3641</f>
        <v>-8.0610895362209778E-5</v>
      </c>
      <c r="D3641" s="32">
        <v>0.12823253372868035</v>
      </c>
    </row>
    <row r="3642" spans="2:4" x14ac:dyDescent="0.2">
      <c r="B3642" t="s">
        <v>3672</v>
      </c>
      <c r="C3642" s="33">
        <f>Corr_0!C3642</f>
        <v>2.0271722902847164E-2</v>
      </c>
      <c r="D3642" s="32">
        <v>2.5511771503779312E-2</v>
      </c>
    </row>
    <row r="3643" spans="2:4" x14ac:dyDescent="0.2">
      <c r="B3643" t="s">
        <v>3673</v>
      </c>
      <c r="C3643" s="33">
        <f>Corr_0!C3643</f>
        <v>3.0026042042828001E-2</v>
      </c>
      <c r="D3643" s="32">
        <v>2.5311503112368419E-2</v>
      </c>
    </row>
    <row r="3644" spans="2:4" x14ac:dyDescent="0.2">
      <c r="B3644" t="s">
        <v>3674</v>
      </c>
      <c r="C3644" s="33">
        <f>Corr_0!C3644</f>
        <v>2.5766617164221989E-2</v>
      </c>
      <c r="D3644" s="32">
        <v>2.5067531474183856E-2</v>
      </c>
    </row>
    <row r="3645" spans="2:4" x14ac:dyDescent="0.2">
      <c r="B3645" t="s">
        <v>3675</v>
      </c>
      <c r="C3645" s="33">
        <f>Corr_0!C3645</f>
        <v>-1.2478764081903853E-2</v>
      </c>
      <c r="D3645" s="32">
        <v>3.159002521321036E-2</v>
      </c>
    </row>
    <row r="3646" spans="2:4" x14ac:dyDescent="0.2">
      <c r="B3646" t="s">
        <v>3676</v>
      </c>
      <c r="C3646" s="33">
        <f>Corr_0!C3646</f>
        <v>-2.3377508112104088E-2</v>
      </c>
      <c r="D3646" s="32">
        <v>3.0330136058445097E-2</v>
      </c>
    </row>
    <row r="3647" spans="2:4" x14ac:dyDescent="0.2">
      <c r="B3647" t="s">
        <v>3677</v>
      </c>
      <c r="C3647" s="33">
        <f>Corr_0!C3647</f>
        <v>1.4631789989459696E-2</v>
      </c>
      <c r="D3647" s="32">
        <v>6.1021350949273891E-2</v>
      </c>
    </row>
    <row r="3648" spans="2:4" x14ac:dyDescent="0.2">
      <c r="B3648" t="s">
        <v>3678</v>
      </c>
      <c r="C3648" s="33">
        <f>Corr_0!C3648</f>
        <v>3.454973837029577E-2</v>
      </c>
      <c r="D3648" s="32">
        <v>5.9142186413358798E-2</v>
      </c>
    </row>
    <row r="3649" spans="2:4" x14ac:dyDescent="0.2">
      <c r="B3649" t="s">
        <v>3679</v>
      </c>
      <c r="C3649" s="33">
        <f>Corr_0!C3649</f>
        <v>1.5654486061651637E-2</v>
      </c>
      <c r="D3649" s="32">
        <v>5.4573257116093753E-2</v>
      </c>
    </row>
    <row r="3650" spans="2:4" x14ac:dyDescent="0.2">
      <c r="B3650" t="s">
        <v>3680</v>
      </c>
      <c r="C3650" s="33">
        <f>Corr_0!C3650</f>
        <v>-3.3715927503433496E-2</v>
      </c>
      <c r="D3650" s="32">
        <v>2.534797518224316E-2</v>
      </c>
    </row>
    <row r="3651" spans="2:4" x14ac:dyDescent="0.2">
      <c r="B3651" t="s">
        <v>3681</v>
      </c>
      <c r="C3651" s="33">
        <f>Corr_0!C3651</f>
        <v>8.42840018762178E-3</v>
      </c>
      <c r="D3651" s="32">
        <v>2.7919610448525797E-2</v>
      </c>
    </row>
    <row r="3652" spans="2:4" x14ac:dyDescent="0.2">
      <c r="B3652" t="s">
        <v>3682</v>
      </c>
      <c r="C3652" s="33">
        <f>Corr_0!C3652</f>
        <v>-7.5199262591631403E-3</v>
      </c>
      <c r="D3652" s="32">
        <v>5.9562731067908666E-2</v>
      </c>
    </row>
    <row r="3653" spans="2:4" x14ac:dyDescent="0.2">
      <c r="B3653" t="s">
        <v>3683</v>
      </c>
      <c r="C3653" s="33">
        <f>Corr_0!C3653</f>
        <v>1.7151648500295762E-2</v>
      </c>
      <c r="D3653" s="32">
        <v>7.1945124273031569E-2</v>
      </c>
    </row>
    <row r="3654" spans="2:4" x14ac:dyDescent="0.2">
      <c r="B3654" t="s">
        <v>3684</v>
      </c>
      <c r="C3654" s="33">
        <f>Corr_0!C3654</f>
        <v>-6.6405718019741256E-3</v>
      </c>
      <c r="D3654" s="32">
        <v>2.5081232743007158E-2</v>
      </c>
    </row>
    <row r="3655" spans="2:4" x14ac:dyDescent="0.2">
      <c r="B3655" t="s">
        <v>3685</v>
      </c>
      <c r="C3655" s="33">
        <f>Corr_0!C3655</f>
        <v>1.3625273190509116E-2</v>
      </c>
      <c r="D3655" s="32">
        <v>2.5932520998949243E-2</v>
      </c>
    </row>
    <row r="3656" spans="2:4" x14ac:dyDescent="0.2">
      <c r="B3656" t="s">
        <v>3686</v>
      </c>
      <c r="C3656" s="33">
        <f>Corr_0!C3656</f>
        <v>1.2549237954698367E-2</v>
      </c>
      <c r="D3656" s="32">
        <v>4.2511060447106355E-2</v>
      </c>
    </row>
    <row r="3657" spans="2:4" x14ac:dyDescent="0.2">
      <c r="B3657" t="s">
        <v>3687</v>
      </c>
      <c r="C3657" s="33">
        <f>Corr_0!C3657</f>
        <v>-1.0631198320898054E-2</v>
      </c>
      <c r="D3657" s="32">
        <v>4.6065967424780557E-2</v>
      </c>
    </row>
    <row r="3658" spans="2:4" x14ac:dyDescent="0.2">
      <c r="B3658" t="s">
        <v>3688</v>
      </c>
      <c r="C3658" s="33">
        <f>Corr_0!C3658</f>
        <v>1.1753840879838686E-2</v>
      </c>
      <c r="D3658" s="32">
        <v>2.5071493524022721E-2</v>
      </c>
    </row>
    <row r="3659" spans="2:4" x14ac:dyDescent="0.2">
      <c r="B3659" t="s">
        <v>3689</v>
      </c>
      <c r="C3659" s="33">
        <f>Corr_0!C3659</f>
        <v>2.4663922816767402E-2</v>
      </c>
      <c r="D3659" s="32">
        <v>2.500551461228645E-2</v>
      </c>
    </row>
    <row r="3660" spans="2:4" x14ac:dyDescent="0.2">
      <c r="B3660" t="s">
        <v>3690</v>
      </c>
      <c r="C3660" s="33">
        <f>Corr_0!C3660</f>
        <v>-4.7847999358821766E-3</v>
      </c>
      <c r="D3660" s="32">
        <v>2.9896229768559823E-2</v>
      </c>
    </row>
    <row r="3661" spans="2:4" x14ac:dyDescent="0.2">
      <c r="B3661" t="s">
        <v>3691</v>
      </c>
      <c r="C3661" s="33">
        <f>Corr_0!C3661</f>
        <v>2.3735645003841711E-2</v>
      </c>
      <c r="D3661" s="32">
        <v>3.0326638413741704E-2</v>
      </c>
    </row>
    <row r="3662" spans="2:4" x14ac:dyDescent="0.2">
      <c r="B3662" t="s">
        <v>3692</v>
      </c>
      <c r="C3662" s="33">
        <f>Corr_0!C3662</f>
        <v>3.7999012079763417E-2</v>
      </c>
      <c r="D3662" s="32">
        <v>5.5449442514694101E-2</v>
      </c>
    </row>
    <row r="3663" spans="2:4" x14ac:dyDescent="0.2">
      <c r="B3663" t="s">
        <v>3693</v>
      </c>
      <c r="C3663" s="33">
        <f>Corr_0!C3663</f>
        <v>-2.3194125449461138E-2</v>
      </c>
      <c r="D3663" s="32">
        <v>2.6629546203884247E-2</v>
      </c>
    </row>
    <row r="3664" spans="2:4" x14ac:dyDescent="0.2">
      <c r="B3664" t="s">
        <v>3694</v>
      </c>
      <c r="C3664" s="33">
        <f>Corr_0!C3664</f>
        <v>-2.5164061450395389E-2</v>
      </c>
      <c r="D3664" s="32">
        <v>4.2756842519025867E-2</v>
      </c>
    </row>
    <row r="3665" spans="2:4" x14ac:dyDescent="0.2">
      <c r="B3665" t="s">
        <v>3695</v>
      </c>
      <c r="C3665" s="33">
        <f>Corr_0!C3665</f>
        <v>1.5033543811418509E-2</v>
      </c>
      <c r="D3665" s="32">
        <v>3.4665245541496914E-2</v>
      </c>
    </row>
    <row r="3666" spans="2:4" x14ac:dyDescent="0.2">
      <c r="B3666" t="s">
        <v>3696</v>
      </c>
      <c r="C3666" s="33">
        <f>Corr_0!C3666</f>
        <v>-3.0465900651943684E-2</v>
      </c>
      <c r="D3666" s="32">
        <v>6.8095566477876013E-2</v>
      </c>
    </row>
    <row r="3667" spans="2:4" x14ac:dyDescent="0.2">
      <c r="B3667" t="s">
        <v>3697</v>
      </c>
      <c r="C3667" s="33">
        <f>Corr_0!C3667</f>
        <v>-4.1072188418648167E-2</v>
      </c>
      <c r="D3667" s="32">
        <v>2.5234000465715105E-2</v>
      </c>
    </row>
    <row r="3668" spans="2:4" x14ac:dyDescent="0.2">
      <c r="B3668" t="s">
        <v>3698</v>
      </c>
      <c r="C3668" s="33">
        <f>Corr_0!C3668</f>
        <v>1.25728704543678E-2</v>
      </c>
      <c r="D3668" s="32">
        <v>2.6034333508246785E-2</v>
      </c>
    </row>
    <row r="3669" spans="2:4" x14ac:dyDescent="0.2">
      <c r="B3669" t="s">
        <v>3699</v>
      </c>
      <c r="C3669" s="33">
        <f>Corr_0!C3669</f>
        <v>3.6814996025825657E-2</v>
      </c>
      <c r="D3669" s="32">
        <v>9.1983427051179595E-2</v>
      </c>
    </row>
    <row r="3670" spans="2:4" x14ac:dyDescent="0.2">
      <c r="B3670" t="s">
        <v>3700</v>
      </c>
      <c r="C3670" s="33">
        <f>Corr_0!C3670</f>
        <v>6.7242838879500366E-3</v>
      </c>
      <c r="D3670" s="32">
        <v>3.8372944090581146E-2</v>
      </c>
    </row>
    <row r="3671" spans="2:4" x14ac:dyDescent="0.2">
      <c r="B3671" t="s">
        <v>3701</v>
      </c>
      <c r="C3671" s="33">
        <f>Corr_0!C3671</f>
        <v>-9.8277697062616413E-3</v>
      </c>
      <c r="D3671" s="32">
        <v>2.6061154192975271E-2</v>
      </c>
    </row>
    <row r="3672" spans="2:4" x14ac:dyDescent="0.2">
      <c r="B3672" t="s">
        <v>3702</v>
      </c>
      <c r="C3672" s="33">
        <f>Corr_0!C3672</f>
        <v>2.3719121078018296E-2</v>
      </c>
      <c r="D3672" s="32">
        <v>9.4863908237684758E-2</v>
      </c>
    </row>
    <row r="3673" spans="2:4" x14ac:dyDescent="0.2">
      <c r="B3673" t="s">
        <v>3703</v>
      </c>
      <c r="C3673" s="33">
        <f>Corr_0!C3673</f>
        <v>6.6617650100261822E-3</v>
      </c>
      <c r="D3673" s="32">
        <v>2.5256162115808084E-2</v>
      </c>
    </row>
    <row r="3674" spans="2:4" x14ac:dyDescent="0.2">
      <c r="B3674" t="s">
        <v>3704</v>
      </c>
      <c r="C3674" s="33">
        <f>Corr_0!C3674</f>
        <v>2.1429835655919868E-2</v>
      </c>
      <c r="D3674" s="32">
        <v>4.5249828469378334E-2</v>
      </c>
    </row>
    <row r="3675" spans="2:4" x14ac:dyDescent="0.2">
      <c r="B3675" t="s">
        <v>3705</v>
      </c>
      <c r="C3675" s="33">
        <f>Corr_0!C3675</f>
        <v>-1.3144667065241951E-2</v>
      </c>
      <c r="D3675" s="32">
        <v>2.5039201599425735E-2</v>
      </c>
    </row>
    <row r="3676" spans="2:4" x14ac:dyDescent="0.2">
      <c r="B3676" t="s">
        <v>3706</v>
      </c>
      <c r="C3676" s="33">
        <f>Corr_0!C3676</f>
        <v>2.2293313854836121E-2</v>
      </c>
      <c r="D3676" s="32">
        <v>3.9701885660827232E-2</v>
      </c>
    </row>
    <row r="3677" spans="2:4" x14ac:dyDescent="0.2">
      <c r="B3677" t="s">
        <v>3707</v>
      </c>
      <c r="C3677" s="33">
        <f>Corr_0!C3677</f>
        <v>-1.3253273477441768E-2</v>
      </c>
      <c r="D3677" s="32">
        <v>4.0182419006834308E-2</v>
      </c>
    </row>
    <row r="3678" spans="2:4" x14ac:dyDescent="0.2">
      <c r="B3678" t="s">
        <v>3708</v>
      </c>
      <c r="C3678" s="33">
        <f>Corr_0!C3678</f>
        <v>2.2439758744135258E-2</v>
      </c>
      <c r="D3678" s="32">
        <v>2.5115751076530912E-2</v>
      </c>
    </row>
    <row r="3679" spans="2:4" x14ac:dyDescent="0.2">
      <c r="B3679" t="s">
        <v>3709</v>
      </c>
      <c r="C3679" s="33">
        <f>Corr_0!C3679</f>
        <v>-1.3819780103836275E-2</v>
      </c>
      <c r="D3679" s="32">
        <v>2.7382733402801868E-2</v>
      </c>
    </row>
    <row r="3680" spans="2:4" x14ac:dyDescent="0.2">
      <c r="B3680" t="s">
        <v>3710</v>
      </c>
      <c r="C3680" s="33">
        <f>Corr_0!C3680</f>
        <v>-2.5984163423703778E-2</v>
      </c>
      <c r="D3680" s="32">
        <v>4.4982628241170504E-2</v>
      </c>
    </row>
    <row r="3681" spans="2:4" x14ac:dyDescent="0.2">
      <c r="B3681" t="s">
        <v>3711</v>
      </c>
      <c r="C3681" s="33">
        <f>Corr_0!C3681</f>
        <v>2.7136274998143348E-2</v>
      </c>
      <c r="D3681" s="32">
        <v>6.2137029274915066E-2</v>
      </c>
    </row>
    <row r="3682" spans="2:4" x14ac:dyDescent="0.2">
      <c r="B3682" t="s">
        <v>3712</v>
      </c>
      <c r="C3682" s="33">
        <f>Corr_0!C3682</f>
        <v>-1.4727269169195671E-2</v>
      </c>
      <c r="D3682" s="32">
        <v>8.112092816940189E-2</v>
      </c>
    </row>
    <row r="3683" spans="2:4" x14ac:dyDescent="0.2">
      <c r="B3683" t="s">
        <v>3713</v>
      </c>
      <c r="C3683" s="33">
        <f>Corr_0!C3683</f>
        <v>2.13557661564618E-2</v>
      </c>
      <c r="D3683" s="32">
        <v>2.5375963794032896E-2</v>
      </c>
    </row>
    <row r="3684" spans="2:4" x14ac:dyDescent="0.2">
      <c r="B3684" t="s">
        <v>3714</v>
      </c>
      <c r="C3684" s="33">
        <f>Corr_0!C3684</f>
        <v>2.1793969207887905E-2</v>
      </c>
      <c r="D3684" s="32">
        <v>3.6450738879862249E-2</v>
      </c>
    </row>
    <row r="3685" spans="2:4" x14ac:dyDescent="0.2">
      <c r="B3685" t="s">
        <v>3715</v>
      </c>
      <c r="C3685" s="33">
        <f>Corr_0!C3685</f>
        <v>3.110024734419705E-3</v>
      </c>
      <c r="D3685" s="32">
        <v>7.1222694167904499E-2</v>
      </c>
    </row>
    <row r="3686" spans="2:4" x14ac:dyDescent="0.2">
      <c r="B3686" t="s">
        <v>3716</v>
      </c>
      <c r="C3686" s="33">
        <f>Corr_0!C3686</f>
        <v>-1.3487821787096007E-3</v>
      </c>
      <c r="D3686" s="32">
        <v>2.8899058199459315E-2</v>
      </c>
    </row>
    <row r="3687" spans="2:4" x14ac:dyDescent="0.2">
      <c r="B3687" t="s">
        <v>3717</v>
      </c>
      <c r="C3687" s="33">
        <f>Corr_0!C3687</f>
        <v>2.9718792423040444E-2</v>
      </c>
      <c r="D3687" s="32">
        <v>7.443201009446751E-2</v>
      </c>
    </row>
    <row r="3688" spans="2:4" x14ac:dyDescent="0.2">
      <c r="B3688" t="s">
        <v>3718</v>
      </c>
      <c r="C3688" s="33">
        <f>Corr_0!C3688</f>
        <v>1.2208013663038043E-2</v>
      </c>
      <c r="D3688" s="32">
        <v>3.1409544102733819E-2</v>
      </c>
    </row>
    <row r="3689" spans="2:4" x14ac:dyDescent="0.2">
      <c r="B3689" t="s">
        <v>3719</v>
      </c>
      <c r="C3689" s="33">
        <f>Corr_0!C3689</f>
        <v>4.996055821450485E-3</v>
      </c>
      <c r="D3689" s="32">
        <v>2.6137469448983451E-2</v>
      </c>
    </row>
    <row r="3690" spans="2:4" x14ac:dyDescent="0.2">
      <c r="B3690" t="s">
        <v>3720</v>
      </c>
      <c r="C3690" s="33">
        <f>Corr_0!C3690</f>
        <v>-5.6475474189287122E-3</v>
      </c>
      <c r="D3690" s="32">
        <v>4.2426995152562957E-2</v>
      </c>
    </row>
    <row r="3691" spans="2:4" x14ac:dyDescent="0.2">
      <c r="B3691" t="s">
        <v>3721</v>
      </c>
      <c r="C3691" s="33">
        <f>Corr_0!C3691</f>
        <v>9.9357694571537494E-3</v>
      </c>
      <c r="D3691" s="32">
        <v>4.4387013677661978E-2</v>
      </c>
    </row>
    <row r="3692" spans="2:4" x14ac:dyDescent="0.2">
      <c r="B3692" t="s">
        <v>3722</v>
      </c>
      <c r="C3692" s="33">
        <f>Corr_0!C3692</f>
        <v>-1.5605956313123585E-2</v>
      </c>
      <c r="D3692" s="32">
        <v>2.5011229393300881E-2</v>
      </c>
    </row>
    <row r="3693" spans="2:4" x14ac:dyDescent="0.2">
      <c r="B3693" t="s">
        <v>3723</v>
      </c>
      <c r="C3693" s="33">
        <f>Corr_0!C3693</f>
        <v>1.5351307758096844E-2</v>
      </c>
      <c r="D3693" s="32">
        <v>2.6396295609993077E-2</v>
      </c>
    </row>
    <row r="3694" spans="2:4" x14ac:dyDescent="0.2">
      <c r="B3694" t="s">
        <v>3724</v>
      </c>
      <c r="C3694" s="33">
        <f>Corr_0!C3694</f>
        <v>-6.4910177283900809E-3</v>
      </c>
      <c r="D3694" s="32">
        <v>4.2657412700789411E-2</v>
      </c>
    </row>
    <row r="3695" spans="2:4" x14ac:dyDescent="0.2">
      <c r="B3695" t="s">
        <v>3725</v>
      </c>
      <c r="C3695" s="33">
        <f>Corr_0!C3695</f>
        <v>3.5900032436514406E-2</v>
      </c>
      <c r="D3695" s="32">
        <v>2.7626425535530998E-2</v>
      </c>
    </row>
    <row r="3696" spans="2:4" x14ac:dyDescent="0.2">
      <c r="B3696" t="s">
        <v>3726</v>
      </c>
      <c r="C3696" s="33">
        <f>Corr_0!C3696</f>
        <v>-2.7927017508018251E-2</v>
      </c>
      <c r="D3696" s="32">
        <v>2.7718805920937915E-2</v>
      </c>
    </row>
    <row r="3697" spans="2:4" x14ac:dyDescent="0.2">
      <c r="B3697" t="s">
        <v>3727</v>
      </c>
      <c r="C3697" s="33">
        <f>Corr_0!C3697</f>
        <v>-1.3326896691072869E-2</v>
      </c>
      <c r="D3697" s="32">
        <v>7.2475575855665053E-2</v>
      </c>
    </row>
    <row r="3698" spans="2:4" x14ac:dyDescent="0.2">
      <c r="B3698" t="s">
        <v>3728</v>
      </c>
      <c r="C3698" s="33">
        <f>Corr_0!C3698</f>
        <v>-9.1808779587597405E-3</v>
      </c>
      <c r="D3698" s="32">
        <v>2.50814395155265E-2</v>
      </c>
    </row>
    <row r="3699" spans="2:4" x14ac:dyDescent="0.2">
      <c r="B3699" t="s">
        <v>3729</v>
      </c>
      <c r="C3699" s="33">
        <f>Corr_0!C3699</f>
        <v>-2.0773961311289731E-2</v>
      </c>
      <c r="D3699" s="32">
        <v>3.2139926517401142E-2</v>
      </c>
    </row>
    <row r="3700" spans="2:4" x14ac:dyDescent="0.2">
      <c r="B3700" t="s">
        <v>3730</v>
      </c>
      <c r="C3700" s="33">
        <f>Corr_0!C3700</f>
        <v>-7.3615376193635843E-3</v>
      </c>
      <c r="D3700" s="32">
        <v>4.1659019615128995E-2</v>
      </c>
    </row>
    <row r="3701" spans="2:4" x14ac:dyDescent="0.2">
      <c r="B3701" t="s">
        <v>3731</v>
      </c>
      <c r="C3701" s="33">
        <f>Corr_0!C3701</f>
        <v>2.7341750287397867E-2</v>
      </c>
      <c r="D3701" s="32">
        <v>3.0167350257442833E-2</v>
      </c>
    </row>
    <row r="3702" spans="2:4" x14ac:dyDescent="0.2">
      <c r="B3702" t="s">
        <v>3732</v>
      </c>
      <c r="C3702" s="33">
        <f>Corr_0!C3702</f>
        <v>-5.3615978413508805E-4</v>
      </c>
      <c r="D3702" s="32">
        <v>3.3042913793913976E-2</v>
      </c>
    </row>
    <row r="3703" spans="2:4" x14ac:dyDescent="0.2">
      <c r="B3703" t="s">
        <v>3733</v>
      </c>
      <c r="C3703" s="33">
        <f>Corr_0!C3703</f>
        <v>3.1343055210298745E-2</v>
      </c>
      <c r="D3703" s="32">
        <v>4.7995343811209845E-2</v>
      </c>
    </row>
    <row r="3704" spans="2:4" x14ac:dyDescent="0.2">
      <c r="B3704" t="s">
        <v>3734</v>
      </c>
      <c r="C3704" s="33">
        <f>Corr_0!C3704</f>
        <v>4.6202919884707178E-2</v>
      </c>
      <c r="D3704" s="32">
        <v>2.5161004593547087E-2</v>
      </c>
    </row>
    <row r="3705" spans="2:4" x14ac:dyDescent="0.2">
      <c r="B3705" t="s">
        <v>3735</v>
      </c>
      <c r="C3705" s="33">
        <f>Corr_0!C3705</f>
        <v>4.1770671001486334E-2</v>
      </c>
      <c r="D3705" s="32">
        <v>3.3212915358175971E-2</v>
      </c>
    </row>
    <row r="3706" spans="2:4" x14ac:dyDescent="0.2">
      <c r="B3706" t="s">
        <v>3736</v>
      </c>
      <c r="C3706" s="33">
        <f>Corr_0!C3706</f>
        <v>7.0277288074199768E-3</v>
      </c>
      <c r="D3706" s="32">
        <v>2.5726654663550598E-2</v>
      </c>
    </row>
    <row r="3707" spans="2:4" x14ac:dyDescent="0.2">
      <c r="B3707" t="s">
        <v>3737</v>
      </c>
      <c r="C3707" s="33">
        <f>Corr_0!C3707</f>
        <v>3.9608030144751394E-2</v>
      </c>
      <c r="D3707" s="32">
        <v>2.5385655586081926E-2</v>
      </c>
    </row>
    <row r="3708" spans="2:4" x14ac:dyDescent="0.2">
      <c r="B3708" t="s">
        <v>3738</v>
      </c>
      <c r="C3708" s="33">
        <f>Corr_0!C3708</f>
        <v>9.0145238383662792E-3</v>
      </c>
      <c r="D3708" s="32">
        <v>3.8239481176404862E-2</v>
      </c>
    </row>
    <row r="3709" spans="2:4" x14ac:dyDescent="0.2">
      <c r="B3709" t="s">
        <v>3739</v>
      </c>
      <c r="C3709" s="33">
        <f>Corr_0!C3709</f>
        <v>-2.8368219186520514E-2</v>
      </c>
      <c r="D3709" s="32">
        <v>2.9864888939632579E-2</v>
      </c>
    </row>
    <row r="3710" spans="2:4" x14ac:dyDescent="0.2">
      <c r="B3710" t="s">
        <v>3740</v>
      </c>
      <c r="C3710" s="33">
        <f>Corr_0!C3710</f>
        <v>-7.9242131032598671E-3</v>
      </c>
      <c r="D3710" s="32">
        <v>3.6223249337234253E-2</v>
      </c>
    </row>
    <row r="3711" spans="2:4" x14ac:dyDescent="0.2">
      <c r="B3711" t="s">
        <v>3741</v>
      </c>
      <c r="C3711" s="33">
        <f>Corr_0!C3711</f>
        <v>1.6008812243588702E-4</v>
      </c>
      <c r="D3711" s="32">
        <v>2.9328525082624117E-2</v>
      </c>
    </row>
    <row r="3712" spans="2:4" x14ac:dyDescent="0.2">
      <c r="B3712" t="s">
        <v>3742</v>
      </c>
      <c r="C3712" s="33">
        <f>Corr_0!C3712</f>
        <v>2.479553857279352E-2</v>
      </c>
      <c r="D3712" s="32">
        <v>4.9730194305152783E-2</v>
      </c>
    </row>
    <row r="3713" spans="2:4" x14ac:dyDescent="0.2">
      <c r="B3713" t="s">
        <v>3743</v>
      </c>
      <c r="C3713" s="33">
        <f>Corr_0!C3713</f>
        <v>-2.0178450047760293E-3</v>
      </c>
      <c r="D3713" s="32">
        <v>2.7747780988882871E-2</v>
      </c>
    </row>
    <row r="3714" spans="2:4" x14ac:dyDescent="0.2">
      <c r="B3714" t="s">
        <v>3744</v>
      </c>
      <c r="C3714" s="33">
        <f>Corr_0!C3714</f>
        <v>-1.0974101320412969E-2</v>
      </c>
      <c r="D3714" s="32">
        <v>3.6973775864819272E-2</v>
      </c>
    </row>
    <row r="3715" spans="2:4" x14ac:dyDescent="0.2">
      <c r="B3715" t="s">
        <v>3745</v>
      </c>
      <c r="C3715" s="33">
        <f>Corr_0!C3715</f>
        <v>5.5132494959593707E-2</v>
      </c>
      <c r="D3715" s="32">
        <v>2.8569543908087913E-2</v>
      </c>
    </row>
    <row r="3716" spans="2:4" x14ac:dyDescent="0.2">
      <c r="B3716" t="s">
        <v>3746</v>
      </c>
      <c r="C3716" s="33">
        <f>Corr_0!C3716</f>
        <v>9.5165514521328726E-3</v>
      </c>
      <c r="D3716" s="32">
        <v>3.546780264826925E-2</v>
      </c>
    </row>
    <row r="3717" spans="2:4" x14ac:dyDescent="0.2">
      <c r="B3717" t="s">
        <v>3747</v>
      </c>
      <c r="C3717" s="33">
        <f>Corr_0!C3717</f>
        <v>-9.8817470784403495E-3</v>
      </c>
      <c r="D3717" s="32">
        <v>2.5431642848416591E-2</v>
      </c>
    </row>
    <row r="3718" spans="2:4" x14ac:dyDescent="0.2">
      <c r="B3718" t="s">
        <v>3748</v>
      </c>
      <c r="C3718" s="33">
        <f>Corr_0!C3718</f>
        <v>7.3936062441415356E-3</v>
      </c>
      <c r="D3718" s="32">
        <v>3.6534643659036067E-2</v>
      </c>
    </row>
    <row r="3719" spans="2:4" x14ac:dyDescent="0.2">
      <c r="B3719" t="s">
        <v>3749</v>
      </c>
      <c r="C3719" s="33">
        <f>Corr_0!C3719</f>
        <v>-9.0408114574508352E-3</v>
      </c>
      <c r="D3719" s="32">
        <v>2.7234172733139592E-2</v>
      </c>
    </row>
    <row r="3720" spans="2:4" x14ac:dyDescent="0.2">
      <c r="B3720" t="s">
        <v>3750</v>
      </c>
      <c r="C3720" s="33">
        <f>Corr_0!C3720</f>
        <v>-1.0822482134416037E-2</v>
      </c>
      <c r="D3720" s="32">
        <v>2.76693032246959E-2</v>
      </c>
    </row>
    <row r="3721" spans="2:4" x14ac:dyDescent="0.2">
      <c r="B3721" t="s">
        <v>3751</v>
      </c>
      <c r="C3721" s="33">
        <f>Corr_0!C3721</f>
        <v>2.65481123057969E-2</v>
      </c>
      <c r="D3721" s="32">
        <v>3.9249575739256234E-2</v>
      </c>
    </row>
    <row r="3722" spans="2:4" x14ac:dyDescent="0.2">
      <c r="B3722" t="s">
        <v>3752</v>
      </c>
      <c r="C3722" s="33">
        <f>Corr_0!C3722</f>
        <v>-4.3380453656260025E-2</v>
      </c>
      <c r="D3722" s="32">
        <v>4.6213683691447696E-2</v>
      </c>
    </row>
    <row r="3723" spans="2:4" x14ac:dyDescent="0.2">
      <c r="B3723" t="s">
        <v>3753</v>
      </c>
      <c r="C3723" s="33">
        <f>Corr_0!C3723</f>
        <v>5.2324039694417408E-2</v>
      </c>
      <c r="D3723" s="32">
        <v>3.9812636539664478E-2</v>
      </c>
    </row>
    <row r="3724" spans="2:4" x14ac:dyDescent="0.2">
      <c r="B3724" t="s">
        <v>3754</v>
      </c>
      <c r="C3724" s="33">
        <f>Corr_0!C3724</f>
        <v>1.7077203119082469E-3</v>
      </c>
      <c r="D3724" s="32">
        <v>2.5453995403985359E-2</v>
      </c>
    </row>
    <row r="3725" spans="2:4" x14ac:dyDescent="0.2">
      <c r="B3725" t="s">
        <v>3755</v>
      </c>
      <c r="C3725" s="33">
        <f>Corr_0!C3725</f>
        <v>7.2353661563230066E-4</v>
      </c>
      <c r="D3725" s="32">
        <v>2.5909681007554607E-2</v>
      </c>
    </row>
    <row r="3726" spans="2:4" x14ac:dyDescent="0.2">
      <c r="B3726" t="s">
        <v>3756</v>
      </c>
      <c r="C3726" s="33">
        <f>Corr_0!C3726</f>
        <v>8.6365080718457631E-3</v>
      </c>
      <c r="D3726" s="32">
        <v>2.5700540345177214E-2</v>
      </c>
    </row>
    <row r="3727" spans="2:4" x14ac:dyDescent="0.2">
      <c r="B3727" t="s">
        <v>3757</v>
      </c>
      <c r="C3727" s="33">
        <f>Corr_0!C3727</f>
        <v>1.8009284262741811E-3</v>
      </c>
      <c r="D3727" s="32">
        <v>5.2719742793654607E-2</v>
      </c>
    </row>
    <row r="3728" spans="2:4" x14ac:dyDescent="0.2">
      <c r="B3728" t="s">
        <v>3758</v>
      </c>
      <c r="C3728" s="33">
        <f>Corr_0!C3728</f>
        <v>2.3163610668883693E-2</v>
      </c>
      <c r="D3728" s="32">
        <v>2.5051242569529793E-2</v>
      </c>
    </row>
    <row r="3729" spans="2:4" x14ac:dyDescent="0.2">
      <c r="B3729" t="s">
        <v>3759</v>
      </c>
      <c r="C3729" s="33">
        <f>Corr_0!C3729</f>
        <v>1.3046110660175671E-2</v>
      </c>
      <c r="D3729" s="32">
        <v>2.7355263576112204E-2</v>
      </c>
    </row>
    <row r="3730" spans="2:4" x14ac:dyDescent="0.2">
      <c r="B3730" t="s">
        <v>3760</v>
      </c>
      <c r="C3730" s="33">
        <f>Corr_0!C3730</f>
        <v>6.0388207855328908E-3</v>
      </c>
      <c r="D3730" s="32">
        <v>2.5022018084615558E-2</v>
      </c>
    </row>
    <row r="3731" spans="2:4" x14ac:dyDescent="0.2">
      <c r="B3731" t="s">
        <v>3761</v>
      </c>
      <c r="C3731" s="33">
        <f>Corr_0!C3731</f>
        <v>1.1683606117744686E-2</v>
      </c>
      <c r="D3731" s="32">
        <v>2.6271888523374851E-2</v>
      </c>
    </row>
    <row r="3732" spans="2:4" x14ac:dyDescent="0.2">
      <c r="B3732" t="s">
        <v>3762</v>
      </c>
      <c r="C3732" s="33">
        <f>Corr_0!C3732</f>
        <v>3.7941531677722316E-2</v>
      </c>
      <c r="D3732" s="32">
        <v>5.4441094243405035E-2</v>
      </c>
    </row>
    <row r="3733" spans="2:4" x14ac:dyDescent="0.2">
      <c r="B3733" t="s">
        <v>3763</v>
      </c>
      <c r="C3733" s="33">
        <f>Corr_0!C3733</f>
        <v>-1.116516609861558E-2</v>
      </c>
      <c r="D3733" s="32">
        <v>6.4093955969783845E-2</v>
      </c>
    </row>
    <row r="3734" spans="2:4" x14ac:dyDescent="0.2">
      <c r="B3734" t="s">
        <v>3764</v>
      </c>
      <c r="C3734" s="33">
        <f>Corr_0!C3734</f>
        <v>-2.5396123742627688E-2</v>
      </c>
      <c r="D3734" s="32">
        <v>7.1258063845879349E-2</v>
      </c>
    </row>
    <row r="3735" spans="2:4" x14ac:dyDescent="0.2">
      <c r="B3735" t="s">
        <v>3765</v>
      </c>
      <c r="C3735" s="33">
        <f>Corr_0!C3735</f>
        <v>-2.0078736324144059E-3</v>
      </c>
      <c r="D3735" s="32">
        <v>3.4109898100285876E-2</v>
      </c>
    </row>
    <row r="3736" spans="2:4" x14ac:dyDescent="0.2">
      <c r="B3736" t="s">
        <v>3766</v>
      </c>
      <c r="C3736" s="33">
        <f>Corr_0!C3736</f>
        <v>1.6108909622257288E-2</v>
      </c>
      <c r="D3736" s="32">
        <v>3.5329295614675682E-2</v>
      </c>
    </row>
    <row r="3737" spans="2:4" x14ac:dyDescent="0.2">
      <c r="B3737" t="s">
        <v>3767</v>
      </c>
      <c r="C3737" s="33">
        <f>Corr_0!C3737</f>
        <v>1.1737370731174493E-2</v>
      </c>
      <c r="D3737" s="32">
        <v>2.5391795222827675E-2</v>
      </c>
    </row>
    <row r="3738" spans="2:4" x14ac:dyDescent="0.2">
      <c r="B3738" t="s">
        <v>3768</v>
      </c>
      <c r="C3738" s="33">
        <f>Corr_0!C3738</f>
        <v>2.2918420461255248E-2</v>
      </c>
      <c r="D3738" s="32">
        <v>4.6801628624266331E-2</v>
      </c>
    </row>
    <row r="3739" spans="2:4" x14ac:dyDescent="0.2">
      <c r="B3739" t="s">
        <v>3769</v>
      </c>
      <c r="C3739" s="33">
        <f>Corr_0!C3739</f>
        <v>3.087150497717224E-2</v>
      </c>
      <c r="D3739" s="32">
        <v>2.6310559150246791E-2</v>
      </c>
    </row>
    <row r="3740" spans="2:4" x14ac:dyDescent="0.2">
      <c r="B3740" t="s">
        <v>3770</v>
      </c>
      <c r="C3740" s="33">
        <f>Corr_0!C3740</f>
        <v>1.1480020775837072E-2</v>
      </c>
      <c r="D3740" s="32">
        <v>4.6978070118165578E-2</v>
      </c>
    </row>
    <row r="3741" spans="2:4" x14ac:dyDescent="0.2">
      <c r="B3741" t="s">
        <v>3771</v>
      </c>
      <c r="C3741" s="33">
        <f>Corr_0!C3741</f>
        <v>-9.5921892072715533E-3</v>
      </c>
      <c r="D3741" s="32">
        <v>3.1647044393300815E-2</v>
      </c>
    </row>
    <row r="3742" spans="2:4" x14ac:dyDescent="0.2">
      <c r="B3742" t="s">
        <v>3772</v>
      </c>
      <c r="C3742" s="33">
        <f>Corr_0!C3742</f>
        <v>-2.3651672577331855E-2</v>
      </c>
      <c r="D3742" s="32">
        <v>2.6542108044456773E-2</v>
      </c>
    </row>
    <row r="3743" spans="2:4" x14ac:dyDescent="0.2">
      <c r="B3743" t="s">
        <v>3773</v>
      </c>
      <c r="C3743" s="33">
        <f>Corr_0!C3743</f>
        <v>-5.6730829387184618E-3</v>
      </c>
      <c r="D3743" s="32">
        <v>3.1231133930121384E-2</v>
      </c>
    </row>
    <row r="3744" spans="2:4" x14ac:dyDescent="0.2">
      <c r="B3744" t="s">
        <v>3774</v>
      </c>
      <c r="C3744" s="33">
        <f>Corr_0!C3744</f>
        <v>3.8179727563317344E-3</v>
      </c>
      <c r="D3744" s="32">
        <v>4.4599527827304621E-2</v>
      </c>
    </row>
    <row r="3745" spans="2:4" x14ac:dyDescent="0.2">
      <c r="B3745" t="s">
        <v>3775</v>
      </c>
      <c r="C3745" s="33">
        <f>Corr_0!C3745</f>
        <v>4.7694932112510011E-2</v>
      </c>
      <c r="D3745" s="32">
        <v>3.5841888696332203E-2</v>
      </c>
    </row>
    <row r="3746" spans="2:4" x14ac:dyDescent="0.2">
      <c r="B3746" t="s">
        <v>3776</v>
      </c>
      <c r="C3746" s="33">
        <f>Corr_0!C3746</f>
        <v>-1.4062564463514331E-3</v>
      </c>
      <c r="D3746" s="32">
        <v>2.8418322159292561E-2</v>
      </c>
    </row>
    <row r="3747" spans="2:4" x14ac:dyDescent="0.2">
      <c r="B3747" t="s">
        <v>3777</v>
      </c>
      <c r="C3747" s="33">
        <f>Corr_0!C3747</f>
        <v>1.3223501534973934E-2</v>
      </c>
      <c r="D3747" s="32">
        <v>2.7428068231593064E-2</v>
      </c>
    </row>
    <row r="3748" spans="2:4" x14ac:dyDescent="0.2">
      <c r="B3748" t="s">
        <v>3778</v>
      </c>
      <c r="C3748" s="33">
        <f>Corr_0!C3748</f>
        <v>2.7645125677165996E-2</v>
      </c>
      <c r="D3748" s="32">
        <v>0.10246051831686306</v>
      </c>
    </row>
    <row r="3749" spans="2:4" x14ac:dyDescent="0.2">
      <c r="B3749" t="s">
        <v>3779</v>
      </c>
      <c r="C3749" s="33">
        <f>Corr_0!C3749</f>
        <v>1.2091297405201862E-2</v>
      </c>
      <c r="D3749" s="32">
        <v>2.885347323360761E-2</v>
      </c>
    </row>
    <row r="3750" spans="2:4" x14ac:dyDescent="0.2">
      <c r="B3750" t="s">
        <v>3780</v>
      </c>
      <c r="C3750" s="33">
        <f>Corr_0!C3750</f>
        <v>-1.8902355085125121E-3</v>
      </c>
      <c r="D3750" s="32">
        <v>4.8858425938201493E-2</v>
      </c>
    </row>
    <row r="3751" spans="2:4" x14ac:dyDescent="0.2">
      <c r="B3751" t="s">
        <v>3781</v>
      </c>
      <c r="C3751" s="33">
        <f>Corr_0!C3751</f>
        <v>1.8767454689342992E-2</v>
      </c>
      <c r="D3751" s="32">
        <v>3.5168444814611483E-2</v>
      </c>
    </row>
    <row r="3752" spans="2:4" x14ac:dyDescent="0.2">
      <c r="B3752" t="s">
        <v>3782</v>
      </c>
      <c r="C3752" s="33">
        <f>Corr_0!C3752</f>
        <v>3.1965835835941869E-2</v>
      </c>
      <c r="D3752" s="32">
        <v>3.2275444380307119E-2</v>
      </c>
    </row>
    <row r="3753" spans="2:4" x14ac:dyDescent="0.2">
      <c r="B3753" t="s">
        <v>3783</v>
      </c>
      <c r="C3753" s="33">
        <f>Corr_0!C3753</f>
        <v>-8.7510211190116437E-3</v>
      </c>
      <c r="D3753" s="32">
        <v>2.5982013925377537E-2</v>
      </c>
    </row>
    <row r="3754" spans="2:4" x14ac:dyDescent="0.2">
      <c r="B3754" t="s">
        <v>3784</v>
      </c>
      <c r="C3754" s="33">
        <f>Corr_0!C3754</f>
        <v>-8.0167707065718907E-4</v>
      </c>
      <c r="D3754" s="32">
        <v>3.0980998304861479E-2</v>
      </c>
    </row>
    <row r="3755" spans="2:4" x14ac:dyDescent="0.2">
      <c r="B3755" t="s">
        <v>3785</v>
      </c>
      <c r="C3755" s="33">
        <f>Corr_0!C3755</f>
        <v>1.6385827018533299E-2</v>
      </c>
      <c r="D3755" s="32">
        <v>5.7281021819577956E-2</v>
      </c>
    </row>
    <row r="3756" spans="2:4" x14ac:dyDescent="0.2">
      <c r="B3756" t="s">
        <v>3786</v>
      </c>
      <c r="C3756" s="33">
        <f>Corr_0!C3756</f>
        <v>1.5760211627122309E-2</v>
      </c>
      <c r="D3756" s="32">
        <v>4.8461471127189987E-2</v>
      </c>
    </row>
    <row r="3757" spans="2:4" x14ac:dyDescent="0.2">
      <c r="B3757" t="s">
        <v>3787</v>
      </c>
      <c r="C3757" s="33">
        <f>Corr_0!C3757</f>
        <v>3.2334440927481471E-3</v>
      </c>
      <c r="D3757" s="32">
        <v>2.7656048850150695E-2</v>
      </c>
    </row>
    <row r="3758" spans="2:4" x14ac:dyDescent="0.2">
      <c r="B3758" t="s">
        <v>3788</v>
      </c>
      <c r="C3758" s="33">
        <f>Corr_0!C3758</f>
        <v>-7.5295668369878502E-3</v>
      </c>
      <c r="D3758" s="32">
        <v>3.7322558889358357E-2</v>
      </c>
    </row>
    <row r="3759" spans="2:4" x14ac:dyDescent="0.2">
      <c r="B3759" t="s">
        <v>3789</v>
      </c>
      <c r="C3759" s="33">
        <f>Corr_0!C3759</f>
        <v>-6.9435718734754733E-3</v>
      </c>
      <c r="D3759" s="32">
        <v>2.5095582503260355E-2</v>
      </c>
    </row>
    <row r="3760" spans="2:4" x14ac:dyDescent="0.2">
      <c r="B3760" t="s">
        <v>3790</v>
      </c>
      <c r="C3760" s="33">
        <f>Corr_0!C3760</f>
        <v>2.5826812814815315E-3</v>
      </c>
      <c r="D3760" s="32">
        <v>5.7806223362942437E-2</v>
      </c>
    </row>
    <row r="3761" spans="2:4" x14ac:dyDescent="0.2">
      <c r="B3761" t="s">
        <v>3791</v>
      </c>
      <c r="C3761" s="33">
        <f>Corr_0!C3761</f>
        <v>1.8341547724725574E-3</v>
      </c>
      <c r="D3761" s="32">
        <v>2.7357288250947645E-2</v>
      </c>
    </row>
    <row r="3762" spans="2:4" x14ac:dyDescent="0.2">
      <c r="B3762" t="s">
        <v>3792</v>
      </c>
      <c r="C3762" s="33">
        <f>Corr_0!C3762</f>
        <v>7.7793216168847998E-3</v>
      </c>
      <c r="D3762" s="32">
        <v>4.9894812292685761E-2</v>
      </c>
    </row>
    <row r="3763" spans="2:4" x14ac:dyDescent="0.2">
      <c r="B3763" t="s">
        <v>3793</v>
      </c>
      <c r="C3763" s="33">
        <f>Corr_0!C3763</f>
        <v>-1.3891718757436328E-2</v>
      </c>
      <c r="D3763" s="32">
        <v>2.8151607491404267E-2</v>
      </c>
    </row>
    <row r="3764" spans="2:4" x14ac:dyDescent="0.2">
      <c r="B3764" t="s">
        <v>3794</v>
      </c>
      <c r="C3764" s="33">
        <f>Corr_0!C3764</f>
        <v>9.0413486394820344E-3</v>
      </c>
      <c r="D3764" s="32">
        <v>3.2600837995739124E-2</v>
      </c>
    </row>
    <row r="3765" spans="2:4" x14ac:dyDescent="0.2">
      <c r="B3765" t="s">
        <v>3795</v>
      </c>
      <c r="C3765" s="33">
        <f>Corr_0!C3765</f>
        <v>-2.9092765667693091E-3</v>
      </c>
      <c r="D3765" s="32">
        <v>0.11511461928709277</v>
      </c>
    </row>
    <row r="3766" spans="2:4" x14ac:dyDescent="0.2">
      <c r="B3766" t="s">
        <v>3796</v>
      </c>
      <c r="C3766" s="33">
        <f>Corr_0!C3766</f>
        <v>2.50356960171597E-2</v>
      </c>
      <c r="D3766" s="32">
        <v>7.4640312186607355E-2</v>
      </c>
    </row>
    <row r="3767" spans="2:4" x14ac:dyDescent="0.2">
      <c r="B3767" t="s">
        <v>3797</v>
      </c>
      <c r="C3767" s="33">
        <f>Corr_0!C3767</f>
        <v>1.0321254322673275E-2</v>
      </c>
      <c r="D3767" s="32">
        <v>4.9103590750251891E-2</v>
      </c>
    </row>
    <row r="3768" spans="2:4" x14ac:dyDescent="0.2">
      <c r="B3768" t="s">
        <v>3798</v>
      </c>
      <c r="C3768" s="33">
        <f>Corr_0!C3768</f>
        <v>5.0441906433158438E-3</v>
      </c>
      <c r="D3768" s="32">
        <v>2.5209326622417434E-2</v>
      </c>
    </row>
    <row r="3769" spans="2:4" x14ac:dyDescent="0.2">
      <c r="B3769" t="s">
        <v>3799</v>
      </c>
      <c r="C3769" s="33">
        <f>Corr_0!C3769</f>
        <v>6.541828713225889E-2</v>
      </c>
      <c r="D3769" s="32">
        <v>2.7149998365951181E-2</v>
      </c>
    </row>
    <row r="3770" spans="2:4" x14ac:dyDescent="0.2">
      <c r="B3770" t="s">
        <v>3800</v>
      </c>
      <c r="C3770" s="33">
        <f>Corr_0!C3770</f>
        <v>1.1130425082709011E-2</v>
      </c>
      <c r="D3770" s="32">
        <v>3.178294155232083E-2</v>
      </c>
    </row>
    <row r="3771" spans="2:4" x14ac:dyDescent="0.2">
      <c r="B3771" t="s">
        <v>3801</v>
      </c>
      <c r="C3771" s="33">
        <f>Corr_0!C3771</f>
        <v>3.7629810451827332E-2</v>
      </c>
      <c r="D3771" s="32">
        <v>3.3334852170515489E-2</v>
      </c>
    </row>
    <row r="3772" spans="2:4" x14ac:dyDescent="0.2">
      <c r="B3772" t="s">
        <v>3802</v>
      </c>
      <c r="C3772" s="33">
        <f>Corr_0!C3772</f>
        <v>-1.9524193715940281E-2</v>
      </c>
      <c r="D3772" s="32">
        <v>5.1381534039029127E-2</v>
      </c>
    </row>
    <row r="3773" spans="2:4" x14ac:dyDescent="0.2">
      <c r="B3773" t="s">
        <v>3803</v>
      </c>
      <c r="C3773" s="33">
        <f>Corr_0!C3773</f>
        <v>1.5079936245766361E-3</v>
      </c>
      <c r="D3773" s="32">
        <v>2.9231049668895802E-2</v>
      </c>
    </row>
    <row r="3774" spans="2:4" x14ac:dyDescent="0.2">
      <c r="B3774" t="s">
        <v>3804</v>
      </c>
      <c r="C3774" s="33">
        <f>Corr_0!C3774</f>
        <v>1.3711178789907718E-2</v>
      </c>
      <c r="D3774" s="32">
        <v>4.3066099525295568E-2</v>
      </c>
    </row>
    <row r="3775" spans="2:4" x14ac:dyDescent="0.2">
      <c r="B3775" t="s">
        <v>3805</v>
      </c>
      <c r="C3775" s="33">
        <f>Corr_0!C3775</f>
        <v>3.656955524058475E-2</v>
      </c>
      <c r="D3775" s="32">
        <v>2.615932800083913E-2</v>
      </c>
    </row>
    <row r="3776" spans="2:4" x14ac:dyDescent="0.2">
      <c r="B3776" t="s">
        <v>3806</v>
      </c>
      <c r="C3776" s="33">
        <f>Corr_0!C3776</f>
        <v>1.9871584098555689E-2</v>
      </c>
      <c r="D3776" s="32">
        <v>2.5001660638794672E-2</v>
      </c>
    </row>
    <row r="3777" spans="2:4" x14ac:dyDescent="0.2">
      <c r="B3777" t="s">
        <v>3807</v>
      </c>
      <c r="C3777" s="33">
        <f>Corr_0!C3777</f>
        <v>1.8709166082117236E-2</v>
      </c>
      <c r="D3777" s="32">
        <v>3.1661650116277119E-2</v>
      </c>
    </row>
    <row r="3778" spans="2:4" x14ac:dyDescent="0.2">
      <c r="B3778" t="s">
        <v>3808</v>
      </c>
      <c r="C3778" s="33">
        <f>Corr_0!C3778</f>
        <v>-8.7820992715756888E-3</v>
      </c>
      <c r="D3778" s="32">
        <v>5.0968895776685556E-2</v>
      </c>
    </row>
    <row r="3779" spans="2:4" x14ac:dyDescent="0.2">
      <c r="B3779" t="s">
        <v>3809</v>
      </c>
      <c r="C3779" s="33">
        <f>Corr_0!C3779</f>
        <v>-4.3666294936182386E-3</v>
      </c>
      <c r="D3779" s="32">
        <v>2.5006920872972002E-2</v>
      </c>
    </row>
    <row r="3780" spans="2:4" x14ac:dyDescent="0.2">
      <c r="B3780" t="s">
        <v>3810</v>
      </c>
      <c r="C3780" s="33">
        <f>Corr_0!C3780</f>
        <v>2.1519406054195944E-2</v>
      </c>
      <c r="D3780" s="32">
        <v>3.6262535168997655E-2</v>
      </c>
    </row>
    <row r="3781" spans="2:4" x14ac:dyDescent="0.2">
      <c r="B3781" t="s">
        <v>3811</v>
      </c>
      <c r="C3781" s="33">
        <f>Corr_0!C3781</f>
        <v>1.8787784773391599E-2</v>
      </c>
      <c r="D3781" s="32">
        <v>2.7346849786443174E-2</v>
      </c>
    </row>
    <row r="3782" spans="2:4" x14ac:dyDescent="0.2">
      <c r="B3782" t="s">
        <v>3812</v>
      </c>
      <c r="C3782" s="33">
        <f>Corr_0!C3782</f>
        <v>3.9437815224149164E-3</v>
      </c>
      <c r="D3782" s="32">
        <v>2.6034130750989336E-2</v>
      </c>
    </row>
    <row r="3783" spans="2:4" x14ac:dyDescent="0.2">
      <c r="B3783" t="s">
        <v>3813</v>
      </c>
      <c r="C3783" s="33">
        <f>Corr_0!C3783</f>
        <v>4.5664102748748919E-3</v>
      </c>
      <c r="D3783" s="32">
        <v>3.0042567540973224E-2</v>
      </c>
    </row>
    <row r="3784" spans="2:4" x14ac:dyDescent="0.2">
      <c r="B3784" t="s">
        <v>3814</v>
      </c>
      <c r="C3784" s="33">
        <f>Corr_0!C3784</f>
        <v>2.2034769764479462E-2</v>
      </c>
      <c r="D3784" s="32">
        <v>3.6971291502133463E-2</v>
      </c>
    </row>
    <row r="3785" spans="2:4" x14ac:dyDescent="0.2">
      <c r="B3785" t="s">
        <v>3815</v>
      </c>
      <c r="C3785" s="33">
        <f>Corr_0!C3785</f>
        <v>4.1094484659145267E-2</v>
      </c>
      <c r="D3785" s="32">
        <v>3.6117907405519005E-2</v>
      </c>
    </row>
    <row r="3786" spans="2:4" x14ac:dyDescent="0.2">
      <c r="B3786" t="s">
        <v>3816</v>
      </c>
      <c r="C3786" s="33">
        <f>Corr_0!C3786</f>
        <v>-6.0325301600989509E-3</v>
      </c>
      <c r="D3786" s="32">
        <v>2.5245761131297582E-2</v>
      </c>
    </row>
    <row r="3787" spans="2:4" x14ac:dyDescent="0.2">
      <c r="B3787" t="s">
        <v>3817</v>
      </c>
      <c r="C3787" s="33">
        <f>Corr_0!C3787</f>
        <v>2.3150750893491785E-2</v>
      </c>
      <c r="D3787" s="32">
        <v>3.3214996048449741E-2</v>
      </c>
    </row>
    <row r="3788" spans="2:4" x14ac:dyDescent="0.2">
      <c r="B3788" t="s">
        <v>3818</v>
      </c>
      <c r="C3788" s="33">
        <f>Corr_0!C3788</f>
        <v>-2.7491631570661347E-2</v>
      </c>
      <c r="D3788" s="32">
        <v>6.394171712378019E-2</v>
      </c>
    </row>
    <row r="3789" spans="2:4" x14ac:dyDescent="0.2">
      <c r="B3789" t="s">
        <v>3819</v>
      </c>
      <c r="C3789" s="33">
        <f>Corr_0!C3789</f>
        <v>2.363305023593041E-2</v>
      </c>
      <c r="D3789" s="32">
        <v>3.7906329995034474E-2</v>
      </c>
    </row>
    <row r="3790" spans="2:4" x14ac:dyDescent="0.2">
      <c r="B3790" t="s">
        <v>3820</v>
      </c>
      <c r="C3790" s="33">
        <f>Corr_0!C3790</f>
        <v>3.7634363704489568E-2</v>
      </c>
      <c r="D3790" s="32">
        <v>2.8925532177200744E-2</v>
      </c>
    </row>
    <row r="3791" spans="2:4" x14ac:dyDescent="0.2">
      <c r="B3791" t="s">
        <v>3821</v>
      </c>
      <c r="C3791" s="33">
        <f>Corr_0!C3791</f>
        <v>1.2713358859683464E-2</v>
      </c>
      <c r="D3791" s="32">
        <v>2.5078839818320688E-2</v>
      </c>
    </row>
    <row r="3792" spans="2:4" x14ac:dyDescent="0.2">
      <c r="B3792" t="s">
        <v>3822</v>
      </c>
      <c r="C3792" s="33">
        <f>Corr_0!C3792</f>
        <v>-3.2733122337210298E-2</v>
      </c>
      <c r="D3792" s="32">
        <v>3.1982893134963296E-2</v>
      </c>
    </row>
    <row r="3793" spans="2:4" x14ac:dyDescent="0.2">
      <c r="B3793" t="s">
        <v>3823</v>
      </c>
      <c r="C3793" s="33">
        <f>Corr_0!C3793</f>
        <v>9.0982401255049316E-3</v>
      </c>
      <c r="D3793" s="32">
        <v>2.809873221616576E-2</v>
      </c>
    </row>
    <row r="3794" spans="2:4" x14ac:dyDescent="0.2">
      <c r="B3794" t="s">
        <v>3824</v>
      </c>
      <c r="C3794" s="33">
        <f>Corr_0!C3794</f>
        <v>4.0307874244697332E-2</v>
      </c>
      <c r="D3794" s="32">
        <v>2.5989901162961404E-2</v>
      </c>
    </row>
    <row r="3795" spans="2:4" x14ac:dyDescent="0.2">
      <c r="B3795" t="s">
        <v>3825</v>
      </c>
      <c r="C3795" s="33">
        <f>Corr_0!C3795</f>
        <v>1.8161270235958725E-2</v>
      </c>
      <c r="D3795" s="32">
        <v>4.5997631782246515E-2</v>
      </c>
    </row>
    <row r="3796" spans="2:4" x14ac:dyDescent="0.2">
      <c r="B3796" t="s">
        <v>3826</v>
      </c>
      <c r="C3796" s="33">
        <f>Corr_0!C3796</f>
        <v>-1.0992129791991198E-3</v>
      </c>
      <c r="D3796" s="32">
        <v>8.5166908286563786E-2</v>
      </c>
    </row>
    <row r="3797" spans="2:4" x14ac:dyDescent="0.2">
      <c r="B3797" t="s">
        <v>3827</v>
      </c>
      <c r="C3797" s="33">
        <f>Corr_0!C3797</f>
        <v>1.3801016039300227E-2</v>
      </c>
      <c r="D3797" s="32">
        <v>2.7221498860008561E-2</v>
      </c>
    </row>
    <row r="3798" spans="2:4" x14ac:dyDescent="0.2">
      <c r="B3798" t="s">
        <v>3828</v>
      </c>
      <c r="C3798" s="33">
        <f>Corr_0!C3798</f>
        <v>4.8531854739156027E-2</v>
      </c>
      <c r="D3798" s="32">
        <v>2.6879436557141582E-2</v>
      </c>
    </row>
    <row r="3799" spans="2:4" x14ac:dyDescent="0.2">
      <c r="B3799" t="s">
        <v>3829</v>
      </c>
      <c r="C3799" s="33">
        <f>Corr_0!C3799</f>
        <v>-5.3842036638051937E-3</v>
      </c>
      <c r="D3799" s="32">
        <v>2.5395595135832137E-2</v>
      </c>
    </row>
    <row r="3800" spans="2:4" x14ac:dyDescent="0.2">
      <c r="B3800" t="s">
        <v>3830</v>
      </c>
      <c r="C3800" s="33">
        <f>Corr_0!C3800</f>
        <v>-2.5128486825160383E-3</v>
      </c>
      <c r="D3800" s="32">
        <v>3.3603838650981668E-2</v>
      </c>
    </row>
    <row r="3801" spans="2:4" x14ac:dyDescent="0.2">
      <c r="B3801" t="s">
        <v>3831</v>
      </c>
      <c r="C3801" s="33">
        <f>Corr_0!C3801</f>
        <v>-1.0530968787178843E-2</v>
      </c>
      <c r="D3801" s="32">
        <v>3.0201864522135795E-2</v>
      </c>
    </row>
    <row r="3802" spans="2:4" x14ac:dyDescent="0.2">
      <c r="B3802" t="s">
        <v>3832</v>
      </c>
      <c r="C3802" s="33">
        <f>Corr_0!C3802</f>
        <v>2.3272617016325346E-2</v>
      </c>
      <c r="D3802" s="32">
        <v>8.7509991473170873E-2</v>
      </c>
    </row>
    <row r="3803" spans="2:4" x14ac:dyDescent="0.2">
      <c r="B3803" t="s">
        <v>3833</v>
      </c>
      <c r="C3803" s="33">
        <f>Corr_0!C3803</f>
        <v>-2.0916697287990477E-2</v>
      </c>
      <c r="D3803" s="32">
        <v>2.545819211610198E-2</v>
      </c>
    </row>
    <row r="3804" spans="2:4" x14ac:dyDescent="0.2">
      <c r="B3804" t="s">
        <v>3834</v>
      </c>
      <c r="C3804" s="33">
        <f>Corr_0!C3804</f>
        <v>-9.2425810804521533E-3</v>
      </c>
      <c r="D3804" s="32">
        <v>5.8653220866197474E-2</v>
      </c>
    </row>
    <row r="3805" spans="2:4" x14ac:dyDescent="0.2">
      <c r="B3805" t="s">
        <v>3835</v>
      </c>
      <c r="C3805" s="33">
        <f>Corr_0!C3805</f>
        <v>-8.2402657666333281E-3</v>
      </c>
      <c r="D3805" s="32">
        <v>2.7500346984115222E-2</v>
      </c>
    </row>
    <row r="3806" spans="2:4" x14ac:dyDescent="0.2">
      <c r="B3806" t="s">
        <v>3836</v>
      </c>
      <c r="C3806" s="33">
        <f>Corr_0!C3806</f>
        <v>2.9819572495541078E-3</v>
      </c>
      <c r="D3806" s="32">
        <v>2.9045995761947822E-2</v>
      </c>
    </row>
    <row r="3807" spans="2:4" x14ac:dyDescent="0.2">
      <c r="B3807" t="s">
        <v>3837</v>
      </c>
      <c r="C3807" s="33">
        <f>Corr_0!C3807</f>
        <v>9.1919636246769361E-4</v>
      </c>
      <c r="D3807" s="32">
        <v>0.16379764440312775</v>
      </c>
    </row>
    <row r="3808" spans="2:4" x14ac:dyDescent="0.2">
      <c r="B3808" t="s">
        <v>3838</v>
      </c>
      <c r="C3808" s="33">
        <f>Corr_0!C3808</f>
        <v>6.8996618450473226E-3</v>
      </c>
      <c r="D3808" s="32">
        <v>3.1203515320621919E-2</v>
      </c>
    </row>
    <row r="3809" spans="2:4" x14ac:dyDescent="0.2">
      <c r="B3809" t="s">
        <v>3839</v>
      </c>
      <c r="C3809" s="33">
        <f>Corr_0!C3809</f>
        <v>6.6456702225326531E-3</v>
      </c>
      <c r="D3809" s="32">
        <v>2.5878796373705527E-2</v>
      </c>
    </row>
    <row r="3810" spans="2:4" x14ac:dyDescent="0.2">
      <c r="B3810" t="s">
        <v>3840</v>
      </c>
      <c r="C3810" s="33">
        <f>Corr_0!C3810</f>
        <v>1.1534223152028974E-2</v>
      </c>
      <c r="D3810" s="32">
        <v>2.6179722667535668E-2</v>
      </c>
    </row>
    <row r="3811" spans="2:4" x14ac:dyDescent="0.2">
      <c r="B3811" t="s">
        <v>3841</v>
      </c>
      <c r="C3811" s="33">
        <f>Corr_0!C3811</f>
        <v>1.6878586717152849E-2</v>
      </c>
      <c r="D3811" s="32">
        <v>4.9749977475387619E-2</v>
      </c>
    </row>
    <row r="3812" spans="2:4" x14ac:dyDescent="0.2">
      <c r="B3812" t="s">
        <v>3842</v>
      </c>
      <c r="C3812" s="33">
        <f>Corr_0!C3812</f>
        <v>-2.5454193993954571E-2</v>
      </c>
      <c r="D3812" s="32">
        <v>2.7529547828108694E-2</v>
      </c>
    </row>
    <row r="3813" spans="2:4" x14ac:dyDescent="0.2">
      <c r="B3813" t="s">
        <v>3843</v>
      </c>
      <c r="C3813" s="33">
        <f>Corr_0!C3813</f>
        <v>-1.0767885178588552E-3</v>
      </c>
      <c r="D3813" s="32">
        <v>3.2680966072196165E-2</v>
      </c>
    </row>
    <row r="3814" spans="2:4" x14ac:dyDescent="0.2">
      <c r="B3814" t="s">
        <v>3844</v>
      </c>
      <c r="C3814" s="33">
        <f>Corr_0!C3814</f>
        <v>2.2658353475986208E-2</v>
      </c>
      <c r="D3814" s="32">
        <v>3.382628092168681E-2</v>
      </c>
    </row>
    <row r="3815" spans="2:4" x14ac:dyDescent="0.2">
      <c r="B3815" t="s">
        <v>3845</v>
      </c>
      <c r="C3815" s="33">
        <f>Corr_0!C3815</f>
        <v>1.0281202878786207E-3</v>
      </c>
      <c r="D3815" s="32">
        <v>2.9736765305793909E-2</v>
      </c>
    </row>
    <row r="3816" spans="2:4" x14ac:dyDescent="0.2">
      <c r="B3816" t="s">
        <v>3846</v>
      </c>
      <c r="C3816" s="33">
        <f>Corr_0!C3816</f>
        <v>1.9930677783426366E-2</v>
      </c>
      <c r="D3816" s="32">
        <v>3.8169860120705834E-2</v>
      </c>
    </row>
    <row r="3817" spans="2:4" x14ac:dyDescent="0.2">
      <c r="B3817" t="s">
        <v>3847</v>
      </c>
      <c r="C3817" s="33">
        <f>Corr_0!C3817</f>
        <v>1.1847750179916933E-2</v>
      </c>
      <c r="D3817" s="32">
        <v>2.5991408390085999E-2</v>
      </c>
    </row>
    <row r="3818" spans="2:4" x14ac:dyDescent="0.2">
      <c r="B3818" t="s">
        <v>3848</v>
      </c>
      <c r="C3818" s="33">
        <f>Corr_0!C3818</f>
        <v>-8.0680337679868725E-3</v>
      </c>
      <c r="D3818" s="32">
        <v>2.8171289194798742E-2</v>
      </c>
    </row>
    <row r="3819" spans="2:4" x14ac:dyDescent="0.2">
      <c r="B3819" t="s">
        <v>3849</v>
      </c>
      <c r="C3819" s="33">
        <f>Corr_0!C3819</f>
        <v>2.0361408354061236E-2</v>
      </c>
      <c r="D3819" s="32">
        <v>6.1678173313995756E-2</v>
      </c>
    </row>
    <row r="3820" spans="2:4" x14ac:dyDescent="0.2">
      <c r="B3820" t="s">
        <v>3850</v>
      </c>
      <c r="C3820" s="33">
        <f>Corr_0!C3820</f>
        <v>8.8127570026192703E-3</v>
      </c>
      <c r="D3820" s="32">
        <v>2.8743801433549578E-2</v>
      </c>
    </row>
    <row r="3821" spans="2:4" x14ac:dyDescent="0.2">
      <c r="B3821" t="s">
        <v>3851</v>
      </c>
      <c r="C3821" s="33">
        <f>Corr_0!C3821</f>
        <v>3.051616779634115E-2</v>
      </c>
      <c r="D3821" s="32">
        <v>2.9312310007647537E-2</v>
      </c>
    </row>
    <row r="3822" spans="2:4" x14ac:dyDescent="0.2">
      <c r="B3822" t="s">
        <v>3852</v>
      </c>
      <c r="C3822" s="33">
        <f>Corr_0!C3822</f>
        <v>-9.6423110983337845E-3</v>
      </c>
      <c r="D3822" s="32">
        <v>4.2721092448497922E-2</v>
      </c>
    </row>
    <row r="3823" spans="2:4" x14ac:dyDescent="0.2">
      <c r="B3823" t="s">
        <v>3853</v>
      </c>
      <c r="C3823" s="33">
        <f>Corr_0!C3823</f>
        <v>6.5110101698425751E-3</v>
      </c>
      <c r="D3823" s="32">
        <v>2.7451596043633342E-2</v>
      </c>
    </row>
    <row r="3824" spans="2:4" x14ac:dyDescent="0.2">
      <c r="B3824" t="s">
        <v>3854</v>
      </c>
      <c r="C3824" s="33">
        <f>Corr_0!C3824</f>
        <v>5.858378103948984E-3</v>
      </c>
      <c r="D3824" s="32">
        <v>4.1949292554989172E-2</v>
      </c>
    </row>
    <row r="3825" spans="2:4" x14ac:dyDescent="0.2">
      <c r="B3825" t="s">
        <v>3855</v>
      </c>
      <c r="C3825" s="33">
        <f>Corr_0!C3825</f>
        <v>2.2740236438578108E-2</v>
      </c>
      <c r="D3825" s="32">
        <v>3.7111942872225107E-2</v>
      </c>
    </row>
    <row r="3826" spans="2:4" x14ac:dyDescent="0.2">
      <c r="B3826" t="s">
        <v>3856</v>
      </c>
      <c r="C3826" s="33">
        <f>Corr_0!C3826</f>
        <v>4.3658347744123513E-2</v>
      </c>
      <c r="D3826" s="32">
        <v>6.2122822280315369E-2</v>
      </c>
    </row>
    <row r="3827" spans="2:4" x14ac:dyDescent="0.2">
      <c r="B3827" t="s">
        <v>3857</v>
      </c>
      <c r="C3827" s="33">
        <f>Corr_0!C3827</f>
        <v>-8.0040895539994269E-3</v>
      </c>
      <c r="D3827" s="32">
        <v>3.6389664431663811E-2</v>
      </c>
    </row>
    <row r="3828" spans="2:4" x14ac:dyDescent="0.2">
      <c r="B3828" t="s">
        <v>3858</v>
      </c>
      <c r="C3828" s="33">
        <f>Corr_0!C3828</f>
        <v>-2.1775991737987971E-2</v>
      </c>
      <c r="D3828" s="32">
        <v>3.6915699678881815E-2</v>
      </c>
    </row>
    <row r="3829" spans="2:4" x14ac:dyDescent="0.2">
      <c r="B3829" t="s">
        <v>3859</v>
      </c>
      <c r="C3829" s="33">
        <f>Corr_0!C3829</f>
        <v>2.9488682158669149E-2</v>
      </c>
      <c r="D3829" s="32">
        <v>3.2467825913708892E-2</v>
      </c>
    </row>
    <row r="3830" spans="2:4" x14ac:dyDescent="0.2">
      <c r="B3830" t="s">
        <v>3860</v>
      </c>
      <c r="C3830" s="33">
        <f>Corr_0!C3830</f>
        <v>6.5891655516606973E-3</v>
      </c>
      <c r="D3830" s="32">
        <v>5.2380584506751975E-2</v>
      </c>
    </row>
    <row r="3831" spans="2:4" x14ac:dyDescent="0.2">
      <c r="B3831" t="s">
        <v>3861</v>
      </c>
      <c r="C3831" s="33">
        <f>Corr_0!C3831</f>
        <v>1.0026787257480886E-2</v>
      </c>
      <c r="D3831" s="32">
        <v>4.3390328003150763E-2</v>
      </c>
    </row>
    <row r="3832" spans="2:4" x14ac:dyDescent="0.2">
      <c r="B3832" t="s">
        <v>3862</v>
      </c>
      <c r="C3832" s="33">
        <f>Corr_0!C3832</f>
        <v>4.5050297719571579E-2</v>
      </c>
      <c r="D3832" s="32">
        <v>6.4841383817235754E-2</v>
      </c>
    </row>
    <row r="3833" spans="2:4" x14ac:dyDescent="0.2">
      <c r="B3833" t="s">
        <v>3863</v>
      </c>
      <c r="C3833" s="33">
        <f>Corr_0!C3833</f>
        <v>3.9425852840508563E-2</v>
      </c>
      <c r="D3833" s="32">
        <v>2.8008353452741198E-2</v>
      </c>
    </row>
    <row r="3834" spans="2:4" x14ac:dyDescent="0.2">
      <c r="B3834" t="s">
        <v>3864</v>
      </c>
      <c r="C3834" s="33">
        <f>Corr_0!C3834</f>
        <v>-6.6222730991316592E-4</v>
      </c>
      <c r="D3834" s="32">
        <v>3.5533824967645448E-2</v>
      </c>
    </row>
    <row r="3835" spans="2:4" x14ac:dyDescent="0.2">
      <c r="B3835" t="s">
        <v>3865</v>
      </c>
      <c r="C3835" s="33">
        <f>Corr_0!C3835</f>
        <v>1.9621024178006177E-2</v>
      </c>
      <c r="D3835" s="32">
        <v>3.4371690479160139E-2</v>
      </c>
    </row>
    <row r="3836" spans="2:4" x14ac:dyDescent="0.2">
      <c r="B3836" t="s">
        <v>3866</v>
      </c>
      <c r="C3836" s="33">
        <f>Corr_0!C3836</f>
        <v>2.3397925146514335E-2</v>
      </c>
      <c r="D3836" s="32">
        <v>2.5260684371243451E-2</v>
      </c>
    </row>
    <row r="3837" spans="2:4" x14ac:dyDescent="0.2">
      <c r="B3837" t="s">
        <v>3867</v>
      </c>
      <c r="C3837" s="33">
        <f>Corr_0!C3837</f>
        <v>2.4807318572823409E-2</v>
      </c>
      <c r="D3837" s="32">
        <v>3.3281562265934997E-2</v>
      </c>
    </row>
    <row r="3838" spans="2:4" x14ac:dyDescent="0.2">
      <c r="B3838" t="s">
        <v>3868</v>
      </c>
      <c r="C3838" s="33">
        <f>Corr_0!C3838</f>
        <v>3.0567216360602126E-2</v>
      </c>
      <c r="D3838" s="32">
        <v>6.0703303456649128E-2</v>
      </c>
    </row>
    <row r="3839" spans="2:4" x14ac:dyDescent="0.2">
      <c r="B3839" t="s">
        <v>3869</v>
      </c>
      <c r="C3839" s="33">
        <f>Corr_0!C3839</f>
        <v>-2.6059027664772413E-3</v>
      </c>
      <c r="D3839" s="32">
        <v>2.5092342525177655E-2</v>
      </c>
    </row>
    <row r="3840" spans="2:4" x14ac:dyDescent="0.2">
      <c r="B3840" t="s">
        <v>3870</v>
      </c>
      <c r="C3840" s="33">
        <f>Corr_0!C3840</f>
        <v>-2.2105261566524335E-2</v>
      </c>
      <c r="D3840" s="32">
        <v>3.9440625554977668E-2</v>
      </c>
    </row>
    <row r="3841" spans="2:4" x14ac:dyDescent="0.2">
      <c r="B3841" t="s">
        <v>3871</v>
      </c>
      <c r="C3841" s="33">
        <f>Corr_0!C3841</f>
        <v>4.2148547073917117E-2</v>
      </c>
      <c r="D3841" s="32">
        <v>3.1934985366435603E-2</v>
      </c>
    </row>
    <row r="3842" spans="2:4" x14ac:dyDescent="0.2">
      <c r="B3842" t="s">
        <v>3872</v>
      </c>
      <c r="C3842" s="33">
        <f>Corr_0!C3842</f>
        <v>4.5686095213229319E-2</v>
      </c>
      <c r="D3842" s="32">
        <v>3.8320278776820225E-2</v>
      </c>
    </row>
    <row r="3843" spans="2:4" x14ac:dyDescent="0.2">
      <c r="B3843" t="s">
        <v>3873</v>
      </c>
      <c r="C3843" s="33">
        <f>Corr_0!C3843</f>
        <v>4.6137993646450624E-4</v>
      </c>
      <c r="D3843" s="32">
        <v>2.9274877227340665E-2</v>
      </c>
    </row>
    <row r="3844" spans="2:4" x14ac:dyDescent="0.2">
      <c r="B3844" t="s">
        <v>3874</v>
      </c>
      <c r="C3844" s="33">
        <f>Corr_0!C3844</f>
        <v>7.5666259370253623E-3</v>
      </c>
      <c r="D3844" s="32">
        <v>2.5023166923015254E-2</v>
      </c>
    </row>
    <row r="3845" spans="2:4" x14ac:dyDescent="0.2">
      <c r="B3845" t="s">
        <v>3875</v>
      </c>
      <c r="C3845" s="33">
        <f>Corr_0!C3845</f>
        <v>1.9369364916629973E-2</v>
      </c>
      <c r="D3845" s="32">
        <v>2.505716532995917E-2</v>
      </c>
    </row>
    <row r="3846" spans="2:4" x14ac:dyDescent="0.2">
      <c r="B3846" t="s">
        <v>3876</v>
      </c>
      <c r="C3846" s="33">
        <f>Corr_0!C3846</f>
        <v>4.3868131733897295E-2</v>
      </c>
      <c r="D3846" s="32">
        <v>2.500133010597462E-2</v>
      </c>
    </row>
    <row r="3847" spans="2:4" x14ac:dyDescent="0.2">
      <c r="B3847" t="s">
        <v>3877</v>
      </c>
      <c r="C3847" s="33">
        <f>Corr_0!C3847</f>
        <v>-6.4983128412013733E-3</v>
      </c>
      <c r="D3847" s="32">
        <v>3.2940173460891398E-2</v>
      </c>
    </row>
    <row r="3848" spans="2:4" x14ac:dyDescent="0.2">
      <c r="B3848" t="s">
        <v>3878</v>
      </c>
      <c r="C3848" s="33">
        <f>Corr_0!C3848</f>
        <v>4.2164415841858219E-2</v>
      </c>
      <c r="D3848" s="32">
        <v>5.4844653849070051E-2</v>
      </c>
    </row>
    <row r="3849" spans="2:4" x14ac:dyDescent="0.2">
      <c r="B3849" t="s">
        <v>3879</v>
      </c>
      <c r="C3849" s="33">
        <f>Corr_0!C3849</f>
        <v>-2.092250901614608E-3</v>
      </c>
      <c r="D3849" s="32">
        <v>2.6095352833740815E-2</v>
      </c>
    </row>
    <row r="3850" spans="2:4" x14ac:dyDescent="0.2">
      <c r="B3850" t="s">
        <v>3880</v>
      </c>
      <c r="C3850" s="33">
        <f>Corr_0!C3850</f>
        <v>3.61332720273864E-2</v>
      </c>
      <c r="D3850" s="32">
        <v>3.4369467021988016E-2</v>
      </c>
    </row>
    <row r="3851" spans="2:4" x14ac:dyDescent="0.2">
      <c r="B3851" t="s">
        <v>3881</v>
      </c>
      <c r="C3851" s="33">
        <f>Corr_0!C3851</f>
        <v>1.1471068470555531E-2</v>
      </c>
      <c r="D3851" s="32">
        <v>3.8642056391357274E-2</v>
      </c>
    </row>
    <row r="3852" spans="2:4" x14ac:dyDescent="0.2">
      <c r="B3852" t="s">
        <v>3882</v>
      </c>
      <c r="C3852" s="33">
        <f>Corr_0!C3852</f>
        <v>1.1410152699281598E-2</v>
      </c>
      <c r="D3852" s="32">
        <v>2.5037857223639291E-2</v>
      </c>
    </row>
    <row r="3853" spans="2:4" x14ac:dyDescent="0.2">
      <c r="B3853" t="s">
        <v>3883</v>
      </c>
      <c r="C3853" s="33">
        <f>Corr_0!C3853</f>
        <v>3.2366630201518948E-2</v>
      </c>
      <c r="D3853" s="32">
        <v>2.5080889390829579E-2</v>
      </c>
    </row>
    <row r="3854" spans="2:4" x14ac:dyDescent="0.2">
      <c r="B3854" t="s">
        <v>3884</v>
      </c>
      <c r="C3854" s="33">
        <f>Corr_0!C3854</f>
        <v>-4.1161594471604539E-3</v>
      </c>
      <c r="D3854" s="32">
        <v>4.977212872428563E-2</v>
      </c>
    </row>
    <row r="3855" spans="2:4" x14ac:dyDescent="0.2">
      <c r="B3855" t="s">
        <v>3885</v>
      </c>
      <c r="C3855" s="33">
        <f>Corr_0!C3855</f>
        <v>2.3182638096913906E-2</v>
      </c>
      <c r="D3855" s="32">
        <v>4.0473111349894564E-2</v>
      </c>
    </row>
    <row r="3856" spans="2:4" x14ac:dyDescent="0.2">
      <c r="B3856" t="s">
        <v>3886</v>
      </c>
      <c r="C3856" s="33">
        <f>Corr_0!C3856</f>
        <v>3.7907025493255884E-2</v>
      </c>
      <c r="D3856" s="32">
        <v>2.5579285515362697E-2</v>
      </c>
    </row>
    <row r="3857" spans="2:4" x14ac:dyDescent="0.2">
      <c r="B3857" t="s">
        <v>3887</v>
      </c>
      <c r="C3857" s="33">
        <f>Corr_0!C3857</f>
        <v>1.3543393175846328E-2</v>
      </c>
      <c r="D3857" s="32">
        <v>3.6945915172302696E-2</v>
      </c>
    </row>
    <row r="3858" spans="2:4" x14ac:dyDescent="0.2">
      <c r="B3858" t="s">
        <v>3888</v>
      </c>
      <c r="C3858" s="33">
        <f>Corr_0!C3858</f>
        <v>3.0892510479689272E-2</v>
      </c>
      <c r="D3858" s="32">
        <v>4.4006451292882616E-2</v>
      </c>
    </row>
    <row r="3859" spans="2:4" x14ac:dyDescent="0.2">
      <c r="B3859" t="s">
        <v>3889</v>
      </c>
      <c r="C3859" s="33">
        <f>Corr_0!C3859</f>
        <v>1.7085496270077719E-2</v>
      </c>
      <c r="D3859" s="32">
        <v>2.8543447523624671E-2</v>
      </c>
    </row>
    <row r="3860" spans="2:4" x14ac:dyDescent="0.2">
      <c r="B3860" t="s">
        <v>3890</v>
      </c>
      <c r="C3860" s="33">
        <f>Corr_0!C3860</f>
        <v>-3.2556394638271834E-2</v>
      </c>
      <c r="D3860" s="32">
        <v>5.1576340778988754E-2</v>
      </c>
    </row>
    <row r="3861" spans="2:4" x14ac:dyDescent="0.2">
      <c r="B3861" t="s">
        <v>3891</v>
      </c>
      <c r="C3861" s="33">
        <f>Corr_0!C3861</f>
        <v>-2.6037973801013008E-3</v>
      </c>
      <c r="D3861" s="32">
        <v>2.7246736927575767E-2</v>
      </c>
    </row>
    <row r="3862" spans="2:4" x14ac:dyDescent="0.2">
      <c r="B3862" t="s">
        <v>3892</v>
      </c>
      <c r="C3862" s="33">
        <f>Corr_0!C3862</f>
        <v>2.3150769634566783E-2</v>
      </c>
      <c r="D3862" s="32">
        <v>2.8650833790226309E-2</v>
      </c>
    </row>
    <row r="3863" spans="2:4" x14ac:dyDescent="0.2">
      <c r="B3863" t="s">
        <v>3893</v>
      </c>
      <c r="C3863" s="33">
        <f>Corr_0!C3863</f>
        <v>6.9511715158061434E-3</v>
      </c>
      <c r="D3863" s="32">
        <v>0.11714352257505625</v>
      </c>
    </row>
    <row r="3864" spans="2:4" x14ac:dyDescent="0.2">
      <c r="B3864" t="s">
        <v>3894</v>
      </c>
      <c r="C3864" s="33">
        <f>Corr_0!C3864</f>
        <v>1.2343624765754659E-4</v>
      </c>
      <c r="D3864" s="32">
        <v>2.8284820947437339E-2</v>
      </c>
    </row>
    <row r="3865" spans="2:4" x14ac:dyDescent="0.2">
      <c r="B3865" t="s">
        <v>3895</v>
      </c>
      <c r="C3865" s="33">
        <f>Corr_0!C3865</f>
        <v>1.808657167845841E-2</v>
      </c>
      <c r="D3865" s="32">
        <v>3.0274198904420069E-2</v>
      </c>
    </row>
    <row r="3866" spans="2:4" x14ac:dyDescent="0.2">
      <c r="B3866" t="s">
        <v>3896</v>
      </c>
      <c r="C3866" s="33">
        <f>Corr_0!C3866</f>
        <v>-7.95023922468867E-3</v>
      </c>
      <c r="D3866" s="32">
        <v>4.9709868284212325E-2</v>
      </c>
    </row>
    <row r="3867" spans="2:4" x14ac:dyDescent="0.2">
      <c r="B3867" t="s">
        <v>3897</v>
      </c>
      <c r="C3867" s="33">
        <f>Corr_0!C3867</f>
        <v>1.4250628236718618E-2</v>
      </c>
      <c r="D3867" s="32">
        <v>2.7953688267219404E-2</v>
      </c>
    </row>
    <row r="3868" spans="2:4" x14ac:dyDescent="0.2">
      <c r="B3868" t="s">
        <v>3898</v>
      </c>
      <c r="C3868" s="33">
        <f>Corr_0!C3868</f>
        <v>1.4340536957081169E-2</v>
      </c>
      <c r="D3868" s="32">
        <v>2.5461449322661138E-2</v>
      </c>
    </row>
    <row r="3869" spans="2:4" x14ac:dyDescent="0.2">
      <c r="B3869" t="s">
        <v>3899</v>
      </c>
      <c r="C3869" s="33">
        <f>Corr_0!C3869</f>
        <v>2.4681530659154433E-2</v>
      </c>
      <c r="D3869" s="32">
        <v>2.6236603931784903E-2</v>
      </c>
    </row>
    <row r="3870" spans="2:4" x14ac:dyDescent="0.2">
      <c r="B3870" t="s">
        <v>3900</v>
      </c>
      <c r="C3870" s="33">
        <f>Corr_0!C3870</f>
        <v>1.0697969108414416E-2</v>
      </c>
      <c r="D3870" s="32">
        <v>5.8180810566578998E-2</v>
      </c>
    </row>
    <row r="3871" spans="2:4" x14ac:dyDescent="0.2">
      <c r="B3871" t="s">
        <v>3901</v>
      </c>
      <c r="C3871" s="33">
        <f>Corr_0!C3871</f>
        <v>6.5152529586214071E-3</v>
      </c>
      <c r="D3871" s="32">
        <v>4.2634268238255099E-2</v>
      </c>
    </row>
    <row r="3872" spans="2:4" x14ac:dyDescent="0.2">
      <c r="B3872" t="s">
        <v>3902</v>
      </c>
      <c r="C3872" s="33">
        <f>Corr_0!C3872</f>
        <v>1.2716576146348867E-2</v>
      </c>
      <c r="D3872" s="32">
        <v>7.5991372064543067E-2</v>
      </c>
    </row>
    <row r="3873" spans="2:4" x14ac:dyDescent="0.2">
      <c r="B3873" t="s">
        <v>3903</v>
      </c>
      <c r="C3873" s="33">
        <f>Corr_0!C3873</f>
        <v>3.415758316254483E-2</v>
      </c>
      <c r="D3873" s="32">
        <v>3.0133194212806975E-2</v>
      </c>
    </row>
    <row r="3874" spans="2:4" x14ac:dyDescent="0.2">
      <c r="B3874" t="s">
        <v>3904</v>
      </c>
      <c r="C3874" s="33">
        <f>Corr_0!C3874</f>
        <v>1.5508971102882501E-2</v>
      </c>
      <c r="D3874" s="32">
        <v>2.7081785916046631E-2</v>
      </c>
    </row>
    <row r="3875" spans="2:4" x14ac:dyDescent="0.2">
      <c r="B3875" t="s">
        <v>3905</v>
      </c>
      <c r="C3875" s="33">
        <f>Corr_0!C3875</f>
        <v>4.3280888570237175E-3</v>
      </c>
      <c r="D3875" s="32">
        <v>2.6204329087806996E-2</v>
      </c>
    </row>
    <row r="3876" spans="2:4" x14ac:dyDescent="0.2">
      <c r="B3876" t="s">
        <v>3906</v>
      </c>
      <c r="C3876" s="33">
        <f>Corr_0!C3876</f>
        <v>-1.8941824865184073E-2</v>
      </c>
      <c r="D3876" s="32">
        <v>2.5545254163373304E-2</v>
      </c>
    </row>
    <row r="3877" spans="2:4" x14ac:dyDescent="0.2">
      <c r="B3877" t="s">
        <v>3907</v>
      </c>
      <c r="C3877" s="33">
        <f>Corr_0!C3877</f>
        <v>2.1571646745965196E-2</v>
      </c>
      <c r="D3877" s="32">
        <v>4.779701517714352E-2</v>
      </c>
    </row>
    <row r="3878" spans="2:4" x14ac:dyDescent="0.2">
      <c r="B3878" t="s">
        <v>3908</v>
      </c>
      <c r="C3878" s="33">
        <f>Corr_0!C3878</f>
        <v>1.2160087973702905E-2</v>
      </c>
      <c r="D3878" s="32">
        <v>4.9570196006133695E-2</v>
      </c>
    </row>
    <row r="3879" spans="2:4" x14ac:dyDescent="0.2">
      <c r="B3879" t="s">
        <v>3909</v>
      </c>
      <c r="C3879" s="33">
        <f>Corr_0!C3879</f>
        <v>-2.6670836207161291E-2</v>
      </c>
      <c r="D3879" s="32">
        <v>2.6498933136742266E-2</v>
      </c>
    </row>
    <row r="3880" spans="2:4" x14ac:dyDescent="0.2">
      <c r="B3880" t="s">
        <v>3910</v>
      </c>
      <c r="C3880" s="33">
        <f>Corr_0!C3880</f>
        <v>-2.8718846550395194E-2</v>
      </c>
      <c r="D3880" s="32">
        <v>2.5302194887035181E-2</v>
      </c>
    </row>
    <row r="3881" spans="2:4" x14ac:dyDescent="0.2">
      <c r="B3881" t="s">
        <v>3911</v>
      </c>
      <c r="C3881" s="33">
        <f>Corr_0!C3881</f>
        <v>9.5101052093253501E-3</v>
      </c>
      <c r="D3881" s="32">
        <v>3.6535845381861456E-2</v>
      </c>
    </row>
    <row r="3882" spans="2:4" x14ac:dyDescent="0.2">
      <c r="B3882" t="s">
        <v>3912</v>
      </c>
      <c r="C3882" s="33">
        <f>Corr_0!C3882</f>
        <v>1.6669577769958636E-2</v>
      </c>
      <c r="D3882" s="32">
        <v>2.6433535009818099E-2</v>
      </c>
    </row>
    <row r="3883" spans="2:4" x14ac:dyDescent="0.2">
      <c r="B3883" t="s">
        <v>3913</v>
      </c>
      <c r="C3883" s="33">
        <f>Corr_0!C3883</f>
        <v>2.2081286966792431E-3</v>
      </c>
      <c r="D3883" s="32">
        <v>3.6287905903864687E-2</v>
      </c>
    </row>
    <row r="3884" spans="2:4" x14ac:dyDescent="0.2">
      <c r="B3884" t="s">
        <v>3914</v>
      </c>
      <c r="C3884" s="33">
        <f>Corr_0!C3884</f>
        <v>-1.3230140696239656E-2</v>
      </c>
      <c r="D3884" s="32">
        <v>2.7183234939850358E-2</v>
      </c>
    </row>
    <row r="3885" spans="2:4" x14ac:dyDescent="0.2">
      <c r="B3885" t="s">
        <v>3915</v>
      </c>
      <c r="C3885" s="33">
        <f>Corr_0!C3885</f>
        <v>1.0654564315984064E-2</v>
      </c>
      <c r="D3885" s="32">
        <v>2.7378211251755602E-2</v>
      </c>
    </row>
    <row r="3886" spans="2:4" x14ac:dyDescent="0.2">
      <c r="B3886" t="s">
        <v>3916</v>
      </c>
      <c r="C3886" s="33">
        <f>Corr_0!C3886</f>
        <v>2.703619400001718E-2</v>
      </c>
      <c r="D3886" s="32">
        <v>4.4701441855754427E-2</v>
      </c>
    </row>
    <row r="3887" spans="2:4" x14ac:dyDescent="0.2">
      <c r="B3887" t="s">
        <v>3917</v>
      </c>
      <c r="C3887" s="33">
        <f>Corr_0!C3887</f>
        <v>-5.055135720927622E-3</v>
      </c>
      <c r="D3887" s="32">
        <v>2.5003822006574569E-2</v>
      </c>
    </row>
    <row r="3888" spans="2:4" x14ac:dyDescent="0.2">
      <c r="B3888" t="s">
        <v>3918</v>
      </c>
      <c r="C3888" s="33">
        <f>Corr_0!C3888</f>
        <v>-1.8725798872034939E-3</v>
      </c>
      <c r="D3888" s="32">
        <v>2.5062956871589603E-2</v>
      </c>
    </row>
    <row r="3889" spans="2:4" x14ac:dyDescent="0.2">
      <c r="B3889" t="s">
        <v>3919</v>
      </c>
      <c r="C3889" s="33">
        <f>Corr_0!C3889</f>
        <v>-1.4428728540195907E-3</v>
      </c>
      <c r="D3889" s="32">
        <v>2.5000889051080027E-2</v>
      </c>
    </row>
    <row r="3890" spans="2:4" x14ac:dyDescent="0.2">
      <c r="B3890" t="s">
        <v>3920</v>
      </c>
      <c r="C3890" s="33">
        <f>Corr_0!C3890</f>
        <v>-2.996117508120183E-2</v>
      </c>
      <c r="D3890" s="32">
        <v>2.5068042501801238E-2</v>
      </c>
    </row>
    <row r="3891" spans="2:4" x14ac:dyDescent="0.2">
      <c r="B3891" t="s">
        <v>3921</v>
      </c>
      <c r="C3891" s="33">
        <f>Corr_0!C3891</f>
        <v>-1.450098464382257E-3</v>
      </c>
      <c r="D3891" s="32">
        <v>3.1546620980145629E-2</v>
      </c>
    </row>
    <row r="3892" spans="2:4" x14ac:dyDescent="0.2">
      <c r="B3892" t="s">
        <v>3922</v>
      </c>
      <c r="C3892" s="33">
        <f>Corr_0!C3892</f>
        <v>9.2793281898299711E-4</v>
      </c>
      <c r="D3892" s="32">
        <v>3.1541066203960508E-2</v>
      </c>
    </row>
    <row r="3893" spans="2:4" x14ac:dyDescent="0.2">
      <c r="B3893" t="s">
        <v>3923</v>
      </c>
      <c r="C3893" s="33">
        <f>Corr_0!C3893</f>
        <v>3.5070133021130816E-2</v>
      </c>
      <c r="D3893" s="32">
        <v>4.9694007961908315E-2</v>
      </c>
    </row>
    <row r="3894" spans="2:4" x14ac:dyDescent="0.2">
      <c r="B3894" t="s">
        <v>3924</v>
      </c>
      <c r="C3894" s="33">
        <f>Corr_0!C3894</f>
        <v>-7.3898494845818161E-5</v>
      </c>
      <c r="D3894" s="32">
        <v>2.7543419287241577E-2</v>
      </c>
    </row>
    <row r="3895" spans="2:4" x14ac:dyDescent="0.2">
      <c r="B3895" t="s">
        <v>3925</v>
      </c>
      <c r="C3895" s="33">
        <f>Corr_0!C3895</f>
        <v>3.7458472414984095E-2</v>
      </c>
      <c r="D3895" s="32">
        <v>7.4362228306954131E-2</v>
      </c>
    </row>
    <row r="3896" spans="2:4" x14ac:dyDescent="0.2">
      <c r="B3896" t="s">
        <v>3926</v>
      </c>
      <c r="C3896" s="33">
        <f>Corr_0!C3896</f>
        <v>1.3372452315585075E-3</v>
      </c>
      <c r="D3896" s="32">
        <v>2.7387427117534585E-2</v>
      </c>
    </row>
    <row r="3897" spans="2:4" x14ac:dyDescent="0.2">
      <c r="B3897" t="s">
        <v>3927</v>
      </c>
      <c r="C3897" s="33">
        <f>Corr_0!C3897</f>
        <v>1.5639649568822599E-2</v>
      </c>
      <c r="D3897" s="32">
        <v>2.5899777150317313E-2</v>
      </c>
    </row>
    <row r="3898" spans="2:4" x14ac:dyDescent="0.2">
      <c r="B3898" t="s">
        <v>3928</v>
      </c>
      <c r="C3898" s="33">
        <f>Corr_0!C3898</f>
        <v>-8.122943245946054E-3</v>
      </c>
      <c r="D3898" s="32">
        <v>2.8819028036153785E-2</v>
      </c>
    </row>
    <row r="3899" spans="2:4" x14ac:dyDescent="0.2">
      <c r="B3899" t="s">
        <v>3929</v>
      </c>
      <c r="C3899" s="33">
        <f>Corr_0!C3899</f>
        <v>9.0218896522848251E-3</v>
      </c>
      <c r="D3899" s="32">
        <v>8.9208578194348576E-2</v>
      </c>
    </row>
    <row r="3900" spans="2:4" x14ac:dyDescent="0.2">
      <c r="B3900" t="s">
        <v>3930</v>
      </c>
      <c r="C3900" s="33">
        <f>Corr_0!C3900</f>
        <v>1.8692336252796576E-3</v>
      </c>
      <c r="D3900" s="32">
        <v>2.5203963045428303E-2</v>
      </c>
    </row>
    <row r="3901" spans="2:4" x14ac:dyDescent="0.2">
      <c r="B3901" t="s">
        <v>3931</v>
      </c>
      <c r="C3901" s="33">
        <f>Corr_0!C3901</f>
        <v>-2.5372240880159977E-2</v>
      </c>
      <c r="D3901" s="32">
        <v>7.6075921738035263E-2</v>
      </c>
    </row>
    <row r="3902" spans="2:4" x14ac:dyDescent="0.2">
      <c r="B3902" t="s">
        <v>3932</v>
      </c>
      <c r="C3902" s="33">
        <f>Corr_0!C3902</f>
        <v>3.892858160917978E-2</v>
      </c>
      <c r="D3902" s="32">
        <v>3.8277807946337214E-2</v>
      </c>
    </row>
    <row r="3903" spans="2:4" x14ac:dyDescent="0.2">
      <c r="B3903" t="s">
        <v>3933</v>
      </c>
      <c r="C3903" s="33">
        <f>Corr_0!C3903</f>
        <v>2.5784861720785535E-2</v>
      </c>
      <c r="D3903" s="32">
        <v>3.9263454488848937E-2</v>
      </c>
    </row>
    <row r="3904" spans="2:4" x14ac:dyDescent="0.2">
      <c r="B3904" t="s">
        <v>3934</v>
      </c>
      <c r="C3904" s="33">
        <f>Corr_0!C3904</f>
        <v>2.0246470923108818E-2</v>
      </c>
      <c r="D3904" s="32">
        <v>6.0888457635873451E-2</v>
      </c>
    </row>
    <row r="3905" spans="2:4" x14ac:dyDescent="0.2">
      <c r="B3905" t="s">
        <v>3935</v>
      </c>
      <c r="C3905" s="33">
        <f>Corr_0!C3905</f>
        <v>3.6107550458650751E-2</v>
      </c>
      <c r="D3905" s="32">
        <v>3.4746230088193324E-2</v>
      </c>
    </row>
    <row r="3906" spans="2:4" x14ac:dyDescent="0.2">
      <c r="B3906" t="s">
        <v>3936</v>
      </c>
      <c r="C3906" s="33">
        <f>Corr_0!C3906</f>
        <v>5.2712000405776699E-4</v>
      </c>
      <c r="D3906" s="32">
        <v>2.5029405444530306E-2</v>
      </c>
    </row>
    <row r="3907" spans="2:4" x14ac:dyDescent="0.2">
      <c r="B3907" t="s">
        <v>3937</v>
      </c>
      <c r="C3907" s="33">
        <f>Corr_0!C3907</f>
        <v>4.2446045760152406E-3</v>
      </c>
      <c r="D3907" s="32">
        <v>3.1991377526016204E-2</v>
      </c>
    </row>
    <row r="3908" spans="2:4" x14ac:dyDescent="0.2">
      <c r="B3908" t="s">
        <v>3938</v>
      </c>
      <c r="C3908" s="33">
        <f>Corr_0!C3908</f>
        <v>2.8234664979350434E-2</v>
      </c>
      <c r="D3908" s="32">
        <v>3.0943764343058025E-2</v>
      </c>
    </row>
    <row r="3909" spans="2:4" x14ac:dyDescent="0.2">
      <c r="B3909" t="s">
        <v>3939</v>
      </c>
      <c r="C3909" s="33">
        <f>Corr_0!C3909</f>
        <v>3.766568005673248E-2</v>
      </c>
      <c r="D3909" s="32">
        <v>2.7080876277574772E-2</v>
      </c>
    </row>
    <row r="3910" spans="2:4" x14ac:dyDescent="0.2">
      <c r="B3910" t="s">
        <v>3940</v>
      </c>
      <c r="C3910" s="33">
        <f>Corr_0!C3910</f>
        <v>-4.4134326569886563E-3</v>
      </c>
      <c r="D3910" s="32">
        <v>4.1071723799781391E-2</v>
      </c>
    </row>
    <row r="3911" spans="2:4" x14ac:dyDescent="0.2">
      <c r="B3911" t="s">
        <v>3941</v>
      </c>
      <c r="C3911" s="33">
        <f>Corr_0!C3911</f>
        <v>1.2949892922882048E-2</v>
      </c>
      <c r="D3911" s="32">
        <v>2.8287478537073779E-2</v>
      </c>
    </row>
    <row r="3912" spans="2:4" x14ac:dyDescent="0.2">
      <c r="B3912" t="s">
        <v>3942</v>
      </c>
      <c r="C3912" s="33">
        <f>Corr_0!C3912</f>
        <v>-2.426436544429833E-2</v>
      </c>
      <c r="D3912" s="32">
        <v>2.7604477201927907E-2</v>
      </c>
    </row>
    <row r="3913" spans="2:4" x14ac:dyDescent="0.2">
      <c r="B3913" t="s">
        <v>3943</v>
      </c>
      <c r="C3913" s="33">
        <f>Corr_0!C3913</f>
        <v>-4.0590215228836074E-3</v>
      </c>
      <c r="D3913" s="32">
        <v>7.3557121418308113E-2</v>
      </c>
    </row>
    <row r="3914" spans="2:4" x14ac:dyDescent="0.2">
      <c r="B3914" t="s">
        <v>3944</v>
      </c>
      <c r="C3914" s="33">
        <f>Corr_0!C3914</f>
        <v>2.9860212697515265E-2</v>
      </c>
      <c r="D3914" s="32">
        <v>2.6566642167847959E-2</v>
      </c>
    </row>
    <row r="3915" spans="2:4" x14ac:dyDescent="0.2">
      <c r="B3915" t="s">
        <v>3945</v>
      </c>
      <c r="C3915" s="33">
        <f>Corr_0!C3915</f>
        <v>8.4433056812865549E-3</v>
      </c>
      <c r="D3915" s="32">
        <v>4.0485526048461076E-2</v>
      </c>
    </row>
    <row r="3916" spans="2:4" x14ac:dyDescent="0.2">
      <c r="B3916" t="s">
        <v>3946</v>
      </c>
      <c r="C3916" s="33">
        <f>Corr_0!C3916</f>
        <v>5.5580258417900034E-3</v>
      </c>
      <c r="D3916" s="32">
        <v>2.5009835261825444E-2</v>
      </c>
    </row>
    <row r="3917" spans="2:4" x14ac:dyDescent="0.2">
      <c r="B3917" t="s">
        <v>3947</v>
      </c>
      <c r="C3917" s="33">
        <f>Corr_0!C3917</f>
        <v>-4.6574930607085063E-4</v>
      </c>
      <c r="D3917" s="32">
        <v>5.0182905086811176E-2</v>
      </c>
    </row>
    <row r="3918" spans="2:4" x14ac:dyDescent="0.2">
      <c r="B3918" t="s">
        <v>3948</v>
      </c>
      <c r="C3918" s="33">
        <f>Corr_0!C3918</f>
        <v>-3.862155001156295E-2</v>
      </c>
      <c r="D3918" s="32">
        <v>2.5872954555007835E-2</v>
      </c>
    </row>
    <row r="3919" spans="2:4" x14ac:dyDescent="0.2">
      <c r="B3919" t="s">
        <v>3949</v>
      </c>
      <c r="C3919" s="33">
        <f>Corr_0!C3919</f>
        <v>9.4810679721469837E-3</v>
      </c>
      <c r="D3919" s="32">
        <v>2.7005164125634147E-2</v>
      </c>
    </row>
    <row r="3920" spans="2:4" x14ac:dyDescent="0.2">
      <c r="B3920" t="s">
        <v>3950</v>
      </c>
      <c r="C3920" s="33">
        <f>Corr_0!C3920</f>
        <v>4.8678990642589369E-2</v>
      </c>
      <c r="D3920" s="32">
        <v>3.1234496714680031E-2</v>
      </c>
    </row>
    <row r="3921" spans="2:4" x14ac:dyDescent="0.2">
      <c r="B3921" t="s">
        <v>3951</v>
      </c>
      <c r="C3921" s="33">
        <f>Corr_0!C3921</f>
        <v>1.3591084711685575E-2</v>
      </c>
      <c r="D3921" s="32">
        <v>2.5471796379680653E-2</v>
      </c>
    </row>
    <row r="3922" spans="2:4" x14ac:dyDescent="0.2">
      <c r="B3922" t="s">
        <v>3952</v>
      </c>
      <c r="C3922" s="33">
        <f>Corr_0!C3922</f>
        <v>3.6197211026131555E-2</v>
      </c>
      <c r="D3922" s="32">
        <v>2.6587645259216343E-2</v>
      </c>
    </row>
    <row r="3923" spans="2:4" x14ac:dyDescent="0.2">
      <c r="B3923" t="s">
        <v>3953</v>
      </c>
      <c r="C3923" s="33">
        <f>Corr_0!C3923</f>
        <v>2.3309906293015367E-2</v>
      </c>
      <c r="D3923" s="32">
        <v>2.5726866313358979E-2</v>
      </c>
    </row>
    <row r="3924" spans="2:4" x14ac:dyDescent="0.2">
      <c r="B3924" t="s">
        <v>3954</v>
      </c>
      <c r="C3924" s="33">
        <f>Corr_0!C3924</f>
        <v>-3.5366635066551355E-2</v>
      </c>
      <c r="D3924" s="32">
        <v>2.8381192658186741E-2</v>
      </c>
    </row>
    <row r="3925" spans="2:4" x14ac:dyDescent="0.2">
      <c r="B3925" t="s">
        <v>3955</v>
      </c>
      <c r="C3925" s="33">
        <f>Corr_0!C3925</f>
        <v>1.9196181472864192E-2</v>
      </c>
      <c r="D3925" s="32">
        <v>4.5297202045005938E-2</v>
      </c>
    </row>
    <row r="3926" spans="2:4" x14ac:dyDescent="0.2">
      <c r="B3926" t="s">
        <v>3956</v>
      </c>
      <c r="C3926" s="33">
        <f>Corr_0!C3926</f>
        <v>2.3453335800848223E-2</v>
      </c>
      <c r="D3926" s="32">
        <v>2.5618522507536247E-2</v>
      </c>
    </row>
    <row r="3927" spans="2:4" x14ac:dyDescent="0.2">
      <c r="B3927" t="s">
        <v>3957</v>
      </c>
      <c r="C3927" s="33">
        <f>Corr_0!C3927</f>
        <v>5.9889153445222909E-3</v>
      </c>
      <c r="D3927" s="32">
        <v>2.5393087521113467E-2</v>
      </c>
    </row>
    <row r="3928" spans="2:4" x14ac:dyDescent="0.2">
      <c r="B3928" t="s">
        <v>3958</v>
      </c>
      <c r="C3928" s="33">
        <f>Corr_0!C3928</f>
        <v>-1.469090827637444E-4</v>
      </c>
      <c r="D3928" s="32">
        <v>3.0422229269688641E-2</v>
      </c>
    </row>
    <row r="3929" spans="2:4" x14ac:dyDescent="0.2">
      <c r="B3929" t="s">
        <v>3959</v>
      </c>
      <c r="C3929" s="33">
        <f>Corr_0!C3929</f>
        <v>1.1741467723937391E-2</v>
      </c>
      <c r="D3929" s="32">
        <v>6.1296371624781985E-2</v>
      </c>
    </row>
    <row r="3930" spans="2:4" x14ac:dyDescent="0.2">
      <c r="B3930" t="s">
        <v>3960</v>
      </c>
      <c r="C3930" s="33">
        <f>Corr_0!C3930</f>
        <v>-1.0532605025733088E-2</v>
      </c>
      <c r="D3930" s="32">
        <v>2.6336765285281907E-2</v>
      </c>
    </row>
    <row r="3931" spans="2:4" x14ac:dyDescent="0.2">
      <c r="B3931" t="s">
        <v>3961</v>
      </c>
      <c r="C3931" s="33">
        <f>Corr_0!C3931</f>
        <v>-4.0915272782806635E-4</v>
      </c>
      <c r="D3931" s="32">
        <v>5.7814495874587694E-2</v>
      </c>
    </row>
    <row r="3932" spans="2:4" x14ac:dyDescent="0.2">
      <c r="B3932" t="s">
        <v>3962</v>
      </c>
      <c r="C3932" s="33">
        <f>Corr_0!C3932</f>
        <v>1.9578320324369111E-2</v>
      </c>
      <c r="D3932" s="32">
        <v>6.078433534324041E-2</v>
      </c>
    </row>
    <row r="3933" spans="2:4" x14ac:dyDescent="0.2">
      <c r="B3933" t="s">
        <v>3963</v>
      </c>
      <c r="C3933" s="33">
        <f>Corr_0!C3933</f>
        <v>-4.9460450903511862E-3</v>
      </c>
      <c r="D3933" s="32">
        <v>4.9011173718329228E-2</v>
      </c>
    </row>
    <row r="3934" spans="2:4" x14ac:dyDescent="0.2">
      <c r="B3934" t="s">
        <v>3964</v>
      </c>
      <c r="C3934" s="33">
        <f>Corr_0!C3934</f>
        <v>4.6761215574358105E-2</v>
      </c>
      <c r="D3934" s="32">
        <v>2.5204953889316456E-2</v>
      </c>
    </row>
    <row r="3935" spans="2:4" x14ac:dyDescent="0.2">
      <c r="B3935" t="s">
        <v>3965</v>
      </c>
      <c r="C3935" s="33">
        <f>Corr_0!C3935</f>
        <v>-1.0217243928317861E-4</v>
      </c>
      <c r="D3935" s="32">
        <v>3.5056750428985109E-2</v>
      </c>
    </row>
    <row r="3936" spans="2:4" x14ac:dyDescent="0.2">
      <c r="B3936" t="s">
        <v>3966</v>
      </c>
      <c r="C3936" s="33">
        <f>Corr_0!C3936</f>
        <v>-3.2976938219567535E-3</v>
      </c>
      <c r="D3936" s="32">
        <v>6.3301549201964319E-2</v>
      </c>
    </row>
    <row r="3937" spans="2:4" x14ac:dyDescent="0.2">
      <c r="B3937" t="s">
        <v>3967</v>
      </c>
      <c r="C3937" s="33">
        <f>Corr_0!C3937</f>
        <v>-2.8168968284923379E-2</v>
      </c>
      <c r="D3937" s="32">
        <v>2.7604176255978594E-2</v>
      </c>
    </row>
    <row r="3938" spans="2:4" x14ac:dyDescent="0.2">
      <c r="B3938" t="s">
        <v>3968</v>
      </c>
      <c r="C3938" s="33">
        <f>Corr_0!C3938</f>
        <v>3.2140640990537053E-2</v>
      </c>
      <c r="D3938" s="32">
        <v>3.3090361606917772E-2</v>
      </c>
    </row>
    <row r="3939" spans="2:4" x14ac:dyDescent="0.2">
      <c r="B3939" t="s">
        <v>3969</v>
      </c>
      <c r="C3939" s="33">
        <f>Corr_0!C3939</f>
        <v>-3.2768774766642507E-3</v>
      </c>
      <c r="D3939" s="32">
        <v>2.5471879981974338E-2</v>
      </c>
    </row>
    <row r="3940" spans="2:4" x14ac:dyDescent="0.2">
      <c r="B3940" t="s">
        <v>3970</v>
      </c>
      <c r="C3940" s="33">
        <f>Corr_0!C3940</f>
        <v>4.7407322372521717E-2</v>
      </c>
      <c r="D3940" s="32">
        <v>5.2223952418748658E-2</v>
      </c>
    </row>
    <row r="3941" spans="2:4" x14ac:dyDescent="0.2">
      <c r="B3941" t="s">
        <v>3971</v>
      </c>
      <c r="C3941" s="33">
        <f>Corr_0!C3941</f>
        <v>2.3873553341654405E-2</v>
      </c>
      <c r="D3941" s="32">
        <v>6.9802568998825837E-2</v>
      </c>
    </row>
    <row r="3942" spans="2:4" x14ac:dyDescent="0.2">
      <c r="B3942" t="s">
        <v>3972</v>
      </c>
      <c r="C3942" s="33">
        <f>Corr_0!C3942</f>
        <v>3.2223465411357691E-2</v>
      </c>
      <c r="D3942" s="32">
        <v>4.0081597927288909E-2</v>
      </c>
    </row>
    <row r="3943" spans="2:4" x14ac:dyDescent="0.2">
      <c r="B3943" t="s">
        <v>3973</v>
      </c>
      <c r="C3943" s="33">
        <f>Corr_0!C3943</f>
        <v>-1.5123872012213295E-2</v>
      </c>
      <c r="D3943" s="32">
        <v>4.7554341450142035E-2</v>
      </c>
    </row>
    <row r="3944" spans="2:4" x14ac:dyDescent="0.2">
      <c r="B3944" t="s">
        <v>3974</v>
      </c>
      <c r="C3944" s="33">
        <f>Corr_0!C3944</f>
        <v>1.1279105302793864E-2</v>
      </c>
      <c r="D3944" s="32">
        <v>5.827965930462873E-2</v>
      </c>
    </row>
    <row r="3945" spans="2:4" x14ac:dyDescent="0.2">
      <c r="B3945" t="s">
        <v>3975</v>
      </c>
      <c r="C3945" s="33">
        <f>Corr_0!C3945</f>
        <v>5.6648559086001004E-3</v>
      </c>
      <c r="D3945" s="32">
        <v>2.5326166861539483E-2</v>
      </c>
    </row>
    <row r="3946" spans="2:4" x14ac:dyDescent="0.2">
      <c r="B3946" t="s">
        <v>3976</v>
      </c>
      <c r="C3946" s="33">
        <f>Corr_0!C3946</f>
        <v>1.7285152954691445E-2</v>
      </c>
      <c r="D3946" s="32">
        <v>2.6602147337041596E-2</v>
      </c>
    </row>
    <row r="3947" spans="2:4" x14ac:dyDescent="0.2">
      <c r="B3947" t="s">
        <v>3977</v>
      </c>
      <c r="C3947" s="33">
        <f>Corr_0!C3947</f>
        <v>4.0808829089115185E-2</v>
      </c>
      <c r="D3947" s="32">
        <v>2.8433094471151131E-2</v>
      </c>
    </row>
    <row r="3948" spans="2:4" x14ac:dyDescent="0.2">
      <c r="B3948" t="s">
        <v>3978</v>
      </c>
      <c r="C3948" s="33">
        <f>Corr_0!C3948</f>
        <v>1.0508416081020381E-2</v>
      </c>
      <c r="D3948" s="32">
        <v>6.1180916009951229E-2</v>
      </c>
    </row>
    <row r="3949" spans="2:4" x14ac:dyDescent="0.2">
      <c r="B3949" t="s">
        <v>3979</v>
      </c>
      <c r="C3949" s="33">
        <f>Corr_0!C3949</f>
        <v>1.7726560283026518E-2</v>
      </c>
      <c r="D3949" s="32">
        <v>2.6546197180714264E-2</v>
      </c>
    </row>
    <row r="3950" spans="2:4" x14ac:dyDescent="0.2">
      <c r="B3950" t="s">
        <v>3980</v>
      </c>
      <c r="C3950" s="33">
        <f>Corr_0!C3950</f>
        <v>-3.0316244223401109E-3</v>
      </c>
      <c r="D3950" s="32">
        <v>3.0153640263258064E-2</v>
      </c>
    </row>
    <row r="3951" spans="2:4" x14ac:dyDescent="0.2">
      <c r="B3951" t="s">
        <v>3981</v>
      </c>
      <c r="C3951" s="33">
        <f>Corr_0!C3951</f>
        <v>3.3158773904025413E-2</v>
      </c>
      <c r="D3951" s="32">
        <v>2.5125432932348299E-2</v>
      </c>
    </row>
    <row r="3952" spans="2:4" x14ac:dyDescent="0.2">
      <c r="B3952" t="s">
        <v>3982</v>
      </c>
      <c r="C3952" s="33">
        <f>Corr_0!C3952</f>
        <v>1.5936905461873638E-2</v>
      </c>
      <c r="D3952" s="32">
        <v>2.5200356064391485E-2</v>
      </c>
    </row>
    <row r="3953" spans="2:4" x14ac:dyDescent="0.2">
      <c r="B3953" t="s">
        <v>3983</v>
      </c>
      <c r="C3953" s="33">
        <f>Corr_0!C3953</f>
        <v>2.1306749086057026E-2</v>
      </c>
      <c r="D3953" s="32">
        <v>2.7614104255186643E-2</v>
      </c>
    </row>
    <row r="3954" spans="2:4" x14ac:dyDescent="0.2">
      <c r="B3954" t="s">
        <v>3984</v>
      </c>
      <c r="C3954" s="33">
        <f>Corr_0!C3954</f>
        <v>-1.374826537260815E-2</v>
      </c>
      <c r="D3954" s="32">
        <v>2.8272631761518854E-2</v>
      </c>
    </row>
    <row r="3955" spans="2:4" x14ac:dyDescent="0.2">
      <c r="B3955" t="s">
        <v>3985</v>
      </c>
      <c r="C3955" s="33">
        <f>Corr_0!C3955</f>
        <v>4.9775064024501346E-2</v>
      </c>
      <c r="D3955" s="32">
        <v>0.11693792352435009</v>
      </c>
    </row>
    <row r="3956" spans="2:4" x14ac:dyDescent="0.2">
      <c r="B3956" t="s">
        <v>3986</v>
      </c>
      <c r="C3956" s="33">
        <f>Corr_0!C3956</f>
        <v>8.3804140483947145E-3</v>
      </c>
      <c r="D3956" s="32">
        <v>2.5622496724257468E-2</v>
      </c>
    </row>
    <row r="3957" spans="2:4" x14ac:dyDescent="0.2">
      <c r="B3957" t="s">
        <v>3987</v>
      </c>
      <c r="C3957" s="33">
        <f>Corr_0!C3957</f>
        <v>3.7122736952057943E-3</v>
      </c>
      <c r="D3957" s="32">
        <v>2.7925332821945911E-2</v>
      </c>
    </row>
    <row r="3958" spans="2:4" x14ac:dyDescent="0.2">
      <c r="B3958" t="s">
        <v>3988</v>
      </c>
      <c r="C3958" s="33">
        <f>Corr_0!C3958</f>
        <v>4.0875618090286371E-2</v>
      </c>
      <c r="D3958" s="32">
        <v>4.24563155457734E-2</v>
      </c>
    </row>
    <row r="3959" spans="2:4" x14ac:dyDescent="0.2">
      <c r="B3959" t="s">
        <v>3989</v>
      </c>
      <c r="C3959" s="33">
        <f>Corr_0!C3959</f>
        <v>-1.0493321355179252E-2</v>
      </c>
      <c r="D3959" s="32">
        <v>3.0206979471243373E-2</v>
      </c>
    </row>
    <row r="3960" spans="2:4" x14ac:dyDescent="0.2">
      <c r="B3960" t="s">
        <v>3990</v>
      </c>
      <c r="C3960" s="33">
        <f>Corr_0!C3960</f>
        <v>3.4361489828006755E-2</v>
      </c>
      <c r="D3960" s="32">
        <v>4.0344219117970259E-2</v>
      </c>
    </row>
    <row r="3961" spans="2:4" x14ac:dyDescent="0.2">
      <c r="B3961" t="s">
        <v>3991</v>
      </c>
      <c r="C3961" s="33">
        <f>Corr_0!C3961</f>
        <v>9.1584760315922449E-3</v>
      </c>
      <c r="D3961" s="32">
        <v>3.623481717962565E-2</v>
      </c>
    </row>
    <row r="3962" spans="2:4" x14ac:dyDescent="0.2">
      <c r="B3962" t="s">
        <v>3992</v>
      </c>
      <c r="C3962" s="33">
        <f>Corr_0!C3962</f>
        <v>2.6386201405438667E-2</v>
      </c>
      <c r="D3962" s="32">
        <v>4.9081656223982389E-2</v>
      </c>
    </row>
    <row r="3963" spans="2:4" x14ac:dyDescent="0.2">
      <c r="B3963" t="s">
        <v>3993</v>
      </c>
      <c r="C3963" s="33">
        <f>Corr_0!C3963</f>
        <v>2.46007427071551E-2</v>
      </c>
      <c r="D3963" s="32">
        <v>3.3915281619874477E-2</v>
      </c>
    </row>
    <row r="3964" spans="2:4" x14ac:dyDescent="0.2">
      <c r="B3964" t="s">
        <v>3994</v>
      </c>
      <c r="C3964" s="33">
        <f>Corr_0!C3964</f>
        <v>2.6171931822007541E-2</v>
      </c>
      <c r="D3964" s="32">
        <v>8.526006282883769E-2</v>
      </c>
    </row>
    <row r="3965" spans="2:4" x14ac:dyDescent="0.2">
      <c r="B3965" t="s">
        <v>3995</v>
      </c>
      <c r="C3965" s="33">
        <f>Corr_0!C3965</f>
        <v>5.3413705073968538E-2</v>
      </c>
      <c r="D3965" s="32">
        <v>0.10301086043891344</v>
      </c>
    </row>
    <row r="3966" spans="2:4" x14ac:dyDescent="0.2">
      <c r="B3966" t="s">
        <v>3996</v>
      </c>
      <c r="C3966" s="33">
        <f>Corr_0!C3966</f>
        <v>2.6611930870511183E-2</v>
      </c>
      <c r="D3966" s="32">
        <v>3.0641164115696361E-2</v>
      </c>
    </row>
    <row r="3967" spans="2:4" x14ac:dyDescent="0.2">
      <c r="B3967" t="s">
        <v>3997</v>
      </c>
      <c r="C3967" s="33">
        <f>Corr_0!C3967</f>
        <v>2.5832699095179247E-2</v>
      </c>
      <c r="D3967" s="32">
        <v>2.5659519619389483E-2</v>
      </c>
    </row>
    <row r="3968" spans="2:4" x14ac:dyDescent="0.2">
      <c r="B3968" t="s">
        <v>3998</v>
      </c>
      <c r="C3968" s="33">
        <f>Corr_0!C3968</f>
        <v>-2.7807545010005874E-2</v>
      </c>
      <c r="D3968" s="32">
        <v>2.9640014645228349E-2</v>
      </c>
    </row>
    <row r="3969" spans="2:4" x14ac:dyDescent="0.2">
      <c r="B3969" t="s">
        <v>3999</v>
      </c>
      <c r="C3969" s="33">
        <f>Corr_0!C3969</f>
        <v>1.9563138318428507E-2</v>
      </c>
      <c r="D3969" s="32">
        <v>3.0293378566542066E-2</v>
      </c>
    </row>
    <row r="3970" spans="2:4" x14ac:dyDescent="0.2">
      <c r="B3970" t="s">
        <v>4000</v>
      </c>
      <c r="C3970" s="33">
        <f>Corr_0!C3970</f>
        <v>5.526728344730121E-4</v>
      </c>
      <c r="D3970" s="32">
        <v>2.7502280224894662E-2</v>
      </c>
    </row>
    <row r="3971" spans="2:4" x14ac:dyDescent="0.2">
      <c r="B3971" t="s">
        <v>4001</v>
      </c>
      <c r="C3971" s="33">
        <f>Corr_0!C3971</f>
        <v>3.3826334358901096E-2</v>
      </c>
      <c r="D3971" s="32">
        <v>3.4344628387831574E-2</v>
      </c>
    </row>
    <row r="3972" spans="2:4" x14ac:dyDescent="0.2">
      <c r="B3972" t="s">
        <v>4002</v>
      </c>
      <c r="C3972" s="33">
        <f>Corr_0!C3972</f>
        <v>-1.0598380541237302E-3</v>
      </c>
      <c r="D3972" s="32">
        <v>2.8506329457060865E-2</v>
      </c>
    </row>
    <row r="3973" spans="2:4" x14ac:dyDescent="0.2">
      <c r="B3973" t="s">
        <v>4003</v>
      </c>
      <c r="C3973" s="33">
        <f>Corr_0!C3973</f>
        <v>-1.936006658826174E-2</v>
      </c>
      <c r="D3973" s="32">
        <v>4.7310221510512521E-2</v>
      </c>
    </row>
    <row r="3974" spans="2:4" x14ac:dyDescent="0.2">
      <c r="B3974" t="s">
        <v>4004</v>
      </c>
      <c r="C3974" s="33">
        <f>Corr_0!C3974</f>
        <v>-8.4530011204031422E-3</v>
      </c>
      <c r="D3974" s="32">
        <v>2.5029037376249452E-2</v>
      </c>
    </row>
    <row r="3975" spans="2:4" x14ac:dyDescent="0.2">
      <c r="B3975" t="s">
        <v>4005</v>
      </c>
      <c r="C3975" s="33">
        <f>Corr_0!C3975</f>
        <v>9.5797577737715064E-3</v>
      </c>
      <c r="D3975" s="32">
        <v>4.0139336108504765E-2</v>
      </c>
    </row>
    <row r="3976" spans="2:4" x14ac:dyDescent="0.2">
      <c r="B3976" t="s">
        <v>4006</v>
      </c>
      <c r="C3976" s="33">
        <f>Corr_0!C3976</f>
        <v>3.7014962676385869E-2</v>
      </c>
      <c r="D3976" s="32">
        <v>6.9691809623135953E-2</v>
      </c>
    </row>
    <row r="3977" spans="2:4" x14ac:dyDescent="0.2">
      <c r="B3977" t="s">
        <v>4007</v>
      </c>
      <c r="C3977" s="33">
        <f>Corr_0!C3977</f>
        <v>3.7041135238117681E-2</v>
      </c>
      <c r="D3977" s="32">
        <v>2.5115676075474325E-2</v>
      </c>
    </row>
    <row r="3978" spans="2:4" x14ac:dyDescent="0.2">
      <c r="B3978" t="s">
        <v>4008</v>
      </c>
      <c r="C3978" s="33">
        <f>Corr_0!C3978</f>
        <v>-1.1753871091854417E-2</v>
      </c>
      <c r="D3978" s="32">
        <v>2.5628723429682643E-2</v>
      </c>
    </row>
    <row r="3979" spans="2:4" x14ac:dyDescent="0.2">
      <c r="B3979" t="s">
        <v>4009</v>
      </c>
      <c r="C3979" s="33">
        <f>Corr_0!C3979</f>
        <v>-2.6226319979199379E-3</v>
      </c>
      <c r="D3979" s="32">
        <v>5.2979582536452623E-2</v>
      </c>
    </row>
    <row r="3980" spans="2:4" x14ac:dyDescent="0.2">
      <c r="B3980" t="s">
        <v>4010</v>
      </c>
      <c r="C3980" s="33">
        <f>Corr_0!C3980</f>
        <v>-8.5557278921985676E-4</v>
      </c>
      <c r="D3980" s="32">
        <v>2.5374572390017995E-2</v>
      </c>
    </row>
    <row r="3981" spans="2:4" x14ac:dyDescent="0.2">
      <c r="B3981" t="s">
        <v>4011</v>
      </c>
      <c r="C3981" s="33">
        <f>Corr_0!C3981</f>
        <v>9.0943481608540388E-3</v>
      </c>
      <c r="D3981" s="32">
        <v>0.12128437903430903</v>
      </c>
    </row>
    <row r="3982" spans="2:4" x14ac:dyDescent="0.2">
      <c r="B3982" t="s">
        <v>4012</v>
      </c>
      <c r="C3982" s="33">
        <f>Corr_0!C3982</f>
        <v>2.5488219170373336E-2</v>
      </c>
      <c r="D3982" s="32">
        <v>3.637388669696176E-2</v>
      </c>
    </row>
    <row r="3983" spans="2:4" x14ac:dyDescent="0.2">
      <c r="B3983" t="s">
        <v>4013</v>
      </c>
      <c r="C3983" s="33">
        <f>Corr_0!C3983</f>
        <v>2.1306612690790587E-2</v>
      </c>
      <c r="D3983" s="32">
        <v>4.23056113871298E-2</v>
      </c>
    </row>
    <row r="3984" spans="2:4" x14ac:dyDescent="0.2">
      <c r="B3984" t="s">
        <v>4014</v>
      </c>
      <c r="C3984" s="33">
        <f>Corr_0!C3984</f>
        <v>-7.7294092843352077E-4</v>
      </c>
      <c r="D3984" s="32">
        <v>2.5710648663301409E-2</v>
      </c>
    </row>
    <row r="3985" spans="2:4" x14ac:dyDescent="0.2">
      <c r="B3985" t="s">
        <v>4015</v>
      </c>
      <c r="C3985" s="33">
        <f>Corr_0!C3985</f>
        <v>4.4111479134149714E-2</v>
      </c>
      <c r="D3985" s="32">
        <v>2.7455468243874293E-2</v>
      </c>
    </row>
    <row r="3986" spans="2:4" x14ac:dyDescent="0.2">
      <c r="B3986" t="s">
        <v>4016</v>
      </c>
      <c r="C3986" s="33">
        <f>Corr_0!C3986</f>
        <v>-9.85285867500456E-3</v>
      </c>
      <c r="D3986" s="32">
        <v>6.6959768151867827E-2</v>
      </c>
    </row>
    <row r="3987" spans="2:4" x14ac:dyDescent="0.2">
      <c r="B3987" t="s">
        <v>4017</v>
      </c>
      <c r="C3987" s="33">
        <f>Corr_0!C3987</f>
        <v>1.867668869385071E-2</v>
      </c>
      <c r="D3987" s="32">
        <v>7.0475042404978955E-2</v>
      </c>
    </row>
    <row r="3988" spans="2:4" x14ac:dyDescent="0.2">
      <c r="B3988" t="s">
        <v>4018</v>
      </c>
      <c r="C3988" s="33">
        <f>Corr_0!C3988</f>
        <v>3.0868834268397947E-2</v>
      </c>
      <c r="D3988" s="32">
        <v>2.5007681349922824E-2</v>
      </c>
    </row>
    <row r="3989" spans="2:4" x14ac:dyDescent="0.2">
      <c r="B3989" t="s">
        <v>4019</v>
      </c>
      <c r="C3989" s="33">
        <f>Corr_0!C3989</f>
        <v>-2.7478076594651082E-2</v>
      </c>
      <c r="D3989" s="32">
        <v>2.8956740780511629E-2</v>
      </c>
    </row>
    <row r="3990" spans="2:4" x14ac:dyDescent="0.2">
      <c r="B3990" t="s">
        <v>4020</v>
      </c>
      <c r="C3990" s="33">
        <f>Corr_0!C3990</f>
        <v>-6.3177461768009497E-3</v>
      </c>
      <c r="D3990" s="32">
        <v>4.9712478430148713E-2</v>
      </c>
    </row>
    <row r="3991" spans="2:4" x14ac:dyDescent="0.2">
      <c r="B3991" t="s">
        <v>4021</v>
      </c>
      <c r="C3991" s="33">
        <f>Corr_0!C3991</f>
        <v>1.2699488538820858E-2</v>
      </c>
      <c r="D3991" s="32">
        <v>3.1977877112042932E-2</v>
      </c>
    </row>
    <row r="3992" spans="2:4" x14ac:dyDescent="0.2">
      <c r="B3992" t="s">
        <v>4022</v>
      </c>
      <c r="C3992" s="33">
        <f>Corr_0!C3992</f>
        <v>1.8539477100578086E-2</v>
      </c>
      <c r="D3992" s="32">
        <v>2.5868861306184113E-2</v>
      </c>
    </row>
    <row r="3993" spans="2:4" x14ac:dyDescent="0.2">
      <c r="B3993" t="s">
        <v>4023</v>
      </c>
      <c r="C3993" s="33">
        <f>Corr_0!C3993</f>
        <v>9.4646684380645611E-3</v>
      </c>
      <c r="D3993" s="32">
        <v>2.5013577030056161E-2</v>
      </c>
    </row>
    <row r="3994" spans="2:4" x14ac:dyDescent="0.2">
      <c r="B3994" t="s">
        <v>4024</v>
      </c>
      <c r="C3994" s="33">
        <f>Corr_0!C3994</f>
        <v>2.7617184423378842E-2</v>
      </c>
      <c r="D3994" s="32">
        <v>6.2272794814656578E-2</v>
      </c>
    </row>
    <row r="3995" spans="2:4" x14ac:dyDescent="0.2">
      <c r="B3995" t="s">
        <v>4025</v>
      </c>
      <c r="C3995" s="33">
        <f>Corr_0!C3995</f>
        <v>-1.6597767865199148E-2</v>
      </c>
      <c r="D3995" s="32">
        <v>6.3723320269214401E-2</v>
      </c>
    </row>
    <row r="3996" spans="2:4" x14ac:dyDescent="0.2">
      <c r="B3996" t="s">
        <v>4026</v>
      </c>
      <c r="C3996" s="33">
        <f>Corr_0!C3996</f>
        <v>1.9280991275701698E-2</v>
      </c>
      <c r="D3996" s="32">
        <v>4.1233916207832476E-2</v>
      </c>
    </row>
    <row r="3997" spans="2:4" x14ac:dyDescent="0.2">
      <c r="B3997" t="s">
        <v>4027</v>
      </c>
      <c r="C3997" s="33">
        <f>Corr_0!C3997</f>
        <v>2.9086614259904449E-2</v>
      </c>
      <c r="D3997" s="32">
        <v>2.8799157655832762E-2</v>
      </c>
    </row>
    <row r="3998" spans="2:4" x14ac:dyDescent="0.2">
      <c r="B3998" t="s">
        <v>4028</v>
      </c>
      <c r="C3998" s="33">
        <f>Corr_0!C3998</f>
        <v>4.7319404665866309E-2</v>
      </c>
      <c r="D3998" s="32">
        <v>4.1833352516186834E-2</v>
      </c>
    </row>
    <row r="3999" spans="2:4" x14ac:dyDescent="0.2">
      <c r="B3999" t="s">
        <v>4029</v>
      </c>
      <c r="C3999" s="33">
        <f>Corr_0!C3999</f>
        <v>6.5794664882955541E-3</v>
      </c>
      <c r="D3999" s="32">
        <v>5.5398542728973828E-2</v>
      </c>
    </row>
    <row r="4000" spans="2:4" x14ac:dyDescent="0.2">
      <c r="B4000" t="s">
        <v>4030</v>
      </c>
      <c r="C4000" s="33">
        <f>Corr_0!C4000</f>
        <v>-2.5118669200039044E-3</v>
      </c>
      <c r="D4000" s="32">
        <v>2.99173884380875E-2</v>
      </c>
    </row>
    <row r="4001" spans="2:4" x14ac:dyDescent="0.2">
      <c r="B4001" t="s">
        <v>4031</v>
      </c>
      <c r="C4001" s="33">
        <f>Corr_0!C4001</f>
        <v>1.9834477042688765E-2</v>
      </c>
      <c r="D4001" s="32">
        <v>3.3726695748690777E-2</v>
      </c>
    </row>
    <row r="4002" spans="2:4" x14ac:dyDescent="0.2">
      <c r="B4002" t="s">
        <v>4032</v>
      </c>
      <c r="C4002" s="33">
        <f>Corr_0!C4002</f>
        <v>-9.8567371291811718E-3</v>
      </c>
      <c r="D4002" s="32">
        <v>2.5941593755777259E-2</v>
      </c>
    </row>
    <row r="4003" spans="2:4" x14ac:dyDescent="0.2">
      <c r="B4003" t="s">
        <v>4033</v>
      </c>
      <c r="C4003" s="33">
        <f>Corr_0!C4003</f>
        <v>-1.4092252829524929E-2</v>
      </c>
      <c r="D4003" s="32">
        <v>2.8308554322837895E-2</v>
      </c>
    </row>
    <row r="4004" spans="2:4" x14ac:dyDescent="0.2">
      <c r="B4004" t="s">
        <v>4034</v>
      </c>
      <c r="C4004" s="33">
        <f>Corr_0!C4004</f>
        <v>-4.3095251637128122E-2</v>
      </c>
      <c r="D4004" s="32">
        <v>3.2632927553698871E-2</v>
      </c>
    </row>
  </sheetData>
  <mergeCells count="1">
    <mergeCell ref="F61:G63"/>
  </mergeCells>
  <phoneticPr fontId="6" type="noConversion"/>
  <conditionalFormatting sqref="I52:P52 Q35 Q32 G49:P4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42"/>
  <sheetViews>
    <sheetView showGridLines="0" zoomScale="82" workbookViewId="0">
      <pane xSplit="1" ySplit="1" topLeftCell="B2" activePane="bottomRight" state="frozen"/>
      <selection activeCell="F131" sqref="F131"/>
      <selection pane="topRight" activeCell="F131" sqref="F131"/>
      <selection pane="bottomLeft" activeCell="F131" sqref="F131"/>
      <selection pane="bottomRight" activeCell="M30" sqref="M30"/>
    </sheetView>
  </sheetViews>
  <sheetFormatPr baseColWidth="10" defaultRowHeight="19" x14ac:dyDescent="0.25"/>
  <cols>
    <col min="1" max="4" width="10.83203125" style="100"/>
    <col min="5" max="5" width="13.5" style="100" bestFit="1" customWidth="1"/>
    <col min="6" max="10" width="10.83203125" style="100"/>
    <col min="11" max="13" width="10.83203125" style="57"/>
    <col min="14" max="15" width="13" style="57" bestFit="1" customWidth="1"/>
    <col min="16" max="16384" width="10.83203125" style="57"/>
  </cols>
  <sheetData>
    <row r="1" spans="1:22" s="99" customFormat="1" x14ac:dyDescent="0.25">
      <c r="A1" s="106" t="s">
        <v>4081</v>
      </c>
      <c r="B1" s="106" t="s">
        <v>4079</v>
      </c>
      <c r="C1" s="106" t="s">
        <v>4078</v>
      </c>
      <c r="D1" s="106" t="s">
        <v>4228</v>
      </c>
      <c r="E1" s="106"/>
      <c r="F1" s="106" t="s">
        <v>4079</v>
      </c>
      <c r="G1" s="106" t="s">
        <v>4078</v>
      </c>
      <c r="H1" s="100"/>
      <c r="I1" s="106" t="s">
        <v>4079</v>
      </c>
      <c r="J1" s="106" t="s">
        <v>4078</v>
      </c>
      <c r="Q1" s="57"/>
      <c r="R1" s="79" t="s">
        <v>4079</v>
      </c>
      <c r="T1" s="116" t="s">
        <v>4078</v>
      </c>
      <c r="U1" s="99" t="s">
        <v>4081</v>
      </c>
      <c r="V1" s="99" t="s">
        <v>4227</v>
      </c>
    </row>
    <row r="2" spans="1:22" x14ac:dyDescent="0.25">
      <c r="A2" s="107">
        <v>43048</v>
      </c>
      <c r="B2" s="100">
        <f t="shared" ref="B2:B10" si="0">VLOOKUP(A2,Q$2:R$2842,2)</f>
        <v>7446.830078</v>
      </c>
      <c r="C2" s="100">
        <f>VLOOKUP(A2,S$2:T$2842,2)</f>
        <v>320.88400300000001</v>
      </c>
      <c r="D2" s="108">
        <f>VLOOKUP(A2,U$2:V$2842,2)%</f>
        <v>1.5149999999999999E-2</v>
      </c>
      <c r="E2" s="108"/>
      <c r="F2" s="108"/>
      <c r="Q2" s="111">
        <v>41899</v>
      </c>
      <c r="R2">
        <v>465.864014</v>
      </c>
      <c r="S2" s="111">
        <v>43048</v>
      </c>
      <c r="T2">
        <v>320.88400300000001</v>
      </c>
      <c r="U2" s="63">
        <v>43048</v>
      </c>
      <c r="V2" s="57">
        <v>1.5149999999999999</v>
      </c>
    </row>
    <row r="3" spans="1:22" x14ac:dyDescent="0.25">
      <c r="A3" s="107">
        <v>43049</v>
      </c>
      <c r="B3" s="100">
        <f t="shared" si="0"/>
        <v>7173.7299800000001</v>
      </c>
      <c r="C3" s="100">
        <f>VLOOKUP(A3,S$2:T$2842,2)</f>
        <v>299.25299100000001</v>
      </c>
      <c r="D3" s="108">
        <f t="shared" ref="D3:D66" si="1">VLOOKUP(A3,U$2:V$2842,2)%</f>
        <v>1.5278E-2</v>
      </c>
      <c r="E3" s="117">
        <f>A2</f>
        <v>43048</v>
      </c>
      <c r="F3" s="108">
        <f>LN(B3)-LN(B2)</f>
        <v>-3.7362709251329562E-2</v>
      </c>
      <c r="G3" s="108">
        <f>LN(C3)-LN(C2)</f>
        <v>-6.9790357076944254E-2</v>
      </c>
      <c r="I3" s="118">
        <f t="shared" ref="I3:I34" si="2">(F3-N$6)^2</f>
        <v>1.4634558736340232E-3</v>
      </c>
      <c r="J3" s="109">
        <f t="shared" ref="J3:J34" si="3">(G3-O$6)^2</f>
        <v>5.0286445531500749E-3</v>
      </c>
      <c r="Q3" s="111">
        <v>41900</v>
      </c>
      <c r="R3">
        <v>456.85998499999999</v>
      </c>
      <c r="S3" s="111">
        <v>43049</v>
      </c>
      <c r="T3">
        <v>299.25299100000001</v>
      </c>
      <c r="U3" s="63">
        <v>43049</v>
      </c>
      <c r="V3" s="57">
        <v>1.5278</v>
      </c>
    </row>
    <row r="4" spans="1:22" x14ac:dyDescent="0.25">
      <c r="A4" s="107">
        <v>43052</v>
      </c>
      <c r="B4" s="100">
        <f t="shared" si="0"/>
        <v>5938.25</v>
      </c>
      <c r="C4" s="100">
        <f>VLOOKUP(A4,S$2:T$2842,2)</f>
        <v>316.716003</v>
      </c>
      <c r="D4" s="108">
        <f t="shared" si="1"/>
        <v>1.5381000000000001E-2</v>
      </c>
      <c r="E4" s="108"/>
      <c r="F4" s="108">
        <f t="shared" ref="F4:F67" si="4">LN(B4)-LN(B3)</f>
        <v>-0.18901126253338418</v>
      </c>
      <c r="G4" s="108">
        <f t="shared" ref="G4:G67" si="5">LN(C4)-LN(C3)</f>
        <v>5.671614336284847E-2</v>
      </c>
      <c r="I4" s="118">
        <f t="shared" si="2"/>
        <v>3.6063413403315633E-2</v>
      </c>
      <c r="J4" s="118">
        <f t="shared" si="3"/>
        <v>3.0906443592914365E-3</v>
      </c>
      <c r="L4" s="100"/>
      <c r="M4" s="100"/>
      <c r="N4" s="100"/>
      <c r="O4" s="100"/>
      <c r="Q4" s="111">
        <v>41901</v>
      </c>
      <c r="R4">
        <v>424.10299700000002</v>
      </c>
      <c r="S4" s="111">
        <v>43050</v>
      </c>
      <c r="T4">
        <v>314.68099999999998</v>
      </c>
      <c r="U4" s="63">
        <v>43052</v>
      </c>
      <c r="V4" s="57">
        <v>1.5381</v>
      </c>
    </row>
    <row r="5" spans="1:22" x14ac:dyDescent="0.25">
      <c r="A5" s="107">
        <v>43053</v>
      </c>
      <c r="B5" s="100">
        <f t="shared" si="0"/>
        <v>6561.4799800000001</v>
      </c>
      <c r="C5" s="100">
        <f>VLOOKUP(A5,S$2:T$2842,2)</f>
        <v>337.631012</v>
      </c>
      <c r="D5" s="108">
        <f t="shared" si="1"/>
        <v>1.5458000000000001E-2</v>
      </c>
      <c r="E5" s="108"/>
      <c r="F5" s="108">
        <f t="shared" si="4"/>
        <v>9.9801707044884225E-2</v>
      </c>
      <c r="G5" s="108">
        <f t="shared" si="5"/>
        <v>6.3948135954036367E-2</v>
      </c>
      <c r="I5" s="118">
        <f t="shared" si="2"/>
        <v>9.7830445826706837E-3</v>
      </c>
      <c r="J5" s="118">
        <f t="shared" si="3"/>
        <v>3.9470505622010007E-3</v>
      </c>
      <c r="L5" s="100"/>
      <c r="M5" s="100"/>
      <c r="N5" s="101" t="s">
        <v>4079</v>
      </c>
      <c r="O5" s="101" t="s">
        <v>4078</v>
      </c>
      <c r="Q5" s="111">
        <v>41902</v>
      </c>
      <c r="R5">
        <v>394.67300399999999</v>
      </c>
      <c r="S5" s="111">
        <v>43051</v>
      </c>
      <c r="T5">
        <v>307.90798999999998</v>
      </c>
      <c r="U5" s="63">
        <v>43053</v>
      </c>
      <c r="V5" s="57">
        <v>1.5458000000000001</v>
      </c>
    </row>
    <row r="6" spans="1:22" x14ac:dyDescent="0.25">
      <c r="A6" s="107">
        <v>43054</v>
      </c>
      <c r="B6" s="100">
        <f t="shared" si="0"/>
        <v>6634.7597660000001</v>
      </c>
      <c r="C6" s="100">
        <f>VLOOKUP(A6,S$2:T$2842,2)</f>
        <v>333.35699499999998</v>
      </c>
      <c r="D6" s="108">
        <f t="shared" si="1"/>
        <v>1.538E-2</v>
      </c>
      <c r="E6" s="108"/>
      <c r="F6" s="108">
        <f t="shared" si="4"/>
        <v>1.1106275827081902E-2</v>
      </c>
      <c r="G6" s="108">
        <f t="shared" si="5"/>
        <v>-1.2739645897775098E-2</v>
      </c>
      <c r="I6" s="118">
        <f t="shared" si="2"/>
        <v>1.043225946505378E-4</v>
      </c>
      <c r="J6" s="118">
        <f t="shared" si="3"/>
        <v>1.9216128890963061E-4</v>
      </c>
      <c r="L6" s="100" t="s">
        <v>21</v>
      </c>
      <c r="M6" s="102">
        <f>AVERAGE(D2:D71)/12</f>
        <v>1.4457321428571425E-3</v>
      </c>
      <c r="N6" s="102">
        <f>AVERAGE(F3:F1253)</f>
        <v>8.9243254208198907E-4</v>
      </c>
      <c r="O6" s="102">
        <f>AVERAGE(G3:G1253)</f>
        <v>1.1225793532309829E-3</v>
      </c>
      <c r="Q6" s="111">
        <v>41903</v>
      </c>
      <c r="R6">
        <v>408.084991</v>
      </c>
      <c r="S6" s="111">
        <v>43052</v>
      </c>
      <c r="T6">
        <v>316.716003</v>
      </c>
      <c r="U6" s="63">
        <v>43054</v>
      </c>
      <c r="V6" s="57">
        <v>1.538</v>
      </c>
    </row>
    <row r="7" spans="1:22" x14ac:dyDescent="0.25">
      <c r="A7" s="107">
        <v>43055</v>
      </c>
      <c r="B7" s="100">
        <f t="shared" si="0"/>
        <v>7323.2402339999999</v>
      </c>
      <c r="C7" s="100">
        <f>VLOOKUP(A7,S$2:T$2842,2)</f>
        <v>330.92401100000001</v>
      </c>
      <c r="D7" s="108">
        <f t="shared" si="1"/>
        <v>1.5691E-2</v>
      </c>
      <c r="E7" s="108"/>
      <c r="F7" s="108">
        <f t="shared" si="4"/>
        <v>9.8730424903434866E-2</v>
      </c>
      <c r="G7" s="108">
        <f t="shared" si="5"/>
        <v>-7.3251977919239764E-3</v>
      </c>
      <c r="I7" s="118">
        <f t="shared" si="2"/>
        <v>9.5722727493001442E-3</v>
      </c>
      <c r="J7" s="118">
        <f t="shared" si="3"/>
        <v>7.1364938694202476E-5</v>
      </c>
      <c r="L7" s="100" t="s">
        <v>4077</v>
      </c>
      <c r="M7" s="100"/>
      <c r="N7" s="103">
        <f>SQRT(SUM(I3:I1253)/(COUNT(I3:I1253)-1))</f>
        <v>4.9040590889645623E-2</v>
      </c>
      <c r="O7" s="103">
        <f>SQRT(SUM(J3:J710)/(COUNT(J3:J1253)-1))</f>
        <v>4.9139217700342512E-2</v>
      </c>
      <c r="Q7" s="111">
        <v>41904</v>
      </c>
      <c r="R7">
        <v>399.10000600000001</v>
      </c>
      <c r="S7" s="111">
        <v>43053</v>
      </c>
      <c r="T7">
        <v>337.631012</v>
      </c>
      <c r="U7" s="63">
        <v>43055</v>
      </c>
      <c r="V7" s="57">
        <v>1.5690999999999999</v>
      </c>
    </row>
    <row r="8" spans="1:22" x14ac:dyDescent="0.25">
      <c r="A8" s="107">
        <v>43056</v>
      </c>
      <c r="B8" s="100">
        <f t="shared" si="0"/>
        <v>7853.5698240000002</v>
      </c>
      <c r="C8" s="100">
        <f>VLOOKUP(A8,S$2:T$2842,2)</f>
        <v>332.39401199999998</v>
      </c>
      <c r="D8" s="108">
        <f t="shared" si="1"/>
        <v>1.5792999999999998E-2</v>
      </c>
      <c r="E8" s="108"/>
      <c r="F8" s="108">
        <f t="shared" si="4"/>
        <v>6.9915298125973635E-2</v>
      </c>
      <c r="G8" s="108">
        <f t="shared" si="5"/>
        <v>4.4322733758104249E-3</v>
      </c>
      <c r="I8" s="118">
        <f t="shared" si="2"/>
        <v>4.7641559734119742E-3</v>
      </c>
      <c r="J8" s="118">
        <f t="shared" si="3"/>
        <v>1.0954074523098088E-5</v>
      </c>
      <c r="L8" s="100" t="s">
        <v>4076</v>
      </c>
      <c r="M8" s="100"/>
      <c r="N8" s="102">
        <f>N6-$M$6</f>
        <v>-5.5329960077515341E-4</v>
      </c>
      <c r="O8" s="102">
        <f>O6-$M$6</f>
        <v>-3.2315278962615954E-4</v>
      </c>
      <c r="Q8" s="111">
        <v>41905</v>
      </c>
      <c r="R8">
        <v>402.09201000000002</v>
      </c>
      <c r="S8" s="111">
        <v>43054</v>
      </c>
      <c r="T8">
        <v>333.35699499999998</v>
      </c>
      <c r="U8" s="63">
        <v>43056</v>
      </c>
      <c r="V8" s="57">
        <v>1.5792999999999999</v>
      </c>
    </row>
    <row r="9" spans="1:22" x14ac:dyDescent="0.25">
      <c r="A9" s="107">
        <v>43059</v>
      </c>
      <c r="B9" s="100">
        <f t="shared" si="0"/>
        <v>8039.0698240000002</v>
      </c>
      <c r="C9" s="100">
        <f>VLOOKUP(A9,S$2:T$2842,2)</f>
        <v>366.73001099999999</v>
      </c>
      <c r="D9" s="108">
        <f t="shared" si="1"/>
        <v>1.5922000000000002E-2</v>
      </c>
      <c r="E9" s="108"/>
      <c r="F9" s="108">
        <f t="shared" si="4"/>
        <v>2.3345199891084079E-2</v>
      </c>
      <c r="G9" s="108">
        <f t="shared" si="5"/>
        <v>9.8304864091662836E-2</v>
      </c>
      <c r="I9" s="118">
        <f t="shared" si="2"/>
        <v>5.0412676162841434E-4</v>
      </c>
      <c r="J9" s="118">
        <f t="shared" si="3"/>
        <v>9.4443964669816451E-3</v>
      </c>
      <c r="L9" s="100" t="s">
        <v>687</v>
      </c>
      <c r="M9" s="100"/>
      <c r="N9" s="104">
        <f>SKEW(F3:F1253)</f>
        <v>-0.65990189404863298</v>
      </c>
      <c r="O9" s="104">
        <f>SKEW(G3:G1253)</f>
        <v>-0.72207892966108134</v>
      </c>
      <c r="Q9" s="111">
        <v>41906</v>
      </c>
      <c r="R9">
        <v>435.75100700000002</v>
      </c>
      <c r="S9" s="111">
        <v>43055</v>
      </c>
      <c r="T9">
        <v>330.92401100000001</v>
      </c>
      <c r="U9" s="63">
        <v>43059</v>
      </c>
      <c r="V9" s="57">
        <v>1.5922000000000001</v>
      </c>
    </row>
    <row r="10" spans="1:22" x14ac:dyDescent="0.25">
      <c r="A10" s="107">
        <v>43060</v>
      </c>
      <c r="B10" s="100">
        <f t="shared" si="0"/>
        <v>8205.7402340000008</v>
      </c>
      <c r="C10" s="100">
        <f>VLOOKUP(A10,S$2:T$2842,2)</f>
        <v>360.40100100000001</v>
      </c>
      <c r="D10" s="108">
        <f t="shared" si="1"/>
        <v>1.6025000000000001E-2</v>
      </c>
      <c r="E10" s="108"/>
      <c r="F10" s="108">
        <f t="shared" si="4"/>
        <v>2.0520554935579582E-2</v>
      </c>
      <c r="G10" s="108">
        <f t="shared" si="5"/>
        <v>-1.7408609270456843E-2</v>
      </c>
      <c r="I10" s="118">
        <f t="shared" si="2"/>
        <v>3.8526318869412169E-4</v>
      </c>
      <c r="J10" s="118">
        <f t="shared" si="3"/>
        <v>3.4340495180669716E-4</v>
      </c>
      <c r="L10" s="100" t="s">
        <v>22</v>
      </c>
      <c r="M10" s="100"/>
      <c r="N10" s="105">
        <f>KURT(F3:F1253)</f>
        <v>8.4024661779511263</v>
      </c>
      <c r="O10" s="105">
        <f>KURT(G3:G1253)</f>
        <v>7.8620216624615562</v>
      </c>
      <c r="Q10" s="111">
        <v>41907</v>
      </c>
      <c r="R10">
        <v>423.15600599999999</v>
      </c>
      <c r="S10" s="111">
        <v>43056</v>
      </c>
      <c r="T10">
        <v>332.39401199999998</v>
      </c>
      <c r="U10" s="63">
        <v>43060</v>
      </c>
      <c r="V10" s="57">
        <v>1.6025</v>
      </c>
    </row>
    <row r="11" spans="1:22" x14ac:dyDescent="0.25">
      <c r="A11" s="107">
        <v>43061</v>
      </c>
      <c r="B11" s="100">
        <f t="shared" ref="B11:B74" si="6">VLOOKUP(A11,Q$2:R$2842,2)</f>
        <v>8077.9501950000003</v>
      </c>
      <c r="C11" s="100">
        <f>VLOOKUP(A11,S$2:T$2842,2)</f>
        <v>380.65200800000002</v>
      </c>
      <c r="D11" s="108">
        <f t="shared" si="1"/>
        <v>1.5842999999999999E-2</v>
      </c>
      <c r="E11" s="108"/>
      <c r="F11" s="108">
        <f t="shared" si="4"/>
        <v>-1.569578629015389E-2</v>
      </c>
      <c r="G11" s="108">
        <f t="shared" si="5"/>
        <v>5.4668289725683827E-2</v>
      </c>
      <c r="I11" s="118">
        <f t="shared" si="2"/>
        <v>2.7516900402614505E-4</v>
      </c>
      <c r="J11" s="118">
        <f t="shared" si="3"/>
        <v>2.8671430992906039E-3</v>
      </c>
      <c r="L11" s="100" t="s">
        <v>4075</v>
      </c>
      <c r="M11" s="100"/>
      <c r="N11" s="105">
        <f>(N6-$M6)/N7</f>
        <v>-1.1282482342438017E-2</v>
      </c>
      <c r="O11" s="105">
        <f>(O6-$M6)/O7</f>
        <v>-6.5762705380616408E-3</v>
      </c>
      <c r="Q11" s="111">
        <v>41908</v>
      </c>
      <c r="R11">
        <v>411.42898600000001</v>
      </c>
      <c r="S11" s="111">
        <v>43057</v>
      </c>
      <c r="T11">
        <v>347.61200000000002</v>
      </c>
      <c r="U11" s="63">
        <v>43061</v>
      </c>
      <c r="V11" s="57">
        <v>1.5843</v>
      </c>
    </row>
    <row r="12" spans="1:22" x14ac:dyDescent="0.25">
      <c r="A12" s="107">
        <v>43063</v>
      </c>
      <c r="B12" s="100">
        <f t="shared" si="6"/>
        <v>8074.0200199999999</v>
      </c>
      <c r="C12" s="100">
        <f>VLOOKUP(A12,S$2:T$2842,2)</f>
        <v>474.91101099999997</v>
      </c>
      <c r="D12" s="108">
        <f t="shared" si="1"/>
        <v>1.5893000000000001E-2</v>
      </c>
      <c r="E12" s="108"/>
      <c r="F12" s="108">
        <f t="shared" si="4"/>
        <v>-4.8664961924238526E-4</v>
      </c>
      <c r="G12" s="108">
        <f t="shared" si="5"/>
        <v>0.22124184829467985</v>
      </c>
      <c r="I12" s="118">
        <f t="shared" si="2"/>
        <v>1.9018676076831074E-6</v>
      </c>
      <c r="J12" s="118">
        <f t="shared" si="3"/>
        <v>4.8452492559317897E-2</v>
      </c>
      <c r="L12" s="100"/>
      <c r="M12" s="100"/>
      <c r="N12" s="100"/>
      <c r="O12" s="100"/>
      <c r="Q12" s="111">
        <v>41909</v>
      </c>
      <c r="R12">
        <v>403.55599999999998</v>
      </c>
      <c r="S12" s="111">
        <v>43058</v>
      </c>
      <c r="T12">
        <v>354.385986</v>
      </c>
      <c r="U12" s="63">
        <v>43063</v>
      </c>
      <c r="V12" s="57">
        <v>1.5892999999999999</v>
      </c>
    </row>
    <row r="13" spans="1:22" x14ac:dyDescent="0.25">
      <c r="A13" s="107">
        <v>43066</v>
      </c>
      <c r="B13" s="100">
        <f t="shared" si="6"/>
        <v>9352.7197269999997</v>
      </c>
      <c r="C13" s="100">
        <f t="shared" ref="C13:C76" si="7">VLOOKUP(A13,S$2:T$2842,2)</f>
        <v>480.35501099999999</v>
      </c>
      <c r="D13" s="108">
        <f t="shared" si="1"/>
        <v>1.5945000000000001E-2</v>
      </c>
      <c r="E13" s="108"/>
      <c r="F13" s="108">
        <f t="shared" si="4"/>
        <v>0.147015678904582</v>
      </c>
      <c r="G13" s="108">
        <f t="shared" si="5"/>
        <v>1.1397995557850926E-2</v>
      </c>
      <c r="I13" s="118">
        <f t="shared" si="2"/>
        <v>2.1352003127515874E-2</v>
      </c>
      <c r="J13" s="118">
        <f t="shared" si="3"/>
        <v>1.0558417817816612E-4</v>
      </c>
      <c r="L13" s="100"/>
      <c r="M13" s="100"/>
      <c r="N13" s="100"/>
      <c r="O13" s="100"/>
      <c r="Q13" s="111">
        <v>41910</v>
      </c>
      <c r="R13">
        <v>399.47100799999998</v>
      </c>
      <c r="S13" s="111">
        <v>43059</v>
      </c>
      <c r="T13">
        <v>366.73001099999999</v>
      </c>
      <c r="U13" s="63">
        <v>43066</v>
      </c>
      <c r="V13" s="57">
        <v>1.5945</v>
      </c>
    </row>
    <row r="14" spans="1:22" x14ac:dyDescent="0.25">
      <c r="A14" s="107">
        <v>43067</v>
      </c>
      <c r="B14" s="100">
        <f t="shared" si="6"/>
        <v>9823.4296880000002</v>
      </c>
      <c r="C14" s="100">
        <f t="shared" si="7"/>
        <v>472.90200800000002</v>
      </c>
      <c r="D14" s="108">
        <f t="shared" si="1"/>
        <v>1.5918000000000002E-2</v>
      </c>
      <c r="E14" s="108"/>
      <c r="F14" s="108">
        <f t="shared" si="4"/>
        <v>4.9103135891764182E-2</v>
      </c>
      <c r="G14" s="108">
        <f t="shared" si="5"/>
        <v>-1.5637240996369428E-2</v>
      </c>
      <c r="I14" s="118">
        <f t="shared" si="2"/>
        <v>2.324271917471058E-3</v>
      </c>
      <c r="J14" s="118">
        <f t="shared" si="3"/>
        <v>2.8089157815088011E-4</v>
      </c>
      <c r="L14" s="100"/>
      <c r="M14" s="100"/>
      <c r="N14" s="101"/>
      <c r="O14" s="101"/>
      <c r="Q14" s="111">
        <v>41911</v>
      </c>
      <c r="R14">
        <v>376.92800899999997</v>
      </c>
      <c r="S14" s="111">
        <v>43060</v>
      </c>
      <c r="T14">
        <v>360.40100100000001</v>
      </c>
      <c r="U14" s="63">
        <v>43067</v>
      </c>
      <c r="V14" s="57">
        <v>1.5918000000000001</v>
      </c>
    </row>
    <row r="15" spans="1:22" x14ac:dyDescent="0.25">
      <c r="A15" s="107">
        <v>43068</v>
      </c>
      <c r="B15" s="100">
        <f t="shared" si="6"/>
        <v>10077.400390999999</v>
      </c>
      <c r="C15" s="100">
        <f t="shared" si="7"/>
        <v>427.52301</v>
      </c>
      <c r="D15" s="108">
        <f t="shared" si="1"/>
        <v>1.5969999999999998E-2</v>
      </c>
      <c r="E15" s="108"/>
      <c r="F15" s="108">
        <f t="shared" si="4"/>
        <v>2.5525014875579899E-2</v>
      </c>
      <c r="G15" s="108">
        <f t="shared" si="5"/>
        <v>-0.10088008429192019</v>
      </c>
      <c r="I15" s="118">
        <f t="shared" si="2"/>
        <v>6.0676411241655337E-4</v>
      </c>
      <c r="J15" s="118">
        <f t="shared" si="3"/>
        <v>1.0404543390705845E-2</v>
      </c>
      <c r="L15" s="100"/>
      <c r="M15" s="102"/>
      <c r="N15" s="102"/>
      <c r="O15" s="102"/>
      <c r="Q15" s="111">
        <v>41912</v>
      </c>
      <c r="R15">
        <v>376.08801299999999</v>
      </c>
      <c r="S15" s="111">
        <v>43061</v>
      </c>
      <c r="T15">
        <v>380.65200800000002</v>
      </c>
      <c r="U15" s="63">
        <v>43068</v>
      </c>
      <c r="V15" s="57">
        <v>1.597</v>
      </c>
    </row>
    <row r="16" spans="1:22" x14ac:dyDescent="0.25">
      <c r="A16" s="107">
        <v>43069</v>
      </c>
      <c r="B16" s="100">
        <f t="shared" si="6"/>
        <v>9906.7900389999995</v>
      </c>
      <c r="C16" s="100">
        <f t="shared" si="7"/>
        <v>447.114014</v>
      </c>
      <c r="D16" s="108">
        <f t="shared" si="1"/>
        <v>1.6073E-2</v>
      </c>
      <c r="E16" s="108"/>
      <c r="F16" s="108">
        <f t="shared" si="4"/>
        <v>-1.7074947094048554E-2</v>
      </c>
      <c r="G16" s="108">
        <f t="shared" si="5"/>
        <v>4.4805515477282398E-2</v>
      </c>
      <c r="I16" s="118">
        <f t="shared" si="2"/>
        <v>3.2282673098883849E-4</v>
      </c>
      <c r="J16" s="118">
        <f t="shared" si="3"/>
        <v>1.9081989084179559E-3</v>
      </c>
      <c r="L16" s="100"/>
      <c r="M16" s="100"/>
      <c r="N16" s="102"/>
      <c r="O16" s="102"/>
      <c r="Q16" s="111">
        <v>41913</v>
      </c>
      <c r="R16">
        <v>387.42700200000002</v>
      </c>
      <c r="S16" s="111">
        <v>43062</v>
      </c>
      <c r="T16">
        <v>410.16598499999998</v>
      </c>
      <c r="U16" s="63">
        <v>43069</v>
      </c>
      <c r="V16" s="57">
        <v>1.6073</v>
      </c>
    </row>
    <row r="17" spans="1:22" x14ac:dyDescent="0.25">
      <c r="A17" s="107">
        <v>43070</v>
      </c>
      <c r="B17" s="100">
        <f t="shared" si="6"/>
        <v>10198.599609000001</v>
      </c>
      <c r="C17" s="100">
        <f t="shared" si="7"/>
        <v>466.540009</v>
      </c>
      <c r="D17" s="108">
        <f t="shared" si="1"/>
        <v>1.6070999999999998E-2</v>
      </c>
      <c r="E17" s="108"/>
      <c r="F17" s="108">
        <f t="shared" si="4"/>
        <v>2.9030033059767035E-2</v>
      </c>
      <c r="G17" s="108">
        <f t="shared" si="5"/>
        <v>4.2530153844348995E-2</v>
      </c>
      <c r="I17" s="118">
        <f t="shared" si="2"/>
        <v>7.9172456289282984E-4</v>
      </c>
      <c r="J17" s="118">
        <f t="shared" si="3"/>
        <v>1.7145872252374869E-3</v>
      </c>
      <c r="L17" s="100"/>
      <c r="M17" s="100"/>
      <c r="N17" s="102"/>
      <c r="O17" s="102"/>
      <c r="Q17" s="111">
        <v>41914</v>
      </c>
      <c r="R17">
        <v>383.98800699999998</v>
      </c>
      <c r="S17" s="111">
        <v>43063</v>
      </c>
      <c r="T17">
        <v>474.91101099999997</v>
      </c>
      <c r="U17" s="63">
        <v>43070</v>
      </c>
      <c r="V17" s="57">
        <v>1.6071</v>
      </c>
    </row>
    <row r="18" spans="1:22" x14ac:dyDescent="0.25">
      <c r="A18" s="107">
        <v>43073</v>
      </c>
      <c r="B18" s="100">
        <f t="shared" si="6"/>
        <v>11315.400390999999</v>
      </c>
      <c r="C18" s="100">
        <f t="shared" si="7"/>
        <v>470.20400999999998</v>
      </c>
      <c r="D18" s="108">
        <f t="shared" si="1"/>
        <v>1.6407999999999999E-2</v>
      </c>
      <c r="E18" s="108"/>
      <c r="F18" s="108">
        <f t="shared" si="4"/>
        <v>0.10391424668956262</v>
      </c>
      <c r="G18" s="108">
        <f t="shared" si="5"/>
        <v>7.8228835440796729E-3</v>
      </c>
      <c r="I18" s="118">
        <f t="shared" si="2"/>
        <v>1.061349419023804E-2</v>
      </c>
      <c r="J18" s="118">
        <f t="shared" si="3"/>
        <v>4.4894076249904517E-5</v>
      </c>
      <c r="L18" s="100"/>
      <c r="M18" s="100"/>
      <c r="N18" s="105"/>
      <c r="O18" s="105"/>
      <c r="Q18" s="111">
        <v>41915</v>
      </c>
      <c r="R18">
        <v>375.18099999999998</v>
      </c>
      <c r="S18" s="111">
        <v>43064</v>
      </c>
      <c r="T18">
        <v>466.27600100000001</v>
      </c>
      <c r="U18" s="63">
        <v>43073</v>
      </c>
      <c r="V18" s="57">
        <v>1.6408</v>
      </c>
    </row>
    <row r="19" spans="1:22" x14ac:dyDescent="0.25">
      <c r="A19" s="107">
        <v>43074</v>
      </c>
      <c r="B19" s="100">
        <f t="shared" si="6"/>
        <v>11685.700194999999</v>
      </c>
      <c r="C19" s="100">
        <f t="shared" si="7"/>
        <v>463.28100599999999</v>
      </c>
      <c r="D19" s="108">
        <f t="shared" si="1"/>
        <v>1.6563000000000001E-2</v>
      </c>
      <c r="E19" s="108"/>
      <c r="F19" s="108">
        <f t="shared" si="4"/>
        <v>3.2201224426900765E-2</v>
      </c>
      <c r="G19" s="108">
        <f t="shared" si="5"/>
        <v>-1.4832869967287721E-2</v>
      </c>
      <c r="I19" s="118">
        <f t="shared" si="2"/>
        <v>9.8024044928689399E-4</v>
      </c>
      <c r="J19" s="118">
        <f t="shared" si="3"/>
        <v>2.5457636301964083E-4</v>
      </c>
      <c r="L19" s="100"/>
      <c r="M19" s="100"/>
      <c r="N19" s="105"/>
      <c r="O19" s="105"/>
      <c r="Q19" s="111">
        <v>41916</v>
      </c>
      <c r="R19">
        <v>359.891998</v>
      </c>
      <c r="S19" s="111">
        <v>43065</v>
      </c>
      <c r="T19">
        <v>471.32998700000002</v>
      </c>
      <c r="U19" s="63">
        <v>43074</v>
      </c>
      <c r="V19" s="57">
        <v>1.6563000000000001</v>
      </c>
    </row>
    <row r="20" spans="1:22" x14ac:dyDescent="0.25">
      <c r="A20" s="107">
        <v>43075</v>
      </c>
      <c r="B20" s="100">
        <f t="shared" si="6"/>
        <v>11923.400390999999</v>
      </c>
      <c r="C20" s="100">
        <f t="shared" si="7"/>
        <v>428.58801299999999</v>
      </c>
      <c r="D20" s="108">
        <f t="shared" si="1"/>
        <v>1.6629999999999999E-2</v>
      </c>
      <c r="E20" s="108"/>
      <c r="F20" s="108">
        <f t="shared" si="4"/>
        <v>2.0136999911636977E-2</v>
      </c>
      <c r="G20" s="108">
        <f t="shared" si="5"/>
        <v>-7.7837679541928217E-2</v>
      </c>
      <c r="I20" s="118">
        <f t="shared" si="2"/>
        <v>3.7035337324134058E-4</v>
      </c>
      <c r="J20" s="118">
        <f t="shared" si="3"/>
        <v>6.2347224847905678E-3</v>
      </c>
      <c r="L20" s="100"/>
      <c r="M20" s="100"/>
      <c r="N20" s="105"/>
      <c r="O20" s="105"/>
      <c r="Q20" s="111">
        <v>41917</v>
      </c>
      <c r="R20">
        <v>328.91598499999998</v>
      </c>
      <c r="S20" s="111">
        <v>43066</v>
      </c>
      <c r="T20">
        <v>480.35501099999999</v>
      </c>
      <c r="U20" s="63">
        <v>43075</v>
      </c>
      <c r="V20" s="57">
        <v>1.663</v>
      </c>
    </row>
    <row r="21" spans="1:22" x14ac:dyDescent="0.25">
      <c r="A21" s="107">
        <v>43076</v>
      </c>
      <c r="B21" s="100">
        <f t="shared" si="6"/>
        <v>14266.099609000001</v>
      </c>
      <c r="C21" s="100">
        <f t="shared" si="7"/>
        <v>434.40798999999998</v>
      </c>
      <c r="D21" s="108">
        <f t="shared" si="1"/>
        <v>1.6655E-2</v>
      </c>
      <c r="E21" s="108"/>
      <c r="F21" s="108">
        <f t="shared" si="4"/>
        <v>0.17938317743954535</v>
      </c>
      <c r="G21" s="108">
        <f t="shared" si="5"/>
        <v>1.3488046790352648E-2</v>
      </c>
      <c r="I21" s="118">
        <f t="shared" si="2"/>
        <v>3.1858946014051343E-2</v>
      </c>
      <c r="J21" s="118">
        <f t="shared" si="3"/>
        <v>1.5290478493851624E-4</v>
      </c>
      <c r="Q21" s="111">
        <v>41918</v>
      </c>
      <c r="R21">
        <v>320.38900799999999</v>
      </c>
      <c r="S21" s="111">
        <v>43067</v>
      </c>
      <c r="T21">
        <v>472.90200800000002</v>
      </c>
      <c r="U21" s="63">
        <v>43076</v>
      </c>
      <c r="V21" s="57">
        <v>1.6655</v>
      </c>
    </row>
    <row r="22" spans="1:22" x14ac:dyDescent="0.25">
      <c r="A22" s="107">
        <v>43077</v>
      </c>
      <c r="B22" s="100">
        <f t="shared" si="6"/>
        <v>17802.900390999999</v>
      </c>
      <c r="C22" s="100">
        <f t="shared" si="7"/>
        <v>456.03100599999999</v>
      </c>
      <c r="D22" s="108">
        <f t="shared" si="1"/>
        <v>1.6549000000000001E-2</v>
      </c>
      <c r="E22" s="108"/>
      <c r="F22" s="108">
        <f t="shared" si="4"/>
        <v>0.22147532124182945</v>
      </c>
      <c r="G22" s="108">
        <f t="shared" si="5"/>
        <v>4.8576641180248181E-2</v>
      </c>
      <c r="I22" s="118">
        <f t="shared" si="2"/>
        <v>4.8656810787125172E-2</v>
      </c>
      <c r="J22" s="118">
        <f t="shared" si="3"/>
        <v>2.2518879838823707E-3</v>
      </c>
      <c r="Q22" s="111">
        <v>41919</v>
      </c>
      <c r="R22">
        <v>330.58401500000002</v>
      </c>
      <c r="S22" s="111">
        <v>43068</v>
      </c>
      <c r="T22">
        <v>427.52301</v>
      </c>
      <c r="U22" s="63">
        <v>43077</v>
      </c>
      <c r="V22" s="57">
        <v>1.6549</v>
      </c>
    </row>
    <row r="23" spans="1:22" x14ac:dyDescent="0.25">
      <c r="A23" s="107">
        <v>43080</v>
      </c>
      <c r="B23" s="100">
        <f t="shared" si="6"/>
        <v>15427.400390999999</v>
      </c>
      <c r="C23" s="100">
        <f t="shared" si="7"/>
        <v>515.135986</v>
      </c>
      <c r="D23" s="108">
        <f t="shared" si="1"/>
        <v>1.6705000000000001E-2</v>
      </c>
      <c r="E23" s="108"/>
      <c r="F23" s="108">
        <f t="shared" si="4"/>
        <v>-0.14321621273384899</v>
      </c>
      <c r="G23" s="108">
        <f t="shared" si="5"/>
        <v>0.12187011347715426</v>
      </c>
      <c r="I23" s="118">
        <f t="shared" si="2"/>
        <v>2.0767301643264104E-2</v>
      </c>
      <c r="J23" s="118">
        <f t="shared" si="3"/>
        <v>1.4579966997008016E-2</v>
      </c>
      <c r="Q23" s="111">
        <v>41920</v>
      </c>
      <c r="R23">
        <v>336.11599699999999</v>
      </c>
      <c r="S23" s="111">
        <v>43069</v>
      </c>
      <c r="T23">
        <v>447.114014</v>
      </c>
      <c r="U23" s="63">
        <v>43080</v>
      </c>
      <c r="V23" s="57">
        <v>1.6705000000000001</v>
      </c>
    </row>
    <row r="24" spans="1:22" x14ac:dyDescent="0.25">
      <c r="A24" s="107">
        <v>43081</v>
      </c>
      <c r="B24" s="100">
        <f t="shared" si="6"/>
        <v>16919.800781000002</v>
      </c>
      <c r="C24" s="100">
        <f t="shared" si="7"/>
        <v>651.43102999999996</v>
      </c>
      <c r="D24" s="108">
        <f t="shared" si="1"/>
        <v>1.6808E-2</v>
      </c>
      <c r="E24" s="108"/>
      <c r="F24" s="108">
        <f t="shared" si="4"/>
        <v>9.2339405331205882E-2</v>
      </c>
      <c r="G24" s="108">
        <f t="shared" si="5"/>
        <v>0.23474061127482493</v>
      </c>
      <c r="I24" s="118">
        <f t="shared" si="2"/>
        <v>8.3625488322947653E-3</v>
      </c>
      <c r="J24" s="118">
        <f t="shared" si="3"/>
        <v>5.4577384838918885E-2</v>
      </c>
      <c r="Q24" s="111">
        <v>41921</v>
      </c>
      <c r="R24">
        <v>352.74798600000003</v>
      </c>
      <c r="S24" s="111">
        <v>43070</v>
      </c>
      <c r="T24">
        <v>466.540009</v>
      </c>
      <c r="U24" s="63">
        <v>43081</v>
      </c>
      <c r="V24" s="57">
        <v>1.6808000000000001</v>
      </c>
    </row>
    <row r="25" spans="1:22" x14ac:dyDescent="0.25">
      <c r="A25" s="107">
        <v>43082</v>
      </c>
      <c r="B25" s="100">
        <f t="shared" si="6"/>
        <v>17500</v>
      </c>
      <c r="C25" s="100">
        <f t="shared" si="7"/>
        <v>702.76702899999998</v>
      </c>
      <c r="D25" s="108">
        <f t="shared" si="1"/>
        <v>1.6626000000000002E-2</v>
      </c>
      <c r="E25" s="108"/>
      <c r="F25" s="108">
        <f t="shared" si="4"/>
        <v>3.3716300993285486E-2</v>
      </c>
      <c r="G25" s="108">
        <f t="shared" si="5"/>
        <v>7.5853913870175482E-2</v>
      </c>
      <c r="I25" s="118">
        <f t="shared" si="2"/>
        <v>1.0774063401019123E-3</v>
      </c>
      <c r="J25" s="118">
        <f t="shared" si="3"/>
        <v>5.5847723586834597E-3</v>
      </c>
      <c r="Q25" s="111">
        <v>41922</v>
      </c>
      <c r="R25">
        <v>364.68701199999998</v>
      </c>
      <c r="S25" s="111">
        <v>43071</v>
      </c>
      <c r="T25">
        <v>463.449005</v>
      </c>
      <c r="U25" s="63">
        <v>43082</v>
      </c>
      <c r="V25" s="57">
        <v>1.6626000000000001</v>
      </c>
    </row>
    <row r="26" spans="1:22" x14ac:dyDescent="0.25">
      <c r="A26" s="107">
        <v>43083</v>
      </c>
      <c r="B26" s="100">
        <f t="shared" si="6"/>
        <v>16384.599609000001</v>
      </c>
      <c r="C26" s="100">
        <f t="shared" si="7"/>
        <v>695.81597899999997</v>
      </c>
      <c r="D26" s="108">
        <f t="shared" si="1"/>
        <v>1.6754999999999999E-2</v>
      </c>
      <c r="E26" s="108"/>
      <c r="F26" s="108">
        <f t="shared" si="4"/>
        <v>-6.5859035513030406E-2</v>
      </c>
      <c r="G26" s="108">
        <f t="shared" si="5"/>
        <v>-9.9402140523761062E-3</v>
      </c>
      <c r="I26" s="118">
        <f t="shared" si="2"/>
        <v>4.4557584875126906E-3</v>
      </c>
      <c r="J26" s="118">
        <f t="shared" si="3"/>
        <v>1.2238539793514369E-4</v>
      </c>
      <c r="Q26" s="111">
        <v>41923</v>
      </c>
      <c r="R26">
        <v>361.36200000000002</v>
      </c>
      <c r="S26" s="111">
        <v>43072</v>
      </c>
      <c r="T26">
        <v>465.85299700000002</v>
      </c>
      <c r="U26" s="63">
        <v>43083</v>
      </c>
      <c r="V26" s="57">
        <v>1.6755</v>
      </c>
    </row>
    <row r="27" spans="1:22" x14ac:dyDescent="0.25">
      <c r="A27" s="107">
        <v>43084</v>
      </c>
      <c r="B27" s="100">
        <f t="shared" si="6"/>
        <v>16601.300781000002</v>
      </c>
      <c r="C27" s="100">
        <f t="shared" si="7"/>
        <v>684.44799799999998</v>
      </c>
      <c r="D27" s="108">
        <f t="shared" si="1"/>
        <v>1.6830999999999999E-2</v>
      </c>
      <c r="E27" s="108"/>
      <c r="F27" s="108">
        <f t="shared" si="4"/>
        <v>1.3139207177255585E-2</v>
      </c>
      <c r="G27" s="108">
        <f t="shared" si="5"/>
        <v>-1.6472556325617838E-2</v>
      </c>
      <c r="I27" s="118">
        <f t="shared" si="2"/>
        <v>1.4998348896473138E-4</v>
      </c>
      <c r="J27" s="118">
        <f t="shared" si="3"/>
        <v>3.0958879955709882E-4</v>
      </c>
      <c r="Q27" s="111">
        <v>41924</v>
      </c>
      <c r="R27">
        <v>362.60598800000002</v>
      </c>
      <c r="S27" s="111">
        <v>43073</v>
      </c>
      <c r="T27">
        <v>470.20400999999998</v>
      </c>
      <c r="U27" s="63">
        <v>43084</v>
      </c>
      <c r="V27" s="57">
        <v>1.6831</v>
      </c>
    </row>
    <row r="28" spans="1:22" x14ac:dyDescent="0.25">
      <c r="A28" s="107">
        <v>43087</v>
      </c>
      <c r="B28" s="100">
        <f t="shared" si="6"/>
        <v>19106.400390999999</v>
      </c>
      <c r="C28" s="100">
        <f t="shared" si="7"/>
        <v>794.64502000000005</v>
      </c>
      <c r="D28" s="108">
        <f t="shared" si="1"/>
        <v>1.6881999999999998E-2</v>
      </c>
      <c r="E28" s="108"/>
      <c r="F28" s="108">
        <f t="shared" si="4"/>
        <v>0.14054232533099409</v>
      </c>
      <c r="G28" s="108">
        <f t="shared" si="5"/>
        <v>0.14928282815224581</v>
      </c>
      <c r="I28" s="118">
        <f t="shared" si="2"/>
        <v>1.9502092555954642E-2</v>
      </c>
      <c r="J28" s="118">
        <f t="shared" si="3"/>
        <v>2.1951459324185973E-2</v>
      </c>
      <c r="Q28" s="111">
        <v>41925</v>
      </c>
      <c r="R28">
        <v>377.92099000000002</v>
      </c>
      <c r="S28" s="111">
        <v>43074</v>
      </c>
      <c r="T28">
        <v>463.28100599999999</v>
      </c>
      <c r="U28" s="63">
        <v>43087</v>
      </c>
      <c r="V28" s="57">
        <v>1.6881999999999999</v>
      </c>
    </row>
    <row r="29" spans="1:22" x14ac:dyDescent="0.25">
      <c r="A29" s="107">
        <v>43088</v>
      </c>
      <c r="B29" s="100">
        <f t="shared" si="6"/>
        <v>19118.300781000002</v>
      </c>
      <c r="C29" s="100">
        <f t="shared" si="7"/>
        <v>826.82299799999998</v>
      </c>
      <c r="D29" s="108">
        <f t="shared" si="1"/>
        <v>1.6959999999999999E-2</v>
      </c>
      <c r="E29" s="108"/>
      <c r="F29" s="108">
        <f t="shared" si="4"/>
        <v>6.2265446266884794E-4</v>
      </c>
      <c r="G29" s="108">
        <f t="shared" si="5"/>
        <v>3.9695143882424233E-2</v>
      </c>
      <c r="I29" s="118">
        <f t="shared" si="2"/>
        <v>7.2780212131843082E-8</v>
      </c>
      <c r="J29" s="118">
        <f t="shared" si="3"/>
        <v>1.4878427343587772E-3</v>
      </c>
      <c r="Q29" s="111">
        <v>41926</v>
      </c>
      <c r="R29">
        <v>391.69198599999999</v>
      </c>
      <c r="S29" s="111">
        <v>43075</v>
      </c>
      <c r="T29">
        <v>428.58801299999999</v>
      </c>
      <c r="U29" s="63">
        <v>43088</v>
      </c>
      <c r="V29" s="57">
        <v>1.696</v>
      </c>
    </row>
    <row r="30" spans="1:22" x14ac:dyDescent="0.25">
      <c r="A30" s="107">
        <v>43089</v>
      </c>
      <c r="B30" s="100">
        <f t="shared" si="6"/>
        <v>17760.300781000002</v>
      </c>
      <c r="C30" s="100">
        <f t="shared" si="7"/>
        <v>819.08599900000002</v>
      </c>
      <c r="D30" s="108">
        <f t="shared" si="1"/>
        <v>1.7062999999999998E-2</v>
      </c>
      <c r="E30" s="108"/>
      <c r="F30" s="108">
        <f t="shared" si="4"/>
        <v>-7.3680359099626003E-2</v>
      </c>
      <c r="G30" s="108">
        <f t="shared" si="5"/>
        <v>-9.4015598712076098E-3</v>
      </c>
      <c r="I30" s="118">
        <f t="shared" si="2"/>
        <v>5.5611012532375929E-3</v>
      </c>
      <c r="J30" s="118">
        <f t="shared" si="3"/>
        <v>1.1075750641536694E-4</v>
      </c>
      <c r="Q30" s="111">
        <v>41927</v>
      </c>
      <c r="R30">
        <v>400.95498700000002</v>
      </c>
      <c r="S30" s="111">
        <v>43076</v>
      </c>
      <c r="T30">
        <v>434.40798999999998</v>
      </c>
      <c r="U30" s="63">
        <v>43089</v>
      </c>
      <c r="V30" s="57">
        <v>1.7062999999999999</v>
      </c>
    </row>
    <row r="31" spans="1:22" x14ac:dyDescent="0.25">
      <c r="A31" s="107">
        <v>43090</v>
      </c>
      <c r="B31" s="100">
        <f t="shared" si="6"/>
        <v>16642.400390999999</v>
      </c>
      <c r="C31" s="100">
        <f t="shared" si="7"/>
        <v>821.06298800000002</v>
      </c>
      <c r="D31" s="108">
        <f t="shared" si="1"/>
        <v>1.7062999999999998E-2</v>
      </c>
      <c r="E31" s="108"/>
      <c r="F31" s="108">
        <f t="shared" si="4"/>
        <v>-6.5011994031488385E-2</v>
      </c>
      <c r="G31" s="108">
        <f t="shared" si="5"/>
        <v>2.4107443569327813E-3</v>
      </c>
      <c r="I31" s="118">
        <f t="shared" si="2"/>
        <v>4.3433934419911287E-3</v>
      </c>
      <c r="J31" s="118">
        <f t="shared" si="3"/>
        <v>1.6593690767620542E-6</v>
      </c>
      <c r="Q31" s="111">
        <v>41928</v>
      </c>
      <c r="R31">
        <v>394.51800500000002</v>
      </c>
      <c r="S31" s="111">
        <v>43077</v>
      </c>
      <c r="T31">
        <v>456.03100599999999</v>
      </c>
      <c r="U31" s="63">
        <v>43090</v>
      </c>
      <c r="V31" s="57">
        <v>1.7062999999999999</v>
      </c>
    </row>
    <row r="32" spans="1:22" x14ac:dyDescent="0.25">
      <c r="A32" s="107">
        <v>43091</v>
      </c>
      <c r="B32" s="100">
        <f t="shared" si="6"/>
        <v>15898</v>
      </c>
      <c r="C32" s="100">
        <f t="shared" si="7"/>
        <v>674.85998500000005</v>
      </c>
      <c r="D32" s="108">
        <f t="shared" si="1"/>
        <v>1.7138E-2</v>
      </c>
      <c r="E32" s="108"/>
      <c r="F32" s="108">
        <f t="shared" si="4"/>
        <v>-4.5760364105321472E-2</v>
      </c>
      <c r="G32" s="108">
        <f t="shared" si="5"/>
        <v>-0.19609458785498113</v>
      </c>
      <c r="I32" s="118">
        <f t="shared" si="2"/>
        <v>2.1764834350239794E-3</v>
      </c>
      <c r="J32" s="118">
        <f t="shared" si="3"/>
        <v>3.8894611041631895E-2</v>
      </c>
      <c r="Q32" s="111">
        <v>41929</v>
      </c>
      <c r="R32">
        <v>382.756012</v>
      </c>
      <c r="S32" s="111">
        <v>43078</v>
      </c>
      <c r="T32">
        <v>473.50201399999997</v>
      </c>
      <c r="U32" s="63">
        <v>43091</v>
      </c>
      <c r="V32" s="57">
        <v>1.7138</v>
      </c>
    </row>
    <row r="33" spans="1:22" x14ac:dyDescent="0.25">
      <c r="A33" s="107">
        <v>43095</v>
      </c>
      <c r="B33" s="100">
        <f t="shared" si="6"/>
        <v>14036.599609000001</v>
      </c>
      <c r="C33" s="100">
        <f t="shared" si="7"/>
        <v>773.83599900000002</v>
      </c>
      <c r="D33" s="108">
        <f t="shared" si="1"/>
        <v>1.7163999999999999E-2</v>
      </c>
      <c r="E33" s="108"/>
      <c r="F33" s="108">
        <f t="shared" si="4"/>
        <v>-0.12452513897790674</v>
      </c>
      <c r="G33" s="108">
        <f t="shared" si="5"/>
        <v>0.13685472381508035</v>
      </c>
      <c r="I33" s="118">
        <f t="shared" si="2"/>
        <v>1.5729567245971486E-2</v>
      </c>
      <c r="J33" s="118">
        <f t="shared" si="3"/>
        <v>1.8423215040212344E-2</v>
      </c>
      <c r="Q33" s="111">
        <v>41930</v>
      </c>
      <c r="R33">
        <v>383.97601300000002</v>
      </c>
      <c r="S33" s="111">
        <v>43079</v>
      </c>
      <c r="T33">
        <v>441.72100799999998</v>
      </c>
      <c r="U33" s="63">
        <v>43095</v>
      </c>
      <c r="V33" s="57">
        <v>1.7163999999999999</v>
      </c>
    </row>
    <row r="34" spans="1:22" x14ac:dyDescent="0.25">
      <c r="A34" s="107">
        <v>43096</v>
      </c>
      <c r="B34" s="100">
        <f t="shared" si="6"/>
        <v>16163.5</v>
      </c>
      <c r="C34" s="100">
        <f t="shared" si="7"/>
        <v>762.84198000000004</v>
      </c>
      <c r="D34" s="108">
        <f t="shared" si="1"/>
        <v>1.7136999999999999E-2</v>
      </c>
      <c r="E34" s="108"/>
      <c r="F34" s="108">
        <f t="shared" si="4"/>
        <v>0.1410874376273874</v>
      </c>
      <c r="G34" s="108">
        <f t="shared" si="5"/>
        <v>-1.4309057244584977E-2</v>
      </c>
      <c r="I34" s="118">
        <f t="shared" si="2"/>
        <v>1.9654639450868809E-2</v>
      </c>
      <c r="J34" s="118">
        <f t="shared" si="3"/>
        <v>2.3813540808705294E-4</v>
      </c>
      <c r="Q34" s="111">
        <v>41931</v>
      </c>
      <c r="R34">
        <v>391.25399800000002</v>
      </c>
      <c r="S34" s="111">
        <v>43080</v>
      </c>
      <c r="T34">
        <v>515.135986</v>
      </c>
      <c r="U34" s="63">
        <v>43096</v>
      </c>
      <c r="V34" s="57">
        <v>1.7137</v>
      </c>
    </row>
    <row r="35" spans="1:22" x14ac:dyDescent="0.25">
      <c r="A35" s="107">
        <v>43097</v>
      </c>
      <c r="B35" s="100">
        <f t="shared" si="6"/>
        <v>15864.099609000001</v>
      </c>
      <c r="C35" s="100">
        <f t="shared" si="7"/>
        <v>737.02301</v>
      </c>
      <c r="D35" s="108">
        <f t="shared" si="1"/>
        <v>1.7318E-2</v>
      </c>
      <c r="E35" s="108"/>
      <c r="F35" s="108">
        <f t="shared" si="4"/>
        <v>-1.8696943669185728E-2</v>
      </c>
      <c r="G35" s="108">
        <f t="shared" si="5"/>
        <v>-3.4431793428035817E-2</v>
      </c>
      <c r="I35" s="118">
        <f t="shared" ref="I35:I66" si="8">(F35-N$6)^2</f>
        <v>3.8374366034658154E-4</v>
      </c>
      <c r="J35" s="118">
        <f t="shared" ref="J35:J66" si="9">(G35-O$6)^2</f>
        <v>1.2641134238692857E-3</v>
      </c>
      <c r="Q35" s="111">
        <v>41932</v>
      </c>
      <c r="R35">
        <v>389.23098800000002</v>
      </c>
      <c r="S35" s="111">
        <v>43081</v>
      </c>
      <c r="T35">
        <v>651.43102999999996</v>
      </c>
      <c r="U35" s="63">
        <v>43097</v>
      </c>
      <c r="V35" s="57">
        <v>1.7318</v>
      </c>
    </row>
    <row r="36" spans="1:22" x14ac:dyDescent="0.25">
      <c r="A36" s="107">
        <v>43098</v>
      </c>
      <c r="B36" s="100">
        <f t="shared" si="6"/>
        <v>14695.799805000001</v>
      </c>
      <c r="C36" s="100">
        <f t="shared" si="7"/>
        <v>753.59198000000004</v>
      </c>
      <c r="D36" s="108">
        <f t="shared" si="1"/>
        <v>1.7316000000000002E-2</v>
      </c>
      <c r="E36" s="108"/>
      <c r="F36" s="108">
        <f t="shared" si="4"/>
        <v>-7.6496944725439775E-2</v>
      </c>
      <c r="G36" s="108">
        <f t="shared" si="5"/>
        <v>2.2231968086134479E-2</v>
      </c>
      <c r="I36" s="118">
        <f t="shared" si="8"/>
        <v>5.9891157138548144E-3</v>
      </c>
      <c r="J36" s="118">
        <f t="shared" si="9"/>
        <v>4.4560629267683299E-4</v>
      </c>
      <c r="Q36" s="111">
        <v>41933</v>
      </c>
      <c r="R36">
        <v>382.42099000000002</v>
      </c>
      <c r="S36" s="111">
        <v>43082</v>
      </c>
      <c r="T36">
        <v>702.76702899999998</v>
      </c>
      <c r="U36" s="63">
        <v>43098</v>
      </c>
      <c r="V36" s="57">
        <v>1.7316</v>
      </c>
    </row>
    <row r="37" spans="1:22" x14ac:dyDescent="0.25">
      <c r="A37" s="107">
        <v>43102</v>
      </c>
      <c r="B37" s="100">
        <f t="shared" si="6"/>
        <v>13625</v>
      </c>
      <c r="C37" s="100">
        <f t="shared" si="7"/>
        <v>884.44397000000004</v>
      </c>
      <c r="D37" s="108">
        <f t="shared" si="1"/>
        <v>1.7808999999999998E-2</v>
      </c>
      <c r="E37" s="108"/>
      <c r="F37" s="108">
        <f t="shared" si="4"/>
        <v>-7.565538485646961E-2</v>
      </c>
      <c r="G37" s="108">
        <f t="shared" si="5"/>
        <v>0.16010808411491162</v>
      </c>
      <c r="I37" s="118">
        <f t="shared" si="8"/>
        <v>5.8595683484819992E-3</v>
      </c>
      <c r="J37" s="118">
        <f t="shared" si="9"/>
        <v>2.5276390724326376E-2</v>
      </c>
      <c r="Q37" s="111">
        <v>41934</v>
      </c>
      <c r="R37">
        <v>386.11801100000002</v>
      </c>
      <c r="S37" s="111">
        <v>43083</v>
      </c>
      <c r="T37">
        <v>695.81597899999997</v>
      </c>
      <c r="U37" s="63">
        <v>43102</v>
      </c>
      <c r="V37" s="57">
        <v>1.7808999999999999</v>
      </c>
    </row>
    <row r="38" spans="1:22" x14ac:dyDescent="0.25">
      <c r="A38" s="107">
        <v>43103</v>
      </c>
      <c r="B38" s="100">
        <f t="shared" si="6"/>
        <v>14978.200194999999</v>
      </c>
      <c r="C38" s="100">
        <f t="shared" si="7"/>
        <v>962.71997099999999</v>
      </c>
      <c r="D38" s="108">
        <f t="shared" si="1"/>
        <v>1.8033999999999998E-2</v>
      </c>
      <c r="E38" s="108"/>
      <c r="F38" s="108">
        <f t="shared" si="4"/>
        <v>9.4689483125252494E-2</v>
      </c>
      <c r="G38" s="108">
        <f t="shared" si="5"/>
        <v>8.4803416279151556E-2</v>
      </c>
      <c r="I38" s="118">
        <f t="shared" si="8"/>
        <v>8.7978866981018467E-3</v>
      </c>
      <c r="J38" s="118">
        <f t="shared" si="9"/>
        <v>7.0024824686225114E-3</v>
      </c>
      <c r="Q38" s="111">
        <v>41935</v>
      </c>
      <c r="R38">
        <v>382.96200599999997</v>
      </c>
      <c r="S38" s="111">
        <v>43084</v>
      </c>
      <c r="T38">
        <v>684.44799799999998</v>
      </c>
      <c r="U38" s="63">
        <v>43103</v>
      </c>
      <c r="V38" s="57">
        <v>1.8033999999999999</v>
      </c>
    </row>
    <row r="39" spans="1:22" x14ac:dyDescent="0.25">
      <c r="A39" s="107">
        <v>43104</v>
      </c>
      <c r="B39" s="100">
        <f t="shared" si="6"/>
        <v>15270.700194999999</v>
      </c>
      <c r="C39" s="100">
        <f t="shared" si="7"/>
        <v>980.92199700000003</v>
      </c>
      <c r="D39" s="108">
        <f t="shared" si="1"/>
        <v>1.8006999999999999E-2</v>
      </c>
      <c r="E39" s="108"/>
      <c r="F39" s="108">
        <f t="shared" si="4"/>
        <v>1.9340148794162459E-2</v>
      </c>
      <c r="G39" s="108">
        <f t="shared" si="5"/>
        <v>1.8730361293451736E-2</v>
      </c>
      <c r="I39" s="118">
        <f t="shared" si="8"/>
        <v>3.4031823491727394E-4</v>
      </c>
      <c r="J39" s="118">
        <f t="shared" si="9"/>
        <v>3.1003398485436405E-4</v>
      </c>
      <c r="Q39" s="111">
        <v>41936</v>
      </c>
      <c r="R39">
        <v>358.591003</v>
      </c>
      <c r="S39" s="111">
        <v>43085</v>
      </c>
      <c r="T39">
        <v>696.20898399999999</v>
      </c>
      <c r="U39" s="63">
        <v>43104</v>
      </c>
      <c r="V39" s="57">
        <v>1.8007</v>
      </c>
    </row>
    <row r="40" spans="1:22" x14ac:dyDescent="0.25">
      <c r="A40" s="107">
        <v>43105</v>
      </c>
      <c r="B40" s="100">
        <f t="shared" si="6"/>
        <v>15477.200194999999</v>
      </c>
      <c r="C40" s="100">
        <f t="shared" si="7"/>
        <v>997.71997099999999</v>
      </c>
      <c r="D40" s="108">
        <f t="shared" si="1"/>
        <v>1.7926999999999998E-2</v>
      </c>
      <c r="E40" s="108"/>
      <c r="F40" s="108">
        <f t="shared" si="4"/>
        <v>1.3432013378567476E-2</v>
      </c>
      <c r="G40" s="108">
        <f t="shared" si="5"/>
        <v>1.697970411580485E-2</v>
      </c>
      <c r="I40" s="118">
        <f t="shared" si="8"/>
        <v>1.5724108755475405E-4</v>
      </c>
      <c r="J40" s="118">
        <f t="shared" si="9"/>
        <v>2.5144840573583326E-4</v>
      </c>
      <c r="Q40" s="111">
        <v>41937</v>
      </c>
      <c r="R40">
        <v>358.61099200000001</v>
      </c>
      <c r="S40" s="111">
        <v>43086</v>
      </c>
      <c r="T40">
        <v>719.97497599999997</v>
      </c>
      <c r="U40" s="63">
        <v>43105</v>
      </c>
      <c r="V40" s="57">
        <v>1.7927</v>
      </c>
    </row>
    <row r="41" spans="1:22" x14ac:dyDescent="0.25">
      <c r="A41" s="107">
        <v>43108</v>
      </c>
      <c r="B41" s="100">
        <f t="shared" si="6"/>
        <v>16476.199218999998</v>
      </c>
      <c r="C41" s="100">
        <f t="shared" si="7"/>
        <v>1148.530029</v>
      </c>
      <c r="D41" s="108">
        <f t="shared" si="1"/>
        <v>1.7797E-2</v>
      </c>
      <c r="E41" s="108"/>
      <c r="F41" s="108">
        <f t="shared" si="4"/>
        <v>6.2548882119818572E-2</v>
      </c>
      <c r="G41" s="108">
        <f t="shared" si="5"/>
        <v>0.14076552130678532</v>
      </c>
      <c r="I41" s="118">
        <f t="shared" si="8"/>
        <v>3.8015177745319736E-3</v>
      </c>
      <c r="J41" s="118">
        <f t="shared" si="9"/>
        <v>1.9500151237443746E-2</v>
      </c>
      <c r="Q41" s="111">
        <v>41938</v>
      </c>
      <c r="R41">
        <v>347.48700000000002</v>
      </c>
      <c r="S41" s="111">
        <v>43087</v>
      </c>
      <c r="T41">
        <v>794.64502000000005</v>
      </c>
      <c r="U41" s="63">
        <v>43108</v>
      </c>
      <c r="V41" s="57">
        <v>1.7797000000000001</v>
      </c>
    </row>
    <row r="42" spans="1:22" x14ac:dyDescent="0.25">
      <c r="A42" s="107">
        <v>43109</v>
      </c>
      <c r="B42" s="100">
        <f t="shared" si="6"/>
        <v>15123.700194999999</v>
      </c>
      <c r="C42" s="100">
        <f t="shared" si="7"/>
        <v>1299.73999</v>
      </c>
      <c r="D42" s="108">
        <f t="shared" si="1"/>
        <v>1.7769999999999998E-2</v>
      </c>
      <c r="E42" s="108"/>
      <c r="F42" s="108">
        <f t="shared" si="4"/>
        <v>-8.5653805263703475E-2</v>
      </c>
      <c r="G42" s="108">
        <f t="shared" si="5"/>
        <v>0.12368134768801564</v>
      </c>
      <c r="I42" s="118">
        <f t="shared" si="8"/>
        <v>7.4902512783355689E-3</v>
      </c>
      <c r="J42" s="118">
        <f t="shared" si="9"/>
        <v>1.5020651695739413E-2</v>
      </c>
      <c r="Q42" s="111">
        <v>41939</v>
      </c>
      <c r="R42">
        <v>354.77700800000002</v>
      </c>
      <c r="S42" s="111">
        <v>43088</v>
      </c>
      <c r="T42">
        <v>826.82299799999998</v>
      </c>
      <c r="U42" s="63">
        <v>43109</v>
      </c>
      <c r="V42" s="57">
        <v>1.7769999999999999</v>
      </c>
    </row>
    <row r="43" spans="1:22" x14ac:dyDescent="0.25">
      <c r="A43" s="107">
        <v>43110</v>
      </c>
      <c r="B43" s="100">
        <f t="shared" si="6"/>
        <v>14588.5</v>
      </c>
      <c r="C43" s="100">
        <f t="shared" si="7"/>
        <v>1255.8199460000001</v>
      </c>
      <c r="D43" s="108">
        <f t="shared" si="1"/>
        <v>1.7665E-2</v>
      </c>
      <c r="E43" s="108"/>
      <c r="F43" s="108">
        <f t="shared" si="4"/>
        <v>-3.6029515597968853E-2</v>
      </c>
      <c r="G43" s="108">
        <f t="shared" si="5"/>
        <v>-3.4375534096835025E-2</v>
      </c>
      <c r="I43" s="118">
        <f t="shared" si="8"/>
        <v>1.3632302544566038E-3</v>
      </c>
      <c r="J43" s="118">
        <f t="shared" si="9"/>
        <v>1.2601160585137574E-3</v>
      </c>
      <c r="Q43" s="111">
        <v>41940</v>
      </c>
      <c r="R43">
        <v>353.21499599999999</v>
      </c>
      <c r="S43" s="111">
        <v>43089</v>
      </c>
      <c r="T43">
        <v>819.08599900000002</v>
      </c>
      <c r="U43" s="63">
        <v>43110</v>
      </c>
      <c r="V43" s="57">
        <v>1.7665</v>
      </c>
    </row>
    <row r="44" spans="1:22" x14ac:dyDescent="0.25">
      <c r="A44" s="107">
        <v>43111</v>
      </c>
      <c r="B44" s="100">
        <f t="shared" si="6"/>
        <v>14968.200194999999</v>
      </c>
      <c r="C44" s="100">
        <f t="shared" si="7"/>
        <v>1154.9300539999999</v>
      </c>
      <c r="D44" s="108">
        <f t="shared" si="1"/>
        <v>1.7639000000000002E-2</v>
      </c>
      <c r="E44" s="108"/>
      <c r="F44" s="108">
        <f t="shared" si="4"/>
        <v>2.5694416643291973E-2</v>
      </c>
      <c r="G44" s="108">
        <f t="shared" si="5"/>
        <v>-8.3748919841533542E-2</v>
      </c>
      <c r="I44" s="118">
        <f t="shared" si="8"/>
        <v>6.1513841535667277E-4</v>
      </c>
      <c r="J44" s="118">
        <f t="shared" si="9"/>
        <v>7.2031713755669156E-3</v>
      </c>
      <c r="Q44" s="111">
        <v>41941</v>
      </c>
      <c r="R44">
        <v>357.08898900000003</v>
      </c>
      <c r="S44" s="111">
        <v>43090</v>
      </c>
      <c r="T44">
        <v>821.06298800000002</v>
      </c>
      <c r="U44" s="63">
        <v>43111</v>
      </c>
      <c r="V44" s="57">
        <v>1.7639</v>
      </c>
    </row>
    <row r="45" spans="1:22" x14ac:dyDescent="0.25">
      <c r="A45" s="107">
        <v>43112</v>
      </c>
      <c r="B45" s="100">
        <f t="shared" si="6"/>
        <v>13453.900390999999</v>
      </c>
      <c r="C45" s="100">
        <f t="shared" si="7"/>
        <v>1273.1999510000001</v>
      </c>
      <c r="D45" s="108">
        <f t="shared" si="1"/>
        <v>1.7714000000000001E-2</v>
      </c>
      <c r="E45" s="108"/>
      <c r="F45" s="108">
        <f t="shared" si="4"/>
        <v>-0.10665890784449061</v>
      </c>
      <c r="G45" s="108">
        <f t="shared" si="5"/>
        <v>9.7493595107486009E-2</v>
      </c>
      <c r="I45" s="118">
        <f t="shared" si="8"/>
        <v>1.1567290818948403E-2</v>
      </c>
      <c r="J45" s="118">
        <f t="shared" si="9"/>
        <v>9.2873726775068704E-3</v>
      </c>
      <c r="Q45" s="111">
        <v>41942</v>
      </c>
      <c r="R45">
        <v>335.70901500000002</v>
      </c>
      <c r="S45" s="111">
        <v>43091</v>
      </c>
      <c r="T45">
        <v>674.85998500000005</v>
      </c>
      <c r="U45" s="63">
        <v>43112</v>
      </c>
      <c r="V45" s="57">
        <v>1.7714000000000001</v>
      </c>
    </row>
    <row r="46" spans="1:22" x14ac:dyDescent="0.25">
      <c r="A46" s="107">
        <v>43116</v>
      </c>
      <c r="B46" s="100">
        <f t="shared" si="6"/>
        <v>13836.099609000001</v>
      </c>
      <c r="C46" s="100">
        <f t="shared" si="7"/>
        <v>1053.6899410000001</v>
      </c>
      <c r="D46" s="108">
        <f t="shared" si="1"/>
        <v>1.7739000000000001E-2</v>
      </c>
      <c r="E46" s="108"/>
      <c r="F46" s="108">
        <f t="shared" si="4"/>
        <v>2.8012034407563391E-2</v>
      </c>
      <c r="G46" s="108">
        <f t="shared" si="5"/>
        <v>-0.18923514472276093</v>
      </c>
      <c r="I46" s="118">
        <f t="shared" si="8"/>
        <v>7.3547280534222231E-4</v>
      </c>
      <c r="J46" s="118">
        <f t="shared" si="9"/>
        <v>3.6236063115391473E-2</v>
      </c>
      <c r="Q46" s="111">
        <v>41943</v>
      </c>
      <c r="R46">
        <v>345.00900300000001</v>
      </c>
      <c r="S46" s="111">
        <v>43092</v>
      </c>
      <c r="T46">
        <v>719.387024</v>
      </c>
      <c r="U46" s="63">
        <v>43116</v>
      </c>
      <c r="V46" s="57">
        <v>1.7739</v>
      </c>
    </row>
    <row r="47" spans="1:22" x14ac:dyDescent="0.25">
      <c r="A47" s="107">
        <v>43117</v>
      </c>
      <c r="B47" s="100">
        <f t="shared" si="6"/>
        <v>11431.099609000001</v>
      </c>
      <c r="C47" s="100">
        <f t="shared" si="7"/>
        <v>1014.25</v>
      </c>
      <c r="D47" s="108">
        <f t="shared" si="1"/>
        <v>1.7739000000000001E-2</v>
      </c>
      <c r="E47" s="108"/>
      <c r="F47" s="108">
        <f t="shared" si="4"/>
        <v>-0.19094341337033605</v>
      </c>
      <c r="G47" s="108">
        <f t="shared" si="5"/>
        <v>-3.8148810112914155E-2</v>
      </c>
      <c r="I47" s="118">
        <f t="shared" si="8"/>
        <v>3.6800991776932995E-2</v>
      </c>
      <c r="J47" s="118">
        <f t="shared" si="9"/>
        <v>1.5422420306016554E-3</v>
      </c>
      <c r="Q47" s="111">
        <v>41944</v>
      </c>
      <c r="R47">
        <v>338.64999399999999</v>
      </c>
      <c r="S47" s="111">
        <v>43093</v>
      </c>
      <c r="T47">
        <v>694.14801</v>
      </c>
      <c r="U47" s="63">
        <v>43117</v>
      </c>
      <c r="V47" s="57">
        <v>1.7739</v>
      </c>
    </row>
    <row r="48" spans="1:22" x14ac:dyDescent="0.25">
      <c r="A48" s="107">
        <v>43118</v>
      </c>
      <c r="B48" s="100">
        <f t="shared" si="6"/>
        <v>11198.799805000001</v>
      </c>
      <c r="C48" s="100">
        <f t="shared" si="7"/>
        <v>1036.280029</v>
      </c>
      <c r="D48" s="108">
        <f t="shared" si="1"/>
        <v>1.7607999999999999E-2</v>
      </c>
      <c r="E48" s="108"/>
      <c r="F48" s="108">
        <f t="shared" si="4"/>
        <v>-2.0531064650343822E-2</v>
      </c>
      <c r="G48" s="108">
        <f t="shared" si="5"/>
        <v>2.148798247142647E-2</v>
      </c>
      <c r="I48" s="118">
        <f t="shared" si="8"/>
        <v>4.5896623195387662E-4</v>
      </c>
      <c r="J48" s="118">
        <f t="shared" si="9"/>
        <v>4.147496441666064E-4</v>
      </c>
      <c r="Q48" s="111">
        <v>41945</v>
      </c>
      <c r="R48">
        <v>326.07501200000002</v>
      </c>
      <c r="S48" s="111">
        <v>43094</v>
      </c>
      <c r="T48">
        <v>765.83398399999999</v>
      </c>
      <c r="U48" s="63">
        <v>43118</v>
      </c>
      <c r="V48" s="57">
        <v>1.7607999999999999</v>
      </c>
    </row>
    <row r="49" spans="1:22" x14ac:dyDescent="0.25">
      <c r="A49" s="107">
        <v>43119</v>
      </c>
      <c r="B49" s="100">
        <f t="shared" si="6"/>
        <v>11429.799805000001</v>
      </c>
      <c r="C49" s="100">
        <f t="shared" si="7"/>
        <v>1039.099976</v>
      </c>
      <c r="D49" s="108">
        <f t="shared" si="1"/>
        <v>1.7736000000000002E-2</v>
      </c>
      <c r="E49" s="108"/>
      <c r="F49" s="108">
        <f t="shared" si="4"/>
        <v>2.0417350489070785E-2</v>
      </c>
      <c r="G49" s="108">
        <f t="shared" si="5"/>
        <v>2.7175252037068276E-3</v>
      </c>
      <c r="I49" s="118">
        <f t="shared" si="8"/>
        <v>3.8122242083664517E-4</v>
      </c>
      <c r="J49" s="118">
        <f t="shared" si="9"/>
        <v>2.5438522659501154E-6</v>
      </c>
      <c r="Q49" s="111">
        <v>41946</v>
      </c>
      <c r="R49">
        <v>325.56900000000002</v>
      </c>
      <c r="S49" s="111">
        <v>43095</v>
      </c>
      <c r="T49">
        <v>773.83599900000002</v>
      </c>
      <c r="U49" s="63">
        <v>43119</v>
      </c>
      <c r="V49" s="57">
        <v>1.7736000000000001</v>
      </c>
    </row>
    <row r="50" spans="1:22" x14ac:dyDescent="0.25">
      <c r="A50" s="107">
        <v>43122</v>
      </c>
      <c r="B50" s="100">
        <f t="shared" si="6"/>
        <v>11633.099609000001</v>
      </c>
      <c r="C50" s="100">
        <f t="shared" si="7"/>
        <v>1003.26001</v>
      </c>
      <c r="D50" s="108">
        <f t="shared" si="1"/>
        <v>1.771E-2</v>
      </c>
      <c r="E50" s="108"/>
      <c r="F50" s="108">
        <f t="shared" si="4"/>
        <v>1.7630486641349918E-2</v>
      </c>
      <c r="G50" s="108">
        <f t="shared" si="5"/>
        <v>-3.5100223091551364E-2</v>
      </c>
      <c r="I50" s="118">
        <f t="shared" si="8"/>
        <v>2.8016245503001994E-4</v>
      </c>
      <c r="J50" s="118">
        <f t="shared" si="9"/>
        <v>1.31209141695373E-3</v>
      </c>
      <c r="Q50" s="111">
        <v>41947</v>
      </c>
      <c r="R50">
        <v>327.16101099999997</v>
      </c>
      <c r="S50" s="111">
        <v>43096</v>
      </c>
      <c r="T50">
        <v>762.84198000000004</v>
      </c>
      <c r="U50" s="63">
        <v>43122</v>
      </c>
      <c r="V50" s="57">
        <v>1.7709999999999999</v>
      </c>
    </row>
    <row r="51" spans="1:22" x14ac:dyDescent="0.25">
      <c r="A51" s="107">
        <v>43123</v>
      </c>
      <c r="B51" s="100">
        <f t="shared" si="6"/>
        <v>10944.5</v>
      </c>
      <c r="C51" s="100">
        <f t="shared" si="7"/>
        <v>986.22900400000003</v>
      </c>
      <c r="D51" s="108">
        <f t="shared" si="1"/>
        <v>1.7552999999999999E-2</v>
      </c>
      <c r="E51" s="108"/>
      <c r="F51" s="108">
        <f t="shared" si="4"/>
        <v>-6.1017402450469049E-2</v>
      </c>
      <c r="G51" s="108">
        <f t="shared" si="5"/>
        <v>-1.7121403456560991E-2</v>
      </c>
      <c r="I51" s="118">
        <f t="shared" si="8"/>
        <v>3.8328276688048969E-3</v>
      </c>
      <c r="J51" s="118">
        <f t="shared" si="9"/>
        <v>3.3284290876398509E-4</v>
      </c>
      <c r="Q51" s="111">
        <v>41948</v>
      </c>
      <c r="R51">
        <v>330.68301400000001</v>
      </c>
      <c r="S51" s="111">
        <v>43097</v>
      </c>
      <c r="T51">
        <v>737.02301</v>
      </c>
      <c r="U51" s="63">
        <v>43123</v>
      </c>
      <c r="V51" s="57">
        <v>1.7553000000000001</v>
      </c>
    </row>
    <row r="52" spans="1:22" x14ac:dyDescent="0.25">
      <c r="A52" s="107">
        <v>43124</v>
      </c>
      <c r="B52" s="100">
        <f t="shared" si="6"/>
        <v>10903.400390999999</v>
      </c>
      <c r="C52" s="100">
        <f t="shared" si="7"/>
        <v>1058.780029</v>
      </c>
      <c r="D52" s="108">
        <f t="shared" si="1"/>
        <v>1.7630999999999997E-2</v>
      </c>
      <c r="E52" s="108"/>
      <c r="F52" s="108">
        <f t="shared" si="4"/>
        <v>-3.762343909086141E-3</v>
      </c>
      <c r="G52" s="108">
        <f t="shared" si="5"/>
        <v>7.0984025042326593E-2</v>
      </c>
      <c r="I52" s="118">
        <f t="shared" si="8"/>
        <v>2.1666943810349372E-5</v>
      </c>
      <c r="J52" s="118">
        <f t="shared" si="9"/>
        <v>4.8806215937704555E-3</v>
      </c>
      <c r="Q52" s="111">
        <v>41949</v>
      </c>
      <c r="R52">
        <v>339.45800800000001</v>
      </c>
      <c r="S52" s="111">
        <v>43098</v>
      </c>
      <c r="T52">
        <v>753.59198000000004</v>
      </c>
      <c r="U52" s="63">
        <v>43124</v>
      </c>
      <c r="V52" s="57">
        <v>1.7630999999999999</v>
      </c>
    </row>
    <row r="53" spans="1:22" x14ac:dyDescent="0.25">
      <c r="A53" s="107">
        <v>43125</v>
      </c>
      <c r="B53" s="100">
        <f t="shared" si="6"/>
        <v>11421.700194999999</v>
      </c>
      <c r="C53" s="100">
        <f t="shared" si="7"/>
        <v>1056.030029</v>
      </c>
      <c r="D53" s="108">
        <f t="shared" si="1"/>
        <v>1.7682E-2</v>
      </c>
      <c r="E53" s="108"/>
      <c r="F53" s="108">
        <f t="shared" si="4"/>
        <v>4.6440368806081267E-2</v>
      </c>
      <c r="G53" s="108">
        <f t="shared" si="5"/>
        <v>-2.6007078409779893E-3</v>
      </c>
      <c r="I53" s="118">
        <f t="shared" si="8"/>
        <v>2.0746144979093403E-3</v>
      </c>
      <c r="J53" s="118">
        <f t="shared" si="9"/>
        <v>1.3862867530560522E-5</v>
      </c>
      <c r="Q53" s="111">
        <v>41950</v>
      </c>
      <c r="R53">
        <v>349.817993</v>
      </c>
      <c r="S53" s="111">
        <v>43099</v>
      </c>
      <c r="T53">
        <v>717.25701900000001</v>
      </c>
      <c r="U53" s="63">
        <v>43125</v>
      </c>
      <c r="V53" s="57">
        <v>1.7682</v>
      </c>
    </row>
    <row r="54" spans="1:22" x14ac:dyDescent="0.25">
      <c r="A54" s="107">
        <v>43126</v>
      </c>
      <c r="B54" s="100">
        <f t="shared" si="6"/>
        <v>11256</v>
      </c>
      <c r="C54" s="100">
        <f t="shared" si="7"/>
        <v>1055.170044</v>
      </c>
      <c r="D54" s="108">
        <f t="shared" si="1"/>
        <v>1.7757999999999999E-2</v>
      </c>
      <c r="E54" s="108"/>
      <c r="F54" s="108">
        <f t="shared" si="4"/>
        <v>-1.4613752055979035E-2</v>
      </c>
      <c r="G54" s="108">
        <f t="shared" si="5"/>
        <v>-8.1468834580267213E-4</v>
      </c>
      <c r="I54" s="118">
        <f t="shared" si="8"/>
        <v>2.4044176078914491E-4</v>
      </c>
      <c r="J54" s="118">
        <f t="shared" si="9"/>
        <v>3.7530061377191522E-6</v>
      </c>
      <c r="Q54" s="111">
        <v>41951</v>
      </c>
      <c r="R54">
        <v>342.15399200000002</v>
      </c>
      <c r="S54" s="111">
        <v>43100</v>
      </c>
      <c r="T54">
        <v>756.73297100000002</v>
      </c>
      <c r="U54" s="63">
        <v>43126</v>
      </c>
      <c r="V54" s="57">
        <v>1.7758</v>
      </c>
    </row>
    <row r="55" spans="1:22" x14ac:dyDescent="0.25">
      <c r="A55" s="107">
        <v>43129</v>
      </c>
      <c r="B55" s="100">
        <f t="shared" si="6"/>
        <v>11755.5</v>
      </c>
      <c r="C55" s="100">
        <f t="shared" si="7"/>
        <v>1182.3599850000001</v>
      </c>
      <c r="D55" s="108">
        <f t="shared" si="1"/>
        <v>1.7731E-2</v>
      </c>
      <c r="E55" s="108"/>
      <c r="F55" s="108">
        <f t="shared" si="4"/>
        <v>4.3419896366803101E-2</v>
      </c>
      <c r="G55" s="108">
        <f t="shared" si="5"/>
        <v>0.1138104953667689</v>
      </c>
      <c r="I55" s="118">
        <f t="shared" si="8"/>
        <v>1.8085851793629628E-3</v>
      </c>
      <c r="J55" s="118">
        <f t="shared" si="9"/>
        <v>1.2698566415474176E-2</v>
      </c>
      <c r="Q55" s="111">
        <v>41952</v>
      </c>
      <c r="R55">
        <v>345.37600700000002</v>
      </c>
      <c r="S55" s="111">
        <v>43101</v>
      </c>
      <c r="T55">
        <v>772.64099099999999</v>
      </c>
      <c r="U55" s="63">
        <v>43129</v>
      </c>
      <c r="V55" s="57">
        <v>1.7730999999999999</v>
      </c>
    </row>
    <row r="56" spans="1:22" x14ac:dyDescent="0.25">
      <c r="A56" s="107">
        <v>43130</v>
      </c>
      <c r="B56" s="100">
        <f t="shared" si="6"/>
        <v>11306.799805000001</v>
      </c>
      <c r="C56" s="100">
        <f t="shared" si="7"/>
        <v>1071.130005</v>
      </c>
      <c r="D56" s="108">
        <f t="shared" si="1"/>
        <v>1.7757000000000002E-2</v>
      </c>
      <c r="E56" s="108"/>
      <c r="F56" s="108">
        <f t="shared" si="4"/>
        <v>-3.8916918786258137E-2</v>
      </c>
      <c r="G56" s="108">
        <f t="shared" si="5"/>
        <v>-9.879825780027307E-2</v>
      </c>
      <c r="I56" s="118">
        <f t="shared" si="8"/>
        <v>1.5847844531832157E-3</v>
      </c>
      <c r="J56" s="118">
        <f t="shared" si="9"/>
        <v>9.9841736974570772E-3</v>
      </c>
      <c r="Q56" s="111">
        <v>41953</v>
      </c>
      <c r="R56">
        <v>362.26501500000001</v>
      </c>
      <c r="S56" s="111">
        <v>43102</v>
      </c>
      <c r="T56">
        <v>884.44397000000004</v>
      </c>
      <c r="U56" s="63">
        <v>43130</v>
      </c>
      <c r="V56" s="57">
        <v>1.7757000000000001</v>
      </c>
    </row>
    <row r="57" spans="1:22" x14ac:dyDescent="0.25">
      <c r="A57" s="107">
        <v>43131</v>
      </c>
      <c r="B57" s="100">
        <f t="shared" si="6"/>
        <v>10108.200194999999</v>
      </c>
      <c r="C57" s="100">
        <f t="shared" si="7"/>
        <v>1118.3100589999999</v>
      </c>
      <c r="D57" s="108">
        <f t="shared" si="1"/>
        <v>1.8815999999999999E-2</v>
      </c>
      <c r="E57" s="108"/>
      <c r="F57" s="108">
        <f t="shared" si="4"/>
        <v>-0.11205730246328827</v>
      </c>
      <c r="G57" s="108">
        <f t="shared" si="5"/>
        <v>4.3104499261047202E-2</v>
      </c>
      <c r="I57" s="118">
        <f t="shared" si="8"/>
        <v>1.2757642637783362E-2</v>
      </c>
      <c r="J57" s="118">
        <f t="shared" si="9"/>
        <v>1.7624815991462957E-3</v>
      </c>
      <c r="Q57" s="111">
        <v>41954</v>
      </c>
      <c r="R57">
        <v>365.85699499999998</v>
      </c>
      <c r="S57" s="111">
        <v>43103</v>
      </c>
      <c r="T57">
        <v>962.71997099999999</v>
      </c>
      <c r="U57" s="63">
        <v>43131</v>
      </c>
      <c r="V57" s="57">
        <v>1.8815999999999999</v>
      </c>
    </row>
    <row r="58" spans="1:22" x14ac:dyDescent="0.25">
      <c r="A58" s="107">
        <v>43132</v>
      </c>
      <c r="B58" s="100">
        <f t="shared" si="6"/>
        <v>10237.299805000001</v>
      </c>
      <c r="C58" s="100">
        <f t="shared" si="7"/>
        <v>1036.790039</v>
      </c>
      <c r="D58" s="108">
        <f t="shared" si="1"/>
        <v>1.8814999999999998E-2</v>
      </c>
      <c r="E58" s="108"/>
      <c r="F58" s="108">
        <f t="shared" si="4"/>
        <v>1.26908989914849E-2</v>
      </c>
      <c r="G58" s="108">
        <f t="shared" si="5"/>
        <v>-7.5689230790795925E-2</v>
      </c>
      <c r="I58" s="118">
        <f t="shared" si="8"/>
        <v>1.3920381055768614E-4</v>
      </c>
      <c r="J58" s="118">
        <f t="shared" si="9"/>
        <v>5.9000541776020356E-3</v>
      </c>
      <c r="Q58" s="111">
        <v>41955</v>
      </c>
      <c r="R58">
        <v>367.98498499999999</v>
      </c>
      <c r="S58" s="111">
        <v>43104</v>
      </c>
      <c r="T58">
        <v>980.92199700000003</v>
      </c>
      <c r="U58" s="63">
        <v>43132</v>
      </c>
      <c r="V58" s="57">
        <v>1.8815</v>
      </c>
    </row>
    <row r="59" spans="1:22" x14ac:dyDescent="0.25">
      <c r="A59" s="107">
        <v>43133</v>
      </c>
      <c r="B59" s="100">
        <f t="shared" si="6"/>
        <v>9142.2802730000003</v>
      </c>
      <c r="C59" s="100">
        <f t="shared" si="7"/>
        <v>915.78497300000004</v>
      </c>
      <c r="D59" s="108">
        <f t="shared" si="1"/>
        <v>1.8655999999999999E-2</v>
      </c>
      <c r="E59" s="108"/>
      <c r="F59" s="108">
        <f t="shared" si="4"/>
        <v>-0.11312805674767823</v>
      </c>
      <c r="G59" s="108">
        <f t="shared" si="5"/>
        <v>-0.12410312662199718</v>
      </c>
      <c r="I59" s="118">
        <f t="shared" si="8"/>
        <v>1.3000671977876325E-2</v>
      </c>
      <c r="J59" s="118">
        <f t="shared" si="9"/>
        <v>1.5681477436994298E-2</v>
      </c>
      <c r="Q59" s="111">
        <v>41956</v>
      </c>
      <c r="R59">
        <v>427.27301</v>
      </c>
      <c r="S59" s="111">
        <v>43105</v>
      </c>
      <c r="T59">
        <v>997.71997099999999</v>
      </c>
      <c r="U59" s="63">
        <v>43133</v>
      </c>
      <c r="V59" s="57">
        <v>1.8655999999999999</v>
      </c>
    </row>
    <row r="60" spans="1:22" x14ac:dyDescent="0.25">
      <c r="A60" s="107">
        <v>43136</v>
      </c>
      <c r="B60" s="100">
        <f t="shared" si="6"/>
        <v>8270.5400389999995</v>
      </c>
      <c r="C60" s="100">
        <f t="shared" si="7"/>
        <v>697.95098900000005</v>
      </c>
      <c r="D60" s="108">
        <f t="shared" si="1"/>
        <v>1.8317E-2</v>
      </c>
      <c r="E60" s="108"/>
      <c r="F60" s="108">
        <f t="shared" si="4"/>
        <v>-0.10021002930221456</v>
      </c>
      <c r="G60" s="108">
        <f t="shared" si="5"/>
        <v>-0.27163270751916091</v>
      </c>
      <c r="I60" s="118">
        <f t="shared" si="8"/>
        <v>1.022170779097744E-2</v>
      </c>
      <c r="J60" s="118">
        <f t="shared" si="9"/>
        <v>7.4395446516840782E-2</v>
      </c>
      <c r="Q60" s="111">
        <v>41957</v>
      </c>
      <c r="R60">
        <v>418.41699199999999</v>
      </c>
      <c r="S60" s="111">
        <v>43106</v>
      </c>
      <c r="T60">
        <v>1041.6800539999999</v>
      </c>
      <c r="U60" s="63">
        <v>43136</v>
      </c>
      <c r="V60" s="57">
        <v>1.8317000000000001</v>
      </c>
    </row>
    <row r="61" spans="1:22" x14ac:dyDescent="0.25">
      <c r="A61" s="107">
        <v>43137</v>
      </c>
      <c r="B61" s="100">
        <f t="shared" si="6"/>
        <v>7051.75</v>
      </c>
      <c r="C61" s="100">
        <f t="shared" si="7"/>
        <v>793.12200900000005</v>
      </c>
      <c r="D61" s="108">
        <f t="shared" si="1"/>
        <v>1.8550999999999998E-2</v>
      </c>
      <c r="E61" s="108"/>
      <c r="F61" s="108">
        <f t="shared" si="4"/>
        <v>-0.15942399489961723</v>
      </c>
      <c r="G61" s="108">
        <f t="shared" si="5"/>
        <v>0.12782818333843693</v>
      </c>
      <c r="I61" s="118">
        <f t="shared" si="8"/>
        <v>2.5701356907669611E-2</v>
      </c>
      <c r="J61" s="118">
        <f t="shared" si="9"/>
        <v>1.6054310081255838E-2</v>
      </c>
      <c r="Q61" s="111">
        <v>41958</v>
      </c>
      <c r="R61">
        <v>399.64999399999999</v>
      </c>
      <c r="S61" s="111">
        <v>43107</v>
      </c>
      <c r="T61">
        <v>1153.170044</v>
      </c>
      <c r="U61" s="63">
        <v>43137</v>
      </c>
      <c r="V61" s="57">
        <v>1.8551</v>
      </c>
    </row>
    <row r="62" spans="1:22" x14ac:dyDescent="0.25">
      <c r="A62" s="107">
        <v>43138</v>
      </c>
      <c r="B62" s="100">
        <f t="shared" si="6"/>
        <v>7755.4902339999999</v>
      </c>
      <c r="C62" s="100">
        <f t="shared" si="7"/>
        <v>757.067993</v>
      </c>
      <c r="D62" s="108">
        <f t="shared" si="1"/>
        <v>1.8889E-2</v>
      </c>
      <c r="E62" s="108"/>
      <c r="F62" s="108">
        <f t="shared" si="4"/>
        <v>9.5125196875175178E-2</v>
      </c>
      <c r="G62" s="108">
        <f t="shared" si="5"/>
        <v>-4.652399887673031E-2</v>
      </c>
      <c r="I62" s="118">
        <f t="shared" si="8"/>
        <v>8.8798138738562793E-3</v>
      </c>
      <c r="J62" s="118">
        <f t="shared" si="9"/>
        <v>2.2701964170238217E-3</v>
      </c>
      <c r="Q62" s="111">
        <v>41959</v>
      </c>
      <c r="R62">
        <v>374.73001099999999</v>
      </c>
      <c r="S62" s="111">
        <v>43108</v>
      </c>
      <c r="T62">
        <v>1148.530029</v>
      </c>
      <c r="U62" s="63">
        <v>43138</v>
      </c>
      <c r="V62" s="57">
        <v>1.8889</v>
      </c>
    </row>
    <row r="63" spans="1:22" x14ac:dyDescent="0.25">
      <c r="A63" s="107">
        <v>43139</v>
      </c>
      <c r="B63" s="100">
        <f t="shared" si="6"/>
        <v>7637.8598629999997</v>
      </c>
      <c r="C63" s="100">
        <f t="shared" si="7"/>
        <v>817.807007</v>
      </c>
      <c r="D63" s="108">
        <f t="shared" si="1"/>
        <v>1.881E-2</v>
      </c>
      <c r="E63" s="108"/>
      <c r="F63" s="108">
        <f t="shared" si="4"/>
        <v>-1.5283568553721594E-2</v>
      </c>
      <c r="G63" s="108">
        <f t="shared" si="5"/>
        <v>7.7173307576979155E-2</v>
      </c>
      <c r="I63" s="118">
        <f t="shared" si="8"/>
        <v>2.6166301145143873E-4</v>
      </c>
      <c r="J63" s="118">
        <f t="shared" si="9"/>
        <v>5.7837132633624068E-3</v>
      </c>
      <c r="Q63" s="111">
        <v>41960</v>
      </c>
      <c r="R63">
        <v>388.34899899999999</v>
      </c>
      <c r="S63" s="111">
        <v>43109</v>
      </c>
      <c r="T63">
        <v>1299.73999</v>
      </c>
      <c r="U63" s="63">
        <v>43139</v>
      </c>
      <c r="V63" s="57">
        <v>1.881</v>
      </c>
    </row>
    <row r="64" spans="1:22" x14ac:dyDescent="0.25">
      <c r="A64" s="107">
        <v>43140</v>
      </c>
      <c r="B64" s="100">
        <f t="shared" si="6"/>
        <v>8271.8398440000001</v>
      </c>
      <c r="C64" s="100">
        <f t="shared" si="7"/>
        <v>883.86499000000003</v>
      </c>
      <c r="D64" s="108">
        <f t="shared" si="1"/>
        <v>1.8755999999999998E-2</v>
      </c>
      <c r="E64" s="108"/>
      <c r="F64" s="108">
        <f t="shared" si="4"/>
        <v>7.9739515067300815E-2</v>
      </c>
      <c r="G64" s="108">
        <f t="shared" si="5"/>
        <v>7.7677948726060819E-2</v>
      </c>
      <c r="I64" s="118">
        <f t="shared" si="8"/>
        <v>6.2168624227386679E-3</v>
      </c>
      <c r="J64" s="118">
        <f t="shared" si="9"/>
        <v>5.8607245798104127E-3</v>
      </c>
      <c r="Q64" s="111">
        <v>41961</v>
      </c>
      <c r="R64">
        <v>387.78500400000001</v>
      </c>
      <c r="S64" s="111">
        <v>43110</v>
      </c>
      <c r="T64">
        <v>1255.8199460000001</v>
      </c>
      <c r="U64" s="63">
        <v>43140</v>
      </c>
      <c r="V64" s="57">
        <v>1.8755999999999999</v>
      </c>
    </row>
    <row r="65" spans="1:22" x14ac:dyDescent="0.25">
      <c r="A65" s="107">
        <v>43143</v>
      </c>
      <c r="B65" s="100">
        <f t="shared" si="6"/>
        <v>8141.4301759999998</v>
      </c>
      <c r="C65" s="100">
        <f t="shared" si="7"/>
        <v>868.70696999999996</v>
      </c>
      <c r="D65" s="108">
        <f t="shared" si="1"/>
        <v>1.9146E-2</v>
      </c>
      <c r="E65" s="108"/>
      <c r="F65" s="108">
        <f t="shared" si="4"/>
        <v>-1.5891094481290224E-2</v>
      </c>
      <c r="G65" s="108">
        <f t="shared" si="5"/>
        <v>-1.7298460012406203E-2</v>
      </c>
      <c r="I65" s="118">
        <f t="shared" si="8"/>
        <v>2.8168677934426535E-4</v>
      </c>
      <c r="J65" s="118">
        <f t="shared" si="9"/>
        <v>3.3933469131035494E-4</v>
      </c>
      <c r="Q65" s="111">
        <v>41962</v>
      </c>
      <c r="R65">
        <v>373.89599600000003</v>
      </c>
      <c r="S65" s="111">
        <v>43111</v>
      </c>
      <c r="T65">
        <v>1154.9300539999999</v>
      </c>
      <c r="U65" s="63">
        <v>43143</v>
      </c>
      <c r="V65" s="57">
        <v>1.9146000000000001</v>
      </c>
    </row>
    <row r="66" spans="1:22" x14ac:dyDescent="0.25">
      <c r="A66" s="107">
        <v>43144</v>
      </c>
      <c r="B66" s="100">
        <f t="shared" si="6"/>
        <v>8926.7197269999997</v>
      </c>
      <c r="C66" s="100">
        <f t="shared" si="7"/>
        <v>845.25799600000005</v>
      </c>
      <c r="D66" s="108">
        <f t="shared" si="1"/>
        <v>1.9300999999999999E-2</v>
      </c>
      <c r="E66" s="108"/>
      <c r="F66" s="108">
        <f t="shared" si="4"/>
        <v>9.2083133723859234E-2</v>
      </c>
      <c r="G66" s="108">
        <f t="shared" si="5"/>
        <v>-2.7363963250702561E-2</v>
      </c>
      <c r="I66" s="118">
        <f t="shared" si="8"/>
        <v>8.3157439820241898E-3</v>
      </c>
      <c r="J66" s="118">
        <f t="shared" si="9"/>
        <v>8.1148310952572095E-4</v>
      </c>
      <c r="Q66" s="111">
        <v>41963</v>
      </c>
      <c r="R66">
        <v>380.307007</v>
      </c>
      <c r="S66" s="111">
        <v>43112</v>
      </c>
      <c r="T66">
        <v>1273.1999510000001</v>
      </c>
      <c r="U66" s="63">
        <v>43144</v>
      </c>
      <c r="V66" s="57">
        <v>1.9300999999999999</v>
      </c>
    </row>
    <row r="67" spans="1:22" x14ac:dyDescent="0.25">
      <c r="A67" s="107">
        <v>43145</v>
      </c>
      <c r="B67" s="100">
        <f t="shared" si="6"/>
        <v>8599.9199219999991</v>
      </c>
      <c r="C67" s="100">
        <f t="shared" si="7"/>
        <v>923.56097399999999</v>
      </c>
      <c r="D67" s="108">
        <f t="shared" ref="D67:D130" si="10">VLOOKUP(A67,U$2:V$2842,2)%</f>
        <v>1.9613000000000002E-2</v>
      </c>
      <c r="E67" s="108"/>
      <c r="F67" s="108">
        <f t="shared" si="4"/>
        <v>-3.7296103781882195E-2</v>
      </c>
      <c r="G67" s="108">
        <f t="shared" si="5"/>
        <v>8.8594920898647622E-2</v>
      </c>
      <c r="I67" s="118">
        <f t="shared" ref="I67:I72" si="11">(F67-N$6)^2</f>
        <v>1.4583643065667318E-3</v>
      </c>
      <c r="J67" s="118">
        <f t="shared" ref="J67:J72" si="12">(G67-O$6)^2</f>
        <v>7.6514105354380212E-3</v>
      </c>
      <c r="Q67" s="111">
        <v>41964</v>
      </c>
      <c r="R67">
        <v>357.87899800000002</v>
      </c>
      <c r="S67" s="111">
        <v>43113</v>
      </c>
      <c r="T67">
        <v>1396.420044</v>
      </c>
      <c r="U67" s="63">
        <v>43145</v>
      </c>
      <c r="V67" s="57">
        <v>1.9613</v>
      </c>
    </row>
    <row r="68" spans="1:22" x14ac:dyDescent="0.25">
      <c r="A68" s="107">
        <v>43146</v>
      </c>
      <c r="B68" s="100">
        <f t="shared" si="6"/>
        <v>9488.3203130000002</v>
      </c>
      <c r="C68" s="100">
        <f t="shared" si="7"/>
        <v>936.97601299999997</v>
      </c>
      <c r="D68" s="108">
        <f t="shared" si="10"/>
        <v>1.9769000000000002E-2</v>
      </c>
      <c r="E68" s="108"/>
      <c r="F68" s="108">
        <f t="shared" ref="F68:F72" si="13">LN(B68)-LN(B67)</f>
        <v>9.8308709666614646E-2</v>
      </c>
      <c r="G68" s="108">
        <f t="shared" ref="G68:G72" si="14">LN(C68)-LN(C67)</f>
        <v>1.4420859759191273E-2</v>
      </c>
      <c r="I68" s="118">
        <f t="shared" si="11"/>
        <v>9.4899310488037441E-3</v>
      </c>
      <c r="J68" s="118">
        <f t="shared" si="12"/>
        <v>1.7684426175554739E-4</v>
      </c>
      <c r="Q68" s="111">
        <v>41965</v>
      </c>
      <c r="R68">
        <v>351.60400399999997</v>
      </c>
      <c r="S68" s="111">
        <v>43114</v>
      </c>
      <c r="T68">
        <v>1366.7700199999999</v>
      </c>
      <c r="U68" s="63">
        <v>43146</v>
      </c>
      <c r="V68" s="57">
        <v>1.9769000000000001</v>
      </c>
    </row>
    <row r="69" spans="1:22" x14ac:dyDescent="0.25">
      <c r="A69" s="107">
        <v>43147</v>
      </c>
      <c r="B69" s="100">
        <f t="shared" si="6"/>
        <v>10135.700194999999</v>
      </c>
      <c r="C69" s="100">
        <f t="shared" si="7"/>
        <v>944.21002199999998</v>
      </c>
      <c r="D69" s="108">
        <f t="shared" si="10"/>
        <v>1.9713999999999999E-2</v>
      </c>
      <c r="E69" s="108"/>
      <c r="F69" s="108">
        <f t="shared" si="13"/>
        <v>6.6002262858026128E-2</v>
      </c>
      <c r="G69" s="108">
        <f t="shared" si="14"/>
        <v>7.6909402083025213E-3</v>
      </c>
      <c r="I69" s="118">
        <f t="shared" si="11"/>
        <v>4.2392900037710388E-3</v>
      </c>
      <c r="J69" s="118">
        <f t="shared" si="12"/>
        <v>4.3143364322436108E-5</v>
      </c>
      <c r="Q69" s="111">
        <v>41966</v>
      </c>
      <c r="R69">
        <v>353.17498799999998</v>
      </c>
      <c r="S69" s="111">
        <v>43115</v>
      </c>
      <c r="T69">
        <v>1291.920044</v>
      </c>
      <c r="U69" s="63">
        <v>43147</v>
      </c>
      <c r="V69" s="57">
        <v>1.9714</v>
      </c>
    </row>
    <row r="70" spans="1:22" x14ac:dyDescent="0.25">
      <c r="A70" s="107">
        <v>43151</v>
      </c>
      <c r="B70" s="100">
        <f t="shared" si="6"/>
        <v>11231.799805000001</v>
      </c>
      <c r="C70" s="100">
        <f t="shared" si="7"/>
        <v>895.37097200000005</v>
      </c>
      <c r="D70" s="108">
        <f t="shared" si="10"/>
        <v>1.9869000000000001E-2</v>
      </c>
      <c r="E70" s="108"/>
      <c r="F70" s="108">
        <f t="shared" si="13"/>
        <v>0.10268515915029397</v>
      </c>
      <c r="G70" s="108">
        <f t="shared" si="14"/>
        <v>-5.3110496081735015E-2</v>
      </c>
      <c r="I70" s="118">
        <f t="shared" si="11"/>
        <v>1.0361759190334188E-2</v>
      </c>
      <c r="J70" s="118">
        <f t="shared" si="12"/>
        <v>2.9412264711347123E-3</v>
      </c>
      <c r="Q70" s="111">
        <v>41967</v>
      </c>
      <c r="R70">
        <v>366.94799799999998</v>
      </c>
      <c r="S70" s="111">
        <v>43116</v>
      </c>
      <c r="T70">
        <v>1053.6899410000001</v>
      </c>
      <c r="U70" s="63">
        <v>43151</v>
      </c>
      <c r="V70" s="57">
        <v>1.9869000000000001</v>
      </c>
    </row>
    <row r="71" spans="1:22" x14ac:dyDescent="0.25">
      <c r="A71" s="107">
        <v>43152</v>
      </c>
      <c r="B71" s="100">
        <f t="shared" si="6"/>
        <v>11372.200194999999</v>
      </c>
      <c r="C71" s="100">
        <f t="shared" si="7"/>
        <v>849.97100799999998</v>
      </c>
      <c r="D71" s="108">
        <f t="shared" si="10"/>
        <v>2.0025000000000001E-2</v>
      </c>
      <c r="E71" s="108"/>
      <c r="F71" s="108">
        <f t="shared" si="13"/>
        <v>1.2422774341411369E-2</v>
      </c>
      <c r="G71" s="108">
        <f t="shared" si="14"/>
        <v>-5.2035885583388009E-2</v>
      </c>
      <c r="I71" s="118">
        <f t="shared" si="11"/>
        <v>1.329487820093623E-4</v>
      </c>
      <c r="J71" s="118">
        <f t="shared" si="12"/>
        <v>2.825822394417751E-3</v>
      </c>
      <c r="Q71" s="111">
        <v>41968</v>
      </c>
      <c r="R71">
        <v>376.885986</v>
      </c>
      <c r="S71" s="111">
        <v>43117</v>
      </c>
      <c r="T71">
        <v>1014.25</v>
      </c>
      <c r="U71" s="63">
        <v>43152</v>
      </c>
      <c r="V71" s="57">
        <v>2.0024999999999999</v>
      </c>
    </row>
    <row r="72" spans="1:22" x14ac:dyDescent="0.25">
      <c r="A72" s="107">
        <v>43153</v>
      </c>
      <c r="B72" s="100">
        <f t="shared" si="6"/>
        <v>10660.400390999999</v>
      </c>
      <c r="C72" s="100">
        <f t="shared" si="7"/>
        <v>812.84497099999999</v>
      </c>
      <c r="D72" s="108">
        <f t="shared" si="10"/>
        <v>1.9998000000000002E-2</v>
      </c>
      <c r="E72" s="108"/>
      <c r="F72" s="108">
        <f t="shared" si="13"/>
        <v>-6.4635819673441119E-2</v>
      </c>
      <c r="G72" s="108">
        <f t="shared" si="14"/>
        <v>-4.466183687962122E-2</v>
      </c>
      <c r="I72" s="118">
        <f t="shared" si="11"/>
        <v>4.293951838421209E-3</v>
      </c>
      <c r="J72" s="118">
        <f t="shared" si="12"/>
        <v>2.0962127697830603E-3</v>
      </c>
      <c r="Q72" s="111">
        <v>41969</v>
      </c>
      <c r="R72">
        <v>376.01901199999998</v>
      </c>
      <c r="S72" s="111">
        <v>43118</v>
      </c>
      <c r="T72">
        <v>1036.280029</v>
      </c>
      <c r="U72" s="63">
        <v>43153</v>
      </c>
      <c r="V72" s="57">
        <v>1.9998</v>
      </c>
    </row>
    <row r="73" spans="1:22" x14ac:dyDescent="0.25">
      <c r="A73" s="107">
        <v>43154</v>
      </c>
      <c r="B73" s="100">
        <f t="shared" si="6"/>
        <v>9937.0703130000002</v>
      </c>
      <c r="C73" s="100">
        <f t="shared" si="7"/>
        <v>864.18902600000001</v>
      </c>
      <c r="D73" s="108">
        <f t="shared" si="10"/>
        <v>1.9970000000000002E-2</v>
      </c>
      <c r="F73" s="108">
        <f t="shared" ref="F73:F136" si="15">LN(B73)-LN(B72)</f>
        <v>-7.0263738061441927E-2</v>
      </c>
      <c r="G73" s="108">
        <f t="shared" ref="G73:G136" si="16">LN(C73)-LN(C72)</f>
        <v>6.1251121180026402E-2</v>
      </c>
      <c r="H73" s="103"/>
      <c r="I73" s="118">
        <f t="shared" ref="I73:I136" si="17">(F73-N$6)^2</f>
        <v>5.0632006149578012E-3</v>
      </c>
      <c r="J73" s="118">
        <f t="shared" ref="J73:J136" si="18">(G73-O$6)^2</f>
        <v>3.6154415422166861E-3</v>
      </c>
      <c r="Q73" s="111">
        <v>41970</v>
      </c>
      <c r="R73">
        <v>370.50201399999997</v>
      </c>
      <c r="S73" s="111">
        <v>43119</v>
      </c>
      <c r="T73">
        <v>1039.099976</v>
      </c>
      <c r="U73" s="63">
        <v>43154</v>
      </c>
      <c r="V73" s="57">
        <v>1.9970000000000001</v>
      </c>
    </row>
    <row r="74" spans="1:22" x14ac:dyDescent="0.25">
      <c r="A74" s="107">
        <v>43157</v>
      </c>
      <c r="B74" s="100">
        <f t="shared" si="6"/>
        <v>9669.4296880000002</v>
      </c>
      <c r="C74" s="100">
        <f t="shared" si="7"/>
        <v>869.31500200000005</v>
      </c>
      <c r="D74" s="108">
        <f t="shared" si="10"/>
        <v>2.0047000000000002E-2</v>
      </c>
      <c r="F74" s="108">
        <f t="shared" si="15"/>
        <v>-2.7302909832309652E-2</v>
      </c>
      <c r="G74" s="108">
        <f t="shared" si="16"/>
        <v>5.9140225318916606E-3</v>
      </c>
      <c r="I74" s="118">
        <f t="shared" si="17"/>
        <v>7.9497733160916481E-4</v>
      </c>
      <c r="J74" s="118">
        <f t="shared" si="18"/>
        <v>2.2957927734333939E-5</v>
      </c>
      <c r="Q74" s="111">
        <v>41971</v>
      </c>
      <c r="R74">
        <v>369.37399299999998</v>
      </c>
      <c r="S74" s="111">
        <v>43120</v>
      </c>
      <c r="T74">
        <v>1155.150024</v>
      </c>
      <c r="U74" s="63">
        <v>43157</v>
      </c>
      <c r="V74" s="57">
        <v>2.0047000000000001</v>
      </c>
    </row>
    <row r="75" spans="1:22" x14ac:dyDescent="0.25">
      <c r="A75" s="107">
        <v>43158</v>
      </c>
      <c r="B75" s="100">
        <f t="shared" ref="B75:B138" si="19">VLOOKUP(A75,Q$2:R$2842,2)</f>
        <v>10393.900390999999</v>
      </c>
      <c r="C75" s="100">
        <f t="shared" si="7"/>
        <v>878.26501499999995</v>
      </c>
      <c r="D75" s="108">
        <f t="shared" si="10"/>
        <v>2.0045999999999998E-2</v>
      </c>
      <c r="F75" s="108">
        <f t="shared" si="15"/>
        <v>7.2249802953116671E-2</v>
      </c>
      <c r="G75" s="108">
        <f t="shared" si="16"/>
        <v>1.0242839998846343E-2</v>
      </c>
      <c r="I75" s="118">
        <f t="shared" si="17"/>
        <v>5.0918743119776075E-3</v>
      </c>
      <c r="J75" s="118">
        <f t="shared" si="18"/>
        <v>8.3179154243960294E-5</v>
      </c>
      <c r="Q75" s="111">
        <v>41972</v>
      </c>
      <c r="R75">
        <v>376.15200800000002</v>
      </c>
      <c r="S75" s="111">
        <v>43121</v>
      </c>
      <c r="T75">
        <v>1049.579956</v>
      </c>
      <c r="U75" s="63">
        <v>43158</v>
      </c>
      <c r="V75" s="57">
        <v>2.0045999999999999</v>
      </c>
    </row>
    <row r="76" spans="1:22" x14ac:dyDescent="0.25">
      <c r="A76" s="107">
        <v>43159</v>
      </c>
      <c r="B76" s="100">
        <f t="shared" si="19"/>
        <v>10687.200194999999</v>
      </c>
      <c r="C76" s="100">
        <f t="shared" si="7"/>
        <v>855.19897500000002</v>
      </c>
      <c r="D76" s="108">
        <f t="shared" si="10"/>
        <v>2.0563999999999999E-2</v>
      </c>
      <c r="F76" s="108">
        <f t="shared" si="15"/>
        <v>2.782764871655985E-2</v>
      </c>
      <c r="G76" s="108">
        <f t="shared" si="16"/>
        <v>-2.6614226338441682E-2</v>
      </c>
      <c r="I76" s="118">
        <f t="shared" si="17"/>
        <v>7.2550587036585381E-4</v>
      </c>
      <c r="J76" s="118">
        <f t="shared" si="18"/>
        <v>7.6933038997760526E-4</v>
      </c>
      <c r="Q76" s="111">
        <v>41973</v>
      </c>
      <c r="R76">
        <v>375.51001000000002</v>
      </c>
      <c r="S76" s="111">
        <v>43122</v>
      </c>
      <c r="T76">
        <v>1003.26001</v>
      </c>
      <c r="U76" s="63">
        <v>43159</v>
      </c>
      <c r="V76" s="57">
        <v>2.0564</v>
      </c>
    </row>
    <row r="77" spans="1:22" x14ac:dyDescent="0.25">
      <c r="A77" s="107">
        <v>43160</v>
      </c>
      <c r="B77" s="100">
        <f t="shared" si="19"/>
        <v>10385</v>
      </c>
      <c r="C77" s="100">
        <f t="shared" ref="C77:C104" si="20">VLOOKUP(A77,S$2:T$2842,2)</f>
        <v>872.20001200000002</v>
      </c>
      <c r="D77" s="108">
        <f t="shared" si="10"/>
        <v>2.0327999999999999E-2</v>
      </c>
      <c r="F77" s="108">
        <f t="shared" si="15"/>
        <v>-2.8684324611514711E-2</v>
      </c>
      <c r="G77" s="108">
        <f t="shared" si="16"/>
        <v>1.9684608006907744E-2</v>
      </c>
      <c r="I77" s="118">
        <f t="shared" si="17"/>
        <v>8.7478456372283358E-4</v>
      </c>
      <c r="J77" s="118">
        <f t="shared" si="18"/>
        <v>3.4454890773991706E-4</v>
      </c>
      <c r="Q77" s="111">
        <v>41974</v>
      </c>
      <c r="R77">
        <v>378.24899299999998</v>
      </c>
      <c r="S77" s="111">
        <v>43123</v>
      </c>
      <c r="T77">
        <v>986.22900400000003</v>
      </c>
      <c r="U77" s="63">
        <v>43160</v>
      </c>
      <c r="V77" s="57">
        <v>2.0327999999999999</v>
      </c>
    </row>
    <row r="78" spans="1:22" x14ac:dyDescent="0.25">
      <c r="A78" s="107">
        <v>43161</v>
      </c>
      <c r="B78" s="100">
        <f t="shared" si="19"/>
        <v>10977.400390999999</v>
      </c>
      <c r="C78" s="100">
        <f t="shared" si="20"/>
        <v>856.853027</v>
      </c>
      <c r="D78" s="108">
        <f t="shared" si="10"/>
        <v>2.0377999999999997E-2</v>
      </c>
      <c r="F78" s="108">
        <f t="shared" si="15"/>
        <v>5.547619216055466E-2</v>
      </c>
      <c r="G78" s="108">
        <f t="shared" si="16"/>
        <v>-1.7752362359351181E-2</v>
      </c>
      <c r="I78" s="118">
        <f t="shared" si="17"/>
        <v>2.9793868140872079E-3</v>
      </c>
      <c r="J78" s="118">
        <f t="shared" si="18"/>
        <v>3.5626342465337421E-4</v>
      </c>
      <c r="Q78" s="111">
        <v>41975</v>
      </c>
      <c r="R78">
        <v>379.25</v>
      </c>
      <c r="S78" s="111">
        <v>43124</v>
      </c>
      <c r="T78">
        <v>1058.780029</v>
      </c>
      <c r="U78" s="63">
        <v>43161</v>
      </c>
      <c r="V78" s="57">
        <v>2.0377999999999998</v>
      </c>
    </row>
    <row r="79" spans="1:22" x14ac:dyDescent="0.25">
      <c r="A79" s="107">
        <v>43164</v>
      </c>
      <c r="B79" s="100">
        <f t="shared" si="19"/>
        <v>11532.400390999999</v>
      </c>
      <c r="C79" s="100">
        <f t="shared" si="20"/>
        <v>853.68402100000003</v>
      </c>
      <c r="D79" s="108">
        <f t="shared" si="10"/>
        <v>2.0455999999999998E-2</v>
      </c>
      <c r="F79" s="108">
        <f t="shared" si="15"/>
        <v>4.9321849681330576E-2</v>
      </c>
      <c r="G79" s="108">
        <f t="shared" si="16"/>
        <v>-3.7052803145520841E-3</v>
      </c>
      <c r="I79" s="118">
        <f t="shared" si="17"/>
        <v>2.345408444447345E-3</v>
      </c>
      <c r="J79" s="118">
        <f t="shared" si="18"/>
        <v>2.3308228971806425E-5</v>
      </c>
      <c r="Q79" s="111">
        <v>41976</v>
      </c>
      <c r="R79">
        <v>381.72198500000002</v>
      </c>
      <c r="S79" s="111">
        <v>43125</v>
      </c>
      <c r="T79">
        <v>1056.030029</v>
      </c>
      <c r="U79" s="63">
        <v>43164</v>
      </c>
      <c r="V79" s="57">
        <v>2.0455999999999999</v>
      </c>
    </row>
    <row r="80" spans="1:22" x14ac:dyDescent="0.25">
      <c r="A80" s="107">
        <v>43165</v>
      </c>
      <c r="B80" s="100">
        <f t="shared" si="19"/>
        <v>11500.099609000001</v>
      </c>
      <c r="C80" s="100">
        <f t="shared" si="20"/>
        <v>816.95098900000005</v>
      </c>
      <c r="D80" s="108">
        <f t="shared" si="10"/>
        <v>2.0480999999999999E-2</v>
      </c>
      <c r="F80" s="108">
        <f t="shared" si="15"/>
        <v>-2.8048021860946903E-3</v>
      </c>
      <c r="G80" s="108">
        <f t="shared" si="16"/>
        <v>-4.3982022416570565E-2</v>
      </c>
      <c r="I80" s="118">
        <f t="shared" si="17"/>
        <v>1.3669544635235683E-5</v>
      </c>
      <c r="J80" s="118">
        <f t="shared" si="18"/>
        <v>2.0344251008123852E-3</v>
      </c>
      <c r="Q80" s="111">
        <v>41977</v>
      </c>
      <c r="R80">
        <v>375.71798699999999</v>
      </c>
      <c r="S80" s="111">
        <v>43126</v>
      </c>
      <c r="T80">
        <v>1055.170044</v>
      </c>
      <c r="U80" s="63">
        <v>43165</v>
      </c>
      <c r="V80" s="57">
        <v>2.0480999999999998</v>
      </c>
    </row>
    <row r="81" spans="1:22" x14ac:dyDescent="0.25">
      <c r="A81" s="107">
        <v>43166</v>
      </c>
      <c r="B81" s="100">
        <f t="shared" si="19"/>
        <v>10803.900390999999</v>
      </c>
      <c r="C81" s="100">
        <f t="shared" si="20"/>
        <v>752.83099400000003</v>
      </c>
      <c r="D81" s="108">
        <f t="shared" si="10"/>
        <v>2.0375999999999998E-2</v>
      </c>
      <c r="F81" s="108">
        <f t="shared" si="15"/>
        <v>-6.2448480736872369E-2</v>
      </c>
      <c r="G81" s="108">
        <f t="shared" si="16"/>
        <v>-8.1738345026932002E-2</v>
      </c>
      <c r="I81" s="118">
        <f t="shared" si="17"/>
        <v>4.0120712950120164E-3</v>
      </c>
      <c r="J81" s="118">
        <f t="shared" si="18"/>
        <v>6.8659327891350888E-3</v>
      </c>
      <c r="Q81" s="111">
        <v>41978</v>
      </c>
      <c r="R81">
        <v>369.44198599999999</v>
      </c>
      <c r="S81" s="111">
        <v>43127</v>
      </c>
      <c r="T81">
        <v>1107.0699460000001</v>
      </c>
      <c r="U81" s="63">
        <v>43166</v>
      </c>
      <c r="V81" s="57">
        <v>2.0375999999999999</v>
      </c>
    </row>
    <row r="82" spans="1:22" x14ac:dyDescent="0.25">
      <c r="A82" s="107">
        <v>43167</v>
      </c>
      <c r="B82" s="100">
        <f t="shared" si="19"/>
        <v>9951.4404300000006</v>
      </c>
      <c r="C82" s="100">
        <f t="shared" si="20"/>
        <v>704.59600799999998</v>
      </c>
      <c r="D82" s="108">
        <f t="shared" si="10"/>
        <v>2.0323000000000001E-2</v>
      </c>
      <c r="F82" s="108">
        <f t="shared" si="15"/>
        <v>-8.2189908720028626E-2</v>
      </c>
      <c r="G82" s="108">
        <f t="shared" si="16"/>
        <v>-6.621615878437126E-2</v>
      </c>
      <c r="I82" s="118">
        <f t="shared" si="17"/>
        <v>6.9026754295938081E-3</v>
      </c>
      <c r="J82" s="118">
        <f t="shared" si="18"/>
        <v>4.5345056539645668E-3</v>
      </c>
      <c r="Q82" s="111">
        <v>41979</v>
      </c>
      <c r="R82">
        <v>376.75698899999998</v>
      </c>
      <c r="S82" s="111">
        <v>43128</v>
      </c>
      <c r="T82">
        <v>1246.01001</v>
      </c>
      <c r="U82" s="63">
        <v>43167</v>
      </c>
      <c r="V82" s="57">
        <v>2.0323000000000002</v>
      </c>
    </row>
    <row r="83" spans="1:22" x14ac:dyDescent="0.25">
      <c r="A83" s="107">
        <v>43168</v>
      </c>
      <c r="B83" s="100">
        <f t="shared" si="19"/>
        <v>9414.6904300000006</v>
      </c>
      <c r="C83" s="100">
        <f t="shared" si="20"/>
        <v>728.91601600000001</v>
      </c>
      <c r="D83" s="108">
        <f t="shared" si="10"/>
        <v>2.019E-2</v>
      </c>
      <c r="F83" s="108">
        <f t="shared" si="15"/>
        <v>-5.5446026468251475E-2</v>
      </c>
      <c r="G83" s="108">
        <f t="shared" si="16"/>
        <v>3.3933920717347021E-2</v>
      </c>
      <c r="I83" s="118">
        <f t="shared" si="17"/>
        <v>3.1740219636590236E-3</v>
      </c>
      <c r="J83" s="118">
        <f t="shared" si="18"/>
        <v>1.0765841221125521E-3</v>
      </c>
      <c r="Q83" s="111">
        <v>41980</v>
      </c>
      <c r="R83">
        <v>374.83599900000002</v>
      </c>
      <c r="S83" s="111">
        <v>43129</v>
      </c>
      <c r="T83">
        <v>1182.3599850000001</v>
      </c>
      <c r="U83" s="63">
        <v>43168</v>
      </c>
      <c r="V83" s="57">
        <v>2.0190000000000001</v>
      </c>
    </row>
    <row r="84" spans="1:22" x14ac:dyDescent="0.25">
      <c r="A84" s="107">
        <v>43171</v>
      </c>
      <c r="B84" s="100">
        <f t="shared" si="19"/>
        <v>9602.9296880000002</v>
      </c>
      <c r="C84" s="100">
        <f t="shared" si="20"/>
        <v>699.83099400000003</v>
      </c>
      <c r="D84" s="108">
        <f t="shared" si="10"/>
        <v>2.0267E-2</v>
      </c>
      <c r="F84" s="108">
        <f t="shared" si="15"/>
        <v>1.9796946691736039E-2</v>
      </c>
      <c r="G84" s="108">
        <f t="shared" si="16"/>
        <v>-4.0719652232639625E-2</v>
      </c>
      <c r="I84" s="118">
        <f t="shared" si="17"/>
        <v>3.5738065523447022E-4</v>
      </c>
      <c r="J84" s="118">
        <f t="shared" si="18"/>
        <v>1.7507723440856281E-3</v>
      </c>
      <c r="Q84" s="111">
        <v>41981</v>
      </c>
      <c r="R84">
        <v>374.96499599999999</v>
      </c>
      <c r="S84" s="111">
        <v>43130</v>
      </c>
      <c r="T84">
        <v>1071.130005</v>
      </c>
      <c r="U84" s="63">
        <v>43171</v>
      </c>
      <c r="V84" s="57">
        <v>2.0266999999999999</v>
      </c>
    </row>
    <row r="85" spans="1:22" x14ac:dyDescent="0.25">
      <c r="A85" s="107">
        <v>43172</v>
      </c>
      <c r="B85" s="100">
        <f t="shared" si="19"/>
        <v>9173.0400389999995</v>
      </c>
      <c r="C85" s="100">
        <f t="shared" si="20"/>
        <v>690.82702600000005</v>
      </c>
      <c r="D85" s="108">
        <f t="shared" si="10"/>
        <v>2.0266000000000003E-2</v>
      </c>
      <c r="F85" s="108">
        <f t="shared" si="15"/>
        <v>-4.5799476357281321E-2</v>
      </c>
      <c r="G85" s="108">
        <f t="shared" si="16"/>
        <v>-1.2949400486435003E-2</v>
      </c>
      <c r="I85" s="118">
        <f t="shared" si="17"/>
        <v>2.1801343566664427E-3</v>
      </c>
      <c r="J85" s="118">
        <f t="shared" si="18"/>
        <v>1.9802061660796594E-4</v>
      </c>
      <c r="Q85" s="111">
        <v>41982</v>
      </c>
      <c r="R85">
        <v>361.89498900000001</v>
      </c>
      <c r="S85" s="111">
        <v>43131</v>
      </c>
      <c r="T85">
        <v>1118.3100589999999</v>
      </c>
      <c r="U85" s="63">
        <v>43172</v>
      </c>
      <c r="V85" s="57">
        <v>2.0266000000000002</v>
      </c>
    </row>
    <row r="86" spans="1:22" x14ac:dyDescent="0.25">
      <c r="A86" s="107">
        <v>43173</v>
      </c>
      <c r="B86" s="100">
        <f t="shared" si="19"/>
        <v>9214.6503909999992</v>
      </c>
      <c r="C86" s="100">
        <f t="shared" si="20"/>
        <v>614.29101600000001</v>
      </c>
      <c r="D86" s="108">
        <f t="shared" si="10"/>
        <v>2.0344000000000001E-2</v>
      </c>
      <c r="F86" s="108">
        <f t="shared" si="15"/>
        <v>4.5258998879127432E-3</v>
      </c>
      <c r="G86" s="108">
        <f t="shared" si="16"/>
        <v>-0.11742068497670211</v>
      </c>
      <c r="I86" s="118">
        <f t="shared" si="17"/>
        <v>1.3202084953218386E-5</v>
      </c>
      <c r="J86" s="118">
        <f t="shared" si="18"/>
        <v>1.4052505517996387E-2</v>
      </c>
      <c r="Q86" s="111">
        <v>41983</v>
      </c>
      <c r="R86">
        <v>352.20498700000002</v>
      </c>
      <c r="S86" s="111">
        <v>43132</v>
      </c>
      <c r="T86">
        <v>1036.790039</v>
      </c>
      <c r="U86" s="63">
        <v>43173</v>
      </c>
      <c r="V86" s="57">
        <v>2.0344000000000002</v>
      </c>
    </row>
    <row r="87" spans="1:22" x14ac:dyDescent="0.25">
      <c r="A87" s="107">
        <v>43174</v>
      </c>
      <c r="B87" s="100">
        <f t="shared" si="19"/>
        <v>8290.7597659999992</v>
      </c>
      <c r="C87" s="100">
        <f t="shared" si="20"/>
        <v>611.30401600000005</v>
      </c>
      <c r="D87" s="108">
        <f t="shared" si="10"/>
        <v>2.0447000000000003E-2</v>
      </c>
      <c r="F87" s="108">
        <f t="shared" si="15"/>
        <v>-0.1056530378411864</v>
      </c>
      <c r="G87" s="108">
        <f t="shared" si="16"/>
        <v>-4.8743766679129052E-3</v>
      </c>
      <c r="I87" s="118">
        <f t="shared" si="17"/>
        <v>1.1351937259191923E-2</v>
      </c>
      <c r="J87" s="118">
        <f t="shared" si="18"/>
        <v>3.5963481519533937E-5</v>
      </c>
      <c r="Q87" s="111">
        <v>41984</v>
      </c>
      <c r="R87">
        <v>344.33999599999999</v>
      </c>
      <c r="S87" s="111">
        <v>43133</v>
      </c>
      <c r="T87">
        <v>915.78497300000004</v>
      </c>
      <c r="U87" s="63">
        <v>43174</v>
      </c>
      <c r="V87" s="57">
        <v>2.0447000000000002</v>
      </c>
    </row>
    <row r="88" spans="1:22" x14ac:dyDescent="0.25">
      <c r="A88" s="107">
        <v>43175</v>
      </c>
      <c r="B88" s="100">
        <f t="shared" si="19"/>
        <v>8322.9101559999999</v>
      </c>
      <c r="C88" s="100">
        <f t="shared" si="20"/>
        <v>601.66601600000001</v>
      </c>
      <c r="D88" s="108">
        <f t="shared" si="10"/>
        <v>2.0497000000000001E-2</v>
      </c>
      <c r="F88" s="108">
        <f t="shared" si="15"/>
        <v>3.870358600414292E-3</v>
      </c>
      <c r="G88" s="108">
        <f t="shared" si="16"/>
        <v>-1.589190596101453E-2</v>
      </c>
      <c r="I88" s="118">
        <f t="shared" si="17"/>
        <v>8.868043608894567E-6</v>
      </c>
      <c r="J88" s="118">
        <f t="shared" si="18"/>
        <v>2.8949271050867628E-4</v>
      </c>
      <c r="Q88" s="111">
        <v>41985</v>
      </c>
      <c r="R88">
        <v>350.83300800000001</v>
      </c>
      <c r="S88" s="111">
        <v>43134</v>
      </c>
      <c r="T88">
        <v>964.01898200000005</v>
      </c>
      <c r="U88" s="63">
        <v>43175</v>
      </c>
      <c r="V88" s="57">
        <v>2.0497000000000001</v>
      </c>
    </row>
    <row r="89" spans="1:22" x14ac:dyDescent="0.25">
      <c r="A89" s="107">
        <v>43178</v>
      </c>
      <c r="B89" s="100">
        <f t="shared" si="19"/>
        <v>8344.1201170000004</v>
      </c>
      <c r="C89" s="100">
        <f t="shared" si="20"/>
        <v>556.72601299999997</v>
      </c>
      <c r="D89" s="108">
        <f t="shared" si="10"/>
        <v>2.06E-2</v>
      </c>
      <c r="F89" s="108">
        <f t="shared" si="15"/>
        <v>2.5451411681611802E-3</v>
      </c>
      <c r="G89" s="108">
        <f t="shared" si="16"/>
        <v>-7.7629279417973152E-2</v>
      </c>
      <c r="I89" s="118">
        <f t="shared" si="17"/>
        <v>2.731445802716568E-6</v>
      </c>
      <c r="J89" s="118">
        <f t="shared" si="18"/>
        <v>6.2018552599196822E-3</v>
      </c>
      <c r="Q89" s="111">
        <v>41986</v>
      </c>
      <c r="R89">
        <v>352.381012</v>
      </c>
      <c r="S89" s="111">
        <v>43135</v>
      </c>
      <c r="T89">
        <v>834.682007</v>
      </c>
      <c r="U89" s="63">
        <v>43178</v>
      </c>
      <c r="V89" s="57">
        <v>2.06</v>
      </c>
    </row>
    <row r="90" spans="1:22" x14ac:dyDescent="0.25">
      <c r="A90" s="107">
        <v>43179</v>
      </c>
      <c r="B90" s="100">
        <f t="shared" si="19"/>
        <v>8619.6699219999991</v>
      </c>
      <c r="C90" s="100">
        <f t="shared" si="20"/>
        <v>557.17498799999998</v>
      </c>
      <c r="D90" s="108">
        <f t="shared" si="10"/>
        <v>2.0573999999999999E-2</v>
      </c>
      <c r="F90" s="108">
        <f t="shared" si="15"/>
        <v>3.2489678622599882E-2</v>
      </c>
      <c r="G90" s="108">
        <f t="shared" si="16"/>
        <v>8.0613092888981441E-4</v>
      </c>
      <c r="I90" s="118">
        <f t="shared" si="17"/>
        <v>9.9838595987280327E-4</v>
      </c>
      <c r="J90" s="118">
        <f t="shared" si="18"/>
        <v>1.0013960526800826E-7</v>
      </c>
      <c r="Q90" s="111">
        <v>41987</v>
      </c>
      <c r="R90">
        <v>346.72699</v>
      </c>
      <c r="S90" s="111">
        <v>43136</v>
      </c>
      <c r="T90">
        <v>697.95098900000005</v>
      </c>
      <c r="U90" s="63">
        <v>43179</v>
      </c>
      <c r="V90" s="57">
        <v>2.0573999999999999</v>
      </c>
    </row>
    <row r="91" spans="1:22" x14ac:dyDescent="0.25">
      <c r="A91" s="107">
        <v>43180</v>
      </c>
      <c r="B91" s="100">
        <f t="shared" si="19"/>
        <v>8937.4804690000001</v>
      </c>
      <c r="C91" s="100">
        <f t="shared" si="20"/>
        <v>561.73199499999998</v>
      </c>
      <c r="D91" s="108">
        <f t="shared" si="10"/>
        <v>2.0364E-2</v>
      </c>
      <c r="F91" s="108">
        <f t="shared" si="15"/>
        <v>3.6206930899954415E-2</v>
      </c>
      <c r="G91" s="108">
        <f t="shared" si="16"/>
        <v>8.1455067586260199E-3</v>
      </c>
      <c r="I91" s="118">
        <f t="shared" si="17"/>
        <v>1.2471137942681742E-3</v>
      </c>
      <c r="J91" s="118">
        <f t="shared" si="18"/>
        <v>4.9321509341448668E-5</v>
      </c>
      <c r="Q91" s="111">
        <v>41988</v>
      </c>
      <c r="R91">
        <v>351.36099200000001</v>
      </c>
      <c r="S91" s="111">
        <v>43137</v>
      </c>
      <c r="T91">
        <v>793.12200900000005</v>
      </c>
      <c r="U91" s="63">
        <v>43180</v>
      </c>
      <c r="V91" s="57">
        <v>2.0364</v>
      </c>
    </row>
    <row r="92" spans="1:22" x14ac:dyDescent="0.25">
      <c r="A92" s="107">
        <v>43181</v>
      </c>
      <c r="B92" s="100">
        <f t="shared" si="19"/>
        <v>8939.4404300000006</v>
      </c>
      <c r="C92" s="100">
        <f t="shared" si="20"/>
        <v>539.70202600000005</v>
      </c>
      <c r="D92" s="108">
        <f t="shared" si="10"/>
        <v>2.0258999999999999E-2</v>
      </c>
      <c r="F92" s="108">
        <f t="shared" si="15"/>
        <v>2.1927277285804792E-4</v>
      </c>
      <c r="G92" s="108">
        <f t="shared" si="16"/>
        <v>-4.0007675372462081E-2</v>
      </c>
      <c r="I92" s="118">
        <f t="shared" si="17"/>
        <v>4.5314407490162973E-7</v>
      </c>
      <c r="J92" s="118">
        <f t="shared" si="18"/>
        <v>1.6916978538003967E-3</v>
      </c>
      <c r="Q92" s="111">
        <v>41989</v>
      </c>
      <c r="R92">
        <v>345.67300399999999</v>
      </c>
      <c r="S92" s="111">
        <v>43138</v>
      </c>
      <c r="T92">
        <v>757.067993</v>
      </c>
      <c r="U92" s="63">
        <v>43181</v>
      </c>
      <c r="V92" s="57">
        <v>2.0259</v>
      </c>
    </row>
    <row r="93" spans="1:22" x14ac:dyDescent="0.25">
      <c r="A93" s="107">
        <v>43182</v>
      </c>
      <c r="B93" s="100">
        <f t="shared" si="19"/>
        <v>8736.25</v>
      </c>
      <c r="C93" s="100">
        <f t="shared" si="20"/>
        <v>539.61901899999998</v>
      </c>
      <c r="D93" s="108">
        <f t="shared" si="10"/>
        <v>2.0125999999999998E-2</v>
      </c>
      <c r="F93" s="108">
        <f t="shared" si="15"/>
        <v>-2.2991959694682151E-2</v>
      </c>
      <c r="G93" s="108">
        <f t="shared" si="16"/>
        <v>-1.538133635925476E-4</v>
      </c>
      <c r="I93" s="118">
        <f t="shared" si="17"/>
        <v>5.7046419251959913E-4</v>
      </c>
      <c r="J93" s="118">
        <f t="shared" si="18"/>
        <v>1.6291783675601535E-6</v>
      </c>
      <c r="Q93" s="111">
        <v>41990</v>
      </c>
      <c r="R93">
        <v>326.85501099999999</v>
      </c>
      <c r="S93" s="111">
        <v>43139</v>
      </c>
      <c r="T93">
        <v>817.807007</v>
      </c>
      <c r="U93" s="63">
        <v>43182</v>
      </c>
      <c r="V93" s="57">
        <v>2.0125999999999999</v>
      </c>
    </row>
    <row r="94" spans="1:22" x14ac:dyDescent="0.25">
      <c r="A94" s="107">
        <v>43185</v>
      </c>
      <c r="B94" s="100">
        <f t="shared" si="19"/>
        <v>8498.4697269999997</v>
      </c>
      <c r="C94" s="100">
        <f t="shared" si="20"/>
        <v>489.95098899999999</v>
      </c>
      <c r="D94" s="108">
        <f t="shared" si="10"/>
        <v>2.0282000000000001E-2</v>
      </c>
      <c r="F94" s="108">
        <f t="shared" si="15"/>
        <v>-2.7594920638303932E-2</v>
      </c>
      <c r="G94" s="108">
        <f t="shared" si="16"/>
        <v>-9.6558006538217889E-2</v>
      </c>
      <c r="I94" s="118">
        <f t="shared" si="17"/>
        <v>8.1152929122404386E-4</v>
      </c>
      <c r="J94" s="118">
        <f t="shared" si="18"/>
        <v>9.5414968600967213E-3</v>
      </c>
      <c r="Q94" s="111">
        <v>41991</v>
      </c>
      <c r="R94">
        <v>319.78500400000001</v>
      </c>
      <c r="S94" s="111">
        <v>43140</v>
      </c>
      <c r="T94">
        <v>883.86499000000003</v>
      </c>
      <c r="U94" s="63">
        <v>43185</v>
      </c>
      <c r="V94" s="57">
        <v>2.0282</v>
      </c>
    </row>
    <row r="95" spans="1:22" x14ac:dyDescent="0.25">
      <c r="A95" s="107">
        <v>43186</v>
      </c>
      <c r="B95" s="100">
        <f t="shared" si="19"/>
        <v>8200</v>
      </c>
      <c r="C95" s="100">
        <f t="shared" si="20"/>
        <v>450.11599699999999</v>
      </c>
      <c r="D95" s="108">
        <f t="shared" si="10"/>
        <v>2.0280999999999997E-2</v>
      </c>
      <c r="F95" s="108">
        <f t="shared" si="15"/>
        <v>-3.5751960900689994E-2</v>
      </c>
      <c r="G95" s="108">
        <f t="shared" si="16"/>
        <v>-8.4800042994902292E-2</v>
      </c>
      <c r="I95" s="118">
        <f t="shared" si="17"/>
        <v>1.3428115707886704E-3</v>
      </c>
      <c r="J95" s="118">
        <f t="shared" si="18"/>
        <v>7.3826970311799316E-3</v>
      </c>
      <c r="Q95" s="111">
        <v>41992</v>
      </c>
      <c r="R95">
        <v>311.17898600000001</v>
      </c>
      <c r="S95" s="111">
        <v>43141</v>
      </c>
      <c r="T95">
        <v>860.41497800000002</v>
      </c>
      <c r="U95" s="63">
        <v>43186</v>
      </c>
      <c r="V95" s="57">
        <v>2.0280999999999998</v>
      </c>
    </row>
    <row r="96" spans="1:22" x14ac:dyDescent="0.25">
      <c r="A96" s="107">
        <v>43187</v>
      </c>
      <c r="B96" s="100">
        <f t="shared" si="19"/>
        <v>7836.830078</v>
      </c>
      <c r="C96" s="100">
        <f t="shared" si="20"/>
        <v>446.27899200000002</v>
      </c>
      <c r="D96" s="108">
        <f t="shared" si="10"/>
        <v>2.1061E-2</v>
      </c>
      <c r="F96" s="108">
        <f t="shared" si="15"/>
        <v>-4.5299728455718835E-2</v>
      </c>
      <c r="G96" s="108">
        <f t="shared" si="16"/>
        <v>-8.561021607468966E-3</v>
      </c>
      <c r="I96" s="118">
        <f t="shared" si="17"/>
        <v>2.1337157376467514E-3</v>
      </c>
      <c r="J96" s="118">
        <f t="shared" si="18"/>
        <v>9.3772127566068978E-5</v>
      </c>
      <c r="Q96" s="111">
        <v>41993</v>
      </c>
      <c r="R96">
        <v>317.618988</v>
      </c>
      <c r="S96" s="111">
        <v>43142</v>
      </c>
      <c r="T96">
        <v>814.65997300000004</v>
      </c>
      <c r="U96" s="63">
        <v>43187</v>
      </c>
      <c r="V96" s="57">
        <v>2.1061000000000001</v>
      </c>
    </row>
    <row r="97" spans="1:22" x14ac:dyDescent="0.25">
      <c r="A97" s="107">
        <v>43188</v>
      </c>
      <c r="B97" s="100">
        <f t="shared" si="19"/>
        <v>7979.0698240000002</v>
      </c>
      <c r="C97" s="100">
        <f t="shared" si="20"/>
        <v>385.96798699999999</v>
      </c>
      <c r="D97" s="108">
        <f t="shared" si="10"/>
        <v>2.0821999999999997E-2</v>
      </c>
      <c r="F97" s="108">
        <f t="shared" si="15"/>
        <v>1.7987415444665089E-2</v>
      </c>
      <c r="G97" s="108">
        <f t="shared" si="16"/>
        <v>-0.14518986825838898</v>
      </c>
      <c r="I97" s="118">
        <f t="shared" si="17"/>
        <v>2.9223844043960851E-4</v>
      </c>
      <c r="J97" s="118">
        <f t="shared" si="18"/>
        <v>2.1407332326103035E-2</v>
      </c>
      <c r="Q97" s="111">
        <v>41994</v>
      </c>
      <c r="R97">
        <v>329.54299900000001</v>
      </c>
      <c r="S97" s="111">
        <v>43143</v>
      </c>
      <c r="T97">
        <v>868.70696999999996</v>
      </c>
      <c r="U97" s="63">
        <v>43188</v>
      </c>
      <c r="V97" s="57">
        <v>2.0821999999999998</v>
      </c>
    </row>
    <row r="98" spans="1:22" x14ac:dyDescent="0.25">
      <c r="A98" s="107">
        <v>43192</v>
      </c>
      <c r="B98" s="100">
        <f t="shared" si="19"/>
        <v>6844.8598629999997</v>
      </c>
      <c r="C98" s="100">
        <f t="shared" si="20"/>
        <v>386.42498799999998</v>
      </c>
      <c r="D98" s="108">
        <f t="shared" si="10"/>
        <v>2.0716999999999999E-2</v>
      </c>
      <c r="F98" s="108">
        <f t="shared" si="15"/>
        <v>-0.15332385562824058</v>
      </c>
      <c r="G98" s="108">
        <f t="shared" si="16"/>
        <v>1.1833381921366737E-3</v>
      </c>
      <c r="I98" s="118">
        <f t="shared" si="17"/>
        <v>2.3782663537031973E-2</v>
      </c>
      <c r="J98" s="118">
        <f t="shared" si="18"/>
        <v>3.6916365051676789E-9</v>
      </c>
      <c r="Q98" s="111">
        <v>41995</v>
      </c>
      <c r="R98">
        <v>321.067993</v>
      </c>
      <c r="S98" s="111">
        <v>43144</v>
      </c>
      <c r="T98">
        <v>845.25799600000005</v>
      </c>
      <c r="U98" s="63">
        <v>43192</v>
      </c>
      <c r="V98" s="57">
        <v>2.0716999999999999</v>
      </c>
    </row>
    <row r="99" spans="1:22" x14ac:dyDescent="0.25">
      <c r="A99" s="107">
        <v>43193</v>
      </c>
      <c r="B99" s="100">
        <f t="shared" si="19"/>
        <v>7102.2597660000001</v>
      </c>
      <c r="C99" s="100">
        <f t="shared" si="20"/>
        <v>416.89300500000002</v>
      </c>
      <c r="D99" s="108">
        <f t="shared" si="10"/>
        <v>2.0767999999999998E-2</v>
      </c>
      <c r="F99" s="108">
        <f t="shared" si="15"/>
        <v>3.6915024678416231E-2</v>
      </c>
      <c r="G99" s="108">
        <f t="shared" si="16"/>
        <v>7.5891837157517017E-2</v>
      </c>
      <c r="I99" s="118">
        <f t="shared" si="17"/>
        <v>1.2976271442206896E-3</v>
      </c>
      <c r="J99" s="118">
        <f t="shared" si="18"/>
        <v>5.5904419126037875E-3</v>
      </c>
      <c r="Q99" s="111">
        <v>41996</v>
      </c>
      <c r="R99">
        <v>332.016998</v>
      </c>
      <c r="S99" s="111">
        <v>43145</v>
      </c>
      <c r="T99">
        <v>923.56097399999999</v>
      </c>
      <c r="U99" s="63">
        <v>43193</v>
      </c>
      <c r="V99" s="57">
        <v>2.0768</v>
      </c>
    </row>
    <row r="100" spans="1:22" x14ac:dyDescent="0.25">
      <c r="A100" s="107">
        <v>43194</v>
      </c>
      <c r="B100" s="100">
        <f t="shared" si="19"/>
        <v>7456.4101559999999</v>
      </c>
      <c r="C100" s="100">
        <f t="shared" si="20"/>
        <v>380.54299900000001</v>
      </c>
      <c r="D100" s="108">
        <f t="shared" si="10"/>
        <v>2.0584999999999999E-2</v>
      </c>
      <c r="F100" s="108">
        <f t="shared" si="15"/>
        <v>4.8661075754088401E-2</v>
      </c>
      <c r="G100" s="108">
        <f t="shared" si="16"/>
        <v>-9.1230428654726303E-2</v>
      </c>
      <c r="I100" s="118">
        <f t="shared" si="17"/>
        <v>2.2818432743159662E-3</v>
      </c>
      <c r="J100" s="118">
        <f t="shared" si="18"/>
        <v>8.5290780881178228E-3</v>
      </c>
      <c r="Q100" s="111">
        <v>41997</v>
      </c>
      <c r="R100">
        <v>334.38501000000002</v>
      </c>
      <c r="S100" s="111">
        <v>43146</v>
      </c>
      <c r="T100">
        <v>936.97601299999997</v>
      </c>
      <c r="U100" s="63">
        <v>43194</v>
      </c>
      <c r="V100" s="57">
        <v>2.0585</v>
      </c>
    </row>
    <row r="101" spans="1:22" x14ac:dyDescent="0.25">
      <c r="A101" s="107">
        <v>43195</v>
      </c>
      <c r="B101" s="100">
        <f t="shared" si="19"/>
        <v>6848.6499020000001</v>
      </c>
      <c r="C101" s="100">
        <f t="shared" si="20"/>
        <v>383.23199499999998</v>
      </c>
      <c r="D101" s="108">
        <f t="shared" si="10"/>
        <v>2.0662E-2</v>
      </c>
      <c r="F101" s="108">
        <f t="shared" si="15"/>
        <v>-8.5022547813515814E-2</v>
      </c>
      <c r="G101" s="108">
        <f t="shared" si="16"/>
        <v>7.0413593828453358E-3</v>
      </c>
      <c r="I101" s="118">
        <f t="shared" si="17"/>
        <v>7.3813838495027564E-3</v>
      </c>
      <c r="J101" s="118">
        <f t="shared" si="18"/>
        <v>3.5031957038961681E-5</v>
      </c>
      <c r="Q101" s="111">
        <v>41998</v>
      </c>
      <c r="R101">
        <v>322.28601099999997</v>
      </c>
      <c r="S101" s="111">
        <v>43147</v>
      </c>
      <c r="T101">
        <v>944.21002199999998</v>
      </c>
      <c r="U101" s="63">
        <v>43195</v>
      </c>
      <c r="V101" s="57">
        <v>2.0661999999999998</v>
      </c>
    </row>
    <row r="102" spans="1:22" x14ac:dyDescent="0.25">
      <c r="A102" s="107">
        <v>43196</v>
      </c>
      <c r="B102" s="100">
        <f t="shared" si="19"/>
        <v>6815.9599609999996</v>
      </c>
      <c r="C102" s="100">
        <f t="shared" si="20"/>
        <v>370.28500400000001</v>
      </c>
      <c r="D102" s="108">
        <f t="shared" si="10"/>
        <v>2.0451E-2</v>
      </c>
      <c r="F102" s="108">
        <f t="shared" si="15"/>
        <v>-4.7846230065733408E-3</v>
      </c>
      <c r="G102" s="108">
        <f t="shared" si="16"/>
        <v>-3.4367546664990201E-2</v>
      </c>
      <c r="I102" s="118">
        <f t="shared" si="17"/>
        <v>3.2228959702518265E-5</v>
      </c>
      <c r="J102" s="118">
        <f t="shared" si="18"/>
        <v>1.2595490447892203E-3</v>
      </c>
      <c r="Q102" s="111">
        <v>41999</v>
      </c>
      <c r="R102">
        <v>319.15200800000002</v>
      </c>
      <c r="S102" s="111">
        <v>43148</v>
      </c>
      <c r="T102">
        <v>974.11499000000003</v>
      </c>
      <c r="U102" s="63">
        <v>43196</v>
      </c>
      <c r="V102" s="57">
        <v>2.0451000000000001</v>
      </c>
    </row>
    <row r="103" spans="1:22" x14ac:dyDescent="0.25">
      <c r="A103" s="107">
        <v>43199</v>
      </c>
      <c r="B103" s="100">
        <f t="shared" si="19"/>
        <v>7044.3198240000002</v>
      </c>
      <c r="C103" s="100">
        <f t="shared" si="20"/>
        <v>398.52600100000001</v>
      </c>
      <c r="D103" s="108">
        <f t="shared" si="10"/>
        <v>2.0554000000000003E-2</v>
      </c>
      <c r="F103" s="108">
        <f t="shared" si="15"/>
        <v>3.2954678107783408E-2</v>
      </c>
      <c r="G103" s="108">
        <f t="shared" si="16"/>
        <v>7.3499753073543062E-2</v>
      </c>
      <c r="I103" s="118">
        <f t="shared" si="17"/>
        <v>1.0279875907153403E-3</v>
      </c>
      <c r="J103" s="118">
        <f t="shared" si="18"/>
        <v>5.2384552757402331E-3</v>
      </c>
      <c r="Q103" s="111">
        <v>42000</v>
      </c>
      <c r="R103">
        <v>327.58300800000001</v>
      </c>
      <c r="S103" s="111">
        <v>43149</v>
      </c>
      <c r="T103">
        <v>923.921021</v>
      </c>
      <c r="U103" s="63">
        <v>43199</v>
      </c>
      <c r="V103" s="57">
        <v>2.0554000000000001</v>
      </c>
    </row>
    <row r="104" spans="1:22" x14ac:dyDescent="0.25">
      <c r="A104" s="107">
        <v>43200</v>
      </c>
      <c r="B104" s="100">
        <f t="shared" si="19"/>
        <v>6795.4399409999996</v>
      </c>
      <c r="C104" s="100">
        <f t="shared" si="20"/>
        <v>414.24301100000002</v>
      </c>
      <c r="D104" s="108">
        <f t="shared" si="10"/>
        <v>2.0605999999999999E-2</v>
      </c>
      <c r="F104" s="108">
        <f t="shared" si="15"/>
        <v>-3.5969803031496994E-2</v>
      </c>
      <c r="G104" s="108">
        <f t="shared" si="16"/>
        <v>3.8680041431232937E-2</v>
      </c>
      <c r="I104" s="118">
        <f t="shared" si="17"/>
        <v>1.3588244114820318E-3</v>
      </c>
      <c r="J104" s="118">
        <f t="shared" si="18"/>
        <v>1.4105629577405548E-3</v>
      </c>
      <c r="Q104" s="111">
        <v>42001</v>
      </c>
      <c r="R104">
        <v>316.16000400000001</v>
      </c>
      <c r="S104" s="111">
        <v>43150</v>
      </c>
      <c r="T104">
        <v>943.86499000000003</v>
      </c>
      <c r="U104" s="63">
        <v>43200</v>
      </c>
      <c r="V104" s="57">
        <v>2.0606</v>
      </c>
    </row>
    <row r="105" spans="1:22" x14ac:dyDescent="0.25">
      <c r="A105" s="107">
        <v>43201</v>
      </c>
      <c r="B105" s="100">
        <f t="shared" si="19"/>
        <v>6843.4702150000003</v>
      </c>
      <c r="C105" s="100">
        <f>VLOOKUP(A105,S$2:T$2842,2)</f>
        <v>430.540009</v>
      </c>
      <c r="D105" s="108">
        <f t="shared" si="10"/>
        <v>2.0579E-2</v>
      </c>
      <c r="F105" s="108">
        <f t="shared" si="15"/>
        <v>7.0431540349904509E-3</v>
      </c>
      <c r="G105" s="108">
        <f t="shared" si="16"/>
        <v>3.8587470960369075E-2</v>
      </c>
      <c r="I105" s="118">
        <f t="shared" si="17"/>
        <v>3.7831374883326101E-5</v>
      </c>
      <c r="J105" s="118">
        <f t="shared" si="18"/>
        <v>1.403618103134606E-3</v>
      </c>
      <c r="Q105" s="111">
        <v>42002</v>
      </c>
      <c r="R105">
        <v>317.70098899999999</v>
      </c>
      <c r="S105" s="111">
        <v>43151</v>
      </c>
      <c r="T105">
        <v>895.37097200000005</v>
      </c>
      <c r="U105" s="63">
        <v>43201</v>
      </c>
      <c r="V105" s="57">
        <v>2.0579000000000001</v>
      </c>
    </row>
    <row r="106" spans="1:22" x14ac:dyDescent="0.25">
      <c r="A106" s="107">
        <v>43202</v>
      </c>
      <c r="B106" s="100">
        <f t="shared" si="19"/>
        <v>6955.3798829999996</v>
      </c>
      <c r="C106" s="100">
        <f t="shared" ref="C106:C169" si="21">VLOOKUP(A106,S$2:T$2842,2)</f>
        <v>492.94101000000001</v>
      </c>
      <c r="D106" s="108">
        <f t="shared" si="10"/>
        <v>2.0865000000000002E-2</v>
      </c>
      <c r="F106" s="108">
        <f t="shared" si="15"/>
        <v>1.6220499658579968E-2</v>
      </c>
      <c r="G106" s="108">
        <f t="shared" si="16"/>
        <v>0.13534925604074388</v>
      </c>
      <c r="I106" s="118">
        <f t="shared" si="17"/>
        <v>2.3494964152786667E-4</v>
      </c>
      <c r="J106" s="118">
        <f t="shared" si="18"/>
        <v>1.801680073457412E-2</v>
      </c>
      <c r="Q106" s="111">
        <v>42003</v>
      </c>
      <c r="R106">
        <v>312.71899400000001</v>
      </c>
      <c r="S106" s="111">
        <v>43152</v>
      </c>
      <c r="T106">
        <v>849.97100799999998</v>
      </c>
      <c r="U106" s="63">
        <v>43202</v>
      </c>
      <c r="V106" s="57">
        <v>2.0865</v>
      </c>
    </row>
    <row r="107" spans="1:22" x14ac:dyDescent="0.25">
      <c r="A107" s="107">
        <v>43203</v>
      </c>
      <c r="B107" s="100">
        <f t="shared" si="19"/>
        <v>7901.0898440000001</v>
      </c>
      <c r="C107" s="100">
        <f t="shared" si="21"/>
        <v>492.73498499999999</v>
      </c>
      <c r="D107" s="108">
        <f t="shared" si="10"/>
        <v>2.0915E-2</v>
      </c>
      <c r="F107" s="108">
        <f t="shared" si="15"/>
        <v>0.12748526088159196</v>
      </c>
      <c r="G107" s="108">
        <f t="shared" si="16"/>
        <v>-4.1803798417650029E-4</v>
      </c>
      <c r="I107" s="118">
        <f t="shared" si="17"/>
        <v>1.6025744186996638E-2</v>
      </c>
      <c r="J107" s="118">
        <f t="shared" si="18"/>
        <v>2.3735017803205231E-6</v>
      </c>
      <c r="Q107" s="111">
        <v>42004</v>
      </c>
      <c r="R107">
        <v>310.91400099999998</v>
      </c>
      <c r="S107" s="111">
        <v>43153</v>
      </c>
      <c r="T107">
        <v>812.84497099999999</v>
      </c>
      <c r="U107" s="63">
        <v>43203</v>
      </c>
      <c r="V107" s="57">
        <v>2.0914999999999999</v>
      </c>
    </row>
    <row r="108" spans="1:22" x14ac:dyDescent="0.25">
      <c r="A108" s="107">
        <v>43206</v>
      </c>
      <c r="B108" s="100">
        <f t="shared" si="19"/>
        <v>8337.5703130000002</v>
      </c>
      <c r="C108" s="100">
        <f t="shared" si="21"/>
        <v>511.14700299999998</v>
      </c>
      <c r="D108" s="108">
        <f t="shared" si="10"/>
        <v>2.0992E-2</v>
      </c>
      <c r="F108" s="108">
        <f t="shared" si="15"/>
        <v>5.3771139654733346E-2</v>
      </c>
      <c r="G108" s="108">
        <f t="shared" si="16"/>
        <v>3.6685752209450584E-2</v>
      </c>
      <c r="I108" s="118">
        <f t="shared" si="17"/>
        <v>2.7961576659055651E-3</v>
      </c>
      <c r="J108" s="118">
        <f t="shared" si="18"/>
        <v>1.2647392636013545E-3</v>
      </c>
      <c r="Q108" s="111">
        <v>42005</v>
      </c>
      <c r="R108">
        <v>320.43499800000001</v>
      </c>
      <c r="S108" s="111">
        <v>43154</v>
      </c>
      <c r="T108">
        <v>864.18902600000001</v>
      </c>
      <c r="U108" s="63">
        <v>43206</v>
      </c>
      <c r="V108" s="57">
        <v>2.0992000000000002</v>
      </c>
    </row>
    <row r="109" spans="1:22" x14ac:dyDescent="0.25">
      <c r="A109" s="107">
        <v>43207</v>
      </c>
      <c r="B109" s="100">
        <f t="shared" si="19"/>
        <v>8071.6601559999999</v>
      </c>
      <c r="C109" s="100">
        <f t="shared" si="21"/>
        <v>502.89401199999998</v>
      </c>
      <c r="D109" s="108">
        <f t="shared" si="10"/>
        <v>2.1278000000000002E-2</v>
      </c>
      <c r="F109" s="108">
        <f t="shared" si="15"/>
        <v>-3.2412663970227129E-2</v>
      </c>
      <c r="G109" s="108">
        <f t="shared" si="16"/>
        <v>-1.6277789769017836E-2</v>
      </c>
      <c r="I109" s="118">
        <f t="shared" si="17"/>
        <v>1.109229453694225E-3</v>
      </c>
      <c r="J109" s="118">
        <f t="shared" si="18"/>
        <v>3.0277284559051019E-4</v>
      </c>
      <c r="Q109" s="111">
        <v>42006</v>
      </c>
      <c r="R109">
        <v>314.07900999999998</v>
      </c>
      <c r="S109" s="111">
        <v>43155</v>
      </c>
      <c r="T109">
        <v>840.51501499999995</v>
      </c>
      <c r="U109" s="63">
        <v>43207</v>
      </c>
      <c r="V109" s="57">
        <v>2.1278000000000001</v>
      </c>
    </row>
    <row r="110" spans="1:22" x14ac:dyDescent="0.25">
      <c r="A110" s="107">
        <v>43208</v>
      </c>
      <c r="B110" s="100">
        <f t="shared" si="19"/>
        <v>7944.4301759999998</v>
      </c>
      <c r="C110" s="100">
        <f t="shared" si="21"/>
        <v>524.78900099999998</v>
      </c>
      <c r="D110" s="108">
        <f t="shared" si="10"/>
        <v>2.1513000000000001E-2</v>
      </c>
      <c r="F110" s="108">
        <f t="shared" si="15"/>
        <v>-1.5888104245124879E-2</v>
      </c>
      <c r="G110" s="108">
        <f t="shared" si="16"/>
        <v>4.2616842782600806E-2</v>
      </c>
      <c r="I110" s="118">
        <f t="shared" si="17"/>
        <v>2.8158641486680298E-4</v>
      </c>
      <c r="J110" s="118">
        <f t="shared" si="18"/>
        <v>1.7217738975459378E-3</v>
      </c>
      <c r="Q110" s="111">
        <v>42007</v>
      </c>
      <c r="R110">
        <v>314.84600799999998</v>
      </c>
      <c r="S110" s="111">
        <v>43156</v>
      </c>
      <c r="T110">
        <v>844.80999799999995</v>
      </c>
      <c r="U110" s="63">
        <v>43208</v>
      </c>
      <c r="V110" s="57">
        <v>2.1513</v>
      </c>
    </row>
    <row r="111" spans="1:22" x14ac:dyDescent="0.25">
      <c r="A111" s="107">
        <v>43209</v>
      </c>
      <c r="B111" s="100">
        <f t="shared" si="19"/>
        <v>8159.2700199999999</v>
      </c>
      <c r="C111" s="100">
        <f t="shared" si="21"/>
        <v>567.88897699999995</v>
      </c>
      <c r="D111" s="108">
        <f t="shared" si="10"/>
        <v>2.1772999999999997E-2</v>
      </c>
      <c r="F111" s="108">
        <f t="shared" si="15"/>
        <v>2.6683630306887807E-2</v>
      </c>
      <c r="G111" s="108">
        <f t="shared" si="16"/>
        <v>7.8929657637712758E-2</v>
      </c>
      <c r="I111" s="118">
        <f t="shared" si="17"/>
        <v>6.6518588214332464E-4</v>
      </c>
      <c r="J111" s="118">
        <f t="shared" si="18"/>
        <v>6.0539414311674752E-3</v>
      </c>
      <c r="Q111" s="111">
        <v>42008</v>
      </c>
      <c r="R111">
        <v>281.14599600000003</v>
      </c>
      <c r="S111" s="111">
        <v>43157</v>
      </c>
      <c r="T111">
        <v>869.31500200000005</v>
      </c>
      <c r="U111" s="63">
        <v>43209</v>
      </c>
      <c r="V111" s="57">
        <v>2.1772999999999998</v>
      </c>
    </row>
    <row r="112" spans="1:22" x14ac:dyDescent="0.25">
      <c r="A112" s="107">
        <v>43210</v>
      </c>
      <c r="B112" s="100">
        <f t="shared" si="19"/>
        <v>8286.8798829999996</v>
      </c>
      <c r="C112" s="100">
        <f t="shared" si="21"/>
        <v>615.71801800000003</v>
      </c>
      <c r="D112" s="108">
        <f t="shared" si="10"/>
        <v>2.1901E-2</v>
      </c>
      <c r="F112" s="108">
        <f t="shared" si="15"/>
        <v>1.5518820490667551E-2</v>
      </c>
      <c r="G112" s="108">
        <f t="shared" si="16"/>
        <v>8.0863159153450326E-2</v>
      </c>
      <c r="I112" s="118">
        <f t="shared" si="17"/>
        <v>2.1393122442252895E-4</v>
      </c>
      <c r="J112" s="118">
        <f t="shared" si="18"/>
        <v>6.3585600668751487E-3</v>
      </c>
      <c r="Q112" s="111">
        <v>42009</v>
      </c>
      <c r="R112">
        <v>265.08401500000002</v>
      </c>
      <c r="S112" s="111">
        <v>43158</v>
      </c>
      <c r="T112">
        <v>878.26501499999995</v>
      </c>
      <c r="U112" s="63">
        <v>43210</v>
      </c>
      <c r="V112" s="57">
        <v>2.1901000000000002</v>
      </c>
    </row>
    <row r="113" spans="1:22" x14ac:dyDescent="0.25">
      <c r="A113" s="107">
        <v>43213</v>
      </c>
      <c r="B113" s="100">
        <f t="shared" si="19"/>
        <v>8794.3896480000003</v>
      </c>
      <c r="C113" s="100">
        <f t="shared" si="21"/>
        <v>642.54797399999995</v>
      </c>
      <c r="D113" s="108">
        <f t="shared" si="10"/>
        <v>2.2057000000000004E-2</v>
      </c>
      <c r="F113" s="108">
        <f t="shared" si="15"/>
        <v>5.9440451037401587E-2</v>
      </c>
      <c r="G113" s="108">
        <f t="shared" si="16"/>
        <v>4.2652385945115334E-2</v>
      </c>
      <c r="I113" s="118">
        <f t="shared" si="17"/>
        <v>3.4278704697282857E-3</v>
      </c>
      <c r="J113" s="118">
        <f t="shared" si="18"/>
        <v>1.7247248355593207E-3</v>
      </c>
      <c r="Q113" s="111">
        <v>42010</v>
      </c>
      <c r="R113">
        <v>274.61099200000001</v>
      </c>
      <c r="S113" s="111">
        <v>43159</v>
      </c>
      <c r="T113">
        <v>855.19897500000002</v>
      </c>
      <c r="U113" s="63">
        <v>43213</v>
      </c>
      <c r="V113" s="57">
        <v>2.2057000000000002</v>
      </c>
    </row>
    <row r="114" spans="1:22" x14ac:dyDescent="0.25">
      <c r="A114" s="107">
        <v>43214</v>
      </c>
      <c r="B114" s="100">
        <f t="shared" si="19"/>
        <v>8934.3398440000001</v>
      </c>
      <c r="C114" s="100">
        <f t="shared" si="21"/>
        <v>708.15801999999996</v>
      </c>
      <c r="D114" s="108">
        <f t="shared" si="10"/>
        <v>2.2082000000000001E-2</v>
      </c>
      <c r="F114" s="108">
        <f t="shared" si="15"/>
        <v>1.578828343737726E-2</v>
      </c>
      <c r="G114" s="108">
        <f t="shared" si="16"/>
        <v>9.7225779194305417E-2</v>
      </c>
      <c r="I114" s="118">
        <f t="shared" si="17"/>
        <v>2.2188637389486892E-4</v>
      </c>
      <c r="J114" s="118">
        <f t="shared" si="18"/>
        <v>9.2358250196934895E-3</v>
      </c>
      <c r="Q114" s="111">
        <v>42011</v>
      </c>
      <c r="R114">
        <v>286.07699600000001</v>
      </c>
      <c r="S114" s="111">
        <v>43160</v>
      </c>
      <c r="T114">
        <v>872.20001200000002</v>
      </c>
      <c r="U114" s="63">
        <v>43214</v>
      </c>
      <c r="V114" s="57">
        <v>2.2082000000000002</v>
      </c>
    </row>
    <row r="115" spans="1:22" x14ac:dyDescent="0.25">
      <c r="A115" s="107">
        <v>43215</v>
      </c>
      <c r="B115" s="100">
        <f t="shared" si="19"/>
        <v>9701.0302730000003</v>
      </c>
      <c r="C115" s="100">
        <f t="shared" si="21"/>
        <v>615.41601600000001</v>
      </c>
      <c r="D115" s="108">
        <f t="shared" si="10"/>
        <v>2.2475000000000002E-2</v>
      </c>
      <c r="F115" s="108">
        <f t="shared" si="15"/>
        <v>8.2329831973908085E-2</v>
      </c>
      <c r="G115" s="108">
        <f t="shared" si="16"/>
        <v>-0.1403687729818115</v>
      </c>
      <c r="I115" s="118">
        <f t="shared" si="17"/>
        <v>6.6320500262187897E-3</v>
      </c>
      <c r="J115" s="118">
        <f t="shared" si="18"/>
        <v>2.0019802785599131E-2</v>
      </c>
      <c r="Q115" s="111">
        <v>42012</v>
      </c>
      <c r="R115">
        <v>294.13501000000002</v>
      </c>
      <c r="S115" s="111">
        <v>43161</v>
      </c>
      <c r="T115">
        <v>856.853027</v>
      </c>
      <c r="U115" s="63">
        <v>43215</v>
      </c>
      <c r="V115" s="57">
        <v>2.2475000000000001</v>
      </c>
    </row>
    <row r="116" spans="1:22" x14ac:dyDescent="0.25">
      <c r="A116" s="107">
        <v>43216</v>
      </c>
      <c r="B116" s="100">
        <f t="shared" si="19"/>
        <v>8867.3203130000002</v>
      </c>
      <c r="C116" s="100">
        <f t="shared" si="21"/>
        <v>662.80902100000003</v>
      </c>
      <c r="D116" s="108">
        <f t="shared" si="10"/>
        <v>2.2290999999999998E-2</v>
      </c>
      <c r="F116" s="108">
        <f t="shared" si="15"/>
        <v>-8.9859449666729319E-2</v>
      </c>
      <c r="G116" s="108">
        <f t="shared" si="16"/>
        <v>7.4188408001687911E-2</v>
      </c>
      <c r="I116" s="118">
        <f t="shared" si="17"/>
        <v>8.2359041244419624E-3</v>
      </c>
      <c r="J116" s="118">
        <f t="shared" si="18"/>
        <v>5.3386153160856686E-3</v>
      </c>
      <c r="Q116" s="111">
        <v>42013</v>
      </c>
      <c r="R116">
        <v>282.38299599999999</v>
      </c>
      <c r="S116" s="111">
        <v>43162</v>
      </c>
      <c r="T116">
        <v>857.22497599999997</v>
      </c>
      <c r="U116" s="63">
        <v>43216</v>
      </c>
      <c r="V116" s="57">
        <v>2.2290999999999999</v>
      </c>
    </row>
    <row r="117" spans="1:22" x14ac:dyDescent="0.25">
      <c r="A117" s="107">
        <v>43217</v>
      </c>
      <c r="B117" s="100">
        <f t="shared" si="19"/>
        <v>9290.6298829999996</v>
      </c>
      <c r="C117" s="100">
        <f t="shared" si="21"/>
        <v>647.03198199999997</v>
      </c>
      <c r="D117" s="108">
        <f t="shared" si="10"/>
        <v>2.2288000000000002E-2</v>
      </c>
      <c r="F117" s="108">
        <f t="shared" si="15"/>
        <v>4.6633708874100677E-2</v>
      </c>
      <c r="G117" s="108">
        <f t="shared" si="16"/>
        <v>-2.4091171400104194E-2</v>
      </c>
      <c r="I117" s="118">
        <f t="shared" si="17"/>
        <v>2.0922643604820929E-3</v>
      </c>
      <c r="J117" s="118">
        <f t="shared" si="18"/>
        <v>6.3573322705131035E-4</v>
      </c>
      <c r="Q117" s="111">
        <v>42014</v>
      </c>
      <c r="R117">
        <v>287.30300899999997</v>
      </c>
      <c r="S117" s="111">
        <v>43163</v>
      </c>
      <c r="T117">
        <v>866.67797900000005</v>
      </c>
      <c r="U117" s="63">
        <v>43217</v>
      </c>
      <c r="V117" s="57">
        <v>2.2288000000000001</v>
      </c>
    </row>
    <row r="118" spans="1:22" x14ac:dyDescent="0.25">
      <c r="A118" s="107">
        <v>43220</v>
      </c>
      <c r="B118" s="100">
        <f t="shared" si="19"/>
        <v>9426.1103519999997</v>
      </c>
      <c r="C118" s="100">
        <f t="shared" si="21"/>
        <v>669.92401099999995</v>
      </c>
      <c r="D118" s="108">
        <f t="shared" si="10"/>
        <v>2.2339000000000001E-2</v>
      </c>
      <c r="F118" s="108">
        <f t="shared" si="15"/>
        <v>1.4477182838108504E-2</v>
      </c>
      <c r="G118" s="108">
        <f t="shared" si="16"/>
        <v>3.4768565034735133E-2</v>
      </c>
      <c r="I118" s="118">
        <f t="shared" si="17"/>
        <v>1.8454544060539249E-4</v>
      </c>
      <c r="J118" s="118">
        <f t="shared" si="18"/>
        <v>1.1320523524799822E-3</v>
      </c>
      <c r="Q118" s="111">
        <v>42015</v>
      </c>
      <c r="R118">
        <v>274.608002</v>
      </c>
      <c r="S118" s="111">
        <v>43164</v>
      </c>
      <c r="T118">
        <v>853.68402100000003</v>
      </c>
      <c r="U118" s="63">
        <v>43220</v>
      </c>
      <c r="V118" s="57">
        <v>2.2339000000000002</v>
      </c>
    </row>
    <row r="119" spans="1:22" x14ac:dyDescent="0.25">
      <c r="A119" s="107">
        <v>43221</v>
      </c>
      <c r="B119" s="100">
        <f t="shared" si="19"/>
        <v>9251.4697269999997</v>
      </c>
      <c r="C119" s="100">
        <f t="shared" si="21"/>
        <v>673.612976</v>
      </c>
      <c r="D119" s="108">
        <f t="shared" si="10"/>
        <v>2.2443000000000001E-2</v>
      </c>
      <c r="F119" s="108">
        <f t="shared" si="15"/>
        <v>-1.870110731772634E-2</v>
      </c>
      <c r="G119" s="108">
        <f t="shared" si="16"/>
        <v>5.491436865558974E-3</v>
      </c>
      <c r="I119" s="118">
        <f t="shared" si="17"/>
        <v>3.8390680423789779E-4</v>
      </c>
      <c r="J119" s="118">
        <f t="shared" si="18"/>
        <v>1.9086915963024724E-5</v>
      </c>
      <c r="Q119" s="111">
        <v>42016</v>
      </c>
      <c r="R119">
        <v>266.14599600000003</v>
      </c>
      <c r="S119" s="111">
        <v>43165</v>
      </c>
      <c r="T119">
        <v>816.95098900000005</v>
      </c>
      <c r="U119" s="63">
        <v>43221</v>
      </c>
      <c r="V119" s="57">
        <v>2.2443</v>
      </c>
    </row>
    <row r="120" spans="1:22" x14ac:dyDescent="0.25">
      <c r="A120" s="107">
        <v>43222</v>
      </c>
      <c r="B120" s="100">
        <f t="shared" si="19"/>
        <v>9104.5996090000008</v>
      </c>
      <c r="C120" s="100">
        <f t="shared" si="21"/>
        <v>687.14898700000003</v>
      </c>
      <c r="D120" s="108">
        <f t="shared" si="10"/>
        <v>2.2336999999999999E-2</v>
      </c>
      <c r="F120" s="108">
        <f t="shared" si="15"/>
        <v>-1.6002690944489473E-2</v>
      </c>
      <c r="G120" s="108">
        <f t="shared" si="16"/>
        <v>1.9895408394192238E-2</v>
      </c>
      <c r="I120" s="118">
        <f t="shared" si="17"/>
        <v>2.8544519762649861E-4</v>
      </c>
      <c r="J120" s="118">
        <f t="shared" si="18"/>
        <v>3.5241911020115818E-4</v>
      </c>
      <c r="Q120" s="111">
        <v>42017</v>
      </c>
      <c r="R120">
        <v>267.39401199999998</v>
      </c>
      <c r="S120" s="111">
        <v>43166</v>
      </c>
      <c r="T120">
        <v>752.83099400000003</v>
      </c>
      <c r="U120" s="63">
        <v>43222</v>
      </c>
      <c r="V120" s="57">
        <v>2.2336999999999998</v>
      </c>
    </row>
    <row r="121" spans="1:22" x14ac:dyDescent="0.25">
      <c r="A121" s="107">
        <v>43223</v>
      </c>
      <c r="B121" s="100">
        <f t="shared" si="19"/>
        <v>9233.9697269999997</v>
      </c>
      <c r="C121" s="100">
        <f t="shared" si="21"/>
        <v>779.54303000000004</v>
      </c>
      <c r="D121" s="108">
        <f t="shared" si="10"/>
        <v>2.2231000000000001E-2</v>
      </c>
      <c r="F121" s="108">
        <f t="shared" si="15"/>
        <v>1.4109308288208666E-2</v>
      </c>
      <c r="G121" s="108">
        <f t="shared" si="16"/>
        <v>0.12615675423212735</v>
      </c>
      <c r="I121" s="118">
        <f t="shared" si="17"/>
        <v>1.7468580448855162E-4</v>
      </c>
      <c r="J121" s="118">
        <f t="shared" si="18"/>
        <v>1.5633544887646442E-2</v>
      </c>
      <c r="Q121" s="111">
        <v>42018</v>
      </c>
      <c r="R121">
        <v>223.89399700000001</v>
      </c>
      <c r="S121" s="111">
        <v>43167</v>
      </c>
      <c r="T121">
        <v>704.59600799999998</v>
      </c>
      <c r="U121" s="63">
        <v>43223</v>
      </c>
      <c r="V121" s="57">
        <v>2.2231000000000001</v>
      </c>
    </row>
    <row r="122" spans="1:22" x14ac:dyDescent="0.25">
      <c r="A122" s="107">
        <v>43224</v>
      </c>
      <c r="B122" s="100">
        <f t="shared" si="19"/>
        <v>9695.5</v>
      </c>
      <c r="C122" s="100">
        <f t="shared" si="21"/>
        <v>785.62402299999997</v>
      </c>
      <c r="D122" s="108">
        <f t="shared" si="10"/>
        <v>2.2307E-2</v>
      </c>
      <c r="F122" s="108">
        <f t="shared" si="15"/>
        <v>4.8772814688662791E-2</v>
      </c>
      <c r="G122" s="108">
        <f t="shared" si="16"/>
        <v>7.7704467210235606E-3</v>
      </c>
      <c r="I122" s="118">
        <f t="shared" si="17"/>
        <v>2.2925309945026136E-3</v>
      </c>
      <c r="J122" s="118">
        <f t="shared" si="18"/>
        <v>4.4194140539761412E-5</v>
      </c>
      <c r="Q122" s="111">
        <v>42019</v>
      </c>
      <c r="R122">
        <v>176.89700300000001</v>
      </c>
      <c r="S122" s="111">
        <v>43168</v>
      </c>
      <c r="T122">
        <v>728.91601600000001</v>
      </c>
      <c r="U122" s="63">
        <v>43224</v>
      </c>
      <c r="V122" s="57">
        <v>2.2307000000000001</v>
      </c>
    </row>
    <row r="123" spans="1:22" x14ac:dyDescent="0.25">
      <c r="A123" s="107">
        <v>43227</v>
      </c>
      <c r="B123" s="100">
        <f t="shared" si="19"/>
        <v>9645.6699219999991</v>
      </c>
      <c r="C123" s="100">
        <f t="shared" si="21"/>
        <v>753.72497599999997</v>
      </c>
      <c r="D123" s="108">
        <f t="shared" si="10"/>
        <v>2.2332000000000001E-2</v>
      </c>
      <c r="F123" s="108">
        <f t="shared" si="15"/>
        <v>-5.1527584374451152E-3</v>
      </c>
      <c r="G123" s="108">
        <f t="shared" si="16"/>
        <v>-4.1450787594240701E-2</v>
      </c>
      <c r="I123" s="118">
        <f t="shared" si="17"/>
        <v>3.6544333978955868E-5</v>
      </c>
      <c r="J123" s="118">
        <f t="shared" si="18"/>
        <v>1.8124915732440747E-3</v>
      </c>
      <c r="Q123" s="111">
        <v>42020</v>
      </c>
      <c r="R123">
        <v>209.070007</v>
      </c>
      <c r="S123" s="111">
        <v>43169</v>
      </c>
      <c r="T123">
        <v>686.89001499999995</v>
      </c>
      <c r="U123" s="63">
        <v>43227</v>
      </c>
      <c r="V123" s="57">
        <v>2.2332000000000001</v>
      </c>
    </row>
    <row r="124" spans="1:22" x14ac:dyDescent="0.25">
      <c r="A124" s="107">
        <v>43228</v>
      </c>
      <c r="B124" s="100">
        <f t="shared" si="19"/>
        <v>9380.8701170000004</v>
      </c>
      <c r="C124" s="100">
        <f t="shared" si="21"/>
        <v>752.85699499999998</v>
      </c>
      <c r="D124" s="108">
        <f t="shared" si="10"/>
        <v>2.2383E-2</v>
      </c>
      <c r="F124" s="108">
        <f t="shared" si="15"/>
        <v>-2.7836580180782278E-2</v>
      </c>
      <c r="G124" s="108">
        <f t="shared" si="16"/>
        <v>-1.1522520682465398E-3</v>
      </c>
      <c r="I124" s="118">
        <f t="shared" si="17"/>
        <v>8.2535617203049691E-4</v>
      </c>
      <c r="J124" s="118">
        <f t="shared" si="18"/>
        <v>5.1748579961414468E-6</v>
      </c>
      <c r="Q124" s="111">
        <v>42021</v>
      </c>
      <c r="R124">
        <v>207.834</v>
      </c>
      <c r="S124" s="111">
        <v>43170</v>
      </c>
      <c r="T124">
        <v>723.33898899999997</v>
      </c>
      <c r="U124" s="63">
        <v>43228</v>
      </c>
      <c r="V124" s="57">
        <v>2.2383000000000002</v>
      </c>
    </row>
    <row r="125" spans="1:22" x14ac:dyDescent="0.25">
      <c r="A125" s="107">
        <v>43229</v>
      </c>
      <c r="B125" s="100">
        <f t="shared" si="19"/>
        <v>9223.7304690000001</v>
      </c>
      <c r="C125" s="100">
        <f t="shared" si="21"/>
        <v>752.27502400000003</v>
      </c>
      <c r="D125" s="108">
        <f t="shared" si="10"/>
        <v>2.2461000000000002E-2</v>
      </c>
      <c r="F125" s="108">
        <f t="shared" si="15"/>
        <v>-1.6892959802602192E-2</v>
      </c>
      <c r="G125" s="108">
        <f t="shared" si="16"/>
        <v>-7.7331559179594223E-4</v>
      </c>
      <c r="I125" s="118">
        <f t="shared" si="17"/>
        <v>3.1632018085435068E-4</v>
      </c>
      <c r="J125" s="118">
        <f t="shared" si="18"/>
        <v>3.5944176425786477E-6</v>
      </c>
      <c r="Q125" s="111">
        <v>42022</v>
      </c>
      <c r="R125">
        <v>200.050003</v>
      </c>
      <c r="S125" s="111">
        <v>43171</v>
      </c>
      <c r="T125">
        <v>699.83099400000003</v>
      </c>
      <c r="U125" s="63">
        <v>43229</v>
      </c>
      <c r="V125" s="57">
        <v>2.2461000000000002</v>
      </c>
    </row>
    <row r="126" spans="1:22" x14ac:dyDescent="0.25">
      <c r="A126" s="107">
        <v>43230</v>
      </c>
      <c r="B126" s="100">
        <f t="shared" si="19"/>
        <v>9325.9599610000005</v>
      </c>
      <c r="C126" s="100">
        <f t="shared" si="21"/>
        <v>727.27697799999999</v>
      </c>
      <c r="D126" s="108">
        <f t="shared" si="10"/>
        <v>2.2486000000000003E-2</v>
      </c>
      <c r="F126" s="108">
        <f t="shared" si="15"/>
        <v>1.1022343191068984E-2</v>
      </c>
      <c r="G126" s="108">
        <f t="shared" si="16"/>
        <v>-3.3794587897070016E-2</v>
      </c>
      <c r="I126" s="118">
        <f t="shared" si="17"/>
        <v>1.0261508975646012E-4</v>
      </c>
      <c r="J126" s="118">
        <f t="shared" si="18"/>
        <v>1.2192085687854927E-3</v>
      </c>
      <c r="Q126" s="111">
        <v>42023</v>
      </c>
      <c r="R126">
        <v>211.47099299999999</v>
      </c>
      <c r="S126" s="111">
        <v>43172</v>
      </c>
      <c r="T126">
        <v>690.82702600000005</v>
      </c>
      <c r="U126" s="63">
        <v>43230</v>
      </c>
      <c r="V126" s="57">
        <v>2.2486000000000002</v>
      </c>
    </row>
    <row r="127" spans="1:22" x14ac:dyDescent="0.25">
      <c r="A127" s="107">
        <v>43231</v>
      </c>
      <c r="B127" s="100">
        <f t="shared" si="19"/>
        <v>9052.9599610000005</v>
      </c>
      <c r="C127" s="100">
        <f t="shared" si="21"/>
        <v>679.58599900000002</v>
      </c>
      <c r="D127" s="108">
        <f t="shared" si="10"/>
        <v>2.2483E-2</v>
      </c>
      <c r="F127" s="108">
        <f t="shared" si="15"/>
        <v>-2.9710133360048019E-2</v>
      </c>
      <c r="G127" s="108">
        <f t="shared" si="16"/>
        <v>-6.7823604835568041E-2</v>
      </c>
      <c r="I127" s="118">
        <f t="shared" si="17"/>
        <v>9.3651703979421024E-4</v>
      </c>
      <c r="J127" s="118">
        <f t="shared" si="18"/>
        <v>4.7535763141958011E-3</v>
      </c>
      <c r="Q127" s="111">
        <v>42024</v>
      </c>
      <c r="R127">
        <v>212.90699799999999</v>
      </c>
      <c r="S127" s="111">
        <v>43173</v>
      </c>
      <c r="T127">
        <v>614.29101600000001</v>
      </c>
      <c r="U127" s="63">
        <v>43231</v>
      </c>
      <c r="V127" s="57">
        <v>2.2483</v>
      </c>
    </row>
    <row r="128" spans="1:22" x14ac:dyDescent="0.25">
      <c r="A128" s="107">
        <v>43234</v>
      </c>
      <c r="B128" s="100">
        <f t="shared" si="19"/>
        <v>8713.0996090000008</v>
      </c>
      <c r="C128" s="100">
        <f t="shared" si="21"/>
        <v>730.54901099999995</v>
      </c>
      <c r="D128" s="108">
        <f t="shared" si="10"/>
        <v>2.2585999999999998E-2</v>
      </c>
      <c r="F128" s="108">
        <f t="shared" si="15"/>
        <v>-3.8264176339218636E-2</v>
      </c>
      <c r="G128" s="108">
        <f t="shared" si="16"/>
        <v>7.2312533581669669E-2</v>
      </c>
      <c r="I128" s="118">
        <f t="shared" si="17"/>
        <v>1.533240019083151E-3</v>
      </c>
      <c r="J128" s="118">
        <f t="shared" si="18"/>
        <v>5.0680095830471948E-3</v>
      </c>
      <c r="Q128" s="111">
        <v>42025</v>
      </c>
      <c r="R128">
        <v>211.378006</v>
      </c>
      <c r="S128" s="111">
        <v>43174</v>
      </c>
      <c r="T128">
        <v>611.30401600000005</v>
      </c>
      <c r="U128" s="63">
        <v>43234</v>
      </c>
      <c r="V128" s="57">
        <v>2.2585999999999999</v>
      </c>
    </row>
    <row r="129" spans="1:22" x14ac:dyDescent="0.25">
      <c r="A129" s="107">
        <v>43235</v>
      </c>
      <c r="B129" s="100">
        <f t="shared" si="19"/>
        <v>8705.1904300000006</v>
      </c>
      <c r="C129" s="100">
        <f t="shared" si="21"/>
        <v>708.87097200000005</v>
      </c>
      <c r="D129" s="108">
        <f t="shared" si="10"/>
        <v>2.2741999999999998E-2</v>
      </c>
      <c r="F129" s="108">
        <f t="shared" si="15"/>
        <v>-9.0814649725956542E-4</v>
      </c>
      <c r="G129" s="108">
        <f t="shared" si="16"/>
        <v>-3.012279726756617E-2</v>
      </c>
      <c r="I129" s="118">
        <f t="shared" si="17"/>
        <v>3.2420848769161547E-6</v>
      </c>
      <c r="J129" s="118">
        <f t="shared" si="18"/>
        <v>9.7627356017545739E-4</v>
      </c>
      <c r="Q129" s="111">
        <v>42026</v>
      </c>
      <c r="R129">
        <v>227.32200599999999</v>
      </c>
      <c r="S129" s="111">
        <v>43175</v>
      </c>
      <c r="T129">
        <v>601.66601600000001</v>
      </c>
      <c r="U129" s="63">
        <v>43235</v>
      </c>
      <c r="V129" s="57">
        <v>2.2742</v>
      </c>
    </row>
    <row r="130" spans="1:22" x14ac:dyDescent="0.25">
      <c r="A130" s="107">
        <v>43236</v>
      </c>
      <c r="B130" s="100">
        <f t="shared" si="19"/>
        <v>8504.4101559999999</v>
      </c>
      <c r="C130" s="100">
        <f t="shared" si="21"/>
        <v>707.04998799999998</v>
      </c>
      <c r="D130" s="108">
        <f t="shared" si="10"/>
        <v>2.2768E-2</v>
      </c>
      <c r="F130" s="108">
        <f t="shared" si="15"/>
        <v>-2.3334578087537139E-2</v>
      </c>
      <c r="G130" s="108">
        <f t="shared" si="16"/>
        <v>-2.572156293197736E-3</v>
      </c>
      <c r="I130" s="118">
        <f t="shared" si="17"/>
        <v>5.8694804404767816E-4</v>
      </c>
      <c r="J130" s="118">
        <f t="shared" si="18"/>
        <v>1.3651071496991043E-5</v>
      </c>
      <c r="Q130" s="111">
        <v>42027</v>
      </c>
      <c r="R130">
        <v>233.516998</v>
      </c>
      <c r="S130" s="111">
        <v>43176</v>
      </c>
      <c r="T130">
        <v>552.77899200000002</v>
      </c>
      <c r="U130" s="63">
        <v>43236</v>
      </c>
      <c r="V130" s="57">
        <v>2.2768000000000002</v>
      </c>
    </row>
    <row r="131" spans="1:22" x14ac:dyDescent="0.25">
      <c r="A131" s="107">
        <v>43237</v>
      </c>
      <c r="B131" s="100">
        <f t="shared" si="19"/>
        <v>8370.0498050000006</v>
      </c>
      <c r="C131" s="100">
        <f t="shared" si="21"/>
        <v>672.65698199999997</v>
      </c>
      <c r="D131" s="108">
        <f t="shared" ref="D131:D194" si="22">VLOOKUP(A131,U$2:V$2842,2)%</f>
        <v>2.2871000000000002E-2</v>
      </c>
      <c r="F131" s="108">
        <f t="shared" si="15"/>
        <v>-1.5925035924871267E-2</v>
      </c>
      <c r="G131" s="108">
        <f t="shared" si="16"/>
        <v>-4.9865853063250754E-2</v>
      </c>
      <c r="I131" s="118">
        <f t="shared" si="17"/>
        <v>2.8282724563696707E-4</v>
      </c>
      <c r="J131" s="118">
        <f t="shared" si="18"/>
        <v>2.5998202402901256E-3</v>
      </c>
      <c r="Q131" s="111">
        <v>42028</v>
      </c>
      <c r="R131">
        <v>232.699997</v>
      </c>
      <c r="S131" s="111">
        <v>43177</v>
      </c>
      <c r="T131">
        <v>538.64398200000005</v>
      </c>
      <c r="U131" s="63">
        <v>43237</v>
      </c>
      <c r="V131" s="57">
        <v>2.2871000000000001</v>
      </c>
    </row>
    <row r="132" spans="1:22" x14ac:dyDescent="0.25">
      <c r="A132" s="107">
        <v>43238</v>
      </c>
      <c r="B132" s="100">
        <f t="shared" si="19"/>
        <v>8091.830078</v>
      </c>
      <c r="C132" s="100">
        <f t="shared" si="21"/>
        <v>694.36700399999995</v>
      </c>
      <c r="D132" s="108">
        <f t="shared" si="22"/>
        <v>2.2894000000000001E-2</v>
      </c>
      <c r="F132" s="108">
        <f t="shared" si="15"/>
        <v>-3.3804914581031298E-2</v>
      </c>
      <c r="G132" s="108">
        <f t="shared" si="16"/>
        <v>3.1765130217443094E-2</v>
      </c>
      <c r="I132" s="118">
        <f t="shared" si="17"/>
        <v>1.2039058973818178E-3</v>
      </c>
      <c r="J132" s="118">
        <f t="shared" si="18"/>
        <v>9.3896592346582632E-4</v>
      </c>
      <c r="Q132" s="111">
        <v>42029</v>
      </c>
      <c r="R132">
        <v>247.35200499999999</v>
      </c>
      <c r="S132" s="111">
        <v>43178</v>
      </c>
      <c r="T132">
        <v>556.72601299999997</v>
      </c>
      <c r="U132" s="63">
        <v>43238</v>
      </c>
      <c r="V132" s="57">
        <v>2.2894000000000001</v>
      </c>
    </row>
    <row r="133" spans="1:22" x14ac:dyDescent="0.25">
      <c r="A133" s="107">
        <v>43241</v>
      </c>
      <c r="B133" s="100">
        <f t="shared" si="19"/>
        <v>8522.3300780000009</v>
      </c>
      <c r="C133" s="100">
        <f t="shared" si="21"/>
        <v>699.22198500000002</v>
      </c>
      <c r="D133" s="108">
        <f t="shared" si="22"/>
        <v>2.3129E-2</v>
      </c>
      <c r="F133" s="108">
        <f t="shared" si="15"/>
        <v>5.1834866463998708E-2</v>
      </c>
      <c r="G133" s="108">
        <f t="shared" si="16"/>
        <v>6.9676219887533364E-3</v>
      </c>
      <c r="I133" s="118">
        <f t="shared" si="17"/>
        <v>2.595131573888851E-3</v>
      </c>
      <c r="J133" s="118">
        <f t="shared" si="18"/>
        <v>3.4164523411074099E-5</v>
      </c>
      <c r="Q133" s="111">
        <v>42030</v>
      </c>
      <c r="R133">
        <v>254.07899499999999</v>
      </c>
      <c r="S133" s="111">
        <v>43179</v>
      </c>
      <c r="T133">
        <v>557.17498799999998</v>
      </c>
      <c r="U133" s="63">
        <v>43241</v>
      </c>
      <c r="V133" s="57">
        <v>2.3129</v>
      </c>
    </row>
    <row r="134" spans="1:22" x14ac:dyDescent="0.25">
      <c r="A134" s="107">
        <v>43242</v>
      </c>
      <c r="B134" s="100">
        <f t="shared" si="19"/>
        <v>8419.8701170000004</v>
      </c>
      <c r="C134" s="100">
        <f t="shared" si="21"/>
        <v>647.74102800000003</v>
      </c>
      <c r="D134" s="108">
        <f t="shared" si="22"/>
        <v>2.2945000000000004E-2</v>
      </c>
      <c r="F134" s="108">
        <f t="shared" si="15"/>
        <v>-1.2095384183989921E-2</v>
      </c>
      <c r="G134" s="108">
        <f t="shared" si="16"/>
        <v>-7.6477298601283827E-2</v>
      </c>
      <c r="I134" s="118">
        <f t="shared" si="17"/>
        <v>1.6868338331003327E-4</v>
      </c>
      <c r="J134" s="118">
        <f t="shared" si="18"/>
        <v>6.0217410585555941E-3</v>
      </c>
      <c r="Q134" s="111">
        <v>42031</v>
      </c>
      <c r="R134">
        <v>273.16699199999999</v>
      </c>
      <c r="S134" s="111">
        <v>43180</v>
      </c>
      <c r="T134">
        <v>561.73199499999998</v>
      </c>
      <c r="U134" s="63">
        <v>43242</v>
      </c>
      <c r="V134" s="57">
        <v>2.2945000000000002</v>
      </c>
    </row>
    <row r="135" spans="1:22" x14ac:dyDescent="0.25">
      <c r="A135" s="107">
        <v>43243</v>
      </c>
      <c r="B135" s="100">
        <f t="shared" si="19"/>
        <v>8037.080078</v>
      </c>
      <c r="C135" s="100">
        <f t="shared" si="21"/>
        <v>583.58502199999998</v>
      </c>
      <c r="D135" s="108">
        <f t="shared" si="22"/>
        <v>2.2806000000000003E-2</v>
      </c>
      <c r="F135" s="108">
        <f t="shared" si="15"/>
        <v>-4.6528559751838117E-2</v>
      </c>
      <c r="G135" s="108">
        <f t="shared" si="16"/>
        <v>-0.10430081684316939</v>
      </c>
      <c r="I135" s="118">
        <f t="shared" si="17"/>
        <v>2.2487505101400299E-3</v>
      </c>
      <c r="J135" s="118">
        <f t="shared" si="18"/>
        <v>1.1114092465583205E-2</v>
      </c>
      <c r="Q135" s="111">
        <v>42032</v>
      </c>
      <c r="R135">
        <v>263.35101300000002</v>
      </c>
      <c r="S135" s="111">
        <v>43181</v>
      </c>
      <c r="T135">
        <v>539.70202600000005</v>
      </c>
      <c r="U135" s="63">
        <v>43243</v>
      </c>
      <c r="V135" s="57">
        <v>2.2806000000000002</v>
      </c>
    </row>
    <row r="136" spans="1:22" x14ac:dyDescent="0.25">
      <c r="A136" s="107">
        <v>43244</v>
      </c>
      <c r="B136" s="100">
        <f t="shared" si="19"/>
        <v>7561.1201170000004</v>
      </c>
      <c r="C136" s="100">
        <f t="shared" si="21"/>
        <v>601.75500499999998</v>
      </c>
      <c r="D136" s="108">
        <f t="shared" si="22"/>
        <v>2.2605E-2</v>
      </c>
      <c r="F136" s="108">
        <f t="shared" si="15"/>
        <v>-6.1046500008345106E-2</v>
      </c>
      <c r="G136" s="108">
        <f t="shared" si="16"/>
        <v>3.0660242555800465E-2</v>
      </c>
      <c r="I136" s="118">
        <f t="shared" si="17"/>
        <v>3.8364313654863573E-3</v>
      </c>
      <c r="J136" s="118">
        <f t="shared" si="18"/>
        <v>8.7247354746842717E-4</v>
      </c>
      <c r="Q136" s="111">
        <v>42033</v>
      </c>
      <c r="R136">
        <v>233.348007</v>
      </c>
      <c r="S136" s="111">
        <v>43182</v>
      </c>
      <c r="T136">
        <v>539.61901899999998</v>
      </c>
      <c r="U136" s="63">
        <v>43244</v>
      </c>
      <c r="V136" s="57">
        <v>2.2605</v>
      </c>
    </row>
    <row r="137" spans="1:22" x14ac:dyDescent="0.25">
      <c r="A137" s="107">
        <v>43245</v>
      </c>
      <c r="B137" s="100">
        <f t="shared" si="19"/>
        <v>7592.2998049999997</v>
      </c>
      <c r="C137" s="100">
        <f t="shared" si="21"/>
        <v>586.73400900000001</v>
      </c>
      <c r="D137" s="108">
        <f t="shared" si="22"/>
        <v>2.247E-2</v>
      </c>
      <c r="F137" s="108">
        <f t="shared" ref="F137:F200" si="23">LN(B137)-LN(B136)</f>
        <v>4.1152072816075247E-3</v>
      </c>
      <c r="G137" s="108">
        <f t="shared" ref="G137:G200" si="24">LN(C137)-LN(C136)</f>
        <v>-2.5278813191529359E-2</v>
      </c>
      <c r="I137" s="118">
        <f t="shared" ref="I137:I200" si="25">(F137-N$6)^2</f>
        <v>1.0386277021723884E-5</v>
      </c>
      <c r="J137" s="118">
        <f t="shared" ref="J137:J200" si="26">(G137-O$6)^2</f>
        <v>6.9703352830252706E-4</v>
      </c>
      <c r="Q137" s="111">
        <v>42034</v>
      </c>
      <c r="R137">
        <v>232.77200300000001</v>
      </c>
      <c r="S137" s="111">
        <v>43183</v>
      </c>
      <c r="T137">
        <v>526.43902600000001</v>
      </c>
      <c r="U137" s="63">
        <v>43245</v>
      </c>
      <c r="V137" s="57">
        <v>2.2469999999999999</v>
      </c>
    </row>
    <row r="138" spans="1:22" x14ac:dyDescent="0.25">
      <c r="A138" s="107">
        <v>43249</v>
      </c>
      <c r="B138" s="100">
        <f t="shared" si="19"/>
        <v>7129.4599609999996</v>
      </c>
      <c r="C138" s="100">
        <f t="shared" si="21"/>
        <v>565.38800000000003</v>
      </c>
      <c r="D138" s="108">
        <f t="shared" si="22"/>
        <v>2.1631000000000001E-2</v>
      </c>
      <c r="F138" s="108">
        <f t="shared" si="23"/>
        <v>-6.2899060359823622E-2</v>
      </c>
      <c r="G138" s="108">
        <f t="shared" si="24"/>
        <v>-3.7059359722638519E-2</v>
      </c>
      <c r="I138" s="118">
        <f t="shared" si="25"/>
        <v>4.0693545666538739E-3</v>
      </c>
      <c r="J138" s="118">
        <f t="shared" si="26"/>
        <v>1.4578604715934104E-3</v>
      </c>
      <c r="Q138" s="111">
        <v>42035</v>
      </c>
      <c r="R138">
        <v>226.44099399999999</v>
      </c>
      <c r="S138" s="111">
        <v>43184</v>
      </c>
      <c r="T138">
        <v>524.28698699999995</v>
      </c>
      <c r="U138" s="63">
        <v>43249</v>
      </c>
      <c r="V138" s="57">
        <v>2.1631</v>
      </c>
    </row>
    <row r="139" spans="1:22" x14ac:dyDescent="0.25">
      <c r="A139" s="107">
        <v>43250</v>
      </c>
      <c r="B139" s="100">
        <f t="shared" ref="B139:B202" si="27">VLOOKUP(A139,Q$2:R$2842,2)</f>
        <v>7469.7299800000001</v>
      </c>
      <c r="C139" s="100">
        <f t="shared" si="21"/>
        <v>559.59002699999996</v>
      </c>
      <c r="D139" s="108">
        <f t="shared" si="22"/>
        <v>2.2048999999999999E-2</v>
      </c>
      <c r="F139" s="108">
        <f t="shared" si="23"/>
        <v>4.6623361473288938E-2</v>
      </c>
      <c r="G139" s="108">
        <f t="shared" si="24"/>
        <v>-1.030780014779431E-2</v>
      </c>
      <c r="I139" s="118">
        <f t="shared" si="25"/>
        <v>2.0913178609111007E-3</v>
      </c>
      <c r="J139" s="118">
        <f t="shared" si="26"/>
        <v>1.3065357553745924E-4</v>
      </c>
      <c r="Q139" s="111">
        <v>42036</v>
      </c>
      <c r="R139">
        <v>216.86700400000001</v>
      </c>
      <c r="S139" s="111">
        <v>43185</v>
      </c>
      <c r="T139">
        <v>489.95098899999999</v>
      </c>
      <c r="U139" s="63">
        <v>43250</v>
      </c>
      <c r="V139" s="57">
        <v>2.2048999999999999</v>
      </c>
    </row>
    <row r="140" spans="1:22" x14ac:dyDescent="0.25">
      <c r="A140" s="107">
        <v>43251</v>
      </c>
      <c r="B140" s="100">
        <f t="shared" si="27"/>
        <v>7406.1499020000001</v>
      </c>
      <c r="C140" s="100">
        <f t="shared" si="21"/>
        <v>577.64502000000005</v>
      </c>
      <c r="D140" s="108">
        <f t="shared" si="22"/>
        <v>2.2231000000000001E-2</v>
      </c>
      <c r="F140" s="108">
        <f t="shared" si="23"/>
        <v>-8.5481283334090108E-3</v>
      </c>
      <c r="G140" s="108">
        <f t="shared" si="24"/>
        <v>3.1755106780307685E-2</v>
      </c>
      <c r="I140" s="118">
        <f t="shared" si="25"/>
        <v>8.9124189643851386E-5</v>
      </c>
      <c r="J140" s="118">
        <f t="shared" si="26"/>
        <v>9.3835173657060629E-4</v>
      </c>
      <c r="Q140" s="111">
        <v>42037</v>
      </c>
      <c r="R140">
        <v>226.49099699999999</v>
      </c>
      <c r="S140" s="111">
        <v>43186</v>
      </c>
      <c r="T140">
        <v>450.11599699999999</v>
      </c>
      <c r="U140" s="63">
        <v>43251</v>
      </c>
      <c r="V140" s="57">
        <v>2.2231000000000001</v>
      </c>
    </row>
    <row r="141" spans="1:22" x14ac:dyDescent="0.25">
      <c r="A141" s="107">
        <v>43252</v>
      </c>
      <c r="B141" s="100">
        <f t="shared" si="27"/>
        <v>7500.7001950000003</v>
      </c>
      <c r="C141" s="100">
        <f t="shared" si="21"/>
        <v>580.04303000000004</v>
      </c>
      <c r="D141" s="108">
        <f t="shared" si="22"/>
        <v>2.2568000000000001E-2</v>
      </c>
      <c r="F141" s="108">
        <f t="shared" si="23"/>
        <v>1.2685652615587628E-2</v>
      </c>
      <c r="G141" s="108">
        <f t="shared" si="24"/>
        <v>4.1427626892227565E-3</v>
      </c>
      <c r="I141" s="118">
        <f t="shared" si="25"/>
        <v>1.3908003970213636E-4</v>
      </c>
      <c r="J141" s="118">
        <f t="shared" si="26"/>
        <v>9.121507383002398E-6</v>
      </c>
      <c r="Q141" s="111">
        <v>42038</v>
      </c>
      <c r="R141">
        <v>237.45399499999999</v>
      </c>
      <c r="S141" s="111">
        <v>43187</v>
      </c>
      <c r="T141">
        <v>446.27899200000002</v>
      </c>
      <c r="U141" s="63">
        <v>43252</v>
      </c>
      <c r="V141" s="57">
        <v>2.2568000000000001</v>
      </c>
    </row>
    <row r="142" spans="1:22" x14ac:dyDescent="0.25">
      <c r="A142" s="107">
        <v>43255</v>
      </c>
      <c r="B142" s="100">
        <f t="shared" si="27"/>
        <v>7722.5297849999997</v>
      </c>
      <c r="C142" s="100">
        <f t="shared" si="21"/>
        <v>592.98498500000005</v>
      </c>
      <c r="D142" s="108">
        <f t="shared" si="22"/>
        <v>2.2803E-2</v>
      </c>
      <c r="F142" s="108">
        <f t="shared" si="23"/>
        <v>2.9145627196896839E-2</v>
      </c>
      <c r="G142" s="108">
        <f t="shared" si="24"/>
        <v>2.2066787828715739E-2</v>
      </c>
      <c r="I142" s="118">
        <f t="shared" si="25"/>
        <v>7.9824300820285844E-4</v>
      </c>
      <c r="J142" s="118">
        <f t="shared" si="26"/>
        <v>4.386598686645674E-4</v>
      </c>
      <c r="Q142" s="111">
        <v>42039</v>
      </c>
      <c r="R142">
        <v>227.51100199999999</v>
      </c>
      <c r="S142" s="111">
        <v>43188</v>
      </c>
      <c r="T142">
        <v>385.96798699999999</v>
      </c>
      <c r="U142" s="63">
        <v>43255</v>
      </c>
      <c r="V142" s="57">
        <v>2.2803</v>
      </c>
    </row>
    <row r="143" spans="1:22" x14ac:dyDescent="0.25">
      <c r="A143" s="107">
        <v>43256</v>
      </c>
      <c r="B143" s="100">
        <f t="shared" si="27"/>
        <v>7500.8999020000001</v>
      </c>
      <c r="C143" s="100">
        <f t="shared" si="21"/>
        <v>609.30297900000005</v>
      </c>
      <c r="D143" s="108">
        <f t="shared" si="22"/>
        <v>2.2801999999999999E-2</v>
      </c>
      <c r="F143" s="108">
        <f t="shared" si="23"/>
        <v>-2.9119002437042241E-2</v>
      </c>
      <c r="G143" s="108">
        <f t="shared" si="24"/>
        <v>2.7146568187194298E-2</v>
      </c>
      <c r="I143" s="118">
        <f t="shared" si="25"/>
        <v>9.006862295062013E-4</v>
      </c>
      <c r="J143" s="118">
        <f t="shared" si="26"/>
        <v>6.7724799483024722E-4</v>
      </c>
      <c r="Q143" s="111">
        <v>42040</v>
      </c>
      <c r="R143">
        <v>227.66499300000001</v>
      </c>
      <c r="S143" s="111">
        <v>43189</v>
      </c>
      <c r="T143">
        <v>394.64498900000001</v>
      </c>
      <c r="U143" s="63">
        <v>43256</v>
      </c>
      <c r="V143" s="57">
        <v>2.2801999999999998</v>
      </c>
    </row>
    <row r="144" spans="1:22" x14ac:dyDescent="0.25">
      <c r="A144" s="107">
        <v>43257</v>
      </c>
      <c r="B144" s="100">
        <f t="shared" si="27"/>
        <v>7625.9702150000003</v>
      </c>
      <c r="C144" s="100">
        <f t="shared" si="21"/>
        <v>607.12402299999997</v>
      </c>
      <c r="D144" s="108">
        <f t="shared" si="22"/>
        <v>2.2957999999999999E-2</v>
      </c>
      <c r="F144" s="108">
        <f t="shared" si="23"/>
        <v>1.653655543272059E-2</v>
      </c>
      <c r="G144" s="108">
        <f t="shared" si="24"/>
        <v>-3.582555018818212E-3</v>
      </c>
      <c r="I144" s="118">
        <f t="shared" si="25"/>
        <v>2.4473858101740263E-4</v>
      </c>
      <c r="J144" s="118">
        <f t="shared" si="26"/>
        <v>2.2138289459038773E-5</v>
      </c>
      <c r="Q144" s="111">
        <v>42041</v>
      </c>
      <c r="R144">
        <v>216.92300399999999</v>
      </c>
      <c r="S144" s="111">
        <v>43190</v>
      </c>
      <c r="T144">
        <v>396.45700099999999</v>
      </c>
      <c r="U144" s="63">
        <v>43257</v>
      </c>
      <c r="V144" s="57">
        <v>2.2957999999999998</v>
      </c>
    </row>
    <row r="145" spans="1:22" x14ac:dyDescent="0.25">
      <c r="A145" s="107">
        <v>43258</v>
      </c>
      <c r="B145" s="100">
        <f t="shared" si="27"/>
        <v>7650.8198240000002</v>
      </c>
      <c r="C145" s="100">
        <f t="shared" si="21"/>
        <v>605.18701199999998</v>
      </c>
      <c r="D145" s="108">
        <f t="shared" si="22"/>
        <v>2.2879E-2</v>
      </c>
      <c r="F145" s="108">
        <f t="shared" si="23"/>
        <v>3.2532529220077322E-3</v>
      </c>
      <c r="G145" s="108">
        <f t="shared" si="24"/>
        <v>-3.1955704310533406E-3</v>
      </c>
      <c r="I145" s="118">
        <f t="shared" si="25"/>
        <v>5.5734728662727308E-6</v>
      </c>
      <c r="J145" s="118">
        <f t="shared" si="26"/>
        <v>1.864641755951475E-5</v>
      </c>
      <c r="Q145" s="111">
        <v>42042</v>
      </c>
      <c r="R145">
        <v>222.63299599999999</v>
      </c>
      <c r="S145" s="111">
        <v>43191</v>
      </c>
      <c r="T145">
        <v>379.60699499999998</v>
      </c>
      <c r="U145" s="63">
        <v>43258</v>
      </c>
      <c r="V145" s="57">
        <v>2.2879</v>
      </c>
    </row>
    <row r="146" spans="1:22" x14ac:dyDescent="0.25">
      <c r="A146" s="107">
        <v>43259</v>
      </c>
      <c r="B146" s="100">
        <f t="shared" si="27"/>
        <v>7685.1401370000003</v>
      </c>
      <c r="C146" s="100">
        <f t="shared" si="21"/>
        <v>601.07702600000005</v>
      </c>
      <c r="D146" s="108">
        <f t="shared" si="22"/>
        <v>2.2823000000000003E-2</v>
      </c>
      <c r="F146" s="108">
        <f t="shared" si="23"/>
        <v>4.4758033252083607E-3</v>
      </c>
      <c r="G146" s="108">
        <f t="shared" si="24"/>
        <v>-6.8144316251714798E-3</v>
      </c>
      <c r="I146" s="118">
        <f t="shared" si="25"/>
        <v>1.2840546169363707E-5</v>
      </c>
      <c r="J146" s="118">
        <f t="shared" si="26"/>
        <v>6.2996143271281223E-5</v>
      </c>
      <c r="Q146" s="111">
        <v>42043</v>
      </c>
      <c r="R146">
        <v>227.692993</v>
      </c>
      <c r="S146" s="111">
        <v>43192</v>
      </c>
      <c r="T146">
        <v>386.42498799999998</v>
      </c>
      <c r="U146" s="63">
        <v>43259</v>
      </c>
      <c r="V146" s="57">
        <v>2.2823000000000002</v>
      </c>
    </row>
    <row r="147" spans="1:22" x14ac:dyDescent="0.25">
      <c r="A147" s="107">
        <v>43262</v>
      </c>
      <c r="B147" s="100">
        <f t="shared" si="27"/>
        <v>6799.2900390000004</v>
      </c>
      <c r="C147" s="100">
        <f t="shared" si="21"/>
        <v>533.283997</v>
      </c>
      <c r="D147" s="108">
        <f t="shared" si="22"/>
        <v>2.2978999999999999E-2</v>
      </c>
      <c r="F147" s="108">
        <f t="shared" si="23"/>
        <v>-0.12247041125571734</v>
      </c>
      <c r="G147" s="108">
        <f t="shared" si="24"/>
        <v>-0.11966897972873447</v>
      </c>
      <c r="I147" s="118">
        <f t="shared" si="25"/>
        <v>1.5218391229880236E-2</v>
      </c>
      <c r="J147" s="118">
        <f t="shared" si="26"/>
        <v>1.4590600745451951E-2</v>
      </c>
      <c r="Q147" s="111">
        <v>42044</v>
      </c>
      <c r="R147">
        <v>223.38900799999999</v>
      </c>
      <c r="S147" s="111">
        <v>43193</v>
      </c>
      <c r="T147">
        <v>416.89300500000002</v>
      </c>
      <c r="U147" s="63">
        <v>43262</v>
      </c>
      <c r="V147" s="57">
        <v>2.2978999999999998</v>
      </c>
    </row>
    <row r="148" spans="1:22" x14ac:dyDescent="0.25">
      <c r="A148" s="107">
        <v>43263</v>
      </c>
      <c r="B148" s="100">
        <f t="shared" si="27"/>
        <v>6905.8198240000002</v>
      </c>
      <c r="C148" s="100">
        <f t="shared" si="21"/>
        <v>496.84298699999999</v>
      </c>
      <c r="D148" s="108">
        <f t="shared" si="22"/>
        <v>2.3082999999999999E-2</v>
      </c>
      <c r="F148" s="108">
        <f t="shared" si="23"/>
        <v>1.554630814849034E-2</v>
      </c>
      <c r="G148" s="108">
        <f t="shared" si="24"/>
        <v>-7.0780055002119369E-2</v>
      </c>
      <c r="I148" s="118">
        <f t="shared" si="25"/>
        <v>2.1473607028808971E-4</v>
      </c>
      <c r="J148" s="118">
        <f t="shared" si="26"/>
        <v>5.1699888272392089E-3</v>
      </c>
      <c r="Q148" s="111">
        <v>42045</v>
      </c>
      <c r="R148">
        <v>220.28199799999999</v>
      </c>
      <c r="S148" s="111">
        <v>43194</v>
      </c>
      <c r="T148">
        <v>380.54299900000001</v>
      </c>
      <c r="U148" s="63">
        <v>43263</v>
      </c>
      <c r="V148" s="57">
        <v>2.3083</v>
      </c>
    </row>
    <row r="149" spans="1:22" x14ac:dyDescent="0.25">
      <c r="A149" s="107">
        <v>43264</v>
      </c>
      <c r="B149" s="100">
        <f t="shared" si="27"/>
        <v>6596.8798829999996</v>
      </c>
      <c r="C149" s="100">
        <f t="shared" si="21"/>
        <v>477.493988</v>
      </c>
      <c r="D149" s="108">
        <f t="shared" si="22"/>
        <v>2.316E-2</v>
      </c>
      <c r="F149" s="108">
        <f t="shared" si="23"/>
        <v>-4.5767716597218566E-2</v>
      </c>
      <c r="G149" s="108">
        <f t="shared" si="24"/>
        <v>-3.9722485388127282E-2</v>
      </c>
      <c r="I149" s="118">
        <f t="shared" si="25"/>
        <v>2.1771695177017704E-3</v>
      </c>
      <c r="J149" s="118">
        <f t="shared" si="26"/>
        <v>1.6683193137257482E-3</v>
      </c>
      <c r="Q149" s="111">
        <v>42046</v>
      </c>
      <c r="R149">
        <v>219.73199500000001</v>
      </c>
      <c r="S149" s="111">
        <v>43195</v>
      </c>
      <c r="T149">
        <v>383.23199499999998</v>
      </c>
      <c r="U149" s="63">
        <v>43264</v>
      </c>
      <c r="V149" s="57">
        <v>2.3159999999999998</v>
      </c>
    </row>
    <row r="150" spans="1:22" x14ac:dyDescent="0.25">
      <c r="A150" s="107">
        <v>43265</v>
      </c>
      <c r="B150" s="100">
        <f t="shared" si="27"/>
        <v>6342.75</v>
      </c>
      <c r="C150" s="100">
        <f t="shared" si="21"/>
        <v>519.74200399999995</v>
      </c>
      <c r="D150" s="108">
        <f t="shared" si="22"/>
        <v>2.3081000000000001E-2</v>
      </c>
      <c r="F150" s="108">
        <f t="shared" si="23"/>
        <v>-3.9284363904927844E-2</v>
      </c>
      <c r="G150" s="108">
        <f t="shared" si="24"/>
        <v>8.4780973034790819E-2</v>
      </c>
      <c r="I150" s="118">
        <f t="shared" si="25"/>
        <v>1.6141749727444619E-3</v>
      </c>
      <c r="J150" s="118">
        <f t="shared" si="26"/>
        <v>6.9987268333788506E-3</v>
      </c>
      <c r="Q150" s="111">
        <v>42047</v>
      </c>
      <c r="R150">
        <v>219.20799299999999</v>
      </c>
      <c r="S150" s="111">
        <v>43196</v>
      </c>
      <c r="T150">
        <v>370.28500400000001</v>
      </c>
      <c r="U150" s="63">
        <v>43265</v>
      </c>
      <c r="V150" s="57">
        <v>2.3081</v>
      </c>
    </row>
    <row r="151" spans="1:22" x14ac:dyDescent="0.25">
      <c r="A151" s="107">
        <v>43266</v>
      </c>
      <c r="B151" s="100">
        <f t="shared" si="27"/>
        <v>6674.080078</v>
      </c>
      <c r="C151" s="100">
        <f t="shared" si="21"/>
        <v>491.00399800000002</v>
      </c>
      <c r="D151" s="108">
        <f t="shared" si="22"/>
        <v>2.3025000000000004E-2</v>
      </c>
      <c r="F151" s="108">
        <f t="shared" si="23"/>
        <v>5.0918950410544284E-2</v>
      </c>
      <c r="G151" s="108">
        <f t="shared" si="24"/>
        <v>-5.688027197283585E-2</v>
      </c>
      <c r="I151" s="118">
        <f t="shared" si="25"/>
        <v>2.5026524900435771E-3</v>
      </c>
      <c r="J151" s="118">
        <f t="shared" si="26"/>
        <v>3.364330761953813E-3</v>
      </c>
      <c r="Q151" s="111">
        <v>42048</v>
      </c>
      <c r="R151">
        <v>221.96899400000001</v>
      </c>
      <c r="S151" s="111">
        <v>43197</v>
      </c>
      <c r="T151">
        <v>385.31399499999998</v>
      </c>
      <c r="U151" s="63">
        <v>43266</v>
      </c>
      <c r="V151" s="57">
        <v>2.3025000000000002</v>
      </c>
    </row>
    <row r="152" spans="1:22" x14ac:dyDescent="0.25">
      <c r="A152" s="107">
        <v>43269</v>
      </c>
      <c r="B152" s="100">
        <f t="shared" si="27"/>
        <v>6510.0698240000002</v>
      </c>
      <c r="C152" s="100">
        <f t="shared" si="21"/>
        <v>518.89099099999999</v>
      </c>
      <c r="D152" s="108">
        <f t="shared" si="22"/>
        <v>2.3180999999999997E-2</v>
      </c>
      <c r="F152" s="108">
        <f t="shared" si="23"/>
        <v>-2.4881196943049133E-2</v>
      </c>
      <c r="G152" s="108">
        <f t="shared" si="24"/>
        <v>5.5241554168685703E-2</v>
      </c>
      <c r="I152" s="118">
        <f t="shared" si="25"/>
        <v>6.6427997683682035E-4</v>
      </c>
      <c r="J152" s="118">
        <f t="shared" si="26"/>
        <v>2.928863435075822E-3</v>
      </c>
      <c r="Q152" s="111">
        <v>42049</v>
      </c>
      <c r="R152">
        <v>235.52799999999999</v>
      </c>
      <c r="S152" s="111">
        <v>43198</v>
      </c>
      <c r="T152">
        <v>400.50799599999999</v>
      </c>
      <c r="U152" s="63">
        <v>43269</v>
      </c>
      <c r="V152" s="57">
        <v>2.3180999999999998</v>
      </c>
    </row>
    <row r="153" spans="1:22" x14ac:dyDescent="0.25">
      <c r="A153" s="107">
        <v>43270</v>
      </c>
      <c r="B153" s="100">
        <f t="shared" si="27"/>
        <v>6742.3901370000003</v>
      </c>
      <c r="C153" s="100">
        <f t="shared" si="21"/>
        <v>537.95696999999996</v>
      </c>
      <c r="D153" s="108">
        <f t="shared" si="22"/>
        <v>2.3102000000000001E-2</v>
      </c>
      <c r="F153" s="108">
        <f t="shared" si="23"/>
        <v>3.5064299978637692E-2</v>
      </c>
      <c r="G153" s="108">
        <f t="shared" si="24"/>
        <v>3.6084751054213271E-2</v>
      </c>
      <c r="I153" s="118">
        <f t="shared" si="25"/>
        <v>1.1677165241015361E-3</v>
      </c>
      <c r="J153" s="118">
        <f t="shared" si="26"/>
        <v>1.2223534500489667E-3</v>
      </c>
      <c r="Q153" s="111">
        <v>42050</v>
      </c>
      <c r="R153">
        <v>257.50698899999998</v>
      </c>
      <c r="S153" s="111">
        <v>43199</v>
      </c>
      <c r="T153">
        <v>398.52600100000001</v>
      </c>
      <c r="U153" s="63">
        <v>43270</v>
      </c>
      <c r="V153" s="57">
        <v>2.3102</v>
      </c>
    </row>
    <row r="154" spans="1:22" x14ac:dyDescent="0.25">
      <c r="A154" s="107">
        <v>43271</v>
      </c>
      <c r="B154" s="100">
        <f t="shared" si="27"/>
        <v>6770.7597660000001</v>
      </c>
      <c r="C154" s="100">
        <f t="shared" si="21"/>
        <v>536.26800500000002</v>
      </c>
      <c r="D154" s="108">
        <f t="shared" si="22"/>
        <v>2.3445000000000001E-2</v>
      </c>
      <c r="F154" s="108">
        <f t="shared" si="23"/>
        <v>4.1988242391504116E-3</v>
      </c>
      <c r="G154" s="108">
        <f t="shared" si="24"/>
        <v>-3.1445301143113724E-3</v>
      </c>
      <c r="I154" s="118">
        <f t="shared" si="25"/>
        <v>1.0932226054443003E-5</v>
      </c>
      <c r="J154" s="118">
        <f t="shared" si="26"/>
        <v>1.8208223207989603E-5</v>
      </c>
      <c r="Q154" s="111">
        <v>42051</v>
      </c>
      <c r="R154">
        <v>234.824997</v>
      </c>
      <c r="S154" s="111">
        <v>43200</v>
      </c>
      <c r="T154">
        <v>414.24301100000002</v>
      </c>
      <c r="U154" s="63">
        <v>43271</v>
      </c>
      <c r="V154" s="57">
        <v>2.3445</v>
      </c>
    </row>
    <row r="155" spans="1:22" x14ac:dyDescent="0.25">
      <c r="A155" s="107">
        <v>43272</v>
      </c>
      <c r="B155" s="100">
        <f t="shared" si="27"/>
        <v>6780.0898440000001</v>
      </c>
      <c r="C155" s="100">
        <f t="shared" si="21"/>
        <v>527.36700399999995</v>
      </c>
      <c r="D155" s="108">
        <f t="shared" si="22"/>
        <v>2.3208000000000003E-2</v>
      </c>
      <c r="F155" s="108">
        <f t="shared" si="23"/>
        <v>1.3770471583516297E-3</v>
      </c>
      <c r="G155" s="108">
        <f t="shared" si="24"/>
        <v>-1.6737336993292828E-2</v>
      </c>
      <c r="I155" s="118">
        <f t="shared" si="25"/>
        <v>2.3485132630217104E-7</v>
      </c>
      <c r="J155" s="118">
        <f t="shared" si="26"/>
        <v>3.1897661190482851E-4</v>
      </c>
      <c r="Q155" s="111">
        <v>42052</v>
      </c>
      <c r="R155">
        <v>233.421997</v>
      </c>
      <c r="S155" s="111">
        <v>43201</v>
      </c>
      <c r="T155">
        <v>430.540009</v>
      </c>
      <c r="U155" s="63">
        <v>43272</v>
      </c>
      <c r="V155" s="57">
        <v>2.3208000000000002</v>
      </c>
    </row>
    <row r="156" spans="1:22" x14ac:dyDescent="0.25">
      <c r="A156" s="107">
        <v>43273</v>
      </c>
      <c r="B156" s="100">
        <f t="shared" si="27"/>
        <v>6737.8798829999996</v>
      </c>
      <c r="C156" s="100">
        <f t="shared" si="21"/>
        <v>465.81698599999999</v>
      </c>
      <c r="D156" s="108">
        <f t="shared" si="22"/>
        <v>2.3205E-2</v>
      </c>
      <c r="F156" s="108">
        <f t="shared" si="23"/>
        <v>-6.2450351696838879E-3</v>
      </c>
      <c r="G156" s="108">
        <f t="shared" si="24"/>
        <v>-0.12410388536294814</v>
      </c>
      <c r="I156" s="118">
        <f t="shared" si="25"/>
        <v>5.094344533650042E-5</v>
      </c>
      <c r="J156" s="118">
        <f t="shared" si="26"/>
        <v>1.5681667465312455E-2</v>
      </c>
      <c r="Q156" s="111">
        <v>42053</v>
      </c>
      <c r="R156">
        <v>243.779999</v>
      </c>
      <c r="S156" s="111">
        <v>43202</v>
      </c>
      <c r="T156">
        <v>492.94101000000001</v>
      </c>
      <c r="U156" s="63">
        <v>43273</v>
      </c>
      <c r="V156" s="57">
        <v>2.3205</v>
      </c>
    </row>
    <row r="157" spans="1:22" x14ac:dyDescent="0.25">
      <c r="A157" s="107">
        <v>43276</v>
      </c>
      <c r="B157" s="100">
        <f t="shared" si="27"/>
        <v>6171.9702150000003</v>
      </c>
      <c r="C157" s="100">
        <f t="shared" si="21"/>
        <v>460.30999800000001</v>
      </c>
      <c r="D157" s="108">
        <f t="shared" si="22"/>
        <v>2.3203999999999999E-2</v>
      </c>
      <c r="F157" s="108">
        <f t="shared" si="23"/>
        <v>-8.772720935929712E-2</v>
      </c>
      <c r="G157" s="108">
        <f t="shared" si="24"/>
        <v>-1.1892651875613502E-2</v>
      </c>
      <c r="I157" s="118">
        <f t="shared" si="25"/>
        <v>7.8534409307286675E-3</v>
      </c>
      <c r="J157" s="118">
        <f t="shared" si="26"/>
        <v>1.6939624394028872E-4</v>
      </c>
      <c r="Q157" s="111">
        <v>42054</v>
      </c>
      <c r="R157">
        <v>236.41000399999999</v>
      </c>
      <c r="S157" s="111">
        <v>43203</v>
      </c>
      <c r="T157">
        <v>492.73498499999999</v>
      </c>
      <c r="U157" s="63">
        <v>43276</v>
      </c>
      <c r="V157" s="57">
        <v>2.3203999999999998</v>
      </c>
    </row>
    <row r="158" spans="1:22" x14ac:dyDescent="0.25">
      <c r="A158" s="107">
        <v>43277</v>
      </c>
      <c r="B158" s="100">
        <f t="shared" si="27"/>
        <v>6253.5498049999997</v>
      </c>
      <c r="C158" s="100">
        <f t="shared" si="21"/>
        <v>432.77200299999998</v>
      </c>
      <c r="D158" s="108">
        <f t="shared" si="22"/>
        <v>2.3203000000000001E-2</v>
      </c>
      <c r="F158" s="108">
        <f t="shared" si="23"/>
        <v>1.3131162652120665E-2</v>
      </c>
      <c r="G158" s="108">
        <f t="shared" si="24"/>
        <v>-6.1689133842021349E-2</v>
      </c>
      <c r="I158" s="118">
        <f t="shared" si="25"/>
        <v>1.497865147063673E-4</v>
      </c>
      <c r="J158" s="118">
        <f t="shared" si="26"/>
        <v>3.9453113145226362E-3</v>
      </c>
      <c r="Q158" s="111">
        <v>42055</v>
      </c>
      <c r="R158">
        <v>240.25100699999999</v>
      </c>
      <c r="S158" s="111">
        <v>43204</v>
      </c>
      <c r="T158">
        <v>501.47799700000002</v>
      </c>
      <c r="U158" s="63">
        <v>43277</v>
      </c>
      <c r="V158" s="57">
        <v>2.3203</v>
      </c>
    </row>
    <row r="159" spans="1:22" x14ac:dyDescent="0.25">
      <c r="A159" s="107">
        <v>43278</v>
      </c>
      <c r="B159" s="100">
        <f t="shared" si="27"/>
        <v>6084.3999020000001</v>
      </c>
      <c r="C159" s="100">
        <f t="shared" si="21"/>
        <v>442.36498999999998</v>
      </c>
      <c r="D159" s="108">
        <f t="shared" si="22"/>
        <v>2.3123000000000001E-2</v>
      </c>
      <c r="F159" s="108">
        <f t="shared" si="23"/>
        <v>-2.7421168966393239E-2</v>
      </c>
      <c r="G159" s="108">
        <f t="shared" si="24"/>
        <v>2.1924273186361809E-2</v>
      </c>
      <c r="I159" s="118">
        <f t="shared" si="25"/>
        <v>8.0166003038073075E-4</v>
      </c>
      <c r="J159" s="118">
        <f t="shared" si="26"/>
        <v>4.3271046632731297E-4</v>
      </c>
      <c r="Q159" s="111">
        <v>42056</v>
      </c>
      <c r="R159">
        <v>243.75199900000001</v>
      </c>
      <c r="S159" s="111">
        <v>43205</v>
      </c>
      <c r="T159">
        <v>531.70202600000005</v>
      </c>
      <c r="U159" s="63">
        <v>43278</v>
      </c>
      <c r="V159" s="57">
        <v>2.3123</v>
      </c>
    </row>
    <row r="160" spans="1:22" x14ac:dyDescent="0.25">
      <c r="A160" s="107">
        <v>43279</v>
      </c>
      <c r="B160" s="100">
        <f t="shared" si="27"/>
        <v>6153.1601559999999</v>
      </c>
      <c r="C160" s="100">
        <f t="shared" si="21"/>
        <v>422.36498999999998</v>
      </c>
      <c r="D160" s="108">
        <f t="shared" si="22"/>
        <v>2.3069000000000003E-2</v>
      </c>
      <c r="F160" s="108">
        <f t="shared" si="23"/>
        <v>1.1237693999898823E-2</v>
      </c>
      <c r="G160" s="108">
        <f t="shared" si="24"/>
        <v>-4.6265465114339932E-2</v>
      </c>
      <c r="I160" s="118">
        <f t="shared" si="25"/>
        <v>1.0702443463059049E-4</v>
      </c>
      <c r="J160" s="118">
        <f t="shared" si="26"/>
        <v>2.2456267584604786E-3</v>
      </c>
      <c r="Q160" s="111">
        <v>42057</v>
      </c>
      <c r="R160">
        <v>244.544006</v>
      </c>
      <c r="S160" s="111">
        <v>43206</v>
      </c>
      <c r="T160">
        <v>511.14700299999998</v>
      </c>
      <c r="U160" s="63">
        <v>43279</v>
      </c>
      <c r="V160" s="57">
        <v>2.3069000000000002</v>
      </c>
    </row>
    <row r="161" spans="1:22" x14ac:dyDescent="0.25">
      <c r="A161" s="107">
        <v>43280</v>
      </c>
      <c r="B161" s="100">
        <f t="shared" si="27"/>
        <v>5898.1298829999996</v>
      </c>
      <c r="C161" s="100">
        <f t="shared" si="21"/>
        <v>436.00900300000001</v>
      </c>
      <c r="D161" s="108">
        <f t="shared" si="22"/>
        <v>2.3119000000000001E-2</v>
      </c>
      <c r="F161" s="108">
        <f t="shared" si="23"/>
        <v>-4.2330464665248257E-2</v>
      </c>
      <c r="G161" s="108">
        <f t="shared" si="24"/>
        <v>3.1793046784118317E-2</v>
      </c>
      <c r="I161" s="118">
        <f t="shared" si="25"/>
        <v>1.8682188429954367E-3</v>
      </c>
      <c r="J161" s="118">
        <f t="shared" si="26"/>
        <v>9.406775724291206E-4</v>
      </c>
      <c r="Q161" s="111">
        <v>42058</v>
      </c>
      <c r="R161">
        <v>235.99499499999999</v>
      </c>
      <c r="S161" s="111">
        <v>43207</v>
      </c>
      <c r="T161">
        <v>502.89401199999998</v>
      </c>
      <c r="U161" s="63">
        <v>43280</v>
      </c>
      <c r="V161" s="57">
        <v>2.3119000000000001</v>
      </c>
    </row>
    <row r="162" spans="1:22" x14ac:dyDescent="0.25">
      <c r="A162" s="107">
        <v>43283</v>
      </c>
      <c r="B162" s="100">
        <f t="shared" si="27"/>
        <v>6380.3798829999996</v>
      </c>
      <c r="C162" s="100">
        <f t="shared" si="21"/>
        <v>475.34698500000002</v>
      </c>
      <c r="D162" s="108">
        <f t="shared" si="22"/>
        <v>2.3170000000000003E-2</v>
      </c>
      <c r="F162" s="108">
        <f t="shared" si="23"/>
        <v>7.8592306690728364E-2</v>
      </c>
      <c r="G162" s="108">
        <f t="shared" si="24"/>
        <v>8.6382139871654218E-2</v>
      </c>
      <c r="I162" s="118">
        <f t="shared" si="25"/>
        <v>6.0372704427154849E-3</v>
      </c>
      <c r="J162" s="118">
        <f t="shared" si="26"/>
        <v>7.2691926597946736E-3</v>
      </c>
      <c r="Q162" s="111">
        <v>42059</v>
      </c>
      <c r="R162">
        <v>238.99800099999999</v>
      </c>
      <c r="S162" s="111">
        <v>43208</v>
      </c>
      <c r="T162">
        <v>524.78900099999998</v>
      </c>
      <c r="U162" s="63">
        <v>43283</v>
      </c>
      <c r="V162" s="57">
        <v>2.3170000000000002</v>
      </c>
    </row>
    <row r="163" spans="1:22" x14ac:dyDescent="0.25">
      <c r="A163" s="107">
        <v>43284</v>
      </c>
      <c r="B163" s="100">
        <f t="shared" si="27"/>
        <v>6596.6601559999999</v>
      </c>
      <c r="C163" s="100">
        <f t="shared" si="21"/>
        <v>464.19500699999998</v>
      </c>
      <c r="D163" s="108">
        <f t="shared" si="22"/>
        <v>2.3088999999999998E-2</v>
      </c>
      <c r="F163" s="108">
        <f t="shared" si="23"/>
        <v>3.333584560870051E-2</v>
      </c>
      <c r="G163" s="108">
        <f t="shared" si="24"/>
        <v>-2.3740294447174293E-2</v>
      </c>
      <c r="I163" s="118">
        <f t="shared" si="25"/>
        <v>1.0525750514112334E-3</v>
      </c>
      <c r="J163" s="118">
        <f t="shared" si="26"/>
        <v>6.1816249361487912E-4</v>
      </c>
      <c r="Q163" s="111">
        <v>42060</v>
      </c>
      <c r="R163">
        <v>238.88999899999999</v>
      </c>
      <c r="S163" s="111">
        <v>43209</v>
      </c>
      <c r="T163">
        <v>567.88897699999995</v>
      </c>
      <c r="U163" s="63">
        <v>43284</v>
      </c>
      <c r="V163" s="57">
        <v>2.3089</v>
      </c>
    </row>
    <row r="164" spans="1:22" x14ac:dyDescent="0.25">
      <c r="A164" s="107">
        <v>43286</v>
      </c>
      <c r="B164" s="100">
        <f t="shared" si="27"/>
        <v>6599.7099609999996</v>
      </c>
      <c r="C164" s="100">
        <f t="shared" si="21"/>
        <v>474.41198700000001</v>
      </c>
      <c r="D164" s="108">
        <f t="shared" si="22"/>
        <v>2.3088000000000001E-2</v>
      </c>
      <c r="F164" s="108">
        <f t="shared" si="23"/>
        <v>4.6221878096019964E-4</v>
      </c>
      <c r="G164" s="108">
        <f t="shared" si="24"/>
        <v>2.1771377427975303E-2</v>
      </c>
      <c r="I164" s="118">
        <f t="shared" si="25"/>
        <v>1.850838802585561E-7</v>
      </c>
      <c r="J164" s="118">
        <f t="shared" si="26"/>
        <v>4.2637286193156465E-4</v>
      </c>
      <c r="Q164" s="111">
        <v>42061</v>
      </c>
      <c r="R164">
        <v>237.337006</v>
      </c>
      <c r="S164" s="111">
        <v>43210</v>
      </c>
      <c r="T164">
        <v>615.71801800000003</v>
      </c>
      <c r="U164" s="63">
        <v>43286</v>
      </c>
      <c r="V164" s="57">
        <v>2.3088000000000002</v>
      </c>
    </row>
    <row r="165" spans="1:22" x14ac:dyDescent="0.25">
      <c r="A165" s="107">
        <v>43287</v>
      </c>
      <c r="B165" s="100">
        <f t="shared" si="27"/>
        <v>6638.6899409999996</v>
      </c>
      <c r="C165" s="100">
        <f t="shared" si="21"/>
        <v>474.01199300000002</v>
      </c>
      <c r="D165" s="108">
        <f t="shared" si="22"/>
        <v>2.3033000000000001E-2</v>
      </c>
      <c r="F165" s="108">
        <f t="shared" si="23"/>
        <v>5.8889432166289168E-3</v>
      </c>
      <c r="G165" s="108">
        <f t="shared" si="24"/>
        <v>-8.4349200811129066E-4</v>
      </c>
      <c r="I165" s="118">
        <f t="shared" si="25"/>
        <v>2.4965118920861398E-5</v>
      </c>
      <c r="J165" s="118">
        <f t="shared" si="26"/>
        <v>3.8654365978902612E-6</v>
      </c>
      <c r="Q165" s="111">
        <v>42062</v>
      </c>
      <c r="R165">
        <v>236.43600499999999</v>
      </c>
      <c r="S165" s="111">
        <v>43211</v>
      </c>
      <c r="T165">
        <v>605.39502000000005</v>
      </c>
      <c r="U165" s="63">
        <v>43287</v>
      </c>
      <c r="V165" s="57">
        <v>2.3033000000000001</v>
      </c>
    </row>
    <row r="166" spans="1:22" x14ac:dyDescent="0.25">
      <c r="A166" s="107">
        <v>43290</v>
      </c>
      <c r="B166" s="100">
        <f t="shared" si="27"/>
        <v>6775.080078</v>
      </c>
      <c r="C166" s="100">
        <f t="shared" si="21"/>
        <v>476.682007</v>
      </c>
      <c r="D166" s="108">
        <f t="shared" si="22"/>
        <v>2.3161999999999999E-2</v>
      </c>
      <c r="F166" s="108">
        <f t="shared" si="23"/>
        <v>2.033654034655541E-2</v>
      </c>
      <c r="G166" s="108">
        <f t="shared" si="24"/>
        <v>5.6169935227217138E-3</v>
      </c>
      <c r="I166" s="118">
        <f t="shared" si="25"/>
        <v>3.7807332831198419E-4</v>
      </c>
      <c r="J166" s="118">
        <f t="shared" si="26"/>
        <v>2.0199758726919055E-5</v>
      </c>
      <c r="Q166" s="111">
        <v>42063</v>
      </c>
      <c r="R166">
        <v>253.520004</v>
      </c>
      <c r="S166" s="111">
        <v>43212</v>
      </c>
      <c r="T166">
        <v>621.85998500000005</v>
      </c>
      <c r="U166" s="63">
        <v>43290</v>
      </c>
      <c r="V166" s="57">
        <v>2.3161999999999998</v>
      </c>
    </row>
    <row r="167" spans="1:22" x14ac:dyDescent="0.25">
      <c r="A167" s="107">
        <v>43291</v>
      </c>
      <c r="B167" s="100">
        <f t="shared" si="27"/>
        <v>6739.2099609999996</v>
      </c>
      <c r="C167" s="100">
        <f t="shared" si="21"/>
        <v>434.42401100000001</v>
      </c>
      <c r="D167" s="108">
        <f t="shared" si="22"/>
        <v>2.3188E-2</v>
      </c>
      <c r="F167" s="108">
        <f t="shared" si="23"/>
        <v>-5.3084847419242465E-3</v>
      </c>
      <c r="G167" s="108">
        <f t="shared" si="24"/>
        <v>-9.2828575552233339E-2</v>
      </c>
      <c r="I167" s="118">
        <f t="shared" si="25"/>
        <v>3.845137516308727E-5</v>
      </c>
      <c r="J167" s="118">
        <f t="shared" si="26"/>
        <v>8.8268195080705523E-3</v>
      </c>
      <c r="Q167" s="111">
        <v>42064</v>
      </c>
      <c r="R167">
        <v>254.283005</v>
      </c>
      <c r="S167" s="111">
        <v>43213</v>
      </c>
      <c r="T167">
        <v>642.54797399999995</v>
      </c>
      <c r="U167" s="63">
        <v>43291</v>
      </c>
      <c r="V167" s="57">
        <v>2.3188</v>
      </c>
    </row>
    <row r="168" spans="1:22" x14ac:dyDescent="0.25">
      <c r="A168" s="107">
        <v>43292</v>
      </c>
      <c r="B168" s="100">
        <f t="shared" si="27"/>
        <v>6330.7700199999999</v>
      </c>
      <c r="C168" s="100">
        <f t="shared" si="21"/>
        <v>446.51800500000002</v>
      </c>
      <c r="D168" s="108">
        <f t="shared" si="22"/>
        <v>2.3290999999999999E-2</v>
      </c>
      <c r="F168" s="108">
        <f t="shared" si="23"/>
        <v>-6.2520826697650023E-2</v>
      </c>
      <c r="G168" s="108">
        <f t="shared" si="24"/>
        <v>2.7458683218327451E-2</v>
      </c>
      <c r="I168" s="118">
        <f t="shared" si="25"/>
        <v>4.0212414474054574E-3</v>
      </c>
      <c r="J168" s="118">
        <f t="shared" si="26"/>
        <v>6.9359036679314903E-4</v>
      </c>
      <c r="Q168" s="111">
        <v>42065</v>
      </c>
      <c r="R168">
        <v>260.35699499999998</v>
      </c>
      <c r="S168" s="111">
        <v>43214</v>
      </c>
      <c r="T168">
        <v>708.15801999999996</v>
      </c>
      <c r="U168" s="63">
        <v>43292</v>
      </c>
      <c r="V168" s="57">
        <v>2.3290999999999999</v>
      </c>
    </row>
    <row r="169" spans="1:22" x14ac:dyDescent="0.25">
      <c r="A169" s="107">
        <v>43293</v>
      </c>
      <c r="B169" s="100">
        <f t="shared" si="27"/>
        <v>6396.7797849999997</v>
      </c>
      <c r="C169" s="100">
        <f t="shared" si="21"/>
        <v>430.074005</v>
      </c>
      <c r="D169" s="108">
        <f t="shared" si="22"/>
        <v>2.3420999999999997E-2</v>
      </c>
      <c r="F169" s="108">
        <f t="shared" si="23"/>
        <v>1.0372830257777466E-2</v>
      </c>
      <c r="G169" s="108">
        <f t="shared" si="24"/>
        <v>-3.7522425721109087E-2</v>
      </c>
      <c r="I169" s="118">
        <f t="shared" si="25"/>
        <v>8.9877940847764016E-5</v>
      </c>
      <c r="J169" s="118">
        <f t="shared" si="26"/>
        <v>1.49343641719577E-3</v>
      </c>
      <c r="Q169" s="111">
        <v>42066</v>
      </c>
      <c r="R169">
        <v>275.04599000000002</v>
      </c>
      <c r="S169" s="111">
        <v>43215</v>
      </c>
      <c r="T169">
        <v>615.41601600000001</v>
      </c>
      <c r="U169" s="63">
        <v>43293</v>
      </c>
      <c r="V169" s="57">
        <v>2.3420999999999998</v>
      </c>
    </row>
    <row r="170" spans="1:22" x14ac:dyDescent="0.25">
      <c r="A170" s="107">
        <v>43294</v>
      </c>
      <c r="B170" s="100">
        <f t="shared" si="27"/>
        <v>6235.0297849999997</v>
      </c>
      <c r="C170" s="100">
        <f t="shared" ref="C170:C233" si="28">VLOOKUP(A170,S$2:T$2842,2)</f>
        <v>434.02700800000002</v>
      </c>
      <c r="D170" s="108">
        <f t="shared" si="22"/>
        <v>2.3444E-2</v>
      </c>
      <c r="F170" s="108">
        <f t="shared" si="23"/>
        <v>-2.5611348959568403E-2</v>
      </c>
      <c r="G170" s="108">
        <f t="shared" si="24"/>
        <v>9.1494640484546252E-3</v>
      </c>
      <c r="I170" s="118">
        <f t="shared" si="25"/>
        <v>7.0245043388722549E-4</v>
      </c>
      <c r="J170" s="118">
        <f t="shared" si="26"/>
        <v>6.4430877910415539E-5</v>
      </c>
      <c r="Q170" s="111">
        <v>42067</v>
      </c>
      <c r="R170">
        <v>281.98998999999998</v>
      </c>
      <c r="S170" s="111">
        <v>43216</v>
      </c>
      <c r="T170">
        <v>662.80902100000003</v>
      </c>
      <c r="U170" s="63">
        <v>43294</v>
      </c>
      <c r="V170" s="57">
        <v>2.3443999999999998</v>
      </c>
    </row>
    <row r="171" spans="1:22" x14ac:dyDescent="0.25">
      <c r="A171" s="107">
        <v>43297</v>
      </c>
      <c r="B171" s="100">
        <f t="shared" si="27"/>
        <v>6357.0097660000001</v>
      </c>
      <c r="C171" s="100">
        <f t="shared" si="28"/>
        <v>480.65798999999998</v>
      </c>
      <c r="D171" s="108">
        <f t="shared" si="22"/>
        <v>2.3599999999999999E-2</v>
      </c>
      <c r="F171" s="108">
        <f t="shared" si="23"/>
        <v>1.9374748026788069E-2</v>
      </c>
      <c r="G171" s="108">
        <f t="shared" si="24"/>
        <v>0.10204921511732401</v>
      </c>
      <c r="I171" s="118">
        <f t="shared" si="25"/>
        <v>3.4159598567620617E-4</v>
      </c>
      <c r="J171" s="118">
        <f t="shared" si="26"/>
        <v>1.0186185806657901E-2</v>
      </c>
      <c r="Q171" s="111">
        <v>42068</v>
      </c>
      <c r="R171">
        <v>272.739014</v>
      </c>
      <c r="S171" s="111">
        <v>43217</v>
      </c>
      <c r="T171">
        <v>647.03198199999997</v>
      </c>
      <c r="U171" s="63">
        <v>43297</v>
      </c>
      <c r="V171" s="57">
        <v>2.36</v>
      </c>
    </row>
    <row r="172" spans="1:22" x14ac:dyDescent="0.25">
      <c r="A172" s="107">
        <v>43298</v>
      </c>
      <c r="B172" s="100">
        <f t="shared" si="27"/>
        <v>6739.6499020000001</v>
      </c>
      <c r="C172" s="100">
        <f t="shared" si="28"/>
        <v>501.00201399999997</v>
      </c>
      <c r="D172" s="108">
        <f t="shared" si="22"/>
        <v>2.3730000000000001E-2</v>
      </c>
      <c r="F172" s="108">
        <f t="shared" si="23"/>
        <v>5.8449876039340154E-2</v>
      </c>
      <c r="G172" s="108">
        <f t="shared" si="24"/>
        <v>4.145414334062103E-2</v>
      </c>
      <c r="I172" s="118">
        <f t="shared" si="25"/>
        <v>3.3128593019400663E-3</v>
      </c>
      <c r="J172" s="118">
        <f t="shared" si="26"/>
        <v>1.6266350536689375E-3</v>
      </c>
      <c r="Q172" s="111">
        <v>42069</v>
      </c>
      <c r="R172">
        <v>275.60000600000001</v>
      </c>
      <c r="S172" s="111">
        <v>43218</v>
      </c>
      <c r="T172">
        <v>683.67797900000005</v>
      </c>
      <c r="U172" s="63">
        <v>43298</v>
      </c>
      <c r="V172" s="57">
        <v>2.3730000000000002</v>
      </c>
    </row>
    <row r="173" spans="1:22" x14ac:dyDescent="0.25">
      <c r="A173" s="107">
        <v>43299</v>
      </c>
      <c r="B173" s="100">
        <f t="shared" si="27"/>
        <v>7315.3198240000002</v>
      </c>
      <c r="C173" s="100">
        <f t="shared" si="28"/>
        <v>480.51299999999998</v>
      </c>
      <c r="D173" s="108">
        <f t="shared" si="22"/>
        <v>2.3997000000000001E-2</v>
      </c>
      <c r="F173" s="108">
        <f t="shared" si="23"/>
        <v>8.1962774932456739E-2</v>
      </c>
      <c r="G173" s="108">
        <f t="shared" si="24"/>
        <v>-4.1755837841616739E-2</v>
      </c>
      <c r="I173" s="118">
        <f t="shared" si="25"/>
        <v>6.5724004152925928E-3</v>
      </c>
      <c r="J173" s="118">
        <f t="shared" si="26"/>
        <v>1.8385586611354128E-3</v>
      </c>
      <c r="Q173" s="111">
        <v>42070</v>
      </c>
      <c r="R173">
        <v>272.29400600000002</v>
      </c>
      <c r="S173" s="111">
        <v>43219</v>
      </c>
      <c r="T173">
        <v>688.88098100000002</v>
      </c>
      <c r="U173" s="63">
        <v>43299</v>
      </c>
      <c r="V173" s="57">
        <v>2.3997000000000002</v>
      </c>
    </row>
    <row r="174" spans="1:22" x14ac:dyDescent="0.25">
      <c r="A174" s="107">
        <v>43300</v>
      </c>
      <c r="B174" s="100">
        <f t="shared" si="27"/>
        <v>7378.2001950000003</v>
      </c>
      <c r="C174" s="100">
        <f t="shared" si="28"/>
        <v>469.618988</v>
      </c>
      <c r="D174" s="108">
        <f t="shared" si="22"/>
        <v>2.3864E-2</v>
      </c>
      <c r="F174" s="108">
        <f t="shared" si="23"/>
        <v>8.5589776694003916E-3</v>
      </c>
      <c r="G174" s="108">
        <f t="shared" si="24"/>
        <v>-2.2932581086544168E-2</v>
      </c>
      <c r="I174" s="118">
        <f t="shared" si="25"/>
        <v>5.8775914189209541E-5</v>
      </c>
      <c r="J174" s="118">
        <f t="shared" si="26"/>
        <v>5.7865074378332356E-4</v>
      </c>
      <c r="Q174" s="111">
        <v>42071</v>
      </c>
      <c r="R174">
        <v>276.43301400000001</v>
      </c>
      <c r="S174" s="111">
        <v>43220</v>
      </c>
      <c r="T174">
        <v>669.92401099999995</v>
      </c>
      <c r="U174" s="63">
        <v>43300</v>
      </c>
      <c r="V174" s="57">
        <v>2.3864000000000001</v>
      </c>
    </row>
    <row r="175" spans="1:22" x14ac:dyDescent="0.25">
      <c r="A175" s="107">
        <v>43301</v>
      </c>
      <c r="B175" s="100">
        <f t="shared" si="27"/>
        <v>7467.3999020000001</v>
      </c>
      <c r="C175" s="100">
        <f t="shared" si="28"/>
        <v>450.69799799999998</v>
      </c>
      <c r="D175" s="108">
        <f t="shared" si="22"/>
        <v>2.3887000000000002E-2</v>
      </c>
      <c r="F175" s="108">
        <f t="shared" si="23"/>
        <v>1.2017133678650538E-2</v>
      </c>
      <c r="G175" s="108">
        <f t="shared" si="24"/>
        <v>-4.1124214401110137E-2</v>
      </c>
      <c r="I175" s="118">
        <f t="shared" si="25"/>
        <v>1.2375897537796957E-4</v>
      </c>
      <c r="J175" s="118">
        <f t="shared" si="26"/>
        <v>1.7847915825218361E-3</v>
      </c>
      <c r="Q175" s="111">
        <v>42072</v>
      </c>
      <c r="R175">
        <v>274.81201199999998</v>
      </c>
      <c r="S175" s="111">
        <v>43221</v>
      </c>
      <c r="T175">
        <v>673.612976</v>
      </c>
      <c r="U175" s="63">
        <v>43301</v>
      </c>
      <c r="V175" s="57">
        <v>2.3887</v>
      </c>
    </row>
    <row r="176" spans="1:22" x14ac:dyDescent="0.25">
      <c r="A176" s="107">
        <v>43304</v>
      </c>
      <c r="B176" s="100">
        <f t="shared" si="27"/>
        <v>7414.7099609999996</v>
      </c>
      <c r="C176" s="100">
        <f t="shared" si="28"/>
        <v>450.85299700000002</v>
      </c>
      <c r="D176" s="108">
        <f t="shared" si="22"/>
        <v>2.3990999999999998E-2</v>
      </c>
      <c r="F176" s="108">
        <f t="shared" si="23"/>
        <v>-7.0810068792521719E-3</v>
      </c>
      <c r="G176" s="108">
        <f t="shared" si="24"/>
        <v>3.4384965994593841E-4</v>
      </c>
      <c r="I176" s="118">
        <f t="shared" si="25"/>
        <v>6.3575736205685634E-5</v>
      </c>
      <c r="J176" s="118">
        <f t="shared" si="26"/>
        <v>6.0641993520381956E-7</v>
      </c>
      <c r="Q176" s="111">
        <v>42073</v>
      </c>
      <c r="R176">
        <v>289.86200000000002</v>
      </c>
      <c r="S176" s="111">
        <v>43222</v>
      </c>
      <c r="T176">
        <v>687.14898700000003</v>
      </c>
      <c r="U176" s="63">
        <v>43304</v>
      </c>
      <c r="V176" s="57">
        <v>2.3990999999999998</v>
      </c>
    </row>
    <row r="177" spans="1:22" x14ac:dyDescent="0.25">
      <c r="A177" s="107">
        <v>43305</v>
      </c>
      <c r="B177" s="100">
        <f t="shared" si="27"/>
        <v>7716.5097660000001</v>
      </c>
      <c r="C177" s="100">
        <f t="shared" si="28"/>
        <v>479.37298600000003</v>
      </c>
      <c r="D177" s="108">
        <f t="shared" si="22"/>
        <v>2.3937E-2</v>
      </c>
      <c r="F177" s="108">
        <f t="shared" si="23"/>
        <v>3.9896299304709615E-2</v>
      </c>
      <c r="G177" s="108">
        <f t="shared" si="24"/>
        <v>6.1337633441374884E-2</v>
      </c>
      <c r="I177" s="118">
        <f t="shared" si="25"/>
        <v>1.5213016224368081E-3</v>
      </c>
      <c r="J177" s="118">
        <f t="shared" si="26"/>
        <v>3.6258527388380955E-3</v>
      </c>
      <c r="Q177" s="111">
        <v>42074</v>
      </c>
      <c r="R177">
        <v>291.52499399999999</v>
      </c>
      <c r="S177" s="111">
        <v>43223</v>
      </c>
      <c r="T177">
        <v>779.54303000000004</v>
      </c>
      <c r="U177" s="63">
        <v>43305</v>
      </c>
      <c r="V177" s="57">
        <v>2.3936999999999999</v>
      </c>
    </row>
    <row r="178" spans="1:22" x14ac:dyDescent="0.25">
      <c r="A178" s="107">
        <v>43306</v>
      </c>
      <c r="B178" s="100">
        <f t="shared" si="27"/>
        <v>8379.6601559999999</v>
      </c>
      <c r="C178" s="100">
        <f t="shared" si="28"/>
        <v>472.49301100000002</v>
      </c>
      <c r="D178" s="108">
        <f t="shared" si="22"/>
        <v>2.3988999999999996E-2</v>
      </c>
      <c r="F178" s="108">
        <f t="shared" si="23"/>
        <v>8.2445200537399899E-2</v>
      </c>
      <c r="G178" s="108">
        <f t="shared" si="24"/>
        <v>-1.445601551890352E-2</v>
      </c>
      <c r="I178" s="118">
        <f t="shared" si="25"/>
        <v>6.650853967698149E-3</v>
      </c>
      <c r="J178" s="118">
        <f t="shared" si="26"/>
        <v>2.4269261819009544E-4</v>
      </c>
      <c r="Q178" s="111">
        <v>42075</v>
      </c>
      <c r="R178">
        <v>296.12701399999997</v>
      </c>
      <c r="S178" s="111">
        <v>43224</v>
      </c>
      <c r="T178">
        <v>785.62402299999997</v>
      </c>
      <c r="U178" s="63">
        <v>43306</v>
      </c>
      <c r="V178" s="57">
        <v>2.3988999999999998</v>
      </c>
    </row>
    <row r="179" spans="1:22" x14ac:dyDescent="0.25">
      <c r="A179" s="107">
        <v>43307</v>
      </c>
      <c r="B179" s="100">
        <f t="shared" si="27"/>
        <v>8176.8500979999999</v>
      </c>
      <c r="C179" s="100">
        <f t="shared" si="28"/>
        <v>464.03698700000001</v>
      </c>
      <c r="D179" s="108">
        <f t="shared" si="22"/>
        <v>2.4039999999999999E-2</v>
      </c>
      <c r="F179" s="108">
        <f t="shared" si="23"/>
        <v>-2.450035663438932E-2</v>
      </c>
      <c r="G179" s="108">
        <f t="shared" si="24"/>
        <v>-1.8058692878627269E-2</v>
      </c>
      <c r="I179" s="118">
        <f t="shared" si="25"/>
        <v>6.4479374216071847E-4</v>
      </c>
      <c r="J179" s="118">
        <f t="shared" si="26"/>
        <v>3.6792120443265652E-4</v>
      </c>
      <c r="Q179" s="111">
        <v>42076</v>
      </c>
      <c r="R179">
        <v>294.11801100000002</v>
      </c>
      <c r="S179" s="111">
        <v>43225</v>
      </c>
      <c r="T179">
        <v>816.11999500000002</v>
      </c>
      <c r="U179" s="63">
        <v>43307</v>
      </c>
      <c r="V179" s="57">
        <v>2.4039999999999999</v>
      </c>
    </row>
    <row r="180" spans="1:22" x14ac:dyDescent="0.25">
      <c r="A180" s="107">
        <v>43308</v>
      </c>
      <c r="B180" s="100">
        <f t="shared" si="27"/>
        <v>7950.3999020000001</v>
      </c>
      <c r="C180" s="100">
        <f t="shared" si="28"/>
        <v>469.66598499999998</v>
      </c>
      <c r="D180" s="108">
        <f t="shared" si="22"/>
        <v>2.4035999999999998E-2</v>
      </c>
      <c r="F180" s="108">
        <f t="shared" si="23"/>
        <v>-2.8084773321152667E-2</v>
      </c>
      <c r="G180" s="108">
        <f t="shared" si="24"/>
        <v>1.2057509434173497E-2</v>
      </c>
      <c r="I180" s="118">
        <f t="shared" si="25"/>
        <v>8.3967845964028098E-4</v>
      </c>
      <c r="J180" s="118">
        <f t="shared" si="26"/>
        <v>1.1957269587510145E-4</v>
      </c>
      <c r="Q180" s="111">
        <v>42077</v>
      </c>
      <c r="R180">
        <v>284.44198599999999</v>
      </c>
      <c r="S180" s="111">
        <v>43226</v>
      </c>
      <c r="T180">
        <v>792.31097399999999</v>
      </c>
      <c r="U180" s="63">
        <v>43308</v>
      </c>
      <c r="V180" s="57">
        <v>2.4036</v>
      </c>
    </row>
    <row r="181" spans="1:22" x14ac:dyDescent="0.25">
      <c r="A181" s="107">
        <v>43311</v>
      </c>
      <c r="B181" s="100">
        <f t="shared" si="27"/>
        <v>8221.5800780000009</v>
      </c>
      <c r="C181" s="100">
        <f t="shared" si="28"/>
        <v>457.08099399999998</v>
      </c>
      <c r="D181" s="108">
        <f t="shared" si="22"/>
        <v>2.4062E-2</v>
      </c>
      <c r="F181" s="108">
        <f t="shared" si="23"/>
        <v>3.354018465697628E-2</v>
      </c>
      <c r="G181" s="108">
        <f t="shared" si="24"/>
        <v>-2.7161166895390387E-2</v>
      </c>
      <c r="I181" s="118">
        <f t="shared" si="25"/>
        <v>1.0658757181555847E-3</v>
      </c>
      <c r="J181" s="118">
        <f t="shared" si="26"/>
        <v>7.9997030185640348E-4</v>
      </c>
      <c r="Q181" s="111">
        <v>42078</v>
      </c>
      <c r="R181">
        <v>281.42498799999998</v>
      </c>
      <c r="S181" s="111">
        <v>43227</v>
      </c>
      <c r="T181">
        <v>753.72497599999997</v>
      </c>
      <c r="U181" s="63">
        <v>43311</v>
      </c>
      <c r="V181" s="57">
        <v>2.4062000000000001</v>
      </c>
    </row>
    <row r="182" spans="1:22" x14ac:dyDescent="0.25">
      <c r="A182" s="107">
        <v>43312</v>
      </c>
      <c r="B182" s="100">
        <f t="shared" si="27"/>
        <v>8181.2001950000003</v>
      </c>
      <c r="C182" s="100">
        <f t="shared" si="28"/>
        <v>433.86700400000001</v>
      </c>
      <c r="D182" s="108">
        <f t="shared" si="22"/>
        <v>2.4087000000000001E-2</v>
      </c>
      <c r="F182" s="108">
        <f t="shared" si="23"/>
        <v>-4.9235512394645298E-3</v>
      </c>
      <c r="G182" s="108">
        <f t="shared" si="24"/>
        <v>-5.212256020914019E-2</v>
      </c>
      <c r="I182" s="118">
        <f t="shared" si="25"/>
        <v>3.3825667347212141E-5</v>
      </c>
      <c r="J182" s="118">
        <f t="shared" si="26"/>
        <v>2.8350448870163841E-3</v>
      </c>
      <c r="Q182" s="111">
        <v>42079</v>
      </c>
      <c r="R182">
        <v>285.68499800000001</v>
      </c>
      <c r="S182" s="111">
        <v>43228</v>
      </c>
      <c r="T182">
        <v>752.85699499999998</v>
      </c>
      <c r="U182" s="63">
        <v>43312</v>
      </c>
      <c r="V182" s="57">
        <v>2.4087000000000001</v>
      </c>
    </row>
    <row r="183" spans="1:22" x14ac:dyDescent="0.25">
      <c r="A183" s="107">
        <v>43313</v>
      </c>
      <c r="B183" s="100">
        <f t="shared" si="27"/>
        <v>7769.0400390000004</v>
      </c>
      <c r="C183" s="100">
        <f t="shared" si="28"/>
        <v>420.74700899999999</v>
      </c>
      <c r="D183" s="108">
        <f t="shared" si="22"/>
        <v>2.4243000000000001E-2</v>
      </c>
      <c r="F183" s="108">
        <f t="shared" si="23"/>
        <v>-5.1692253314270076E-2</v>
      </c>
      <c r="G183" s="108">
        <f t="shared" si="24"/>
        <v>-3.0706320429780831E-2</v>
      </c>
      <c r="I183" s="118">
        <f t="shared" si="25"/>
        <v>2.7651491866112327E-3</v>
      </c>
      <c r="J183" s="118">
        <f t="shared" si="26"/>
        <v>1.0130788613970096E-3</v>
      </c>
      <c r="Q183" s="111">
        <v>42080</v>
      </c>
      <c r="R183">
        <v>290.59500100000002</v>
      </c>
      <c r="S183" s="111">
        <v>43229</v>
      </c>
      <c r="T183">
        <v>752.27502400000003</v>
      </c>
      <c r="U183" s="63">
        <v>43313</v>
      </c>
      <c r="V183" s="57">
        <v>2.4243000000000001</v>
      </c>
    </row>
    <row r="184" spans="1:22" x14ac:dyDescent="0.25">
      <c r="A184" s="107">
        <v>43314</v>
      </c>
      <c r="B184" s="100">
        <f t="shared" si="27"/>
        <v>7634.1899409999996</v>
      </c>
      <c r="C184" s="100">
        <f t="shared" si="28"/>
        <v>412.62100199999998</v>
      </c>
      <c r="D184" s="108">
        <f t="shared" si="22"/>
        <v>2.4136999999999999E-2</v>
      </c>
      <c r="F184" s="108">
        <f t="shared" si="23"/>
        <v>-1.7509774701794711E-2</v>
      </c>
      <c r="G184" s="108">
        <f t="shared" si="24"/>
        <v>-1.9502223369924465E-2</v>
      </c>
      <c r="I184" s="118">
        <f t="shared" si="25"/>
        <v>3.3864123144658812E-4</v>
      </c>
      <c r="J184" s="118">
        <f t="shared" si="26"/>
        <v>4.2538248736908045E-4</v>
      </c>
      <c r="Q184" s="111">
        <v>42081</v>
      </c>
      <c r="R184">
        <v>285.06698599999999</v>
      </c>
      <c r="S184" s="111">
        <v>43230</v>
      </c>
      <c r="T184">
        <v>727.27697799999999</v>
      </c>
      <c r="U184" s="63">
        <v>43314</v>
      </c>
      <c r="V184" s="57">
        <v>2.4137</v>
      </c>
    </row>
    <row r="185" spans="1:22" x14ac:dyDescent="0.25">
      <c r="A185" s="107">
        <v>43315</v>
      </c>
      <c r="B185" s="100">
        <f t="shared" si="27"/>
        <v>7562.1401370000003</v>
      </c>
      <c r="C185" s="100">
        <f t="shared" si="28"/>
        <v>418.26199300000002</v>
      </c>
      <c r="D185" s="108">
        <f t="shared" si="22"/>
        <v>2.4081000000000002E-2</v>
      </c>
      <c r="F185" s="108">
        <f t="shared" si="23"/>
        <v>-9.48259790627759E-3</v>
      </c>
      <c r="G185" s="108">
        <f t="shared" si="24"/>
        <v>1.3578512752410177E-2</v>
      </c>
      <c r="I185" s="118">
        <f t="shared" si="25"/>
        <v>1.0764125680438836E-4</v>
      </c>
      <c r="J185" s="118">
        <f t="shared" si="26"/>
        <v>1.5515027684478774E-4</v>
      </c>
      <c r="Q185" s="111">
        <v>42082</v>
      </c>
      <c r="R185">
        <v>255.88000500000001</v>
      </c>
      <c r="S185" s="111">
        <v>43231</v>
      </c>
      <c r="T185">
        <v>679.58599900000002</v>
      </c>
      <c r="U185" s="63">
        <v>43315</v>
      </c>
      <c r="V185" s="57">
        <v>2.4081000000000001</v>
      </c>
    </row>
    <row r="186" spans="1:22" x14ac:dyDescent="0.25">
      <c r="A186" s="107">
        <v>43318</v>
      </c>
      <c r="B186" s="100">
        <f t="shared" si="27"/>
        <v>7062.9399409999996</v>
      </c>
      <c r="C186" s="100">
        <f t="shared" si="28"/>
        <v>406.65798999999998</v>
      </c>
      <c r="D186" s="108">
        <f t="shared" si="22"/>
        <v>2.4131999999999997E-2</v>
      </c>
      <c r="F186" s="108">
        <f t="shared" si="23"/>
        <v>-6.8292849971232528E-2</v>
      </c>
      <c r="G186" s="108">
        <f t="shared" si="24"/>
        <v>-2.8135500927729318E-2</v>
      </c>
      <c r="I186" s="118">
        <f t="shared" si="25"/>
        <v>4.7866033164471432E-3</v>
      </c>
      <c r="J186" s="118">
        <f t="shared" si="26"/>
        <v>8.5603526172711806E-4</v>
      </c>
      <c r="Q186" s="111">
        <v>42083</v>
      </c>
      <c r="R186">
        <v>260.95599399999998</v>
      </c>
      <c r="S186" s="111">
        <v>43232</v>
      </c>
      <c r="T186">
        <v>686.04797399999995</v>
      </c>
      <c r="U186" s="63">
        <v>43318</v>
      </c>
      <c r="V186" s="57">
        <v>2.4131999999999998</v>
      </c>
    </row>
    <row r="187" spans="1:22" x14ac:dyDescent="0.25">
      <c r="A187" s="107">
        <v>43319</v>
      </c>
      <c r="B187" s="100">
        <f t="shared" si="27"/>
        <v>6958.3198240000002</v>
      </c>
      <c r="C187" s="100">
        <f t="shared" si="28"/>
        <v>380.21499599999999</v>
      </c>
      <c r="D187" s="108">
        <f t="shared" si="22"/>
        <v>2.4209999999999999E-2</v>
      </c>
      <c r="F187" s="108">
        <f t="shared" si="23"/>
        <v>-1.4923346457585751E-2</v>
      </c>
      <c r="G187" s="108">
        <f t="shared" si="24"/>
        <v>-6.7235641090766407E-2</v>
      </c>
      <c r="I187" s="118">
        <f t="shared" si="25"/>
        <v>2.5013886536633112E-4</v>
      </c>
      <c r="J187" s="118">
        <f t="shared" si="26"/>
        <v>4.6728463022701425E-3</v>
      </c>
      <c r="Q187" s="111">
        <v>42084</v>
      </c>
      <c r="R187">
        <v>261.64401199999998</v>
      </c>
      <c r="S187" s="111">
        <v>43233</v>
      </c>
      <c r="T187">
        <v>733.49597200000005</v>
      </c>
      <c r="U187" s="63">
        <v>43319</v>
      </c>
      <c r="V187" s="57">
        <v>2.4209999999999998</v>
      </c>
    </row>
    <row r="188" spans="1:22" x14ac:dyDescent="0.25">
      <c r="A188" s="107">
        <v>43320</v>
      </c>
      <c r="B188" s="100">
        <f t="shared" si="27"/>
        <v>6746.8500979999999</v>
      </c>
      <c r="C188" s="100">
        <f t="shared" si="28"/>
        <v>356.61300699999998</v>
      </c>
      <c r="D188" s="108">
        <f t="shared" si="22"/>
        <v>2.4156E-2</v>
      </c>
      <c r="F188" s="108">
        <f t="shared" si="23"/>
        <v>-3.0862296785555188E-2</v>
      </c>
      <c r="G188" s="108">
        <f t="shared" si="24"/>
        <v>-6.4085691869329331E-2</v>
      </c>
      <c r="I188" s="118">
        <f t="shared" si="25"/>
        <v>1.0083628346715006E-3</v>
      </c>
      <c r="J188" s="118">
        <f t="shared" si="26"/>
        <v>4.252118635834988E-3</v>
      </c>
      <c r="Q188" s="111">
        <v>42085</v>
      </c>
      <c r="R188">
        <v>259.91699199999999</v>
      </c>
      <c r="S188" s="111">
        <v>43234</v>
      </c>
      <c r="T188">
        <v>730.54901099999995</v>
      </c>
      <c r="U188" s="63">
        <v>43320</v>
      </c>
      <c r="V188" s="57">
        <v>2.4156</v>
      </c>
    </row>
    <row r="189" spans="1:22" x14ac:dyDescent="0.25">
      <c r="A189" s="107">
        <v>43321</v>
      </c>
      <c r="B189" s="100">
        <f t="shared" si="27"/>
        <v>6305.5600590000004</v>
      </c>
      <c r="C189" s="100">
        <f t="shared" si="28"/>
        <v>365.58801299999999</v>
      </c>
      <c r="D189" s="108">
        <f t="shared" si="22"/>
        <v>2.4129000000000001E-2</v>
      </c>
      <c r="F189" s="108">
        <f t="shared" si="23"/>
        <v>-6.7643950592611191E-2</v>
      </c>
      <c r="G189" s="108">
        <f t="shared" si="24"/>
        <v>2.4855872037452542E-2</v>
      </c>
      <c r="I189" s="118">
        <f t="shared" si="25"/>
        <v>4.6972358131854557E-3</v>
      </c>
      <c r="J189" s="118">
        <f t="shared" si="26"/>
        <v>5.6326918163492447E-4</v>
      </c>
      <c r="Q189" s="111">
        <v>42086</v>
      </c>
      <c r="R189">
        <v>267.89498900000001</v>
      </c>
      <c r="S189" s="111">
        <v>43235</v>
      </c>
      <c r="T189">
        <v>708.87097200000005</v>
      </c>
      <c r="U189" s="63">
        <v>43321</v>
      </c>
      <c r="V189" s="57">
        <v>2.4129</v>
      </c>
    </row>
    <row r="190" spans="1:22" x14ac:dyDescent="0.25">
      <c r="A190" s="107">
        <v>43322</v>
      </c>
      <c r="B190" s="100">
        <f t="shared" si="27"/>
        <v>6571.419922</v>
      </c>
      <c r="C190" s="100">
        <f t="shared" si="28"/>
        <v>334.175995</v>
      </c>
      <c r="D190" s="108">
        <f t="shared" si="22"/>
        <v>2.3942000000000001E-2</v>
      </c>
      <c r="F190" s="108">
        <f t="shared" si="23"/>
        <v>4.1298137987842765E-2</v>
      </c>
      <c r="G190" s="108">
        <f t="shared" si="24"/>
        <v>-8.9839266508396243E-2</v>
      </c>
      <c r="I190" s="118">
        <f t="shared" si="25"/>
        <v>1.6326210325695819E-3</v>
      </c>
      <c r="J190" s="118">
        <f t="shared" si="26"/>
        <v>8.2740574025544304E-3</v>
      </c>
      <c r="Q190" s="111">
        <v>42087</v>
      </c>
      <c r="R190">
        <v>266.57699600000001</v>
      </c>
      <c r="S190" s="111">
        <v>43236</v>
      </c>
      <c r="T190">
        <v>707.04998799999998</v>
      </c>
      <c r="U190" s="63">
        <v>43322</v>
      </c>
      <c r="V190" s="57">
        <v>2.3942000000000001</v>
      </c>
    </row>
    <row r="191" spans="1:22" x14ac:dyDescent="0.25">
      <c r="A191" s="107">
        <v>43325</v>
      </c>
      <c r="B191" s="100">
        <f t="shared" si="27"/>
        <v>6341.3598629999997</v>
      </c>
      <c r="C191" s="100">
        <f t="shared" si="28"/>
        <v>286.49499500000002</v>
      </c>
      <c r="D191" s="108">
        <f t="shared" si="22"/>
        <v>2.4045E-2</v>
      </c>
      <c r="F191" s="108">
        <f t="shared" si="23"/>
        <v>-3.563669633378197E-2</v>
      </c>
      <c r="G191" s="108">
        <f t="shared" si="24"/>
        <v>-0.15394671879174826</v>
      </c>
      <c r="I191" s="118">
        <f t="shared" si="25"/>
        <v>1.334377256429478E-3</v>
      </c>
      <c r="J191" s="118">
        <f t="shared" si="26"/>
        <v>2.4046487227176463E-2</v>
      </c>
      <c r="Q191" s="111">
        <v>42088</v>
      </c>
      <c r="R191">
        <v>247.47200000000001</v>
      </c>
      <c r="S191" s="111">
        <v>43237</v>
      </c>
      <c r="T191">
        <v>672.65698199999997</v>
      </c>
      <c r="U191" s="63">
        <v>43325</v>
      </c>
      <c r="V191" s="57">
        <v>2.4045000000000001</v>
      </c>
    </row>
    <row r="192" spans="1:22" x14ac:dyDescent="0.25">
      <c r="A192" s="107">
        <v>43326</v>
      </c>
      <c r="B192" s="100">
        <f t="shared" si="27"/>
        <v>6287.6601559999999</v>
      </c>
      <c r="C192" s="100">
        <f t="shared" si="28"/>
        <v>278.932007</v>
      </c>
      <c r="D192" s="108">
        <f t="shared" si="22"/>
        <v>2.4070999999999999E-2</v>
      </c>
      <c r="F192" s="108">
        <f t="shared" si="23"/>
        <v>-8.504227653055807E-3</v>
      </c>
      <c r="G192" s="108">
        <f t="shared" si="24"/>
        <v>-2.6753016931090556E-2</v>
      </c>
      <c r="I192" s="118">
        <f t="shared" si="25"/>
        <v>8.829722282288708E-5</v>
      </c>
      <c r="J192" s="118">
        <f t="shared" si="26"/>
        <v>7.770488682064809E-4</v>
      </c>
      <c r="Q192" s="111">
        <v>42089</v>
      </c>
      <c r="R192">
        <v>246.27600100000001</v>
      </c>
      <c r="S192" s="111">
        <v>43238</v>
      </c>
      <c r="T192">
        <v>694.36700399999995</v>
      </c>
      <c r="U192" s="63">
        <v>43326</v>
      </c>
      <c r="V192" s="57">
        <v>2.4070999999999998</v>
      </c>
    </row>
    <row r="193" spans="1:22" x14ac:dyDescent="0.25">
      <c r="A193" s="107">
        <v>43327</v>
      </c>
      <c r="B193" s="100">
        <f t="shared" si="27"/>
        <v>6221.419922</v>
      </c>
      <c r="C193" s="100">
        <f t="shared" si="28"/>
        <v>282.364014</v>
      </c>
      <c r="D193" s="108">
        <f t="shared" si="22"/>
        <v>2.4365000000000001E-2</v>
      </c>
      <c r="F193" s="108">
        <f t="shared" si="23"/>
        <v>-1.0590843250517068E-2</v>
      </c>
      <c r="G193" s="108">
        <f t="shared" si="24"/>
        <v>1.2229018708705297E-2</v>
      </c>
      <c r="I193" s="118">
        <f t="shared" si="25"/>
        <v>1.3186562292889149E-4</v>
      </c>
      <c r="J193" s="118">
        <f t="shared" si="26"/>
        <v>1.2335299515682871E-4</v>
      </c>
      <c r="Q193" s="111">
        <v>42090</v>
      </c>
      <c r="R193">
        <v>248.56599399999999</v>
      </c>
      <c r="S193" s="111">
        <v>43239</v>
      </c>
      <c r="T193">
        <v>696.53002900000001</v>
      </c>
      <c r="U193" s="63">
        <v>43327</v>
      </c>
      <c r="V193" s="57">
        <v>2.4365000000000001</v>
      </c>
    </row>
    <row r="194" spans="1:22" x14ac:dyDescent="0.25">
      <c r="A194" s="107">
        <v>43328</v>
      </c>
      <c r="B194" s="100">
        <f t="shared" si="27"/>
        <v>6294.2299800000001</v>
      </c>
      <c r="C194" s="100">
        <f t="shared" si="28"/>
        <v>288.04599000000002</v>
      </c>
      <c r="D194" s="108">
        <f t="shared" si="22"/>
        <v>2.4390000000000002E-2</v>
      </c>
      <c r="F194" s="108">
        <f t="shared" si="23"/>
        <v>1.1635173557980494E-2</v>
      </c>
      <c r="G194" s="108">
        <f t="shared" si="24"/>
        <v>1.9923086566425496E-2</v>
      </c>
      <c r="I194" s="118">
        <f t="shared" si="25"/>
        <v>1.1540648453466804E-4</v>
      </c>
      <c r="J194" s="118">
        <f t="shared" si="26"/>
        <v>3.5345907147337884E-4</v>
      </c>
      <c r="Q194" s="111">
        <v>42091</v>
      </c>
      <c r="R194">
        <v>246.97500600000001</v>
      </c>
      <c r="S194" s="111">
        <v>43240</v>
      </c>
      <c r="T194">
        <v>715.36901899999998</v>
      </c>
      <c r="U194" s="63">
        <v>43328</v>
      </c>
      <c r="V194" s="57">
        <v>2.4390000000000001</v>
      </c>
    </row>
    <row r="195" spans="1:22" x14ac:dyDescent="0.25">
      <c r="A195" s="107">
        <v>43329</v>
      </c>
      <c r="B195" s="100">
        <f t="shared" si="27"/>
        <v>6340.9101559999999</v>
      </c>
      <c r="C195" s="100">
        <f t="shared" si="28"/>
        <v>315.72900399999997</v>
      </c>
      <c r="D195" s="108">
        <f t="shared" ref="D195:D258" si="29">VLOOKUP(A195,U$2:V$2842,2)%</f>
        <v>2.4281E-2</v>
      </c>
      <c r="F195" s="108">
        <f t="shared" si="23"/>
        <v>7.3889783382679042E-3</v>
      </c>
      <c r="G195" s="108">
        <f t="shared" si="24"/>
        <v>9.1764108487123686E-2</v>
      </c>
      <c r="I195" s="118">
        <f t="shared" si="25"/>
        <v>4.2205107281940886E-5</v>
      </c>
      <c r="J195" s="118">
        <f t="shared" si="26"/>
        <v>8.2158868037303188E-3</v>
      </c>
      <c r="Q195" s="111">
        <v>42092</v>
      </c>
      <c r="R195">
        <v>252.740005</v>
      </c>
      <c r="S195" s="111">
        <v>43241</v>
      </c>
      <c r="T195">
        <v>699.22198500000002</v>
      </c>
      <c r="U195" s="63">
        <v>43329</v>
      </c>
      <c r="V195" s="57">
        <v>2.4281000000000001</v>
      </c>
    </row>
    <row r="196" spans="1:22" x14ac:dyDescent="0.25">
      <c r="A196" s="107">
        <v>43332</v>
      </c>
      <c r="B196" s="100">
        <f t="shared" si="27"/>
        <v>6500.5097660000001</v>
      </c>
      <c r="C196" s="100">
        <f t="shared" si="28"/>
        <v>274.31500199999999</v>
      </c>
      <c r="D196" s="108">
        <f t="shared" si="29"/>
        <v>2.4174999999999999E-2</v>
      </c>
      <c r="F196" s="108">
        <f t="shared" si="23"/>
        <v>2.4858283490514665E-2</v>
      </c>
      <c r="G196" s="108">
        <f t="shared" si="24"/>
        <v>-0.14060717498324227</v>
      </c>
      <c r="I196" s="118">
        <f t="shared" si="25"/>
        <v>5.7436201168249137E-4</v>
      </c>
      <c r="J196" s="118">
        <f t="shared" si="26"/>
        <v>2.0087323264277059E-2</v>
      </c>
      <c r="Q196" s="111">
        <v>42093</v>
      </c>
      <c r="R196">
        <v>242.878998</v>
      </c>
      <c r="S196" s="111">
        <v>43242</v>
      </c>
      <c r="T196">
        <v>647.74102800000003</v>
      </c>
      <c r="U196" s="63">
        <v>43332</v>
      </c>
      <c r="V196" s="57">
        <v>2.4175</v>
      </c>
    </row>
    <row r="197" spans="1:22" x14ac:dyDescent="0.25">
      <c r="A197" s="107">
        <v>43333</v>
      </c>
      <c r="B197" s="100">
        <f t="shared" si="27"/>
        <v>6301.0698240000002</v>
      </c>
      <c r="C197" s="100">
        <f t="shared" si="28"/>
        <v>281.94400000000002</v>
      </c>
      <c r="D197" s="108">
        <f t="shared" si="29"/>
        <v>2.4251999999999999E-2</v>
      </c>
      <c r="F197" s="108">
        <f t="shared" si="23"/>
        <v>-3.1161167050763439E-2</v>
      </c>
      <c r="G197" s="108">
        <f t="shared" si="24"/>
        <v>2.7431381266765698E-2</v>
      </c>
      <c r="I197" s="118">
        <f t="shared" si="25"/>
        <v>1.0274332468584607E-3</v>
      </c>
      <c r="J197" s="118">
        <f t="shared" si="26"/>
        <v>6.9215305812560777E-4</v>
      </c>
      <c r="Q197" s="111">
        <v>42094</v>
      </c>
      <c r="R197">
        <v>247.45399499999999</v>
      </c>
      <c r="S197" s="111">
        <v>43243</v>
      </c>
      <c r="T197">
        <v>583.58502199999998</v>
      </c>
      <c r="U197" s="63">
        <v>43333</v>
      </c>
      <c r="V197" s="57">
        <v>2.4251999999999998</v>
      </c>
    </row>
    <row r="198" spans="1:22" x14ac:dyDescent="0.25">
      <c r="A198" s="107">
        <v>43334</v>
      </c>
      <c r="B198" s="100">
        <f t="shared" si="27"/>
        <v>6486.25</v>
      </c>
      <c r="C198" s="100">
        <f t="shared" si="28"/>
        <v>271.341003</v>
      </c>
      <c r="D198" s="108">
        <f t="shared" si="29"/>
        <v>2.4171999999999999E-2</v>
      </c>
      <c r="F198" s="108">
        <f t="shared" si="23"/>
        <v>2.8965119385643945E-2</v>
      </c>
      <c r="G198" s="108">
        <f t="shared" si="24"/>
        <v>-3.8332126138196365E-2</v>
      </c>
      <c r="I198" s="118">
        <f t="shared" si="25"/>
        <v>7.8807574661669648E-4</v>
      </c>
      <c r="J198" s="118">
        <f t="shared" si="26"/>
        <v>1.5566737854152675E-3</v>
      </c>
      <c r="Q198" s="111">
        <v>42095</v>
      </c>
      <c r="R198">
        <v>244.223007</v>
      </c>
      <c r="S198" s="111">
        <v>43244</v>
      </c>
      <c r="T198">
        <v>601.75500499999998</v>
      </c>
      <c r="U198" s="63">
        <v>43334</v>
      </c>
      <c r="V198" s="57">
        <v>2.4171999999999998</v>
      </c>
    </row>
    <row r="199" spans="1:22" x14ac:dyDescent="0.25">
      <c r="A199" s="107">
        <v>43335</v>
      </c>
      <c r="B199" s="100">
        <f t="shared" si="27"/>
        <v>6371.3398440000001</v>
      </c>
      <c r="C199" s="100">
        <f t="shared" si="28"/>
        <v>277.10400399999997</v>
      </c>
      <c r="D199" s="108">
        <f t="shared" si="29"/>
        <v>2.4224000000000002E-2</v>
      </c>
      <c r="F199" s="108">
        <f t="shared" si="23"/>
        <v>-1.7874767655667867E-2</v>
      </c>
      <c r="G199" s="108">
        <f t="shared" si="24"/>
        <v>2.101655790199608E-2</v>
      </c>
      <c r="I199" s="118">
        <f t="shared" si="25"/>
        <v>3.5220780326242223E-4</v>
      </c>
      <c r="J199" s="118">
        <f t="shared" si="26"/>
        <v>3.9577038249872577E-4</v>
      </c>
      <c r="Q199" s="111">
        <v>42096</v>
      </c>
      <c r="R199">
        <v>247.08900499999999</v>
      </c>
      <c r="S199" s="111">
        <v>43245</v>
      </c>
      <c r="T199">
        <v>586.73400900000001</v>
      </c>
      <c r="U199" s="63">
        <v>43335</v>
      </c>
      <c r="V199" s="57">
        <v>2.4224000000000001</v>
      </c>
    </row>
    <row r="200" spans="1:22" x14ac:dyDescent="0.25">
      <c r="A200" s="107">
        <v>43336</v>
      </c>
      <c r="B200" s="100">
        <f t="shared" si="27"/>
        <v>6551.5200199999999</v>
      </c>
      <c r="C200" s="100">
        <f t="shared" si="28"/>
        <v>282.96701000000002</v>
      </c>
      <c r="D200" s="108">
        <f t="shared" si="29"/>
        <v>2.4246E-2</v>
      </c>
      <c r="F200" s="108">
        <f t="shared" si="23"/>
        <v>2.7887302802440672E-2</v>
      </c>
      <c r="G200" s="108">
        <f t="shared" si="24"/>
        <v>2.0937416988279445E-2</v>
      </c>
      <c r="I200" s="118">
        <f t="shared" si="25"/>
        <v>7.2872302037359769E-4</v>
      </c>
      <c r="J200" s="118">
        <f t="shared" si="26"/>
        <v>3.9262779050333287E-4</v>
      </c>
      <c r="Q200" s="111">
        <v>42097</v>
      </c>
      <c r="R200">
        <v>253.074005</v>
      </c>
      <c r="S200" s="111">
        <v>43246</v>
      </c>
      <c r="T200">
        <v>587.28002900000001</v>
      </c>
      <c r="U200" s="63">
        <v>43336</v>
      </c>
      <c r="V200" s="57">
        <v>2.4245999999999999</v>
      </c>
    </row>
    <row r="201" spans="1:22" x14ac:dyDescent="0.25">
      <c r="A201" s="107">
        <v>43339</v>
      </c>
      <c r="B201" s="100">
        <f t="shared" si="27"/>
        <v>6710.7998049999997</v>
      </c>
      <c r="C201" s="100">
        <f t="shared" si="28"/>
        <v>285.60299700000002</v>
      </c>
      <c r="D201" s="108">
        <f t="shared" si="29"/>
        <v>2.435E-2</v>
      </c>
      <c r="F201" s="108">
        <f t="shared" ref="F201:F264" si="30">LN(B201)-LN(B200)</f>
        <v>2.4021053009883886E-2</v>
      </c>
      <c r="G201" s="108">
        <f t="shared" ref="G201:G264" si="31">LN(C201)-LN(C200)</f>
        <v>9.272405697869246E-3</v>
      </c>
      <c r="I201" s="118">
        <f t="shared" ref="I201:I264" si="32">(F201-N$6)^2</f>
        <v>5.3493308474362479E-4</v>
      </c>
      <c r="J201" s="118">
        <f t="shared" ref="J201:J264" si="33">(G201-O$6)^2</f>
        <v>6.641966944775987E-5</v>
      </c>
      <c r="Q201" s="111">
        <v>42098</v>
      </c>
      <c r="R201">
        <v>254.291</v>
      </c>
      <c r="S201" s="111">
        <v>43247</v>
      </c>
      <c r="T201">
        <v>572.66803000000004</v>
      </c>
      <c r="U201" s="63">
        <v>43339</v>
      </c>
      <c r="V201" s="57">
        <v>2.4350000000000001</v>
      </c>
    </row>
    <row r="202" spans="1:22" x14ac:dyDescent="0.25">
      <c r="A202" s="107">
        <v>43340</v>
      </c>
      <c r="B202" s="100">
        <f t="shared" si="27"/>
        <v>6891.080078</v>
      </c>
      <c r="C202" s="100">
        <f t="shared" si="28"/>
        <v>296.49899299999998</v>
      </c>
      <c r="D202" s="108">
        <f t="shared" si="29"/>
        <v>2.4506999999999998E-2</v>
      </c>
      <c r="F202" s="108">
        <f t="shared" si="30"/>
        <v>2.6509693115718491E-2</v>
      </c>
      <c r="G202" s="108">
        <f t="shared" si="31"/>
        <v>3.7441098034112663E-2</v>
      </c>
      <c r="I202" s="118">
        <f t="shared" si="32"/>
        <v>6.5624403929759117E-4</v>
      </c>
      <c r="J202" s="118">
        <f t="shared" si="33"/>
        <v>1.3190347991735515E-3</v>
      </c>
      <c r="Q202" s="111">
        <v>42099</v>
      </c>
      <c r="R202">
        <v>253.76100199999999</v>
      </c>
      <c r="S202" s="111">
        <v>43248</v>
      </c>
      <c r="T202">
        <v>516.03601100000003</v>
      </c>
      <c r="U202" s="63">
        <v>43340</v>
      </c>
      <c r="V202" s="57">
        <v>2.4506999999999999</v>
      </c>
    </row>
    <row r="203" spans="1:22" x14ac:dyDescent="0.25">
      <c r="A203" s="107">
        <v>43341</v>
      </c>
      <c r="B203" s="100">
        <f t="shared" ref="B203:B266" si="34">VLOOKUP(A203,Q$2:R$2842,2)</f>
        <v>7091.7099609999996</v>
      </c>
      <c r="C203" s="100">
        <f t="shared" si="28"/>
        <v>289.31201199999998</v>
      </c>
      <c r="D203" s="108">
        <f t="shared" si="29"/>
        <v>2.4584000000000002E-2</v>
      </c>
      <c r="F203" s="108">
        <f t="shared" si="30"/>
        <v>2.8698657759377966E-2</v>
      </c>
      <c r="G203" s="108">
        <f t="shared" si="31"/>
        <v>-2.4538090109294863E-2</v>
      </c>
      <c r="I203" s="118">
        <f t="shared" si="32"/>
        <v>7.7318616083498664E-4</v>
      </c>
      <c r="J203" s="118">
        <f t="shared" si="33"/>
        <v>6.5846995726500659E-4</v>
      </c>
      <c r="Q203" s="111">
        <v>42100</v>
      </c>
      <c r="R203">
        <v>260.72100799999998</v>
      </c>
      <c r="S203" s="111">
        <v>43249</v>
      </c>
      <c r="T203">
        <v>565.38800000000003</v>
      </c>
      <c r="U203" s="63">
        <v>43341</v>
      </c>
      <c r="V203" s="57">
        <v>2.4584000000000001</v>
      </c>
    </row>
    <row r="204" spans="1:22" x14ac:dyDescent="0.25">
      <c r="A204" s="107">
        <v>43342</v>
      </c>
      <c r="B204" s="100">
        <f t="shared" si="34"/>
        <v>7043.7597660000001</v>
      </c>
      <c r="C204" s="100">
        <f t="shared" si="28"/>
        <v>284.10501099999999</v>
      </c>
      <c r="D204" s="108">
        <f t="shared" si="29"/>
        <v>2.4424999999999999E-2</v>
      </c>
      <c r="F204" s="108">
        <f t="shared" si="30"/>
        <v>-6.7844054492027794E-3</v>
      </c>
      <c r="G204" s="108">
        <f t="shared" si="31"/>
        <v>-1.816180517249677E-2</v>
      </c>
      <c r="I204" s="118">
        <f t="shared" si="32"/>
        <v>5.8933841544433158E-5</v>
      </c>
      <c r="J204" s="118">
        <f t="shared" si="33"/>
        <v>3.7188748653612806E-4</v>
      </c>
      <c r="Q204" s="111">
        <v>42101</v>
      </c>
      <c r="R204">
        <v>255.274002</v>
      </c>
      <c r="S204" s="111">
        <v>43250</v>
      </c>
      <c r="T204">
        <v>559.59002699999996</v>
      </c>
      <c r="U204" s="63">
        <v>43342</v>
      </c>
      <c r="V204" s="57">
        <v>2.4424999999999999</v>
      </c>
    </row>
    <row r="205" spans="1:22" x14ac:dyDescent="0.25">
      <c r="A205" s="107">
        <v>43343</v>
      </c>
      <c r="B205" s="100">
        <f t="shared" si="34"/>
        <v>6973.9702150000003</v>
      </c>
      <c r="C205" s="100">
        <f t="shared" si="28"/>
        <v>283.00399800000002</v>
      </c>
      <c r="D205" s="108">
        <f t="shared" si="29"/>
        <v>2.4472999999999998E-2</v>
      </c>
      <c r="F205" s="108">
        <f t="shared" si="30"/>
        <v>-9.9574079012292316E-3</v>
      </c>
      <c r="G205" s="108">
        <f t="shared" si="31"/>
        <v>-3.8829021082404935E-3</v>
      </c>
      <c r="I205" s="118">
        <f t="shared" si="32"/>
        <v>1.1771903764531182E-4</v>
      </c>
      <c r="J205" s="118">
        <f t="shared" si="33"/>
        <v>2.5054844661134629E-5</v>
      </c>
      <c r="Q205" s="111">
        <v>42102</v>
      </c>
      <c r="R205">
        <v>253.06399500000001</v>
      </c>
      <c r="S205" s="111">
        <v>43251</v>
      </c>
      <c r="T205">
        <v>577.64502000000005</v>
      </c>
      <c r="U205" s="63">
        <v>43343</v>
      </c>
      <c r="V205" s="57">
        <v>2.4472999999999998</v>
      </c>
    </row>
    <row r="206" spans="1:22" x14ac:dyDescent="0.25">
      <c r="A206" s="107">
        <v>43347</v>
      </c>
      <c r="B206" s="100">
        <f t="shared" si="34"/>
        <v>7263</v>
      </c>
      <c r="C206" s="100">
        <f t="shared" si="28"/>
        <v>285.72299199999998</v>
      </c>
      <c r="D206" s="108">
        <f t="shared" si="29"/>
        <v>2.4708000000000001E-2</v>
      </c>
      <c r="F206" s="108">
        <f t="shared" si="30"/>
        <v>4.0608289242896944E-2</v>
      </c>
      <c r="G206" s="108">
        <f t="shared" si="31"/>
        <v>9.5617572705766207E-3</v>
      </c>
      <c r="I206" s="118">
        <f t="shared" si="32"/>
        <v>1.5773492734796682E-3</v>
      </c>
      <c r="J206" s="118">
        <f t="shared" si="33"/>
        <v>7.121972392061426E-5</v>
      </c>
      <c r="Q206" s="111">
        <v>42103</v>
      </c>
      <c r="R206">
        <v>244.75100699999999</v>
      </c>
      <c r="S206" s="111">
        <v>43252</v>
      </c>
      <c r="T206">
        <v>580.04303000000004</v>
      </c>
      <c r="U206" s="63">
        <v>43347</v>
      </c>
      <c r="V206" s="57">
        <v>2.4708000000000001</v>
      </c>
    </row>
    <row r="207" spans="1:22" x14ac:dyDescent="0.25">
      <c r="A207" s="107">
        <v>43348</v>
      </c>
      <c r="B207" s="100">
        <f t="shared" si="34"/>
        <v>7361.4599609999996</v>
      </c>
      <c r="C207" s="100">
        <f t="shared" si="28"/>
        <v>232.330994</v>
      </c>
      <c r="D207" s="108">
        <f t="shared" si="29"/>
        <v>2.4681000000000002E-2</v>
      </c>
      <c r="F207" s="108">
        <f t="shared" si="30"/>
        <v>1.3465310711469058E-2</v>
      </c>
      <c r="G207" s="108">
        <f t="shared" si="31"/>
        <v>-0.20685972884735548</v>
      </c>
      <c r="I207" s="118">
        <f t="shared" si="32"/>
        <v>1.5807726546224996E-4</v>
      </c>
      <c r="J207" s="118">
        <f t="shared" si="33"/>
        <v>4.3256640524443737E-2</v>
      </c>
      <c r="Q207" s="111">
        <v>42104</v>
      </c>
      <c r="R207">
        <v>243.69399999999999</v>
      </c>
      <c r="S207" s="111">
        <v>43253</v>
      </c>
      <c r="T207">
        <v>591.80798300000004</v>
      </c>
      <c r="U207" s="63">
        <v>43348</v>
      </c>
      <c r="V207" s="57">
        <v>2.4681000000000002</v>
      </c>
    </row>
    <row r="208" spans="1:22" x14ac:dyDescent="0.25">
      <c r="A208" s="107">
        <v>43349</v>
      </c>
      <c r="B208" s="100">
        <f t="shared" si="34"/>
        <v>6755.1401370000003</v>
      </c>
      <c r="C208" s="100">
        <f t="shared" si="28"/>
        <v>230.21499600000001</v>
      </c>
      <c r="D208" s="108">
        <f t="shared" si="29"/>
        <v>2.4679000000000003E-2</v>
      </c>
      <c r="F208" s="108">
        <f t="shared" si="30"/>
        <v>-8.5954560468652019E-2</v>
      </c>
      <c r="G208" s="108">
        <f t="shared" si="31"/>
        <v>-9.1494156555000927E-3</v>
      </c>
      <c r="I208" s="118">
        <f t="shared" si="32"/>
        <v>7.5424001950064818E-3</v>
      </c>
      <c r="J208" s="118">
        <f t="shared" si="33"/>
        <v>1.0551388145939613E-4</v>
      </c>
      <c r="Q208" s="111">
        <v>42105</v>
      </c>
      <c r="R208">
        <v>236.016006</v>
      </c>
      <c r="S208" s="111">
        <v>43254</v>
      </c>
      <c r="T208">
        <v>618.328979</v>
      </c>
      <c r="U208" s="63">
        <v>43349</v>
      </c>
      <c r="V208" s="57">
        <v>2.4679000000000002</v>
      </c>
    </row>
    <row r="209" spans="1:22" x14ac:dyDescent="0.25">
      <c r="A209" s="107">
        <v>43350</v>
      </c>
      <c r="B209" s="100">
        <f t="shared" si="34"/>
        <v>6528.919922</v>
      </c>
      <c r="C209" s="100">
        <f t="shared" si="28"/>
        <v>217.203003</v>
      </c>
      <c r="D209" s="108">
        <f t="shared" si="29"/>
        <v>2.5068999999999998E-2</v>
      </c>
      <c r="F209" s="108">
        <f t="shared" si="30"/>
        <v>-3.4062189709231916E-2</v>
      </c>
      <c r="G209" s="108">
        <f t="shared" si="31"/>
        <v>-5.8181223588597675E-2</v>
      </c>
      <c r="I209" s="118">
        <f t="shared" si="32"/>
        <v>1.2218256167320491E-3</v>
      </c>
      <c r="J209" s="118">
        <f t="shared" si="33"/>
        <v>3.5169410433632457E-3</v>
      </c>
      <c r="Q209" s="111">
        <v>42106</v>
      </c>
      <c r="R209">
        <v>236.53500399999999</v>
      </c>
      <c r="S209" s="111">
        <v>43255</v>
      </c>
      <c r="T209">
        <v>592.98498500000005</v>
      </c>
      <c r="U209" s="63">
        <v>43350</v>
      </c>
      <c r="V209" s="57">
        <v>2.5068999999999999</v>
      </c>
    </row>
    <row r="210" spans="1:22" x14ac:dyDescent="0.25">
      <c r="A210" s="107">
        <v>43353</v>
      </c>
      <c r="B210" s="100">
        <f t="shared" si="34"/>
        <v>6301.5698240000002</v>
      </c>
      <c r="C210" s="100">
        <f t="shared" si="28"/>
        <v>197.07899499999999</v>
      </c>
      <c r="D210" s="108">
        <f t="shared" si="29"/>
        <v>2.5121000000000001E-2</v>
      </c>
      <c r="F210" s="108">
        <f t="shared" si="30"/>
        <v>-3.5442746387214896E-2</v>
      </c>
      <c r="G210" s="108">
        <f t="shared" si="31"/>
        <v>-9.722777572029262E-2</v>
      </c>
      <c r="I210" s="118">
        <f t="shared" si="32"/>
        <v>1.3202452278240203E-3</v>
      </c>
      <c r="J210" s="118">
        <f t="shared" si="33"/>
        <v>9.6727923430881702E-3</v>
      </c>
      <c r="Q210" s="111">
        <v>42107</v>
      </c>
      <c r="R210">
        <v>235.949997</v>
      </c>
      <c r="S210" s="111">
        <v>43256</v>
      </c>
      <c r="T210">
        <v>609.30297900000005</v>
      </c>
      <c r="U210" s="63">
        <v>43353</v>
      </c>
      <c r="V210" s="57">
        <v>2.5121000000000002</v>
      </c>
    </row>
    <row r="211" spans="1:22" x14ac:dyDescent="0.25">
      <c r="A211" s="107">
        <v>43354</v>
      </c>
      <c r="B211" s="100">
        <f t="shared" si="34"/>
        <v>6331.8798829999996</v>
      </c>
      <c r="C211" s="100">
        <f t="shared" si="28"/>
        <v>185.06599399999999</v>
      </c>
      <c r="D211" s="108">
        <f t="shared" si="29"/>
        <v>2.5146000000000002E-2</v>
      </c>
      <c r="F211" s="108">
        <f t="shared" si="30"/>
        <v>4.7983912326809985E-3</v>
      </c>
      <c r="G211" s="108">
        <f t="shared" si="31"/>
        <v>-6.2892152419106395E-2</v>
      </c>
      <c r="I211" s="118">
        <f t="shared" si="32"/>
        <v>1.5256513292665929E-5</v>
      </c>
      <c r="J211" s="118">
        <f t="shared" si="33"/>
        <v>4.0978858838843007E-3</v>
      </c>
      <c r="Q211" s="111">
        <v>42108</v>
      </c>
      <c r="R211">
        <v>224.75900300000001</v>
      </c>
      <c r="S211" s="111">
        <v>43257</v>
      </c>
      <c r="T211">
        <v>607.12402299999997</v>
      </c>
      <c r="U211" s="63">
        <v>43354</v>
      </c>
      <c r="V211" s="57">
        <v>2.5146000000000002</v>
      </c>
    </row>
    <row r="212" spans="1:22" x14ac:dyDescent="0.25">
      <c r="A212" s="107">
        <v>43355</v>
      </c>
      <c r="B212" s="100">
        <f t="shared" si="34"/>
        <v>6317.0097660000001</v>
      </c>
      <c r="C212" s="100">
        <f t="shared" si="28"/>
        <v>183.330994</v>
      </c>
      <c r="D212" s="108">
        <f t="shared" si="29"/>
        <v>2.5417000000000002E-2</v>
      </c>
      <c r="F212" s="108">
        <f t="shared" si="30"/>
        <v>-2.3512141006936105E-3</v>
      </c>
      <c r="G212" s="108">
        <f t="shared" si="31"/>
        <v>-9.4192563146568986E-3</v>
      </c>
      <c r="I212" s="118">
        <f t="shared" si="32"/>
        <v>1.0521243543189418E-5</v>
      </c>
      <c r="J212" s="118">
        <f t="shared" si="33"/>
        <v>1.1113029924875314E-4</v>
      </c>
      <c r="Q212" s="111">
        <v>42109</v>
      </c>
      <c r="R212">
        <v>219.07299800000001</v>
      </c>
      <c r="S212" s="111">
        <v>43258</v>
      </c>
      <c r="T212">
        <v>605.18701199999998</v>
      </c>
      <c r="U212" s="63">
        <v>43355</v>
      </c>
      <c r="V212" s="57">
        <v>2.5417000000000001</v>
      </c>
    </row>
    <row r="213" spans="1:22" x14ac:dyDescent="0.25">
      <c r="A213" s="107">
        <v>43356</v>
      </c>
      <c r="B213" s="100">
        <f t="shared" si="34"/>
        <v>6354.2402339999999</v>
      </c>
      <c r="C213" s="100">
        <f t="shared" si="28"/>
        <v>211.354004</v>
      </c>
      <c r="D213" s="108">
        <f t="shared" si="29"/>
        <v>2.5468000000000001E-2</v>
      </c>
      <c r="F213" s="108">
        <f t="shared" si="30"/>
        <v>5.8763855399472931E-3</v>
      </c>
      <c r="G213" s="108">
        <f t="shared" si="31"/>
        <v>0.14224124223451362</v>
      </c>
      <c r="I213" s="118">
        <f t="shared" si="32"/>
        <v>2.4839787484930553E-5</v>
      </c>
      <c r="J213" s="118">
        <f t="shared" si="33"/>
        <v>1.9914477013401096E-2</v>
      </c>
      <c r="Q213" s="111">
        <v>42110</v>
      </c>
      <c r="R213">
        <v>223.91700700000001</v>
      </c>
      <c r="S213" s="111">
        <v>43259</v>
      </c>
      <c r="T213">
        <v>601.07702600000005</v>
      </c>
      <c r="U213" s="63">
        <v>43356</v>
      </c>
      <c r="V213" s="57">
        <v>2.5468000000000002</v>
      </c>
    </row>
    <row r="214" spans="1:22" x14ac:dyDescent="0.25">
      <c r="A214" s="107">
        <v>43357</v>
      </c>
      <c r="B214" s="100">
        <f t="shared" si="34"/>
        <v>6515.4101559999999</v>
      </c>
      <c r="C214" s="100">
        <f t="shared" si="28"/>
        <v>211.74899300000001</v>
      </c>
      <c r="D214" s="108">
        <f t="shared" si="29"/>
        <v>2.5543E-2</v>
      </c>
      <c r="F214" s="108">
        <f t="shared" si="30"/>
        <v>2.5047820793679065E-2</v>
      </c>
      <c r="G214" s="108">
        <f t="shared" si="31"/>
        <v>1.8671062013160267E-3</v>
      </c>
      <c r="I214" s="118">
        <f t="shared" si="32"/>
        <v>5.8348278158539403E-4</v>
      </c>
      <c r="J214" s="118">
        <f t="shared" si="33"/>
        <v>5.5432022751944976E-7</v>
      </c>
      <c r="Q214" s="111">
        <v>42111</v>
      </c>
      <c r="R214">
        <v>228.574997</v>
      </c>
      <c r="S214" s="111">
        <v>43260</v>
      </c>
      <c r="T214">
        <v>597.56201199999998</v>
      </c>
      <c r="U214" s="63">
        <v>43357</v>
      </c>
      <c r="V214" s="57">
        <v>2.5543</v>
      </c>
    </row>
    <row r="215" spans="1:22" x14ac:dyDescent="0.25">
      <c r="A215" s="107">
        <v>43360</v>
      </c>
      <c r="B215" s="100">
        <f t="shared" si="34"/>
        <v>6514.0600590000004</v>
      </c>
      <c r="C215" s="100">
        <f t="shared" si="28"/>
        <v>197.875</v>
      </c>
      <c r="D215" s="108">
        <f t="shared" si="29"/>
        <v>2.5541999999999999E-2</v>
      </c>
      <c r="F215" s="108">
        <f t="shared" si="30"/>
        <v>-2.0723743675787887E-4</v>
      </c>
      <c r="G215" s="108">
        <f t="shared" si="31"/>
        <v>-6.7766059711651394E-2</v>
      </c>
      <c r="I215" s="118">
        <f t="shared" si="32"/>
        <v>1.2092740623616754E-6</v>
      </c>
      <c r="J215" s="118">
        <f t="shared" si="33"/>
        <v>4.7456445922116385E-3</v>
      </c>
      <c r="Q215" s="111">
        <v>42112</v>
      </c>
      <c r="R215">
        <v>222.85299699999999</v>
      </c>
      <c r="S215" s="111">
        <v>43261</v>
      </c>
      <c r="T215">
        <v>526.47900400000003</v>
      </c>
      <c r="U215" s="63">
        <v>43360</v>
      </c>
      <c r="V215" s="57">
        <v>2.5541999999999998</v>
      </c>
    </row>
    <row r="216" spans="1:22" x14ac:dyDescent="0.25">
      <c r="A216" s="107">
        <v>43361</v>
      </c>
      <c r="B216" s="100">
        <f t="shared" si="34"/>
        <v>6280.9101559999999</v>
      </c>
      <c r="C216" s="100">
        <f t="shared" si="28"/>
        <v>209.97500600000001</v>
      </c>
      <c r="D216" s="108">
        <f t="shared" si="29"/>
        <v>2.5672E-2</v>
      </c>
      <c r="F216" s="108">
        <f t="shared" si="30"/>
        <v>-3.6448027521021942E-2</v>
      </c>
      <c r="G216" s="108">
        <f t="shared" si="31"/>
        <v>5.9352986385344586E-2</v>
      </c>
      <c r="I216" s="118">
        <f t="shared" si="32"/>
        <v>1.3943099577242595E-3</v>
      </c>
      <c r="J216" s="118">
        <f t="shared" si="33"/>
        <v>3.3907803031256252E-3</v>
      </c>
      <c r="Q216" s="111">
        <v>42113</v>
      </c>
      <c r="R216">
        <v>223.455994</v>
      </c>
      <c r="S216" s="111">
        <v>43262</v>
      </c>
      <c r="T216">
        <v>533.283997</v>
      </c>
      <c r="U216" s="63">
        <v>43361</v>
      </c>
      <c r="V216" s="57">
        <v>2.5672000000000001</v>
      </c>
    </row>
    <row r="217" spans="1:22" x14ac:dyDescent="0.25">
      <c r="A217" s="107">
        <v>43362</v>
      </c>
      <c r="B217" s="100">
        <f t="shared" si="34"/>
        <v>6371.8500979999999</v>
      </c>
      <c r="C217" s="100">
        <f t="shared" si="28"/>
        <v>209.96899400000001</v>
      </c>
      <c r="D217" s="108">
        <f t="shared" si="29"/>
        <v>2.5617999999999998E-2</v>
      </c>
      <c r="F217" s="108">
        <f t="shared" si="30"/>
        <v>1.4374967382991599E-2</v>
      </c>
      <c r="G217" s="108">
        <f t="shared" si="31"/>
        <v>-2.863238908190624E-5</v>
      </c>
      <c r="I217" s="118">
        <f t="shared" si="32"/>
        <v>1.8177874573634153E-4</v>
      </c>
      <c r="J217" s="118">
        <f t="shared" si="33"/>
        <v>1.3252884756390779E-6</v>
      </c>
      <c r="Q217" s="111">
        <v>42114</v>
      </c>
      <c r="R217">
        <v>222.61199999999999</v>
      </c>
      <c r="S217" s="111">
        <v>43263</v>
      </c>
      <c r="T217">
        <v>496.84298699999999</v>
      </c>
      <c r="U217" s="63">
        <v>43362</v>
      </c>
      <c r="V217" s="57">
        <v>2.5617999999999999</v>
      </c>
    </row>
    <row r="218" spans="1:22" x14ac:dyDescent="0.25">
      <c r="A218" s="107">
        <v>43363</v>
      </c>
      <c r="B218" s="100">
        <f t="shared" si="34"/>
        <v>6398.8500979999999</v>
      </c>
      <c r="C218" s="100">
        <f t="shared" si="28"/>
        <v>224.591003</v>
      </c>
      <c r="D218" s="108">
        <f t="shared" si="29"/>
        <v>2.5669000000000001E-2</v>
      </c>
      <c r="F218" s="108">
        <f t="shared" si="30"/>
        <v>4.2284353739194813E-3</v>
      </c>
      <c r="G218" s="108">
        <f t="shared" si="31"/>
        <v>6.7321111423889413E-2</v>
      </c>
      <c r="I218" s="118">
        <f t="shared" si="32"/>
        <v>1.1128914894027768E-5</v>
      </c>
      <c r="J218" s="118">
        <f t="shared" si="33"/>
        <v>4.3822456483099924E-3</v>
      </c>
      <c r="Q218" s="111">
        <v>42115</v>
      </c>
      <c r="R218">
        <v>224.61999499999999</v>
      </c>
      <c r="S218" s="111">
        <v>43264</v>
      </c>
      <c r="T218">
        <v>477.493988</v>
      </c>
      <c r="U218" s="63">
        <v>43363</v>
      </c>
      <c r="V218" s="57">
        <v>2.5669</v>
      </c>
    </row>
    <row r="219" spans="1:22" x14ac:dyDescent="0.25">
      <c r="A219" s="107">
        <v>43364</v>
      </c>
      <c r="B219" s="100">
        <f t="shared" si="34"/>
        <v>6513.8701170000004</v>
      </c>
      <c r="C219" s="100">
        <f t="shared" si="28"/>
        <v>246.584</v>
      </c>
      <c r="D219" s="108">
        <f t="shared" si="29"/>
        <v>2.5638999999999999E-2</v>
      </c>
      <c r="F219" s="108">
        <f t="shared" si="30"/>
        <v>1.7815465565766075E-2</v>
      </c>
      <c r="G219" s="108">
        <f t="shared" si="31"/>
        <v>9.3421722603313384E-2</v>
      </c>
      <c r="I219" s="118">
        <f t="shared" si="32"/>
        <v>2.8638904672070213E-4</v>
      </c>
      <c r="J219" s="118">
        <f t="shared" si="33"/>
        <v>8.5191318446992317E-3</v>
      </c>
      <c r="Q219" s="111">
        <v>42116</v>
      </c>
      <c r="R219">
        <v>235.60200499999999</v>
      </c>
      <c r="S219" s="111">
        <v>43265</v>
      </c>
      <c r="T219">
        <v>519.74200399999995</v>
      </c>
      <c r="U219" s="63">
        <v>43364</v>
      </c>
      <c r="V219" s="57">
        <v>2.5638999999999998</v>
      </c>
    </row>
    <row r="220" spans="1:22" x14ac:dyDescent="0.25">
      <c r="A220" s="107">
        <v>43367</v>
      </c>
      <c r="B220" s="100">
        <f t="shared" si="34"/>
        <v>6704.7700199999999</v>
      </c>
      <c r="C220" s="100">
        <f t="shared" si="28"/>
        <v>228.729996</v>
      </c>
      <c r="D220" s="108">
        <f t="shared" si="29"/>
        <v>2.5690000000000001E-2</v>
      </c>
      <c r="F220" s="108">
        <f t="shared" si="30"/>
        <v>2.88854487681931E-2</v>
      </c>
      <c r="G220" s="108">
        <f t="shared" si="31"/>
        <v>-7.516045507324165E-2</v>
      </c>
      <c r="I220" s="118">
        <f t="shared" si="32"/>
        <v>7.8360895743532003E-4</v>
      </c>
      <c r="J220" s="118">
        <f t="shared" si="33"/>
        <v>5.8191013413104089E-3</v>
      </c>
      <c r="Q220" s="111">
        <v>42117</v>
      </c>
      <c r="R220">
        <v>234.05299400000001</v>
      </c>
      <c r="S220" s="111">
        <v>43266</v>
      </c>
      <c r="T220">
        <v>491.00399800000002</v>
      </c>
      <c r="U220" s="63">
        <v>43367</v>
      </c>
      <c r="V220" s="57">
        <v>2.569</v>
      </c>
    </row>
    <row r="221" spans="1:22" x14ac:dyDescent="0.25">
      <c r="A221" s="107">
        <v>43368</v>
      </c>
      <c r="B221" s="100">
        <f t="shared" si="34"/>
        <v>6603.6401370000003</v>
      </c>
      <c r="C221" s="100">
        <f t="shared" si="28"/>
        <v>218.50500500000001</v>
      </c>
      <c r="D221" s="108">
        <f t="shared" si="29"/>
        <v>2.5741999999999998E-2</v>
      </c>
      <c r="F221" s="108">
        <f t="shared" si="30"/>
        <v>-1.5198183467662219E-2</v>
      </c>
      <c r="G221" s="108">
        <f t="shared" si="31"/>
        <v>-4.57333306996075E-2</v>
      </c>
      <c r="I221" s="118">
        <f t="shared" si="32"/>
        <v>2.5890792357303658E-4</v>
      </c>
      <c r="J221" s="118">
        <f t="shared" si="33"/>
        <v>2.1954763068796905E-3</v>
      </c>
      <c r="Q221" s="111">
        <v>42118</v>
      </c>
      <c r="R221">
        <v>235.970001</v>
      </c>
      <c r="S221" s="111">
        <v>43267</v>
      </c>
      <c r="T221">
        <v>499.641998</v>
      </c>
      <c r="U221" s="63">
        <v>43368</v>
      </c>
      <c r="V221" s="57">
        <v>2.5741999999999998</v>
      </c>
    </row>
    <row r="222" spans="1:22" x14ac:dyDescent="0.25">
      <c r="A222" s="107">
        <v>43369</v>
      </c>
      <c r="B222" s="100">
        <f t="shared" si="34"/>
        <v>6452.7900390000004</v>
      </c>
      <c r="C222" s="100">
        <f t="shared" si="28"/>
        <v>215.84700000000001</v>
      </c>
      <c r="D222" s="108">
        <f t="shared" si="29"/>
        <v>2.5661E-2</v>
      </c>
      <c r="F222" s="108">
        <f t="shared" si="30"/>
        <v>-2.3108431436630994E-2</v>
      </c>
      <c r="G222" s="108">
        <f t="shared" si="31"/>
        <v>-1.2239097087544337E-2</v>
      </c>
      <c r="I222" s="118">
        <f t="shared" si="32"/>
        <v>5.7604147172468244E-4</v>
      </c>
      <c r="J222" s="118">
        <f t="shared" si="33"/>
        <v>1.7853439730797024E-4</v>
      </c>
      <c r="Q222" s="111">
        <v>42119</v>
      </c>
      <c r="R222">
        <v>231.23500100000001</v>
      </c>
      <c r="S222" s="111">
        <v>43268</v>
      </c>
      <c r="T222">
        <v>500.44799799999998</v>
      </c>
      <c r="U222" s="63">
        <v>43369</v>
      </c>
      <c r="V222" s="57">
        <v>2.5661</v>
      </c>
    </row>
    <row r="223" spans="1:22" x14ac:dyDescent="0.25">
      <c r="A223" s="107">
        <v>43370</v>
      </c>
      <c r="B223" s="100">
        <f t="shared" si="34"/>
        <v>6495.2900390000004</v>
      </c>
      <c r="C223" s="100">
        <f t="shared" si="28"/>
        <v>228.49400299999999</v>
      </c>
      <c r="D223" s="108">
        <f t="shared" si="29"/>
        <v>2.5659999999999999E-2</v>
      </c>
      <c r="F223" s="108">
        <f t="shared" si="30"/>
        <v>6.5647033958953216E-3</v>
      </c>
      <c r="G223" s="108">
        <f t="shared" si="31"/>
        <v>5.6940141549016943E-2</v>
      </c>
      <c r="I223" s="118">
        <f t="shared" si="32"/>
        <v>3.2174656639020231E-5</v>
      </c>
      <c r="J223" s="118">
        <f t="shared" si="33"/>
        <v>3.1156002494804338E-3</v>
      </c>
      <c r="Q223" s="111">
        <v>42120</v>
      </c>
      <c r="R223">
        <v>226.41000399999999</v>
      </c>
      <c r="S223" s="111">
        <v>43269</v>
      </c>
      <c r="T223">
        <v>518.89099099999999</v>
      </c>
      <c r="U223" s="63">
        <v>43370</v>
      </c>
      <c r="V223" s="57">
        <v>2.5659999999999998</v>
      </c>
    </row>
    <row r="224" spans="1:22" x14ac:dyDescent="0.25">
      <c r="A224" s="107">
        <v>43371</v>
      </c>
      <c r="B224" s="100">
        <f t="shared" si="34"/>
        <v>6678.75</v>
      </c>
      <c r="C224" s="100">
        <f t="shared" si="28"/>
        <v>222.401993</v>
      </c>
      <c r="D224" s="108">
        <f t="shared" si="29"/>
        <v>2.563E-2</v>
      </c>
      <c r="F224" s="108">
        <f t="shared" si="30"/>
        <v>2.7853539429138152E-2</v>
      </c>
      <c r="G224" s="108">
        <f t="shared" si="31"/>
        <v>-2.7023441246054603E-2</v>
      </c>
      <c r="I224" s="118">
        <f t="shared" si="32"/>
        <v>7.2690128457526728E-4</v>
      </c>
      <c r="J224" s="118">
        <f t="shared" si="33"/>
        <v>7.9219847557540862E-4</v>
      </c>
      <c r="Q224" s="111">
        <v>42121</v>
      </c>
      <c r="R224">
        <v>219.429001</v>
      </c>
      <c r="S224" s="111">
        <v>43270</v>
      </c>
      <c r="T224">
        <v>537.95696999999996</v>
      </c>
      <c r="U224" s="63">
        <v>43371</v>
      </c>
      <c r="V224" s="57">
        <v>2.5630000000000002</v>
      </c>
    </row>
    <row r="225" spans="1:22" x14ac:dyDescent="0.25">
      <c r="A225" s="107">
        <v>43374</v>
      </c>
      <c r="B225" s="100">
        <f t="shared" si="34"/>
        <v>6619.8500979999999</v>
      </c>
      <c r="C225" s="100">
        <f t="shared" si="28"/>
        <v>230.76800499999999</v>
      </c>
      <c r="D225" s="108">
        <f t="shared" si="29"/>
        <v>2.5734E-2</v>
      </c>
      <c r="F225" s="108">
        <f t="shared" si="30"/>
        <v>-8.8581184039497884E-3</v>
      </c>
      <c r="G225" s="108">
        <f t="shared" si="31"/>
        <v>3.6926374840725806E-2</v>
      </c>
      <c r="I225" s="118">
        <f t="shared" si="32"/>
        <v>9.5073243751161185E-5</v>
      </c>
      <c r="J225" s="118">
        <f t="shared" si="33"/>
        <v>1.2819117713103545E-3</v>
      </c>
      <c r="Q225" s="111">
        <v>42122</v>
      </c>
      <c r="R225">
        <v>228.96899400000001</v>
      </c>
      <c r="S225" s="111">
        <v>43271</v>
      </c>
      <c r="T225">
        <v>536.26800500000002</v>
      </c>
      <c r="U225" s="63">
        <v>43374</v>
      </c>
      <c r="V225" s="57">
        <v>2.5733999999999999</v>
      </c>
    </row>
    <row r="226" spans="1:22" x14ac:dyDescent="0.25">
      <c r="A226" s="107">
        <v>43375</v>
      </c>
      <c r="B226" s="100">
        <f t="shared" si="34"/>
        <v>6593.2402339999999</v>
      </c>
      <c r="C226" s="100">
        <f t="shared" si="28"/>
        <v>227.18100000000001</v>
      </c>
      <c r="D226" s="108">
        <f t="shared" si="29"/>
        <v>2.5706000000000003E-2</v>
      </c>
      <c r="F226" s="108">
        <f t="shared" si="30"/>
        <v>-4.0278086815774827E-3</v>
      </c>
      <c r="G226" s="108">
        <f t="shared" si="31"/>
        <v>-1.5665841918416135E-2</v>
      </c>
      <c r="I226" s="118">
        <f t="shared" si="32"/>
        <v>2.4208773698998057E-5</v>
      </c>
      <c r="J226" s="118">
        <f t="shared" si="33"/>
        <v>2.8185108879429349E-4</v>
      </c>
      <c r="Q226" s="111">
        <v>42123</v>
      </c>
      <c r="R226">
        <v>225.591003</v>
      </c>
      <c r="S226" s="111">
        <v>43272</v>
      </c>
      <c r="T226">
        <v>527.36700399999995</v>
      </c>
      <c r="U226" s="63">
        <v>43375</v>
      </c>
      <c r="V226" s="57">
        <v>2.5706000000000002</v>
      </c>
    </row>
    <row r="227" spans="1:22" x14ac:dyDescent="0.25">
      <c r="A227" s="107">
        <v>43376</v>
      </c>
      <c r="B227" s="100">
        <f t="shared" si="34"/>
        <v>6553.8598629999997</v>
      </c>
      <c r="C227" s="100">
        <f t="shared" si="28"/>
        <v>220.48899800000001</v>
      </c>
      <c r="D227" s="108">
        <f t="shared" si="29"/>
        <v>2.6046E-2</v>
      </c>
      <c r="F227" s="108">
        <f t="shared" si="30"/>
        <v>-5.9907490604711455E-3</v>
      </c>
      <c r="G227" s="108">
        <f t="shared" si="31"/>
        <v>-2.9899258639060733E-2</v>
      </c>
      <c r="I227" s="118">
        <f t="shared" si="32"/>
        <v>4.7378188973725936E-5</v>
      </c>
      <c r="J227" s="118">
        <f t="shared" si="33"/>
        <v>9.6235443241999381E-4</v>
      </c>
      <c r="Q227" s="111">
        <v>42124</v>
      </c>
      <c r="R227">
        <v>225.692993</v>
      </c>
      <c r="S227" s="111">
        <v>43273</v>
      </c>
      <c r="T227">
        <v>465.81698599999999</v>
      </c>
      <c r="U227" s="63">
        <v>43376</v>
      </c>
      <c r="V227" s="57">
        <v>2.6046</v>
      </c>
    </row>
    <row r="228" spans="1:22" x14ac:dyDescent="0.25">
      <c r="A228" s="107">
        <v>43377</v>
      </c>
      <c r="B228" s="100">
        <f t="shared" si="34"/>
        <v>6497.9101559999999</v>
      </c>
      <c r="C228" s="100">
        <f t="shared" si="28"/>
        <v>222.21800200000001</v>
      </c>
      <c r="D228" s="108">
        <f t="shared" si="29"/>
        <v>2.6098E-2</v>
      </c>
      <c r="F228" s="108">
        <f t="shared" si="30"/>
        <v>-8.5735574006484683E-3</v>
      </c>
      <c r="G228" s="108">
        <f t="shared" si="31"/>
        <v>7.8110930750723284E-3</v>
      </c>
      <c r="I228" s="118">
        <f t="shared" si="32"/>
        <v>8.9604965595874164E-5</v>
      </c>
      <c r="J228" s="118">
        <f t="shared" si="33"/>
        <v>4.4736215807259968E-5</v>
      </c>
      <c r="Q228" s="111">
        <v>42125</v>
      </c>
      <c r="R228">
        <v>235.93899500000001</v>
      </c>
      <c r="S228" s="111">
        <v>43274</v>
      </c>
      <c r="T228">
        <v>474.51998900000001</v>
      </c>
      <c r="U228" s="63">
        <v>43377</v>
      </c>
      <c r="V228" s="57">
        <v>2.6097999999999999</v>
      </c>
    </row>
    <row r="229" spans="1:22" x14ac:dyDescent="0.25">
      <c r="A229" s="107">
        <v>43378</v>
      </c>
      <c r="B229" s="100">
        <f t="shared" si="34"/>
        <v>6574.1499020000001</v>
      </c>
      <c r="C229" s="100">
        <f t="shared" si="28"/>
        <v>227.600998</v>
      </c>
      <c r="D229" s="108">
        <f t="shared" si="29"/>
        <v>2.6065999999999999E-2</v>
      </c>
      <c r="F229" s="108">
        <f t="shared" si="30"/>
        <v>1.1664666490155184E-2</v>
      </c>
      <c r="G229" s="108">
        <f t="shared" si="31"/>
        <v>2.3935196102795153E-2</v>
      </c>
      <c r="I229" s="118">
        <f t="shared" si="32"/>
        <v>1.1604102423202063E-4</v>
      </c>
      <c r="J229" s="118">
        <f t="shared" si="33"/>
        <v>5.2041548296249561E-4</v>
      </c>
      <c r="Q229" s="111">
        <v>42126</v>
      </c>
      <c r="R229">
        <v>232.341003</v>
      </c>
      <c r="S229" s="111">
        <v>43275</v>
      </c>
      <c r="T229">
        <v>457.67199699999998</v>
      </c>
      <c r="U229" s="63">
        <v>43378</v>
      </c>
      <c r="V229" s="57">
        <v>2.6065999999999998</v>
      </c>
    </row>
    <row r="230" spans="1:22" x14ac:dyDescent="0.25">
      <c r="A230" s="107">
        <v>43381</v>
      </c>
      <c r="B230" s="100">
        <f t="shared" si="34"/>
        <v>6600.1899409999996</v>
      </c>
      <c r="C230" s="100">
        <f t="shared" si="28"/>
        <v>229.25500500000001</v>
      </c>
      <c r="D230" s="108">
        <f t="shared" si="29"/>
        <v>2.6065999999999999E-2</v>
      </c>
      <c r="F230" s="108">
        <f t="shared" si="30"/>
        <v>3.9531503243139809E-3</v>
      </c>
      <c r="G230" s="108">
        <f t="shared" si="31"/>
        <v>7.2408558310002036E-3</v>
      </c>
      <c r="I230" s="118">
        <f t="shared" si="32"/>
        <v>9.3679933424711228E-6</v>
      </c>
      <c r="J230" s="118">
        <f t="shared" si="33"/>
        <v>3.7433307058424144E-5</v>
      </c>
      <c r="Q230" s="111">
        <v>42127</v>
      </c>
      <c r="R230">
        <v>234.88000500000001</v>
      </c>
      <c r="S230" s="111">
        <v>43276</v>
      </c>
      <c r="T230">
        <v>460.30999800000001</v>
      </c>
      <c r="U230" s="63">
        <v>43382</v>
      </c>
      <c r="V230" s="57">
        <v>2.617</v>
      </c>
    </row>
    <row r="231" spans="1:22" x14ac:dyDescent="0.25">
      <c r="A231" s="107">
        <v>43382</v>
      </c>
      <c r="B231" s="100">
        <f t="shared" si="34"/>
        <v>6653.080078</v>
      </c>
      <c r="C231" s="100">
        <f t="shared" si="28"/>
        <v>227.98199500000001</v>
      </c>
      <c r="D231" s="108">
        <f t="shared" si="29"/>
        <v>2.6169999999999999E-2</v>
      </c>
      <c r="F231" s="108">
        <f t="shared" si="30"/>
        <v>7.9814895042140677E-3</v>
      </c>
      <c r="G231" s="108">
        <f t="shared" si="31"/>
        <v>-5.5682864213713046E-3</v>
      </c>
      <c r="I231" s="118">
        <f t="shared" si="32"/>
        <v>5.0254728612353296E-5</v>
      </c>
      <c r="J231" s="118">
        <f t="shared" si="33"/>
        <v>4.4767684813744272E-5</v>
      </c>
      <c r="Q231" s="111">
        <v>42128</v>
      </c>
      <c r="R231">
        <v>240.35600299999999</v>
      </c>
      <c r="S231" s="111">
        <v>43277</v>
      </c>
      <c r="T231">
        <v>432.77200299999998</v>
      </c>
      <c r="U231" s="63">
        <v>43383</v>
      </c>
      <c r="V231" s="57">
        <v>2.6497000000000002</v>
      </c>
    </row>
    <row r="232" spans="1:22" x14ac:dyDescent="0.25">
      <c r="A232" s="107">
        <v>43383</v>
      </c>
      <c r="B232" s="100">
        <f t="shared" si="34"/>
        <v>6640.2900390000004</v>
      </c>
      <c r="C232" s="100">
        <f t="shared" si="28"/>
        <v>225.76899700000001</v>
      </c>
      <c r="D232" s="108">
        <f t="shared" si="29"/>
        <v>2.6497000000000003E-2</v>
      </c>
      <c r="F232" s="108">
        <f t="shared" si="30"/>
        <v>-1.9242739552183252E-3</v>
      </c>
      <c r="G232" s="108">
        <f t="shared" si="31"/>
        <v>-9.7543171722440647E-3</v>
      </c>
      <c r="I232" s="118">
        <f t="shared" si="32"/>
        <v>7.9338354919338041E-6</v>
      </c>
      <c r="J232" s="118">
        <f t="shared" si="33"/>
        <v>1.1830687802589116E-4</v>
      </c>
      <c r="Q232" s="111">
        <v>42129</v>
      </c>
      <c r="R232">
        <v>238.85200499999999</v>
      </c>
      <c r="S232" s="111">
        <v>43278</v>
      </c>
      <c r="T232">
        <v>442.36498999999998</v>
      </c>
      <c r="U232" s="63">
        <v>43384</v>
      </c>
      <c r="V232" s="57">
        <v>2.6469</v>
      </c>
    </row>
    <row r="233" spans="1:22" x14ac:dyDescent="0.25">
      <c r="A233" s="107">
        <v>43384</v>
      </c>
      <c r="B233" s="100">
        <f t="shared" si="34"/>
        <v>6586.7402339999999</v>
      </c>
      <c r="C233" s="100">
        <f t="shared" si="28"/>
        <v>189.49899300000001</v>
      </c>
      <c r="D233" s="108">
        <f t="shared" si="29"/>
        <v>2.6468999999999999E-2</v>
      </c>
      <c r="F233" s="108">
        <f t="shared" si="30"/>
        <v>-8.0970703878708861E-3</v>
      </c>
      <c r="G233" s="108">
        <f t="shared" si="31"/>
        <v>-0.17512862884151836</v>
      </c>
      <c r="I233" s="118">
        <f t="shared" si="32"/>
        <v>8.081116292763133E-5</v>
      </c>
      <c r="J233" s="118">
        <f t="shared" si="33"/>
        <v>3.106448839010888E-2</v>
      </c>
      <c r="Q233" s="111">
        <v>42130</v>
      </c>
      <c r="R233">
        <v>236.24899300000001</v>
      </c>
      <c r="S233" s="111">
        <v>43279</v>
      </c>
      <c r="T233">
        <v>422.36498999999998</v>
      </c>
      <c r="U233" s="63">
        <v>43385</v>
      </c>
      <c r="V233" s="57">
        <v>2.6465000000000001</v>
      </c>
    </row>
    <row r="234" spans="1:22" x14ac:dyDescent="0.25">
      <c r="A234" s="107">
        <v>43385</v>
      </c>
      <c r="B234" s="100">
        <f t="shared" si="34"/>
        <v>6239.25</v>
      </c>
      <c r="C234" s="100">
        <f t="shared" ref="C234:C297" si="35">VLOOKUP(A234,S$2:T$2842,2)</f>
        <v>196.72700499999999</v>
      </c>
      <c r="D234" s="108">
        <f t="shared" si="29"/>
        <v>2.6465000000000002E-2</v>
      </c>
      <c r="F234" s="108">
        <f t="shared" si="30"/>
        <v>-5.4198589868821756E-2</v>
      </c>
      <c r="G234" s="108">
        <f t="shared" si="31"/>
        <v>3.743329573715215E-2</v>
      </c>
      <c r="I234" s="118">
        <f t="shared" si="32"/>
        <v>3.0350207502786988E-3</v>
      </c>
      <c r="J234" s="118">
        <f t="shared" si="33"/>
        <v>1.3184681243135609E-3</v>
      </c>
      <c r="Q234" s="111">
        <v>42131</v>
      </c>
      <c r="R234">
        <v>229.662003</v>
      </c>
      <c r="S234" s="111">
        <v>43280</v>
      </c>
      <c r="T234">
        <v>436.00900300000001</v>
      </c>
      <c r="U234" s="63">
        <v>43388</v>
      </c>
      <c r="V234" s="57">
        <v>2.6541999999999999</v>
      </c>
    </row>
    <row r="235" spans="1:22" x14ac:dyDescent="0.25">
      <c r="A235" s="107">
        <v>43388</v>
      </c>
      <c r="B235" s="100">
        <f t="shared" si="34"/>
        <v>6292.6401370000003</v>
      </c>
      <c r="C235" s="100">
        <f t="shared" si="35"/>
        <v>209.70399499999999</v>
      </c>
      <c r="D235" s="108">
        <f t="shared" si="29"/>
        <v>2.6542E-2</v>
      </c>
      <c r="F235" s="108">
        <f t="shared" si="30"/>
        <v>8.5207354101104471E-3</v>
      </c>
      <c r="G235" s="108">
        <f t="shared" si="31"/>
        <v>6.3879982490334442E-2</v>
      </c>
      <c r="I235" s="118">
        <f t="shared" si="32"/>
        <v>5.8191004646371198E-5</v>
      </c>
      <c r="J235" s="118">
        <f t="shared" si="33"/>
        <v>3.9384916485129227E-3</v>
      </c>
      <c r="Q235" s="111">
        <v>42132</v>
      </c>
      <c r="R235">
        <v>237.20399499999999</v>
      </c>
      <c r="S235" s="111">
        <v>43281</v>
      </c>
      <c r="T235">
        <v>455.17999300000002</v>
      </c>
      <c r="U235" s="63">
        <v>43389</v>
      </c>
      <c r="V235" s="57">
        <v>2.6488</v>
      </c>
    </row>
    <row r="236" spans="1:22" x14ac:dyDescent="0.25">
      <c r="A236" s="107">
        <v>43389</v>
      </c>
      <c r="B236" s="100">
        <f t="shared" si="34"/>
        <v>6601.4101559999999</v>
      </c>
      <c r="C236" s="100">
        <f t="shared" si="35"/>
        <v>210.11999499999999</v>
      </c>
      <c r="D236" s="108">
        <f t="shared" si="29"/>
        <v>2.6488000000000001E-2</v>
      </c>
      <c r="F236" s="108">
        <f t="shared" si="30"/>
        <v>4.7902567950252717E-2</v>
      </c>
      <c r="G236" s="108">
        <f t="shared" si="31"/>
        <v>1.9817835381541471E-3</v>
      </c>
      <c r="I236" s="118">
        <f t="shared" si="32"/>
        <v>2.2099528310945472E-3</v>
      </c>
      <c r="J236" s="118">
        <f t="shared" si="33"/>
        <v>7.3823183138947881E-7</v>
      </c>
      <c r="Q236" s="111">
        <v>42133</v>
      </c>
      <c r="R236">
        <v>243.76899700000001</v>
      </c>
      <c r="S236" s="111">
        <v>43282</v>
      </c>
      <c r="T236">
        <v>453.91799900000001</v>
      </c>
      <c r="U236" s="63">
        <v>43390</v>
      </c>
      <c r="V236" s="57">
        <v>2.6566000000000001</v>
      </c>
    </row>
    <row r="237" spans="1:22" x14ac:dyDescent="0.25">
      <c r="A237" s="107">
        <v>43390</v>
      </c>
      <c r="B237" s="100">
        <f t="shared" si="34"/>
        <v>6590.5200199999999</v>
      </c>
      <c r="C237" s="100">
        <f t="shared" si="35"/>
        <v>207.08299299999999</v>
      </c>
      <c r="D237" s="108">
        <f t="shared" si="29"/>
        <v>2.6565999999999999E-2</v>
      </c>
      <c r="F237" s="108">
        <f t="shared" si="30"/>
        <v>-1.651030338775783E-3</v>
      </c>
      <c r="G237" s="108">
        <f t="shared" si="31"/>
        <v>-1.4559127009220241E-2</v>
      </c>
      <c r="I237" s="118">
        <f t="shared" si="32"/>
        <v>6.4692034263013169E-6</v>
      </c>
      <c r="J237" s="118">
        <f t="shared" si="33"/>
        <v>2.4591591443814324E-4</v>
      </c>
      <c r="Q237" s="111">
        <v>42134</v>
      </c>
      <c r="R237">
        <v>241.729004</v>
      </c>
      <c r="S237" s="111">
        <v>43283</v>
      </c>
      <c r="T237">
        <v>475.34698500000002</v>
      </c>
      <c r="U237" s="63">
        <v>43391</v>
      </c>
      <c r="V237" s="57">
        <v>2.6511999999999998</v>
      </c>
    </row>
    <row r="238" spans="1:22" x14ac:dyDescent="0.25">
      <c r="A238" s="107">
        <v>43391</v>
      </c>
      <c r="B238" s="100">
        <f t="shared" si="34"/>
        <v>6542.330078</v>
      </c>
      <c r="C238" s="100">
        <f t="shared" si="35"/>
        <v>203.35200499999999</v>
      </c>
      <c r="D238" s="108">
        <f t="shared" si="29"/>
        <v>2.6511999999999997E-2</v>
      </c>
      <c r="F238" s="108">
        <f t="shared" si="30"/>
        <v>-7.3388728157137706E-3</v>
      </c>
      <c r="G238" s="108">
        <f t="shared" si="31"/>
        <v>-1.8181153128434602E-2</v>
      </c>
      <c r="I238" s="118">
        <f t="shared" si="32"/>
        <v>6.7754387893277179E-5</v>
      </c>
      <c r="J238" s="118">
        <f t="shared" si="33"/>
        <v>3.72634087723711E-4</v>
      </c>
      <c r="Q238" s="111">
        <v>42135</v>
      </c>
      <c r="R238">
        <v>240.29899599999999</v>
      </c>
      <c r="S238" s="111">
        <v>43284</v>
      </c>
      <c r="T238">
        <v>464.19500699999998</v>
      </c>
      <c r="U238" s="63">
        <v>43392</v>
      </c>
      <c r="V238" s="57">
        <v>2.6613000000000002</v>
      </c>
    </row>
    <row r="239" spans="1:22" x14ac:dyDescent="0.25">
      <c r="A239" s="107">
        <v>43392</v>
      </c>
      <c r="B239" s="100">
        <f t="shared" si="34"/>
        <v>6478.0698240000002</v>
      </c>
      <c r="C239" s="100">
        <f t="shared" si="35"/>
        <v>203.72700499999999</v>
      </c>
      <c r="D239" s="108">
        <f t="shared" si="29"/>
        <v>2.6613000000000001E-2</v>
      </c>
      <c r="F239" s="108">
        <f t="shared" si="30"/>
        <v>-9.870783729414967E-3</v>
      </c>
      <c r="G239" s="108">
        <f t="shared" si="31"/>
        <v>1.8423947040426825E-3</v>
      </c>
      <c r="I239" s="118">
        <f t="shared" si="32"/>
        <v>1.1584682450701684E-4</v>
      </c>
      <c r="J239" s="118">
        <f t="shared" si="33"/>
        <v>5.1813413926417002E-7</v>
      </c>
      <c r="Q239" s="111">
        <v>42136</v>
      </c>
      <c r="R239">
        <v>242.145004</v>
      </c>
      <c r="S239" s="111">
        <v>43285</v>
      </c>
      <c r="T239">
        <v>467.317993</v>
      </c>
      <c r="U239" s="63">
        <v>43395</v>
      </c>
      <c r="V239" s="57">
        <v>2.6585000000000001</v>
      </c>
    </row>
    <row r="240" spans="1:22" x14ac:dyDescent="0.25">
      <c r="A240" s="107">
        <v>43395</v>
      </c>
      <c r="B240" s="100">
        <f t="shared" si="34"/>
        <v>6486.0498049999997</v>
      </c>
      <c r="C240" s="100">
        <f t="shared" si="35"/>
        <v>204.044006</v>
      </c>
      <c r="D240" s="108">
        <f t="shared" si="29"/>
        <v>2.6585000000000001E-2</v>
      </c>
      <c r="F240" s="108">
        <f t="shared" si="30"/>
        <v>1.2310873759613372E-3</v>
      </c>
      <c r="G240" s="108">
        <f t="shared" si="31"/>
        <v>1.5547994109859076E-3</v>
      </c>
      <c r="I240" s="118">
        <f t="shared" si="32"/>
        <v>1.1468709650984888E-7</v>
      </c>
      <c r="J240" s="118">
        <f t="shared" si="33"/>
        <v>1.8681417832567038E-7</v>
      </c>
      <c r="Q240" s="111">
        <v>42137</v>
      </c>
      <c r="R240">
        <v>241.39799500000001</v>
      </c>
      <c r="S240" s="111">
        <v>43286</v>
      </c>
      <c r="T240">
        <v>474.41198700000001</v>
      </c>
      <c r="U240" s="63">
        <v>43396</v>
      </c>
      <c r="V240" s="57">
        <v>2.6452</v>
      </c>
    </row>
    <row r="241" spans="1:22" x14ac:dyDescent="0.25">
      <c r="A241" s="107">
        <v>43396</v>
      </c>
      <c r="B241" s="100">
        <f t="shared" si="34"/>
        <v>6472.3598629999997</v>
      </c>
      <c r="C241" s="100">
        <f t="shared" si="35"/>
        <v>204.33599899999999</v>
      </c>
      <c r="D241" s="108">
        <f t="shared" si="29"/>
        <v>2.6452E-2</v>
      </c>
      <c r="F241" s="108">
        <f t="shared" si="30"/>
        <v>-2.1129054326607388E-3</v>
      </c>
      <c r="G241" s="108">
        <f t="shared" si="31"/>
        <v>1.4300065927983496E-3</v>
      </c>
      <c r="I241" s="118">
        <f t="shared" si="32"/>
        <v>9.0320563424307202E-6</v>
      </c>
      <c r="J241" s="118">
        <f t="shared" si="33"/>
        <v>9.4511507628011063E-8</v>
      </c>
      <c r="Q241" s="111">
        <v>42138</v>
      </c>
      <c r="R241">
        <v>236.21400499999999</v>
      </c>
      <c r="S241" s="111">
        <v>43287</v>
      </c>
      <c r="T241">
        <v>474.01199300000002</v>
      </c>
      <c r="U241" s="63">
        <v>43397</v>
      </c>
      <c r="V241" s="57">
        <v>2.6187</v>
      </c>
    </row>
    <row r="242" spans="1:22" x14ac:dyDescent="0.25">
      <c r="A242" s="107">
        <v>43397</v>
      </c>
      <c r="B242" s="100">
        <f t="shared" si="34"/>
        <v>6478.8901370000003</v>
      </c>
      <c r="C242" s="100">
        <f t="shared" si="35"/>
        <v>203.85200499999999</v>
      </c>
      <c r="D242" s="108">
        <f t="shared" si="29"/>
        <v>2.6187000000000002E-2</v>
      </c>
      <c r="F242" s="108">
        <f t="shared" si="30"/>
        <v>1.0084392708691325E-3</v>
      </c>
      <c r="G242" s="108">
        <f t="shared" si="31"/>
        <v>-2.3714279796358539E-3</v>
      </c>
      <c r="I242" s="118">
        <f t="shared" si="32"/>
        <v>1.3457561123893861E-8</v>
      </c>
      <c r="J242" s="118">
        <f t="shared" si="33"/>
        <v>1.2208087242127228E-5</v>
      </c>
      <c r="Q242" s="111">
        <v>42139</v>
      </c>
      <c r="R242">
        <v>236.95500200000001</v>
      </c>
      <c r="S242" s="111">
        <v>43288</v>
      </c>
      <c r="T242">
        <v>491.66000400000001</v>
      </c>
      <c r="U242" s="63">
        <v>43398</v>
      </c>
      <c r="V242" s="57">
        <v>2.637</v>
      </c>
    </row>
    <row r="243" spans="1:22" x14ac:dyDescent="0.25">
      <c r="A243" s="107">
        <v>43398</v>
      </c>
      <c r="B243" s="100">
        <f t="shared" si="34"/>
        <v>6484.6499020000001</v>
      </c>
      <c r="C243" s="100">
        <f t="shared" si="35"/>
        <v>202.71899400000001</v>
      </c>
      <c r="D243" s="108">
        <f t="shared" si="29"/>
        <v>2.6370000000000001E-2</v>
      </c>
      <c r="F243" s="108">
        <f t="shared" si="30"/>
        <v>8.8860995710682289E-4</v>
      </c>
      <c r="G243" s="108">
        <f t="shared" si="31"/>
        <v>-5.5735108297207958E-3</v>
      </c>
      <c r="I243" s="118">
        <f t="shared" si="32"/>
        <v>1.4612155892366266E-11</v>
      </c>
      <c r="J243" s="118">
        <f t="shared" si="33"/>
        <v>4.4837623738223185E-5</v>
      </c>
      <c r="Q243" s="111">
        <v>42140</v>
      </c>
      <c r="R243">
        <v>237.64399700000001</v>
      </c>
      <c r="S243" s="111">
        <v>43289</v>
      </c>
      <c r="T243">
        <v>489.118988</v>
      </c>
      <c r="U243" s="63">
        <v>43399</v>
      </c>
      <c r="V243" s="57">
        <v>2.6103000000000001</v>
      </c>
    </row>
    <row r="244" spans="1:22" x14ac:dyDescent="0.25">
      <c r="A244" s="107">
        <v>43399</v>
      </c>
      <c r="B244" s="100">
        <f t="shared" si="34"/>
        <v>6468.4399409999996</v>
      </c>
      <c r="C244" s="100">
        <f t="shared" si="35"/>
        <v>203.32899499999999</v>
      </c>
      <c r="D244" s="108">
        <f t="shared" si="29"/>
        <v>2.6103000000000001E-2</v>
      </c>
      <c r="F244" s="108">
        <f t="shared" si="30"/>
        <v>-2.5028730069163174E-3</v>
      </c>
      <c r="G244" s="108">
        <f t="shared" si="31"/>
        <v>3.0045781554068896E-3</v>
      </c>
      <c r="I244" s="118">
        <f t="shared" si="32"/>
        <v>1.1528099771058691E-5</v>
      </c>
      <c r="J244" s="118">
        <f t="shared" si="33"/>
        <v>3.5419194913915473E-6</v>
      </c>
      <c r="Q244" s="111">
        <v>42141</v>
      </c>
      <c r="R244">
        <v>236.009995</v>
      </c>
      <c r="S244" s="111">
        <v>43290</v>
      </c>
      <c r="T244">
        <v>476.682007</v>
      </c>
      <c r="U244" s="63">
        <v>43402</v>
      </c>
      <c r="V244" s="57">
        <v>2.6312000000000002</v>
      </c>
    </row>
    <row r="245" spans="1:22" x14ac:dyDescent="0.25">
      <c r="A245" s="107">
        <v>43402</v>
      </c>
      <c r="B245" s="100">
        <f t="shared" si="34"/>
        <v>6492.3500979999999</v>
      </c>
      <c r="C245" s="100">
        <f t="shared" si="35"/>
        <v>197.246994</v>
      </c>
      <c r="D245" s="108">
        <f t="shared" si="29"/>
        <v>2.6312000000000002E-2</v>
      </c>
      <c r="F245" s="108">
        <f t="shared" si="30"/>
        <v>3.6896183107177905E-3</v>
      </c>
      <c r="G245" s="108">
        <f t="shared" si="31"/>
        <v>-3.0368612139922035E-2</v>
      </c>
      <c r="I245" s="118">
        <f t="shared" si="32"/>
        <v>7.8242482242586593E-6</v>
      </c>
      <c r="J245" s="118">
        <f t="shared" si="33"/>
        <v>9.9169514165843315E-4</v>
      </c>
      <c r="Q245" s="111">
        <v>42142</v>
      </c>
      <c r="R245">
        <v>236.88699299999999</v>
      </c>
      <c r="S245" s="111">
        <v>43291</v>
      </c>
      <c r="T245">
        <v>434.42401100000001</v>
      </c>
      <c r="U245" s="63">
        <v>43403</v>
      </c>
      <c r="V245" s="57">
        <v>2.6389999999999998</v>
      </c>
    </row>
    <row r="246" spans="1:22" x14ac:dyDescent="0.25">
      <c r="A246" s="107">
        <v>43403</v>
      </c>
      <c r="B246" s="100">
        <f t="shared" si="34"/>
        <v>6337.0400390000004</v>
      </c>
      <c r="C246" s="100">
        <f t="shared" si="35"/>
        <v>197.55600000000001</v>
      </c>
      <c r="D246" s="108">
        <f t="shared" si="29"/>
        <v>2.6389999999999997E-2</v>
      </c>
      <c r="F246" s="108">
        <f t="shared" si="30"/>
        <v>-2.4212787190675655E-2</v>
      </c>
      <c r="G246" s="108">
        <f t="shared" si="31"/>
        <v>1.5653683877507873E-3</v>
      </c>
      <c r="I246" s="118">
        <f t="shared" si="32"/>
        <v>6.3027205783004379E-4</v>
      </c>
      <c r="J246" s="118">
        <f t="shared" si="33"/>
        <v>1.9606212909098054E-7</v>
      </c>
      <c r="Q246" s="111">
        <v>42143</v>
      </c>
      <c r="R246">
        <v>233.037003</v>
      </c>
      <c r="S246" s="111">
        <v>43292</v>
      </c>
      <c r="T246">
        <v>446.51800500000002</v>
      </c>
      <c r="U246" s="63">
        <v>43404</v>
      </c>
      <c r="V246" s="57">
        <v>2.6545999999999998</v>
      </c>
    </row>
    <row r="247" spans="1:22" x14ac:dyDescent="0.25">
      <c r="A247" s="107">
        <v>43404</v>
      </c>
      <c r="B247" s="100">
        <f t="shared" si="34"/>
        <v>6336.9902339999999</v>
      </c>
      <c r="C247" s="100">
        <f t="shared" si="35"/>
        <v>197.38099700000001</v>
      </c>
      <c r="D247" s="108">
        <f t="shared" si="29"/>
        <v>2.6546E-2</v>
      </c>
      <c r="F247" s="108">
        <f t="shared" si="30"/>
        <v>-7.8593784191838267E-6</v>
      </c>
      <c r="G247" s="108">
        <f t="shared" si="31"/>
        <v>-8.8623255244968391E-4</v>
      </c>
      <c r="I247" s="118">
        <f t="shared" si="32"/>
        <v>8.1052554211969022E-7</v>
      </c>
      <c r="J247" s="118">
        <f t="shared" si="33"/>
        <v>4.0353252724043925E-6</v>
      </c>
      <c r="Q247" s="111">
        <v>42144</v>
      </c>
      <c r="R247">
        <v>231.88999899999999</v>
      </c>
      <c r="S247" s="111">
        <v>43293</v>
      </c>
      <c r="T247">
        <v>430.074005</v>
      </c>
      <c r="U247" s="63">
        <v>43405</v>
      </c>
      <c r="V247" s="57">
        <v>2.6492</v>
      </c>
    </row>
    <row r="248" spans="1:22" x14ac:dyDescent="0.25">
      <c r="A248" s="107">
        <v>43405</v>
      </c>
      <c r="B248" s="100">
        <f t="shared" si="34"/>
        <v>6318.1401370000003</v>
      </c>
      <c r="C248" s="100">
        <f t="shared" si="35"/>
        <v>198.871994</v>
      </c>
      <c r="D248" s="108">
        <f t="shared" si="29"/>
        <v>2.6492000000000002E-2</v>
      </c>
      <c r="F248" s="108">
        <f t="shared" si="30"/>
        <v>-2.9790465033787683E-3</v>
      </c>
      <c r="G248" s="108">
        <f t="shared" si="31"/>
        <v>7.5255156202835849E-3</v>
      </c>
      <c r="I248" s="118">
        <f t="shared" si="32"/>
        <v>1.4988349999441736E-5</v>
      </c>
      <c r="J248" s="118">
        <f t="shared" si="33"/>
        <v>4.0997592839937508E-5</v>
      </c>
      <c r="Q248" s="111">
        <v>42145</v>
      </c>
      <c r="R248">
        <v>234.016006</v>
      </c>
      <c r="S248" s="111">
        <v>43294</v>
      </c>
      <c r="T248">
        <v>434.02700800000002</v>
      </c>
      <c r="U248" s="63">
        <v>43406</v>
      </c>
      <c r="V248" s="57">
        <v>2.6751</v>
      </c>
    </row>
    <row r="249" spans="1:22" x14ac:dyDescent="0.25">
      <c r="A249" s="107">
        <v>43406</v>
      </c>
      <c r="B249" s="100">
        <f t="shared" si="34"/>
        <v>6378.919922</v>
      </c>
      <c r="C249" s="100">
        <f t="shared" si="35"/>
        <v>200.634995</v>
      </c>
      <c r="D249" s="108">
        <f t="shared" si="29"/>
        <v>2.6751E-2</v>
      </c>
      <c r="F249" s="108">
        <f t="shared" si="30"/>
        <v>9.5739090737172461E-3</v>
      </c>
      <c r="G249" s="108">
        <f t="shared" si="31"/>
        <v>8.8259404362620586E-3</v>
      </c>
      <c r="I249" s="118">
        <f t="shared" si="32"/>
        <v>7.5368034769333735E-5</v>
      </c>
      <c r="J249" s="118">
        <f t="shared" si="33"/>
        <v>5.9341771975557704E-5</v>
      </c>
      <c r="Q249" s="111">
        <v>42146</v>
      </c>
      <c r="R249">
        <v>235.320999</v>
      </c>
      <c r="S249" s="111">
        <v>43295</v>
      </c>
      <c r="T249">
        <v>436.08599900000002</v>
      </c>
      <c r="U249" s="63">
        <v>43409</v>
      </c>
      <c r="V249" s="57">
        <v>2.6722999999999999</v>
      </c>
    </row>
    <row r="250" spans="1:22" x14ac:dyDescent="0.25">
      <c r="A250" s="107">
        <v>43409</v>
      </c>
      <c r="B250" s="100">
        <f t="shared" si="34"/>
        <v>6363.6201170000004</v>
      </c>
      <c r="C250" s="100">
        <f t="shared" si="35"/>
        <v>209.091003</v>
      </c>
      <c r="D250" s="108">
        <f t="shared" si="29"/>
        <v>2.6723E-2</v>
      </c>
      <c r="F250" s="108">
        <f t="shared" si="30"/>
        <v>-2.4013755978788964E-3</v>
      </c>
      <c r="G250" s="108">
        <f t="shared" si="31"/>
        <v>4.1282266291223557E-2</v>
      </c>
      <c r="I250" s="118">
        <f t="shared" si="32"/>
        <v>1.0849172062872587E-5</v>
      </c>
      <c r="J250" s="118">
        <f t="shared" si="33"/>
        <v>1.6128004549575711E-3</v>
      </c>
      <c r="Q250" s="111">
        <v>42147</v>
      </c>
      <c r="R250">
        <v>240.28599500000001</v>
      </c>
      <c r="S250" s="111">
        <v>43296</v>
      </c>
      <c r="T250">
        <v>449.85000600000001</v>
      </c>
      <c r="U250" s="63">
        <v>43410</v>
      </c>
      <c r="V250" s="57">
        <v>2.6959</v>
      </c>
    </row>
    <row r="251" spans="1:22" x14ac:dyDescent="0.25">
      <c r="A251" s="107">
        <v>43410</v>
      </c>
      <c r="B251" s="100">
        <f t="shared" si="34"/>
        <v>6433.3798829999996</v>
      </c>
      <c r="C251" s="100">
        <f t="shared" si="35"/>
        <v>218.45199600000001</v>
      </c>
      <c r="D251" s="108">
        <f t="shared" si="29"/>
        <v>2.6959E-2</v>
      </c>
      <c r="F251" s="108">
        <f t="shared" si="30"/>
        <v>1.0902626711162711E-2</v>
      </c>
      <c r="G251" s="108">
        <f t="shared" si="31"/>
        <v>4.3796714208808929E-2</v>
      </c>
      <c r="I251" s="118">
        <f t="shared" si="32"/>
        <v>1.0020398730269768E-4</v>
      </c>
      <c r="J251" s="118">
        <f t="shared" si="33"/>
        <v>1.8210817856720524E-3</v>
      </c>
      <c r="Q251" s="111">
        <v>42148</v>
      </c>
      <c r="R251">
        <v>238.975998</v>
      </c>
      <c r="S251" s="111">
        <v>43297</v>
      </c>
      <c r="T251">
        <v>480.65798999999998</v>
      </c>
      <c r="U251" s="63">
        <v>43411</v>
      </c>
      <c r="V251" s="57">
        <v>2.7368000000000001</v>
      </c>
    </row>
    <row r="252" spans="1:22" x14ac:dyDescent="0.25">
      <c r="A252" s="107">
        <v>43411</v>
      </c>
      <c r="B252" s="100">
        <f t="shared" si="34"/>
        <v>6468.5</v>
      </c>
      <c r="C252" s="100">
        <f t="shared" si="35"/>
        <v>217.182999</v>
      </c>
      <c r="D252" s="108">
        <f t="shared" si="29"/>
        <v>2.7368E-2</v>
      </c>
      <c r="F252" s="108">
        <f t="shared" si="30"/>
        <v>5.4441994597844712E-3</v>
      </c>
      <c r="G252" s="108">
        <f t="shared" si="31"/>
        <v>-5.8259809424248132E-3</v>
      </c>
      <c r="I252" s="118">
        <f t="shared" si="32"/>
        <v>2.0718582073090757E-5</v>
      </c>
      <c r="J252" s="118">
        <f t="shared" si="33"/>
        <v>4.8282490182364164E-5</v>
      </c>
      <c r="Q252" s="111">
        <v>42149</v>
      </c>
      <c r="R252">
        <v>240.92700199999999</v>
      </c>
      <c r="S252" s="111">
        <v>43298</v>
      </c>
      <c r="T252">
        <v>501.00201399999997</v>
      </c>
      <c r="U252" s="63">
        <v>43412</v>
      </c>
      <c r="V252" s="57">
        <v>2.734</v>
      </c>
    </row>
    <row r="253" spans="1:22" x14ac:dyDescent="0.25">
      <c r="A253" s="107">
        <v>43412</v>
      </c>
      <c r="B253" s="100">
        <f t="shared" si="34"/>
        <v>6522.2700199999999</v>
      </c>
      <c r="C253" s="100">
        <f t="shared" si="35"/>
        <v>212.23100299999999</v>
      </c>
      <c r="D253" s="108">
        <f t="shared" si="29"/>
        <v>2.734E-2</v>
      </c>
      <c r="F253" s="108">
        <f t="shared" si="30"/>
        <v>8.2782355449033673E-3</v>
      </c>
      <c r="G253" s="108">
        <f t="shared" si="31"/>
        <v>-2.3064993274400258E-2</v>
      </c>
      <c r="I253" s="118">
        <f t="shared" si="32"/>
        <v>5.4550085996485287E-5</v>
      </c>
      <c r="J253" s="118">
        <f t="shared" si="33"/>
        <v>5.8503866961693619E-4</v>
      </c>
      <c r="Q253" s="111">
        <v>42150</v>
      </c>
      <c r="R253">
        <v>237.104004</v>
      </c>
      <c r="S253" s="111">
        <v>43299</v>
      </c>
      <c r="T253">
        <v>480.51299999999998</v>
      </c>
      <c r="U253" s="63">
        <v>43413</v>
      </c>
      <c r="V253" s="57">
        <v>2.7254</v>
      </c>
    </row>
    <row r="254" spans="1:22" x14ac:dyDescent="0.25">
      <c r="A254" s="107">
        <v>43413</v>
      </c>
      <c r="B254" s="100">
        <f t="shared" si="34"/>
        <v>6442.6000979999999</v>
      </c>
      <c r="C254" s="100">
        <f t="shared" si="35"/>
        <v>210.074005</v>
      </c>
      <c r="D254" s="108">
        <f t="shared" si="29"/>
        <v>2.7254E-2</v>
      </c>
      <c r="F254" s="108">
        <f t="shared" si="30"/>
        <v>-1.2290277360834878E-2</v>
      </c>
      <c r="G254" s="108">
        <f t="shared" si="31"/>
        <v>-1.0215444841788823E-2</v>
      </c>
      <c r="I254" s="118">
        <f t="shared" si="32"/>
        <v>1.7378384038446243E-4</v>
      </c>
      <c r="J254" s="118">
        <f t="shared" si="33"/>
        <v>1.2855079264685452E-4</v>
      </c>
      <c r="Q254" s="111">
        <v>42151</v>
      </c>
      <c r="R254">
        <v>237.06500199999999</v>
      </c>
      <c r="S254" s="111">
        <v>43300</v>
      </c>
      <c r="T254">
        <v>469.618988</v>
      </c>
      <c r="U254" s="63">
        <v>43417</v>
      </c>
      <c r="V254" s="57">
        <v>2.7174</v>
      </c>
    </row>
    <row r="255" spans="1:22" x14ac:dyDescent="0.25">
      <c r="A255" s="107">
        <v>43416</v>
      </c>
      <c r="B255" s="100">
        <f t="shared" si="34"/>
        <v>6411.7597660000001</v>
      </c>
      <c r="C255" s="100">
        <f t="shared" si="35"/>
        <v>210.41799900000001</v>
      </c>
      <c r="D255" s="108">
        <f t="shared" si="29"/>
        <v>2.7254E-2</v>
      </c>
      <c r="F255" s="108">
        <f t="shared" si="30"/>
        <v>-4.7984328276235999E-3</v>
      </c>
      <c r="G255" s="108">
        <f t="shared" si="31"/>
        <v>1.6361503832023061E-3</v>
      </c>
      <c r="I255" s="118">
        <f t="shared" si="32"/>
        <v>3.2385948656114325E-5</v>
      </c>
      <c r="J255" s="118">
        <f t="shared" si="33"/>
        <v>2.6375520282580571E-7</v>
      </c>
      <c r="Q255" s="111">
        <v>42152</v>
      </c>
      <c r="R255">
        <v>237.25700399999999</v>
      </c>
      <c r="S255" s="111">
        <v>43301</v>
      </c>
      <c r="T255">
        <v>450.69799799999998</v>
      </c>
      <c r="U255" s="63">
        <v>43418</v>
      </c>
      <c r="V255" s="57">
        <v>2.7040000000000002</v>
      </c>
    </row>
    <row r="256" spans="1:22" x14ac:dyDescent="0.25">
      <c r="A256" s="107">
        <v>43417</v>
      </c>
      <c r="B256" s="100">
        <f t="shared" si="34"/>
        <v>6373.1899409999996</v>
      </c>
      <c r="C256" s="100">
        <f t="shared" si="35"/>
        <v>206.82600400000001</v>
      </c>
      <c r="D256" s="108">
        <f t="shared" si="29"/>
        <v>2.7174E-2</v>
      </c>
      <c r="F256" s="108">
        <f t="shared" si="30"/>
        <v>-6.0336478272908778E-3</v>
      </c>
      <c r="G256" s="108">
        <f t="shared" si="31"/>
        <v>-1.7218144372676214E-2</v>
      </c>
      <c r="I256" s="118">
        <f t="shared" si="32"/>
        <v>4.7970589283012188E-5</v>
      </c>
      <c r="J256" s="118">
        <f t="shared" si="33"/>
        <v>3.3638214679005524E-4</v>
      </c>
      <c r="Q256" s="111">
        <v>42153</v>
      </c>
      <c r="R256">
        <v>237.37699900000001</v>
      </c>
      <c r="S256" s="111">
        <v>43302</v>
      </c>
      <c r="T256">
        <v>462.43600500000002</v>
      </c>
      <c r="U256" s="63">
        <v>43419</v>
      </c>
      <c r="V256" s="57">
        <v>2.6854</v>
      </c>
    </row>
    <row r="257" spans="1:22" x14ac:dyDescent="0.25">
      <c r="A257" s="107">
        <v>43418</v>
      </c>
      <c r="B257" s="100">
        <f t="shared" si="34"/>
        <v>6351.2402339999999</v>
      </c>
      <c r="C257" s="100">
        <f t="shared" si="35"/>
        <v>181.39700300000001</v>
      </c>
      <c r="D257" s="108">
        <f t="shared" si="29"/>
        <v>2.7040000000000002E-2</v>
      </c>
      <c r="F257" s="108">
        <f t="shared" si="30"/>
        <v>-3.4500136304185247E-3</v>
      </c>
      <c r="G257" s="108">
        <f t="shared" si="31"/>
        <v>-0.13118986336481964</v>
      </c>
      <c r="I257" s="118">
        <f t="shared" si="32"/>
        <v>1.8856838761064361E-5</v>
      </c>
      <c r="J257" s="118">
        <f t="shared" si="33"/>
        <v>1.7506582498017426E-2</v>
      </c>
      <c r="Q257" s="111">
        <v>42154</v>
      </c>
      <c r="R257">
        <v>237.091995</v>
      </c>
      <c r="S257" s="111">
        <v>43303</v>
      </c>
      <c r="T257">
        <v>459.65701300000001</v>
      </c>
      <c r="U257" s="63">
        <v>43420</v>
      </c>
      <c r="V257" s="57">
        <v>2.6587000000000001</v>
      </c>
    </row>
    <row r="258" spans="1:22" x14ac:dyDescent="0.25">
      <c r="A258" s="107">
        <v>43419</v>
      </c>
      <c r="B258" s="100">
        <f t="shared" si="34"/>
        <v>5736.1499020000001</v>
      </c>
      <c r="C258" s="100">
        <f t="shared" si="35"/>
        <v>180.80600000000001</v>
      </c>
      <c r="D258" s="108">
        <f t="shared" si="29"/>
        <v>2.6853999999999999E-2</v>
      </c>
      <c r="F258" s="108">
        <f t="shared" si="30"/>
        <v>-0.1018618697761724</v>
      </c>
      <c r="G258" s="108">
        <f t="shared" si="31"/>
        <v>-3.2633827969599238E-3</v>
      </c>
      <c r="I258" s="118">
        <f t="shared" si="32"/>
        <v>1.0558446644911219E-2</v>
      </c>
      <c r="J258" s="118">
        <f t="shared" si="33"/>
        <v>1.9236663982907241E-5</v>
      </c>
      <c r="Q258" s="111">
        <v>42155</v>
      </c>
      <c r="R258">
        <v>233.134995</v>
      </c>
      <c r="S258" s="111">
        <v>43304</v>
      </c>
      <c r="T258">
        <v>450.85299700000002</v>
      </c>
      <c r="U258" s="63">
        <v>43423</v>
      </c>
      <c r="V258" s="57">
        <v>2.6532</v>
      </c>
    </row>
    <row r="259" spans="1:22" x14ac:dyDescent="0.25">
      <c r="A259" s="107">
        <v>43420</v>
      </c>
      <c r="B259" s="100">
        <f t="shared" si="34"/>
        <v>5645.3198240000002</v>
      </c>
      <c r="C259" s="100">
        <f t="shared" si="35"/>
        <v>175.17700199999999</v>
      </c>
      <c r="D259" s="108">
        <f t="shared" ref="D259:D322" si="36">VLOOKUP(A259,U$2:V$2842,2)%</f>
        <v>2.6587E-2</v>
      </c>
      <c r="F259" s="108">
        <f t="shared" si="30"/>
        <v>-1.596138434576666E-2</v>
      </c>
      <c r="G259" s="108">
        <f t="shared" si="31"/>
        <v>-3.1627730485425332E-2</v>
      </c>
      <c r="I259" s="118">
        <f t="shared" si="32"/>
        <v>2.8405114368913232E-4</v>
      </c>
      <c r="J259" s="118">
        <f t="shared" si="33"/>
        <v>1.0725827945279886E-3</v>
      </c>
      <c r="Q259" s="111">
        <v>42156</v>
      </c>
      <c r="R259">
        <v>230.233002</v>
      </c>
      <c r="S259" s="111">
        <v>43305</v>
      </c>
      <c r="T259">
        <v>479.37298600000003</v>
      </c>
      <c r="U259" s="63">
        <v>43424</v>
      </c>
      <c r="V259" s="57">
        <v>2.6530999999999998</v>
      </c>
    </row>
    <row r="260" spans="1:22" x14ac:dyDescent="0.25">
      <c r="A260" s="107">
        <v>43423</v>
      </c>
      <c r="B260" s="100">
        <f t="shared" si="34"/>
        <v>5620.7797849999997</v>
      </c>
      <c r="C260" s="100">
        <f t="shared" si="35"/>
        <v>149.175003</v>
      </c>
      <c r="D260" s="108">
        <f t="shared" si="36"/>
        <v>2.6532E-2</v>
      </c>
      <c r="F260" s="108">
        <f t="shared" si="30"/>
        <v>-4.3564460927942861E-3</v>
      </c>
      <c r="G260" s="108">
        <f t="shared" si="31"/>
        <v>-0.16067676924396679</v>
      </c>
      <c r="I260" s="118">
        <f t="shared" si="32"/>
        <v>2.7550726923660628E-5</v>
      </c>
      <c r="J260" s="118">
        <f t="shared" si="33"/>
        <v>2.6179029206477526E-2</v>
      </c>
      <c r="Q260" s="111">
        <v>42157</v>
      </c>
      <c r="R260">
        <v>222.89399700000001</v>
      </c>
      <c r="S260" s="111">
        <v>43306</v>
      </c>
      <c r="T260">
        <v>472.49301100000002</v>
      </c>
      <c r="U260" s="63">
        <v>43425</v>
      </c>
      <c r="V260" s="57">
        <v>2.6555</v>
      </c>
    </row>
    <row r="261" spans="1:22" x14ac:dyDescent="0.25">
      <c r="A261" s="107">
        <v>43424</v>
      </c>
      <c r="B261" s="100">
        <f t="shared" si="34"/>
        <v>4863.9301759999998</v>
      </c>
      <c r="C261" s="100">
        <f t="shared" si="35"/>
        <v>130.33900499999999</v>
      </c>
      <c r="D261" s="108">
        <f t="shared" si="36"/>
        <v>2.6530999999999999E-2</v>
      </c>
      <c r="F261" s="108">
        <f t="shared" si="30"/>
        <v>-0.14462361676215174</v>
      </c>
      <c r="G261" s="108">
        <f t="shared" si="31"/>
        <v>-0.1349813465242784</v>
      </c>
      <c r="I261" s="118">
        <f t="shared" si="32"/>
        <v>2.1174920605112182E-2</v>
      </c>
      <c r="J261" s="118">
        <f t="shared" si="33"/>
        <v>1.8524278639270569E-2</v>
      </c>
      <c r="Q261" s="111">
        <v>42158</v>
      </c>
      <c r="R261">
        <v>225.73599200000001</v>
      </c>
      <c r="S261" s="111">
        <v>43307</v>
      </c>
      <c r="T261">
        <v>464.03698700000001</v>
      </c>
      <c r="U261" s="63">
        <v>43427</v>
      </c>
      <c r="V261" s="57">
        <v>2.6549999999999998</v>
      </c>
    </row>
    <row r="262" spans="1:22" x14ac:dyDescent="0.25">
      <c r="A262" s="107">
        <v>43425</v>
      </c>
      <c r="B262" s="100">
        <f t="shared" si="34"/>
        <v>4465.5400390000004</v>
      </c>
      <c r="C262" s="100">
        <f t="shared" si="35"/>
        <v>136.70100400000001</v>
      </c>
      <c r="D262" s="108">
        <f t="shared" si="36"/>
        <v>2.6554999999999999E-2</v>
      </c>
      <c r="F262" s="108">
        <f t="shared" si="30"/>
        <v>-8.5456632898894824E-2</v>
      </c>
      <c r="G262" s="108">
        <f t="shared" si="31"/>
        <v>4.7657301258566598E-2</v>
      </c>
      <c r="I262" s="118">
        <f t="shared" si="32"/>
        <v>7.4561611025300966E-3</v>
      </c>
      <c r="J262" s="118">
        <f t="shared" si="33"/>
        <v>2.1654803428069222E-3</v>
      </c>
      <c r="Q262" s="111">
        <v>42159</v>
      </c>
      <c r="R262">
        <v>225.77200300000001</v>
      </c>
      <c r="S262" s="111">
        <v>43308</v>
      </c>
      <c r="T262">
        <v>469.66598499999998</v>
      </c>
      <c r="U262" s="63">
        <v>43430</v>
      </c>
      <c r="V262" s="57">
        <v>2.6680999999999999</v>
      </c>
    </row>
    <row r="263" spans="1:22" x14ac:dyDescent="0.25">
      <c r="A263" s="107">
        <v>43427</v>
      </c>
      <c r="B263" s="100">
        <f t="shared" si="34"/>
        <v>4360.7001950000003</v>
      </c>
      <c r="C263" s="100">
        <f t="shared" si="35"/>
        <v>123.295998</v>
      </c>
      <c r="D263" s="108">
        <f t="shared" si="36"/>
        <v>2.6549999999999997E-2</v>
      </c>
      <c r="F263" s="108">
        <f t="shared" si="30"/>
        <v>-2.3757516748371899E-2</v>
      </c>
      <c r="G263" s="108">
        <f t="shared" si="31"/>
        <v>-0.103208136030422</v>
      </c>
      <c r="I263" s="118">
        <f t="shared" si="32"/>
        <v>6.0762000002194806E-4</v>
      </c>
      <c r="J263" s="118">
        <f t="shared" si="33"/>
        <v>1.0884898172464807E-2</v>
      </c>
      <c r="Q263" s="111">
        <v>42160</v>
      </c>
      <c r="R263">
        <v>224.15400700000001</v>
      </c>
      <c r="S263" s="111">
        <v>43309</v>
      </c>
      <c r="T263">
        <v>466.89801</v>
      </c>
      <c r="U263" s="63">
        <v>43431</v>
      </c>
      <c r="V263" s="57">
        <v>2.6758000000000002</v>
      </c>
    </row>
    <row r="264" spans="1:22" x14ac:dyDescent="0.25">
      <c r="A264" s="107">
        <v>43430</v>
      </c>
      <c r="B264" s="100">
        <f t="shared" si="34"/>
        <v>4015.070068</v>
      </c>
      <c r="C264" s="100">
        <f t="shared" si="35"/>
        <v>108.334999</v>
      </c>
      <c r="D264" s="108">
        <f t="shared" si="36"/>
        <v>2.6681E-2</v>
      </c>
      <c r="F264" s="108">
        <f t="shared" si="30"/>
        <v>-8.2577840847291029E-2</v>
      </c>
      <c r="G264" s="108">
        <f t="shared" si="31"/>
        <v>-0.12935968329457737</v>
      </c>
      <c r="I264" s="118">
        <f t="shared" si="32"/>
        <v>6.9672865396966733E-3</v>
      </c>
      <c r="J264" s="118">
        <f t="shared" si="33"/>
        <v>1.7025620865691642E-2</v>
      </c>
      <c r="Q264" s="111">
        <v>42161</v>
      </c>
      <c r="R264">
        <v>225.00500500000001</v>
      </c>
      <c r="S264" s="111">
        <v>43310</v>
      </c>
      <c r="T264">
        <v>466.665009</v>
      </c>
      <c r="U264" s="63">
        <v>43432</v>
      </c>
      <c r="V264" s="57">
        <v>2.6703999999999999</v>
      </c>
    </row>
    <row r="265" spans="1:22" x14ac:dyDescent="0.25">
      <c r="A265" s="107">
        <v>43431</v>
      </c>
      <c r="B265" s="100">
        <f t="shared" si="34"/>
        <v>3765.9499510000001</v>
      </c>
      <c r="C265" s="100">
        <f t="shared" si="35"/>
        <v>110.010002</v>
      </c>
      <c r="D265" s="108">
        <f t="shared" si="36"/>
        <v>2.6758000000000001E-2</v>
      </c>
      <c r="F265" s="108">
        <f t="shared" ref="F265:F328" si="37">LN(B265)-LN(B264)</f>
        <v>-6.4054658353750682E-2</v>
      </c>
      <c r="G265" s="108">
        <f t="shared" ref="G265:G328" si="38">LN(C265)-LN(C264)</f>
        <v>1.5343020003466989E-2</v>
      </c>
      <c r="I265" s="118">
        <f t="shared" ref="I265:I328" si="39">(F265-N$6)^2</f>
        <v>4.2181246158315509E-3</v>
      </c>
      <c r="J265" s="118">
        <f t="shared" ref="J265:J328" si="40">(G265-O$6)^2</f>
        <v>2.0222093228688465E-4</v>
      </c>
      <c r="Q265" s="111">
        <v>42162</v>
      </c>
      <c r="R265">
        <v>225.59599299999999</v>
      </c>
      <c r="S265" s="111">
        <v>43311</v>
      </c>
      <c r="T265">
        <v>457.08099399999998</v>
      </c>
      <c r="U265" s="63">
        <v>43433</v>
      </c>
      <c r="V265" s="57">
        <v>2.6728999999999998</v>
      </c>
    </row>
    <row r="266" spans="1:22" x14ac:dyDescent="0.25">
      <c r="A266" s="107">
        <v>43432</v>
      </c>
      <c r="B266" s="100">
        <f t="shared" si="34"/>
        <v>3822.469971</v>
      </c>
      <c r="C266" s="100">
        <f t="shared" si="35"/>
        <v>122.43800400000001</v>
      </c>
      <c r="D266" s="108">
        <f t="shared" si="36"/>
        <v>2.6703999999999999E-2</v>
      </c>
      <c r="F266" s="108">
        <f t="shared" si="37"/>
        <v>1.4896662487362988E-2</v>
      </c>
      <c r="G266" s="108">
        <f t="shared" si="38"/>
        <v>0.10703352315068848</v>
      </c>
      <c r="I266" s="118">
        <f t="shared" si="39"/>
        <v>1.9611845636030505E-4</v>
      </c>
      <c r="J266" s="118">
        <f t="shared" si="40"/>
        <v>1.12171280160682E-2</v>
      </c>
      <c r="Q266" s="111">
        <v>42163</v>
      </c>
      <c r="R266">
        <v>222.878998</v>
      </c>
      <c r="S266" s="111">
        <v>43312</v>
      </c>
      <c r="T266">
        <v>433.86700400000001</v>
      </c>
      <c r="U266" s="63">
        <v>43434</v>
      </c>
      <c r="V266" s="57">
        <v>2.6777000000000002</v>
      </c>
    </row>
    <row r="267" spans="1:22" x14ac:dyDescent="0.25">
      <c r="A267" s="107">
        <v>43433</v>
      </c>
      <c r="B267" s="100">
        <f t="shared" ref="B267:B330" si="41">VLOOKUP(A267,Q$2:R$2842,2)</f>
        <v>4269.0043949999999</v>
      </c>
      <c r="C267" s="100">
        <f t="shared" si="35"/>
        <v>117.542648</v>
      </c>
      <c r="D267" s="108">
        <f t="shared" si="36"/>
        <v>2.6728999999999999E-2</v>
      </c>
      <c r="F267" s="108">
        <f t="shared" si="37"/>
        <v>0.11048383435367981</v>
      </c>
      <c r="G267" s="108">
        <f t="shared" si="38"/>
        <v>-4.0803582650521086E-2</v>
      </c>
      <c r="I267" s="118">
        <f t="shared" si="39"/>
        <v>1.2010275351031087E-2</v>
      </c>
      <c r="J267" s="118">
        <f t="shared" si="40"/>
        <v>1.7578030603648638E-3</v>
      </c>
      <c r="Q267" s="111">
        <v>42164</v>
      </c>
      <c r="R267">
        <v>228.537994</v>
      </c>
      <c r="S267" s="111">
        <v>43313</v>
      </c>
      <c r="T267">
        <v>420.74700899999999</v>
      </c>
      <c r="U267" s="63">
        <v>43437</v>
      </c>
      <c r="V267" s="57">
        <v>2.6985999999999999</v>
      </c>
    </row>
    <row r="268" spans="1:22" x14ac:dyDescent="0.25">
      <c r="A268" s="107">
        <v>43434</v>
      </c>
      <c r="B268" s="100">
        <f t="shared" si="41"/>
        <v>4289.0888670000004</v>
      </c>
      <c r="C268" s="100">
        <f t="shared" si="35"/>
        <v>113.17141700000001</v>
      </c>
      <c r="D268" s="108">
        <f t="shared" si="36"/>
        <v>2.6777000000000002E-2</v>
      </c>
      <c r="F268" s="108">
        <f t="shared" si="37"/>
        <v>4.6936877778822605E-3</v>
      </c>
      <c r="G268" s="108">
        <f t="shared" si="38"/>
        <v>-3.7897595546087182E-2</v>
      </c>
      <c r="I268" s="118">
        <f t="shared" si="39"/>
        <v>1.4449541367698978E-5</v>
      </c>
      <c r="J268" s="118">
        <f t="shared" si="40"/>
        <v>1.5225740491733794E-3</v>
      </c>
      <c r="Q268" s="111">
        <v>42165</v>
      </c>
      <c r="R268">
        <v>228.99499499999999</v>
      </c>
      <c r="S268" s="111">
        <v>43314</v>
      </c>
      <c r="T268">
        <v>412.62100199999998</v>
      </c>
      <c r="U268" s="63">
        <v>43438</v>
      </c>
      <c r="V268" s="57">
        <v>2.6930999999999998</v>
      </c>
    </row>
    <row r="269" spans="1:22" x14ac:dyDescent="0.25">
      <c r="A269" s="107">
        <v>43437</v>
      </c>
      <c r="B269" s="100">
        <f t="shared" si="41"/>
        <v>4147.3237300000001</v>
      </c>
      <c r="C269" s="100">
        <f t="shared" si="35"/>
        <v>108.92501799999999</v>
      </c>
      <c r="D269" s="108">
        <f t="shared" si="36"/>
        <v>2.6986E-2</v>
      </c>
      <c r="F269" s="108">
        <f t="shared" si="37"/>
        <v>-3.3611083190372426E-2</v>
      </c>
      <c r="G269" s="108">
        <f t="shared" si="38"/>
        <v>-3.8243896630778096E-2</v>
      </c>
      <c r="I269" s="118">
        <f t="shared" si="39"/>
        <v>1.1904925978997293E-3</v>
      </c>
      <c r="J269" s="118">
        <f t="shared" si="40"/>
        <v>1.5497194313995636E-3</v>
      </c>
      <c r="Q269" s="111">
        <v>42166</v>
      </c>
      <c r="R269">
        <v>228.854996</v>
      </c>
      <c r="S269" s="111">
        <v>43315</v>
      </c>
      <c r="T269">
        <v>418.26199300000002</v>
      </c>
      <c r="U269" s="63">
        <v>43439</v>
      </c>
      <c r="V269" s="57">
        <v>2.6930999999999998</v>
      </c>
    </row>
    <row r="270" spans="1:22" x14ac:dyDescent="0.25">
      <c r="A270" s="107">
        <v>43438</v>
      </c>
      <c r="B270" s="100">
        <f t="shared" si="41"/>
        <v>3886.294922</v>
      </c>
      <c r="C270" s="100">
        <f t="shared" si="35"/>
        <v>110.21418799999999</v>
      </c>
      <c r="D270" s="108">
        <f t="shared" si="36"/>
        <v>2.6930999999999997E-2</v>
      </c>
      <c r="F270" s="108">
        <f t="shared" si="37"/>
        <v>-6.5007000338711762E-2</v>
      </c>
      <c r="G270" s="108">
        <f t="shared" si="38"/>
        <v>1.1765898908121741E-2</v>
      </c>
      <c r="I270" s="118">
        <f t="shared" si="39"/>
        <v>4.3427352540102403E-3</v>
      </c>
      <c r="J270" s="118">
        <f t="shared" si="40"/>
        <v>1.1328025114752002E-4</v>
      </c>
      <c r="Q270" s="111">
        <v>42167</v>
      </c>
      <c r="R270">
        <v>229.70500200000001</v>
      </c>
      <c r="S270" s="111">
        <v>43316</v>
      </c>
      <c r="T270">
        <v>407.25201399999997</v>
      </c>
      <c r="U270" s="63">
        <v>43440</v>
      </c>
      <c r="V270" s="57">
        <v>2.6943999999999999</v>
      </c>
    </row>
    <row r="271" spans="1:22" x14ac:dyDescent="0.25">
      <c r="A271" s="107">
        <v>43440</v>
      </c>
      <c r="B271" s="100">
        <f t="shared" si="41"/>
        <v>3754.0744629999999</v>
      </c>
      <c r="C271" s="100">
        <f t="shared" si="35"/>
        <v>91.761054999999999</v>
      </c>
      <c r="D271" s="108">
        <f t="shared" si="36"/>
        <v>2.6943999999999999E-2</v>
      </c>
      <c r="F271" s="108">
        <f t="shared" si="37"/>
        <v>-3.4614467929626969E-2</v>
      </c>
      <c r="G271" s="108">
        <f t="shared" si="38"/>
        <v>-0.18323766602343206</v>
      </c>
      <c r="I271" s="118">
        <f t="shared" si="39"/>
        <v>1.2607399811078459E-3</v>
      </c>
      <c r="J271" s="118">
        <f t="shared" si="40"/>
        <v>3.3988700075343409E-2</v>
      </c>
      <c r="Q271" s="111">
        <v>42168</v>
      </c>
      <c r="R271">
        <v>229.91999799999999</v>
      </c>
      <c r="S271" s="111">
        <v>43317</v>
      </c>
      <c r="T271">
        <v>410.51599099999999</v>
      </c>
      <c r="U271" s="63">
        <v>43441</v>
      </c>
      <c r="V271" s="57">
        <v>2.6755</v>
      </c>
    </row>
    <row r="272" spans="1:22" x14ac:dyDescent="0.25">
      <c r="A272" s="107">
        <v>43441</v>
      </c>
      <c r="B272" s="100">
        <f t="shared" si="41"/>
        <v>3512.5903320000002</v>
      </c>
      <c r="C272" s="100">
        <f t="shared" si="35"/>
        <v>93.294562999999997</v>
      </c>
      <c r="D272" s="108">
        <f t="shared" si="36"/>
        <v>2.6755000000000001E-2</v>
      </c>
      <c r="F272" s="108">
        <f t="shared" si="37"/>
        <v>-6.6488021985021462E-2</v>
      </c>
      <c r="G272" s="108">
        <f t="shared" si="38"/>
        <v>1.6573861632069864E-2</v>
      </c>
      <c r="I272" s="118">
        <f t="shared" si="39"/>
        <v>4.5401256522790562E-3</v>
      </c>
      <c r="J272" s="118">
        <f t="shared" si="40"/>
        <v>2.3874212406036044E-4</v>
      </c>
      <c r="Q272" s="111">
        <v>42169</v>
      </c>
      <c r="R272">
        <v>232.442001</v>
      </c>
      <c r="S272" s="111">
        <v>43318</v>
      </c>
      <c r="T272">
        <v>406.65798999999998</v>
      </c>
      <c r="U272" s="63">
        <v>43444</v>
      </c>
      <c r="V272" s="57">
        <v>2.6806000000000001</v>
      </c>
    </row>
    <row r="273" spans="1:22" x14ac:dyDescent="0.25">
      <c r="A273" s="107">
        <v>43444</v>
      </c>
      <c r="B273" s="100">
        <f t="shared" si="41"/>
        <v>3612.0463869999999</v>
      </c>
      <c r="C273" s="100">
        <f t="shared" si="35"/>
        <v>91.685654</v>
      </c>
      <c r="D273" s="108">
        <f t="shared" si="36"/>
        <v>2.6806E-2</v>
      </c>
      <c r="F273" s="108">
        <f t="shared" si="37"/>
        <v>2.7920726317267608E-2</v>
      </c>
      <c r="G273" s="108">
        <f t="shared" si="38"/>
        <v>-1.7395909677053289E-2</v>
      </c>
      <c r="I273" s="118">
        <f t="shared" si="39"/>
        <v>7.3052866439773771E-4</v>
      </c>
      <c r="J273" s="118">
        <f t="shared" si="40"/>
        <v>3.4293443596475901E-4</v>
      </c>
      <c r="Q273" s="111">
        <v>42170</v>
      </c>
      <c r="R273">
        <v>233.421997</v>
      </c>
      <c r="S273" s="111">
        <v>43319</v>
      </c>
      <c r="T273">
        <v>380.21499599999999</v>
      </c>
      <c r="U273" s="63">
        <v>43445</v>
      </c>
      <c r="V273" s="57">
        <v>2.6936</v>
      </c>
    </row>
    <row r="274" spans="1:22" x14ac:dyDescent="0.25">
      <c r="A274" s="107">
        <v>43445</v>
      </c>
      <c r="B274" s="100">
        <f t="shared" si="41"/>
        <v>3497.5546880000002</v>
      </c>
      <c r="C274" s="100">
        <f t="shared" si="35"/>
        <v>88.945305000000005</v>
      </c>
      <c r="D274" s="108">
        <f t="shared" si="36"/>
        <v>2.6936000000000002E-2</v>
      </c>
      <c r="F274" s="108">
        <f t="shared" si="37"/>
        <v>-3.2210414194915771E-2</v>
      </c>
      <c r="G274" s="108">
        <f t="shared" si="38"/>
        <v>-3.0344291837774762E-2</v>
      </c>
      <c r="I274" s="118">
        <f t="shared" si="39"/>
        <v>1.0957984620931633E-3</v>
      </c>
      <c r="J274" s="118">
        <f t="shared" si="40"/>
        <v>9.9016398255134743E-4</v>
      </c>
      <c r="Q274" s="111">
        <v>42171</v>
      </c>
      <c r="R274">
        <v>236.76499899999999</v>
      </c>
      <c r="S274" s="111">
        <v>43320</v>
      </c>
      <c r="T274">
        <v>356.61300699999998</v>
      </c>
      <c r="U274" s="63">
        <v>43446</v>
      </c>
      <c r="V274" s="57">
        <v>2.6909000000000001</v>
      </c>
    </row>
    <row r="275" spans="1:22" x14ac:dyDescent="0.25">
      <c r="A275" s="107">
        <v>43446</v>
      </c>
      <c r="B275" s="100">
        <f t="shared" si="41"/>
        <v>3421.4582519999999</v>
      </c>
      <c r="C275" s="100">
        <f t="shared" si="35"/>
        <v>90.593299999999999</v>
      </c>
      <c r="D275" s="108">
        <f t="shared" si="36"/>
        <v>2.6909000000000002E-2</v>
      </c>
      <c r="F275" s="108">
        <f t="shared" si="37"/>
        <v>-2.1997214076867166E-2</v>
      </c>
      <c r="G275" s="108">
        <f t="shared" si="38"/>
        <v>1.8358628622769047E-2</v>
      </c>
      <c r="I275" s="118">
        <f t="shared" si="39"/>
        <v>5.2393592234037053E-4</v>
      </c>
      <c r="J275" s="118">
        <f t="shared" si="40"/>
        <v>2.9708139442194355E-4</v>
      </c>
      <c r="Q275" s="111">
        <v>42172</v>
      </c>
      <c r="R275">
        <v>250.82299800000001</v>
      </c>
      <c r="S275" s="111">
        <v>43321</v>
      </c>
      <c r="T275">
        <v>365.58801299999999</v>
      </c>
      <c r="U275" s="63">
        <v>43447</v>
      </c>
      <c r="V275" s="57">
        <v>2.6775000000000002</v>
      </c>
    </row>
    <row r="276" spans="1:22" x14ac:dyDescent="0.25">
      <c r="A276" s="107">
        <v>43447</v>
      </c>
      <c r="B276" s="100">
        <f t="shared" si="41"/>
        <v>3487.8793949999999</v>
      </c>
      <c r="C276" s="100">
        <f t="shared" si="35"/>
        <v>86.539314000000005</v>
      </c>
      <c r="D276" s="108">
        <f t="shared" si="36"/>
        <v>2.6775000000000004E-2</v>
      </c>
      <c r="F276" s="108">
        <f t="shared" si="37"/>
        <v>1.9227078657333863E-2</v>
      </c>
      <c r="G276" s="108">
        <f t="shared" si="38"/>
        <v>-4.5781451084379476E-2</v>
      </c>
      <c r="I276" s="118">
        <f t="shared" si="39"/>
        <v>3.361592481715206E-4</v>
      </c>
      <c r="J276" s="118">
        <f t="shared" si="40"/>
        <v>2.1999880712922884E-3</v>
      </c>
      <c r="Q276" s="111">
        <v>42173</v>
      </c>
      <c r="R276">
        <v>249.42799400000001</v>
      </c>
      <c r="S276" s="111">
        <v>43322</v>
      </c>
      <c r="T276">
        <v>334.175995</v>
      </c>
      <c r="U276" s="63">
        <v>43448</v>
      </c>
      <c r="V276" s="57">
        <v>2.6665999999999999</v>
      </c>
    </row>
    <row r="277" spans="1:22" x14ac:dyDescent="0.25">
      <c r="A277" s="107">
        <v>43448</v>
      </c>
      <c r="B277" s="100">
        <f t="shared" si="41"/>
        <v>3311.751953</v>
      </c>
      <c r="C277" s="100">
        <f t="shared" si="35"/>
        <v>84.308295999999999</v>
      </c>
      <c r="D277" s="108">
        <f t="shared" si="36"/>
        <v>2.6665999999999999E-2</v>
      </c>
      <c r="F277" s="108">
        <f t="shared" si="37"/>
        <v>-5.1816588026884602E-2</v>
      </c>
      <c r="G277" s="108">
        <f t="shared" si="38"/>
        <v>-2.6118537190404467E-2</v>
      </c>
      <c r="I277" s="118">
        <f t="shared" si="39"/>
        <v>2.778240849339743E-3</v>
      </c>
      <c r="J277" s="118">
        <f t="shared" si="40"/>
        <v>7.4207843054392914E-4</v>
      </c>
      <c r="Q277" s="111">
        <v>42174</v>
      </c>
      <c r="R277">
        <v>249.04299900000001</v>
      </c>
      <c r="S277" s="111">
        <v>43323</v>
      </c>
      <c r="T277">
        <v>322.11200000000002</v>
      </c>
      <c r="U277" s="63">
        <v>43451</v>
      </c>
      <c r="V277" s="57">
        <v>2.6453000000000002</v>
      </c>
    </row>
    <row r="278" spans="1:22" x14ac:dyDescent="0.25">
      <c r="A278" s="107">
        <v>43451</v>
      </c>
      <c r="B278" s="100">
        <f t="shared" si="41"/>
        <v>3253.123047</v>
      </c>
      <c r="C278" s="100">
        <f t="shared" si="35"/>
        <v>95.133826999999997</v>
      </c>
      <c r="D278" s="108">
        <f t="shared" si="36"/>
        <v>2.6453000000000001E-2</v>
      </c>
      <c r="F278" s="108">
        <f t="shared" si="37"/>
        <v>-1.7861867825292421E-2</v>
      </c>
      <c r="G278" s="108">
        <f t="shared" si="38"/>
        <v>0.12080433496456244</v>
      </c>
      <c r="I278" s="118">
        <f t="shared" si="39"/>
        <v>3.5172378226969994E-4</v>
      </c>
      <c r="J278" s="118">
        <f t="shared" si="40"/>
        <v>1.4323722626210469E-2</v>
      </c>
      <c r="Q278" s="111">
        <v>42175</v>
      </c>
      <c r="R278">
        <v>244.529999</v>
      </c>
      <c r="S278" s="111">
        <v>43324</v>
      </c>
      <c r="T278">
        <v>319.57000699999998</v>
      </c>
      <c r="U278" s="63">
        <v>43452</v>
      </c>
      <c r="V278" s="57">
        <v>2.6240999999999999</v>
      </c>
    </row>
    <row r="279" spans="1:22" x14ac:dyDescent="0.25">
      <c r="A279" s="107">
        <v>43452</v>
      </c>
      <c r="B279" s="100">
        <f t="shared" si="41"/>
        <v>3544.7614749999998</v>
      </c>
      <c r="C279" s="100">
        <f t="shared" si="35"/>
        <v>101.11245700000001</v>
      </c>
      <c r="D279" s="108">
        <f t="shared" si="36"/>
        <v>2.6241E-2</v>
      </c>
      <c r="F279" s="108">
        <f t="shared" si="37"/>
        <v>8.5855400336843246E-2</v>
      </c>
      <c r="G279" s="108">
        <f t="shared" si="38"/>
        <v>6.09487275058056E-2</v>
      </c>
      <c r="I279" s="118">
        <f t="shared" si="39"/>
        <v>7.2187058964936386E-3</v>
      </c>
      <c r="J279" s="118">
        <f t="shared" si="40"/>
        <v>3.579168002773807E-3</v>
      </c>
      <c r="Q279" s="111">
        <v>42176</v>
      </c>
      <c r="R279">
        <v>245.10000600000001</v>
      </c>
      <c r="S279" s="111">
        <v>43325</v>
      </c>
      <c r="T279">
        <v>286.49499500000002</v>
      </c>
      <c r="U279" s="63">
        <v>43453</v>
      </c>
      <c r="V279" s="57">
        <v>2.6187</v>
      </c>
    </row>
    <row r="280" spans="1:22" x14ac:dyDescent="0.25">
      <c r="A280" s="107">
        <v>43453</v>
      </c>
      <c r="B280" s="100">
        <f t="shared" si="41"/>
        <v>3706.8249510000001</v>
      </c>
      <c r="C280" s="100">
        <f t="shared" si="35"/>
        <v>101.26857800000001</v>
      </c>
      <c r="D280" s="108">
        <f t="shared" si="36"/>
        <v>2.6187000000000002E-2</v>
      </c>
      <c r="F280" s="108">
        <f t="shared" si="37"/>
        <v>4.4704829038471061E-2</v>
      </c>
      <c r="G280" s="108">
        <f t="shared" si="38"/>
        <v>1.5428424997310231E-3</v>
      </c>
      <c r="I280" s="118">
        <f t="shared" si="39"/>
        <v>1.9195260867568055E-3</v>
      </c>
      <c r="J280" s="118">
        <f t="shared" si="40"/>
        <v>1.7662111230611417E-7</v>
      </c>
      <c r="Q280" s="111">
        <v>42177</v>
      </c>
      <c r="R280">
        <v>243.96899400000001</v>
      </c>
      <c r="S280" s="111">
        <v>43326</v>
      </c>
      <c r="T280">
        <v>278.932007</v>
      </c>
      <c r="U280" s="63">
        <v>43454</v>
      </c>
      <c r="V280" s="57">
        <v>2.6291000000000002</v>
      </c>
    </row>
    <row r="281" spans="1:22" x14ac:dyDescent="0.25">
      <c r="A281" s="107">
        <v>43454</v>
      </c>
      <c r="B281" s="100">
        <f t="shared" si="41"/>
        <v>3742.195068</v>
      </c>
      <c r="C281" s="100">
        <f t="shared" si="35"/>
        <v>116.21687300000001</v>
      </c>
      <c r="D281" s="108">
        <f t="shared" si="36"/>
        <v>2.6291000000000002E-2</v>
      </c>
      <c r="F281" s="108">
        <f t="shared" si="37"/>
        <v>9.4966539853000853E-3</v>
      </c>
      <c r="G281" s="108">
        <f t="shared" si="38"/>
        <v>0.13768186484198175</v>
      </c>
      <c r="I281" s="118">
        <f t="shared" si="39"/>
        <v>7.4032626643934102E-5</v>
      </c>
      <c r="J281" s="118">
        <f t="shared" si="40"/>
        <v>1.8648438453198135E-2</v>
      </c>
      <c r="Q281" s="111">
        <v>42178</v>
      </c>
      <c r="R281">
        <v>246.92700199999999</v>
      </c>
      <c r="S281" s="111">
        <v>43327</v>
      </c>
      <c r="T281">
        <v>282.364014</v>
      </c>
      <c r="U281" s="63">
        <v>43455</v>
      </c>
      <c r="V281" s="57">
        <v>2.6181999999999999</v>
      </c>
    </row>
    <row r="282" spans="1:22" x14ac:dyDescent="0.25">
      <c r="A282" s="107">
        <v>43455</v>
      </c>
      <c r="B282" s="100">
        <f t="shared" si="41"/>
        <v>4133.7036129999997</v>
      </c>
      <c r="C282" s="100">
        <f t="shared" si="35"/>
        <v>109.49623099999999</v>
      </c>
      <c r="D282" s="108">
        <f t="shared" si="36"/>
        <v>2.6181999999999997E-2</v>
      </c>
      <c r="F282" s="108">
        <f t="shared" si="37"/>
        <v>9.9501407885005833E-2</v>
      </c>
      <c r="G282" s="108">
        <f t="shared" si="38"/>
        <v>-5.9567911843963373E-2</v>
      </c>
      <c r="I282" s="118">
        <f t="shared" si="39"/>
        <v>9.7237300181813625E-3</v>
      </c>
      <c r="J282" s="118">
        <f t="shared" si="40"/>
        <v>3.6833357217567258E-3</v>
      </c>
      <c r="Q282" s="111">
        <v>42179</v>
      </c>
      <c r="R282">
        <v>244.28199799999999</v>
      </c>
      <c r="S282" s="111">
        <v>43328</v>
      </c>
      <c r="T282">
        <v>288.04599000000002</v>
      </c>
      <c r="U282" s="63">
        <v>43458</v>
      </c>
      <c r="V282" s="57">
        <v>2.5811000000000002</v>
      </c>
    </row>
    <row r="283" spans="1:22" x14ac:dyDescent="0.25">
      <c r="A283" s="107">
        <v>43458</v>
      </c>
      <c r="B283" s="100">
        <f t="shared" si="41"/>
        <v>4000.3317870000001</v>
      </c>
      <c r="C283" s="100">
        <f t="shared" si="35"/>
        <v>140.23800700000001</v>
      </c>
      <c r="D283" s="108">
        <f t="shared" si="36"/>
        <v>2.5811000000000001E-2</v>
      </c>
      <c r="F283" s="108">
        <f t="shared" si="37"/>
        <v>-3.2796459290816316E-2</v>
      </c>
      <c r="G283" s="108">
        <f t="shared" si="38"/>
        <v>0.24745090058718322</v>
      </c>
      <c r="I283" s="118">
        <f t="shared" si="39"/>
        <v>1.1349414329287222E-3</v>
      </c>
      <c r="J283" s="118">
        <f t="shared" si="40"/>
        <v>6.0677641841937163E-2</v>
      </c>
      <c r="Q283" s="111">
        <v>42180</v>
      </c>
      <c r="R283">
        <v>240.365005</v>
      </c>
      <c r="S283" s="111">
        <v>43329</v>
      </c>
      <c r="T283">
        <v>315.72900399999997</v>
      </c>
      <c r="U283" s="63">
        <v>43460</v>
      </c>
      <c r="V283" s="57">
        <v>2.6046</v>
      </c>
    </row>
    <row r="284" spans="1:22" x14ac:dyDescent="0.25">
      <c r="A284" s="107">
        <v>43460</v>
      </c>
      <c r="B284" s="100">
        <f t="shared" si="41"/>
        <v>3819.6667480000001</v>
      </c>
      <c r="C284" s="100">
        <f t="shared" si="35"/>
        <v>131.86563100000001</v>
      </c>
      <c r="D284" s="108">
        <f t="shared" si="36"/>
        <v>2.6046E-2</v>
      </c>
      <c r="F284" s="108">
        <f t="shared" si="37"/>
        <v>-4.6214124360490771E-2</v>
      </c>
      <c r="G284" s="108">
        <f t="shared" si="38"/>
        <v>-6.1557572003245298E-2</v>
      </c>
      <c r="I284" s="118">
        <f t="shared" si="39"/>
        <v>2.2190277032153255E-3</v>
      </c>
      <c r="J284" s="118">
        <f t="shared" si="40"/>
        <v>3.9288013740707752E-3</v>
      </c>
      <c r="Q284" s="111">
        <v>42181</v>
      </c>
      <c r="R284">
        <v>242.604004</v>
      </c>
      <c r="S284" s="111">
        <v>43330</v>
      </c>
      <c r="T284">
        <v>295.81201199999998</v>
      </c>
      <c r="U284" s="63">
        <v>43461</v>
      </c>
      <c r="V284" s="57">
        <v>2.5781999999999998</v>
      </c>
    </row>
    <row r="285" spans="1:22" x14ac:dyDescent="0.25">
      <c r="A285" s="107">
        <v>43461</v>
      </c>
      <c r="B285" s="100">
        <f t="shared" si="41"/>
        <v>3854.6884770000001</v>
      </c>
      <c r="C285" s="100">
        <f t="shared" si="35"/>
        <v>116.575912</v>
      </c>
      <c r="D285" s="108">
        <f t="shared" si="36"/>
        <v>2.5781999999999999E-2</v>
      </c>
      <c r="F285" s="108">
        <f t="shared" si="37"/>
        <v>9.1270135637397942E-3</v>
      </c>
      <c r="G285" s="108">
        <f t="shared" si="38"/>
        <v>-0.12324079120327358</v>
      </c>
      <c r="I285" s="118">
        <f t="shared" si="39"/>
        <v>6.7808324602246909E-5</v>
      </c>
      <c r="J285" s="118">
        <f t="shared" si="40"/>
        <v>1.5466247936174467E-2</v>
      </c>
      <c r="Q285" s="111">
        <v>42182</v>
      </c>
      <c r="R285">
        <v>243.54899599999999</v>
      </c>
      <c r="S285" s="111">
        <v>43331</v>
      </c>
      <c r="T285">
        <v>300.83401500000002</v>
      </c>
      <c r="U285" s="63">
        <v>43462</v>
      </c>
      <c r="V285" s="57">
        <v>2.5777999999999999</v>
      </c>
    </row>
    <row r="286" spans="1:22" x14ac:dyDescent="0.25">
      <c r="A286" s="107">
        <v>43462</v>
      </c>
      <c r="B286" s="100">
        <f t="shared" si="41"/>
        <v>3653.131836</v>
      </c>
      <c r="C286" s="100">
        <f t="shared" si="35"/>
        <v>137.647018</v>
      </c>
      <c r="D286" s="108">
        <f t="shared" si="36"/>
        <v>2.5777999999999999E-2</v>
      </c>
      <c r="F286" s="108">
        <f t="shared" si="37"/>
        <v>-5.3705356682108629E-2</v>
      </c>
      <c r="G286" s="108">
        <f t="shared" si="38"/>
        <v>0.16614990176077971</v>
      </c>
      <c r="I286" s="118">
        <f t="shared" si="39"/>
        <v>2.9809185881691453E-3</v>
      </c>
      <c r="J286" s="118">
        <f t="shared" si="40"/>
        <v>2.7234017141005033E-2</v>
      </c>
      <c r="Q286" s="111">
        <v>42183</v>
      </c>
      <c r="R286">
        <v>250.95500200000001</v>
      </c>
      <c r="S286" s="111">
        <v>43332</v>
      </c>
      <c r="T286">
        <v>274.31500199999999</v>
      </c>
      <c r="U286" s="63">
        <v>43465</v>
      </c>
      <c r="V286" s="57">
        <v>2.5960000000000001</v>
      </c>
    </row>
    <row r="287" spans="1:22" x14ac:dyDescent="0.25">
      <c r="A287" s="107">
        <v>43465</v>
      </c>
      <c r="B287" s="100">
        <f t="shared" si="41"/>
        <v>3866.8391109999998</v>
      </c>
      <c r="C287" s="100">
        <f t="shared" si="35"/>
        <v>133.368256</v>
      </c>
      <c r="D287" s="108">
        <f t="shared" si="36"/>
        <v>2.596E-2</v>
      </c>
      <c r="F287" s="108">
        <f t="shared" si="37"/>
        <v>5.6852569171036649E-2</v>
      </c>
      <c r="G287" s="108">
        <f t="shared" si="38"/>
        <v>-3.1578423569472491E-2</v>
      </c>
      <c r="I287" s="118">
        <f t="shared" si="39"/>
        <v>3.1315368915312732E-3</v>
      </c>
      <c r="J287" s="118">
        <f t="shared" si="40"/>
        <v>1.0693555921506613E-3</v>
      </c>
      <c r="Q287" s="111">
        <v>42184</v>
      </c>
      <c r="R287">
        <v>248.72099299999999</v>
      </c>
      <c r="S287" s="111">
        <v>43333</v>
      </c>
      <c r="T287">
        <v>281.94400000000002</v>
      </c>
      <c r="U287" s="63">
        <v>43467</v>
      </c>
      <c r="V287" s="57">
        <v>2.5863999999999998</v>
      </c>
    </row>
    <row r="288" spans="1:22" x14ac:dyDescent="0.25">
      <c r="A288" s="107">
        <v>43467</v>
      </c>
      <c r="B288" s="100">
        <f t="shared" si="41"/>
        <v>3849.2163089999999</v>
      </c>
      <c r="C288" s="100">
        <f t="shared" si="35"/>
        <v>155.047684</v>
      </c>
      <c r="D288" s="108">
        <f t="shared" si="36"/>
        <v>2.5863999999999998E-2</v>
      </c>
      <c r="F288" s="108">
        <f t="shared" si="37"/>
        <v>-4.5678346467354913E-3</v>
      </c>
      <c r="G288" s="108">
        <f t="shared" si="38"/>
        <v>0.15061856417302177</v>
      </c>
      <c r="I288" s="118">
        <f t="shared" si="39"/>
        <v>2.9814517773276747E-5</v>
      </c>
      <c r="J288" s="118">
        <f t="shared" si="40"/>
        <v>2.2349049477239119E-2</v>
      </c>
      <c r="Q288" s="111">
        <v>42185</v>
      </c>
      <c r="R288">
        <v>257.03601099999997</v>
      </c>
      <c r="S288" s="111">
        <v>43334</v>
      </c>
      <c r="T288">
        <v>271.341003</v>
      </c>
      <c r="U288" s="63">
        <v>43468</v>
      </c>
      <c r="V288" s="57">
        <v>2.4942000000000002</v>
      </c>
    </row>
    <row r="289" spans="1:22" x14ac:dyDescent="0.25">
      <c r="A289" s="107">
        <v>43468</v>
      </c>
      <c r="B289" s="100">
        <f t="shared" si="41"/>
        <v>3931.0485840000001</v>
      </c>
      <c r="C289" s="100">
        <f t="shared" si="35"/>
        <v>149.13500999999999</v>
      </c>
      <c r="D289" s="108">
        <f t="shared" si="36"/>
        <v>2.4942000000000002E-2</v>
      </c>
      <c r="F289" s="108">
        <f t="shared" si="37"/>
        <v>2.103663408404266E-2</v>
      </c>
      <c r="G289" s="108">
        <f t="shared" si="38"/>
        <v>-3.8880705257311909E-2</v>
      </c>
      <c r="I289" s="118">
        <f t="shared" si="39"/>
        <v>4.0578885576313069E-4</v>
      </c>
      <c r="J289" s="118">
        <f t="shared" si="40"/>
        <v>1.6002627796320979E-3</v>
      </c>
      <c r="Q289" s="111">
        <v>42186</v>
      </c>
      <c r="R289">
        <v>263.34500100000002</v>
      </c>
      <c r="S289" s="111">
        <v>43335</v>
      </c>
      <c r="T289">
        <v>277.10400399999997</v>
      </c>
      <c r="U289" s="63">
        <v>43469</v>
      </c>
      <c r="V289" s="57">
        <v>2.5621999999999998</v>
      </c>
    </row>
    <row r="290" spans="1:22" x14ac:dyDescent="0.25">
      <c r="A290" s="107">
        <v>43469</v>
      </c>
      <c r="B290" s="100">
        <f t="shared" si="41"/>
        <v>3832.040039</v>
      </c>
      <c r="C290" s="100">
        <f t="shared" si="35"/>
        <v>154.58194</v>
      </c>
      <c r="D290" s="108">
        <f t="shared" si="36"/>
        <v>2.5621999999999999E-2</v>
      </c>
      <c r="F290" s="108">
        <f t="shared" si="37"/>
        <v>-2.5508896914640644E-2</v>
      </c>
      <c r="G290" s="108">
        <f t="shared" si="38"/>
        <v>3.5872308675297226E-2</v>
      </c>
      <c r="I290" s="118">
        <f t="shared" si="39"/>
        <v>6.9703019708241025E-4</v>
      </c>
      <c r="J290" s="118">
        <f t="shared" si="40"/>
        <v>1.2075436879568704E-3</v>
      </c>
      <c r="Q290" s="111">
        <v>42187</v>
      </c>
      <c r="R290">
        <v>258.55200200000002</v>
      </c>
      <c r="S290" s="111">
        <v>43336</v>
      </c>
      <c r="T290">
        <v>282.96701000000002</v>
      </c>
      <c r="U290" s="63">
        <v>43472</v>
      </c>
      <c r="V290" s="57">
        <v>2.5752000000000002</v>
      </c>
    </row>
    <row r="291" spans="1:22" x14ac:dyDescent="0.25">
      <c r="A291" s="107">
        <v>43472</v>
      </c>
      <c r="B291" s="100">
        <f t="shared" si="41"/>
        <v>4078.584961</v>
      </c>
      <c r="C291" s="100">
        <f t="shared" si="35"/>
        <v>151.699219</v>
      </c>
      <c r="D291" s="108">
        <f t="shared" si="36"/>
        <v>2.5752000000000001E-2</v>
      </c>
      <c r="F291" s="108">
        <f t="shared" si="37"/>
        <v>6.2352796329809834E-2</v>
      </c>
      <c r="G291" s="108">
        <f t="shared" si="38"/>
        <v>-1.8824573713641435E-2</v>
      </c>
      <c r="I291" s="118">
        <f t="shared" si="39"/>
        <v>3.7773763169198483E-3</v>
      </c>
      <c r="J291" s="118">
        <f t="shared" si="40"/>
        <v>3.9788891547323779E-4</v>
      </c>
      <c r="Q291" s="111">
        <v>42188</v>
      </c>
      <c r="R291">
        <v>255.459</v>
      </c>
      <c r="S291" s="111">
        <v>43337</v>
      </c>
      <c r="T291">
        <v>279.64599600000003</v>
      </c>
      <c r="U291" s="63">
        <v>43473</v>
      </c>
      <c r="V291" s="57">
        <v>2.6013999999999999</v>
      </c>
    </row>
    <row r="292" spans="1:22" x14ac:dyDescent="0.25">
      <c r="A292" s="107">
        <v>43473</v>
      </c>
      <c r="B292" s="100">
        <f t="shared" si="41"/>
        <v>4028.4721679999998</v>
      </c>
      <c r="C292" s="100">
        <f t="shared" si="35"/>
        <v>150.359634</v>
      </c>
      <c r="D292" s="108">
        <f t="shared" si="36"/>
        <v>2.6013999999999999E-2</v>
      </c>
      <c r="F292" s="108">
        <f t="shared" si="37"/>
        <v>-1.2362915538382424E-2</v>
      </c>
      <c r="G292" s="108">
        <f t="shared" si="38"/>
        <v>-8.8697534871897687E-3</v>
      </c>
      <c r="I292" s="118">
        <f t="shared" si="39"/>
        <v>1.757042527342716E-4</v>
      </c>
      <c r="J292" s="118">
        <f t="shared" si="40"/>
        <v>9.984671559375105E-5</v>
      </c>
      <c r="Q292" s="111">
        <v>42189</v>
      </c>
      <c r="R292">
        <v>256.49099699999999</v>
      </c>
      <c r="S292" s="111">
        <v>43338</v>
      </c>
      <c r="T292">
        <v>275.19699100000003</v>
      </c>
      <c r="U292" s="63">
        <v>43474</v>
      </c>
      <c r="V292" s="57">
        <v>2.5750000000000002</v>
      </c>
    </row>
    <row r="293" spans="1:22" x14ac:dyDescent="0.25">
      <c r="A293" s="107">
        <v>43474</v>
      </c>
      <c r="B293" s="100">
        <f t="shared" si="41"/>
        <v>4031.5520019999999</v>
      </c>
      <c r="C293" s="100">
        <f t="shared" si="35"/>
        <v>150.80311599999999</v>
      </c>
      <c r="D293" s="108">
        <f t="shared" si="36"/>
        <v>2.5750000000000002E-2</v>
      </c>
      <c r="F293" s="108">
        <f t="shared" si="37"/>
        <v>7.6422454447744315E-4</v>
      </c>
      <c r="G293" s="108">
        <f t="shared" si="38"/>
        <v>2.9451339553556721E-3</v>
      </c>
      <c r="I293" s="118">
        <f t="shared" si="39"/>
        <v>1.6437290649767256E-8</v>
      </c>
      <c r="J293" s="118">
        <f t="shared" si="40"/>
        <v>3.3217052777258842E-6</v>
      </c>
      <c r="Q293" s="111">
        <v>42190</v>
      </c>
      <c r="R293">
        <v>260.80499300000002</v>
      </c>
      <c r="S293" s="111">
        <v>43339</v>
      </c>
      <c r="T293">
        <v>285.60299700000002</v>
      </c>
      <c r="U293" s="63">
        <v>43475</v>
      </c>
      <c r="V293" s="57">
        <v>2.5853999999999999</v>
      </c>
    </row>
    <row r="294" spans="1:22" x14ac:dyDescent="0.25">
      <c r="A294" s="107">
        <v>43475</v>
      </c>
      <c r="B294" s="100">
        <f t="shared" si="41"/>
        <v>4034.4113769999999</v>
      </c>
      <c r="C294" s="100">
        <f t="shared" si="35"/>
        <v>128.62518299999999</v>
      </c>
      <c r="D294" s="108">
        <f t="shared" si="36"/>
        <v>2.5853999999999999E-2</v>
      </c>
      <c r="F294" s="108">
        <f t="shared" si="37"/>
        <v>7.0899779367294968E-4</v>
      </c>
      <c r="G294" s="108">
        <f t="shared" si="38"/>
        <v>-0.15907250159662301</v>
      </c>
      <c r="I294" s="118">
        <f t="shared" si="39"/>
        <v>3.3648306923887578E-8</v>
      </c>
      <c r="J294" s="118">
        <f t="shared" si="40"/>
        <v>2.5662463960530273E-2</v>
      </c>
      <c r="Q294" s="111">
        <v>42191</v>
      </c>
      <c r="R294">
        <v>271.108002</v>
      </c>
      <c r="S294" s="111">
        <v>43340</v>
      </c>
      <c r="T294">
        <v>296.49899299999998</v>
      </c>
      <c r="U294" s="63">
        <v>43476</v>
      </c>
      <c r="V294" s="57">
        <v>2.5665</v>
      </c>
    </row>
    <row r="295" spans="1:22" x14ac:dyDescent="0.25">
      <c r="A295" s="107">
        <v>43476</v>
      </c>
      <c r="B295" s="100">
        <f t="shared" si="41"/>
        <v>3674.0153810000002</v>
      </c>
      <c r="C295" s="100">
        <f t="shared" si="35"/>
        <v>127.54832500000001</v>
      </c>
      <c r="D295" s="108">
        <f t="shared" si="36"/>
        <v>2.5665E-2</v>
      </c>
      <c r="F295" s="108">
        <f t="shared" si="37"/>
        <v>-9.3575238544957529E-2</v>
      </c>
      <c r="G295" s="108">
        <f t="shared" si="38"/>
        <v>-8.4073044971892941E-3</v>
      </c>
      <c r="I295" s="118">
        <f t="shared" si="39"/>
        <v>8.9241408806090827E-3</v>
      </c>
      <c r="J295" s="118">
        <f t="shared" si="40"/>
        <v>9.0818686202501204E-5</v>
      </c>
      <c r="Q295" s="111">
        <v>42192</v>
      </c>
      <c r="R295">
        <v>269.96301299999999</v>
      </c>
      <c r="S295" s="111">
        <v>43341</v>
      </c>
      <c r="T295">
        <v>289.31201199999998</v>
      </c>
      <c r="U295" s="63">
        <v>43479</v>
      </c>
      <c r="V295" s="57">
        <v>2.5663999999999998</v>
      </c>
    </row>
    <row r="296" spans="1:22" x14ac:dyDescent="0.25">
      <c r="A296" s="107">
        <v>43479</v>
      </c>
      <c r="B296" s="100">
        <f t="shared" si="41"/>
        <v>3557.3110350000002</v>
      </c>
      <c r="C296" s="100">
        <f t="shared" si="35"/>
        <v>129.068726</v>
      </c>
      <c r="D296" s="108">
        <f t="shared" si="36"/>
        <v>2.5663999999999999E-2</v>
      </c>
      <c r="F296" s="108">
        <f t="shared" si="37"/>
        <v>-3.2280241016064082E-2</v>
      </c>
      <c r="G296" s="108">
        <f t="shared" si="38"/>
        <v>1.1849709788998908E-2</v>
      </c>
      <c r="I296" s="118">
        <f t="shared" si="39"/>
        <v>1.1004262709953235E-3</v>
      </c>
      <c r="J296" s="118">
        <f t="shared" si="40"/>
        <v>1.1507132738597855E-4</v>
      </c>
      <c r="Q296" s="111">
        <v>42193</v>
      </c>
      <c r="R296">
        <v>265.98199499999998</v>
      </c>
      <c r="S296" s="111">
        <v>43342</v>
      </c>
      <c r="T296">
        <v>284.10501099999999</v>
      </c>
      <c r="U296" s="63">
        <v>43480</v>
      </c>
      <c r="V296" s="57">
        <v>2.5583999999999998</v>
      </c>
    </row>
    <row r="297" spans="1:22" x14ac:dyDescent="0.25">
      <c r="A297" s="107">
        <v>43480</v>
      </c>
      <c r="B297" s="100">
        <f t="shared" si="41"/>
        <v>3704.2163089999999</v>
      </c>
      <c r="C297" s="100">
        <f t="shared" si="35"/>
        <v>122.032715</v>
      </c>
      <c r="D297" s="108">
        <f t="shared" si="36"/>
        <v>2.5583999999999999E-2</v>
      </c>
      <c r="F297" s="108">
        <f t="shared" si="37"/>
        <v>4.0466781623493375E-2</v>
      </c>
      <c r="G297" s="108">
        <f t="shared" si="38"/>
        <v>-5.605585766189769E-2</v>
      </c>
      <c r="I297" s="118">
        <f t="shared" si="39"/>
        <v>1.5661291052174063E-3</v>
      </c>
      <c r="J297" s="118">
        <f t="shared" si="40"/>
        <v>3.2693736594930369E-3</v>
      </c>
      <c r="Q297" s="111">
        <v>42194</v>
      </c>
      <c r="R297">
        <v>270.82699600000001</v>
      </c>
      <c r="S297" s="111">
        <v>43343</v>
      </c>
      <c r="T297">
        <v>283.00399800000002</v>
      </c>
      <c r="U297" s="63">
        <v>43481</v>
      </c>
      <c r="V297" s="57">
        <v>2.5581999999999998</v>
      </c>
    </row>
    <row r="298" spans="1:22" x14ac:dyDescent="0.25">
      <c r="A298" s="107">
        <v>43481</v>
      </c>
      <c r="B298" s="100">
        <f t="shared" si="41"/>
        <v>3631.5097660000001</v>
      </c>
      <c r="C298" s="100">
        <f t="shared" ref="C298:C361" si="42">VLOOKUP(A298,S$2:T$2842,2)</f>
        <v>123.547066</v>
      </c>
      <c r="D298" s="108">
        <f t="shared" si="36"/>
        <v>2.5581999999999997E-2</v>
      </c>
      <c r="F298" s="108">
        <f t="shared" si="37"/>
        <v>-1.9823238529554033E-2</v>
      </c>
      <c r="G298" s="108">
        <f t="shared" si="38"/>
        <v>1.2333020158346031E-2</v>
      </c>
      <c r="I298" s="118">
        <f t="shared" si="39"/>
        <v>4.2913902794821751E-4</v>
      </c>
      <c r="J298" s="118">
        <f t="shared" si="40"/>
        <v>1.2567398304498851E-4</v>
      </c>
      <c r="Q298" s="111">
        <v>42195</v>
      </c>
      <c r="R298">
        <v>269.15600599999999</v>
      </c>
      <c r="S298" s="111">
        <v>43344</v>
      </c>
      <c r="T298">
        <v>295.341003</v>
      </c>
      <c r="U298" s="63">
        <v>43482</v>
      </c>
      <c r="V298" s="57">
        <v>2.5607000000000002</v>
      </c>
    </row>
    <row r="299" spans="1:22" x14ac:dyDescent="0.25">
      <c r="A299" s="107">
        <v>43482</v>
      </c>
      <c r="B299" s="100">
        <f t="shared" si="41"/>
        <v>3651.8710940000001</v>
      </c>
      <c r="C299" s="100">
        <f t="shared" si="42"/>
        <v>123.74191999999999</v>
      </c>
      <c r="D299" s="108">
        <f t="shared" si="36"/>
        <v>2.5607000000000001E-2</v>
      </c>
      <c r="F299" s="108">
        <f t="shared" si="37"/>
        <v>5.5911894311133636E-3</v>
      </c>
      <c r="G299" s="108">
        <f t="shared" si="38"/>
        <v>1.575921705846639E-3</v>
      </c>
      <c r="I299" s="118">
        <f t="shared" si="39"/>
        <v>2.2078316302219803E-5</v>
      </c>
      <c r="J299" s="118">
        <f t="shared" si="40"/>
        <v>2.0551928867509787E-7</v>
      </c>
      <c r="Q299" s="111">
        <v>42196</v>
      </c>
      <c r="R299">
        <v>284.88000499999998</v>
      </c>
      <c r="S299" s="111">
        <v>43345</v>
      </c>
      <c r="T299">
        <v>294.37100199999998</v>
      </c>
      <c r="U299" s="63">
        <v>43483</v>
      </c>
      <c r="V299" s="57">
        <v>2.5785999999999998</v>
      </c>
    </row>
    <row r="300" spans="1:22" x14ac:dyDescent="0.25">
      <c r="A300" s="107">
        <v>43483</v>
      </c>
      <c r="B300" s="100">
        <f t="shared" si="41"/>
        <v>3677.9904790000001</v>
      </c>
      <c r="C300" s="100">
        <f t="shared" si="42"/>
        <v>121.010262</v>
      </c>
      <c r="D300" s="108">
        <f t="shared" si="36"/>
        <v>2.5785999999999996E-2</v>
      </c>
      <c r="F300" s="108">
        <f t="shared" si="37"/>
        <v>7.1268728052000796E-3</v>
      </c>
      <c r="G300" s="108">
        <f t="shared" si="38"/>
        <v>-2.2322754469891848E-2</v>
      </c>
      <c r="I300" s="118">
        <f t="shared" si="39"/>
        <v>3.8868245394387964E-5</v>
      </c>
      <c r="J300" s="118">
        <f t="shared" si="40"/>
        <v>5.496836780776675E-4</v>
      </c>
      <c r="Q300" s="111">
        <v>42197</v>
      </c>
      <c r="R300">
        <v>293.14001500000001</v>
      </c>
      <c r="S300" s="111">
        <v>43346</v>
      </c>
      <c r="T300">
        <v>289.25900300000001</v>
      </c>
      <c r="U300" s="63">
        <v>43487</v>
      </c>
      <c r="V300" s="57">
        <v>2.5863999999999998</v>
      </c>
    </row>
    <row r="301" spans="1:22" x14ac:dyDescent="0.25">
      <c r="A301" s="107">
        <v>43487</v>
      </c>
      <c r="B301" s="100">
        <f t="shared" si="41"/>
        <v>3575.0812989999999</v>
      </c>
      <c r="C301" s="100">
        <f t="shared" si="42"/>
        <v>118.747551</v>
      </c>
      <c r="D301" s="108">
        <f t="shared" si="36"/>
        <v>2.5863999999999998E-2</v>
      </c>
      <c r="F301" s="108">
        <f t="shared" si="37"/>
        <v>-2.8378620677232291E-2</v>
      </c>
      <c r="G301" s="108">
        <f t="shared" si="38"/>
        <v>-1.8875532373742843E-2</v>
      </c>
      <c r="I301" s="118">
        <f t="shared" si="39"/>
        <v>8.5679455656792892E-4</v>
      </c>
      <c r="J301" s="118">
        <f t="shared" si="40"/>
        <v>3.9992447264452813E-4</v>
      </c>
      <c r="Q301" s="111">
        <v>42198</v>
      </c>
      <c r="R301">
        <v>310.82699600000001</v>
      </c>
      <c r="S301" s="111">
        <v>43347</v>
      </c>
      <c r="T301">
        <v>285.72299199999998</v>
      </c>
      <c r="U301" s="63">
        <v>43488</v>
      </c>
      <c r="V301" s="57">
        <v>2.5783999999999998</v>
      </c>
    </row>
    <row r="302" spans="1:22" x14ac:dyDescent="0.25">
      <c r="A302" s="107">
        <v>43488</v>
      </c>
      <c r="B302" s="100">
        <f t="shared" si="41"/>
        <v>3605.5571289999998</v>
      </c>
      <c r="C302" s="100">
        <f t="shared" si="42"/>
        <v>117.452606</v>
      </c>
      <c r="D302" s="108">
        <f t="shared" si="36"/>
        <v>2.5783999999999998E-2</v>
      </c>
      <c r="F302" s="108">
        <f t="shared" si="37"/>
        <v>8.4883853418187272E-3</v>
      </c>
      <c r="G302" s="108">
        <f t="shared" si="38"/>
        <v>-1.0964920520251553E-2</v>
      </c>
      <c r="I302" s="118">
        <f t="shared" si="39"/>
        <v>5.7698498935828391E-5</v>
      </c>
      <c r="J302" s="118">
        <f t="shared" si="40"/>
        <v>1.4610765319144034E-4</v>
      </c>
      <c r="Q302" s="111">
        <v>42199</v>
      </c>
      <c r="R302">
        <v>292.033997</v>
      </c>
      <c r="S302" s="111">
        <v>43348</v>
      </c>
      <c r="T302">
        <v>232.330994</v>
      </c>
      <c r="U302" s="63">
        <v>43489</v>
      </c>
      <c r="V302" s="57">
        <v>2.5703</v>
      </c>
    </row>
    <row r="303" spans="1:22" x14ac:dyDescent="0.25">
      <c r="A303" s="107">
        <v>43489</v>
      </c>
      <c r="B303" s="100">
        <f t="shared" si="41"/>
        <v>3584.5002439999998</v>
      </c>
      <c r="C303" s="100">
        <f t="shared" si="42"/>
        <v>117.36288500000001</v>
      </c>
      <c r="D303" s="108">
        <f t="shared" si="36"/>
        <v>2.5703E-2</v>
      </c>
      <c r="F303" s="108">
        <f t="shared" si="37"/>
        <v>-5.8572398265894776E-3</v>
      </c>
      <c r="G303" s="108">
        <f t="shared" si="38"/>
        <v>-7.6418301010772183E-4</v>
      </c>
      <c r="I303" s="118">
        <f t="shared" si="39"/>
        <v>4.5558077084407088E-5</v>
      </c>
      <c r="J303" s="118">
        <f t="shared" si="40"/>
        <v>3.5598722157114544E-6</v>
      </c>
      <c r="Q303" s="111">
        <v>42200</v>
      </c>
      <c r="R303">
        <v>288.04501299999998</v>
      </c>
      <c r="S303" s="111">
        <v>43349</v>
      </c>
      <c r="T303">
        <v>230.21499600000001</v>
      </c>
      <c r="U303" s="63">
        <v>43490</v>
      </c>
      <c r="V303" s="57">
        <v>2.5831</v>
      </c>
    </row>
    <row r="304" spans="1:22" x14ac:dyDescent="0.25">
      <c r="A304" s="107">
        <v>43490</v>
      </c>
      <c r="B304" s="100">
        <f t="shared" si="41"/>
        <v>3607.3903810000002</v>
      </c>
      <c r="C304" s="100">
        <f t="shared" si="42"/>
        <v>116.378342</v>
      </c>
      <c r="D304" s="108">
        <f t="shared" si="36"/>
        <v>2.5831E-2</v>
      </c>
      <c r="F304" s="108">
        <f t="shared" si="37"/>
        <v>6.3655624053780002E-3</v>
      </c>
      <c r="G304" s="108">
        <f t="shared" si="38"/>
        <v>-8.4242633208893025E-3</v>
      </c>
      <c r="I304" s="118">
        <f t="shared" si="39"/>
        <v>2.9955150500502614E-5</v>
      </c>
      <c r="J304" s="118">
        <f t="shared" si="40"/>
        <v>9.1142205044404161E-5</v>
      </c>
      <c r="Q304" s="111">
        <v>42201</v>
      </c>
      <c r="R304">
        <v>286.04199199999999</v>
      </c>
      <c r="S304" s="111">
        <v>43350</v>
      </c>
      <c r="T304">
        <v>217.203003</v>
      </c>
      <c r="U304" s="63">
        <v>43493</v>
      </c>
      <c r="V304" s="57">
        <v>2.5908000000000002</v>
      </c>
    </row>
    <row r="305" spans="1:22" x14ac:dyDescent="0.25">
      <c r="A305" s="107">
        <v>43493</v>
      </c>
      <c r="B305" s="100">
        <f t="shared" si="41"/>
        <v>3584.283203</v>
      </c>
      <c r="C305" s="100">
        <f t="shared" si="42"/>
        <v>106.589973</v>
      </c>
      <c r="D305" s="108">
        <f t="shared" si="36"/>
        <v>2.5908E-2</v>
      </c>
      <c r="F305" s="108">
        <f t="shared" si="37"/>
        <v>-6.4261141019574808E-3</v>
      </c>
      <c r="G305" s="108">
        <f t="shared" si="38"/>
        <v>-8.7857007298998369E-2</v>
      </c>
      <c r="I305" s="118">
        <f t="shared" si="39"/>
        <v>5.3561124980981386E-5</v>
      </c>
      <c r="J305" s="118">
        <f t="shared" si="40"/>
        <v>7.9173668408015919E-3</v>
      </c>
      <c r="Q305" s="111">
        <v>42202</v>
      </c>
      <c r="R305">
        <v>278.091003</v>
      </c>
      <c r="S305" s="111">
        <v>43351</v>
      </c>
      <c r="T305">
        <v>197.95100400000001</v>
      </c>
      <c r="U305" s="63">
        <v>43494</v>
      </c>
      <c r="V305" s="57">
        <v>2.5828000000000002</v>
      </c>
    </row>
    <row r="306" spans="1:22" x14ac:dyDescent="0.25">
      <c r="A306" s="107">
        <v>43494</v>
      </c>
      <c r="B306" s="100">
        <f t="shared" si="41"/>
        <v>3468.8701169999999</v>
      </c>
      <c r="C306" s="100">
        <f t="shared" si="42"/>
        <v>105.598213</v>
      </c>
      <c r="D306" s="108">
        <f t="shared" si="36"/>
        <v>2.5828000000000004E-2</v>
      </c>
      <c r="F306" s="108">
        <f t="shared" si="37"/>
        <v>-3.2729584447682925E-2</v>
      </c>
      <c r="G306" s="108">
        <f t="shared" si="38"/>
        <v>-9.3479966134575321E-3</v>
      </c>
      <c r="I306" s="118">
        <f t="shared" si="39"/>
        <v>1.1304400264600405E-3</v>
      </c>
      <c r="J306" s="118">
        <f t="shared" si="40"/>
        <v>1.0963296107419513E-4</v>
      </c>
      <c r="Q306" s="111">
        <v>42203</v>
      </c>
      <c r="R306">
        <v>279.33099399999998</v>
      </c>
      <c r="S306" s="111">
        <v>43352</v>
      </c>
      <c r="T306">
        <v>196.92399599999999</v>
      </c>
      <c r="U306" s="63">
        <v>43495</v>
      </c>
      <c r="V306" s="57">
        <v>2.5706000000000002</v>
      </c>
    </row>
    <row r="307" spans="1:22" x14ac:dyDescent="0.25">
      <c r="A307" s="107">
        <v>43495</v>
      </c>
      <c r="B307" s="100">
        <f t="shared" si="41"/>
        <v>3443.8969729999999</v>
      </c>
      <c r="C307" s="100">
        <f t="shared" si="42"/>
        <v>108.907539</v>
      </c>
      <c r="D307" s="108">
        <f t="shared" si="36"/>
        <v>2.5706000000000003E-2</v>
      </c>
      <c r="F307" s="108">
        <f t="shared" si="37"/>
        <v>-7.225255043868728E-3</v>
      </c>
      <c r="G307" s="108">
        <f t="shared" si="38"/>
        <v>3.085780741236821E-2</v>
      </c>
      <c r="I307" s="118">
        <f t="shared" si="39"/>
        <v>6.5896851743098381E-5</v>
      </c>
      <c r="J307" s="118">
        <f t="shared" si="40"/>
        <v>8.8418378772890172E-4</v>
      </c>
      <c r="Q307" s="111">
        <v>42204</v>
      </c>
      <c r="R307">
        <v>274.766998</v>
      </c>
      <c r="S307" s="111">
        <v>43353</v>
      </c>
      <c r="T307">
        <v>197.07899499999999</v>
      </c>
      <c r="U307" s="63">
        <v>43496</v>
      </c>
      <c r="V307" s="57">
        <v>2.5442</v>
      </c>
    </row>
    <row r="308" spans="1:22" x14ac:dyDescent="0.25">
      <c r="A308" s="107">
        <v>43496</v>
      </c>
      <c r="B308" s="100">
        <f t="shared" si="41"/>
        <v>3485.4091800000001</v>
      </c>
      <c r="C308" s="100">
        <f t="shared" si="42"/>
        <v>107.06101200000001</v>
      </c>
      <c r="D308" s="108">
        <f t="shared" si="36"/>
        <v>2.5441999999999999E-2</v>
      </c>
      <c r="F308" s="108">
        <f t="shared" si="37"/>
        <v>1.1981777891454826E-2</v>
      </c>
      <c r="G308" s="108">
        <f t="shared" si="38"/>
        <v>-1.7100378628922996E-2</v>
      </c>
      <c r="I308" s="118">
        <f t="shared" si="39"/>
        <v>1.2297358027765697E-4</v>
      </c>
      <c r="J308" s="118">
        <f t="shared" si="40"/>
        <v>3.3207619761934948E-4</v>
      </c>
      <c r="Q308" s="111">
        <v>42205</v>
      </c>
      <c r="R308">
        <v>273.49899299999998</v>
      </c>
      <c r="S308" s="111">
        <v>43354</v>
      </c>
      <c r="T308">
        <v>185.06599399999999</v>
      </c>
      <c r="U308" s="63">
        <v>43497</v>
      </c>
      <c r="V308" s="57">
        <v>2.5569000000000002</v>
      </c>
    </row>
    <row r="309" spans="1:22" x14ac:dyDescent="0.25">
      <c r="A309" s="107">
        <v>43497</v>
      </c>
      <c r="B309" s="100">
        <f t="shared" si="41"/>
        <v>3460.5471189999998</v>
      </c>
      <c r="C309" s="100">
        <f t="shared" si="42"/>
        <v>107.609787</v>
      </c>
      <c r="D309" s="108">
        <f t="shared" si="36"/>
        <v>2.5569000000000001E-2</v>
      </c>
      <c r="F309" s="108">
        <f t="shared" si="37"/>
        <v>-7.1587456374633263E-3</v>
      </c>
      <c r="G309" s="108">
        <f t="shared" si="38"/>
        <v>5.1127232764578423E-3</v>
      </c>
      <c r="I309" s="118">
        <f t="shared" si="39"/>
        <v>6.4821470078786614E-5</v>
      </c>
      <c r="J309" s="118">
        <f t="shared" si="40"/>
        <v>1.5921248528064233E-5</v>
      </c>
      <c r="Q309" s="111">
        <v>42206</v>
      </c>
      <c r="R309">
        <v>278.88198899999998</v>
      </c>
      <c r="S309" s="111">
        <v>43355</v>
      </c>
      <c r="T309">
        <v>183.330994</v>
      </c>
      <c r="U309" s="63">
        <v>43500</v>
      </c>
      <c r="V309" s="57">
        <v>2.5568</v>
      </c>
    </row>
    <row r="310" spans="1:22" x14ac:dyDescent="0.25">
      <c r="A310" s="107">
        <v>43500</v>
      </c>
      <c r="B310" s="100">
        <f t="shared" si="41"/>
        <v>3467.2116700000001</v>
      </c>
      <c r="C310" s="100">
        <f t="shared" si="42"/>
        <v>107.821602</v>
      </c>
      <c r="D310" s="108">
        <f t="shared" si="36"/>
        <v>2.5568E-2</v>
      </c>
      <c r="F310" s="108">
        <f t="shared" si="37"/>
        <v>1.9240141751186712E-3</v>
      </c>
      <c r="G310" s="108">
        <f t="shared" si="38"/>
        <v>1.9664271695756241E-3</v>
      </c>
      <c r="I310" s="118">
        <f t="shared" si="39"/>
        <v>1.0641606656186282E-6</v>
      </c>
      <c r="J310" s="118">
        <f t="shared" si="40"/>
        <v>7.1207913714961932E-7</v>
      </c>
      <c r="Q310" s="111">
        <v>42207</v>
      </c>
      <c r="R310">
        <v>275.65701300000001</v>
      </c>
      <c r="S310" s="111">
        <v>43356</v>
      </c>
      <c r="T310">
        <v>211.354004</v>
      </c>
      <c r="U310" s="63">
        <v>43501</v>
      </c>
      <c r="V310" s="57">
        <v>2.5539999999999998</v>
      </c>
    </row>
    <row r="311" spans="1:22" x14ac:dyDescent="0.25">
      <c r="A311" s="107">
        <v>43501</v>
      </c>
      <c r="B311" s="100">
        <f t="shared" si="41"/>
        <v>3454.9509280000002</v>
      </c>
      <c r="C311" s="100">
        <f t="shared" si="42"/>
        <v>107.44352000000001</v>
      </c>
      <c r="D311" s="108">
        <f t="shared" si="36"/>
        <v>2.5539999999999997E-2</v>
      </c>
      <c r="F311" s="108">
        <f t="shared" si="37"/>
        <v>-3.5424636876513205E-3</v>
      </c>
      <c r="G311" s="108">
        <f t="shared" si="38"/>
        <v>-3.5127138595889562E-3</v>
      </c>
      <c r="I311" s="118">
        <f t="shared" si="39"/>
        <v>1.9668304568502724E-5</v>
      </c>
      <c r="J311" s="118">
        <f t="shared" si="40"/>
        <v>2.1485943168814593E-5</v>
      </c>
      <c r="Q311" s="111">
        <v>42208</v>
      </c>
      <c r="R311">
        <v>277.341003</v>
      </c>
      <c r="S311" s="111">
        <v>43357</v>
      </c>
      <c r="T311">
        <v>211.74899300000001</v>
      </c>
      <c r="U311" s="63">
        <v>43502</v>
      </c>
      <c r="V311" s="57">
        <v>2.5486</v>
      </c>
    </row>
    <row r="312" spans="1:22" x14ac:dyDescent="0.25">
      <c r="A312" s="107">
        <v>43502</v>
      </c>
      <c r="B312" s="100">
        <f t="shared" si="41"/>
        <v>3469.091797</v>
      </c>
      <c r="C312" s="100">
        <f t="shared" si="42"/>
        <v>104.91928900000001</v>
      </c>
      <c r="D312" s="108">
        <f t="shared" si="36"/>
        <v>2.5485999999999998E-2</v>
      </c>
      <c r="F312" s="108">
        <f t="shared" si="37"/>
        <v>4.0845757953444917E-3</v>
      </c>
      <c r="G312" s="108">
        <f t="shared" si="38"/>
        <v>-2.3773935766358001E-2</v>
      </c>
      <c r="I312" s="118">
        <f t="shared" si="39"/>
        <v>1.0189778549349315E-5</v>
      </c>
      <c r="J312" s="118">
        <f t="shared" si="40"/>
        <v>6.19836465099923E-4</v>
      </c>
      <c r="Q312" s="111">
        <v>42209</v>
      </c>
      <c r="R312">
        <v>276.00500499999998</v>
      </c>
      <c r="S312" s="111">
        <v>43358</v>
      </c>
      <c r="T312">
        <v>223.074005</v>
      </c>
      <c r="U312" s="63">
        <v>43503</v>
      </c>
      <c r="V312" s="57">
        <v>2.5274999999999999</v>
      </c>
    </row>
    <row r="313" spans="1:22" x14ac:dyDescent="0.25">
      <c r="A313" s="107">
        <v>43503</v>
      </c>
      <c r="B313" s="100">
        <f t="shared" si="41"/>
        <v>3414.929443</v>
      </c>
      <c r="C313" s="100">
        <f t="shared" si="42"/>
        <v>104.535301</v>
      </c>
      <c r="D313" s="108">
        <f t="shared" si="36"/>
        <v>2.5274999999999999E-2</v>
      </c>
      <c r="F313" s="108">
        <f t="shared" si="37"/>
        <v>-1.5735997828766557E-2</v>
      </c>
      <c r="G313" s="108">
        <f t="shared" si="38"/>
        <v>-3.6665554112005339E-3</v>
      </c>
      <c r="I313" s="118">
        <f t="shared" si="39"/>
        <v>2.7650469659815829E-4</v>
      </c>
      <c r="J313" s="118">
        <f t="shared" si="40"/>
        <v>2.293581179188652E-5</v>
      </c>
      <c r="Q313" s="111">
        <v>42210</v>
      </c>
      <c r="R313">
        <v>288.16400099999998</v>
      </c>
      <c r="S313" s="111">
        <v>43359</v>
      </c>
      <c r="T313">
        <v>220.58900499999999</v>
      </c>
      <c r="U313" s="63">
        <v>43504</v>
      </c>
      <c r="V313" s="57">
        <v>2.5245000000000002</v>
      </c>
    </row>
    <row r="314" spans="1:22" x14ac:dyDescent="0.25">
      <c r="A314" s="107">
        <v>43504</v>
      </c>
      <c r="B314" s="100">
        <f t="shared" si="41"/>
        <v>3401.3764649999998</v>
      </c>
      <c r="C314" s="100">
        <f t="shared" si="42"/>
        <v>119.267746</v>
      </c>
      <c r="D314" s="108">
        <f t="shared" si="36"/>
        <v>2.5245000000000004E-2</v>
      </c>
      <c r="F314" s="108">
        <f t="shared" si="37"/>
        <v>-3.976639559052586E-3</v>
      </c>
      <c r="G314" s="108">
        <f t="shared" si="38"/>
        <v>0.13184610914120043</v>
      </c>
      <c r="I314" s="118">
        <f t="shared" si="39"/>
        <v>2.3707863126047064E-5</v>
      </c>
      <c r="J314" s="118">
        <f t="shared" si="40"/>
        <v>1.7088641240226136E-2</v>
      </c>
      <c r="Q314" s="111">
        <v>42211</v>
      </c>
      <c r="R314">
        <v>288.64001500000001</v>
      </c>
      <c r="S314" s="111">
        <v>43360</v>
      </c>
      <c r="T314">
        <v>197.875</v>
      </c>
      <c r="U314" s="63">
        <v>43507</v>
      </c>
      <c r="V314" s="57">
        <v>2.5375000000000001</v>
      </c>
    </row>
    <row r="315" spans="1:22" x14ac:dyDescent="0.25">
      <c r="A315" s="107">
        <v>43507</v>
      </c>
      <c r="B315" s="100">
        <f t="shared" si="41"/>
        <v>3695.6130370000001</v>
      </c>
      <c r="C315" s="100">
        <f t="shared" si="42"/>
        <v>121.298393</v>
      </c>
      <c r="D315" s="108">
        <f t="shared" si="36"/>
        <v>2.5375000000000002E-2</v>
      </c>
      <c r="F315" s="108">
        <f t="shared" si="37"/>
        <v>8.2966258174355545E-2</v>
      </c>
      <c r="G315" s="108">
        <f t="shared" si="38"/>
        <v>1.6882635603129081E-2</v>
      </c>
      <c r="I315" s="118">
        <f t="shared" si="39"/>
        <v>6.7361128539168442E-3</v>
      </c>
      <c r="J315" s="118">
        <f t="shared" si="40"/>
        <v>2.4837937299995207E-4</v>
      </c>
      <c r="Q315" s="111">
        <v>42212</v>
      </c>
      <c r="R315">
        <v>292.63900799999999</v>
      </c>
      <c r="S315" s="111">
        <v>43361</v>
      </c>
      <c r="T315">
        <v>209.97500600000001</v>
      </c>
      <c r="U315" s="63">
        <v>43508</v>
      </c>
      <c r="V315" s="57">
        <v>2.5373000000000001</v>
      </c>
    </row>
    <row r="316" spans="1:22" x14ac:dyDescent="0.25">
      <c r="A316" s="107">
        <v>43508</v>
      </c>
      <c r="B316" s="100">
        <f t="shared" si="41"/>
        <v>3642.751953</v>
      </c>
      <c r="C316" s="100">
        <f t="shared" si="42"/>
        <v>122.572289</v>
      </c>
      <c r="D316" s="108">
        <f t="shared" si="36"/>
        <v>2.5373E-2</v>
      </c>
      <c r="F316" s="108">
        <f t="shared" si="37"/>
        <v>-1.4407023471758151E-2</v>
      </c>
      <c r="G316" s="108">
        <f t="shared" si="38"/>
        <v>1.0447402504377479E-2</v>
      </c>
      <c r="I316" s="118">
        <f t="shared" si="39"/>
        <v>2.3407335431942924E-4</v>
      </c>
      <c r="J316" s="118">
        <f t="shared" si="40"/>
        <v>8.6952326800157658E-5</v>
      </c>
      <c r="Q316" s="111">
        <v>42213</v>
      </c>
      <c r="R316">
        <v>293.63299599999999</v>
      </c>
      <c r="S316" s="111">
        <v>43362</v>
      </c>
      <c r="T316">
        <v>209.96899400000001</v>
      </c>
      <c r="U316" s="63">
        <v>43509</v>
      </c>
      <c r="V316" s="57">
        <v>2.5398000000000001</v>
      </c>
    </row>
    <row r="317" spans="1:22" x14ac:dyDescent="0.25">
      <c r="A317" s="107">
        <v>43509</v>
      </c>
      <c r="B317" s="100">
        <f t="shared" si="41"/>
        <v>3653.6040039999998</v>
      </c>
      <c r="C317" s="100">
        <f t="shared" si="42"/>
        <v>122.55360400000001</v>
      </c>
      <c r="D317" s="108">
        <f t="shared" si="36"/>
        <v>2.5398E-2</v>
      </c>
      <c r="F317" s="108">
        <f t="shared" si="37"/>
        <v>2.9746517483619783E-3</v>
      </c>
      <c r="G317" s="108">
        <f t="shared" si="38"/>
        <v>-1.524522750937507E-4</v>
      </c>
      <c r="I317" s="118">
        <f t="shared" si="39"/>
        <v>4.3356368230012688E-6</v>
      </c>
      <c r="J317" s="118">
        <f t="shared" si="40"/>
        <v>1.6257056532284217E-6</v>
      </c>
      <c r="Q317" s="111">
        <v>42214</v>
      </c>
      <c r="R317">
        <v>294.48400900000001</v>
      </c>
      <c r="S317" s="111">
        <v>43363</v>
      </c>
      <c r="T317">
        <v>224.591003</v>
      </c>
      <c r="U317" s="63">
        <v>43510</v>
      </c>
      <c r="V317" s="57">
        <v>2.5238999999999998</v>
      </c>
    </row>
    <row r="318" spans="1:22" x14ac:dyDescent="0.25">
      <c r="A318" s="107">
        <v>43510</v>
      </c>
      <c r="B318" s="100">
        <f t="shared" si="41"/>
        <v>3631.1701659999999</v>
      </c>
      <c r="C318" s="100">
        <f t="shared" si="42"/>
        <v>121.39020499999999</v>
      </c>
      <c r="D318" s="108">
        <f t="shared" si="36"/>
        <v>2.5238999999999998E-2</v>
      </c>
      <c r="F318" s="108">
        <f t="shared" si="37"/>
        <v>-6.1591226838366708E-3</v>
      </c>
      <c r="G318" s="108">
        <f t="shared" si="38"/>
        <v>-9.5383262664219259E-3</v>
      </c>
      <c r="I318" s="118">
        <f t="shared" si="39"/>
        <v>4.9724431104180762E-5</v>
      </c>
      <c r="J318" s="118">
        <f t="shared" si="40"/>
        <v>1.1365490863114697E-4</v>
      </c>
      <c r="Q318" s="111">
        <v>42215</v>
      </c>
      <c r="R318">
        <v>289.10299700000002</v>
      </c>
      <c r="S318" s="111">
        <v>43364</v>
      </c>
      <c r="T318">
        <v>246.584</v>
      </c>
      <c r="U318" s="63">
        <v>43511</v>
      </c>
      <c r="V318" s="57">
        <v>2.5339</v>
      </c>
    </row>
    <row r="319" spans="1:22" x14ac:dyDescent="0.25">
      <c r="A319" s="107">
        <v>43511</v>
      </c>
      <c r="B319" s="100">
        <f t="shared" si="41"/>
        <v>3617.3684079999998</v>
      </c>
      <c r="C319" s="100">
        <f t="shared" si="42"/>
        <v>122.100388</v>
      </c>
      <c r="D319" s="108">
        <f t="shared" si="36"/>
        <v>2.5339E-2</v>
      </c>
      <c r="F319" s="108">
        <f t="shared" si="37"/>
        <v>-3.8081537508727337E-3</v>
      </c>
      <c r="G319" s="108">
        <f t="shared" si="38"/>
        <v>5.833367154773228E-3</v>
      </c>
      <c r="I319" s="118">
        <f t="shared" si="39"/>
        <v>2.2095511497513823E-5</v>
      </c>
      <c r="J319" s="118">
        <f t="shared" si="40"/>
        <v>2.219152171115922E-5</v>
      </c>
      <c r="Q319" s="111">
        <v>42216</v>
      </c>
      <c r="R319">
        <v>287.69601399999999</v>
      </c>
      <c r="S319" s="111">
        <v>43365</v>
      </c>
      <c r="T319">
        <v>240.479996</v>
      </c>
      <c r="U319" s="63">
        <v>43515</v>
      </c>
      <c r="V319" s="57">
        <v>2.5337999999999998</v>
      </c>
    </row>
    <row r="320" spans="1:22" x14ac:dyDescent="0.25">
      <c r="A320" s="107">
        <v>43515</v>
      </c>
      <c r="B320" s="100">
        <f t="shared" si="41"/>
        <v>3911.6616210000002</v>
      </c>
      <c r="C320" s="100">
        <f t="shared" si="42"/>
        <v>145.346191</v>
      </c>
      <c r="D320" s="108">
        <f t="shared" si="36"/>
        <v>2.5337999999999999E-2</v>
      </c>
      <c r="F320" s="108">
        <f t="shared" si="37"/>
        <v>7.8215448373290641E-2</v>
      </c>
      <c r="G320" s="108">
        <f t="shared" si="38"/>
        <v>0.17427486211636811</v>
      </c>
      <c r="I320" s="118">
        <f t="shared" si="39"/>
        <v>5.9788487772333438E-3</v>
      </c>
      <c r="J320" s="118">
        <f t="shared" si="40"/>
        <v>2.9981713026085394E-2</v>
      </c>
      <c r="Q320" s="111">
        <v>42217</v>
      </c>
      <c r="R320">
        <v>284.68600500000002</v>
      </c>
      <c r="S320" s="111">
        <v>43366</v>
      </c>
      <c r="T320">
        <v>244.33000200000001</v>
      </c>
      <c r="U320" s="63">
        <v>43516</v>
      </c>
      <c r="V320" s="57">
        <v>2.5310999999999999</v>
      </c>
    </row>
    <row r="321" spans="1:22" x14ac:dyDescent="0.25">
      <c r="A321" s="107">
        <v>43516</v>
      </c>
      <c r="B321" s="100">
        <f t="shared" si="41"/>
        <v>3946.6850589999999</v>
      </c>
      <c r="C321" s="100">
        <f t="shared" si="42"/>
        <v>149.554337</v>
      </c>
      <c r="D321" s="108">
        <f t="shared" si="36"/>
        <v>2.5311E-2</v>
      </c>
      <c r="F321" s="108">
        <f t="shared" si="37"/>
        <v>8.9137502644440758E-3</v>
      </c>
      <c r="G321" s="108">
        <f t="shared" si="38"/>
        <v>2.8541364038636274E-2</v>
      </c>
      <c r="I321" s="118">
        <f t="shared" si="39"/>
        <v>6.4341538003080101E-5</v>
      </c>
      <c r="J321" s="118">
        <f t="shared" si="40"/>
        <v>7.5178975362461562E-4</v>
      </c>
      <c r="Q321" s="111">
        <v>42218</v>
      </c>
      <c r="R321">
        <v>280.449005</v>
      </c>
      <c r="S321" s="111">
        <v>43367</v>
      </c>
      <c r="T321">
        <v>228.729996</v>
      </c>
      <c r="U321" s="63">
        <v>43517</v>
      </c>
      <c r="V321" s="57">
        <v>2.5388000000000002</v>
      </c>
    </row>
    <row r="322" spans="1:22" x14ac:dyDescent="0.25">
      <c r="A322" s="107">
        <v>43517</v>
      </c>
      <c r="B322" s="100">
        <f t="shared" si="41"/>
        <v>4000.256836</v>
      </c>
      <c r="C322" s="100">
        <f t="shared" si="42"/>
        <v>146.130844</v>
      </c>
      <c r="D322" s="108">
        <f t="shared" si="36"/>
        <v>2.5388000000000001E-2</v>
      </c>
      <c r="F322" s="108">
        <f t="shared" si="37"/>
        <v>1.348256706209483E-2</v>
      </c>
      <c r="G322" s="108">
        <f t="shared" si="38"/>
        <v>-2.3157372840720392E-2</v>
      </c>
      <c r="I322" s="118">
        <f t="shared" si="39"/>
        <v>1.5851148723201899E-4</v>
      </c>
      <c r="J322" s="118">
        <f t="shared" si="40"/>
        <v>5.8951607854056424E-4</v>
      </c>
      <c r="Q322" s="111">
        <v>42219</v>
      </c>
      <c r="R322">
        <v>282.80599999999998</v>
      </c>
      <c r="S322" s="111">
        <v>43368</v>
      </c>
      <c r="T322">
        <v>218.50500500000001</v>
      </c>
      <c r="U322" s="63">
        <v>43518</v>
      </c>
      <c r="V322" s="57">
        <v>2.5331999999999999</v>
      </c>
    </row>
    <row r="323" spans="1:22" x14ac:dyDescent="0.25">
      <c r="A323" s="107">
        <v>43518</v>
      </c>
      <c r="B323" s="100">
        <f t="shared" si="41"/>
        <v>3952.4064939999998</v>
      </c>
      <c r="C323" s="100">
        <f t="shared" si="42"/>
        <v>149.09245300000001</v>
      </c>
      <c r="D323" s="108">
        <f t="shared" ref="D323:D386" si="43">VLOOKUP(A323,U$2:V$2842,2)%</f>
        <v>2.5332E-2</v>
      </c>
      <c r="F323" s="108">
        <f t="shared" si="37"/>
        <v>-1.2033935668936735E-2</v>
      </c>
      <c r="G323" s="108">
        <f t="shared" si="38"/>
        <v>2.0064191304989265E-2</v>
      </c>
      <c r="I323" s="118">
        <f t="shared" si="39"/>
        <v>1.670909951268354E-4</v>
      </c>
      <c r="J323" s="118">
        <f t="shared" si="40"/>
        <v>3.5878466333099214E-4</v>
      </c>
      <c r="Q323" s="111">
        <v>42220</v>
      </c>
      <c r="R323">
        <v>281.22500600000001</v>
      </c>
      <c r="S323" s="111">
        <v>43369</v>
      </c>
      <c r="T323">
        <v>215.84700000000001</v>
      </c>
      <c r="U323" s="63">
        <v>43521</v>
      </c>
      <c r="V323" s="57">
        <v>2.5383</v>
      </c>
    </row>
    <row r="324" spans="1:22" x14ac:dyDescent="0.25">
      <c r="A324" s="107">
        <v>43521</v>
      </c>
      <c r="B324" s="100">
        <f t="shared" si="41"/>
        <v>3807.0024410000001</v>
      </c>
      <c r="C324" s="100">
        <f t="shared" si="42"/>
        <v>139.82286099999999</v>
      </c>
      <c r="D324" s="108">
        <f t="shared" si="43"/>
        <v>2.5382999999999999E-2</v>
      </c>
      <c r="F324" s="108">
        <f t="shared" si="37"/>
        <v>-3.7482513802203243E-2</v>
      </c>
      <c r="G324" s="108">
        <f t="shared" si="38"/>
        <v>-6.4190260556965306E-2</v>
      </c>
      <c r="I324" s="118">
        <f t="shared" si="39"/>
        <v>1.4726365069267706E-3</v>
      </c>
      <c r="J324" s="118">
        <f t="shared" si="40"/>
        <v>4.2657670571349298E-3</v>
      </c>
      <c r="Q324" s="111">
        <v>42221</v>
      </c>
      <c r="R324">
        <v>284.84698500000002</v>
      </c>
      <c r="S324" s="111">
        <v>43370</v>
      </c>
      <c r="T324">
        <v>228.49400299999999</v>
      </c>
      <c r="U324" s="63">
        <v>43522</v>
      </c>
      <c r="V324" s="57">
        <v>2.5276999999999998</v>
      </c>
    </row>
    <row r="325" spans="1:22" x14ac:dyDescent="0.25">
      <c r="A325" s="107">
        <v>43522</v>
      </c>
      <c r="B325" s="100">
        <f t="shared" si="41"/>
        <v>3878.6972660000001</v>
      </c>
      <c r="C325" s="100">
        <f t="shared" si="42"/>
        <v>138.089676</v>
      </c>
      <c r="D325" s="108">
        <f t="shared" si="43"/>
        <v>2.5276999999999997E-2</v>
      </c>
      <c r="F325" s="108">
        <f t="shared" si="37"/>
        <v>1.8657222483446034E-2</v>
      </c>
      <c r="G325" s="108">
        <f t="shared" si="38"/>
        <v>-1.247304269848204E-2</v>
      </c>
      <c r="I325" s="118">
        <f t="shared" si="39"/>
        <v>3.1558776166078917E-4</v>
      </c>
      <c r="J325" s="118">
        <f t="shared" si="40"/>
        <v>1.8484093897302542E-4</v>
      </c>
      <c r="Q325" s="111">
        <v>42222</v>
      </c>
      <c r="R325">
        <v>281.90600599999999</v>
      </c>
      <c r="S325" s="111">
        <v>43371</v>
      </c>
      <c r="T325">
        <v>222.401993</v>
      </c>
      <c r="U325" s="63">
        <v>43523</v>
      </c>
      <c r="V325" s="57">
        <v>2.5337999999999998</v>
      </c>
    </row>
    <row r="326" spans="1:22" x14ac:dyDescent="0.25">
      <c r="A326" s="107">
        <v>43523</v>
      </c>
      <c r="B326" s="100">
        <f t="shared" si="41"/>
        <v>3857.4797359999998</v>
      </c>
      <c r="C326" s="100">
        <f t="shared" si="42"/>
        <v>136.12596099999999</v>
      </c>
      <c r="D326" s="108">
        <f t="shared" si="43"/>
        <v>2.5337999999999999E-2</v>
      </c>
      <c r="F326" s="108">
        <f t="shared" si="37"/>
        <v>-5.485288972733926E-3</v>
      </c>
      <c r="G326" s="108">
        <f t="shared" si="38"/>
        <v>-1.4322659282621331E-2</v>
      </c>
      <c r="I326" s="118">
        <f t="shared" si="39"/>
        <v>4.0675331720545807E-5</v>
      </c>
      <c r="J326" s="118">
        <f t="shared" si="40"/>
        <v>2.3855539651842502E-4</v>
      </c>
      <c r="Q326" s="111">
        <v>42223</v>
      </c>
      <c r="R326">
        <v>278.74099699999999</v>
      </c>
      <c r="S326" s="111">
        <v>43372</v>
      </c>
      <c r="T326">
        <v>231.634995</v>
      </c>
      <c r="U326" s="63">
        <v>43524</v>
      </c>
      <c r="V326" s="57">
        <v>2.5363000000000002</v>
      </c>
    </row>
    <row r="327" spans="1:22" x14ac:dyDescent="0.25">
      <c r="A327" s="107">
        <v>43524</v>
      </c>
      <c r="B327" s="100">
        <f t="shared" si="41"/>
        <v>3848.2619629999999</v>
      </c>
      <c r="C327" s="100">
        <f t="shared" si="42"/>
        <v>136.74624600000001</v>
      </c>
      <c r="D327" s="108">
        <f t="shared" si="43"/>
        <v>2.5363000000000004E-2</v>
      </c>
      <c r="F327" s="108">
        <f t="shared" si="37"/>
        <v>-2.3924439091711491E-3</v>
      </c>
      <c r="G327" s="108">
        <f t="shared" si="38"/>
        <v>4.5463484553671663E-3</v>
      </c>
      <c r="I327" s="118">
        <f t="shared" si="39"/>
        <v>1.0790413299997409E-5</v>
      </c>
      <c r="J327" s="118">
        <f t="shared" si="40"/>
        <v>1.1722194864742407E-5</v>
      </c>
      <c r="Q327" s="111">
        <v>42224</v>
      </c>
      <c r="R327">
        <v>279.74200400000001</v>
      </c>
      <c r="S327" s="111">
        <v>43373</v>
      </c>
      <c r="T327">
        <v>232.848007</v>
      </c>
      <c r="U327" s="63">
        <v>43525</v>
      </c>
      <c r="V327" s="57">
        <v>2.5438000000000001</v>
      </c>
    </row>
    <row r="328" spans="1:22" x14ac:dyDescent="0.25">
      <c r="A328" s="107">
        <v>43525</v>
      </c>
      <c r="B328" s="100">
        <f t="shared" si="41"/>
        <v>3853.7570799999999</v>
      </c>
      <c r="C328" s="100">
        <f t="shared" si="42"/>
        <v>136.44361900000001</v>
      </c>
      <c r="D328" s="108">
        <f t="shared" si="43"/>
        <v>2.5438000000000002E-2</v>
      </c>
      <c r="F328" s="108">
        <f t="shared" si="37"/>
        <v>1.4269291991393374E-3</v>
      </c>
      <c r="G328" s="108">
        <f t="shared" si="38"/>
        <v>-2.2155076930570061E-3</v>
      </c>
      <c r="I328" s="118">
        <f t="shared" si="39"/>
        <v>2.8568667640548057E-7</v>
      </c>
      <c r="J328" s="118">
        <f t="shared" si="40"/>
        <v>1.1142825128595671E-5</v>
      </c>
      <c r="Q328" s="111">
        <v>42225</v>
      </c>
      <c r="R328">
        <v>261.11599699999999</v>
      </c>
      <c r="S328" s="111">
        <v>43374</v>
      </c>
      <c r="T328">
        <v>230.76800499999999</v>
      </c>
      <c r="U328" s="63">
        <v>43528</v>
      </c>
      <c r="V328" s="57">
        <v>2.5278999999999998</v>
      </c>
    </row>
    <row r="329" spans="1:22" x14ac:dyDescent="0.25">
      <c r="A329" s="107">
        <v>43528</v>
      </c>
      <c r="B329" s="100">
        <f t="shared" si="41"/>
        <v>3845.0915530000002</v>
      </c>
      <c r="C329" s="100">
        <f t="shared" si="42"/>
        <v>127.774124</v>
      </c>
      <c r="D329" s="108">
        <f t="shared" si="43"/>
        <v>2.5278999999999999E-2</v>
      </c>
      <c r="F329" s="108">
        <f t="shared" ref="F329:F392" si="44">LN(B329)-LN(B328)</f>
        <v>-2.2511237907121284E-3</v>
      </c>
      <c r="G329" s="108">
        <f t="shared" ref="G329:G392" si="45">LN(C329)-LN(C328)</f>
        <v>-6.5647432848672693E-2</v>
      </c>
      <c r="I329" s="118">
        <f t="shared" ref="I329:I392" si="46">(F329-N$6)^2</f>
        <v>9.8819464174500001E-6</v>
      </c>
      <c r="J329" s="118">
        <f t="shared" ref="J329:J392" si="47">(G329-O$6)^2</f>
        <v>4.458234529442366E-3</v>
      </c>
      <c r="Q329" s="111">
        <v>42226</v>
      </c>
      <c r="R329">
        <v>265.47799700000002</v>
      </c>
      <c r="S329" s="111">
        <v>43375</v>
      </c>
      <c r="T329">
        <v>227.18100000000001</v>
      </c>
      <c r="U329" s="63">
        <v>43529</v>
      </c>
      <c r="V329" s="57">
        <v>2.5329999999999999</v>
      </c>
    </row>
    <row r="330" spans="1:22" x14ac:dyDescent="0.25">
      <c r="A330" s="107">
        <v>43529</v>
      </c>
      <c r="B330" s="100">
        <f t="shared" si="41"/>
        <v>3759.8325199999999</v>
      </c>
      <c r="C330" s="100">
        <f t="shared" si="42"/>
        <v>137.82238799999999</v>
      </c>
      <c r="D330" s="108">
        <f t="shared" si="43"/>
        <v>2.5329999999999998E-2</v>
      </c>
      <c r="F330" s="108">
        <f t="shared" si="44"/>
        <v>-2.242299974084716E-2</v>
      </c>
      <c r="G330" s="108">
        <f t="shared" si="45"/>
        <v>7.5701763897515484E-2</v>
      </c>
      <c r="I330" s="118">
        <f t="shared" si="46"/>
        <v>5.4360938253985474E-4</v>
      </c>
      <c r="J330" s="118">
        <f t="shared" si="47"/>
        <v>5.5620547672904442E-3</v>
      </c>
      <c r="Q330" s="111">
        <v>42227</v>
      </c>
      <c r="R330">
        <v>264.34201000000002</v>
      </c>
      <c r="S330" s="111">
        <v>43376</v>
      </c>
      <c r="T330">
        <v>220.48899800000001</v>
      </c>
      <c r="U330" s="63">
        <v>43530</v>
      </c>
      <c r="V330" s="57">
        <v>2.5301999999999998</v>
      </c>
    </row>
    <row r="331" spans="1:22" x14ac:dyDescent="0.25">
      <c r="A331" s="107">
        <v>43530</v>
      </c>
      <c r="B331" s="100">
        <f t="shared" ref="B331:B394" si="48">VLOOKUP(A331,Q$2:R$2842,2)</f>
        <v>3897.0810550000001</v>
      </c>
      <c r="C331" s="100">
        <f t="shared" si="42"/>
        <v>138.78935200000001</v>
      </c>
      <c r="D331" s="108">
        <f t="shared" si="43"/>
        <v>2.5301999999999998E-2</v>
      </c>
      <c r="F331" s="108">
        <f t="shared" si="44"/>
        <v>3.5853411616526998E-2</v>
      </c>
      <c r="G331" s="108">
        <f t="shared" si="45"/>
        <v>6.9915177054298283E-3</v>
      </c>
      <c r="I331" s="118">
        <f t="shared" si="46"/>
        <v>1.2222700578437818E-3</v>
      </c>
      <c r="J331" s="118">
        <f t="shared" si="47"/>
        <v>3.4444437381910499E-5</v>
      </c>
      <c r="Q331" s="111">
        <v>42228</v>
      </c>
      <c r="R331">
        <v>270.59799199999998</v>
      </c>
      <c r="S331" s="111">
        <v>43377</v>
      </c>
      <c r="T331">
        <v>222.21800200000001</v>
      </c>
      <c r="U331" s="63">
        <v>43531</v>
      </c>
      <c r="V331" s="57">
        <v>2.5196000000000001</v>
      </c>
    </row>
    <row r="332" spans="1:22" x14ac:dyDescent="0.25">
      <c r="A332" s="107">
        <v>43531</v>
      </c>
      <c r="B332" s="100">
        <f t="shared" si="48"/>
        <v>3903.3847660000001</v>
      </c>
      <c r="C332" s="100">
        <f t="shared" si="42"/>
        <v>138.03450000000001</v>
      </c>
      <c r="D332" s="108">
        <f t="shared" si="43"/>
        <v>2.5196E-2</v>
      </c>
      <c r="F332" s="108">
        <f t="shared" si="44"/>
        <v>1.6162399828125729E-3</v>
      </c>
      <c r="G332" s="108">
        <f t="shared" si="45"/>
        <v>-5.4536765201627091E-3</v>
      </c>
      <c r="I332" s="118">
        <f t="shared" si="46"/>
        <v>5.2389721125695752E-7</v>
      </c>
      <c r="J332" s="118">
        <f t="shared" si="47"/>
        <v>4.3247141312345033E-5</v>
      </c>
      <c r="Q332" s="111">
        <v>42229</v>
      </c>
      <c r="R332">
        <v>266.18301400000001</v>
      </c>
      <c r="S332" s="111">
        <v>43378</v>
      </c>
      <c r="T332">
        <v>227.600998</v>
      </c>
      <c r="U332" s="63">
        <v>43532</v>
      </c>
      <c r="V332" s="57">
        <v>2.5192000000000001</v>
      </c>
    </row>
    <row r="333" spans="1:22" x14ac:dyDescent="0.25">
      <c r="A333" s="107">
        <v>43532</v>
      </c>
      <c r="B333" s="100">
        <f t="shared" si="48"/>
        <v>3913.2258299999999</v>
      </c>
      <c r="C333" s="100">
        <f t="shared" si="42"/>
        <v>135.12707499999999</v>
      </c>
      <c r="D333" s="108">
        <f t="shared" si="43"/>
        <v>2.5192000000000003E-2</v>
      </c>
      <c r="F333" s="108">
        <f t="shared" si="44"/>
        <v>2.5179888594202282E-3</v>
      </c>
      <c r="G333" s="108">
        <f t="shared" si="45"/>
        <v>-2.1288021919232847E-2</v>
      </c>
      <c r="I333" s="118">
        <f t="shared" si="46"/>
        <v>2.6424333408382582E-6</v>
      </c>
      <c r="J333" s="118">
        <f t="shared" si="47"/>
        <v>5.0223504939335753E-4</v>
      </c>
      <c r="Q333" s="111">
        <v>42230</v>
      </c>
      <c r="R333">
        <v>264.13198899999998</v>
      </c>
      <c r="S333" s="111">
        <v>43379</v>
      </c>
      <c r="T333">
        <v>225.11999499999999</v>
      </c>
      <c r="U333" s="63">
        <v>43535</v>
      </c>
      <c r="V333" s="57">
        <v>2.5243000000000002</v>
      </c>
    </row>
    <row r="334" spans="1:22" x14ac:dyDescent="0.25">
      <c r="A334" s="107">
        <v>43535</v>
      </c>
      <c r="B334" s="100">
        <f t="shared" si="48"/>
        <v>3953.7402339999999</v>
      </c>
      <c r="C334" s="100">
        <f t="shared" si="42"/>
        <v>133.83403000000001</v>
      </c>
      <c r="D334" s="108">
        <f t="shared" si="43"/>
        <v>2.5243000000000002E-2</v>
      </c>
      <c r="F334" s="108">
        <f t="shared" si="44"/>
        <v>1.0299971259279062E-2</v>
      </c>
      <c r="G334" s="108">
        <f t="shared" si="45"/>
        <v>-9.6151818085683516E-3</v>
      </c>
      <c r="I334" s="118">
        <f t="shared" si="46"/>
        <v>8.8501784715561938E-5</v>
      </c>
      <c r="J334" s="118">
        <f t="shared" si="47"/>
        <v>1.152995147678462E-4</v>
      </c>
      <c r="Q334" s="111">
        <v>42231</v>
      </c>
      <c r="R334">
        <v>265.52899200000002</v>
      </c>
      <c r="S334" s="111">
        <v>43380</v>
      </c>
      <c r="T334">
        <v>226.11900299999999</v>
      </c>
      <c r="U334" s="63">
        <v>43536</v>
      </c>
      <c r="V334" s="57">
        <v>2.5137</v>
      </c>
    </row>
    <row r="335" spans="1:22" x14ac:dyDescent="0.25">
      <c r="A335" s="107">
        <v>43536</v>
      </c>
      <c r="B335" s="100">
        <f t="shared" si="48"/>
        <v>3903.7583009999998</v>
      </c>
      <c r="C335" s="100">
        <f t="shared" si="42"/>
        <v>134.44288599999999</v>
      </c>
      <c r="D335" s="108">
        <f t="shared" si="43"/>
        <v>2.5137E-2</v>
      </c>
      <c r="F335" s="108">
        <f t="shared" si="44"/>
        <v>-1.27222695448026E-2</v>
      </c>
      <c r="G335" s="108">
        <f t="shared" si="45"/>
        <v>4.5390192672343233E-3</v>
      </c>
      <c r="I335" s="118">
        <f t="shared" si="46"/>
        <v>1.8536011291461958E-4</v>
      </c>
      <c r="J335" s="118">
        <f t="shared" si="47"/>
        <v>1.1672061685995151E-5</v>
      </c>
      <c r="Q335" s="111">
        <v>42232</v>
      </c>
      <c r="R335">
        <v>261.86599699999999</v>
      </c>
      <c r="S335" s="111">
        <v>43381</v>
      </c>
      <c r="T335">
        <v>229.25500500000001</v>
      </c>
      <c r="U335" s="63">
        <v>43537</v>
      </c>
      <c r="V335" s="57">
        <v>2.5162</v>
      </c>
    </row>
    <row r="336" spans="1:22" x14ac:dyDescent="0.25">
      <c r="A336" s="107">
        <v>43537</v>
      </c>
      <c r="B336" s="100">
        <f t="shared" si="48"/>
        <v>3913.0473630000001</v>
      </c>
      <c r="C336" s="100">
        <f t="shared" si="42"/>
        <v>133.26307700000001</v>
      </c>
      <c r="D336" s="108">
        <f t="shared" si="43"/>
        <v>2.5162E-2</v>
      </c>
      <c r="F336" s="108">
        <f t="shared" si="44"/>
        <v>2.3766911374920596E-3</v>
      </c>
      <c r="G336" s="108">
        <f t="shared" si="45"/>
        <v>-8.8142723844191195E-3</v>
      </c>
      <c r="I336" s="118">
        <f t="shared" si="46"/>
        <v>2.2030235780486757E-6</v>
      </c>
      <c r="J336" s="118">
        <f t="shared" si="47"/>
        <v>9.8741022456039858E-5</v>
      </c>
      <c r="Q336" s="111">
        <v>42233</v>
      </c>
      <c r="R336">
        <v>258.48998999999998</v>
      </c>
      <c r="S336" s="111">
        <v>43382</v>
      </c>
      <c r="T336">
        <v>227.98199500000001</v>
      </c>
      <c r="U336" s="63">
        <v>43538</v>
      </c>
      <c r="V336" s="57">
        <v>2.5133999999999999</v>
      </c>
    </row>
    <row r="337" spans="1:22" x14ac:dyDescent="0.25">
      <c r="A337" s="107">
        <v>43538</v>
      </c>
      <c r="B337" s="100">
        <f t="shared" si="48"/>
        <v>3905.576904</v>
      </c>
      <c r="C337" s="100">
        <f t="shared" si="42"/>
        <v>133.71159399999999</v>
      </c>
      <c r="D337" s="108">
        <f t="shared" si="43"/>
        <v>2.5134E-2</v>
      </c>
      <c r="F337" s="108">
        <f t="shared" si="44"/>
        <v>-1.9109400882335592E-3</v>
      </c>
      <c r="G337" s="108">
        <f t="shared" si="45"/>
        <v>3.3599998103541751E-3</v>
      </c>
      <c r="I337" s="118">
        <f t="shared" si="46"/>
        <v>7.8588981044023146E-6</v>
      </c>
      <c r="J337" s="118">
        <f t="shared" si="47"/>
        <v>5.0060503019533536E-6</v>
      </c>
      <c r="Q337" s="111">
        <v>42234</v>
      </c>
      <c r="R337">
        <v>257.925995</v>
      </c>
      <c r="S337" s="111">
        <v>43383</v>
      </c>
      <c r="T337">
        <v>225.76899700000001</v>
      </c>
      <c r="U337" s="63">
        <v>43539</v>
      </c>
      <c r="V337" s="57">
        <v>2.5104000000000002</v>
      </c>
    </row>
    <row r="338" spans="1:22" x14ac:dyDescent="0.25">
      <c r="A338" s="107">
        <v>43539</v>
      </c>
      <c r="B338" s="100">
        <f t="shared" si="48"/>
        <v>3926.6633299999999</v>
      </c>
      <c r="C338" s="100">
        <f t="shared" si="42"/>
        <v>137.691788</v>
      </c>
      <c r="D338" s="108">
        <f t="shared" si="43"/>
        <v>2.5104000000000001E-2</v>
      </c>
      <c r="F338" s="108">
        <f t="shared" si="44"/>
        <v>5.3845327305825919E-3</v>
      </c>
      <c r="G338" s="108">
        <f t="shared" si="45"/>
        <v>2.9332570186685558E-2</v>
      </c>
      <c r="I338" s="118">
        <f t="shared" si="46"/>
        <v>2.0178964103527151E-5</v>
      </c>
      <c r="J338" s="118">
        <f t="shared" si="47"/>
        <v>7.9580358282359102E-4</v>
      </c>
      <c r="Q338" s="111">
        <v>42235</v>
      </c>
      <c r="R338">
        <v>225.67100500000001</v>
      </c>
      <c r="S338" s="111">
        <v>43384</v>
      </c>
      <c r="T338">
        <v>189.49899300000001</v>
      </c>
      <c r="U338" s="63">
        <v>43542</v>
      </c>
      <c r="V338" s="57">
        <v>2.5076999999999998</v>
      </c>
    </row>
    <row r="339" spans="1:22" x14ac:dyDescent="0.25">
      <c r="A339" s="107">
        <v>43542</v>
      </c>
      <c r="B339" s="100">
        <f t="shared" si="48"/>
        <v>4029.9685060000002</v>
      </c>
      <c r="C339" s="100">
        <f t="shared" si="42"/>
        <v>139.37460300000001</v>
      </c>
      <c r="D339" s="108">
        <f t="shared" si="43"/>
        <v>2.5076999999999999E-2</v>
      </c>
      <c r="F339" s="108">
        <f t="shared" si="44"/>
        <v>2.5968521230078423E-2</v>
      </c>
      <c r="G339" s="108">
        <f t="shared" si="45"/>
        <v>1.2147526715367896E-2</v>
      </c>
      <c r="I339" s="118">
        <f t="shared" si="46"/>
        <v>6.2881022388826268E-4</v>
      </c>
      <c r="J339" s="118">
        <f t="shared" si="47"/>
        <v>1.2154946433788967E-4</v>
      </c>
      <c r="Q339" s="111">
        <v>42236</v>
      </c>
      <c r="R339">
        <v>226.899002</v>
      </c>
      <c r="S339" s="111">
        <v>43385</v>
      </c>
      <c r="T339">
        <v>196.72700499999999</v>
      </c>
      <c r="U339" s="63">
        <v>43543</v>
      </c>
      <c r="V339" s="57">
        <v>2.4944000000000002</v>
      </c>
    </row>
    <row r="340" spans="1:22" x14ac:dyDescent="0.25">
      <c r="A340" s="107">
        <v>43543</v>
      </c>
      <c r="B340" s="100">
        <f t="shared" si="48"/>
        <v>4032.6918949999999</v>
      </c>
      <c r="C340" s="100">
        <f t="shared" si="42"/>
        <v>140.51919599999999</v>
      </c>
      <c r="D340" s="108">
        <f t="shared" si="43"/>
        <v>2.4944000000000001E-2</v>
      </c>
      <c r="F340" s="108">
        <f t="shared" si="44"/>
        <v>6.7555595005330815E-4</v>
      </c>
      <c r="G340" s="108">
        <f t="shared" si="45"/>
        <v>8.1788119959584904E-3</v>
      </c>
      <c r="I340" s="118">
        <f t="shared" si="46"/>
        <v>4.7035456169974906E-8</v>
      </c>
      <c r="J340" s="118">
        <f t="shared" si="47"/>
        <v>4.9790419108293226E-5</v>
      </c>
      <c r="Q340" s="111">
        <v>42237</v>
      </c>
      <c r="R340">
        <v>235.354996</v>
      </c>
      <c r="S340" s="111">
        <v>43386</v>
      </c>
      <c r="T340">
        <v>199.841003</v>
      </c>
      <c r="U340" s="63">
        <v>43544</v>
      </c>
      <c r="V340" s="57">
        <v>2.4628000000000001</v>
      </c>
    </row>
    <row r="341" spans="1:22" x14ac:dyDescent="0.25">
      <c r="A341" s="107">
        <v>43544</v>
      </c>
      <c r="B341" s="100">
        <f t="shared" si="48"/>
        <v>4070.7939449999999</v>
      </c>
      <c r="C341" s="100">
        <f t="shared" si="42"/>
        <v>140.68635599999999</v>
      </c>
      <c r="D341" s="108">
        <f t="shared" si="43"/>
        <v>2.4628000000000001E-2</v>
      </c>
      <c r="F341" s="108">
        <f t="shared" si="44"/>
        <v>9.4039359221422814E-3</v>
      </c>
      <c r="G341" s="108">
        <f t="shared" si="45"/>
        <v>1.1888813609859383E-3</v>
      </c>
      <c r="I341" s="118">
        <f t="shared" si="46"/>
        <v>7.2445689788777789E-5</v>
      </c>
      <c r="J341" s="118">
        <f t="shared" si="47"/>
        <v>4.3959562323381639E-9</v>
      </c>
      <c r="Q341" s="111">
        <v>42238</v>
      </c>
      <c r="R341">
        <v>232.662003</v>
      </c>
      <c r="S341" s="111">
        <v>43387</v>
      </c>
      <c r="T341">
        <v>195.71499600000001</v>
      </c>
      <c r="U341" s="63">
        <v>43545</v>
      </c>
      <c r="V341" s="57">
        <v>2.4731999999999998</v>
      </c>
    </row>
    <row r="342" spans="1:22" x14ac:dyDescent="0.25">
      <c r="A342" s="107">
        <v>43545</v>
      </c>
      <c r="B342" s="100">
        <f t="shared" si="48"/>
        <v>4083.953857</v>
      </c>
      <c r="C342" s="100">
        <f t="shared" si="42"/>
        <v>136.63606300000001</v>
      </c>
      <c r="D342" s="108">
        <f t="shared" si="43"/>
        <v>2.4731999999999997E-2</v>
      </c>
      <c r="F342" s="108">
        <f t="shared" si="44"/>
        <v>3.2275488447979228E-3</v>
      </c>
      <c r="G342" s="108">
        <f t="shared" si="45"/>
        <v>-2.9212070450729044E-2</v>
      </c>
      <c r="I342" s="118">
        <f t="shared" si="46"/>
        <v>5.4527681472097324E-6</v>
      </c>
      <c r="J342" s="118">
        <f t="shared" si="47"/>
        <v>9.2019097872889219E-4</v>
      </c>
      <c r="Q342" s="111">
        <v>42239</v>
      </c>
      <c r="R342">
        <v>230.37600699999999</v>
      </c>
      <c r="S342" s="111">
        <v>43388</v>
      </c>
      <c r="T342">
        <v>209.70399499999999</v>
      </c>
      <c r="U342" s="63">
        <v>43546</v>
      </c>
      <c r="V342" s="57">
        <v>2.4413999999999998</v>
      </c>
    </row>
    <row r="343" spans="1:22" x14ac:dyDescent="0.25">
      <c r="A343" s="107">
        <v>43546</v>
      </c>
      <c r="B343" s="100">
        <f t="shared" si="48"/>
        <v>4028.5146479999999</v>
      </c>
      <c r="C343" s="100">
        <f t="shared" si="42"/>
        <v>137.181442</v>
      </c>
      <c r="D343" s="108">
        <f t="shared" si="43"/>
        <v>2.4413999999999998E-2</v>
      </c>
      <c r="F343" s="108">
        <f t="shared" si="44"/>
        <v>-1.3667867435369629E-2</v>
      </c>
      <c r="G343" s="108">
        <f t="shared" si="45"/>
        <v>3.9835270662829103E-3</v>
      </c>
      <c r="I343" s="118">
        <f t="shared" si="46"/>
        <v>2.1200233543337759E-4</v>
      </c>
      <c r="J343" s="118">
        <f t="shared" si="47"/>
        <v>8.1850218168170538E-6</v>
      </c>
      <c r="Q343" s="111">
        <v>42240</v>
      </c>
      <c r="R343">
        <v>228.11199999999999</v>
      </c>
      <c r="S343" s="111">
        <v>43389</v>
      </c>
      <c r="T343">
        <v>210.11999499999999</v>
      </c>
      <c r="U343" s="63">
        <v>43549</v>
      </c>
      <c r="V343" s="57">
        <v>2.4098000000000002</v>
      </c>
    </row>
    <row r="344" spans="1:22" x14ac:dyDescent="0.25">
      <c r="A344" s="107">
        <v>43549</v>
      </c>
      <c r="B344" s="100">
        <f t="shared" si="48"/>
        <v>4024.1127929999998</v>
      </c>
      <c r="C344" s="100">
        <f t="shared" si="42"/>
        <v>135.03102100000001</v>
      </c>
      <c r="D344" s="108">
        <f t="shared" si="43"/>
        <v>2.4098000000000001E-2</v>
      </c>
      <c r="F344" s="108">
        <f t="shared" si="44"/>
        <v>-1.0932718471554637E-3</v>
      </c>
      <c r="G344" s="108">
        <f t="shared" si="45"/>
        <v>-1.5799906525288954E-2</v>
      </c>
      <c r="I344" s="118">
        <f t="shared" si="46"/>
        <v>3.9430219214368848E-6</v>
      </c>
      <c r="J344" s="118">
        <f t="shared" si="47"/>
        <v>2.8637052830870672E-4</v>
      </c>
      <c r="Q344" s="111">
        <v>42241</v>
      </c>
      <c r="R344">
        <v>210.067993</v>
      </c>
      <c r="S344" s="111">
        <v>43390</v>
      </c>
      <c r="T344">
        <v>207.08299299999999</v>
      </c>
      <c r="U344" s="63">
        <v>43550</v>
      </c>
      <c r="V344" s="57">
        <v>2.4201999999999999</v>
      </c>
    </row>
    <row r="345" spans="1:22" x14ac:dyDescent="0.25">
      <c r="A345" s="107">
        <v>43550</v>
      </c>
      <c r="B345" s="100">
        <f t="shared" si="48"/>
        <v>3969.22876</v>
      </c>
      <c r="C345" s="100">
        <f t="shared" si="42"/>
        <v>135.46035800000001</v>
      </c>
      <c r="D345" s="108">
        <f t="shared" si="43"/>
        <v>2.4201999999999998E-2</v>
      </c>
      <c r="F345" s="108">
        <f t="shared" si="44"/>
        <v>-1.373265364988363E-2</v>
      </c>
      <c r="G345" s="108">
        <f t="shared" si="45"/>
        <v>3.1744994028191087E-3</v>
      </c>
      <c r="I345" s="118">
        <f t="shared" si="46"/>
        <v>2.1389314612242343E-4</v>
      </c>
      <c r="J345" s="118">
        <f t="shared" si="47"/>
        <v>4.2103758899017365E-6</v>
      </c>
      <c r="Q345" s="111">
        <v>42242</v>
      </c>
      <c r="R345">
        <v>222.07600400000001</v>
      </c>
      <c r="S345" s="111">
        <v>43391</v>
      </c>
      <c r="T345">
        <v>203.35200499999999</v>
      </c>
      <c r="U345" s="63">
        <v>43551</v>
      </c>
      <c r="V345" s="57">
        <v>2.3877999999999999</v>
      </c>
    </row>
    <row r="346" spans="1:22" x14ac:dyDescent="0.25">
      <c r="A346" s="107">
        <v>43551</v>
      </c>
      <c r="B346" s="100">
        <f t="shared" si="48"/>
        <v>3984.2448730000001</v>
      </c>
      <c r="C346" s="100">
        <f t="shared" si="42"/>
        <v>140.988159</v>
      </c>
      <c r="D346" s="108">
        <f t="shared" si="43"/>
        <v>2.3878E-2</v>
      </c>
      <c r="F346" s="108">
        <f t="shared" si="44"/>
        <v>3.7759931156351456E-3</v>
      </c>
      <c r="G346" s="108">
        <f t="shared" si="45"/>
        <v>3.9996871498491515E-2</v>
      </c>
      <c r="I346" s="118">
        <f t="shared" si="46"/>
        <v>8.3149215813502092E-6</v>
      </c>
      <c r="J346" s="118">
        <f t="shared" si="47"/>
        <v>1.5112105897950646E-3</v>
      </c>
      <c r="Q346" s="111">
        <v>42243</v>
      </c>
      <c r="R346">
        <v>226.050003</v>
      </c>
      <c r="S346" s="111">
        <v>43392</v>
      </c>
      <c r="T346">
        <v>203.72700499999999</v>
      </c>
      <c r="U346" s="63">
        <v>43552</v>
      </c>
      <c r="V346" s="57">
        <v>2.3929999999999998</v>
      </c>
    </row>
    <row r="347" spans="1:22" x14ac:dyDescent="0.25">
      <c r="A347" s="107">
        <v>43552</v>
      </c>
      <c r="B347" s="100">
        <f t="shared" si="48"/>
        <v>4087.5844729999999</v>
      </c>
      <c r="C347" s="100">
        <f t="shared" si="42"/>
        <v>139.416473</v>
      </c>
      <c r="D347" s="108">
        <f t="shared" si="43"/>
        <v>2.3929999999999996E-2</v>
      </c>
      <c r="F347" s="108">
        <f t="shared" si="44"/>
        <v>2.5606400247260908E-2</v>
      </c>
      <c r="G347" s="108">
        <f t="shared" si="45"/>
        <v>-1.1210246051833295E-2</v>
      </c>
      <c r="I347" s="118">
        <f t="shared" si="46"/>
        <v>6.1078019973262649E-4</v>
      </c>
      <c r="J347" s="118">
        <f t="shared" si="47"/>
        <v>1.5209858247179885E-4</v>
      </c>
      <c r="Q347" s="111">
        <v>42244</v>
      </c>
      <c r="R347">
        <v>224.70100400000001</v>
      </c>
      <c r="S347" s="111">
        <v>43393</v>
      </c>
      <c r="T347">
        <v>205.429993</v>
      </c>
      <c r="U347" s="63">
        <v>43553</v>
      </c>
      <c r="V347" s="57">
        <v>2.3874</v>
      </c>
    </row>
    <row r="348" spans="1:22" x14ac:dyDescent="0.25">
      <c r="A348" s="107">
        <v>43553</v>
      </c>
      <c r="B348" s="100">
        <f t="shared" si="48"/>
        <v>4068.2998050000001</v>
      </c>
      <c r="C348" s="100">
        <f t="shared" si="42"/>
        <v>142.497421</v>
      </c>
      <c r="D348" s="108">
        <f t="shared" si="43"/>
        <v>2.3873999999999999E-2</v>
      </c>
      <c r="F348" s="108">
        <f t="shared" si="44"/>
        <v>-4.7290283388949916E-3</v>
      </c>
      <c r="G348" s="108">
        <f t="shared" si="45"/>
        <v>2.1858239222795284E-2</v>
      </c>
      <c r="I348" s="118">
        <f t="shared" si="46"/>
        <v>3.1600822436354489E-5</v>
      </c>
      <c r="J348" s="118">
        <f t="shared" si="47"/>
        <v>4.2996759022625932E-4</v>
      </c>
      <c r="Q348" s="111">
        <v>42245</v>
      </c>
      <c r="R348">
        <v>231.54899599999999</v>
      </c>
      <c r="S348" s="111">
        <v>43394</v>
      </c>
      <c r="T348">
        <v>205.141998</v>
      </c>
      <c r="U348" s="63">
        <v>43556</v>
      </c>
      <c r="V348" s="57">
        <v>2.4108999999999998</v>
      </c>
    </row>
    <row r="349" spans="1:22" x14ac:dyDescent="0.25">
      <c r="A349" s="107">
        <v>43556</v>
      </c>
      <c r="B349" s="100">
        <f t="shared" si="48"/>
        <v>4105.3623049999997</v>
      </c>
      <c r="C349" s="100">
        <f t="shared" si="42"/>
        <v>141.830322</v>
      </c>
      <c r="D349" s="108">
        <f t="shared" si="43"/>
        <v>2.4108999999999998E-2</v>
      </c>
      <c r="F349" s="108">
        <f t="shared" si="44"/>
        <v>9.068824601159875E-3</v>
      </c>
      <c r="G349" s="108">
        <f t="shared" si="45"/>
        <v>-4.6924736717492976E-3</v>
      </c>
      <c r="I349" s="118">
        <f t="shared" si="46"/>
        <v>6.6853387103751918E-5</v>
      </c>
      <c r="J349" s="118">
        <f t="shared" si="47"/>
        <v>3.381484168333231E-5</v>
      </c>
      <c r="Q349" s="111">
        <v>42246</v>
      </c>
      <c r="R349">
        <v>229.895004</v>
      </c>
      <c r="S349" s="111">
        <v>43395</v>
      </c>
      <c r="T349">
        <v>204.044006</v>
      </c>
      <c r="U349" s="63">
        <v>43557</v>
      </c>
      <c r="V349" s="57">
        <v>2.395</v>
      </c>
    </row>
    <row r="350" spans="1:22" x14ac:dyDescent="0.25">
      <c r="A350" s="107">
        <v>43557</v>
      </c>
      <c r="B350" s="100">
        <f t="shared" si="48"/>
        <v>4156.9194340000004</v>
      </c>
      <c r="C350" s="100">
        <f t="shared" si="42"/>
        <v>163.96174600000001</v>
      </c>
      <c r="D350" s="108">
        <f t="shared" si="43"/>
        <v>2.3949999999999999E-2</v>
      </c>
      <c r="F350" s="108">
        <f t="shared" si="44"/>
        <v>1.2480280829763046E-2</v>
      </c>
      <c r="G350" s="108">
        <f t="shared" si="45"/>
        <v>0.14500171689063635</v>
      </c>
      <c r="I350" s="118">
        <f t="shared" si="46"/>
        <v>1.342782279383128E-4</v>
      </c>
      <c r="J350" s="118">
        <f t="shared" si="47"/>
        <v>2.0701206218507608E-2</v>
      </c>
      <c r="Q350" s="111">
        <v>42247</v>
      </c>
      <c r="R350">
        <v>229.11399800000001</v>
      </c>
      <c r="S350" s="111">
        <v>43396</v>
      </c>
      <c r="T350">
        <v>204.33599899999999</v>
      </c>
      <c r="U350" s="63">
        <v>43558</v>
      </c>
      <c r="V350" s="57">
        <v>2.4054000000000002</v>
      </c>
    </row>
    <row r="351" spans="1:22" x14ac:dyDescent="0.25">
      <c r="A351" s="107">
        <v>43558</v>
      </c>
      <c r="B351" s="100">
        <f t="shared" si="48"/>
        <v>4879.9580079999996</v>
      </c>
      <c r="C351" s="100">
        <f t="shared" si="42"/>
        <v>161.45880099999999</v>
      </c>
      <c r="D351" s="108">
        <f t="shared" si="43"/>
        <v>2.4054000000000002E-2</v>
      </c>
      <c r="F351" s="108">
        <f t="shared" si="44"/>
        <v>0.16036233563077396</v>
      </c>
      <c r="G351" s="108">
        <f t="shared" si="45"/>
        <v>-1.5383136566766709E-2</v>
      </c>
      <c r="I351" s="118">
        <f t="shared" si="46"/>
        <v>2.5430649991116806E-2</v>
      </c>
      <c r="J351" s="118">
        <f t="shared" si="47"/>
        <v>2.724386580316653E-4</v>
      </c>
      <c r="Q351" s="111">
        <v>42248</v>
      </c>
      <c r="R351">
        <v>230.25599700000001</v>
      </c>
      <c r="S351" s="111">
        <v>43397</v>
      </c>
      <c r="T351">
        <v>203.85200499999999</v>
      </c>
      <c r="U351" s="63">
        <v>43559</v>
      </c>
      <c r="V351" s="57">
        <v>2.4001000000000001</v>
      </c>
    </row>
    <row r="352" spans="1:22" x14ac:dyDescent="0.25">
      <c r="A352" s="107">
        <v>43559</v>
      </c>
      <c r="B352" s="100">
        <f t="shared" si="48"/>
        <v>4971.3076170000004</v>
      </c>
      <c r="C352" s="100">
        <f t="shared" si="42"/>
        <v>158.052536</v>
      </c>
      <c r="D352" s="108">
        <f t="shared" si="43"/>
        <v>2.4001000000000001E-2</v>
      </c>
      <c r="F352" s="108">
        <f t="shared" si="44"/>
        <v>1.8546292605345016E-2</v>
      </c>
      <c r="G352" s="108">
        <f t="shared" si="45"/>
        <v>-2.1322523863333664E-2</v>
      </c>
      <c r="I352" s="118">
        <f t="shared" si="46"/>
        <v>3.1165877513327324E-4</v>
      </c>
      <c r="J352" s="118">
        <f t="shared" si="47"/>
        <v>5.0378265840224075E-4</v>
      </c>
      <c r="Q352" s="111">
        <v>42249</v>
      </c>
      <c r="R352">
        <v>228.026993</v>
      </c>
      <c r="S352" s="111">
        <v>43398</v>
      </c>
      <c r="T352">
        <v>202.71899400000001</v>
      </c>
      <c r="U352" s="63">
        <v>43560</v>
      </c>
      <c r="V352" s="57">
        <v>2.4155000000000002</v>
      </c>
    </row>
    <row r="353" spans="1:22" x14ac:dyDescent="0.25">
      <c r="A353" s="107">
        <v>43560</v>
      </c>
      <c r="B353" s="100">
        <f t="shared" si="48"/>
        <v>4922.8061520000001</v>
      </c>
      <c r="C353" s="100">
        <f t="shared" si="42"/>
        <v>165.514847</v>
      </c>
      <c r="D353" s="108">
        <f t="shared" si="43"/>
        <v>2.4155000000000003E-2</v>
      </c>
      <c r="F353" s="108">
        <f t="shared" si="44"/>
        <v>-9.804183504785513E-3</v>
      </c>
      <c r="G353" s="108">
        <f t="shared" si="45"/>
        <v>4.6133416675105288E-2</v>
      </c>
      <c r="I353" s="118">
        <f t="shared" si="46"/>
        <v>1.1441759485410335E-4</v>
      </c>
      <c r="J353" s="118">
        <f t="shared" si="47"/>
        <v>2.0259754764162326E-3</v>
      </c>
      <c r="Q353" s="111">
        <v>42250</v>
      </c>
      <c r="R353">
        <v>229.324005</v>
      </c>
      <c r="S353" s="111">
        <v>43399</v>
      </c>
      <c r="T353">
        <v>203.32899499999999</v>
      </c>
      <c r="U353" s="63">
        <v>43563</v>
      </c>
      <c r="V353" s="57">
        <v>2.4180000000000001</v>
      </c>
    </row>
    <row r="354" spans="1:22" x14ac:dyDescent="0.25">
      <c r="A354" s="107">
        <v>43563</v>
      </c>
      <c r="B354" s="100">
        <f t="shared" si="48"/>
        <v>5199.8354490000002</v>
      </c>
      <c r="C354" s="100">
        <f t="shared" si="42"/>
        <v>180.25881999999999</v>
      </c>
      <c r="D354" s="108">
        <f t="shared" si="43"/>
        <v>2.418E-2</v>
      </c>
      <c r="F354" s="108">
        <f t="shared" si="44"/>
        <v>5.4748256653049054E-2</v>
      </c>
      <c r="G354" s="108">
        <f t="shared" si="45"/>
        <v>8.5332806243552994E-2</v>
      </c>
      <c r="I354" s="118">
        <f t="shared" si="46"/>
        <v>2.9004497906714214E-3</v>
      </c>
      <c r="J354" s="118">
        <f t="shared" si="47"/>
        <v>7.0913623129195118E-3</v>
      </c>
      <c r="Q354" s="111">
        <v>42251</v>
      </c>
      <c r="R354">
        <v>227.21499600000001</v>
      </c>
      <c r="S354" s="111">
        <v>43400</v>
      </c>
      <c r="T354">
        <v>204.21000699999999</v>
      </c>
      <c r="U354" s="63">
        <v>43564</v>
      </c>
      <c r="V354" s="57">
        <v>2.4178999999999999</v>
      </c>
    </row>
    <row r="355" spans="1:22" x14ac:dyDescent="0.25">
      <c r="A355" s="107">
        <v>43564</v>
      </c>
      <c r="B355" s="100">
        <f t="shared" si="48"/>
        <v>5289.9179690000001</v>
      </c>
      <c r="C355" s="100">
        <f t="shared" si="42"/>
        <v>176.11457799999999</v>
      </c>
      <c r="D355" s="108">
        <f t="shared" si="43"/>
        <v>2.4178999999999999E-2</v>
      </c>
      <c r="F355" s="108">
        <f t="shared" si="44"/>
        <v>1.7175758281075204E-2</v>
      </c>
      <c r="G355" s="108">
        <f t="shared" si="45"/>
        <v>-2.3258912420945244E-2</v>
      </c>
      <c r="I355" s="118">
        <f t="shared" si="46"/>
        <v>2.6514669712215895E-4</v>
      </c>
      <c r="J355" s="118">
        <f t="shared" si="47"/>
        <v>5.9445714113422307E-4</v>
      </c>
      <c r="Q355" s="111">
        <v>42252</v>
      </c>
      <c r="R355">
        <v>230.199005</v>
      </c>
      <c r="S355" s="111">
        <v>43401</v>
      </c>
      <c r="T355">
        <v>205.36599699999999</v>
      </c>
      <c r="U355" s="63">
        <v>43565</v>
      </c>
      <c r="V355" s="57">
        <v>2.4045999999999998</v>
      </c>
    </row>
    <row r="356" spans="1:22" x14ac:dyDescent="0.25">
      <c r="A356" s="107">
        <v>43565</v>
      </c>
      <c r="B356" s="100">
        <f t="shared" si="48"/>
        <v>5204.1054690000001</v>
      </c>
      <c r="C356" s="100">
        <f t="shared" si="42"/>
        <v>177.337479</v>
      </c>
      <c r="D356" s="108">
        <f t="shared" si="43"/>
        <v>2.4045999999999998E-2</v>
      </c>
      <c r="F356" s="108">
        <f t="shared" si="44"/>
        <v>-1.6354911589727905E-2</v>
      </c>
      <c r="G356" s="108">
        <f t="shared" si="45"/>
        <v>6.919783634010912E-3</v>
      </c>
      <c r="I356" s="118">
        <f t="shared" si="46"/>
        <v>2.9747087960107718E-4</v>
      </c>
      <c r="J356" s="118">
        <f t="shared" si="47"/>
        <v>3.3607577473093133E-5</v>
      </c>
      <c r="Q356" s="111">
        <v>42253</v>
      </c>
      <c r="R356">
        <v>234.86999499999999</v>
      </c>
      <c r="S356" s="111">
        <v>43402</v>
      </c>
      <c r="T356">
        <v>197.246994</v>
      </c>
      <c r="U356" s="63">
        <v>43566</v>
      </c>
      <c r="V356" s="57">
        <v>2.4098000000000002</v>
      </c>
    </row>
    <row r="357" spans="1:22" x14ac:dyDescent="0.25">
      <c r="A357" s="107">
        <v>43566</v>
      </c>
      <c r="B357" s="100">
        <f t="shared" si="48"/>
        <v>5325.0815430000002</v>
      </c>
      <c r="C357" s="100">
        <f t="shared" si="42"/>
        <v>165.49702500000001</v>
      </c>
      <c r="D357" s="108">
        <f t="shared" si="43"/>
        <v>2.4098000000000001E-2</v>
      </c>
      <c r="F357" s="108">
        <f t="shared" si="44"/>
        <v>2.2980197362722166E-2</v>
      </c>
      <c r="G357" s="108">
        <f t="shared" si="45"/>
        <v>-6.9101359395091322E-2</v>
      </c>
      <c r="I357" s="118">
        <f t="shared" si="46"/>
        <v>4.8786935477190975E-4</v>
      </c>
      <c r="J357" s="118">
        <f t="shared" si="47"/>
        <v>4.931401573328123E-3</v>
      </c>
      <c r="Q357" s="111">
        <v>42254</v>
      </c>
      <c r="R357">
        <v>239.93400600000001</v>
      </c>
      <c r="S357" s="111">
        <v>43403</v>
      </c>
      <c r="T357">
        <v>197.55600000000001</v>
      </c>
      <c r="U357" s="63">
        <v>43567</v>
      </c>
      <c r="V357" s="57">
        <v>2.4226000000000001</v>
      </c>
    </row>
    <row r="358" spans="1:22" x14ac:dyDescent="0.25">
      <c r="A358" s="107">
        <v>43567</v>
      </c>
      <c r="B358" s="100">
        <f t="shared" si="48"/>
        <v>5061.2006840000004</v>
      </c>
      <c r="C358" s="100">
        <f t="shared" si="42"/>
        <v>164.73632799999999</v>
      </c>
      <c r="D358" s="108">
        <f t="shared" si="43"/>
        <v>2.4226000000000001E-2</v>
      </c>
      <c r="F358" s="108">
        <f t="shared" si="44"/>
        <v>-5.0824280238900954E-2</v>
      </c>
      <c r="G358" s="108">
        <f t="shared" si="45"/>
        <v>-4.6070352286191607E-3</v>
      </c>
      <c r="I358" s="118">
        <f t="shared" si="46"/>
        <v>2.6746183808706845E-3</v>
      </c>
      <c r="J358" s="118">
        <f t="shared" si="47"/>
        <v>3.2828483256549799E-5</v>
      </c>
      <c r="Q358" s="111">
        <v>42255</v>
      </c>
      <c r="R358">
        <v>239.84599299999999</v>
      </c>
      <c r="S358" s="111">
        <v>43404</v>
      </c>
      <c r="T358">
        <v>197.38099700000001</v>
      </c>
      <c r="U358" s="63">
        <v>43570</v>
      </c>
      <c r="V358" s="57">
        <v>2.4224999999999999</v>
      </c>
    </row>
    <row r="359" spans="1:22" x14ac:dyDescent="0.25">
      <c r="A359" s="107">
        <v>43570</v>
      </c>
      <c r="B359" s="100">
        <f t="shared" si="48"/>
        <v>5167.3217770000001</v>
      </c>
      <c r="C359" s="100">
        <f t="shared" si="42"/>
        <v>161.574173</v>
      </c>
      <c r="D359" s="108">
        <f t="shared" si="43"/>
        <v>2.4225E-2</v>
      </c>
      <c r="F359" s="108">
        <f t="shared" si="44"/>
        <v>2.0750778288824989E-2</v>
      </c>
      <c r="G359" s="108">
        <f t="shared" si="45"/>
        <v>-1.9381870826339131E-2</v>
      </c>
      <c r="I359" s="118">
        <f t="shared" si="46"/>
        <v>3.9435389579718579E-4</v>
      </c>
      <c r="J359" s="118">
        <f t="shared" si="47"/>
        <v>4.2043247716647299E-4</v>
      </c>
      <c r="Q359" s="111">
        <v>42256</v>
      </c>
      <c r="R359">
        <v>243.41499300000001</v>
      </c>
      <c r="S359" s="111">
        <v>43405</v>
      </c>
      <c r="T359">
        <v>198.871994</v>
      </c>
      <c r="U359" s="63">
        <v>43571</v>
      </c>
      <c r="V359" s="57">
        <v>2.4380999999999999</v>
      </c>
    </row>
    <row r="360" spans="1:22" x14ac:dyDescent="0.25">
      <c r="A360" s="107">
        <v>43571</v>
      </c>
      <c r="B360" s="100">
        <f t="shared" si="48"/>
        <v>5066.5776370000003</v>
      </c>
      <c r="C360" s="100">
        <f t="shared" si="42"/>
        <v>167.62344400000001</v>
      </c>
      <c r="D360" s="108">
        <f t="shared" si="43"/>
        <v>2.4381E-2</v>
      </c>
      <c r="F360" s="108">
        <f t="shared" si="44"/>
        <v>-1.9688955382601847E-2</v>
      </c>
      <c r="G360" s="108">
        <f t="shared" si="45"/>
        <v>3.6755746164075731E-2</v>
      </c>
      <c r="I360" s="118">
        <f t="shared" si="46"/>
        <v>4.2359352890632162E-4</v>
      </c>
      <c r="J360" s="118">
        <f t="shared" si="47"/>
        <v>1.2697225769694876E-3</v>
      </c>
      <c r="Q360" s="111">
        <v>42257</v>
      </c>
      <c r="R360">
        <v>238.33599899999999</v>
      </c>
      <c r="S360" s="111">
        <v>43406</v>
      </c>
      <c r="T360">
        <v>200.634995</v>
      </c>
      <c r="U360" s="63">
        <v>43572</v>
      </c>
      <c r="V360" s="57">
        <v>2.4405999999999999</v>
      </c>
    </row>
    <row r="361" spans="1:22" x14ac:dyDescent="0.25">
      <c r="A361" s="107">
        <v>43572</v>
      </c>
      <c r="B361" s="100">
        <f t="shared" si="48"/>
        <v>5236.1352539999998</v>
      </c>
      <c r="C361" s="100">
        <f t="shared" si="42"/>
        <v>166.95076</v>
      </c>
      <c r="D361" s="108">
        <f t="shared" si="43"/>
        <v>2.4405999999999997E-2</v>
      </c>
      <c r="F361" s="108">
        <f t="shared" si="44"/>
        <v>3.2918111879826739E-2</v>
      </c>
      <c r="G361" s="108">
        <f t="shared" si="45"/>
        <v>-4.0211402933945095E-3</v>
      </c>
      <c r="I361" s="118">
        <f t="shared" si="46"/>
        <v>1.0256441370440511E-3</v>
      </c>
      <c r="J361" s="118">
        <f t="shared" si="47"/>
        <v>2.6457851803081081E-5</v>
      </c>
      <c r="Q361" s="111">
        <v>42258</v>
      </c>
      <c r="R361">
        <v>238.32899499999999</v>
      </c>
      <c r="S361" s="111">
        <v>43407</v>
      </c>
      <c r="T361">
        <v>200.18600499999999</v>
      </c>
      <c r="U361" s="63">
        <v>43573</v>
      </c>
      <c r="V361" s="57">
        <v>2.4348999999999998</v>
      </c>
    </row>
    <row r="362" spans="1:22" x14ac:dyDescent="0.25">
      <c r="A362" s="107">
        <v>43573</v>
      </c>
      <c r="B362" s="100">
        <f t="shared" si="48"/>
        <v>5251.4804690000001</v>
      </c>
      <c r="C362" s="100">
        <f t="shared" ref="C362:C425" si="49">VLOOKUP(A362,S$2:T$2842,2)</f>
        <v>173.81402600000001</v>
      </c>
      <c r="D362" s="108">
        <f t="shared" si="43"/>
        <v>2.4348999999999999E-2</v>
      </c>
      <c r="F362" s="108">
        <f t="shared" si="44"/>
        <v>2.9263516810811296E-3</v>
      </c>
      <c r="G362" s="108">
        <f t="shared" si="45"/>
        <v>4.0286992890878004E-2</v>
      </c>
      <c r="I362" s="118">
        <f t="shared" si="46"/>
        <v>4.1368270639870055E-6</v>
      </c>
      <c r="J362" s="118">
        <f t="shared" si="47"/>
        <v>1.5338512877478292E-3</v>
      </c>
      <c r="Q362" s="111">
        <v>42259</v>
      </c>
      <c r="R362">
        <v>239.854996</v>
      </c>
      <c r="S362" s="111">
        <v>43408</v>
      </c>
      <c r="T362">
        <v>207.48599200000001</v>
      </c>
      <c r="U362" s="63">
        <v>43577</v>
      </c>
      <c r="V362" s="57">
        <v>2.4479000000000002</v>
      </c>
    </row>
    <row r="363" spans="1:22" x14ac:dyDescent="0.25">
      <c r="A363" s="107">
        <v>43577</v>
      </c>
      <c r="B363" s="100">
        <f t="shared" si="48"/>
        <v>5312.4946289999998</v>
      </c>
      <c r="C363" s="100">
        <f t="shared" si="49"/>
        <v>171.874664</v>
      </c>
      <c r="D363" s="108">
        <f t="shared" si="43"/>
        <v>2.4479000000000001E-2</v>
      </c>
      <c r="F363" s="108">
        <f t="shared" si="44"/>
        <v>1.1551492292351639E-2</v>
      </c>
      <c r="G363" s="108">
        <f t="shared" si="45"/>
        <v>-1.1220398021501765E-2</v>
      </c>
      <c r="I363" s="118">
        <f t="shared" si="46"/>
        <v>1.136155547598185E-4</v>
      </c>
      <c r="J363" s="118">
        <f t="shared" si="47"/>
        <v>1.5234909047316452E-4</v>
      </c>
      <c r="Q363" s="111">
        <v>42260</v>
      </c>
      <c r="R363">
        <v>235.24200400000001</v>
      </c>
      <c r="S363" s="111">
        <v>43409</v>
      </c>
      <c r="T363">
        <v>209.091003</v>
      </c>
      <c r="U363" s="63">
        <v>43578</v>
      </c>
      <c r="V363" s="57">
        <v>2.4268000000000001</v>
      </c>
    </row>
    <row r="364" spans="1:22" x14ac:dyDescent="0.25">
      <c r="A364" s="107">
        <v>43578</v>
      </c>
      <c r="B364" s="100">
        <f t="shared" si="48"/>
        <v>5399.3657229999999</v>
      </c>
      <c r="C364" s="100">
        <f t="shared" si="49"/>
        <v>171.4478</v>
      </c>
      <c r="D364" s="108">
        <f t="shared" si="43"/>
        <v>2.4268000000000001E-2</v>
      </c>
      <c r="F364" s="108">
        <f t="shared" si="44"/>
        <v>1.6219964729451419E-2</v>
      </c>
      <c r="G364" s="108">
        <f t="shared" si="45"/>
        <v>-2.4866664125990923E-3</v>
      </c>
      <c r="I364" s="118">
        <f t="shared" si="46"/>
        <v>2.3493324295484591E-4</v>
      </c>
      <c r="J364" s="118">
        <f t="shared" si="47"/>
        <v>1.3026654998162327E-5</v>
      </c>
      <c r="Q364" s="111">
        <v>42261</v>
      </c>
      <c r="R364">
        <v>230.608994</v>
      </c>
      <c r="S364" s="111">
        <v>43410</v>
      </c>
      <c r="T364">
        <v>218.45199600000001</v>
      </c>
      <c r="U364" s="63">
        <v>43579</v>
      </c>
      <c r="V364" s="57">
        <v>2.4142000000000001</v>
      </c>
    </row>
    <row r="365" spans="1:22" x14ac:dyDescent="0.25">
      <c r="A365" s="107">
        <v>43579</v>
      </c>
      <c r="B365" s="100">
        <f t="shared" si="48"/>
        <v>5571.5083009999998</v>
      </c>
      <c r="C365" s="100">
        <f t="shared" si="49"/>
        <v>165.82609600000001</v>
      </c>
      <c r="D365" s="108">
        <f t="shared" si="43"/>
        <v>2.4142E-2</v>
      </c>
      <c r="F365" s="108">
        <f t="shared" si="44"/>
        <v>3.1384319440125097E-2</v>
      </c>
      <c r="G365" s="108">
        <f t="shared" si="45"/>
        <v>-3.333922233010167E-2</v>
      </c>
      <c r="I365" s="118">
        <f t="shared" si="46"/>
        <v>9.2975516660305296E-4</v>
      </c>
      <c r="J365" s="118">
        <f t="shared" si="47"/>
        <v>1.1876157752613494E-3</v>
      </c>
      <c r="Q365" s="111">
        <v>42262</v>
      </c>
      <c r="R365">
        <v>230.49200400000001</v>
      </c>
      <c r="S365" s="111">
        <v>43411</v>
      </c>
      <c r="T365">
        <v>217.182999</v>
      </c>
      <c r="U365" s="63">
        <v>43580</v>
      </c>
      <c r="V365" s="57">
        <v>2.4167000000000001</v>
      </c>
    </row>
    <row r="366" spans="1:22" x14ac:dyDescent="0.25">
      <c r="A366" s="107">
        <v>43580</v>
      </c>
      <c r="B366" s="100">
        <f t="shared" si="48"/>
        <v>5466.5244140000004</v>
      </c>
      <c r="C366" s="100">
        <f t="shared" si="49"/>
        <v>154.459396</v>
      </c>
      <c r="D366" s="108">
        <f t="shared" si="43"/>
        <v>2.4167000000000001E-2</v>
      </c>
      <c r="F366" s="108">
        <f t="shared" si="44"/>
        <v>-1.9022783413635835E-2</v>
      </c>
      <c r="G366" s="108">
        <f t="shared" si="45"/>
        <v>-7.1008372031174716E-2</v>
      </c>
      <c r="I366" s="118">
        <f t="shared" si="46"/>
        <v>3.9661582656287783E-4</v>
      </c>
      <c r="J366" s="118">
        <f t="shared" si="47"/>
        <v>5.2028741476194988E-3</v>
      </c>
      <c r="Q366" s="111">
        <v>42263</v>
      </c>
      <c r="R366">
        <v>230.25</v>
      </c>
      <c r="S366" s="111">
        <v>43412</v>
      </c>
      <c r="T366">
        <v>212.23100299999999</v>
      </c>
      <c r="U366" s="63">
        <v>43581</v>
      </c>
      <c r="V366" s="57">
        <v>2.4005000000000001</v>
      </c>
    </row>
    <row r="367" spans="1:22" x14ac:dyDescent="0.25">
      <c r="A367" s="107">
        <v>43581</v>
      </c>
      <c r="B367" s="100">
        <f t="shared" si="48"/>
        <v>5210.3046880000002</v>
      </c>
      <c r="C367" s="100">
        <f t="shared" si="49"/>
        <v>156.347092</v>
      </c>
      <c r="D367" s="108">
        <f t="shared" si="43"/>
        <v>2.4005000000000002E-2</v>
      </c>
      <c r="F367" s="108">
        <f t="shared" si="44"/>
        <v>-4.8004688556936514E-2</v>
      </c>
      <c r="G367" s="108">
        <f t="shared" si="45"/>
        <v>1.2147231698472538E-2</v>
      </c>
      <c r="I367" s="118">
        <f t="shared" si="46"/>
        <v>2.3909284517720803E-3</v>
      </c>
      <c r="J367" s="118">
        <f t="shared" si="47"/>
        <v>1.2154295933344013E-4</v>
      </c>
      <c r="Q367" s="111">
        <v>42264</v>
      </c>
      <c r="R367">
        <v>229.07600400000001</v>
      </c>
      <c r="S367" s="111">
        <v>43413</v>
      </c>
      <c r="T367">
        <v>210.074005</v>
      </c>
      <c r="U367" s="63">
        <v>43584</v>
      </c>
      <c r="V367" s="57">
        <v>2.403</v>
      </c>
    </row>
    <row r="368" spans="1:22" x14ac:dyDescent="0.25">
      <c r="A368" s="107">
        <v>43584</v>
      </c>
      <c r="B368" s="100">
        <f t="shared" si="48"/>
        <v>5284.8583980000003</v>
      </c>
      <c r="C368" s="100">
        <f t="shared" si="49"/>
        <v>155.20199600000001</v>
      </c>
      <c r="D368" s="108">
        <f t="shared" si="43"/>
        <v>2.4029999999999999E-2</v>
      </c>
      <c r="F368" s="108">
        <f t="shared" si="44"/>
        <v>1.4207490337724948E-2</v>
      </c>
      <c r="G368" s="108">
        <f t="shared" si="45"/>
        <v>-7.3510159432697009E-3</v>
      </c>
      <c r="I368" s="118">
        <f t="shared" si="46"/>
        <v>1.7729076410131234E-4</v>
      </c>
      <c r="J368" s="118">
        <f t="shared" si="47"/>
        <v>7.1801817248878515E-5</v>
      </c>
      <c r="Q368" s="111">
        <v>42265</v>
      </c>
      <c r="R368">
        <v>233.520996</v>
      </c>
      <c r="S368" s="111">
        <v>43414</v>
      </c>
      <c r="T368">
        <v>212.533005</v>
      </c>
      <c r="U368" s="63">
        <v>43585</v>
      </c>
      <c r="V368" s="57">
        <v>2.3740000000000001</v>
      </c>
    </row>
    <row r="369" spans="1:22" x14ac:dyDescent="0.25">
      <c r="A369" s="107">
        <v>43585</v>
      </c>
      <c r="B369" s="100">
        <f t="shared" si="48"/>
        <v>5247.7260740000002</v>
      </c>
      <c r="C369" s="100">
        <f t="shared" si="49"/>
        <v>162.166031</v>
      </c>
      <c r="D369" s="108">
        <f t="shared" si="43"/>
        <v>2.3740000000000001E-2</v>
      </c>
      <c r="F369" s="108">
        <f t="shared" si="44"/>
        <v>-7.0509717607176725E-3</v>
      </c>
      <c r="G369" s="108">
        <f t="shared" si="45"/>
        <v>4.3893224623546168E-2</v>
      </c>
      <c r="I369" s="118">
        <f t="shared" si="46"/>
        <v>6.3097671917736181E-5</v>
      </c>
      <c r="J369" s="118">
        <f t="shared" si="47"/>
        <v>1.8293280968391344E-3</v>
      </c>
      <c r="Q369" s="111">
        <v>42266</v>
      </c>
      <c r="R369">
        <v>232.858002</v>
      </c>
      <c r="S369" s="111">
        <v>43415</v>
      </c>
      <c r="T369">
        <v>211.33999600000001</v>
      </c>
      <c r="U369" s="63">
        <v>43586</v>
      </c>
      <c r="V369" s="57">
        <v>2.3816999999999999</v>
      </c>
    </row>
    <row r="370" spans="1:22" x14ac:dyDescent="0.25">
      <c r="A370" s="107">
        <v>43586</v>
      </c>
      <c r="B370" s="100">
        <f t="shared" si="48"/>
        <v>5350.9145509999998</v>
      </c>
      <c r="C370" s="100">
        <f t="shared" si="49"/>
        <v>160.818344</v>
      </c>
      <c r="D370" s="108">
        <f t="shared" si="43"/>
        <v>2.3816999999999998E-2</v>
      </c>
      <c r="F370" s="108">
        <f t="shared" si="44"/>
        <v>1.9472636396512755E-2</v>
      </c>
      <c r="G370" s="108">
        <f t="shared" si="45"/>
        <v>-8.3452632744345223E-3</v>
      </c>
      <c r="I370" s="118">
        <f t="shared" si="46"/>
        <v>3.452239752722039E-4</v>
      </c>
      <c r="J370" s="118">
        <f t="shared" si="47"/>
        <v>8.9640044022240066E-5</v>
      </c>
      <c r="Q370" s="111">
        <v>42267</v>
      </c>
      <c r="R370">
        <v>231.399002</v>
      </c>
      <c r="S370" s="111">
        <v>43416</v>
      </c>
      <c r="T370">
        <v>210.41799900000001</v>
      </c>
      <c r="U370" s="63">
        <v>43587</v>
      </c>
      <c r="V370" s="57">
        <v>2.4001000000000001</v>
      </c>
    </row>
    <row r="371" spans="1:22" x14ac:dyDescent="0.25">
      <c r="A371" s="107">
        <v>43587</v>
      </c>
      <c r="B371" s="100">
        <f t="shared" si="48"/>
        <v>5402.4228519999997</v>
      </c>
      <c r="C371" s="100">
        <f t="shared" si="49"/>
        <v>162.12278699999999</v>
      </c>
      <c r="D371" s="108">
        <f t="shared" si="43"/>
        <v>2.4001000000000001E-2</v>
      </c>
      <c r="F371" s="108">
        <f t="shared" si="44"/>
        <v>9.5800388306290785E-3</v>
      </c>
      <c r="G371" s="108">
        <f t="shared" si="45"/>
        <v>8.0785627417236938E-3</v>
      </c>
      <c r="I371" s="118">
        <f t="shared" si="46"/>
        <v>7.5474503024802939E-5</v>
      </c>
      <c r="J371" s="118">
        <f t="shared" si="47"/>
        <v>4.8385704900986538E-5</v>
      </c>
      <c r="Q371" s="111">
        <v>42268</v>
      </c>
      <c r="R371">
        <v>231.216995</v>
      </c>
      <c r="S371" s="111">
        <v>43417</v>
      </c>
      <c r="T371">
        <v>206.82600400000001</v>
      </c>
      <c r="U371" s="63">
        <v>43588</v>
      </c>
      <c r="V371" s="57">
        <v>2.3917999999999999</v>
      </c>
    </row>
    <row r="372" spans="1:22" x14ac:dyDescent="0.25">
      <c r="A372" s="107">
        <v>43588</v>
      </c>
      <c r="B372" s="100">
        <f t="shared" si="48"/>
        <v>5505.5522460000002</v>
      </c>
      <c r="C372" s="100">
        <f t="shared" si="49"/>
        <v>167.95240799999999</v>
      </c>
      <c r="D372" s="108">
        <f t="shared" si="43"/>
        <v>2.3917999999999998E-2</v>
      </c>
      <c r="F372" s="108">
        <f t="shared" si="44"/>
        <v>1.8909553068011675E-2</v>
      </c>
      <c r="G372" s="108">
        <f t="shared" si="45"/>
        <v>3.5326660973998614E-2</v>
      </c>
      <c r="I372" s="118">
        <f t="shared" si="46"/>
        <v>3.246166320458768E-4</v>
      </c>
      <c r="J372" s="118">
        <f t="shared" si="47"/>
        <v>1.1699191995201339E-3</v>
      </c>
      <c r="Q372" s="111">
        <v>42269</v>
      </c>
      <c r="R372">
        <v>226.96899400000001</v>
      </c>
      <c r="S372" s="111">
        <v>43418</v>
      </c>
      <c r="T372">
        <v>181.39700300000001</v>
      </c>
      <c r="U372" s="63">
        <v>43591</v>
      </c>
      <c r="V372" s="57">
        <v>2.3812000000000002</v>
      </c>
    </row>
    <row r="373" spans="1:22" x14ac:dyDescent="0.25">
      <c r="A373" s="107">
        <v>43591</v>
      </c>
      <c r="B373" s="100">
        <f t="shared" si="48"/>
        <v>5791.6933589999999</v>
      </c>
      <c r="C373" s="100">
        <f t="shared" si="49"/>
        <v>172.65321399999999</v>
      </c>
      <c r="D373" s="108">
        <f t="shared" si="43"/>
        <v>2.3812000000000003E-2</v>
      </c>
      <c r="F373" s="108">
        <f t="shared" si="44"/>
        <v>5.0667629210902732E-2</v>
      </c>
      <c r="G373" s="108">
        <f t="shared" si="45"/>
        <v>2.7604385803232212E-2</v>
      </c>
      <c r="I373" s="118">
        <f t="shared" si="46"/>
        <v>2.4775702034197837E-3</v>
      </c>
      <c r="J373" s="118">
        <f t="shared" si="47"/>
        <v>7.0128607285532656E-4</v>
      </c>
      <c r="Q373" s="111">
        <v>42270</v>
      </c>
      <c r="R373">
        <v>230.93600499999999</v>
      </c>
      <c r="S373" s="111">
        <v>43419</v>
      </c>
      <c r="T373">
        <v>180.80600000000001</v>
      </c>
      <c r="U373" s="63">
        <v>43592</v>
      </c>
      <c r="V373" s="57">
        <v>2.3679000000000001</v>
      </c>
    </row>
    <row r="374" spans="1:22" x14ac:dyDescent="0.25">
      <c r="A374" s="107">
        <v>43592</v>
      </c>
      <c r="B374" s="100">
        <f t="shared" si="48"/>
        <v>5745.5991210000002</v>
      </c>
      <c r="C374" s="100">
        <f t="shared" si="49"/>
        <v>169.79866000000001</v>
      </c>
      <c r="D374" s="108">
        <f t="shared" si="43"/>
        <v>2.3679000000000002E-2</v>
      </c>
      <c r="F374" s="108">
        <f t="shared" si="44"/>
        <v>-7.9905200172909474E-3</v>
      </c>
      <c r="G374" s="108">
        <f t="shared" si="45"/>
        <v>-1.6671657150340025E-2</v>
      </c>
      <c r="I374" s="118">
        <f t="shared" si="46"/>
        <v>7.8906846172070204E-5</v>
      </c>
      <c r="J374" s="118">
        <f t="shared" si="47"/>
        <v>3.1663485274501901E-4</v>
      </c>
      <c r="Q374" s="111">
        <v>42271</v>
      </c>
      <c r="R374">
        <v>230.358002</v>
      </c>
      <c r="S374" s="111">
        <v>43420</v>
      </c>
      <c r="T374">
        <v>175.17700199999999</v>
      </c>
      <c r="U374" s="63">
        <v>43593</v>
      </c>
      <c r="V374" s="57">
        <v>2.3782999999999999</v>
      </c>
    </row>
    <row r="375" spans="1:22" x14ac:dyDescent="0.25">
      <c r="A375" s="107">
        <v>43593</v>
      </c>
      <c r="B375" s="100">
        <f t="shared" si="48"/>
        <v>5849.4814450000003</v>
      </c>
      <c r="C375" s="100">
        <f t="shared" si="49"/>
        <v>170.94816599999999</v>
      </c>
      <c r="D375" s="108">
        <f t="shared" si="43"/>
        <v>2.3782999999999999E-2</v>
      </c>
      <c r="F375" s="108">
        <f t="shared" si="44"/>
        <v>1.7918823931463379E-2</v>
      </c>
      <c r="G375" s="108">
        <f t="shared" si="45"/>
        <v>6.7470055357503611E-3</v>
      </c>
      <c r="I375" s="118">
        <f t="shared" si="46"/>
        <v>2.8989800374440075E-4</v>
      </c>
      <c r="J375" s="118">
        <f t="shared" si="47"/>
        <v>3.1634169882609508E-5</v>
      </c>
      <c r="Q375" s="111">
        <v>42272</v>
      </c>
      <c r="R375">
        <v>234.36199999999999</v>
      </c>
      <c r="S375" s="111">
        <v>43421</v>
      </c>
      <c r="T375">
        <v>174.00100699999999</v>
      </c>
      <c r="U375" s="63">
        <v>43594</v>
      </c>
      <c r="V375" s="57">
        <v>2.3597999999999999</v>
      </c>
    </row>
    <row r="376" spans="1:22" x14ac:dyDescent="0.25">
      <c r="A376" s="107">
        <v>43594</v>
      </c>
      <c r="B376" s="100">
        <f t="shared" si="48"/>
        <v>5982.3164059999999</v>
      </c>
      <c r="C376" s="100">
        <f t="shared" si="49"/>
        <v>170.28930700000001</v>
      </c>
      <c r="D376" s="108">
        <f t="shared" si="43"/>
        <v>2.3597999999999997E-2</v>
      </c>
      <c r="F376" s="108">
        <f t="shared" si="44"/>
        <v>2.2454836386840427E-2</v>
      </c>
      <c r="G376" s="108">
        <f t="shared" si="45"/>
        <v>-3.8615912428570098E-3</v>
      </c>
      <c r="I376" s="118">
        <f t="shared" si="46"/>
        <v>4.6493725956445344E-4</v>
      </c>
      <c r="J376" s="118">
        <f t="shared" si="47"/>
        <v>2.4841956530908139E-5</v>
      </c>
      <c r="Q376" s="111">
        <v>42273</v>
      </c>
      <c r="R376">
        <v>235.07600400000001</v>
      </c>
      <c r="S376" s="111">
        <v>43422</v>
      </c>
      <c r="T376">
        <v>177.067001</v>
      </c>
      <c r="U376" s="63">
        <v>43595</v>
      </c>
      <c r="V376" s="57">
        <v>2.3620999999999999</v>
      </c>
    </row>
    <row r="377" spans="1:22" x14ac:dyDescent="0.25">
      <c r="A377" s="107">
        <v>43595</v>
      </c>
      <c r="B377" s="100">
        <f t="shared" si="48"/>
        <v>6175.8227539999998</v>
      </c>
      <c r="C377" s="100">
        <f t="shared" si="49"/>
        <v>173.14274599999999</v>
      </c>
      <c r="D377" s="108">
        <f t="shared" si="43"/>
        <v>2.3621E-2</v>
      </c>
      <c r="F377" s="108">
        <f t="shared" si="44"/>
        <v>3.183426133127476E-2</v>
      </c>
      <c r="G377" s="108">
        <f t="shared" si="45"/>
        <v>1.661757915776807E-2</v>
      </c>
      <c r="I377" s="118">
        <f t="shared" si="46"/>
        <v>9.5739676881971862E-4</v>
      </c>
      <c r="J377" s="118">
        <f t="shared" si="47"/>
        <v>2.4009501894260436E-4</v>
      </c>
      <c r="Q377" s="111">
        <v>42274</v>
      </c>
      <c r="R377">
        <v>234.13900799999999</v>
      </c>
      <c r="S377" s="111">
        <v>43423</v>
      </c>
      <c r="T377">
        <v>149.175003</v>
      </c>
      <c r="U377" s="63">
        <v>43598</v>
      </c>
      <c r="V377" s="57">
        <v>2.3172999999999999</v>
      </c>
    </row>
    <row r="378" spans="1:22" x14ac:dyDescent="0.25">
      <c r="A378" s="107">
        <v>43598</v>
      </c>
      <c r="B378" s="100">
        <f t="shared" si="48"/>
        <v>6971.1782229999999</v>
      </c>
      <c r="C378" s="100">
        <f t="shared" si="49"/>
        <v>196.846283</v>
      </c>
      <c r="D378" s="108">
        <f t="shared" si="43"/>
        <v>2.3172999999999999E-2</v>
      </c>
      <c r="F378" s="108">
        <f t="shared" si="44"/>
        <v>0.12114213937112517</v>
      </c>
      <c r="G378" s="108">
        <f t="shared" si="45"/>
        <v>0.12830675915415846</v>
      </c>
      <c r="I378" s="118">
        <f t="shared" si="46"/>
        <v>1.4459991992470833E-2</v>
      </c>
      <c r="J378" s="118">
        <f t="shared" si="47"/>
        <v>1.6175815591634647E-2</v>
      </c>
      <c r="Q378" s="111">
        <v>42275</v>
      </c>
      <c r="R378">
        <v>232.83599899999999</v>
      </c>
      <c r="S378" s="111">
        <v>43424</v>
      </c>
      <c r="T378">
        <v>130.33900499999999</v>
      </c>
      <c r="U378" s="63">
        <v>43599</v>
      </c>
      <c r="V378" s="57">
        <v>2.3172000000000001</v>
      </c>
    </row>
    <row r="379" spans="1:22" x14ac:dyDescent="0.25">
      <c r="A379" s="107">
        <v>43599</v>
      </c>
      <c r="B379" s="100">
        <f t="shared" si="48"/>
        <v>7807.8842770000001</v>
      </c>
      <c r="C379" s="100">
        <f t="shared" si="49"/>
        <v>217.14857499999999</v>
      </c>
      <c r="D379" s="108">
        <f t="shared" si="43"/>
        <v>2.3172000000000002E-2</v>
      </c>
      <c r="F379" s="108">
        <f t="shared" si="44"/>
        <v>0.11334977539627467</v>
      </c>
      <c r="G379" s="108">
        <f t="shared" si="45"/>
        <v>9.8158661861456054E-2</v>
      </c>
      <c r="I379" s="118">
        <f t="shared" si="46"/>
        <v>1.2646653961825441E-2</v>
      </c>
      <c r="J379" s="118">
        <f t="shared" si="47"/>
        <v>9.4160013085430629E-3</v>
      </c>
      <c r="Q379" s="111">
        <v>42276</v>
      </c>
      <c r="R379">
        <v>239.016006</v>
      </c>
      <c r="S379" s="111">
        <v>43425</v>
      </c>
      <c r="T379">
        <v>136.70100400000001</v>
      </c>
      <c r="U379" s="63">
        <v>43600</v>
      </c>
      <c r="V379" s="57">
        <v>2.3039999999999998</v>
      </c>
    </row>
    <row r="380" spans="1:22" x14ac:dyDescent="0.25">
      <c r="A380" s="107">
        <v>43600</v>
      </c>
      <c r="B380" s="100">
        <f t="shared" si="48"/>
        <v>7989.3745120000003</v>
      </c>
      <c r="C380" s="100">
        <f t="shared" si="49"/>
        <v>247.15306100000001</v>
      </c>
      <c r="D380" s="108">
        <f t="shared" si="43"/>
        <v>2.3039999999999998E-2</v>
      </c>
      <c r="F380" s="108">
        <f t="shared" si="44"/>
        <v>2.2978444939008469E-2</v>
      </c>
      <c r="G380" s="108">
        <f t="shared" si="45"/>
        <v>0.1294260281922881</v>
      </c>
      <c r="I380" s="118">
        <f t="shared" si="46"/>
        <v>4.8779194359719014E-4</v>
      </c>
      <c r="J380" s="118">
        <f t="shared" si="47"/>
        <v>1.6461774983996546E-2</v>
      </c>
      <c r="Q380" s="111">
        <v>42277</v>
      </c>
      <c r="R380">
        <v>236.63999899999999</v>
      </c>
      <c r="S380" s="111">
        <v>43426</v>
      </c>
      <c r="T380">
        <v>126.706001</v>
      </c>
      <c r="U380" s="63">
        <v>43601</v>
      </c>
      <c r="V380" s="57">
        <v>2.3249</v>
      </c>
    </row>
    <row r="381" spans="1:22" x14ac:dyDescent="0.25">
      <c r="A381" s="107">
        <v>43601</v>
      </c>
      <c r="B381" s="100">
        <f t="shared" si="48"/>
        <v>8194.5009769999997</v>
      </c>
      <c r="C381" s="100">
        <f t="shared" si="49"/>
        <v>264.01001000000002</v>
      </c>
      <c r="D381" s="108">
        <f t="shared" si="43"/>
        <v>2.3248999999999999E-2</v>
      </c>
      <c r="F381" s="108">
        <f t="shared" si="44"/>
        <v>2.5350843889023977E-2</v>
      </c>
      <c r="G381" s="108">
        <f t="shared" si="45"/>
        <v>6.5979194226712501E-2</v>
      </c>
      <c r="I381" s="118">
        <f t="shared" si="46"/>
        <v>5.9821388561622066E-4</v>
      </c>
      <c r="J381" s="118">
        <f t="shared" si="47"/>
        <v>4.2063804928471034E-3</v>
      </c>
      <c r="Q381" s="111">
        <v>42278</v>
      </c>
      <c r="R381">
        <v>236.003998</v>
      </c>
      <c r="S381" s="111">
        <v>43427</v>
      </c>
      <c r="T381">
        <v>123.295998</v>
      </c>
      <c r="U381" s="63">
        <v>43602</v>
      </c>
      <c r="V381" s="57">
        <v>2.3246000000000002</v>
      </c>
    </row>
    <row r="382" spans="1:22" x14ac:dyDescent="0.25">
      <c r="A382" s="107">
        <v>43602</v>
      </c>
      <c r="B382" s="100">
        <f t="shared" si="48"/>
        <v>7886.9257809999999</v>
      </c>
      <c r="C382" s="100">
        <f t="shared" si="49"/>
        <v>243.76458700000001</v>
      </c>
      <c r="D382" s="108">
        <f t="shared" si="43"/>
        <v>2.3246000000000003E-2</v>
      </c>
      <c r="F382" s="108">
        <f t="shared" si="44"/>
        <v>-3.8256892671894249E-2</v>
      </c>
      <c r="G382" s="108">
        <f t="shared" si="45"/>
        <v>-7.9784066904230677E-2</v>
      </c>
      <c r="I382" s="118">
        <f t="shared" si="46"/>
        <v>1.5326696647096757E-3</v>
      </c>
      <c r="J382" s="118">
        <f t="shared" si="47"/>
        <v>6.5458854086300347E-3</v>
      </c>
      <c r="Q382" s="111">
        <v>42279</v>
      </c>
      <c r="R382">
        <v>237.26400799999999</v>
      </c>
      <c r="S382" s="111">
        <v>43428</v>
      </c>
      <c r="T382">
        <v>113.49400300000001</v>
      </c>
      <c r="U382" s="63">
        <v>43605</v>
      </c>
      <c r="V382" s="57">
        <v>2.335</v>
      </c>
    </row>
    <row r="383" spans="1:22" x14ac:dyDescent="0.25">
      <c r="A383" s="107">
        <v>43605</v>
      </c>
      <c r="B383" s="100">
        <f t="shared" si="48"/>
        <v>8196.9238280000009</v>
      </c>
      <c r="C383" s="100">
        <f t="shared" si="49"/>
        <v>251.86440999999999</v>
      </c>
      <c r="D383" s="108">
        <f t="shared" si="43"/>
        <v>2.3349999999999999E-2</v>
      </c>
      <c r="F383" s="108">
        <f t="shared" si="44"/>
        <v>3.8552516883514798E-2</v>
      </c>
      <c r="G383" s="108">
        <f t="shared" si="45"/>
        <v>3.2687934962099874E-2</v>
      </c>
      <c r="I383" s="118">
        <f t="shared" si="46"/>
        <v>1.4182819526038326E-3</v>
      </c>
      <c r="J383" s="118">
        <f t="shared" si="47"/>
        <v>9.963716747143506E-4</v>
      </c>
      <c r="Q383" s="111">
        <v>42280</v>
      </c>
      <c r="R383">
        <v>237.20199600000001</v>
      </c>
      <c r="S383" s="111">
        <v>43429</v>
      </c>
      <c r="T383">
        <v>116.449997</v>
      </c>
      <c r="U383" s="63">
        <v>43606</v>
      </c>
      <c r="V383" s="57">
        <v>2.3611</v>
      </c>
    </row>
    <row r="384" spans="1:22" x14ac:dyDescent="0.25">
      <c r="A384" s="107">
        <v>43606</v>
      </c>
      <c r="B384" s="100">
        <f t="shared" si="48"/>
        <v>7977.9692379999997</v>
      </c>
      <c r="C384" s="100">
        <f t="shared" si="49"/>
        <v>255.215881</v>
      </c>
      <c r="D384" s="108">
        <f t="shared" si="43"/>
        <v>2.3611E-2</v>
      </c>
      <c r="F384" s="108">
        <f t="shared" si="44"/>
        <v>-2.7075043337484672E-2</v>
      </c>
      <c r="G384" s="108">
        <f t="shared" si="45"/>
        <v>1.3218892006243266E-2</v>
      </c>
      <c r="I384" s="118">
        <f t="shared" si="46"/>
        <v>7.8217970707414298E-4</v>
      </c>
      <c r="J384" s="118">
        <f t="shared" si="47"/>
        <v>1.4632077979942506E-4</v>
      </c>
      <c r="Q384" s="111">
        <v>42281</v>
      </c>
      <c r="R384">
        <v>238.53100599999999</v>
      </c>
      <c r="S384" s="111">
        <v>43430</v>
      </c>
      <c r="T384">
        <v>108.334999</v>
      </c>
      <c r="U384" s="63">
        <v>43607</v>
      </c>
      <c r="V384" s="57">
        <v>2.3561999999999999</v>
      </c>
    </row>
    <row r="385" spans="1:22" x14ac:dyDescent="0.25">
      <c r="A385" s="107">
        <v>43607</v>
      </c>
      <c r="B385" s="100">
        <f t="shared" si="48"/>
        <v>7956.2919920000004</v>
      </c>
      <c r="C385" s="100">
        <f t="shared" si="49"/>
        <v>244.698914</v>
      </c>
      <c r="D385" s="108">
        <f t="shared" si="43"/>
        <v>2.3562E-2</v>
      </c>
      <c r="F385" s="108">
        <f t="shared" si="44"/>
        <v>-2.7208364492175008E-3</v>
      </c>
      <c r="G385" s="108">
        <f t="shared" si="45"/>
        <v>-4.2081246806953132E-2</v>
      </c>
      <c r="I385" s="118">
        <f t="shared" si="46"/>
        <v>1.3055712803486432E-5</v>
      </c>
      <c r="J385" s="118">
        <f t="shared" si="47"/>
        <v>1.8665705948794095E-3</v>
      </c>
      <c r="Q385" s="111">
        <v>42282</v>
      </c>
      <c r="R385">
        <v>238.14700300000001</v>
      </c>
      <c r="S385" s="111">
        <v>43431</v>
      </c>
      <c r="T385">
        <v>110.010002</v>
      </c>
      <c r="U385" s="63">
        <v>43608</v>
      </c>
      <c r="V385" s="57">
        <v>2.3113999999999999</v>
      </c>
    </row>
    <row r="386" spans="1:22" x14ac:dyDescent="0.25">
      <c r="A386" s="107">
        <v>43608</v>
      </c>
      <c r="B386" s="100">
        <f t="shared" si="48"/>
        <v>7677.2690430000002</v>
      </c>
      <c r="C386" s="100">
        <f t="shared" si="49"/>
        <v>245.96566799999999</v>
      </c>
      <c r="D386" s="108">
        <f t="shared" si="43"/>
        <v>2.3113999999999999E-2</v>
      </c>
      <c r="F386" s="108">
        <f t="shared" si="44"/>
        <v>-3.5699170611071196E-2</v>
      </c>
      <c r="G386" s="108">
        <f t="shared" si="45"/>
        <v>5.1634328658902717E-3</v>
      </c>
      <c r="I386" s="118">
        <f t="shared" si="46"/>
        <v>1.3389454213178502E-3</v>
      </c>
      <c r="J386" s="118">
        <f t="shared" si="47"/>
        <v>1.6328497110770913E-5</v>
      </c>
      <c r="Q386" s="111">
        <v>42283</v>
      </c>
      <c r="R386">
        <v>240.36399800000001</v>
      </c>
      <c r="S386" s="111">
        <v>43432</v>
      </c>
      <c r="T386">
        <v>122.43800400000001</v>
      </c>
      <c r="U386" s="63">
        <v>43609</v>
      </c>
      <c r="V386" s="57">
        <v>2.3214999999999999</v>
      </c>
    </row>
    <row r="387" spans="1:22" x14ac:dyDescent="0.25">
      <c r="A387" s="107">
        <v>43609</v>
      </c>
      <c r="B387" s="100">
        <f t="shared" si="48"/>
        <v>7881.6953130000002</v>
      </c>
      <c r="C387" s="100">
        <f t="shared" si="49"/>
        <v>249.48498499999999</v>
      </c>
      <c r="D387" s="108">
        <f t="shared" ref="D387:D450" si="50">VLOOKUP(A387,U$2:V$2842,2)%</f>
        <v>2.3215E-2</v>
      </c>
      <c r="F387" s="108">
        <f t="shared" si="44"/>
        <v>2.6279131411989454E-2</v>
      </c>
      <c r="G387" s="108">
        <f t="shared" si="45"/>
        <v>1.4206767802727782E-2</v>
      </c>
      <c r="I387" s="118">
        <f t="shared" si="46"/>
        <v>6.4448447951136092E-4</v>
      </c>
      <c r="J387" s="118">
        <f t="shared" si="47"/>
        <v>1.7119598738194546E-4</v>
      </c>
      <c r="Q387" s="111">
        <v>42284</v>
      </c>
      <c r="R387">
        <v>246.16999799999999</v>
      </c>
      <c r="S387" s="111">
        <v>43433</v>
      </c>
      <c r="T387">
        <v>117.542648</v>
      </c>
      <c r="U387" s="63">
        <v>43613</v>
      </c>
      <c r="V387" s="57">
        <v>2.3056000000000001</v>
      </c>
    </row>
    <row r="388" spans="1:22" x14ac:dyDescent="0.25">
      <c r="A388" s="107">
        <v>43613</v>
      </c>
      <c r="B388" s="100">
        <f t="shared" si="48"/>
        <v>8802.7578130000002</v>
      </c>
      <c r="C388" s="100">
        <f t="shared" si="49"/>
        <v>271.76870700000001</v>
      </c>
      <c r="D388" s="108">
        <f t="shared" si="50"/>
        <v>2.3056E-2</v>
      </c>
      <c r="F388" s="108">
        <f t="shared" si="44"/>
        <v>0.11052203825547302</v>
      </c>
      <c r="G388" s="108">
        <f t="shared" si="45"/>
        <v>8.5552629618521614E-2</v>
      </c>
      <c r="I388" s="118">
        <f t="shared" si="46"/>
        <v>1.2018650448873579E-2</v>
      </c>
      <c r="J388" s="118">
        <f t="shared" si="47"/>
        <v>7.1284333877995026E-3</v>
      </c>
      <c r="Q388" s="111">
        <v>42285</v>
      </c>
      <c r="R388">
        <v>243.074997</v>
      </c>
      <c r="S388" s="111">
        <v>43434</v>
      </c>
      <c r="T388">
        <v>113.17141700000001</v>
      </c>
      <c r="U388" s="63">
        <v>43614</v>
      </c>
      <c r="V388" s="57">
        <v>2.3001999999999998</v>
      </c>
    </row>
    <row r="389" spans="1:22" x14ac:dyDescent="0.25">
      <c r="A389" s="107">
        <v>43614</v>
      </c>
      <c r="B389" s="100">
        <f t="shared" si="48"/>
        <v>8718.5917969999991</v>
      </c>
      <c r="C389" s="100">
        <f t="shared" si="49"/>
        <v>269.45568800000001</v>
      </c>
      <c r="D389" s="108">
        <f t="shared" si="50"/>
        <v>2.3001999999999998E-2</v>
      </c>
      <c r="F389" s="108">
        <f t="shared" si="44"/>
        <v>-9.6073265192977431E-3</v>
      </c>
      <c r="G389" s="108">
        <f t="shared" si="45"/>
        <v>-8.5474088139214643E-3</v>
      </c>
      <c r="I389" s="118">
        <f t="shared" si="46"/>
        <v>1.1024494034702579E-4</v>
      </c>
      <c r="J389" s="118">
        <f t="shared" si="47"/>
        <v>9.3508671152868348E-5</v>
      </c>
      <c r="Q389" s="111">
        <v>42286</v>
      </c>
      <c r="R389">
        <v>242.49800099999999</v>
      </c>
      <c r="S389" s="111">
        <v>43435</v>
      </c>
      <c r="T389">
        <v>118.635559</v>
      </c>
      <c r="U389" s="63">
        <v>43615</v>
      </c>
      <c r="V389" s="57">
        <v>2.2921999999999998</v>
      </c>
    </row>
    <row r="390" spans="1:22" x14ac:dyDescent="0.25">
      <c r="A390" s="107">
        <v>43615</v>
      </c>
      <c r="B390" s="100">
        <f t="shared" si="48"/>
        <v>8661.7607420000004</v>
      </c>
      <c r="C390" s="100">
        <f t="shared" si="49"/>
        <v>255.858948</v>
      </c>
      <c r="D390" s="108">
        <f t="shared" si="50"/>
        <v>2.2921999999999998E-2</v>
      </c>
      <c r="F390" s="108">
        <f t="shared" si="44"/>
        <v>-6.5397128645656721E-3</v>
      </c>
      <c r="G390" s="108">
        <f t="shared" si="45"/>
        <v>-5.1777645567649522E-2</v>
      </c>
      <c r="I390" s="118">
        <f t="shared" si="46"/>
        <v>5.5236785345553926E-5</v>
      </c>
      <c r="J390" s="118">
        <f t="shared" si="47"/>
        <v>2.7984337966797468E-3</v>
      </c>
      <c r="Q390" s="111">
        <v>42287</v>
      </c>
      <c r="R390">
        <v>243.740005</v>
      </c>
      <c r="S390" s="111">
        <v>43436</v>
      </c>
      <c r="T390">
        <v>116.388901</v>
      </c>
      <c r="U390" s="63">
        <v>43616</v>
      </c>
      <c r="V390" s="57">
        <v>2.2000000000000002</v>
      </c>
    </row>
    <row r="391" spans="1:22" x14ac:dyDescent="0.25">
      <c r="A391" s="107">
        <v>43616</v>
      </c>
      <c r="B391" s="100">
        <f t="shared" si="48"/>
        <v>8320.2861329999996</v>
      </c>
      <c r="C391" s="100">
        <f t="shared" si="49"/>
        <v>268.11355600000002</v>
      </c>
      <c r="D391" s="108">
        <f t="shared" si="50"/>
        <v>2.2000000000000002E-2</v>
      </c>
      <c r="F391" s="108">
        <f t="shared" si="44"/>
        <v>-4.0221375618155975E-2</v>
      </c>
      <c r="G391" s="108">
        <f t="shared" si="45"/>
        <v>4.6784298929423151E-2</v>
      </c>
      <c r="I391" s="118">
        <f t="shared" si="46"/>
        <v>1.6903452214368498E-3</v>
      </c>
      <c r="J391" s="118">
        <f t="shared" si="47"/>
        <v>2.0849926346548108E-3</v>
      </c>
      <c r="Q391" s="111">
        <v>42288</v>
      </c>
      <c r="R391">
        <v>244.74200400000001</v>
      </c>
      <c r="S391" s="111">
        <v>43437</v>
      </c>
      <c r="T391">
        <v>108.92501799999999</v>
      </c>
      <c r="U391" s="63">
        <v>43619</v>
      </c>
      <c r="V391" s="57">
        <v>2.1133999999999999</v>
      </c>
    </row>
    <row r="392" spans="1:22" x14ac:dyDescent="0.25">
      <c r="A392" s="107">
        <v>43619</v>
      </c>
      <c r="B392" s="100">
        <f t="shared" si="48"/>
        <v>8741.7470699999994</v>
      </c>
      <c r="C392" s="100">
        <f t="shared" si="49"/>
        <v>252.60792499999999</v>
      </c>
      <c r="D392" s="108">
        <f t="shared" si="50"/>
        <v>2.1134E-2</v>
      </c>
      <c r="F392" s="108">
        <f t="shared" si="44"/>
        <v>4.941341805672117E-2</v>
      </c>
      <c r="G392" s="108">
        <f t="shared" si="45"/>
        <v>-5.9572024048688554E-2</v>
      </c>
      <c r="I392" s="118">
        <f t="shared" si="46"/>
        <v>2.3542860353118252E-3</v>
      </c>
      <c r="J392" s="118">
        <f t="shared" si="47"/>
        <v>3.6838348821163027E-3</v>
      </c>
      <c r="Q392" s="111">
        <v>42289</v>
      </c>
      <c r="R392">
        <v>246.875</v>
      </c>
      <c r="S392" s="111">
        <v>43438</v>
      </c>
      <c r="T392">
        <v>110.21418799999999</v>
      </c>
      <c r="U392" s="63">
        <v>43620</v>
      </c>
      <c r="V392" s="57">
        <v>2.1185999999999998</v>
      </c>
    </row>
    <row r="393" spans="1:22" x14ac:dyDescent="0.25">
      <c r="A393" s="107">
        <v>43620</v>
      </c>
      <c r="B393" s="100">
        <f t="shared" si="48"/>
        <v>8210.9853519999997</v>
      </c>
      <c r="C393" s="100">
        <f t="shared" si="49"/>
        <v>241.33879099999999</v>
      </c>
      <c r="D393" s="108">
        <f t="shared" si="50"/>
        <v>2.1185999999999997E-2</v>
      </c>
      <c r="F393" s="108">
        <f t="shared" ref="F393:F456" si="51">LN(B393)-LN(B392)</f>
        <v>-6.2637128507359918E-2</v>
      </c>
      <c r="G393" s="108">
        <f t="shared" ref="G393:G456" si="52">LN(C393)-LN(C392)</f>
        <v>-4.5636865034842877E-2</v>
      </c>
      <c r="I393" s="118">
        <f t="shared" ref="I393:I456" si="53">(F393-N$6)^2</f>
        <v>4.0360051271347668E-3</v>
      </c>
      <c r="J393" s="118">
        <f t="shared" ref="J393:J456" si="54">(G393-O$6)^2</f>
        <v>2.1864456394813723E-3</v>
      </c>
      <c r="Q393" s="111">
        <v>42290</v>
      </c>
      <c r="R393">
        <v>245.199997</v>
      </c>
      <c r="S393" s="111">
        <v>43439</v>
      </c>
      <c r="T393">
        <v>102.475555</v>
      </c>
      <c r="U393" s="63">
        <v>43621</v>
      </c>
      <c r="V393" s="57">
        <v>2.0398999999999998</v>
      </c>
    </row>
    <row r="394" spans="1:22" x14ac:dyDescent="0.25">
      <c r="A394" s="107">
        <v>43621</v>
      </c>
      <c r="B394" s="100">
        <f t="shared" si="48"/>
        <v>7704.3432620000003</v>
      </c>
      <c r="C394" s="100">
        <f t="shared" si="49"/>
        <v>247.05100999999999</v>
      </c>
      <c r="D394" s="108">
        <f t="shared" si="50"/>
        <v>2.0398999999999997E-2</v>
      </c>
      <c r="F394" s="108">
        <f t="shared" si="51"/>
        <v>-6.3688704939107055E-2</v>
      </c>
      <c r="G394" s="108">
        <f t="shared" si="52"/>
        <v>2.3393115421865396E-2</v>
      </c>
      <c r="I394" s="118">
        <f t="shared" si="53"/>
        <v>4.1707233183642407E-3</v>
      </c>
      <c r="J394" s="118">
        <f t="shared" si="54"/>
        <v>4.9597677678434623E-4</v>
      </c>
      <c r="Q394" s="111">
        <v>42291</v>
      </c>
      <c r="R394">
        <v>249.49299600000001</v>
      </c>
      <c r="S394" s="111">
        <v>43440</v>
      </c>
      <c r="T394">
        <v>91.761054999999999</v>
      </c>
      <c r="U394" s="63">
        <v>43622</v>
      </c>
      <c r="V394" s="57">
        <v>2.0346000000000002</v>
      </c>
    </row>
    <row r="395" spans="1:22" x14ac:dyDescent="0.25">
      <c r="A395" s="107">
        <v>43622</v>
      </c>
      <c r="B395" s="100">
        <f t="shared" ref="B395:B458" si="55">VLOOKUP(A395,Q$2:R$2842,2)</f>
        <v>7819.6333009999998</v>
      </c>
      <c r="C395" s="100">
        <f t="shared" si="49"/>
        <v>249.474335</v>
      </c>
      <c r="D395" s="108">
        <f t="shared" si="50"/>
        <v>2.0346000000000003E-2</v>
      </c>
      <c r="F395" s="108">
        <f t="shared" si="51"/>
        <v>1.4853431164899789E-2</v>
      </c>
      <c r="G395" s="108">
        <f t="shared" si="52"/>
        <v>9.7612106444193714E-3</v>
      </c>
      <c r="I395" s="118">
        <f t="shared" si="53"/>
        <v>1.949094825463205E-4</v>
      </c>
      <c r="J395" s="118">
        <f t="shared" si="54"/>
        <v>7.4625950585099159E-5</v>
      </c>
      <c r="Q395" s="111">
        <v>42292</v>
      </c>
      <c r="R395">
        <v>252.10699500000001</v>
      </c>
      <c r="S395" s="111">
        <v>43441</v>
      </c>
      <c r="T395">
        <v>93.294562999999997</v>
      </c>
      <c r="U395" s="63">
        <v>43623</v>
      </c>
      <c r="V395" s="57">
        <v>1.9690000000000001</v>
      </c>
    </row>
    <row r="396" spans="1:22" x14ac:dyDescent="0.25">
      <c r="A396" s="107">
        <v>43623</v>
      </c>
      <c r="B396" s="100">
        <f t="shared" si="55"/>
        <v>7826.9013670000004</v>
      </c>
      <c r="C396" s="100">
        <f t="shared" si="49"/>
        <v>250.93035900000001</v>
      </c>
      <c r="D396" s="108">
        <f t="shared" si="50"/>
        <v>1.9689999999999999E-2</v>
      </c>
      <c r="F396" s="108">
        <f t="shared" si="51"/>
        <v>9.2903210544292847E-4</v>
      </c>
      <c r="G396" s="108">
        <f t="shared" si="52"/>
        <v>5.8194022819151314E-3</v>
      </c>
      <c r="I396" s="118">
        <f t="shared" si="53"/>
        <v>1.3395280382114173E-9</v>
      </c>
      <c r="J396" s="118">
        <f t="shared" si="54"/>
        <v>2.2060145623413141E-5</v>
      </c>
      <c r="Q396" s="111">
        <v>42293</v>
      </c>
      <c r="R396">
        <v>254.29600500000001</v>
      </c>
      <c r="S396" s="111">
        <v>43442</v>
      </c>
      <c r="T396">
        <v>92.159637000000004</v>
      </c>
      <c r="U396" s="63">
        <v>43626</v>
      </c>
      <c r="V396" s="57">
        <v>2.0211999999999999</v>
      </c>
    </row>
    <row r="397" spans="1:22" x14ac:dyDescent="0.25">
      <c r="A397" s="107">
        <v>43626</v>
      </c>
      <c r="B397" s="100">
        <f t="shared" si="55"/>
        <v>7692.2846680000002</v>
      </c>
      <c r="C397" s="100">
        <f t="shared" si="49"/>
        <v>247.520126</v>
      </c>
      <c r="D397" s="108">
        <f t="shared" si="50"/>
        <v>2.0211999999999997E-2</v>
      </c>
      <c r="F397" s="108">
        <f t="shared" si="51"/>
        <v>-1.7348857745860258E-2</v>
      </c>
      <c r="G397" s="108">
        <f t="shared" si="52"/>
        <v>-1.3683550576583769E-2</v>
      </c>
      <c r="I397" s="118">
        <f t="shared" si="53"/>
        <v>3.3274467136897614E-4</v>
      </c>
      <c r="J397" s="118">
        <f t="shared" si="54"/>
        <v>2.1922148349855621E-4</v>
      </c>
      <c r="Q397" s="111">
        <v>42294</v>
      </c>
      <c r="R397">
        <v>262.74700899999999</v>
      </c>
      <c r="S397" s="111">
        <v>43443</v>
      </c>
      <c r="T397">
        <v>95.142059000000003</v>
      </c>
      <c r="U397" s="63">
        <v>43627</v>
      </c>
      <c r="V397" s="57">
        <v>2.0550999999999999</v>
      </c>
    </row>
    <row r="398" spans="1:22" x14ac:dyDescent="0.25">
      <c r="A398" s="107">
        <v>43627</v>
      </c>
      <c r="B398" s="100">
        <f t="shared" si="55"/>
        <v>8004.2436520000001</v>
      </c>
      <c r="C398" s="100">
        <f t="shared" si="49"/>
        <v>245.78183000000001</v>
      </c>
      <c r="D398" s="108">
        <f t="shared" si="50"/>
        <v>2.0551E-2</v>
      </c>
      <c r="F398" s="108">
        <f t="shared" si="51"/>
        <v>3.9754022175445769E-2</v>
      </c>
      <c r="G398" s="108">
        <f t="shared" si="52"/>
        <v>-7.0476233625367257E-3</v>
      </c>
      <c r="I398" s="118">
        <f t="shared" si="53"/>
        <v>1.5102231488319671E-3</v>
      </c>
      <c r="J398" s="118">
        <f t="shared" si="54"/>
        <v>6.6752212416738035E-5</v>
      </c>
      <c r="Q398" s="111">
        <v>42295</v>
      </c>
      <c r="R398">
        <v>270.90701300000001</v>
      </c>
      <c r="S398" s="111">
        <v>43444</v>
      </c>
      <c r="T398">
        <v>91.685654</v>
      </c>
      <c r="U398" s="63">
        <v>43628</v>
      </c>
      <c r="V398" s="57">
        <v>2.0131999999999999</v>
      </c>
    </row>
    <row r="399" spans="1:22" x14ac:dyDescent="0.25">
      <c r="A399" s="107">
        <v>43628</v>
      </c>
      <c r="B399" s="100">
        <f t="shared" si="55"/>
        <v>7925.4340819999998</v>
      </c>
      <c r="C399" s="100">
        <f t="shared" si="49"/>
        <v>260.90329000000003</v>
      </c>
      <c r="D399" s="108">
        <f t="shared" si="50"/>
        <v>2.0131999999999997E-2</v>
      </c>
      <c r="F399" s="108">
        <f t="shared" si="51"/>
        <v>-9.8947655202596962E-3</v>
      </c>
      <c r="G399" s="108">
        <f t="shared" si="52"/>
        <v>5.9705529746788777E-2</v>
      </c>
      <c r="I399" s="118">
        <f t="shared" si="53"/>
        <v>1.1636364203618821E-4</v>
      </c>
      <c r="J399" s="118">
        <f t="shared" si="54"/>
        <v>3.4319620768140532E-3</v>
      </c>
      <c r="Q399" s="111">
        <v>42296</v>
      </c>
      <c r="R399">
        <v>261.86099200000001</v>
      </c>
      <c r="S399" s="111">
        <v>43445</v>
      </c>
      <c r="T399">
        <v>88.945305000000005</v>
      </c>
      <c r="U399" s="63">
        <v>43629</v>
      </c>
      <c r="V399" s="57">
        <v>1.9975000000000001</v>
      </c>
    </row>
    <row r="400" spans="1:22" x14ac:dyDescent="0.25">
      <c r="A400" s="107">
        <v>43629</v>
      </c>
      <c r="B400" s="100">
        <f t="shared" si="55"/>
        <v>8145.5454099999997</v>
      </c>
      <c r="C400" s="100">
        <f t="shared" si="49"/>
        <v>256.16879299999999</v>
      </c>
      <c r="D400" s="108">
        <f t="shared" si="50"/>
        <v>1.9975E-2</v>
      </c>
      <c r="F400" s="108">
        <f t="shared" si="51"/>
        <v>2.7394110348570422E-2</v>
      </c>
      <c r="G400" s="108">
        <f t="shared" si="52"/>
        <v>-1.8313227397004361E-2</v>
      </c>
      <c r="I400" s="118">
        <f t="shared" si="53"/>
        <v>7.0233892655892154E-4</v>
      </c>
      <c r="J400" s="118">
        <f t="shared" si="54"/>
        <v>3.7775058403249386E-4</v>
      </c>
      <c r="Q400" s="111">
        <v>42297</v>
      </c>
      <c r="R400">
        <v>263.57199100000003</v>
      </c>
      <c r="S400" s="111">
        <v>43446</v>
      </c>
      <c r="T400">
        <v>90.593299999999999</v>
      </c>
      <c r="U400" s="63">
        <v>43630</v>
      </c>
      <c r="V400" s="57">
        <v>2.0076999999999998</v>
      </c>
    </row>
    <row r="401" spans="1:22" x14ac:dyDescent="0.25">
      <c r="A401" s="107">
        <v>43630</v>
      </c>
      <c r="B401" s="100">
        <f t="shared" si="55"/>
        <v>8230.8984380000002</v>
      </c>
      <c r="C401" s="100">
        <f t="shared" si="49"/>
        <v>264.08746300000001</v>
      </c>
      <c r="D401" s="108">
        <f t="shared" si="50"/>
        <v>2.0076999999999998E-2</v>
      </c>
      <c r="F401" s="108">
        <f t="shared" si="51"/>
        <v>1.0423972586091068E-2</v>
      </c>
      <c r="G401" s="108">
        <f t="shared" si="52"/>
        <v>3.0443772659617174E-2</v>
      </c>
      <c r="I401" s="118">
        <f t="shared" si="53"/>
        <v>9.0850255610548596E-5</v>
      </c>
      <c r="J401" s="118">
        <f t="shared" si="54"/>
        <v>8.5973237691046626E-4</v>
      </c>
      <c r="Q401" s="111">
        <v>42298</v>
      </c>
      <c r="R401">
        <v>269.30599999999998</v>
      </c>
      <c r="S401" s="111">
        <v>43447</v>
      </c>
      <c r="T401">
        <v>86.539314000000005</v>
      </c>
      <c r="U401" s="63">
        <v>43633</v>
      </c>
      <c r="V401" s="57">
        <v>2.0442</v>
      </c>
    </row>
    <row r="402" spans="1:22" x14ac:dyDescent="0.25">
      <c r="A402" s="107">
        <v>43633</v>
      </c>
      <c r="B402" s="100">
        <f t="shared" si="55"/>
        <v>8988.9238280000009</v>
      </c>
      <c r="C402" s="100">
        <f t="shared" si="49"/>
        <v>274.35110500000002</v>
      </c>
      <c r="D402" s="108">
        <f t="shared" si="50"/>
        <v>2.0442000000000002E-2</v>
      </c>
      <c r="F402" s="108">
        <f t="shared" si="51"/>
        <v>8.8097958690877221E-2</v>
      </c>
      <c r="G402" s="108">
        <f t="shared" si="52"/>
        <v>3.812834367744955E-2</v>
      </c>
      <c r="I402" s="118">
        <f t="shared" si="53"/>
        <v>7.6048037908882085E-3</v>
      </c>
      <c r="J402" s="118">
        <f t="shared" si="54"/>
        <v>1.3694265932196075E-3</v>
      </c>
      <c r="Q402" s="111">
        <v>42299</v>
      </c>
      <c r="R402">
        <v>266.49600199999998</v>
      </c>
      <c r="S402" s="111">
        <v>43448</v>
      </c>
      <c r="T402">
        <v>84.308295999999999</v>
      </c>
      <c r="U402" s="63">
        <v>43634</v>
      </c>
      <c r="V402" s="57">
        <v>2.0729000000000002</v>
      </c>
    </row>
    <row r="403" spans="1:22" x14ac:dyDescent="0.25">
      <c r="A403" s="107">
        <v>43634</v>
      </c>
      <c r="B403" s="100">
        <f t="shared" si="55"/>
        <v>9335.4667969999991</v>
      </c>
      <c r="C403" s="100">
        <f t="shared" si="49"/>
        <v>265.051849</v>
      </c>
      <c r="D403" s="108">
        <f t="shared" si="50"/>
        <v>2.0729000000000001E-2</v>
      </c>
      <c r="F403" s="108">
        <f t="shared" si="51"/>
        <v>3.7827647135491915E-2</v>
      </c>
      <c r="G403" s="108">
        <f t="shared" si="52"/>
        <v>-3.4483227746975764E-2</v>
      </c>
      <c r="I403" s="118">
        <f t="shared" si="53"/>
        <v>1.3642100770612415E-3</v>
      </c>
      <c r="J403" s="118">
        <f t="shared" si="54"/>
        <v>1.2677734992571333E-3</v>
      </c>
      <c r="Q403" s="111">
        <v>42300</v>
      </c>
      <c r="R403">
        <v>273.64898699999998</v>
      </c>
      <c r="S403" s="111">
        <v>43449</v>
      </c>
      <c r="T403">
        <v>84.440810999999997</v>
      </c>
      <c r="U403" s="63">
        <v>43635</v>
      </c>
      <c r="V403" s="57">
        <v>1.9338</v>
      </c>
    </row>
    <row r="404" spans="1:22" x14ac:dyDescent="0.25">
      <c r="A404" s="107">
        <v>43635</v>
      </c>
      <c r="B404" s="100">
        <f t="shared" si="55"/>
        <v>9078.7275389999995</v>
      </c>
      <c r="C404" s="100">
        <f t="shared" si="49"/>
        <v>269.43179300000003</v>
      </c>
      <c r="D404" s="108">
        <f t="shared" si="50"/>
        <v>1.9338000000000001E-2</v>
      </c>
      <c r="F404" s="108">
        <f t="shared" si="51"/>
        <v>-2.7886736862111405E-2</v>
      </c>
      <c r="G404" s="108">
        <f t="shared" si="52"/>
        <v>1.6389807666827849E-2</v>
      </c>
      <c r="I404" s="118">
        <f t="shared" si="53"/>
        <v>8.2824059159526122E-4</v>
      </c>
      <c r="J404" s="118">
        <f t="shared" si="54"/>
        <v>2.3308826037949382E-4</v>
      </c>
      <c r="Q404" s="111">
        <v>42301</v>
      </c>
      <c r="R404">
        <v>276.50399800000002</v>
      </c>
      <c r="S404" s="111">
        <v>43450</v>
      </c>
      <c r="T404">
        <v>85.262100000000004</v>
      </c>
      <c r="U404" s="63">
        <v>43636</v>
      </c>
      <c r="V404" s="57">
        <v>1.9258999999999999</v>
      </c>
    </row>
    <row r="405" spans="1:22" x14ac:dyDescent="0.25">
      <c r="A405" s="107">
        <v>43636</v>
      </c>
      <c r="B405" s="100">
        <f t="shared" si="55"/>
        <v>9273.0605469999991</v>
      </c>
      <c r="C405" s="100">
        <f t="shared" si="49"/>
        <v>271.69500699999998</v>
      </c>
      <c r="D405" s="108">
        <f t="shared" si="50"/>
        <v>1.9258999999999998E-2</v>
      </c>
      <c r="F405" s="108">
        <f t="shared" si="51"/>
        <v>2.117943726698357E-2</v>
      </c>
      <c r="G405" s="108">
        <f t="shared" si="52"/>
        <v>8.3648682586066059E-3</v>
      </c>
      <c r="I405" s="118">
        <f t="shared" si="53"/>
        <v>4.1156256070817908E-4</v>
      </c>
      <c r="J405" s="118">
        <f t="shared" si="54"/>
        <v>5.2450748588926837E-5</v>
      </c>
      <c r="Q405" s="111">
        <v>42302</v>
      </c>
      <c r="R405">
        <v>281.44500699999998</v>
      </c>
      <c r="S405" s="111">
        <v>43451</v>
      </c>
      <c r="T405">
        <v>95.133826999999997</v>
      </c>
      <c r="U405" s="63">
        <v>43637</v>
      </c>
      <c r="V405" s="57">
        <v>1.9282999999999999</v>
      </c>
    </row>
    <row r="406" spans="1:22" x14ac:dyDescent="0.25">
      <c r="A406" s="107">
        <v>43637</v>
      </c>
      <c r="B406" s="100">
        <f t="shared" si="55"/>
        <v>9525.0742190000001</v>
      </c>
      <c r="C406" s="100">
        <f t="shared" si="49"/>
        <v>294.91027800000001</v>
      </c>
      <c r="D406" s="108">
        <f t="shared" si="50"/>
        <v>1.9282999999999998E-2</v>
      </c>
      <c r="F406" s="108">
        <f t="shared" si="51"/>
        <v>2.6814231820241119E-2</v>
      </c>
      <c r="G406" s="108">
        <f t="shared" si="52"/>
        <v>8.1991028329094107E-2</v>
      </c>
      <c r="I406" s="118">
        <f t="shared" si="53"/>
        <v>6.7193967781717118E-4</v>
      </c>
      <c r="J406" s="118">
        <f t="shared" si="54"/>
        <v>6.5397060397617774E-3</v>
      </c>
      <c r="Q406" s="111">
        <v>42303</v>
      </c>
      <c r="R406">
        <v>283.62799100000001</v>
      </c>
      <c r="S406" s="111">
        <v>43452</v>
      </c>
      <c r="T406">
        <v>101.11245700000001</v>
      </c>
      <c r="U406" s="63">
        <v>43640</v>
      </c>
      <c r="V406" s="57">
        <v>1.9177</v>
      </c>
    </row>
    <row r="407" spans="1:22" x14ac:dyDescent="0.25">
      <c r="A407" s="107">
        <v>43640</v>
      </c>
      <c r="B407" s="100">
        <f t="shared" si="55"/>
        <v>10853.744140999999</v>
      </c>
      <c r="C407" s="100">
        <f t="shared" si="49"/>
        <v>310.42468300000002</v>
      </c>
      <c r="D407" s="108">
        <f t="shared" si="50"/>
        <v>1.9177E-2</v>
      </c>
      <c r="F407" s="108">
        <f t="shared" si="51"/>
        <v>0.1305823895757392</v>
      </c>
      <c r="G407" s="108">
        <f t="shared" si="52"/>
        <v>5.1270137415477812E-2</v>
      </c>
      <c r="I407" s="118">
        <f t="shared" si="53"/>
        <v>1.6819484955391855E-2</v>
      </c>
      <c r="J407" s="118">
        <f t="shared" si="54"/>
        <v>2.5147775796064168E-3</v>
      </c>
      <c r="Q407" s="111">
        <v>42304</v>
      </c>
      <c r="R407">
        <v>285.18099999999998</v>
      </c>
      <c r="S407" s="111">
        <v>43453</v>
      </c>
      <c r="T407">
        <v>101.26857800000001</v>
      </c>
      <c r="U407" s="63">
        <v>43641</v>
      </c>
      <c r="V407" s="57">
        <v>1.9307000000000001</v>
      </c>
    </row>
    <row r="408" spans="1:22" x14ac:dyDescent="0.25">
      <c r="A408" s="107">
        <v>43641</v>
      </c>
      <c r="B408" s="100">
        <f t="shared" si="55"/>
        <v>11007.202148</v>
      </c>
      <c r="C408" s="100">
        <f t="shared" si="49"/>
        <v>318.12631199999998</v>
      </c>
      <c r="D408" s="108">
        <f t="shared" si="50"/>
        <v>1.9307000000000001E-2</v>
      </c>
      <c r="F408" s="108">
        <f t="shared" si="51"/>
        <v>1.4039696697302873E-2</v>
      </c>
      <c r="G408" s="108">
        <f t="shared" si="52"/>
        <v>2.4507206339567489E-2</v>
      </c>
      <c r="I408" s="118">
        <f t="shared" si="53"/>
        <v>1.7285055476715588E-4</v>
      </c>
      <c r="J408" s="118">
        <f t="shared" si="54"/>
        <v>5.4684077929009745E-4</v>
      </c>
      <c r="Q408" s="111">
        <v>42305</v>
      </c>
      <c r="R408">
        <v>293.70300300000002</v>
      </c>
      <c r="S408" s="111">
        <v>43454</v>
      </c>
      <c r="T408">
        <v>116.21687300000001</v>
      </c>
      <c r="U408" s="63">
        <v>43642</v>
      </c>
      <c r="V408" s="57">
        <v>1.962</v>
      </c>
    </row>
    <row r="409" spans="1:22" x14ac:dyDescent="0.25">
      <c r="A409" s="107">
        <v>43642</v>
      </c>
      <c r="B409" s="100">
        <f t="shared" si="55"/>
        <v>11778.581055000001</v>
      </c>
      <c r="C409" s="100">
        <f t="shared" si="49"/>
        <v>336.753174</v>
      </c>
      <c r="D409" s="108">
        <f t="shared" si="50"/>
        <v>1.9619999999999999E-2</v>
      </c>
      <c r="F409" s="108">
        <f t="shared" si="51"/>
        <v>6.7732917956716321E-2</v>
      </c>
      <c r="G409" s="108">
        <f t="shared" si="52"/>
        <v>5.690172917449754E-2</v>
      </c>
      <c r="I409" s="118">
        <f t="shared" si="53"/>
        <v>4.4676504904639447E-3</v>
      </c>
      <c r="J409" s="118">
        <f t="shared" si="54"/>
        <v>3.1113135547833006E-3</v>
      </c>
      <c r="Q409" s="111">
        <v>42306</v>
      </c>
      <c r="R409">
        <v>304.324005</v>
      </c>
      <c r="S409" s="111">
        <v>43455</v>
      </c>
      <c r="T409">
        <v>109.49623099999999</v>
      </c>
      <c r="U409" s="63">
        <v>43643</v>
      </c>
      <c r="V409" s="57">
        <v>1.9383999999999999</v>
      </c>
    </row>
    <row r="410" spans="1:22" x14ac:dyDescent="0.25">
      <c r="A410" s="107">
        <v>43643</v>
      </c>
      <c r="B410" s="100">
        <f t="shared" si="55"/>
        <v>13017.125</v>
      </c>
      <c r="C410" s="100">
        <f t="shared" si="49"/>
        <v>294.26763899999997</v>
      </c>
      <c r="D410" s="108">
        <f t="shared" si="50"/>
        <v>1.9383999999999998E-2</v>
      </c>
      <c r="F410" s="108">
        <f t="shared" si="51"/>
        <v>9.9983081032126719E-2</v>
      </c>
      <c r="G410" s="108">
        <f t="shared" si="52"/>
        <v>-0.13486055066762237</v>
      </c>
      <c r="I410" s="118">
        <f t="shared" si="53"/>
        <v>9.8189566181776048E-3</v>
      </c>
      <c r="J410" s="118">
        <f t="shared" si="54"/>
        <v>1.8491411650268307E-2</v>
      </c>
      <c r="Q410" s="111">
        <v>42307</v>
      </c>
      <c r="R410">
        <v>313.942993</v>
      </c>
      <c r="S410" s="111">
        <v>43456</v>
      </c>
      <c r="T410">
        <v>116.75949900000001</v>
      </c>
      <c r="U410" s="63">
        <v>43644</v>
      </c>
      <c r="V410" s="57">
        <v>1.9251</v>
      </c>
    </row>
    <row r="411" spans="1:22" x14ac:dyDescent="0.25">
      <c r="A411" s="107">
        <v>43644</v>
      </c>
      <c r="B411" s="100">
        <f t="shared" si="55"/>
        <v>11162.167969</v>
      </c>
      <c r="C411" s="100">
        <f t="shared" si="49"/>
        <v>311.22610500000002</v>
      </c>
      <c r="D411" s="108">
        <f t="shared" si="50"/>
        <v>1.9251000000000001E-2</v>
      </c>
      <c r="F411" s="108">
        <f t="shared" si="51"/>
        <v>-0.15373559772343448</v>
      </c>
      <c r="G411" s="108">
        <f t="shared" si="52"/>
        <v>5.6029983779342096E-2</v>
      </c>
      <c r="I411" s="118">
        <f t="shared" si="53"/>
        <v>2.3909827743793476E-2</v>
      </c>
      <c r="J411" s="118">
        <f t="shared" si="54"/>
        <v>3.0148230608125263E-3</v>
      </c>
      <c r="Q411" s="111">
        <v>42308</v>
      </c>
      <c r="R411">
        <v>328.51199300000002</v>
      </c>
      <c r="S411" s="111">
        <v>43457</v>
      </c>
      <c r="T411">
        <v>130.76525899999999</v>
      </c>
      <c r="U411" s="63">
        <v>43647</v>
      </c>
      <c r="V411" s="57">
        <v>1.9302999999999999</v>
      </c>
    </row>
    <row r="412" spans="1:22" x14ac:dyDescent="0.25">
      <c r="A412" s="107">
        <v>43647</v>
      </c>
      <c r="B412" s="100">
        <f t="shared" si="55"/>
        <v>10796.930664</v>
      </c>
      <c r="C412" s="100">
        <f t="shared" si="49"/>
        <v>293.64111300000002</v>
      </c>
      <c r="D412" s="108">
        <f t="shared" si="50"/>
        <v>1.9303000000000001E-2</v>
      </c>
      <c r="F412" s="108">
        <f t="shared" si="51"/>
        <v>-3.3268304581300256E-2</v>
      </c>
      <c r="G412" s="108">
        <f t="shared" si="52"/>
        <v>-5.8161356156595012E-2</v>
      </c>
      <c r="I412" s="118">
        <f t="shared" si="53"/>
        <v>1.1669559608128259E-3</v>
      </c>
      <c r="J412" s="118">
        <f t="shared" si="54"/>
        <v>3.5145850095332077E-3</v>
      </c>
      <c r="Q412" s="111">
        <v>42309</v>
      </c>
      <c r="R412">
        <v>315.00500499999998</v>
      </c>
      <c r="S412" s="111">
        <v>43458</v>
      </c>
      <c r="T412">
        <v>140.23800700000001</v>
      </c>
      <c r="U412" s="63">
        <v>43648</v>
      </c>
      <c r="V412" s="57">
        <v>1.9145000000000001</v>
      </c>
    </row>
    <row r="413" spans="1:22" x14ac:dyDescent="0.25">
      <c r="A413" s="107">
        <v>43648</v>
      </c>
      <c r="B413" s="100">
        <f t="shared" si="55"/>
        <v>10588.683594</v>
      </c>
      <c r="C413" s="100">
        <f t="shared" si="49"/>
        <v>291.59643599999998</v>
      </c>
      <c r="D413" s="108">
        <f t="shared" si="50"/>
        <v>1.9145000000000002E-2</v>
      </c>
      <c r="F413" s="108">
        <f t="shared" si="51"/>
        <v>-1.9476050589515737E-2</v>
      </c>
      <c r="G413" s="108">
        <f t="shared" si="52"/>
        <v>-6.9875397533456507E-3</v>
      </c>
      <c r="I413" s="118">
        <f t="shared" si="53"/>
        <v>4.1487510508218106E-4</v>
      </c>
      <c r="J413" s="118">
        <f t="shared" si="54"/>
        <v>6.5774031922859373E-5</v>
      </c>
      <c r="Q413" s="111">
        <v>42310</v>
      </c>
      <c r="R413">
        <v>325.94198599999999</v>
      </c>
      <c r="S413" s="111">
        <v>43459</v>
      </c>
      <c r="T413">
        <v>129.844345</v>
      </c>
      <c r="U413" s="63">
        <v>43649</v>
      </c>
      <c r="V413" s="57">
        <v>1.9117999999999999</v>
      </c>
    </row>
    <row r="414" spans="1:22" x14ac:dyDescent="0.25">
      <c r="A414" s="107">
        <v>43649</v>
      </c>
      <c r="B414" s="100">
        <f t="shared" si="55"/>
        <v>10818.15625</v>
      </c>
      <c r="C414" s="100">
        <f t="shared" si="49"/>
        <v>303.09997600000003</v>
      </c>
      <c r="D414" s="108">
        <f t="shared" si="50"/>
        <v>1.9118E-2</v>
      </c>
      <c r="F414" s="108">
        <f t="shared" si="51"/>
        <v>2.1440011493949029E-2</v>
      </c>
      <c r="G414" s="108">
        <f t="shared" si="52"/>
        <v>3.8691927044377294E-2</v>
      </c>
      <c r="I414" s="118">
        <f t="shared" si="53"/>
        <v>4.2220300078320944E-4</v>
      </c>
      <c r="J414" s="118">
        <f t="shared" si="54"/>
        <v>1.4114558859382406E-3</v>
      </c>
      <c r="Q414" s="111">
        <v>42311</v>
      </c>
      <c r="R414">
        <v>361.87298600000003</v>
      </c>
      <c r="S414" s="111">
        <v>43460</v>
      </c>
      <c r="T414">
        <v>131.86563100000001</v>
      </c>
      <c r="U414" s="63">
        <v>43651</v>
      </c>
      <c r="V414" s="57">
        <v>1.9663999999999999</v>
      </c>
    </row>
    <row r="415" spans="1:22" x14ac:dyDescent="0.25">
      <c r="A415" s="107">
        <v>43651</v>
      </c>
      <c r="B415" s="100">
        <f t="shared" si="55"/>
        <v>11203.102539</v>
      </c>
      <c r="C415" s="100">
        <f t="shared" si="49"/>
        <v>287.99752799999999</v>
      </c>
      <c r="D415" s="108">
        <f t="shared" si="50"/>
        <v>1.9664000000000001E-2</v>
      </c>
      <c r="F415" s="108">
        <f t="shared" si="51"/>
        <v>3.4964895485920522E-2</v>
      </c>
      <c r="G415" s="108">
        <f t="shared" si="52"/>
        <v>-5.1110808116190398E-2</v>
      </c>
      <c r="I415" s="118">
        <f t="shared" si="53"/>
        <v>1.16093273105925E-3</v>
      </c>
      <c r="J415" s="118">
        <f t="shared" si="54"/>
        <v>2.7283267665307066E-3</v>
      </c>
      <c r="Q415" s="111">
        <v>42312</v>
      </c>
      <c r="R415">
        <v>403.66400099999998</v>
      </c>
      <c r="S415" s="111">
        <v>43461</v>
      </c>
      <c r="T415">
        <v>116.575912</v>
      </c>
      <c r="U415" s="63">
        <v>43654</v>
      </c>
      <c r="V415" s="57">
        <v>1.9951000000000001</v>
      </c>
    </row>
    <row r="416" spans="1:22" x14ac:dyDescent="0.25">
      <c r="A416" s="107">
        <v>43654</v>
      </c>
      <c r="B416" s="100">
        <f t="shared" si="55"/>
        <v>11446.596680000001</v>
      </c>
      <c r="C416" s="100">
        <f t="shared" si="49"/>
        <v>313.25140399999998</v>
      </c>
      <c r="D416" s="108">
        <f t="shared" si="50"/>
        <v>1.9951E-2</v>
      </c>
      <c r="F416" s="108">
        <f t="shared" si="51"/>
        <v>2.1501700279028313E-2</v>
      </c>
      <c r="G416" s="108">
        <f t="shared" si="52"/>
        <v>8.4054179043453914E-2</v>
      </c>
      <c r="I416" s="118">
        <f t="shared" si="53"/>
        <v>4.2474191665313666E-4</v>
      </c>
      <c r="J416" s="118">
        <f t="shared" si="54"/>
        <v>6.8776502271793837E-3</v>
      </c>
      <c r="Q416" s="111">
        <v>42313</v>
      </c>
      <c r="R416">
        <v>408.07699600000001</v>
      </c>
      <c r="S416" s="111">
        <v>43462</v>
      </c>
      <c r="T416">
        <v>137.647018</v>
      </c>
      <c r="U416" s="63">
        <v>43655</v>
      </c>
      <c r="V416" s="57">
        <v>2.0106999999999999</v>
      </c>
    </row>
    <row r="417" spans="1:22" x14ac:dyDescent="0.25">
      <c r="A417" s="107">
        <v>43655</v>
      </c>
      <c r="B417" s="100">
        <f t="shared" si="55"/>
        <v>12284.326171999999</v>
      </c>
      <c r="C417" s="100">
        <f t="shared" si="49"/>
        <v>308.881012</v>
      </c>
      <c r="D417" s="108">
        <f t="shared" si="50"/>
        <v>2.0107E-2</v>
      </c>
      <c r="F417" s="108">
        <f t="shared" si="51"/>
        <v>7.0631702184858369E-2</v>
      </c>
      <c r="G417" s="108">
        <f t="shared" si="52"/>
        <v>-1.4049947505339944E-2</v>
      </c>
      <c r="I417" s="118">
        <f t="shared" si="53"/>
        <v>4.8635657303078709E-3</v>
      </c>
      <c r="J417" s="118">
        <f t="shared" si="54"/>
        <v>2.3020557127405615E-4</v>
      </c>
      <c r="Q417" s="111">
        <v>42314</v>
      </c>
      <c r="R417">
        <v>388.04699699999998</v>
      </c>
      <c r="S417" s="111">
        <v>43463</v>
      </c>
      <c r="T417">
        <v>138.01834099999999</v>
      </c>
      <c r="U417" s="63">
        <v>43656</v>
      </c>
      <c r="V417" s="57">
        <v>1.9321999999999999</v>
      </c>
    </row>
    <row r="418" spans="1:22" x14ac:dyDescent="0.25">
      <c r="A418" s="107">
        <v>43656</v>
      </c>
      <c r="B418" s="100">
        <f t="shared" si="55"/>
        <v>12571.537109000001</v>
      </c>
      <c r="C418" s="100">
        <f t="shared" si="49"/>
        <v>290.002319</v>
      </c>
      <c r="D418" s="108">
        <f t="shared" si="50"/>
        <v>1.9321999999999999E-2</v>
      </c>
      <c r="F418" s="108">
        <f t="shared" si="51"/>
        <v>2.3111144241282133E-2</v>
      </c>
      <c r="G418" s="108">
        <f t="shared" si="52"/>
        <v>-6.3067208803618158E-2</v>
      </c>
      <c r="I418" s="118">
        <f t="shared" si="53"/>
        <v>4.9367114957217333E-4</v>
      </c>
      <c r="J418" s="118">
        <f t="shared" si="54"/>
        <v>4.1203289036211704E-3</v>
      </c>
      <c r="Q418" s="111">
        <v>42315</v>
      </c>
      <c r="R418">
        <v>374.26901199999998</v>
      </c>
      <c r="S418" s="111">
        <v>43464</v>
      </c>
      <c r="T418">
        <v>139.85945100000001</v>
      </c>
      <c r="U418" s="63">
        <v>43657</v>
      </c>
      <c r="V418" s="57">
        <v>1.9582999999999999</v>
      </c>
    </row>
    <row r="419" spans="1:22" x14ac:dyDescent="0.25">
      <c r="A419" s="107">
        <v>43657</v>
      </c>
      <c r="B419" s="100">
        <f t="shared" si="55"/>
        <v>12139.713867</v>
      </c>
      <c r="C419" s="100">
        <f t="shared" si="49"/>
        <v>268.70404100000002</v>
      </c>
      <c r="D419" s="108">
        <f t="shared" si="50"/>
        <v>1.9583E-2</v>
      </c>
      <c r="F419" s="108">
        <f t="shared" si="51"/>
        <v>-3.4953083142356789E-2</v>
      </c>
      <c r="G419" s="108">
        <f t="shared" si="52"/>
        <v>-7.6278364914874608E-2</v>
      </c>
      <c r="I419" s="118">
        <f t="shared" si="53"/>
        <v>1.2849009946833464E-3</v>
      </c>
      <c r="J419" s="118">
        <f t="shared" si="54"/>
        <v>5.9909061735943878E-3</v>
      </c>
      <c r="Q419" s="111">
        <v>42316</v>
      </c>
      <c r="R419">
        <v>384.27801499999998</v>
      </c>
      <c r="S419" s="111">
        <v>43465</v>
      </c>
      <c r="T419">
        <v>133.368256</v>
      </c>
      <c r="U419" s="63">
        <v>43658</v>
      </c>
      <c r="V419" s="57">
        <v>1.9554</v>
      </c>
    </row>
    <row r="420" spans="1:22" x14ac:dyDescent="0.25">
      <c r="A420" s="107">
        <v>43658</v>
      </c>
      <c r="B420" s="100">
        <f t="shared" si="55"/>
        <v>11354.299805000001</v>
      </c>
      <c r="C420" s="100">
        <f t="shared" si="49"/>
        <v>276.276703</v>
      </c>
      <c r="D420" s="108">
        <f t="shared" si="50"/>
        <v>1.9554000000000002E-2</v>
      </c>
      <c r="F420" s="108">
        <f t="shared" si="51"/>
        <v>-6.6885706282162616E-2</v>
      </c>
      <c r="G420" s="108">
        <f t="shared" si="52"/>
        <v>2.7792356018491837E-2</v>
      </c>
      <c r="I420" s="118">
        <f t="shared" si="53"/>
        <v>4.5938761024785736E-3</v>
      </c>
      <c r="J420" s="118">
        <f t="shared" si="54"/>
        <v>7.1127698737489229E-4</v>
      </c>
      <c r="Q420" s="111">
        <v>42317</v>
      </c>
      <c r="R420">
        <v>374.324005</v>
      </c>
      <c r="S420" s="111">
        <v>43466</v>
      </c>
      <c r="T420">
        <v>140.819412</v>
      </c>
      <c r="U420" s="63">
        <v>43661</v>
      </c>
      <c r="V420" s="57">
        <v>1.9553</v>
      </c>
    </row>
    <row r="421" spans="1:22" x14ac:dyDescent="0.25">
      <c r="A421" s="107">
        <v>43661</v>
      </c>
      <c r="B421" s="100">
        <f t="shared" si="55"/>
        <v>10257.838867</v>
      </c>
      <c r="C421" s="100">
        <f t="shared" si="49"/>
        <v>229.77600100000001</v>
      </c>
      <c r="D421" s="108">
        <f t="shared" si="50"/>
        <v>1.9553000000000001E-2</v>
      </c>
      <c r="F421" s="108">
        <f t="shared" si="51"/>
        <v>-0.10155432882060822</v>
      </c>
      <c r="G421" s="108">
        <f t="shared" si="52"/>
        <v>-0.18429798493356131</v>
      </c>
      <c r="I421" s="118">
        <f t="shared" si="53"/>
        <v>1.0495338913703996E-2</v>
      </c>
      <c r="J421" s="118">
        <f t="shared" si="54"/>
        <v>3.4380785660432477E-2</v>
      </c>
      <c r="Q421" s="111">
        <v>42318</v>
      </c>
      <c r="R421">
        <v>379.98400900000001</v>
      </c>
      <c r="S421" s="111">
        <v>43467</v>
      </c>
      <c r="T421">
        <v>155.047684</v>
      </c>
      <c r="U421" s="63">
        <v>43662</v>
      </c>
      <c r="V421" s="57">
        <v>1.984</v>
      </c>
    </row>
    <row r="422" spans="1:22" x14ac:dyDescent="0.25">
      <c r="A422" s="107">
        <v>43662</v>
      </c>
      <c r="B422" s="100">
        <f t="shared" si="55"/>
        <v>10896.653319999999</v>
      </c>
      <c r="C422" s="100">
        <f t="shared" si="49"/>
        <v>199.18867499999999</v>
      </c>
      <c r="D422" s="108">
        <f t="shared" si="50"/>
        <v>1.984E-2</v>
      </c>
      <c r="F422" s="108">
        <f t="shared" si="51"/>
        <v>6.041352641690878E-2</v>
      </c>
      <c r="G422" s="108">
        <f t="shared" si="52"/>
        <v>-0.14285243454562835</v>
      </c>
      <c r="I422" s="118">
        <f t="shared" si="53"/>
        <v>3.5427606160559435E-3</v>
      </c>
      <c r="J422" s="118">
        <f t="shared" si="54"/>
        <v>2.0728804627176738E-2</v>
      </c>
      <c r="Q422" s="111">
        <v>42319</v>
      </c>
      <c r="R422">
        <v>339.82000699999998</v>
      </c>
      <c r="S422" s="111">
        <v>43468</v>
      </c>
      <c r="T422">
        <v>149.13500999999999</v>
      </c>
      <c r="U422" s="63">
        <v>43663</v>
      </c>
      <c r="V422" s="57">
        <v>1.9312</v>
      </c>
    </row>
    <row r="423" spans="1:22" x14ac:dyDescent="0.25">
      <c r="A423" s="107">
        <v>43663</v>
      </c>
      <c r="B423" s="100">
        <f t="shared" si="55"/>
        <v>9471.2138670000004</v>
      </c>
      <c r="C423" s="100">
        <f t="shared" si="49"/>
        <v>211.48497</v>
      </c>
      <c r="D423" s="108">
        <f t="shared" si="50"/>
        <v>1.9311999999999999E-2</v>
      </c>
      <c r="F423" s="108">
        <f t="shared" si="51"/>
        <v>-0.14019862799082716</v>
      </c>
      <c r="G423" s="108">
        <f t="shared" si="52"/>
        <v>5.990144100669248E-2</v>
      </c>
      <c r="I423" s="118">
        <f t="shared" si="53"/>
        <v>1.9906687362301036E-2</v>
      </c>
      <c r="J423" s="118">
        <f t="shared" si="54"/>
        <v>3.454954577276766E-3</v>
      </c>
      <c r="Q423" s="111">
        <v>42320</v>
      </c>
      <c r="R423">
        <v>314.07900999999998</v>
      </c>
      <c r="S423" s="111">
        <v>43469</v>
      </c>
      <c r="T423">
        <v>154.58194</v>
      </c>
      <c r="U423" s="63">
        <v>43664</v>
      </c>
      <c r="V423" s="57">
        <v>1.8788</v>
      </c>
    </row>
    <row r="424" spans="1:22" x14ac:dyDescent="0.25">
      <c r="A424" s="107">
        <v>43664</v>
      </c>
      <c r="B424" s="100">
        <f t="shared" si="55"/>
        <v>9698.5029300000006</v>
      </c>
      <c r="C424" s="100">
        <f t="shared" si="49"/>
        <v>226.56616199999999</v>
      </c>
      <c r="D424" s="108">
        <f t="shared" si="50"/>
        <v>1.8787999999999999E-2</v>
      </c>
      <c r="F424" s="108">
        <f t="shared" si="51"/>
        <v>2.3714457247706378E-2</v>
      </c>
      <c r="G424" s="108">
        <f t="shared" si="52"/>
        <v>6.8883076097321805E-2</v>
      </c>
      <c r="I424" s="118">
        <f t="shared" si="53"/>
        <v>5.2084481166412991E-4</v>
      </c>
      <c r="J424" s="118">
        <f t="shared" si="54"/>
        <v>4.5914849190059424E-3</v>
      </c>
      <c r="Q424" s="111">
        <v>42321</v>
      </c>
      <c r="R424">
        <v>338.49798600000003</v>
      </c>
      <c r="S424" s="111">
        <v>43470</v>
      </c>
      <c r="T424">
        <v>155.63859600000001</v>
      </c>
      <c r="U424" s="63">
        <v>43665</v>
      </c>
      <c r="V424" s="57">
        <v>1.9309000000000001</v>
      </c>
    </row>
    <row r="425" spans="1:22" x14ac:dyDescent="0.25">
      <c r="A425" s="107">
        <v>43665</v>
      </c>
      <c r="B425" s="100">
        <f t="shared" si="55"/>
        <v>10653.956055000001</v>
      </c>
      <c r="C425" s="100">
        <f t="shared" si="49"/>
        <v>221.33341999999999</v>
      </c>
      <c r="D425" s="108">
        <f t="shared" si="50"/>
        <v>1.9309E-2</v>
      </c>
      <c r="F425" s="108">
        <f t="shared" si="51"/>
        <v>9.3959747259681592E-2</v>
      </c>
      <c r="G425" s="108">
        <f t="shared" si="52"/>
        <v>-2.3366755854200782E-2</v>
      </c>
      <c r="I425" s="118">
        <f t="shared" si="53"/>
        <v>8.6615250687447319E-3</v>
      </c>
      <c r="J425" s="118">
        <f t="shared" si="54"/>
        <v>5.9972753890195712E-4</v>
      </c>
      <c r="Q425" s="111">
        <v>42322</v>
      </c>
      <c r="R425">
        <v>336.62399299999998</v>
      </c>
      <c r="S425" s="111">
        <v>43471</v>
      </c>
      <c r="T425">
        <v>157.74620100000001</v>
      </c>
      <c r="U425" s="63">
        <v>43668</v>
      </c>
      <c r="V425" s="57">
        <v>1.9413</v>
      </c>
    </row>
    <row r="426" spans="1:22" x14ac:dyDescent="0.25">
      <c r="A426" s="107">
        <v>43668</v>
      </c>
      <c r="B426" s="100">
        <f t="shared" si="55"/>
        <v>10596.948242</v>
      </c>
      <c r="C426" s="100">
        <f t="shared" ref="C426:C489" si="56">VLOOKUP(A426,S$2:T$2842,2)</f>
        <v>217.560013</v>
      </c>
      <c r="D426" s="108">
        <f t="shared" si="50"/>
        <v>1.9413E-2</v>
      </c>
      <c r="F426" s="108">
        <f t="shared" si="51"/>
        <v>-5.3652257761616085E-3</v>
      </c>
      <c r="G426" s="108">
        <f t="shared" si="52"/>
        <v>-1.7195518066123405E-2</v>
      </c>
      <c r="I426" s="118">
        <f t="shared" si="53"/>
        <v>3.9158287627883289E-5</v>
      </c>
      <c r="J426" s="118">
        <f t="shared" si="54"/>
        <v>3.3555269306495794E-4</v>
      </c>
      <c r="Q426" s="111">
        <v>42323</v>
      </c>
      <c r="R426">
        <v>333.050995</v>
      </c>
      <c r="S426" s="111">
        <v>43472</v>
      </c>
      <c r="T426">
        <v>151.699219</v>
      </c>
      <c r="U426" s="63">
        <v>43669</v>
      </c>
      <c r="V426" s="57">
        <v>1.9646999999999999</v>
      </c>
    </row>
    <row r="427" spans="1:22" x14ac:dyDescent="0.25">
      <c r="A427" s="107">
        <v>43669</v>
      </c>
      <c r="B427" s="100">
        <f t="shared" si="55"/>
        <v>10346.748046999999</v>
      </c>
      <c r="C427" s="100">
        <f t="shared" si="56"/>
        <v>212.72851600000001</v>
      </c>
      <c r="D427" s="108">
        <f t="shared" si="50"/>
        <v>1.9646999999999998E-2</v>
      </c>
      <c r="F427" s="108">
        <f t="shared" si="51"/>
        <v>-2.3893785985013238E-2</v>
      </c>
      <c r="G427" s="108">
        <f t="shared" si="52"/>
        <v>-2.24579543276473E-2</v>
      </c>
      <c r="I427" s="118">
        <f t="shared" si="53"/>
        <v>6.1435662887291873E-4</v>
      </c>
      <c r="J427" s="118">
        <f t="shared" si="54"/>
        <v>5.5604156867503519E-4</v>
      </c>
      <c r="Q427" s="111">
        <v>42324</v>
      </c>
      <c r="R427">
        <v>319.73498499999999</v>
      </c>
      <c r="S427" s="111">
        <v>43473</v>
      </c>
      <c r="T427">
        <v>150.359634</v>
      </c>
      <c r="U427" s="63">
        <v>43670</v>
      </c>
      <c r="V427" s="57">
        <v>1.9673</v>
      </c>
    </row>
    <row r="428" spans="1:22" x14ac:dyDescent="0.25">
      <c r="A428" s="107">
        <v>43670</v>
      </c>
      <c r="B428" s="100">
        <f t="shared" si="55"/>
        <v>9887.7304690000001</v>
      </c>
      <c r="C428" s="100">
        <f t="shared" si="56"/>
        <v>217.04637099999999</v>
      </c>
      <c r="D428" s="108">
        <f t="shared" si="50"/>
        <v>1.9673E-2</v>
      </c>
      <c r="F428" s="108">
        <f t="shared" si="51"/>
        <v>-4.5377630033438976E-2</v>
      </c>
      <c r="G428" s="108">
        <f t="shared" si="52"/>
        <v>2.0094241975235683E-2</v>
      </c>
      <c r="I428" s="118">
        <f t="shared" si="53"/>
        <v>2.1409186907426258E-3</v>
      </c>
      <c r="J428" s="118">
        <f t="shared" si="54"/>
        <v>3.5992398264317018E-4</v>
      </c>
      <c r="Q428" s="111">
        <v>42325</v>
      </c>
      <c r="R428">
        <v>330.36200000000002</v>
      </c>
      <c r="S428" s="111">
        <v>43474</v>
      </c>
      <c r="T428">
        <v>150.80311599999999</v>
      </c>
      <c r="U428" s="63">
        <v>43671</v>
      </c>
      <c r="V428" s="57">
        <v>1.9855</v>
      </c>
    </row>
    <row r="429" spans="1:22" x14ac:dyDescent="0.25">
      <c r="A429" s="107">
        <v>43671</v>
      </c>
      <c r="B429" s="100">
        <f t="shared" si="55"/>
        <v>9809.0966800000006</v>
      </c>
      <c r="C429" s="100">
        <f t="shared" si="56"/>
        <v>219.61799600000001</v>
      </c>
      <c r="D429" s="108">
        <f t="shared" si="50"/>
        <v>1.9855000000000001E-2</v>
      </c>
      <c r="F429" s="108">
        <f t="shared" si="51"/>
        <v>-7.9844541617397624E-3</v>
      </c>
      <c r="G429" s="108">
        <f t="shared" si="52"/>
        <v>1.1778633319941001E-2</v>
      </c>
      <c r="I429" s="118">
        <f t="shared" si="53"/>
        <v>7.87991175524874E-5</v>
      </c>
      <c r="J429" s="118">
        <f t="shared" si="54"/>
        <v>1.1355148614143631E-4</v>
      </c>
      <c r="Q429" s="111">
        <v>42326</v>
      </c>
      <c r="R429">
        <v>334.59298699999999</v>
      </c>
      <c r="S429" s="111">
        <v>43475</v>
      </c>
      <c r="T429">
        <v>128.62518299999999</v>
      </c>
      <c r="U429" s="63">
        <v>43672</v>
      </c>
      <c r="V429" s="57">
        <v>1.9852000000000001</v>
      </c>
    </row>
    <row r="430" spans="1:22" x14ac:dyDescent="0.25">
      <c r="A430" s="107">
        <v>43672</v>
      </c>
      <c r="B430" s="100">
        <f t="shared" si="55"/>
        <v>9913.1269530000009</v>
      </c>
      <c r="C430" s="100">
        <f t="shared" si="56"/>
        <v>219.62960799999999</v>
      </c>
      <c r="D430" s="108">
        <f t="shared" si="50"/>
        <v>1.9852000000000002E-2</v>
      </c>
      <c r="F430" s="108">
        <f t="shared" si="51"/>
        <v>1.0549645899139648E-2</v>
      </c>
      <c r="G430" s="108">
        <f t="shared" si="52"/>
        <v>5.2872229225009448E-5</v>
      </c>
      <c r="I430" s="118">
        <f t="shared" si="53"/>
        <v>9.3261769823732864E-5</v>
      </c>
      <c r="J430" s="118">
        <f t="shared" si="54"/>
        <v>1.1442733311491311E-6</v>
      </c>
      <c r="Q430" s="111">
        <v>42327</v>
      </c>
      <c r="R430">
        <v>334.67898600000001</v>
      </c>
      <c r="S430" s="111">
        <v>43476</v>
      </c>
      <c r="T430">
        <v>127.54832500000001</v>
      </c>
      <c r="U430" s="63">
        <v>43675</v>
      </c>
      <c r="V430" s="57">
        <v>1.9825999999999999</v>
      </c>
    </row>
    <row r="431" spans="1:22" x14ac:dyDescent="0.25">
      <c r="A431" s="107">
        <v>43675</v>
      </c>
      <c r="B431" s="100">
        <f t="shared" si="55"/>
        <v>9548.1787110000005</v>
      </c>
      <c r="C431" s="100">
        <f t="shared" si="56"/>
        <v>211.26805100000001</v>
      </c>
      <c r="D431" s="108">
        <f t="shared" si="50"/>
        <v>1.9826E-2</v>
      </c>
      <c r="F431" s="108">
        <f t="shared" si="51"/>
        <v>-3.7509408272253353E-2</v>
      </c>
      <c r="G431" s="108">
        <f t="shared" si="52"/>
        <v>-3.8814816397667151E-2</v>
      </c>
      <c r="I431" s="118">
        <f t="shared" si="53"/>
        <v>1.4747013779295517E-3</v>
      </c>
      <c r="J431" s="118">
        <f t="shared" si="54"/>
        <v>1.5949955793638565E-3</v>
      </c>
      <c r="Q431" s="111">
        <v>42328</v>
      </c>
      <c r="R431">
        <v>326.41101099999997</v>
      </c>
      <c r="S431" s="111">
        <v>43477</v>
      </c>
      <c r="T431">
        <v>125.96653000000001</v>
      </c>
      <c r="U431" s="63">
        <v>43676</v>
      </c>
      <c r="V431" s="57">
        <v>1.9772000000000001</v>
      </c>
    </row>
    <row r="432" spans="1:22" x14ac:dyDescent="0.25">
      <c r="A432" s="107">
        <v>43676</v>
      </c>
      <c r="B432" s="100">
        <f t="shared" si="55"/>
        <v>9522.3291019999997</v>
      </c>
      <c r="C432" s="100">
        <f t="shared" si="56"/>
        <v>210.52259799999999</v>
      </c>
      <c r="D432" s="108">
        <f t="shared" si="50"/>
        <v>1.9772000000000001E-2</v>
      </c>
      <c r="F432" s="108">
        <f t="shared" si="51"/>
        <v>-2.7109529630546803E-3</v>
      </c>
      <c r="G432" s="108">
        <f t="shared" si="52"/>
        <v>-3.5347098278206701E-3</v>
      </c>
      <c r="I432" s="118">
        <f t="shared" si="53"/>
        <v>1.2984387098629048E-5</v>
      </c>
      <c r="J432" s="118">
        <f t="shared" si="54"/>
        <v>2.1690342515940778E-5</v>
      </c>
      <c r="Q432" s="111">
        <v>42329</v>
      </c>
      <c r="R432">
        <v>322.09201000000002</v>
      </c>
      <c r="S432" s="111">
        <v>43478</v>
      </c>
      <c r="T432">
        <v>116.89780399999999</v>
      </c>
      <c r="U432" s="63">
        <v>43677</v>
      </c>
      <c r="V432" s="57">
        <v>1.9850000000000001</v>
      </c>
    </row>
    <row r="433" spans="1:22" x14ac:dyDescent="0.25">
      <c r="A433" s="107">
        <v>43677</v>
      </c>
      <c r="B433" s="100">
        <f t="shared" si="55"/>
        <v>9604.0507809999999</v>
      </c>
      <c r="C433" s="100">
        <f t="shared" si="56"/>
        <v>218.654144</v>
      </c>
      <c r="D433" s="108">
        <f t="shared" si="50"/>
        <v>1.985E-2</v>
      </c>
      <c r="F433" s="108">
        <f t="shared" si="51"/>
        <v>8.5454933775128694E-3</v>
      </c>
      <c r="G433" s="108">
        <f t="shared" si="52"/>
        <v>3.7898229063749511E-2</v>
      </c>
      <c r="I433" s="118">
        <f t="shared" si="53"/>
        <v>5.8569340150806008E-5</v>
      </c>
      <c r="J433" s="118">
        <f t="shared" si="54"/>
        <v>1.3524484116307614E-3</v>
      </c>
      <c r="Q433" s="111">
        <v>42330</v>
      </c>
      <c r="R433">
        <v>326.97500600000001</v>
      </c>
      <c r="S433" s="111">
        <v>43479</v>
      </c>
      <c r="T433">
        <v>129.068726</v>
      </c>
      <c r="U433" s="63">
        <v>43678</v>
      </c>
      <c r="V433" s="57">
        <v>1.8987000000000001</v>
      </c>
    </row>
    <row r="434" spans="1:22" x14ac:dyDescent="0.25">
      <c r="A434" s="107">
        <v>43678</v>
      </c>
      <c r="B434" s="100">
        <f t="shared" si="55"/>
        <v>10077.442383</v>
      </c>
      <c r="C434" s="100">
        <f t="shared" si="56"/>
        <v>217.80844099999999</v>
      </c>
      <c r="D434" s="108">
        <f t="shared" si="50"/>
        <v>1.8987E-2</v>
      </c>
      <c r="F434" s="108">
        <f t="shared" si="51"/>
        <v>4.8114532773203322E-2</v>
      </c>
      <c r="G434" s="108">
        <f t="shared" si="52"/>
        <v>-3.8752648563198377E-3</v>
      </c>
      <c r="I434" s="118">
        <f t="shared" si="53"/>
        <v>2.2299267502380693E-3</v>
      </c>
      <c r="J434" s="118">
        <f t="shared" si="54"/>
        <v>2.4978446742940669E-5</v>
      </c>
      <c r="Q434" s="111">
        <v>42331</v>
      </c>
      <c r="R434">
        <v>324.35000600000001</v>
      </c>
      <c r="S434" s="111">
        <v>43480</v>
      </c>
      <c r="T434">
        <v>122.032715</v>
      </c>
      <c r="U434" s="63">
        <v>43679</v>
      </c>
      <c r="V434" s="57">
        <v>1.8411</v>
      </c>
    </row>
    <row r="435" spans="1:22" x14ac:dyDescent="0.25">
      <c r="A435" s="107">
        <v>43679</v>
      </c>
      <c r="B435" s="100">
        <f t="shared" si="55"/>
        <v>10402.042969</v>
      </c>
      <c r="C435" s="100">
        <f t="shared" si="56"/>
        <v>217.871567</v>
      </c>
      <c r="D435" s="108">
        <f t="shared" si="50"/>
        <v>1.8411E-2</v>
      </c>
      <c r="F435" s="108">
        <f t="shared" si="51"/>
        <v>3.1702727579958179E-2</v>
      </c>
      <c r="G435" s="108">
        <f t="shared" si="52"/>
        <v>2.8978148770963941E-4</v>
      </c>
      <c r="I435" s="118">
        <f t="shared" si="53"/>
        <v>9.4927428032097819E-4</v>
      </c>
      <c r="J435" s="118">
        <f t="shared" si="54"/>
        <v>6.9355228481690583E-7</v>
      </c>
      <c r="Q435" s="111">
        <v>42332</v>
      </c>
      <c r="R435">
        <v>323.01400799999999</v>
      </c>
      <c r="S435" s="111">
        <v>43481</v>
      </c>
      <c r="T435">
        <v>123.547066</v>
      </c>
      <c r="U435" s="63">
        <v>43682</v>
      </c>
      <c r="V435" s="57">
        <v>1.7784</v>
      </c>
    </row>
    <row r="436" spans="1:22" x14ac:dyDescent="0.25">
      <c r="A436" s="107">
        <v>43682</v>
      </c>
      <c r="B436" s="100">
        <f t="shared" si="55"/>
        <v>10960.735352</v>
      </c>
      <c r="C436" s="100">
        <f t="shared" si="56"/>
        <v>234.21502699999999</v>
      </c>
      <c r="D436" s="108">
        <f t="shared" si="50"/>
        <v>1.7784000000000001E-2</v>
      </c>
      <c r="F436" s="108">
        <f t="shared" si="51"/>
        <v>5.2317147247169515E-2</v>
      </c>
      <c r="G436" s="108">
        <f t="shared" si="52"/>
        <v>7.2333865238912054E-2</v>
      </c>
      <c r="I436" s="118">
        <f t="shared" si="53"/>
        <v>2.6445012824996453E-3</v>
      </c>
      <c r="J436" s="118">
        <f t="shared" si="54"/>
        <v>5.0710472374921999E-3</v>
      </c>
      <c r="Q436" s="111">
        <v>42333</v>
      </c>
      <c r="R436">
        <v>320.04501299999998</v>
      </c>
      <c r="S436" s="111">
        <v>43482</v>
      </c>
      <c r="T436">
        <v>123.74191999999999</v>
      </c>
      <c r="U436" s="63">
        <v>43683</v>
      </c>
      <c r="V436" s="57">
        <v>1.8018000000000001</v>
      </c>
    </row>
    <row r="437" spans="1:22" x14ac:dyDescent="0.25">
      <c r="A437" s="107">
        <v>43683</v>
      </c>
      <c r="B437" s="100">
        <f t="shared" si="55"/>
        <v>11811.544921999999</v>
      </c>
      <c r="C437" s="100">
        <f t="shared" si="56"/>
        <v>226.020645</v>
      </c>
      <c r="D437" s="108">
        <f t="shared" si="50"/>
        <v>1.8017999999999999E-2</v>
      </c>
      <c r="F437" s="108">
        <f t="shared" si="51"/>
        <v>7.4758062957304361E-2</v>
      </c>
      <c r="G437" s="108">
        <f t="shared" si="52"/>
        <v>-3.5613267556016126E-2</v>
      </c>
      <c r="I437" s="118">
        <f t="shared" si="53"/>
        <v>5.4561313566382245E-3</v>
      </c>
      <c r="J437" s="118">
        <f t="shared" si="54"/>
        <v>1.3495224481396405E-3</v>
      </c>
      <c r="Q437" s="111">
        <v>42334</v>
      </c>
      <c r="R437">
        <v>328.30300899999997</v>
      </c>
      <c r="S437" s="111">
        <v>43483</v>
      </c>
      <c r="T437">
        <v>121.010262</v>
      </c>
      <c r="U437" s="63">
        <v>43684</v>
      </c>
      <c r="V437" s="57">
        <v>1.7679</v>
      </c>
    </row>
    <row r="438" spans="1:22" x14ac:dyDescent="0.25">
      <c r="A438" s="107">
        <v>43684</v>
      </c>
      <c r="B438" s="100">
        <f t="shared" si="55"/>
        <v>11476.193359000001</v>
      </c>
      <c r="C438" s="100">
        <f t="shared" si="56"/>
        <v>226.391006</v>
      </c>
      <c r="D438" s="108">
        <f t="shared" si="50"/>
        <v>1.7679E-2</v>
      </c>
      <c r="F438" s="108">
        <f t="shared" si="51"/>
        <v>-2.8802689420675875E-2</v>
      </c>
      <c r="G438" s="108">
        <f t="shared" si="52"/>
        <v>1.637274733822025E-3</v>
      </c>
      <c r="I438" s="118">
        <f t="shared" si="53"/>
        <v>8.8180026838306444E-4</v>
      </c>
      <c r="J438" s="118">
        <f t="shared" si="54"/>
        <v>2.6491133480175769E-7</v>
      </c>
      <c r="Q438" s="111">
        <v>42335</v>
      </c>
      <c r="R438">
        <v>351.86099200000001</v>
      </c>
      <c r="S438" s="111">
        <v>43484</v>
      </c>
      <c r="T438">
        <v>124.51902</v>
      </c>
      <c r="U438" s="63">
        <v>43685</v>
      </c>
      <c r="V438" s="57">
        <v>1.7756000000000001</v>
      </c>
    </row>
    <row r="439" spans="1:22" x14ac:dyDescent="0.25">
      <c r="A439" s="107">
        <v>43685</v>
      </c>
      <c r="B439" s="100">
        <f t="shared" si="55"/>
        <v>11954.040039</v>
      </c>
      <c r="C439" s="100">
        <f t="shared" si="56"/>
        <v>220.94186400000001</v>
      </c>
      <c r="D439" s="108">
        <f t="shared" si="50"/>
        <v>1.7756000000000001E-2</v>
      </c>
      <c r="F439" s="108">
        <f t="shared" si="51"/>
        <v>4.0794552852871035E-2</v>
      </c>
      <c r="G439" s="108">
        <f t="shared" si="52"/>
        <v>-2.436401130333099E-2</v>
      </c>
      <c r="I439" s="118">
        <f t="shared" si="53"/>
        <v>1.5921792052966837E-3</v>
      </c>
      <c r="J439" s="118">
        <f t="shared" si="54"/>
        <v>6.495663032951522E-4</v>
      </c>
      <c r="Q439" s="111">
        <v>42336</v>
      </c>
      <c r="R439">
        <v>357.14099099999999</v>
      </c>
      <c r="S439" s="111">
        <v>43485</v>
      </c>
      <c r="T439">
        <v>119.47483099999999</v>
      </c>
      <c r="U439" s="63">
        <v>43686</v>
      </c>
      <c r="V439" s="57">
        <v>1.7859</v>
      </c>
    </row>
    <row r="440" spans="1:22" x14ac:dyDescent="0.25">
      <c r="A440" s="107">
        <v>43686</v>
      </c>
      <c r="B440" s="100">
        <f t="shared" si="55"/>
        <v>11953.469727</v>
      </c>
      <c r="C440" s="100">
        <f t="shared" si="56"/>
        <v>210.48890700000001</v>
      </c>
      <c r="D440" s="108">
        <f t="shared" si="50"/>
        <v>1.7859E-2</v>
      </c>
      <c r="F440" s="108">
        <f t="shared" si="51"/>
        <v>-4.7709862355915789E-5</v>
      </c>
      <c r="G440" s="108">
        <f t="shared" si="52"/>
        <v>-4.8466654691644351E-2</v>
      </c>
      <c r="I440" s="118">
        <f t="shared" si="53"/>
        <v>8.8386774062228503E-7</v>
      </c>
      <c r="J440" s="118">
        <f t="shared" si="54"/>
        <v>2.459092133157423E-3</v>
      </c>
      <c r="Q440" s="111">
        <v>42337</v>
      </c>
      <c r="R440">
        <v>357.47198500000002</v>
      </c>
      <c r="S440" s="111">
        <v>43486</v>
      </c>
      <c r="T440">
        <v>117.15785200000001</v>
      </c>
      <c r="U440" s="63">
        <v>43689</v>
      </c>
      <c r="V440" s="57">
        <v>1.7572000000000001</v>
      </c>
    </row>
    <row r="441" spans="1:22" x14ac:dyDescent="0.25">
      <c r="A441" s="107">
        <v>43689</v>
      </c>
      <c r="B441" s="100">
        <f t="shared" si="55"/>
        <v>11528.189453000001</v>
      </c>
      <c r="C441" s="100">
        <f t="shared" si="56"/>
        <v>211.288071</v>
      </c>
      <c r="D441" s="108">
        <f t="shared" si="50"/>
        <v>1.7572000000000001E-2</v>
      </c>
      <c r="F441" s="108">
        <f t="shared" si="51"/>
        <v>-3.6226297234398075E-2</v>
      </c>
      <c r="G441" s="108">
        <f t="shared" si="52"/>
        <v>3.7895143549562249E-3</v>
      </c>
      <c r="I441" s="118">
        <f t="shared" si="53"/>
        <v>1.3778001002193478E-3</v>
      </c>
      <c r="J441" s="118">
        <f t="shared" si="54"/>
        <v>7.1125423034272162E-6</v>
      </c>
      <c r="Q441" s="111">
        <v>42338</v>
      </c>
      <c r="R441">
        <v>371.43701199999998</v>
      </c>
      <c r="S441" s="111">
        <v>43487</v>
      </c>
      <c r="T441">
        <v>118.747551</v>
      </c>
      <c r="U441" s="63">
        <v>43690</v>
      </c>
      <c r="V441" s="57">
        <v>1.8534999999999999</v>
      </c>
    </row>
    <row r="442" spans="1:22" x14ac:dyDescent="0.25">
      <c r="A442" s="107">
        <v>43690</v>
      </c>
      <c r="B442" s="100">
        <f t="shared" si="55"/>
        <v>11385.052734000001</v>
      </c>
      <c r="C442" s="100">
        <f t="shared" si="56"/>
        <v>208.709045</v>
      </c>
      <c r="D442" s="108">
        <f t="shared" si="50"/>
        <v>1.8534999999999999E-2</v>
      </c>
      <c r="F442" s="108">
        <f t="shared" si="51"/>
        <v>-1.249396133345293E-2</v>
      </c>
      <c r="G442" s="108">
        <f t="shared" si="52"/>
        <v>-1.2281314885388639E-2</v>
      </c>
      <c r="I442" s="118">
        <f t="shared" si="53"/>
        <v>1.7919554099095879E-4</v>
      </c>
      <c r="J442" s="118">
        <f t="shared" si="54"/>
        <v>1.7966438076010029E-4</v>
      </c>
      <c r="Q442" s="111">
        <v>42339</v>
      </c>
      <c r="R442">
        <v>377.41400099999998</v>
      </c>
      <c r="S442" s="111">
        <v>43488</v>
      </c>
      <c r="T442">
        <v>117.452606</v>
      </c>
      <c r="U442" s="63">
        <v>43691</v>
      </c>
      <c r="V442" s="57">
        <v>1.7769999999999999</v>
      </c>
    </row>
    <row r="443" spans="1:22" x14ac:dyDescent="0.25">
      <c r="A443" s="107">
        <v>43691</v>
      </c>
      <c r="B443" s="100">
        <f t="shared" si="55"/>
        <v>10889.487305000001</v>
      </c>
      <c r="C443" s="100">
        <f t="shared" si="56"/>
        <v>186.607742</v>
      </c>
      <c r="D443" s="108">
        <f t="shared" si="50"/>
        <v>1.7769999999999998E-2</v>
      </c>
      <c r="F443" s="108">
        <f t="shared" si="51"/>
        <v>-4.4503474983105917E-2</v>
      </c>
      <c r="G443" s="108">
        <f t="shared" si="52"/>
        <v>-0.11193237549574864</v>
      </c>
      <c r="I443" s="118">
        <f t="shared" si="53"/>
        <v>2.0607884200354119E-3</v>
      </c>
      <c r="J443" s="118">
        <f t="shared" si="54"/>
        <v>1.2781422815904822E-2</v>
      </c>
      <c r="Q443" s="111">
        <v>42340</v>
      </c>
      <c r="R443">
        <v>361.84500100000002</v>
      </c>
      <c r="S443" s="111">
        <v>43489</v>
      </c>
      <c r="T443">
        <v>117.36288500000001</v>
      </c>
      <c r="U443" s="63">
        <v>43692</v>
      </c>
      <c r="V443" s="57">
        <v>1.7013</v>
      </c>
    </row>
    <row r="444" spans="1:22" x14ac:dyDescent="0.25">
      <c r="A444" s="107">
        <v>43692</v>
      </c>
      <c r="B444" s="100">
        <f t="shared" si="55"/>
        <v>10038.421875</v>
      </c>
      <c r="C444" s="100">
        <f t="shared" si="56"/>
        <v>188.50206</v>
      </c>
      <c r="D444" s="108">
        <f t="shared" si="50"/>
        <v>1.7013E-2</v>
      </c>
      <c r="F444" s="108">
        <f t="shared" si="51"/>
        <v>-8.1377938261947946E-2</v>
      </c>
      <c r="G444" s="108">
        <f t="shared" si="52"/>
        <v>1.0100157839957546E-2</v>
      </c>
      <c r="I444" s="118">
        <f t="shared" si="53"/>
        <v>6.7684139122325812E-3</v>
      </c>
      <c r="J444" s="118">
        <f t="shared" si="54"/>
        <v>8.059691548533561E-5</v>
      </c>
      <c r="Q444" s="111">
        <v>42341</v>
      </c>
      <c r="R444">
        <v>359.33099399999998</v>
      </c>
      <c r="S444" s="111">
        <v>43490</v>
      </c>
      <c r="T444">
        <v>116.378342</v>
      </c>
      <c r="U444" s="63">
        <v>43693</v>
      </c>
      <c r="V444" s="57">
        <v>1.7038</v>
      </c>
    </row>
    <row r="445" spans="1:22" x14ac:dyDescent="0.25">
      <c r="A445" s="107">
        <v>43693</v>
      </c>
      <c r="B445" s="100">
        <f t="shared" si="55"/>
        <v>10319.419921999999</v>
      </c>
      <c r="C445" s="100">
        <f t="shared" si="56"/>
        <v>185.440079</v>
      </c>
      <c r="D445" s="108">
        <f t="shared" si="50"/>
        <v>1.7038000000000001E-2</v>
      </c>
      <c r="F445" s="108">
        <f t="shared" si="51"/>
        <v>2.7607631221117757E-2</v>
      </c>
      <c r="G445" s="108">
        <f t="shared" si="52"/>
        <v>-1.6377129605158913E-2</v>
      </c>
      <c r="I445" s="118">
        <f t="shared" si="53"/>
        <v>7.1370184046035438E-4</v>
      </c>
      <c r="J445" s="118">
        <f t="shared" si="54"/>
        <v>3.0623981362835163E-4</v>
      </c>
      <c r="Q445" s="111">
        <v>42342</v>
      </c>
      <c r="R445">
        <v>361.26199300000002</v>
      </c>
      <c r="S445" s="111">
        <v>43491</v>
      </c>
      <c r="T445">
        <v>116.488739</v>
      </c>
      <c r="U445" s="63">
        <v>43696</v>
      </c>
      <c r="V445" s="57">
        <v>1.7427999999999999</v>
      </c>
    </row>
    <row r="446" spans="1:22" x14ac:dyDescent="0.25">
      <c r="A446" s="107">
        <v>43696</v>
      </c>
      <c r="B446" s="100">
        <f t="shared" si="55"/>
        <v>10350.283203000001</v>
      </c>
      <c r="C446" s="100">
        <f t="shared" si="56"/>
        <v>203.09193400000001</v>
      </c>
      <c r="D446" s="108">
        <f t="shared" si="50"/>
        <v>1.7427999999999999E-2</v>
      </c>
      <c r="F446" s="108">
        <f t="shared" si="51"/>
        <v>2.9863325806260832E-3</v>
      </c>
      <c r="G446" s="108">
        <f t="shared" si="52"/>
        <v>9.0926947766154065E-2</v>
      </c>
      <c r="I446" s="118">
        <f t="shared" si="53"/>
        <v>4.3844173714149592E-6</v>
      </c>
      <c r="J446" s="118">
        <f t="shared" si="54"/>
        <v>8.0648245860440171E-3</v>
      </c>
      <c r="Q446" s="111">
        <v>42343</v>
      </c>
      <c r="R446">
        <v>363.72100799999998</v>
      </c>
      <c r="S446" s="111">
        <v>43492</v>
      </c>
      <c r="T446">
        <v>113.405289</v>
      </c>
      <c r="U446" s="63">
        <v>43697</v>
      </c>
      <c r="V446" s="57">
        <v>1.7193000000000001</v>
      </c>
    </row>
    <row r="447" spans="1:22" x14ac:dyDescent="0.25">
      <c r="A447" s="107">
        <v>43697</v>
      </c>
      <c r="B447" s="100">
        <f t="shared" si="55"/>
        <v>10916.346680000001</v>
      </c>
      <c r="C447" s="100">
        <f t="shared" si="56"/>
        <v>196.565414</v>
      </c>
      <c r="D447" s="108">
        <f t="shared" si="50"/>
        <v>1.7193E-2</v>
      </c>
      <c r="F447" s="108">
        <f t="shared" si="51"/>
        <v>5.3247479282104493E-2</v>
      </c>
      <c r="G447" s="108">
        <f t="shared" si="52"/>
        <v>-3.2663481785164095E-2</v>
      </c>
      <c r="I447" s="118">
        <f t="shared" si="53"/>
        <v>2.7410509191499411E-3</v>
      </c>
      <c r="J447" s="118">
        <f t="shared" si="54"/>
        <v>1.1414979272473702E-3</v>
      </c>
      <c r="Q447" s="111">
        <v>42344</v>
      </c>
      <c r="R447">
        <v>389.55499300000002</v>
      </c>
      <c r="S447" s="111">
        <v>43493</v>
      </c>
      <c r="T447">
        <v>106.589973</v>
      </c>
      <c r="U447" s="63">
        <v>43698</v>
      </c>
      <c r="V447" s="57">
        <v>1.7714000000000001</v>
      </c>
    </row>
    <row r="448" spans="1:22" x14ac:dyDescent="0.25">
      <c r="A448" s="107">
        <v>43698</v>
      </c>
      <c r="B448" s="100">
        <f t="shared" si="55"/>
        <v>10764.572265999999</v>
      </c>
      <c r="C448" s="100">
        <f t="shared" si="56"/>
        <v>186.89163199999999</v>
      </c>
      <c r="D448" s="108">
        <f t="shared" si="50"/>
        <v>1.7714000000000001E-2</v>
      </c>
      <c r="F448" s="108">
        <f t="shared" si="51"/>
        <v>-1.4000964967745944E-2</v>
      </c>
      <c r="G448" s="108">
        <f t="shared" si="52"/>
        <v>-5.0466330732622744E-2</v>
      </c>
      <c r="I448" s="118">
        <f t="shared" si="53"/>
        <v>2.2181328938574886E-4</v>
      </c>
      <c r="J448" s="118">
        <f t="shared" si="54"/>
        <v>2.6614156438463004E-3</v>
      </c>
      <c r="Q448" s="111">
        <v>42345</v>
      </c>
      <c r="R448">
        <v>389.97799700000002</v>
      </c>
      <c r="S448" s="111">
        <v>43494</v>
      </c>
      <c r="T448">
        <v>105.598213</v>
      </c>
      <c r="U448" s="63">
        <v>43699</v>
      </c>
      <c r="V448" s="57">
        <v>1.7868999999999999</v>
      </c>
    </row>
    <row r="449" spans="1:22" x14ac:dyDescent="0.25">
      <c r="A449" s="107">
        <v>43699</v>
      </c>
      <c r="B449" s="100">
        <f t="shared" si="55"/>
        <v>10142.521484000001</v>
      </c>
      <c r="C449" s="100">
        <f t="shared" si="56"/>
        <v>191.33291600000001</v>
      </c>
      <c r="D449" s="108">
        <f t="shared" si="50"/>
        <v>1.7868999999999999E-2</v>
      </c>
      <c r="F449" s="108">
        <f t="shared" si="51"/>
        <v>-5.9523761948430121E-2</v>
      </c>
      <c r="G449" s="108">
        <f t="shared" si="52"/>
        <v>2.3485985610886218E-2</v>
      </c>
      <c r="I449" s="118">
        <f t="shared" si="53"/>
        <v>3.6501165567153857E-3</v>
      </c>
      <c r="J449" s="118">
        <f t="shared" si="54"/>
        <v>5.0012193944493327E-4</v>
      </c>
      <c r="Q449" s="111">
        <v>42346</v>
      </c>
      <c r="R449">
        <v>395.75399800000002</v>
      </c>
      <c r="S449" s="111">
        <v>43495</v>
      </c>
      <c r="T449">
        <v>108.907539</v>
      </c>
      <c r="U449" s="63">
        <v>43700</v>
      </c>
      <c r="V449" s="57">
        <v>1.7216</v>
      </c>
    </row>
    <row r="450" spans="1:22" x14ac:dyDescent="0.25">
      <c r="A450" s="107">
        <v>43700</v>
      </c>
      <c r="B450" s="100">
        <f t="shared" si="55"/>
        <v>10136.309569999999</v>
      </c>
      <c r="C450" s="100">
        <f t="shared" si="56"/>
        <v>194.70620700000001</v>
      </c>
      <c r="D450" s="108">
        <f t="shared" si="50"/>
        <v>1.7215999999999999E-2</v>
      </c>
      <c r="F450" s="108">
        <f t="shared" si="51"/>
        <v>-6.1265012542044417E-4</v>
      </c>
      <c r="G450" s="108">
        <f t="shared" si="52"/>
        <v>1.7476865220694471E-2</v>
      </c>
      <c r="I450" s="118">
        <f t="shared" si="53"/>
        <v>2.2652738360162398E-6</v>
      </c>
      <c r="J450" s="118">
        <f t="shared" si="54"/>
        <v>2.6746266623471594E-4</v>
      </c>
      <c r="Q450" s="111">
        <v>42347</v>
      </c>
      <c r="R450">
        <v>414.44101000000001</v>
      </c>
      <c r="S450" s="111">
        <v>43496</v>
      </c>
      <c r="T450">
        <v>107.06101200000001</v>
      </c>
      <c r="U450" s="63">
        <v>43703</v>
      </c>
      <c r="V450" s="57">
        <v>1.7450000000000001</v>
      </c>
    </row>
    <row r="451" spans="1:22" x14ac:dyDescent="0.25">
      <c r="A451" s="107">
        <v>43703</v>
      </c>
      <c r="B451" s="100">
        <f t="shared" si="55"/>
        <v>10126.299805000001</v>
      </c>
      <c r="C451" s="100">
        <f t="shared" si="56"/>
        <v>188.929382</v>
      </c>
      <c r="D451" s="108">
        <f t="shared" ref="D451:D514" si="57">VLOOKUP(A451,U$2:V$2842,2)%</f>
        <v>1.745E-2</v>
      </c>
      <c r="F451" s="108">
        <f t="shared" si="51"/>
        <v>-9.8800363062778729E-4</v>
      </c>
      <c r="G451" s="108">
        <f t="shared" si="52"/>
        <v>-3.0118486657997323E-2</v>
      </c>
      <c r="I451" s="118">
        <f t="shared" si="53"/>
        <v>3.5360401996353915E-6</v>
      </c>
      <c r="J451" s="118">
        <f t="shared" si="54"/>
        <v>9.7600420551792466E-4</v>
      </c>
      <c r="Q451" s="111">
        <v>42348</v>
      </c>
      <c r="R451">
        <v>417.98800699999998</v>
      </c>
      <c r="S451" s="111">
        <v>43497</v>
      </c>
      <c r="T451">
        <v>107.609787</v>
      </c>
      <c r="U451" s="63">
        <v>43704</v>
      </c>
      <c r="V451" s="57">
        <v>1.7475000000000001</v>
      </c>
    </row>
    <row r="452" spans="1:22" x14ac:dyDescent="0.25">
      <c r="A452" s="107">
        <v>43704</v>
      </c>
      <c r="B452" s="100">
        <f t="shared" si="55"/>
        <v>10372.826171999999</v>
      </c>
      <c r="C452" s="100">
        <f t="shared" si="56"/>
        <v>187.51666299999999</v>
      </c>
      <c r="D452" s="108">
        <f t="shared" si="57"/>
        <v>1.7475000000000001E-2</v>
      </c>
      <c r="F452" s="108">
        <f t="shared" si="51"/>
        <v>2.4053538017243525E-2</v>
      </c>
      <c r="G452" s="108">
        <f t="shared" si="52"/>
        <v>-7.5055942319526281E-3</v>
      </c>
      <c r="I452" s="118">
        <f t="shared" si="53"/>
        <v>5.3643680683155767E-4</v>
      </c>
      <c r="J452" s="118">
        <f t="shared" si="54"/>
        <v>7.4445379416060212E-5</v>
      </c>
      <c r="Q452" s="111">
        <v>42349</v>
      </c>
      <c r="R452">
        <v>415.28100599999999</v>
      </c>
      <c r="S452" s="111">
        <v>43498</v>
      </c>
      <c r="T452">
        <v>110.43026</v>
      </c>
      <c r="U452" s="63">
        <v>43705</v>
      </c>
      <c r="V452" s="57">
        <v>1.7343999999999999</v>
      </c>
    </row>
    <row r="453" spans="1:22" x14ac:dyDescent="0.25">
      <c r="A453" s="107">
        <v>43705</v>
      </c>
      <c r="B453" s="100">
        <f t="shared" si="55"/>
        <v>10203.426758</v>
      </c>
      <c r="C453" s="100">
        <f t="shared" si="56"/>
        <v>173.88996900000001</v>
      </c>
      <c r="D453" s="108">
        <f t="shared" si="57"/>
        <v>1.7343999999999998E-2</v>
      </c>
      <c r="F453" s="108">
        <f t="shared" si="51"/>
        <v>-1.6465898036759796E-2</v>
      </c>
      <c r="G453" s="108">
        <f t="shared" si="52"/>
        <v>-7.5444973674812843E-2</v>
      </c>
      <c r="I453" s="118">
        <f t="shared" si="53"/>
        <v>3.0131164048435377E-4</v>
      </c>
      <c r="J453" s="118">
        <f t="shared" si="54"/>
        <v>5.8625901767023038E-3</v>
      </c>
      <c r="Q453" s="111">
        <v>42350</v>
      </c>
      <c r="R453">
        <v>452.334991</v>
      </c>
      <c r="S453" s="111">
        <v>43499</v>
      </c>
      <c r="T453">
        <v>107.49266799999999</v>
      </c>
      <c r="U453" s="63">
        <v>43706</v>
      </c>
      <c r="V453" s="57">
        <v>1.7525999999999999</v>
      </c>
    </row>
    <row r="454" spans="1:22" x14ac:dyDescent="0.25">
      <c r="A454" s="107">
        <v>43706</v>
      </c>
      <c r="B454" s="100">
        <f t="shared" si="55"/>
        <v>9756.7861329999996</v>
      </c>
      <c r="C454" s="100">
        <f t="shared" si="56"/>
        <v>169.516739</v>
      </c>
      <c r="D454" s="108">
        <f t="shared" si="57"/>
        <v>1.7526E-2</v>
      </c>
      <c r="F454" s="108">
        <f t="shared" si="51"/>
        <v>-4.4760563990468683E-2</v>
      </c>
      <c r="G454" s="108">
        <f t="shared" si="52"/>
        <v>-2.5471060013563473E-2</v>
      </c>
      <c r="I454" s="118">
        <f t="shared" si="53"/>
        <v>2.0841960924010837E-3</v>
      </c>
      <c r="J454" s="118">
        <f t="shared" si="54"/>
        <v>7.0722165477111998E-4</v>
      </c>
      <c r="Q454" s="111">
        <v>42351</v>
      </c>
      <c r="R454">
        <v>431.66000400000001</v>
      </c>
      <c r="S454" s="111">
        <v>43500</v>
      </c>
      <c r="T454">
        <v>107.821602</v>
      </c>
      <c r="U454" s="63">
        <v>43707</v>
      </c>
      <c r="V454" s="57">
        <v>1.7627999999999999</v>
      </c>
    </row>
    <row r="455" spans="1:22" x14ac:dyDescent="0.25">
      <c r="A455" s="107">
        <v>43707</v>
      </c>
      <c r="B455" s="100">
        <f t="shared" si="55"/>
        <v>9514.8447269999997</v>
      </c>
      <c r="C455" s="100">
        <f t="shared" si="56"/>
        <v>168.834869</v>
      </c>
      <c r="D455" s="108">
        <f t="shared" si="57"/>
        <v>1.7627999999999998E-2</v>
      </c>
      <c r="F455" s="108">
        <f t="shared" si="51"/>
        <v>-2.5109874690512513E-2</v>
      </c>
      <c r="G455" s="108">
        <f t="shared" si="52"/>
        <v>-4.0305463723324664E-3</v>
      </c>
      <c r="I455" s="118">
        <f t="shared" si="53"/>
        <v>6.7611998141823637E-4</v>
      </c>
      <c r="J455" s="118">
        <f t="shared" si="54"/>
        <v>2.6554704743463826E-5</v>
      </c>
      <c r="Q455" s="111">
        <v>42352</v>
      </c>
      <c r="R455">
        <v>433.27200299999998</v>
      </c>
      <c r="S455" s="111">
        <v>43501</v>
      </c>
      <c r="T455">
        <v>107.44352000000001</v>
      </c>
      <c r="U455" s="63">
        <v>43711</v>
      </c>
      <c r="V455" s="57">
        <v>1.7315</v>
      </c>
    </row>
    <row r="456" spans="1:22" x14ac:dyDescent="0.25">
      <c r="A456" s="107">
        <v>43711</v>
      </c>
      <c r="B456" s="100">
        <f t="shared" si="55"/>
        <v>10345.725586</v>
      </c>
      <c r="C456" s="100">
        <f t="shared" si="56"/>
        <v>179.49932899999999</v>
      </c>
      <c r="D456" s="108">
        <f t="shared" si="57"/>
        <v>1.7315000000000001E-2</v>
      </c>
      <c r="F456" s="108">
        <f t="shared" si="51"/>
        <v>8.372026569380786E-2</v>
      </c>
      <c r="G456" s="108">
        <f t="shared" si="52"/>
        <v>6.1250339025342271E-2</v>
      </c>
      <c r="I456" s="118">
        <f t="shared" si="53"/>
        <v>6.8604499446101395E-3</v>
      </c>
      <c r="J456" s="118">
        <f t="shared" si="54"/>
        <v>3.6153474831871722E-3</v>
      </c>
      <c r="Q456" s="111">
        <v>42353</v>
      </c>
      <c r="R456">
        <v>443.87799100000001</v>
      </c>
      <c r="S456" s="111">
        <v>43502</v>
      </c>
      <c r="T456">
        <v>104.91928900000001</v>
      </c>
      <c r="U456" s="63">
        <v>43712</v>
      </c>
      <c r="V456" s="57">
        <v>1.6846000000000001</v>
      </c>
    </row>
    <row r="457" spans="1:22" x14ac:dyDescent="0.25">
      <c r="A457" s="107">
        <v>43712</v>
      </c>
      <c r="B457" s="100">
        <f t="shared" si="55"/>
        <v>10621.180664</v>
      </c>
      <c r="C457" s="100">
        <f t="shared" si="56"/>
        <v>175.99288899999999</v>
      </c>
      <c r="D457" s="108">
        <f t="shared" si="57"/>
        <v>1.6846E-2</v>
      </c>
      <c r="F457" s="108">
        <f t="shared" ref="F457:F520" si="58">LN(B457)-LN(B456)</f>
        <v>2.6276735720198729E-2</v>
      </c>
      <c r="G457" s="108">
        <f t="shared" ref="G457:G520" si="59">LN(C457)-LN(C456)</f>
        <v>-1.9727878946965482E-2</v>
      </c>
      <c r="I457" s="118">
        <f t="shared" ref="I457:I520" si="60">(F457-N$6)^2</f>
        <v>6.4436284783854763E-4</v>
      </c>
      <c r="J457" s="118">
        <f t="shared" ref="J457:J520" si="61">(G457-O$6)^2</f>
        <v>4.3474161132823173E-4</v>
      </c>
      <c r="Q457" s="111">
        <v>42354</v>
      </c>
      <c r="R457">
        <v>465.20800800000001</v>
      </c>
      <c r="S457" s="111">
        <v>43503</v>
      </c>
      <c r="T457">
        <v>104.535301</v>
      </c>
      <c r="U457" s="63">
        <v>43713</v>
      </c>
      <c r="V457" s="57">
        <v>1.7444</v>
      </c>
    </row>
    <row r="458" spans="1:22" x14ac:dyDescent="0.25">
      <c r="A458" s="107">
        <v>43713</v>
      </c>
      <c r="B458" s="100">
        <f t="shared" si="55"/>
        <v>10588.183594</v>
      </c>
      <c r="C458" s="100">
        <f t="shared" si="56"/>
        <v>174.21713299999999</v>
      </c>
      <c r="D458" s="108">
        <f t="shared" si="57"/>
        <v>1.7444000000000001E-2</v>
      </c>
      <c r="F458" s="108">
        <f t="shared" si="58"/>
        <v>-3.1115592359292066E-3</v>
      </c>
      <c r="G458" s="108">
        <f t="shared" si="59"/>
        <v>-1.0141178762278713E-2</v>
      </c>
      <c r="I458" s="118">
        <f t="shared" si="60"/>
        <v>1.6031950158381254E-5</v>
      </c>
      <c r="J458" s="118">
        <f t="shared" si="61"/>
        <v>1.2687224688471053E-4</v>
      </c>
      <c r="Q458" s="111">
        <v>42355</v>
      </c>
      <c r="R458">
        <v>454.77700800000002</v>
      </c>
      <c r="S458" s="111">
        <v>43504</v>
      </c>
      <c r="T458">
        <v>119.267746</v>
      </c>
      <c r="U458" s="63">
        <v>43714</v>
      </c>
      <c r="V458" s="57">
        <v>1.7363999999999999</v>
      </c>
    </row>
    <row r="459" spans="1:22" x14ac:dyDescent="0.25">
      <c r="A459" s="107">
        <v>43714</v>
      </c>
      <c r="B459" s="100">
        <f t="shared" ref="B459:B522" si="62">VLOOKUP(A459,Q$2:R$2842,2)</f>
        <v>10578.198242</v>
      </c>
      <c r="C459" s="100">
        <f t="shared" si="56"/>
        <v>169.956177</v>
      </c>
      <c r="D459" s="108">
        <f t="shared" si="57"/>
        <v>1.7364000000000001E-2</v>
      </c>
      <c r="F459" s="108">
        <f t="shared" si="58"/>
        <v>-9.4351059317787644E-4</v>
      </c>
      <c r="G459" s="108">
        <f t="shared" si="59"/>
        <v>-2.4761790584803656E-2</v>
      </c>
      <c r="I459" s="118">
        <f t="shared" si="60"/>
        <v>3.3706871959078245E-6</v>
      </c>
      <c r="J459" s="118">
        <f t="shared" si="61"/>
        <v>6.7000060708903141E-4</v>
      </c>
      <c r="Q459" s="111">
        <v>42356</v>
      </c>
      <c r="R459">
        <v>455.84698500000002</v>
      </c>
      <c r="S459" s="111">
        <v>43505</v>
      </c>
      <c r="T459">
        <v>119.430885</v>
      </c>
      <c r="U459" s="63">
        <v>43717</v>
      </c>
      <c r="V459" s="57">
        <v>1.7598</v>
      </c>
    </row>
    <row r="460" spans="1:22" x14ac:dyDescent="0.25">
      <c r="A460" s="107">
        <v>43717</v>
      </c>
      <c r="B460" s="100">
        <f t="shared" si="62"/>
        <v>10443.228515999999</v>
      </c>
      <c r="C460" s="100">
        <f t="shared" si="56"/>
        <v>181.14946</v>
      </c>
      <c r="D460" s="108">
        <f t="shared" si="57"/>
        <v>1.7597999999999999E-2</v>
      </c>
      <c r="F460" s="108">
        <f t="shared" si="58"/>
        <v>-1.2841333964253465E-2</v>
      </c>
      <c r="G460" s="108">
        <f t="shared" si="59"/>
        <v>6.3781814915894408E-2</v>
      </c>
      <c r="I460" s="118">
        <f t="shared" si="60"/>
        <v>1.8861634245054154E-4</v>
      </c>
      <c r="J460" s="118">
        <f t="shared" si="61"/>
        <v>3.9261798012973446E-3</v>
      </c>
      <c r="Q460" s="111">
        <v>42357</v>
      </c>
      <c r="R460">
        <v>463.55200200000002</v>
      </c>
      <c r="S460" s="111">
        <v>43506</v>
      </c>
      <c r="T460">
        <v>124.806488</v>
      </c>
      <c r="U460" s="63">
        <v>43718</v>
      </c>
      <c r="V460" s="57">
        <v>1.8091999999999999</v>
      </c>
    </row>
    <row r="461" spans="1:22" x14ac:dyDescent="0.25">
      <c r="A461" s="107">
        <v>43718</v>
      </c>
      <c r="B461" s="100">
        <f t="shared" si="62"/>
        <v>10336.408203000001</v>
      </c>
      <c r="C461" s="100">
        <f t="shared" si="56"/>
        <v>179.78717</v>
      </c>
      <c r="D461" s="108">
        <f t="shared" si="57"/>
        <v>1.8092E-2</v>
      </c>
      <c r="F461" s="108">
        <f t="shared" si="58"/>
        <v>-1.0281339891044183E-2</v>
      </c>
      <c r="G461" s="108">
        <f t="shared" si="59"/>
        <v>-7.5486739535532976E-3</v>
      </c>
      <c r="I461" s="118">
        <f t="shared" si="60"/>
        <v>1.2485319038729037E-4</v>
      </c>
      <c r="J461" s="118">
        <f t="shared" si="61"/>
        <v>7.5190633910417326E-5</v>
      </c>
      <c r="Q461" s="111">
        <v>42358</v>
      </c>
      <c r="R461">
        <v>462.23400900000001</v>
      </c>
      <c r="S461" s="111">
        <v>43507</v>
      </c>
      <c r="T461">
        <v>121.298393</v>
      </c>
      <c r="U461" s="63">
        <v>43719</v>
      </c>
      <c r="V461" s="57">
        <v>1.7848999999999999</v>
      </c>
    </row>
    <row r="462" spans="1:22" x14ac:dyDescent="0.25">
      <c r="A462" s="107">
        <v>43719</v>
      </c>
      <c r="B462" s="100">
        <f t="shared" si="62"/>
        <v>10123.035156</v>
      </c>
      <c r="C462" s="100">
        <f t="shared" si="56"/>
        <v>178.725494</v>
      </c>
      <c r="D462" s="108">
        <f t="shared" si="57"/>
        <v>1.7849E-2</v>
      </c>
      <c r="F462" s="108">
        <f t="shared" si="58"/>
        <v>-2.0858904090591324E-2</v>
      </c>
      <c r="G462" s="108">
        <f t="shared" si="59"/>
        <v>-5.9226867560440155E-3</v>
      </c>
      <c r="I462" s="118">
        <f t="shared" si="60"/>
        <v>4.7312064530787598E-4</v>
      </c>
      <c r="J462" s="118">
        <f t="shared" si="61"/>
        <v>4.9635774550498875E-5</v>
      </c>
      <c r="Q462" s="111">
        <v>42359</v>
      </c>
      <c r="R462">
        <v>442.83801299999999</v>
      </c>
      <c r="S462" s="111">
        <v>43508</v>
      </c>
      <c r="T462">
        <v>122.572289</v>
      </c>
      <c r="U462" s="63">
        <v>43720</v>
      </c>
      <c r="V462" s="57">
        <v>1.8187</v>
      </c>
    </row>
    <row r="463" spans="1:22" x14ac:dyDescent="0.25">
      <c r="A463" s="107">
        <v>43720</v>
      </c>
      <c r="B463" s="100">
        <f t="shared" si="62"/>
        <v>10176.819336</v>
      </c>
      <c r="C463" s="100">
        <f t="shared" si="56"/>
        <v>181.016098</v>
      </c>
      <c r="D463" s="108">
        <f t="shared" si="57"/>
        <v>1.8186999999999998E-2</v>
      </c>
      <c r="F463" s="108">
        <f t="shared" si="58"/>
        <v>5.298984371803428E-3</v>
      </c>
      <c r="G463" s="108">
        <f t="shared" si="59"/>
        <v>1.2734890865450765E-2</v>
      </c>
      <c r="I463" s="118">
        <f t="shared" si="60"/>
        <v>1.941769902802136E-5</v>
      </c>
      <c r="J463" s="118">
        <f t="shared" si="61"/>
        <v>1.348457786568321E-4</v>
      </c>
      <c r="Q463" s="111">
        <v>42360</v>
      </c>
      <c r="R463">
        <v>437.43600500000002</v>
      </c>
      <c r="S463" s="111">
        <v>43509</v>
      </c>
      <c r="T463">
        <v>122.55360400000001</v>
      </c>
      <c r="U463" s="63">
        <v>43721</v>
      </c>
      <c r="V463" s="57">
        <v>1.8654999999999999</v>
      </c>
    </row>
    <row r="464" spans="1:22" x14ac:dyDescent="0.25">
      <c r="A464" s="107">
        <v>43721</v>
      </c>
      <c r="B464" s="100">
        <f t="shared" si="62"/>
        <v>10415.362305000001</v>
      </c>
      <c r="C464" s="100">
        <f t="shared" si="56"/>
        <v>181.10972599999999</v>
      </c>
      <c r="D464" s="108">
        <f t="shared" si="57"/>
        <v>1.8654999999999998E-2</v>
      </c>
      <c r="F464" s="108">
        <f t="shared" si="58"/>
        <v>2.3169341087861284E-2</v>
      </c>
      <c r="G464" s="108">
        <f t="shared" si="59"/>
        <v>5.1710204509625157E-4</v>
      </c>
      <c r="I464" s="118">
        <f t="shared" si="60"/>
        <v>4.9626065435701453E-4</v>
      </c>
      <c r="J464" s="118">
        <f t="shared" si="61"/>
        <v>3.6660277066608046E-7</v>
      </c>
      <c r="Q464" s="111">
        <v>42361</v>
      </c>
      <c r="R464">
        <v>436.72000100000002</v>
      </c>
      <c r="S464" s="111">
        <v>43510</v>
      </c>
      <c r="T464">
        <v>121.39020499999999</v>
      </c>
      <c r="U464" s="63">
        <v>43724</v>
      </c>
      <c r="V464" s="57">
        <v>1.8575999999999999</v>
      </c>
    </row>
    <row r="465" spans="1:22" x14ac:dyDescent="0.25">
      <c r="A465" s="107">
        <v>43724</v>
      </c>
      <c r="B465" s="100">
        <f t="shared" si="62"/>
        <v>10347.222656</v>
      </c>
      <c r="C465" s="100">
        <f t="shared" si="56"/>
        <v>197.11317399999999</v>
      </c>
      <c r="D465" s="108">
        <f t="shared" si="57"/>
        <v>1.8575999999999999E-2</v>
      </c>
      <c r="F465" s="108">
        <f t="shared" si="58"/>
        <v>-6.5637196681311849E-3</v>
      </c>
      <c r="G465" s="108">
        <f t="shared" si="59"/>
        <v>8.4674982510388297E-2</v>
      </c>
      <c r="I465" s="118">
        <f t="shared" si="60"/>
        <v>5.5594205781866797E-5</v>
      </c>
      <c r="J465" s="118">
        <f t="shared" si="61"/>
        <v>6.9810040733361512E-3</v>
      </c>
      <c r="Q465" s="111">
        <v>42362</v>
      </c>
      <c r="R465">
        <v>443.091003</v>
      </c>
      <c r="S465" s="111">
        <v>43511</v>
      </c>
      <c r="T465">
        <v>122.100388</v>
      </c>
      <c r="U465" s="63">
        <v>43725</v>
      </c>
      <c r="V465" s="57">
        <v>1.8367</v>
      </c>
    </row>
    <row r="466" spans="1:22" x14ac:dyDescent="0.25">
      <c r="A466" s="107">
        <v>43725</v>
      </c>
      <c r="B466" s="100">
        <f t="shared" si="62"/>
        <v>10281.513671999999</v>
      </c>
      <c r="C466" s="100">
        <f t="shared" si="56"/>
        <v>208.60874899999999</v>
      </c>
      <c r="D466" s="108">
        <f t="shared" si="57"/>
        <v>1.8367000000000001E-2</v>
      </c>
      <c r="F466" s="108">
        <f t="shared" si="58"/>
        <v>-6.3706477400415906E-3</v>
      </c>
      <c r="G466" s="108">
        <f t="shared" si="59"/>
        <v>5.6682432109040448E-2</v>
      </c>
      <c r="I466" s="118">
        <f t="shared" si="60"/>
        <v>5.2752335184572337E-5</v>
      </c>
      <c r="J466" s="118">
        <f t="shared" si="61"/>
        <v>3.0868972382472283E-3</v>
      </c>
      <c r="Q466" s="111">
        <v>42363</v>
      </c>
      <c r="R466">
        <v>454.85501099999999</v>
      </c>
      <c r="S466" s="111">
        <v>43512</v>
      </c>
      <c r="T466">
        <v>123.260216</v>
      </c>
      <c r="U466" s="63">
        <v>43726</v>
      </c>
      <c r="V466" s="57">
        <v>1.8549</v>
      </c>
    </row>
    <row r="467" spans="1:22" x14ac:dyDescent="0.25">
      <c r="A467" s="107">
        <v>43726</v>
      </c>
      <c r="B467" s="100">
        <f t="shared" si="62"/>
        <v>10247.795898</v>
      </c>
      <c r="C467" s="100">
        <f t="shared" si="56"/>
        <v>211.393036</v>
      </c>
      <c r="D467" s="108">
        <f t="shared" si="57"/>
        <v>1.8549E-2</v>
      </c>
      <c r="F467" s="108">
        <f t="shared" si="58"/>
        <v>-3.284845425854499E-3</v>
      </c>
      <c r="G467" s="108">
        <f t="shared" si="59"/>
        <v>1.3258647402017765E-2</v>
      </c>
      <c r="I467" s="118">
        <f t="shared" si="60"/>
        <v>1.7449651221407595E-5</v>
      </c>
      <c r="J467" s="118">
        <f t="shared" si="61"/>
        <v>1.472841476847834E-4</v>
      </c>
      <c r="Q467" s="111">
        <v>42364</v>
      </c>
      <c r="R467">
        <v>455.756012</v>
      </c>
      <c r="S467" s="111">
        <v>43513</v>
      </c>
      <c r="T467">
        <v>133.59887699999999</v>
      </c>
      <c r="U467" s="63">
        <v>43727</v>
      </c>
      <c r="V467" s="57">
        <v>1.8756999999999999</v>
      </c>
    </row>
    <row r="468" spans="1:22" x14ac:dyDescent="0.25">
      <c r="A468" s="107">
        <v>43727</v>
      </c>
      <c r="B468" s="100">
        <f t="shared" si="62"/>
        <v>10200.496094</v>
      </c>
      <c r="C468" s="100">
        <f t="shared" si="56"/>
        <v>221.28085300000001</v>
      </c>
      <c r="D468" s="108">
        <f t="shared" si="57"/>
        <v>1.8756999999999999E-2</v>
      </c>
      <c r="F468" s="108">
        <f t="shared" si="58"/>
        <v>-4.6262923455877569E-3</v>
      </c>
      <c r="G468" s="108">
        <f t="shared" si="59"/>
        <v>4.5713592149529525E-2</v>
      </c>
      <c r="I468" s="118">
        <f t="shared" si="60"/>
        <v>3.0456324385785449E-5</v>
      </c>
      <c r="J468" s="118">
        <f t="shared" si="61"/>
        <v>1.9883584221996602E-3</v>
      </c>
      <c r="Q468" s="111">
        <v>42365</v>
      </c>
      <c r="R468">
        <v>416.51400799999999</v>
      </c>
      <c r="S468" s="111">
        <v>43514</v>
      </c>
      <c r="T468">
        <v>146.09837300000001</v>
      </c>
      <c r="U468" s="63">
        <v>43728</v>
      </c>
      <c r="V468" s="57">
        <v>1.8181</v>
      </c>
    </row>
    <row r="469" spans="1:22" x14ac:dyDescent="0.25">
      <c r="A469" s="107">
        <v>43728</v>
      </c>
      <c r="B469" s="100">
        <f t="shared" si="62"/>
        <v>10266.318359000001</v>
      </c>
      <c r="C469" s="100">
        <f t="shared" si="56"/>
        <v>218.050049</v>
      </c>
      <c r="D469" s="108">
        <f t="shared" si="57"/>
        <v>1.8180999999999999E-2</v>
      </c>
      <c r="F469" s="108">
        <f t="shared" si="58"/>
        <v>6.432118890321803E-3</v>
      </c>
      <c r="G469" s="108">
        <f t="shared" si="59"/>
        <v>-1.4708103745707746E-2</v>
      </c>
      <c r="I469" s="118">
        <f t="shared" si="60"/>
        <v>3.0688124836874563E-5</v>
      </c>
      <c r="J469" s="118">
        <f t="shared" si="61"/>
        <v>2.5061052737902436E-4</v>
      </c>
      <c r="Q469" s="111">
        <v>42366</v>
      </c>
      <c r="R469">
        <v>423.34298699999999</v>
      </c>
      <c r="S469" s="111">
        <v>43515</v>
      </c>
      <c r="T469">
        <v>145.346191</v>
      </c>
      <c r="U469" s="63">
        <v>43731</v>
      </c>
      <c r="V469" s="57">
        <v>1.8023</v>
      </c>
    </row>
    <row r="470" spans="1:22" x14ac:dyDescent="0.25">
      <c r="A470" s="107">
        <v>43731</v>
      </c>
      <c r="B470" s="100">
        <f t="shared" si="62"/>
        <v>10067.962890999999</v>
      </c>
      <c r="C470" s="100">
        <f t="shared" si="56"/>
        <v>201.92131000000001</v>
      </c>
      <c r="D470" s="108">
        <f t="shared" si="57"/>
        <v>1.8023000000000001E-2</v>
      </c>
      <c r="F470" s="108">
        <f t="shared" si="58"/>
        <v>-1.951008323452541E-2</v>
      </c>
      <c r="G470" s="108">
        <f t="shared" si="59"/>
        <v>-7.6846551958140275E-2</v>
      </c>
      <c r="I470" s="118">
        <f t="shared" si="60"/>
        <v>4.1626265001471385E-4</v>
      </c>
      <c r="J470" s="118">
        <f t="shared" si="61"/>
        <v>6.0791854374498541E-3</v>
      </c>
      <c r="Q470" s="111">
        <v>42367</v>
      </c>
      <c r="R470">
        <v>422.09799199999998</v>
      </c>
      <c r="S470" s="111">
        <v>43516</v>
      </c>
      <c r="T470">
        <v>149.554337</v>
      </c>
      <c r="U470" s="63">
        <v>43732</v>
      </c>
      <c r="V470" s="57">
        <v>1.7814000000000001</v>
      </c>
    </row>
    <row r="471" spans="1:22" x14ac:dyDescent="0.25">
      <c r="A471" s="107">
        <v>43732</v>
      </c>
      <c r="B471" s="100">
        <f t="shared" si="62"/>
        <v>9729.3212889999995</v>
      </c>
      <c r="C471" s="100">
        <f t="shared" si="56"/>
        <v>168.11073300000001</v>
      </c>
      <c r="D471" s="108">
        <f t="shared" si="57"/>
        <v>1.7814E-2</v>
      </c>
      <c r="F471" s="108">
        <f t="shared" si="58"/>
        <v>-3.4214252135715384E-2</v>
      </c>
      <c r="G471" s="108">
        <f t="shared" si="59"/>
        <v>-0.1832551797739308</v>
      </c>
      <c r="I471" s="118">
        <f t="shared" si="60"/>
        <v>1.2324793090662928E-3</v>
      </c>
      <c r="J471" s="118">
        <f t="shared" si="61"/>
        <v>3.3995158060753691E-2</v>
      </c>
      <c r="Q471" s="111">
        <v>42368</v>
      </c>
      <c r="R471">
        <v>433.29998799999998</v>
      </c>
      <c r="S471" s="111">
        <v>43517</v>
      </c>
      <c r="T471">
        <v>146.130844</v>
      </c>
      <c r="U471" s="63">
        <v>43733</v>
      </c>
      <c r="V471" s="57">
        <v>1.8048</v>
      </c>
    </row>
    <row r="472" spans="1:22" x14ac:dyDescent="0.25">
      <c r="A472" s="107">
        <v>43733</v>
      </c>
      <c r="B472" s="100">
        <f t="shared" si="62"/>
        <v>8603.4287110000005</v>
      </c>
      <c r="C472" s="100">
        <f t="shared" si="56"/>
        <v>170.89269999999999</v>
      </c>
      <c r="D472" s="108">
        <f t="shared" si="57"/>
        <v>1.8047999999999998E-2</v>
      </c>
      <c r="F472" s="108">
        <f t="shared" si="58"/>
        <v>-0.12298332816387791</v>
      </c>
      <c r="G472" s="108">
        <f t="shared" si="59"/>
        <v>1.6412986895417703E-2</v>
      </c>
      <c r="I472" s="118">
        <f t="shared" si="60"/>
        <v>1.5345204090480239E-2</v>
      </c>
      <c r="J472" s="118">
        <f t="shared" si="61"/>
        <v>2.3379656280616052E-4</v>
      </c>
      <c r="Q472" s="111">
        <v>42369</v>
      </c>
      <c r="R472">
        <v>425.875</v>
      </c>
      <c r="S472" s="111">
        <v>43518</v>
      </c>
      <c r="T472">
        <v>149.09245300000001</v>
      </c>
      <c r="U472" s="63">
        <v>43734</v>
      </c>
      <c r="V472" s="57">
        <v>1.7708999999999999</v>
      </c>
    </row>
    <row r="473" spans="1:22" x14ac:dyDescent="0.25">
      <c r="A473" s="107">
        <v>43734</v>
      </c>
      <c r="B473" s="100">
        <f t="shared" si="62"/>
        <v>8487.6699219999991</v>
      </c>
      <c r="C473" s="100">
        <f t="shared" si="56"/>
        <v>166.727127</v>
      </c>
      <c r="D473" s="108">
        <f t="shared" si="57"/>
        <v>1.7708999999999999E-2</v>
      </c>
      <c r="F473" s="108">
        <f t="shared" si="58"/>
        <v>-1.3546298180862948E-2</v>
      </c>
      <c r="G473" s="108">
        <f t="shared" si="59"/>
        <v>-2.4677368199341743E-2</v>
      </c>
      <c r="I473" s="118">
        <f t="shared" si="60"/>
        <v>2.0847694488971403E-4</v>
      </c>
      <c r="J473" s="118">
        <f t="shared" si="61"/>
        <v>6.6563729371550348E-4</v>
      </c>
      <c r="Q473" s="111">
        <v>42370</v>
      </c>
      <c r="R473">
        <v>430.72100799999998</v>
      </c>
      <c r="S473" s="111">
        <v>43519</v>
      </c>
      <c r="T473">
        <v>158.79542499999999</v>
      </c>
      <c r="U473" s="63">
        <v>43735</v>
      </c>
      <c r="V473" s="57">
        <v>1.7524</v>
      </c>
    </row>
    <row r="474" spans="1:22" x14ac:dyDescent="0.25">
      <c r="A474" s="107">
        <v>43735</v>
      </c>
      <c r="B474" s="100">
        <f t="shared" si="62"/>
        <v>8113.1010740000002</v>
      </c>
      <c r="C474" s="100">
        <f t="shared" si="56"/>
        <v>174.71099899999999</v>
      </c>
      <c r="D474" s="108">
        <f t="shared" si="57"/>
        <v>1.7523999999999998E-2</v>
      </c>
      <c r="F474" s="108">
        <f t="shared" si="58"/>
        <v>-4.5134341337343287E-2</v>
      </c>
      <c r="G474" s="108">
        <f t="shared" si="59"/>
        <v>4.6774668545197962E-2</v>
      </c>
      <c r="I474" s="118">
        <f t="shared" si="60"/>
        <v>2.1184639137477447E-3</v>
      </c>
      <c r="J474" s="118">
        <f t="shared" si="61"/>
        <v>2.084113247591308E-3</v>
      </c>
      <c r="Q474" s="111">
        <v>42371</v>
      </c>
      <c r="R474">
        <v>434.62200899999999</v>
      </c>
      <c r="S474" s="111">
        <v>43520</v>
      </c>
      <c r="T474">
        <v>135.85266100000001</v>
      </c>
      <c r="U474" s="63">
        <v>43738</v>
      </c>
      <c r="V474" s="57">
        <v>1.7445999999999999</v>
      </c>
    </row>
    <row r="475" spans="1:22" x14ac:dyDescent="0.25">
      <c r="A475" s="107">
        <v>43738</v>
      </c>
      <c r="B475" s="100">
        <f t="shared" si="62"/>
        <v>8104.2265630000002</v>
      </c>
      <c r="C475" s="100">
        <f t="shared" si="56"/>
        <v>179.872208</v>
      </c>
      <c r="D475" s="108">
        <f t="shared" si="57"/>
        <v>1.7446E-2</v>
      </c>
      <c r="F475" s="108">
        <f t="shared" si="58"/>
        <v>-1.0944481217229907E-3</v>
      </c>
      <c r="G475" s="108">
        <f t="shared" si="59"/>
        <v>2.9113468679810239E-2</v>
      </c>
      <c r="I475" s="118">
        <f t="shared" si="60"/>
        <v>3.9476947722021169E-6</v>
      </c>
      <c r="J475" s="118">
        <f t="shared" si="61"/>
        <v>7.8348988529280841E-4</v>
      </c>
      <c r="Q475" s="111">
        <v>42372</v>
      </c>
      <c r="R475">
        <v>433.57800300000002</v>
      </c>
      <c r="S475" s="111">
        <v>43521</v>
      </c>
      <c r="T475">
        <v>139.82286099999999</v>
      </c>
      <c r="U475" s="63">
        <v>43739</v>
      </c>
      <c r="V475" s="57">
        <v>1.7028000000000001</v>
      </c>
    </row>
    <row r="476" spans="1:22" x14ac:dyDescent="0.25">
      <c r="A476" s="107">
        <v>43739</v>
      </c>
      <c r="B476" s="100">
        <f t="shared" si="62"/>
        <v>8299.7207030000009</v>
      </c>
      <c r="C476" s="100">
        <f t="shared" si="56"/>
        <v>177.34042400000001</v>
      </c>
      <c r="D476" s="108">
        <f t="shared" si="57"/>
        <v>1.7028000000000001E-2</v>
      </c>
      <c r="F476" s="108">
        <f t="shared" si="58"/>
        <v>2.3836140504965186E-2</v>
      </c>
      <c r="G476" s="108">
        <f t="shared" si="59"/>
        <v>-1.4175458360300652E-2</v>
      </c>
      <c r="I476" s="118">
        <f t="shared" si="60"/>
        <v>5.264137350860698E-4</v>
      </c>
      <c r="J476" s="118">
        <f t="shared" si="61"/>
        <v>2.3402995788463621E-4</v>
      </c>
      <c r="Q476" s="111">
        <v>42373</v>
      </c>
      <c r="R476">
        <v>430.06100500000002</v>
      </c>
      <c r="S476" s="111">
        <v>43522</v>
      </c>
      <c r="T476">
        <v>138.089676</v>
      </c>
      <c r="U476" s="63">
        <v>43740</v>
      </c>
      <c r="V476" s="57">
        <v>1.6637</v>
      </c>
    </row>
    <row r="477" spans="1:22" x14ac:dyDescent="0.25">
      <c r="A477" s="107">
        <v>43740</v>
      </c>
      <c r="B477" s="100">
        <f t="shared" si="62"/>
        <v>8344.2128909999992</v>
      </c>
      <c r="C477" s="100">
        <f t="shared" si="56"/>
        <v>180.71051</v>
      </c>
      <c r="D477" s="108">
        <f t="shared" si="57"/>
        <v>1.6636999999999999E-2</v>
      </c>
      <c r="F477" s="108">
        <f t="shared" si="58"/>
        <v>5.3463676393263881E-3</v>
      </c>
      <c r="G477" s="108">
        <f t="shared" si="59"/>
        <v>1.8825173770843584E-2</v>
      </c>
      <c r="I477" s="118">
        <f t="shared" si="60"/>
        <v>1.9837537850465476E-5</v>
      </c>
      <c r="J477" s="118">
        <f t="shared" si="61"/>
        <v>3.1338184911448879E-4</v>
      </c>
      <c r="Q477" s="111">
        <v>42374</v>
      </c>
      <c r="R477">
        <v>433.06900000000002</v>
      </c>
      <c r="S477" s="111">
        <v>43523</v>
      </c>
      <c r="T477">
        <v>136.12596099999999</v>
      </c>
      <c r="U477" s="63">
        <v>43741</v>
      </c>
      <c r="V477" s="57">
        <v>1.5857000000000001</v>
      </c>
    </row>
    <row r="478" spans="1:22" x14ac:dyDescent="0.25">
      <c r="A478" s="107">
        <v>43741</v>
      </c>
      <c r="B478" s="100">
        <f t="shared" si="62"/>
        <v>8390.7744139999995</v>
      </c>
      <c r="C478" s="100">
        <f t="shared" si="56"/>
        <v>175.199341</v>
      </c>
      <c r="D478" s="108">
        <f t="shared" si="57"/>
        <v>1.5857E-2</v>
      </c>
      <c r="F478" s="108">
        <f t="shared" si="58"/>
        <v>5.5645866110349829E-3</v>
      </c>
      <c r="G478" s="108">
        <f t="shared" si="59"/>
        <v>-3.097194152771543E-2</v>
      </c>
      <c r="I478" s="118">
        <f t="shared" si="60"/>
        <v>2.1829023644034017E-5</v>
      </c>
      <c r="J478" s="118">
        <f t="shared" si="61"/>
        <v>1.0300582705775054E-3</v>
      </c>
      <c r="Q478" s="111">
        <v>42375</v>
      </c>
      <c r="R478">
        <v>431.85598800000002</v>
      </c>
      <c r="S478" s="111">
        <v>43524</v>
      </c>
      <c r="T478">
        <v>136.74624600000001</v>
      </c>
      <c r="U478" s="63">
        <v>43742</v>
      </c>
      <c r="V478" s="57">
        <v>1.5803</v>
      </c>
    </row>
    <row r="479" spans="1:22" x14ac:dyDescent="0.25">
      <c r="A479" s="107">
        <v>43742</v>
      </c>
      <c r="B479" s="100">
        <f t="shared" si="62"/>
        <v>8259.4941409999992</v>
      </c>
      <c r="C479" s="100">
        <f t="shared" si="56"/>
        <v>176.98500100000001</v>
      </c>
      <c r="D479" s="108">
        <f t="shared" si="57"/>
        <v>1.5803000000000001E-2</v>
      </c>
      <c r="F479" s="108">
        <f t="shared" si="58"/>
        <v>-1.5769474597934874E-2</v>
      </c>
      <c r="G479" s="108">
        <f t="shared" si="59"/>
        <v>1.0140571790496544E-2</v>
      </c>
      <c r="I479" s="118">
        <f t="shared" si="60"/>
        <v>2.776191495425449E-4</v>
      </c>
      <c r="J479" s="118">
        <f t="shared" si="61"/>
        <v>8.1324187598578852E-5</v>
      </c>
      <c r="Q479" s="111">
        <v>42376</v>
      </c>
      <c r="R479">
        <v>430.010986</v>
      </c>
      <c r="S479" s="111">
        <v>43525</v>
      </c>
      <c r="T479">
        <v>136.44361900000001</v>
      </c>
      <c r="U479" s="63">
        <v>43745</v>
      </c>
      <c r="V479" s="57">
        <v>1.6400999999999999</v>
      </c>
    </row>
    <row r="480" spans="1:22" x14ac:dyDescent="0.25">
      <c r="A480" s="107">
        <v>43745</v>
      </c>
      <c r="B480" s="100">
        <f t="shared" si="62"/>
        <v>7989.1206050000001</v>
      </c>
      <c r="C480" s="100">
        <f t="shared" si="56"/>
        <v>181.18634</v>
      </c>
      <c r="D480" s="108">
        <f t="shared" si="57"/>
        <v>1.6400999999999999E-2</v>
      </c>
      <c r="F480" s="108">
        <f t="shared" si="58"/>
        <v>-3.3282651879350311E-2</v>
      </c>
      <c r="G480" s="108">
        <f t="shared" si="59"/>
        <v>2.3461015583533751E-2</v>
      </c>
      <c r="I480" s="118">
        <f t="shared" si="60"/>
        <v>1.1679363952120246E-3</v>
      </c>
      <c r="J480" s="118">
        <f t="shared" si="61"/>
        <v>4.9900573321530321E-4</v>
      </c>
      <c r="Q480" s="111">
        <v>42377</v>
      </c>
      <c r="R480">
        <v>457.53799400000003</v>
      </c>
      <c r="S480" s="111">
        <v>43526</v>
      </c>
      <c r="T480">
        <v>134.20695499999999</v>
      </c>
      <c r="U480" s="63">
        <v>43746</v>
      </c>
      <c r="V480" s="57">
        <v>1.5958000000000001</v>
      </c>
    </row>
    <row r="481" spans="1:22" x14ac:dyDescent="0.25">
      <c r="A481" s="107">
        <v>43746</v>
      </c>
      <c r="B481" s="100">
        <f t="shared" si="62"/>
        <v>8246.8496090000008</v>
      </c>
      <c r="C481" s="100">
        <f t="shared" si="56"/>
        <v>182.02156099999999</v>
      </c>
      <c r="D481" s="108">
        <f t="shared" si="57"/>
        <v>1.5958E-2</v>
      </c>
      <c r="F481" s="108">
        <f t="shared" si="58"/>
        <v>3.1750570073123541E-2</v>
      </c>
      <c r="G481" s="108">
        <f t="shared" si="59"/>
        <v>4.5991426393747759E-3</v>
      </c>
      <c r="I481" s="118">
        <f t="shared" si="60"/>
        <v>9.5222465188467525E-4</v>
      </c>
      <c r="J481" s="118">
        <f t="shared" si="61"/>
        <v>1.2086492282562929E-5</v>
      </c>
      <c r="Q481" s="111">
        <v>42378</v>
      </c>
      <c r="R481">
        <v>453.38299599999999</v>
      </c>
      <c r="S481" s="111">
        <v>43527</v>
      </c>
      <c r="T481">
        <v>132.24941999999999</v>
      </c>
      <c r="U481" s="63">
        <v>43747</v>
      </c>
      <c r="V481" s="57">
        <v>1.5842000000000001</v>
      </c>
    </row>
    <row r="482" spans="1:22" x14ac:dyDescent="0.25">
      <c r="A482" s="107">
        <v>43747</v>
      </c>
      <c r="B482" s="100">
        <f t="shared" si="62"/>
        <v>8229.8408199999994</v>
      </c>
      <c r="C482" s="100">
        <f t="shared" si="56"/>
        <v>193.29325900000001</v>
      </c>
      <c r="D482" s="108">
        <f t="shared" si="57"/>
        <v>1.5842000000000002E-2</v>
      </c>
      <c r="F482" s="108">
        <f t="shared" si="58"/>
        <v>-2.0645887734538348E-3</v>
      </c>
      <c r="G482" s="108">
        <f t="shared" si="59"/>
        <v>6.0083365259092858E-2</v>
      </c>
      <c r="I482" s="118">
        <f t="shared" si="60"/>
        <v>8.7439750605332142E-6</v>
      </c>
      <c r="J482" s="118">
        <f t="shared" si="61"/>
        <v>3.47637427463688E-3</v>
      </c>
      <c r="Q482" s="111">
        <v>42379</v>
      </c>
      <c r="R482">
        <v>448.23800699999998</v>
      </c>
      <c r="S482" s="111">
        <v>43528</v>
      </c>
      <c r="T482">
        <v>127.774124</v>
      </c>
      <c r="U482" s="63">
        <v>43748</v>
      </c>
      <c r="V482" s="57">
        <v>1.6206</v>
      </c>
    </row>
    <row r="483" spans="1:22" x14ac:dyDescent="0.25">
      <c r="A483" s="107">
        <v>43748</v>
      </c>
      <c r="B483" s="100">
        <f t="shared" si="62"/>
        <v>8585.2802730000003</v>
      </c>
      <c r="C483" s="100">
        <f t="shared" si="56"/>
        <v>191.65966800000001</v>
      </c>
      <c r="D483" s="108">
        <f t="shared" si="57"/>
        <v>1.6206000000000002E-2</v>
      </c>
      <c r="F483" s="108">
        <f t="shared" si="58"/>
        <v>4.2282467574249694E-2</v>
      </c>
      <c r="G483" s="108">
        <f t="shared" si="59"/>
        <v>-8.4872756722385034E-3</v>
      </c>
      <c r="I483" s="118">
        <f t="shared" si="60"/>
        <v>1.7131349999640699E-3</v>
      </c>
      <c r="J483" s="118">
        <f t="shared" si="61"/>
        <v>9.2349313610541148E-5</v>
      </c>
      <c r="Q483" s="111">
        <v>42380</v>
      </c>
      <c r="R483">
        <v>448.69799799999998</v>
      </c>
      <c r="S483" s="111">
        <v>43529</v>
      </c>
      <c r="T483">
        <v>137.82238799999999</v>
      </c>
      <c r="U483" s="63">
        <v>43749</v>
      </c>
      <c r="V483" s="57">
        <v>1.6359999999999999</v>
      </c>
    </row>
    <row r="484" spans="1:22" x14ac:dyDescent="0.25">
      <c r="A484" s="107">
        <v>43749</v>
      </c>
      <c r="B484" s="100">
        <f t="shared" si="62"/>
        <v>8585.2626949999994</v>
      </c>
      <c r="C484" s="100">
        <f t="shared" si="56"/>
        <v>182.56968699999999</v>
      </c>
      <c r="D484" s="108">
        <f t="shared" si="57"/>
        <v>1.636E-2</v>
      </c>
      <c r="F484" s="108">
        <f t="shared" si="58"/>
        <v>-2.0474600059827708E-6</v>
      </c>
      <c r="G484" s="108">
        <f t="shared" si="59"/>
        <v>-4.8589289966913363E-2</v>
      </c>
      <c r="I484" s="118">
        <f t="shared" si="60"/>
        <v>8.000944741352981E-7</v>
      </c>
      <c r="J484" s="118">
        <f t="shared" si="61"/>
        <v>2.4712699513031087E-3</v>
      </c>
      <c r="Q484" s="111">
        <v>42381</v>
      </c>
      <c r="R484">
        <v>448.182007</v>
      </c>
      <c r="S484" s="111">
        <v>43530</v>
      </c>
      <c r="T484">
        <v>138.78935200000001</v>
      </c>
      <c r="U484" s="63">
        <v>43753</v>
      </c>
      <c r="V484" s="57">
        <v>1.6254999999999999</v>
      </c>
    </row>
    <row r="485" spans="1:22" x14ac:dyDescent="0.25">
      <c r="A485" s="107">
        <v>43752</v>
      </c>
      <c r="B485" s="100">
        <f t="shared" si="62"/>
        <v>8320.8320309999999</v>
      </c>
      <c r="C485" s="100">
        <f t="shared" si="56"/>
        <v>186.96090699999999</v>
      </c>
      <c r="D485" s="108">
        <f t="shared" si="57"/>
        <v>1.636E-2</v>
      </c>
      <c r="F485" s="108">
        <f t="shared" si="58"/>
        <v>-3.128483962335693E-2</v>
      </c>
      <c r="G485" s="108">
        <f t="shared" si="59"/>
        <v>2.3767594810888859E-2</v>
      </c>
      <c r="I485" s="118">
        <f t="shared" si="60"/>
        <v>1.0353768440087303E-3</v>
      </c>
      <c r="J485" s="118">
        <f t="shared" si="61"/>
        <v>5.1279672507756411E-4</v>
      </c>
      <c r="Q485" s="111">
        <v>42382</v>
      </c>
      <c r="R485">
        <v>434.665009</v>
      </c>
      <c r="S485" s="111">
        <v>43531</v>
      </c>
      <c r="T485">
        <v>138.03450000000001</v>
      </c>
      <c r="U485" s="63">
        <v>43754</v>
      </c>
      <c r="V485" s="57">
        <v>1.5811999999999999</v>
      </c>
    </row>
    <row r="486" spans="1:22" x14ac:dyDescent="0.25">
      <c r="A486" s="107">
        <v>43753</v>
      </c>
      <c r="B486" s="100">
        <f t="shared" si="62"/>
        <v>8373.4580079999996</v>
      </c>
      <c r="C486" s="100">
        <f t="shared" si="56"/>
        <v>181.40606700000001</v>
      </c>
      <c r="D486" s="108">
        <f t="shared" si="57"/>
        <v>1.6254999999999999E-2</v>
      </c>
      <c r="F486" s="108">
        <f t="shared" si="58"/>
        <v>6.3046887524471629E-3</v>
      </c>
      <c r="G486" s="108">
        <f t="shared" si="59"/>
        <v>-3.0161558977700231E-2</v>
      </c>
      <c r="I486" s="118">
        <f t="shared" si="60"/>
        <v>2.9292517286636394E-5</v>
      </c>
      <c r="J486" s="118">
        <f t="shared" si="61"/>
        <v>9.7869731110883981E-4</v>
      </c>
      <c r="Q486" s="111">
        <v>42383</v>
      </c>
      <c r="R486">
        <v>432.28799400000003</v>
      </c>
      <c r="S486" s="111">
        <v>43532</v>
      </c>
      <c r="T486">
        <v>135.12707499999999</v>
      </c>
      <c r="U486" s="63">
        <v>43755</v>
      </c>
      <c r="V486" s="57">
        <v>1.5760000000000001</v>
      </c>
    </row>
    <row r="487" spans="1:22" x14ac:dyDescent="0.25">
      <c r="A487" s="107">
        <v>43754</v>
      </c>
      <c r="B487" s="100">
        <f t="shared" si="62"/>
        <v>8204.6748050000006</v>
      </c>
      <c r="C487" s="100">
        <f t="shared" si="56"/>
        <v>176.01350400000001</v>
      </c>
      <c r="D487" s="108">
        <f t="shared" si="57"/>
        <v>1.5812E-2</v>
      </c>
      <c r="F487" s="108">
        <f t="shared" si="58"/>
        <v>-2.0362852314772084E-2</v>
      </c>
      <c r="G487" s="108">
        <f t="shared" si="59"/>
        <v>-3.0177263178734037E-2</v>
      </c>
      <c r="I487" s="118">
        <f t="shared" si="60"/>
        <v>4.5178713434601005E-4</v>
      </c>
      <c r="J487" s="118">
        <f t="shared" si="61"/>
        <v>9.7968014252580661E-4</v>
      </c>
      <c r="Q487" s="111">
        <v>42384</v>
      </c>
      <c r="R487">
        <v>430.25500499999998</v>
      </c>
      <c r="S487" s="111">
        <v>43533</v>
      </c>
      <c r="T487">
        <v>137.96533199999999</v>
      </c>
      <c r="U487" s="63">
        <v>43756</v>
      </c>
      <c r="V487" s="57">
        <v>1.5653999999999999</v>
      </c>
    </row>
    <row r="488" spans="1:22" x14ac:dyDescent="0.25">
      <c r="A488" s="107">
        <v>43755</v>
      </c>
      <c r="B488" s="100">
        <f t="shared" si="62"/>
        <v>8047.8125</v>
      </c>
      <c r="C488" s="100">
        <f t="shared" si="56"/>
        <v>178.02835099999999</v>
      </c>
      <c r="D488" s="108">
        <f t="shared" si="57"/>
        <v>1.576E-2</v>
      </c>
      <c r="F488" s="108">
        <f t="shared" si="58"/>
        <v>-1.9303774624443548E-2</v>
      </c>
      <c r="G488" s="108">
        <f t="shared" si="59"/>
        <v>1.138209352253039E-2</v>
      </c>
      <c r="I488" s="118">
        <f t="shared" si="60"/>
        <v>4.0788678391321748E-4</v>
      </c>
      <c r="J488" s="118">
        <f t="shared" si="61"/>
        <v>1.052576309900553E-4</v>
      </c>
      <c r="Q488" s="111">
        <v>42385</v>
      </c>
      <c r="R488">
        <v>365.07299799999998</v>
      </c>
      <c r="S488" s="111">
        <v>43534</v>
      </c>
      <c r="T488">
        <v>136.75868199999999</v>
      </c>
      <c r="U488" s="63">
        <v>43759</v>
      </c>
      <c r="V488" s="57">
        <v>1.5758000000000001</v>
      </c>
    </row>
    <row r="489" spans="1:22" x14ac:dyDescent="0.25">
      <c r="A489" s="107">
        <v>43756</v>
      </c>
      <c r="B489" s="100">
        <f t="shared" si="62"/>
        <v>8100.9335940000001</v>
      </c>
      <c r="C489" s="100">
        <f t="shared" si="56"/>
        <v>173.62133800000001</v>
      </c>
      <c r="D489" s="108">
        <f t="shared" si="57"/>
        <v>1.5653999999999998E-2</v>
      </c>
      <c r="F489" s="108">
        <f t="shared" si="58"/>
        <v>6.5789981828885402E-3</v>
      </c>
      <c r="G489" s="108">
        <f t="shared" si="59"/>
        <v>-2.506610347062832E-2</v>
      </c>
      <c r="I489" s="118">
        <f t="shared" si="60"/>
        <v>3.2337028787201625E-5</v>
      </c>
      <c r="J489" s="118">
        <f t="shared" si="61"/>
        <v>6.858471080487034E-4</v>
      </c>
      <c r="Q489" s="111">
        <v>42386</v>
      </c>
      <c r="R489">
        <v>387.15200800000002</v>
      </c>
      <c r="S489" s="111">
        <v>43535</v>
      </c>
      <c r="T489">
        <v>133.83403000000001</v>
      </c>
      <c r="U489" s="63">
        <v>43760</v>
      </c>
      <c r="V489" s="57">
        <v>1.5730999999999999</v>
      </c>
    </row>
    <row r="490" spans="1:22" x14ac:dyDescent="0.25">
      <c r="A490" s="107">
        <v>43759</v>
      </c>
      <c r="B490" s="100">
        <f t="shared" si="62"/>
        <v>8225.1152340000008</v>
      </c>
      <c r="C490" s="100">
        <f t="shared" ref="C490:C553" si="63">VLOOKUP(A490,S$2:T$2842,2)</f>
        <v>174.92098999999999</v>
      </c>
      <c r="D490" s="108">
        <f t="shared" si="57"/>
        <v>1.5758000000000001E-2</v>
      </c>
      <c r="F490" s="108">
        <f t="shared" si="58"/>
        <v>1.5212993210900194E-2</v>
      </c>
      <c r="G490" s="108">
        <f t="shared" si="59"/>
        <v>7.4576768394711834E-3</v>
      </c>
      <c r="I490" s="118">
        <f t="shared" si="60"/>
        <v>2.0507845786930291E-4</v>
      </c>
      <c r="J490" s="118">
        <f t="shared" si="61"/>
        <v>4.0133460160166905E-5</v>
      </c>
      <c r="Q490" s="111">
        <v>42387</v>
      </c>
      <c r="R490">
        <v>381.733002</v>
      </c>
      <c r="S490" s="111">
        <v>43536</v>
      </c>
      <c r="T490">
        <v>134.44288599999999</v>
      </c>
      <c r="U490" s="63">
        <v>43761</v>
      </c>
      <c r="V490" s="57">
        <v>1.5757000000000001</v>
      </c>
    </row>
    <row r="491" spans="1:22" x14ac:dyDescent="0.25">
      <c r="A491" s="107">
        <v>43760</v>
      </c>
      <c r="B491" s="100">
        <f t="shared" si="62"/>
        <v>8243.4023440000001</v>
      </c>
      <c r="C491" s="100">
        <f t="shared" si="63"/>
        <v>172.30085800000001</v>
      </c>
      <c r="D491" s="108">
        <f t="shared" si="57"/>
        <v>1.5730999999999998E-2</v>
      </c>
      <c r="F491" s="108">
        <f t="shared" si="58"/>
        <v>2.2208577584130751E-3</v>
      </c>
      <c r="G491" s="108">
        <f t="shared" si="59"/>
        <v>-1.509226305078748E-2</v>
      </c>
      <c r="I491" s="118">
        <f t="shared" si="60"/>
        <v>1.7647135553842929E-6</v>
      </c>
      <c r="J491" s="118">
        <f t="shared" si="61"/>
        <v>2.6292111418715528E-4</v>
      </c>
      <c r="Q491" s="111">
        <v>42388</v>
      </c>
      <c r="R491">
        <v>387.02600100000001</v>
      </c>
      <c r="S491" s="111">
        <v>43537</v>
      </c>
      <c r="T491">
        <v>133.26307700000001</v>
      </c>
      <c r="U491" s="63">
        <v>43762</v>
      </c>
      <c r="V491" s="57">
        <v>1.5808</v>
      </c>
    </row>
    <row r="492" spans="1:22" x14ac:dyDescent="0.25">
      <c r="A492" s="107">
        <v>43761</v>
      </c>
      <c r="B492" s="100">
        <f t="shared" si="62"/>
        <v>8076.2285160000001</v>
      </c>
      <c r="C492" s="100">
        <f t="shared" si="63"/>
        <v>162.40278599999999</v>
      </c>
      <c r="D492" s="108">
        <f t="shared" si="57"/>
        <v>1.5757E-2</v>
      </c>
      <c r="F492" s="108">
        <f t="shared" si="58"/>
        <v>-2.0488168783259653E-2</v>
      </c>
      <c r="G492" s="108">
        <f t="shared" si="59"/>
        <v>-5.9162540455235835E-2</v>
      </c>
      <c r="I492" s="118">
        <f t="shared" si="60"/>
        <v>4.5713011303320078E-4</v>
      </c>
      <c r="J492" s="118">
        <f t="shared" si="61"/>
        <v>3.6342956703211983E-3</v>
      </c>
      <c r="Q492" s="111">
        <v>42389</v>
      </c>
      <c r="R492">
        <v>379.73998999999998</v>
      </c>
      <c r="S492" s="111">
        <v>43538</v>
      </c>
      <c r="T492">
        <v>133.71159399999999</v>
      </c>
      <c r="U492" s="63">
        <v>43763</v>
      </c>
      <c r="V492" s="57">
        <v>1.5859000000000001</v>
      </c>
    </row>
    <row r="493" spans="1:22" x14ac:dyDescent="0.25">
      <c r="A493" s="107">
        <v>43762</v>
      </c>
      <c r="B493" s="100">
        <f t="shared" si="62"/>
        <v>7509.7280270000001</v>
      </c>
      <c r="C493" s="100">
        <f t="shared" si="63"/>
        <v>162.16854900000001</v>
      </c>
      <c r="D493" s="108">
        <f t="shared" si="57"/>
        <v>1.5807999999999999E-2</v>
      </c>
      <c r="F493" s="108">
        <f t="shared" si="58"/>
        <v>-7.2725745401232444E-2</v>
      </c>
      <c r="G493" s="108">
        <f t="shared" si="59"/>
        <v>-1.443362462463682E-3</v>
      </c>
      <c r="I493" s="118">
        <f t="shared" si="60"/>
        <v>5.4196361236935079E-3</v>
      </c>
      <c r="J493" s="118">
        <f t="shared" si="61"/>
        <v>6.5840574015304342E-6</v>
      </c>
      <c r="Q493" s="111">
        <v>42390</v>
      </c>
      <c r="R493">
        <v>419.63198899999998</v>
      </c>
      <c r="S493" s="111">
        <v>43539</v>
      </c>
      <c r="T493">
        <v>137.691788</v>
      </c>
      <c r="U493" s="63">
        <v>43766</v>
      </c>
      <c r="V493" s="57">
        <v>1.5935999999999999</v>
      </c>
    </row>
    <row r="494" spans="1:22" x14ac:dyDescent="0.25">
      <c r="A494" s="107">
        <v>43763</v>
      </c>
      <c r="B494" s="100">
        <f t="shared" si="62"/>
        <v>7490.703125</v>
      </c>
      <c r="C494" s="100">
        <f t="shared" si="63"/>
        <v>181.52320900000001</v>
      </c>
      <c r="D494" s="108">
        <f t="shared" si="57"/>
        <v>1.5859000000000002E-2</v>
      </c>
      <c r="F494" s="108">
        <f t="shared" si="58"/>
        <v>-2.5365820499612113E-3</v>
      </c>
      <c r="G494" s="108">
        <f t="shared" si="59"/>
        <v>0.11274729851767251</v>
      </c>
      <c r="I494" s="118">
        <f t="shared" si="60"/>
        <v>1.1758141072445195E-5</v>
      </c>
      <c r="J494" s="118">
        <f t="shared" si="61"/>
        <v>1.2460077928540439E-2</v>
      </c>
      <c r="Q494" s="111">
        <v>42391</v>
      </c>
      <c r="R494">
        <v>409.75100700000002</v>
      </c>
      <c r="S494" s="111">
        <v>43540</v>
      </c>
      <c r="T494">
        <v>142.398178</v>
      </c>
      <c r="U494" s="63">
        <v>43767</v>
      </c>
      <c r="V494" s="57">
        <v>1.5753999999999999</v>
      </c>
    </row>
    <row r="495" spans="1:22" x14ac:dyDescent="0.25">
      <c r="A495" s="107">
        <v>43766</v>
      </c>
      <c r="B495" s="100">
        <f t="shared" si="62"/>
        <v>9565.1015630000002</v>
      </c>
      <c r="C495" s="100">
        <f t="shared" si="63"/>
        <v>182.662811</v>
      </c>
      <c r="D495" s="108">
        <f t="shared" si="57"/>
        <v>1.5935999999999999E-2</v>
      </c>
      <c r="F495" s="108">
        <f t="shared" si="58"/>
        <v>0.24445855273714656</v>
      </c>
      <c r="G495" s="108">
        <f t="shared" si="59"/>
        <v>6.2583715848507637E-3</v>
      </c>
      <c r="I495" s="118">
        <f t="shared" si="60"/>
        <v>5.9324454906876642E-2</v>
      </c>
      <c r="J495" s="118">
        <f t="shared" si="61"/>
        <v>2.6376361846366089E-5</v>
      </c>
      <c r="Q495" s="111">
        <v>42392</v>
      </c>
      <c r="R495">
        <v>382.43398999999999</v>
      </c>
      <c r="S495" s="111">
        <v>43541</v>
      </c>
      <c r="T495">
        <v>140.00054900000001</v>
      </c>
      <c r="U495" s="63">
        <v>43768</v>
      </c>
      <c r="V495" s="57">
        <v>1.5468</v>
      </c>
    </row>
    <row r="496" spans="1:22" x14ac:dyDescent="0.25">
      <c r="A496" s="107">
        <v>43767</v>
      </c>
      <c r="B496" s="100">
        <f t="shared" si="62"/>
        <v>9248.4404300000006</v>
      </c>
      <c r="C496" s="100">
        <f t="shared" si="63"/>
        <v>190.34257500000001</v>
      </c>
      <c r="D496" s="108">
        <f t="shared" si="57"/>
        <v>1.5754000000000001E-2</v>
      </c>
      <c r="F496" s="108">
        <f t="shared" si="58"/>
        <v>-3.3666285879935032E-2</v>
      </c>
      <c r="G496" s="108">
        <f t="shared" si="59"/>
        <v>4.1183584582609178E-2</v>
      </c>
      <c r="I496" s="118">
        <f t="shared" si="60"/>
        <v>1.1943050189722585E-3</v>
      </c>
      <c r="J496" s="118">
        <f t="shared" si="61"/>
        <v>1.6048841399882671E-3</v>
      </c>
      <c r="Q496" s="111">
        <v>42393</v>
      </c>
      <c r="R496">
        <v>388.10199</v>
      </c>
      <c r="S496" s="111">
        <v>43542</v>
      </c>
      <c r="T496">
        <v>139.37460300000001</v>
      </c>
      <c r="U496" s="63">
        <v>43769</v>
      </c>
      <c r="V496" s="57">
        <v>1.4947999999999999</v>
      </c>
    </row>
    <row r="497" spans="1:22" x14ac:dyDescent="0.25">
      <c r="A497" s="107">
        <v>43768</v>
      </c>
      <c r="B497" s="100">
        <f t="shared" si="62"/>
        <v>9422.4628909999992</v>
      </c>
      <c r="C497" s="100">
        <f t="shared" si="63"/>
        <v>184.69216900000001</v>
      </c>
      <c r="D497" s="108">
        <f t="shared" si="57"/>
        <v>1.5467999999999999E-2</v>
      </c>
      <c r="F497" s="108">
        <f t="shared" si="58"/>
        <v>1.8641572665085704E-2</v>
      </c>
      <c r="G497" s="108">
        <f t="shared" si="59"/>
        <v>-3.0134987153186188E-2</v>
      </c>
      <c r="I497" s="118">
        <f t="shared" si="60"/>
        <v>3.150319751060203E-4</v>
      </c>
      <c r="J497" s="118">
        <f t="shared" si="61"/>
        <v>9.770354639030926E-4</v>
      </c>
      <c r="Q497" s="111">
        <v>42394</v>
      </c>
      <c r="R497">
        <v>402.31698599999999</v>
      </c>
      <c r="S497" s="111">
        <v>43543</v>
      </c>
      <c r="T497">
        <v>140.51919599999999</v>
      </c>
      <c r="U497" s="63">
        <v>43770</v>
      </c>
      <c r="V497" s="57">
        <v>1.518</v>
      </c>
    </row>
    <row r="498" spans="1:22" x14ac:dyDescent="0.25">
      <c r="A498" s="107">
        <v>43769</v>
      </c>
      <c r="B498" s="100">
        <f t="shared" si="62"/>
        <v>9202.4580079999996</v>
      </c>
      <c r="C498" s="100">
        <f t="shared" si="63"/>
        <v>183.96691899999999</v>
      </c>
      <c r="D498" s="108">
        <f t="shared" si="57"/>
        <v>1.4947999999999999E-2</v>
      </c>
      <c r="F498" s="108">
        <f t="shared" si="58"/>
        <v>-2.3625884659539409E-2</v>
      </c>
      <c r="G498" s="108">
        <f t="shared" si="59"/>
        <v>-3.9345344206260791E-3</v>
      </c>
      <c r="I498" s="118">
        <f t="shared" si="60"/>
        <v>6.0114787839932377E-4</v>
      </c>
      <c r="J498" s="118">
        <f t="shared" si="61"/>
        <v>2.5574399721734817E-5</v>
      </c>
      <c r="Q498" s="111">
        <v>42395</v>
      </c>
      <c r="R498">
        <v>392.00201399999997</v>
      </c>
      <c r="S498" s="111">
        <v>43544</v>
      </c>
      <c r="T498">
        <v>140.68635599999999</v>
      </c>
      <c r="U498" s="63">
        <v>43773</v>
      </c>
      <c r="V498" s="57">
        <v>1.5439000000000001</v>
      </c>
    </row>
    <row r="499" spans="1:22" x14ac:dyDescent="0.25">
      <c r="A499" s="107">
        <v>43770</v>
      </c>
      <c r="B499" s="100">
        <f t="shared" si="62"/>
        <v>9193.9921880000002</v>
      </c>
      <c r="C499" s="100">
        <f t="shared" si="63"/>
        <v>183.96989400000001</v>
      </c>
      <c r="D499" s="108">
        <f t="shared" si="57"/>
        <v>1.5180000000000001E-2</v>
      </c>
      <c r="F499" s="108">
        <f t="shared" si="58"/>
        <v>-9.2037545367773532E-4</v>
      </c>
      <c r="G499" s="108">
        <f t="shared" si="59"/>
        <v>1.6171254928032397E-5</v>
      </c>
      <c r="I499" s="118">
        <f t="shared" si="60"/>
        <v>3.2862728294903887E-6</v>
      </c>
      <c r="J499" s="118">
        <f t="shared" si="61"/>
        <v>1.2241388799903515E-6</v>
      </c>
      <c r="Q499" s="111">
        <v>42396</v>
      </c>
      <c r="R499">
        <v>392.44400000000002</v>
      </c>
      <c r="S499" s="111">
        <v>43545</v>
      </c>
      <c r="T499">
        <v>136.63606300000001</v>
      </c>
      <c r="U499" s="63">
        <v>43774</v>
      </c>
      <c r="V499" s="57">
        <v>1.5906</v>
      </c>
    </row>
    <row r="500" spans="1:22" x14ac:dyDescent="0.25">
      <c r="A500" s="107">
        <v>43773</v>
      </c>
      <c r="B500" s="100">
        <f t="shared" si="62"/>
        <v>9235.6074219999991</v>
      </c>
      <c r="C500" s="100">
        <f t="shared" si="63"/>
        <v>186.35519400000001</v>
      </c>
      <c r="D500" s="108">
        <f t="shared" si="57"/>
        <v>1.5439000000000001E-2</v>
      </c>
      <c r="F500" s="108">
        <f t="shared" si="58"/>
        <v>4.5161376927236319E-3</v>
      </c>
      <c r="G500" s="108">
        <f t="shared" si="59"/>
        <v>1.2882373163552785E-2</v>
      </c>
      <c r="I500" s="118">
        <f t="shared" si="60"/>
        <v>1.3131239018786771E-5</v>
      </c>
      <c r="J500" s="118">
        <f t="shared" si="61"/>
        <v>1.3829275046128297E-4</v>
      </c>
      <c r="Q500" s="111">
        <v>42397</v>
      </c>
      <c r="R500">
        <v>395.14599600000003</v>
      </c>
      <c r="S500" s="111">
        <v>43546</v>
      </c>
      <c r="T500">
        <v>137.181442</v>
      </c>
      <c r="U500" s="63">
        <v>43775</v>
      </c>
      <c r="V500" s="57">
        <v>1.5711999999999999</v>
      </c>
    </row>
    <row r="501" spans="1:22" x14ac:dyDescent="0.25">
      <c r="A501" s="107">
        <v>43774</v>
      </c>
      <c r="B501" s="100">
        <f t="shared" si="62"/>
        <v>9413.0048829999996</v>
      </c>
      <c r="C501" s="100">
        <f t="shared" si="63"/>
        <v>189.304169</v>
      </c>
      <c r="D501" s="108">
        <f t="shared" si="57"/>
        <v>1.5906E-2</v>
      </c>
      <c r="F501" s="108">
        <f t="shared" si="58"/>
        <v>1.9025845923790641E-2</v>
      </c>
      <c r="G501" s="108">
        <f t="shared" si="59"/>
        <v>1.5700583396117906E-2</v>
      </c>
      <c r="I501" s="118">
        <f t="shared" si="60"/>
        <v>3.2882068087193041E-4</v>
      </c>
      <c r="J501" s="118">
        <f t="shared" si="61"/>
        <v>2.1251820187442749E-4</v>
      </c>
      <c r="Q501" s="111">
        <v>42398</v>
      </c>
      <c r="R501">
        <v>380.108002</v>
      </c>
      <c r="S501" s="111">
        <v>43547</v>
      </c>
      <c r="T501">
        <v>138.239868</v>
      </c>
      <c r="U501" s="63">
        <v>43776</v>
      </c>
      <c r="V501" s="57">
        <v>1.5789</v>
      </c>
    </row>
    <row r="502" spans="1:22" x14ac:dyDescent="0.25">
      <c r="A502" s="107">
        <v>43775</v>
      </c>
      <c r="B502" s="100">
        <f t="shared" si="62"/>
        <v>9340.8642579999996</v>
      </c>
      <c r="C502" s="100">
        <f t="shared" si="63"/>
        <v>191.593842</v>
      </c>
      <c r="D502" s="108">
        <f t="shared" si="57"/>
        <v>1.5712E-2</v>
      </c>
      <c r="F502" s="108">
        <f t="shared" si="58"/>
        <v>-7.6934503793282261E-3</v>
      </c>
      <c r="G502" s="108">
        <f t="shared" si="59"/>
        <v>1.2022643929226362E-2</v>
      </c>
      <c r="I502" s="118">
        <f t="shared" si="60"/>
        <v>7.3717385540163609E-5</v>
      </c>
      <c r="J502" s="118">
        <f t="shared" si="61"/>
        <v>1.1881140776086933E-4</v>
      </c>
      <c r="Q502" s="111">
        <v>42399</v>
      </c>
      <c r="R502">
        <v>378.86498999999998</v>
      </c>
      <c r="S502" s="111">
        <v>43548</v>
      </c>
      <c r="T502">
        <v>136.98692299999999</v>
      </c>
      <c r="U502" s="63">
        <v>43777</v>
      </c>
      <c r="V502" s="57">
        <v>1.5734999999999999</v>
      </c>
    </row>
    <row r="503" spans="1:22" x14ac:dyDescent="0.25">
      <c r="A503" s="107">
        <v>43776</v>
      </c>
      <c r="B503" s="100">
        <f t="shared" si="62"/>
        <v>9352.3935550000006</v>
      </c>
      <c r="C503" s="100">
        <f t="shared" si="63"/>
        <v>187.97654700000001</v>
      </c>
      <c r="D503" s="108">
        <f t="shared" si="57"/>
        <v>1.5789000000000001E-2</v>
      </c>
      <c r="F503" s="108">
        <f t="shared" si="58"/>
        <v>1.2335247902992563E-3</v>
      </c>
      <c r="G503" s="108">
        <f t="shared" si="59"/>
        <v>-1.9060520097503364E-2</v>
      </c>
      <c r="I503" s="118">
        <f t="shared" si="60"/>
        <v>1.1634392179390985E-7</v>
      </c>
      <c r="J503" s="118">
        <f t="shared" si="61"/>
        <v>4.0735750343823317E-4</v>
      </c>
      <c r="Q503" s="111">
        <v>42400</v>
      </c>
      <c r="R503">
        <v>378.29299900000001</v>
      </c>
      <c r="S503" s="111">
        <v>43549</v>
      </c>
      <c r="T503">
        <v>135.03102100000001</v>
      </c>
      <c r="U503" s="63">
        <v>43781</v>
      </c>
      <c r="V503" s="57">
        <v>1.5761000000000001</v>
      </c>
    </row>
    <row r="504" spans="1:22" x14ac:dyDescent="0.25">
      <c r="A504" s="107">
        <v>43777</v>
      </c>
      <c r="B504" s="100">
        <f t="shared" si="62"/>
        <v>9265.3681639999995</v>
      </c>
      <c r="C504" s="100">
        <f t="shared" si="63"/>
        <v>184.21147199999999</v>
      </c>
      <c r="D504" s="108">
        <f t="shared" si="57"/>
        <v>1.5734999999999999E-2</v>
      </c>
      <c r="F504" s="108">
        <f t="shared" si="58"/>
        <v>-9.3487097037439071E-3</v>
      </c>
      <c r="G504" s="108">
        <f t="shared" si="59"/>
        <v>-2.0232803035848512E-2</v>
      </c>
      <c r="I504" s="118">
        <f t="shared" si="60"/>
        <v>1.0488099449923988E-4</v>
      </c>
      <c r="J504" s="118">
        <f t="shared" si="61"/>
        <v>4.560523569838067E-4</v>
      </c>
      <c r="Q504" s="111">
        <v>42401</v>
      </c>
      <c r="R504">
        <v>369.35000600000001</v>
      </c>
      <c r="S504" s="111">
        <v>43550</v>
      </c>
      <c r="T504">
        <v>135.46035800000001</v>
      </c>
      <c r="U504" s="63">
        <v>43782</v>
      </c>
      <c r="V504" s="57">
        <v>1.5604</v>
      </c>
    </row>
    <row r="505" spans="1:22" x14ac:dyDescent="0.25">
      <c r="A505" s="107">
        <v>43780</v>
      </c>
      <c r="B505" s="100">
        <f t="shared" si="62"/>
        <v>9056.9179690000001</v>
      </c>
      <c r="C505" s="100">
        <f t="shared" si="63"/>
        <v>185.48963900000001</v>
      </c>
      <c r="D505" s="108">
        <f t="shared" si="57"/>
        <v>1.5734999999999999E-2</v>
      </c>
      <c r="F505" s="108">
        <f t="shared" si="58"/>
        <v>-2.2754713864376441E-2</v>
      </c>
      <c r="G505" s="108">
        <f t="shared" si="59"/>
        <v>6.914624027960059E-3</v>
      </c>
      <c r="I505" s="118">
        <f t="shared" si="60"/>
        <v>5.591875331684799E-4</v>
      </c>
      <c r="J505" s="118">
        <f t="shared" si="61"/>
        <v>3.3547781514057451E-5</v>
      </c>
      <c r="Q505" s="111">
        <v>42402</v>
      </c>
      <c r="R505">
        <v>372.92001299999998</v>
      </c>
      <c r="S505" s="111">
        <v>43551</v>
      </c>
      <c r="T505">
        <v>140.988159</v>
      </c>
      <c r="U505" s="63">
        <v>43783</v>
      </c>
      <c r="V505" s="57">
        <v>1.5422</v>
      </c>
    </row>
    <row r="506" spans="1:22" x14ac:dyDescent="0.25">
      <c r="A506" s="107">
        <v>43781</v>
      </c>
      <c r="B506" s="100">
        <f t="shared" si="62"/>
        <v>8759.7519530000009</v>
      </c>
      <c r="C506" s="100">
        <f t="shared" si="63"/>
        <v>186.843414</v>
      </c>
      <c r="D506" s="108">
        <f t="shared" si="57"/>
        <v>1.5761000000000001E-2</v>
      </c>
      <c r="F506" s="108">
        <f t="shared" si="58"/>
        <v>-3.3361293478645138E-2</v>
      </c>
      <c r="G506" s="108">
        <f t="shared" si="59"/>
        <v>7.271881745399611E-3</v>
      </c>
      <c r="I506" s="118">
        <f t="shared" si="60"/>
        <v>1.1733177463030386E-3</v>
      </c>
      <c r="J506" s="118">
        <f t="shared" si="61"/>
        <v>3.7813919910330811E-5</v>
      </c>
      <c r="Q506" s="111">
        <v>42403</v>
      </c>
      <c r="R506">
        <v>374.64599600000003</v>
      </c>
      <c r="S506" s="111">
        <v>43552</v>
      </c>
      <c r="T506">
        <v>139.416473</v>
      </c>
      <c r="U506" s="63">
        <v>43784</v>
      </c>
      <c r="V506" s="57">
        <v>1.5342</v>
      </c>
    </row>
    <row r="507" spans="1:22" x14ac:dyDescent="0.25">
      <c r="A507" s="107">
        <v>43782</v>
      </c>
      <c r="B507" s="100">
        <f t="shared" si="62"/>
        <v>8812.0332030000009</v>
      </c>
      <c r="C507" s="100">
        <f t="shared" si="63"/>
        <v>188.25874300000001</v>
      </c>
      <c r="D507" s="108">
        <f t="shared" si="57"/>
        <v>1.5604E-2</v>
      </c>
      <c r="F507" s="108">
        <f t="shared" si="58"/>
        <v>5.9506081832747526E-3</v>
      </c>
      <c r="G507" s="108">
        <f t="shared" si="59"/>
        <v>7.5464013750989878E-3</v>
      </c>
      <c r="I507" s="118">
        <f t="shared" si="60"/>
        <v>2.5585140817155825E-5</v>
      </c>
      <c r="J507" s="118">
        <f t="shared" si="61"/>
        <v>4.1265489368636345E-5</v>
      </c>
      <c r="Q507" s="111">
        <v>42404</v>
      </c>
      <c r="R507">
        <v>370.17401100000001</v>
      </c>
      <c r="S507" s="111">
        <v>43553</v>
      </c>
      <c r="T507">
        <v>142.497421</v>
      </c>
      <c r="U507" s="63">
        <v>43787</v>
      </c>
      <c r="V507" s="57">
        <v>1.5342</v>
      </c>
    </row>
    <row r="508" spans="1:22" x14ac:dyDescent="0.25">
      <c r="A508" s="107">
        <v>43783</v>
      </c>
      <c r="B508" s="100">
        <f t="shared" si="62"/>
        <v>8811.9365230000003</v>
      </c>
      <c r="C508" s="100">
        <f t="shared" si="63"/>
        <v>185.99963399999999</v>
      </c>
      <c r="D508" s="108">
        <f t="shared" si="57"/>
        <v>1.5422E-2</v>
      </c>
      <c r="F508" s="108">
        <f t="shared" si="58"/>
        <v>-1.0971421479766263E-5</v>
      </c>
      <c r="G508" s="108">
        <f t="shared" si="59"/>
        <v>-1.2072603191301212E-2</v>
      </c>
      <c r="I508" s="118">
        <f t="shared" si="60"/>
        <v>8.1613872137908935E-7</v>
      </c>
      <c r="J508" s="118">
        <f t="shared" si="61"/>
        <v>1.7411284238352714E-4</v>
      </c>
      <c r="Q508" s="111">
        <v>42405</v>
      </c>
      <c r="R508">
        <v>388.89801</v>
      </c>
      <c r="S508" s="111">
        <v>43554</v>
      </c>
      <c r="T508">
        <v>142.092682</v>
      </c>
      <c r="U508" s="63">
        <v>43788</v>
      </c>
      <c r="V508" s="57">
        <v>1.5316000000000001</v>
      </c>
    </row>
    <row r="509" spans="1:22" x14ac:dyDescent="0.25">
      <c r="A509" s="107">
        <v>43784</v>
      </c>
      <c r="B509" s="100">
        <f t="shared" si="62"/>
        <v>8705.7080079999996</v>
      </c>
      <c r="C509" s="100">
        <f t="shared" si="63"/>
        <v>180.52117899999999</v>
      </c>
      <c r="D509" s="108">
        <f t="shared" si="57"/>
        <v>1.5342E-2</v>
      </c>
      <c r="F509" s="108">
        <f t="shared" si="58"/>
        <v>-1.2128322042347151E-2</v>
      </c>
      <c r="G509" s="108">
        <f t="shared" si="59"/>
        <v>-2.9896599899572607E-2</v>
      </c>
      <c r="I509" s="118">
        <f t="shared" si="60"/>
        <v>1.6954004994793246E-4</v>
      </c>
      <c r="J509" s="118">
        <f t="shared" si="61"/>
        <v>9.6218948151756075E-4</v>
      </c>
      <c r="Q509" s="111">
        <v>42406</v>
      </c>
      <c r="R509">
        <v>386.58898900000003</v>
      </c>
      <c r="S509" s="111">
        <v>43555</v>
      </c>
      <c r="T509">
        <v>141.51409899999999</v>
      </c>
      <c r="U509" s="63">
        <v>43789</v>
      </c>
      <c r="V509" s="57">
        <v>1.5237000000000001</v>
      </c>
    </row>
    <row r="510" spans="1:22" x14ac:dyDescent="0.25">
      <c r="A510" s="107">
        <v>43787</v>
      </c>
      <c r="B510" s="100">
        <f t="shared" si="62"/>
        <v>8573.9804690000001</v>
      </c>
      <c r="C510" s="100">
        <f t="shared" si="63"/>
        <v>180.55960099999999</v>
      </c>
      <c r="D510" s="108">
        <f t="shared" si="57"/>
        <v>1.5342E-2</v>
      </c>
      <c r="F510" s="108">
        <f t="shared" si="58"/>
        <v>-1.5246813159361494E-2</v>
      </c>
      <c r="G510" s="108">
        <f t="shared" si="59"/>
        <v>2.1281664532235567E-4</v>
      </c>
      <c r="I510" s="118">
        <f t="shared" si="60"/>
        <v>2.6047525181156197E-4</v>
      </c>
      <c r="J510" s="118">
        <f t="shared" si="61"/>
        <v>8.2766818470123828E-7</v>
      </c>
      <c r="Q510" s="111">
        <v>42407</v>
      </c>
      <c r="R510">
        <v>376.51400799999999</v>
      </c>
      <c r="S510" s="111">
        <v>43556</v>
      </c>
      <c r="T510">
        <v>141.830322</v>
      </c>
      <c r="U510" s="63">
        <v>43790</v>
      </c>
      <c r="V510" s="57">
        <v>1.5392999999999999</v>
      </c>
    </row>
    <row r="511" spans="1:22" x14ac:dyDescent="0.25">
      <c r="A511" s="107">
        <v>43788</v>
      </c>
      <c r="B511" s="100">
        <f t="shared" si="62"/>
        <v>8305.1347659999992</v>
      </c>
      <c r="C511" s="100">
        <f t="shared" si="63"/>
        <v>177.45555100000001</v>
      </c>
      <c r="D511" s="108">
        <f t="shared" si="57"/>
        <v>1.5316000000000001E-2</v>
      </c>
      <c r="F511" s="108">
        <f t="shared" si="58"/>
        <v>-3.1858120214192098E-2</v>
      </c>
      <c r="G511" s="108">
        <f t="shared" si="59"/>
        <v>-1.7340762060564785E-2</v>
      </c>
      <c r="I511" s="118">
        <f t="shared" si="60"/>
        <v>1.0725987058414922E-3</v>
      </c>
      <c r="J511" s="118">
        <f t="shared" si="61"/>
        <v>3.4089497616238596E-4</v>
      </c>
      <c r="Q511" s="111">
        <v>42408</v>
      </c>
      <c r="R511">
        <v>376.75698899999998</v>
      </c>
      <c r="S511" s="111">
        <v>43557</v>
      </c>
      <c r="T511">
        <v>163.96174600000001</v>
      </c>
      <c r="U511" s="63">
        <v>43791</v>
      </c>
      <c r="V511" s="57">
        <v>1.5572999999999999</v>
      </c>
    </row>
    <row r="512" spans="1:22" x14ac:dyDescent="0.25">
      <c r="A512" s="107">
        <v>43789</v>
      </c>
      <c r="B512" s="100">
        <f t="shared" si="62"/>
        <v>8203.6132809999999</v>
      </c>
      <c r="C512" s="100">
        <f t="shared" si="63"/>
        <v>175.69834900000001</v>
      </c>
      <c r="D512" s="108">
        <f t="shared" si="57"/>
        <v>1.5237000000000001E-2</v>
      </c>
      <c r="F512" s="108">
        <f t="shared" si="58"/>
        <v>-1.2299268786183148E-2</v>
      </c>
      <c r="G512" s="108">
        <f t="shared" si="59"/>
        <v>-9.9515622045309726E-3</v>
      </c>
      <c r="I512" s="118">
        <f t="shared" si="60"/>
        <v>1.7402098393415219E-4</v>
      </c>
      <c r="J512" s="118">
        <f t="shared" si="61"/>
        <v>1.2263661124135039E-4</v>
      </c>
      <c r="Q512" s="111">
        <v>42409</v>
      </c>
      <c r="R512">
        <v>373.42300399999999</v>
      </c>
      <c r="S512" s="111">
        <v>43558</v>
      </c>
      <c r="T512">
        <v>161.45880099999999</v>
      </c>
      <c r="U512" s="63">
        <v>43794</v>
      </c>
      <c r="V512" s="57">
        <v>1.5676000000000001</v>
      </c>
    </row>
    <row r="513" spans="1:22" x14ac:dyDescent="0.25">
      <c r="A513" s="107">
        <v>43790</v>
      </c>
      <c r="B513" s="100">
        <f t="shared" si="62"/>
        <v>8023.6445309999999</v>
      </c>
      <c r="C513" s="100">
        <f t="shared" si="63"/>
        <v>161.46272300000001</v>
      </c>
      <c r="D513" s="108">
        <f t="shared" si="57"/>
        <v>1.5392999999999999E-2</v>
      </c>
      <c r="F513" s="108">
        <f t="shared" si="58"/>
        <v>-2.2181952284032747E-2</v>
      </c>
      <c r="G513" s="108">
        <f t="shared" si="59"/>
        <v>-8.449429976715539E-2</v>
      </c>
      <c r="I513" s="118">
        <f t="shared" si="60"/>
        <v>5.3242723510363397E-4</v>
      </c>
      <c r="J513" s="118">
        <f t="shared" si="61"/>
        <v>7.3302499903148523E-3</v>
      </c>
      <c r="Q513" s="111">
        <v>42410</v>
      </c>
      <c r="R513">
        <v>376.14599600000003</v>
      </c>
      <c r="S513" s="111">
        <v>43559</v>
      </c>
      <c r="T513">
        <v>158.052536</v>
      </c>
      <c r="U513" s="63">
        <v>43795</v>
      </c>
      <c r="V513" s="57">
        <v>1.5780000000000001</v>
      </c>
    </row>
    <row r="514" spans="1:22" x14ac:dyDescent="0.25">
      <c r="A514" s="107">
        <v>43791</v>
      </c>
      <c r="B514" s="100">
        <f t="shared" si="62"/>
        <v>7643.5693359999996</v>
      </c>
      <c r="C514" s="100">
        <f t="shared" si="63"/>
        <v>150.26817299999999</v>
      </c>
      <c r="D514" s="108">
        <f t="shared" si="57"/>
        <v>1.5572999999999998E-2</v>
      </c>
      <c r="F514" s="108">
        <f t="shared" si="58"/>
        <v>-4.8528064300690232E-2</v>
      </c>
      <c r="G514" s="108">
        <f t="shared" si="59"/>
        <v>-7.1852780834496421E-2</v>
      </c>
      <c r="I514" s="118">
        <f t="shared" si="60"/>
        <v>2.4423855081864591E-3</v>
      </c>
      <c r="J514" s="118">
        <f t="shared" si="61"/>
        <v>5.3254031945285498E-3</v>
      </c>
      <c r="Q514" s="111">
        <v>42411</v>
      </c>
      <c r="R514">
        <v>382.114014</v>
      </c>
      <c r="S514" s="111">
        <v>43560</v>
      </c>
      <c r="T514">
        <v>165.514847</v>
      </c>
      <c r="U514" s="63">
        <v>43796</v>
      </c>
      <c r="V514" s="57">
        <v>1.5831</v>
      </c>
    </row>
    <row r="515" spans="1:22" x14ac:dyDescent="0.25">
      <c r="A515" s="107">
        <v>43794</v>
      </c>
      <c r="B515" s="100">
        <f t="shared" si="62"/>
        <v>7039.9770509999998</v>
      </c>
      <c r="C515" s="100">
        <f t="shared" si="63"/>
        <v>146.47653199999999</v>
      </c>
      <c r="D515" s="108">
        <f t="shared" ref="D515:D578" si="64">VLOOKUP(A515,U$2:V$2842,2)%</f>
        <v>1.5676000000000002E-2</v>
      </c>
      <c r="F515" s="108">
        <f t="shared" si="58"/>
        <v>-8.2259774291305376E-2</v>
      </c>
      <c r="G515" s="108">
        <f t="shared" si="59"/>
        <v>-2.5556293349458414E-2</v>
      </c>
      <c r="I515" s="118">
        <f t="shared" si="60"/>
        <v>6.9142895012624323E-3</v>
      </c>
      <c r="J515" s="118">
        <f t="shared" si="61"/>
        <v>7.117622486863056E-4</v>
      </c>
      <c r="Q515" s="111">
        <v>42412</v>
      </c>
      <c r="R515">
        <v>379.68600500000002</v>
      </c>
      <c r="S515" s="111">
        <v>43561</v>
      </c>
      <c r="T515">
        <v>165.947205</v>
      </c>
      <c r="U515" s="63">
        <v>43798</v>
      </c>
      <c r="V515" s="57">
        <v>1.5854999999999999</v>
      </c>
    </row>
    <row r="516" spans="1:22" x14ac:dyDescent="0.25">
      <c r="A516" s="107">
        <v>43795</v>
      </c>
      <c r="B516" s="100">
        <f t="shared" si="62"/>
        <v>7145.1591799999997</v>
      </c>
      <c r="C516" s="100">
        <f t="shared" si="63"/>
        <v>148.96507299999999</v>
      </c>
      <c r="D516" s="108">
        <f t="shared" si="64"/>
        <v>1.5780000000000002E-2</v>
      </c>
      <c r="F516" s="108">
        <f t="shared" si="58"/>
        <v>1.4830179286612122E-2</v>
      </c>
      <c r="G516" s="108">
        <f t="shared" si="59"/>
        <v>1.6846644572435565E-2</v>
      </c>
      <c r="I516" s="118">
        <f t="shared" si="60"/>
        <v>1.9426078431466031E-4</v>
      </c>
      <c r="J516" s="118">
        <f t="shared" si="61"/>
        <v>2.4724622701779921E-4</v>
      </c>
      <c r="Q516" s="111">
        <v>42413</v>
      </c>
      <c r="R516">
        <v>384.64099099999999</v>
      </c>
      <c r="S516" s="111">
        <v>43562</v>
      </c>
      <c r="T516">
        <v>174.53164699999999</v>
      </c>
      <c r="U516" s="63">
        <v>43801</v>
      </c>
      <c r="V516" s="57">
        <v>1.5777000000000001</v>
      </c>
    </row>
    <row r="517" spans="1:22" x14ac:dyDescent="0.25">
      <c r="A517" s="107">
        <v>43796</v>
      </c>
      <c r="B517" s="100">
        <f t="shared" si="62"/>
        <v>7220.8808589999999</v>
      </c>
      <c r="C517" s="100">
        <f t="shared" si="63"/>
        <v>153.010559</v>
      </c>
      <c r="D517" s="108">
        <f t="shared" si="64"/>
        <v>1.5830999999999998E-2</v>
      </c>
      <c r="F517" s="108">
        <f t="shared" si="58"/>
        <v>1.0541858444485186E-2</v>
      </c>
      <c r="G517" s="108">
        <f t="shared" si="59"/>
        <v>2.679506301172907E-2</v>
      </c>
      <c r="I517" s="118">
        <f t="shared" si="60"/>
        <v>9.3111420245969747E-5</v>
      </c>
      <c r="J517" s="118">
        <f t="shared" si="61"/>
        <v>6.5907641719585119E-4</v>
      </c>
      <c r="Q517" s="111">
        <v>42414</v>
      </c>
      <c r="R517">
        <v>392.932007</v>
      </c>
      <c r="S517" s="111">
        <v>43563</v>
      </c>
      <c r="T517">
        <v>180.25881999999999</v>
      </c>
      <c r="U517" s="63">
        <v>43802</v>
      </c>
      <c r="V517" s="57">
        <v>1.5465</v>
      </c>
    </row>
    <row r="518" spans="1:22" x14ac:dyDescent="0.25">
      <c r="A518" s="107">
        <v>43798</v>
      </c>
      <c r="B518" s="100">
        <f t="shared" si="62"/>
        <v>7466.7270509999998</v>
      </c>
      <c r="C518" s="100">
        <f t="shared" si="63"/>
        <v>155.30415300000001</v>
      </c>
      <c r="D518" s="108">
        <f t="shared" si="64"/>
        <v>1.5854999999999998E-2</v>
      </c>
      <c r="F518" s="108">
        <f t="shared" si="58"/>
        <v>3.3479809253083914E-2</v>
      </c>
      <c r="G518" s="108">
        <f t="shared" si="59"/>
        <v>1.4878539504131538E-2</v>
      </c>
      <c r="I518" s="118">
        <f t="shared" si="60"/>
        <v>1.0619371209047506E-3</v>
      </c>
      <c r="J518" s="118">
        <f t="shared" si="61"/>
        <v>1.8922643967316403E-4</v>
      </c>
      <c r="Q518" s="111">
        <v>42415</v>
      </c>
      <c r="R518">
        <v>407.567993</v>
      </c>
      <c r="S518" s="111">
        <v>43564</v>
      </c>
      <c r="T518">
        <v>176.11457799999999</v>
      </c>
      <c r="U518" s="63">
        <v>43803</v>
      </c>
      <c r="V518" s="57">
        <v>1.5529999999999999</v>
      </c>
    </row>
    <row r="519" spans="1:22" x14ac:dyDescent="0.25">
      <c r="A519" s="107">
        <v>43801</v>
      </c>
      <c r="B519" s="100">
        <f t="shared" si="62"/>
        <v>7424.0361329999996</v>
      </c>
      <c r="C519" s="100">
        <f t="shared" si="63"/>
        <v>149.059158</v>
      </c>
      <c r="D519" s="108">
        <f t="shared" si="64"/>
        <v>1.5776999999999999E-2</v>
      </c>
      <c r="F519" s="108">
        <f t="shared" si="58"/>
        <v>-5.7338948228249365E-3</v>
      </c>
      <c r="G519" s="108">
        <f t="shared" si="59"/>
        <v>-4.1042210881630403E-2</v>
      </c>
      <c r="I519" s="118">
        <f t="shared" si="60"/>
        <v>4.3908214346914357E-5</v>
      </c>
      <c r="J519" s="118">
        <f t="shared" si="61"/>
        <v>1.7778695355498623E-3</v>
      </c>
      <c r="Q519" s="111">
        <v>42416</v>
      </c>
      <c r="R519">
        <v>401.432007</v>
      </c>
      <c r="S519" s="111">
        <v>43565</v>
      </c>
      <c r="T519">
        <v>177.337479</v>
      </c>
      <c r="U519" s="63">
        <v>43804</v>
      </c>
      <c r="V519" s="57">
        <v>1.5477000000000001</v>
      </c>
    </row>
    <row r="520" spans="1:22" x14ac:dyDescent="0.25">
      <c r="A520" s="107">
        <v>43802</v>
      </c>
      <c r="B520" s="100">
        <f t="shared" si="62"/>
        <v>7323.9755859999996</v>
      </c>
      <c r="C520" s="100">
        <f t="shared" si="63"/>
        <v>147.95642100000001</v>
      </c>
      <c r="D520" s="108">
        <f t="shared" si="64"/>
        <v>1.5465E-2</v>
      </c>
      <c r="F520" s="108">
        <f t="shared" si="58"/>
        <v>-1.3569569142507731E-2</v>
      </c>
      <c r="G520" s="108">
        <f t="shared" si="59"/>
        <v>-7.425483003835609E-3</v>
      </c>
      <c r="I520" s="118">
        <f t="shared" si="60"/>
        <v>2.0914949272507591E-4</v>
      </c>
      <c r="J520" s="118">
        <f t="shared" si="61"/>
        <v>7.3069370060298866E-5</v>
      </c>
      <c r="Q520" s="111">
        <v>42417</v>
      </c>
      <c r="R520">
        <v>407.65600599999999</v>
      </c>
      <c r="S520" s="111">
        <v>43566</v>
      </c>
      <c r="T520">
        <v>165.49702500000001</v>
      </c>
      <c r="U520" s="63">
        <v>43805</v>
      </c>
      <c r="V520" s="57">
        <v>1.5449999999999999</v>
      </c>
    </row>
    <row r="521" spans="1:22" x14ac:dyDescent="0.25">
      <c r="A521" s="107">
        <v>43803</v>
      </c>
      <c r="B521" s="100">
        <f t="shared" si="62"/>
        <v>7320.125</v>
      </c>
      <c r="C521" s="100">
        <f t="shared" si="63"/>
        <v>146.74774199999999</v>
      </c>
      <c r="D521" s="108">
        <f t="shared" si="64"/>
        <v>1.5529999999999999E-2</v>
      </c>
      <c r="F521" s="108">
        <f t="shared" ref="F521:F584" si="65">LN(B521)-LN(B520)</f>
        <v>-5.2588905219863591E-4</v>
      </c>
      <c r="G521" s="108">
        <f t="shared" ref="G521:G584" si="66">LN(C521)-LN(C520)</f>
        <v>-8.2027058239697581E-3</v>
      </c>
      <c r="I521" s="118">
        <f t="shared" ref="I521:I584" si="67">(F521-N$6)^2</f>
        <v>2.0116361448027333E-6</v>
      </c>
      <c r="J521" s="118">
        <f t="shared" ref="J521:J584" si="68">(G521-O$6)^2</f>
        <v>8.6960943636119853E-5</v>
      </c>
      <c r="Q521" s="111">
        <v>42418</v>
      </c>
      <c r="R521">
        <v>416.57199100000003</v>
      </c>
      <c r="S521" s="111">
        <v>43567</v>
      </c>
      <c r="T521">
        <v>164.73632799999999</v>
      </c>
      <c r="U521" s="63">
        <v>43808</v>
      </c>
      <c r="V521" s="57">
        <v>1.5448999999999999</v>
      </c>
    </row>
    <row r="522" spans="1:22" x14ac:dyDescent="0.25">
      <c r="A522" s="107">
        <v>43804</v>
      </c>
      <c r="B522" s="100">
        <f t="shared" si="62"/>
        <v>7253.2416990000002</v>
      </c>
      <c r="C522" s="100">
        <f t="shared" si="63"/>
        <v>149.24899300000001</v>
      </c>
      <c r="D522" s="108">
        <f t="shared" si="64"/>
        <v>1.5477000000000001E-2</v>
      </c>
      <c r="F522" s="108">
        <f t="shared" si="65"/>
        <v>-9.1789045002474978E-3</v>
      </c>
      <c r="G522" s="108">
        <f t="shared" si="66"/>
        <v>1.6900933303539034E-2</v>
      </c>
      <c r="I522" s="118">
        <f t="shared" si="67"/>
        <v>1.0143182982019806E-4</v>
      </c>
      <c r="J522" s="118">
        <f t="shared" si="68"/>
        <v>2.4895645338120161E-4</v>
      </c>
      <c r="Q522" s="111">
        <v>42419</v>
      </c>
      <c r="R522">
        <v>422.73001099999999</v>
      </c>
      <c r="S522" s="111">
        <v>43568</v>
      </c>
      <c r="T522">
        <v>164.513351</v>
      </c>
      <c r="U522" s="63">
        <v>43809</v>
      </c>
      <c r="V522" s="57">
        <v>1.5501</v>
      </c>
    </row>
    <row r="523" spans="1:22" x14ac:dyDescent="0.25">
      <c r="A523" s="107">
        <v>43805</v>
      </c>
      <c r="B523" s="100">
        <f t="shared" ref="B523:B586" si="69">VLOOKUP(A523,Q$2:R$2842,2)</f>
        <v>7450.5615230000003</v>
      </c>
      <c r="C523" s="100">
        <f t="shared" si="63"/>
        <v>149.19444300000001</v>
      </c>
      <c r="D523" s="108">
        <f t="shared" si="64"/>
        <v>1.5449999999999998E-2</v>
      </c>
      <c r="F523" s="108">
        <f t="shared" si="65"/>
        <v>2.6840901935987205E-2</v>
      </c>
      <c r="G523" s="108">
        <f t="shared" si="66"/>
        <v>-3.6556341354732069E-4</v>
      </c>
      <c r="I523" s="118">
        <f t="shared" si="67"/>
        <v>6.7332306388643572E-4</v>
      </c>
      <c r="J523" s="118">
        <f t="shared" si="68"/>
        <v>2.2145688943145846E-6</v>
      </c>
      <c r="Q523" s="111">
        <v>42420</v>
      </c>
      <c r="R523">
        <v>421.60101300000002</v>
      </c>
      <c r="S523" s="111">
        <v>43569</v>
      </c>
      <c r="T523">
        <v>167.838516</v>
      </c>
      <c r="U523" s="63">
        <v>43810</v>
      </c>
      <c r="V523" s="57">
        <v>1.5318000000000001</v>
      </c>
    </row>
    <row r="524" spans="1:22" x14ac:dyDescent="0.25">
      <c r="A524" s="107">
        <v>43808</v>
      </c>
      <c r="B524" s="100">
        <f t="shared" si="69"/>
        <v>7561.7954099999997</v>
      </c>
      <c r="C524" s="100">
        <f t="shared" si="63"/>
        <v>148.22517400000001</v>
      </c>
      <c r="D524" s="108">
        <f t="shared" si="64"/>
        <v>1.5448999999999999E-2</v>
      </c>
      <c r="F524" s="108">
        <f t="shared" si="65"/>
        <v>1.4819248324954515E-2</v>
      </c>
      <c r="G524" s="108">
        <f t="shared" si="66"/>
        <v>-6.51787828393946E-3</v>
      </c>
      <c r="I524" s="118">
        <f t="shared" si="67"/>
        <v>1.9395619785006729E-4</v>
      </c>
      <c r="J524" s="118">
        <f t="shared" si="68"/>
        <v>5.8376592905396151E-5</v>
      </c>
      <c r="Q524" s="111">
        <v>42421</v>
      </c>
      <c r="R524">
        <v>437.77301</v>
      </c>
      <c r="S524" s="111">
        <v>43570</v>
      </c>
      <c r="T524">
        <v>161.574173</v>
      </c>
      <c r="U524" s="63">
        <v>43811</v>
      </c>
      <c r="V524" s="57">
        <v>1.5474000000000001</v>
      </c>
    </row>
    <row r="525" spans="1:22" x14ac:dyDescent="0.25">
      <c r="A525" s="107">
        <v>43809</v>
      </c>
      <c r="B525" s="100">
        <f t="shared" si="69"/>
        <v>7397.1342770000001</v>
      </c>
      <c r="C525" s="100">
        <f t="shared" si="63"/>
        <v>146.267044</v>
      </c>
      <c r="D525" s="108">
        <f t="shared" si="64"/>
        <v>1.5501000000000001E-2</v>
      </c>
      <c r="F525" s="108">
        <f t="shared" si="65"/>
        <v>-2.2015984750051842E-2</v>
      </c>
      <c r="G525" s="108">
        <f t="shared" si="66"/>
        <v>-1.3298543991158596E-2</v>
      </c>
      <c r="I525" s="118">
        <f t="shared" si="67"/>
        <v>5.2479558283053632E-4</v>
      </c>
      <c r="J525" s="118">
        <f t="shared" si="68"/>
        <v>2.0796879851409808E-4</v>
      </c>
      <c r="Q525" s="111">
        <v>42422</v>
      </c>
      <c r="R525">
        <v>438.989014</v>
      </c>
      <c r="S525" s="111">
        <v>43571</v>
      </c>
      <c r="T525">
        <v>167.62344400000001</v>
      </c>
      <c r="U525" s="63">
        <v>43812</v>
      </c>
      <c r="V525" s="57">
        <v>1.5161</v>
      </c>
    </row>
    <row r="526" spans="1:22" x14ac:dyDescent="0.25">
      <c r="A526" s="107">
        <v>43810</v>
      </c>
      <c r="B526" s="100">
        <f t="shared" si="69"/>
        <v>7277.1977539999998</v>
      </c>
      <c r="C526" s="100">
        <f t="shared" si="63"/>
        <v>143.608002</v>
      </c>
      <c r="D526" s="108">
        <f t="shared" si="64"/>
        <v>1.5318E-2</v>
      </c>
      <c r="F526" s="108">
        <f t="shared" si="65"/>
        <v>-1.6346801135519229E-2</v>
      </c>
      <c r="G526" s="108">
        <f t="shared" si="66"/>
        <v>-1.8346640197058228E-2</v>
      </c>
      <c r="I526" s="118">
        <f t="shared" si="67"/>
        <v>2.9719117779093999E-4</v>
      </c>
      <c r="J526" s="118">
        <f t="shared" si="68"/>
        <v>3.7905050989736372E-4</v>
      </c>
      <c r="Q526" s="111">
        <v>42423</v>
      </c>
      <c r="R526">
        <v>438.25500499999998</v>
      </c>
      <c r="S526" s="111">
        <v>43572</v>
      </c>
      <c r="T526">
        <v>166.95076</v>
      </c>
      <c r="U526" s="63">
        <v>43815</v>
      </c>
      <c r="V526" s="57">
        <v>1.5107999999999999</v>
      </c>
    </row>
    <row r="527" spans="1:22" x14ac:dyDescent="0.25">
      <c r="A527" s="107">
        <v>43811</v>
      </c>
      <c r="B527" s="100">
        <f t="shared" si="69"/>
        <v>7216.7387699999999</v>
      </c>
      <c r="C527" s="100">
        <f t="shared" si="63"/>
        <v>145.604004</v>
      </c>
      <c r="D527" s="108">
        <f t="shared" si="64"/>
        <v>1.5474000000000002E-2</v>
      </c>
      <c r="F527" s="108">
        <f t="shared" si="65"/>
        <v>-8.3427072507795685E-3</v>
      </c>
      <c r="G527" s="108">
        <f t="shared" si="66"/>
        <v>1.3803256088897875E-2</v>
      </c>
      <c r="I527" s="118">
        <f t="shared" si="67"/>
        <v>8.5287806993695011E-5</v>
      </c>
      <c r="J527" s="118">
        <f t="shared" si="68"/>
        <v>1.6079956247448354E-4</v>
      </c>
      <c r="Q527" s="111">
        <v>42424</v>
      </c>
      <c r="R527">
        <v>420.95599399999998</v>
      </c>
      <c r="S527" s="111">
        <v>43573</v>
      </c>
      <c r="T527">
        <v>173.81402600000001</v>
      </c>
      <c r="U527" s="63">
        <v>43816</v>
      </c>
      <c r="V527" s="57">
        <v>1.5134000000000001</v>
      </c>
    </row>
    <row r="528" spans="1:22" x14ac:dyDescent="0.25">
      <c r="A528" s="107">
        <v>43812</v>
      </c>
      <c r="B528" s="100">
        <f t="shared" si="69"/>
        <v>7244.6621089999999</v>
      </c>
      <c r="C528" s="100">
        <f t="shared" si="63"/>
        <v>144.944748</v>
      </c>
      <c r="D528" s="108">
        <f t="shared" si="64"/>
        <v>1.5161000000000001E-2</v>
      </c>
      <c r="F528" s="108">
        <f t="shared" si="65"/>
        <v>3.8617799113875861E-3</v>
      </c>
      <c r="G528" s="108">
        <f t="shared" si="66"/>
        <v>-4.5380138570969564E-3</v>
      </c>
      <c r="I528" s="118">
        <f t="shared" si="67"/>
        <v>8.8170237996020702E-6</v>
      </c>
      <c r="J528" s="118">
        <f t="shared" si="68"/>
        <v>3.2042315492810766E-5</v>
      </c>
      <c r="Q528" s="111">
        <v>42425</v>
      </c>
      <c r="R528">
        <v>425.03698700000001</v>
      </c>
      <c r="S528" s="111">
        <v>43574</v>
      </c>
      <c r="T528">
        <v>173.70843500000001</v>
      </c>
      <c r="U528" s="63">
        <v>43817</v>
      </c>
      <c r="V528" s="57">
        <v>1.5133000000000001</v>
      </c>
    </row>
    <row r="529" spans="1:22" x14ac:dyDescent="0.25">
      <c r="A529" s="107">
        <v>43815</v>
      </c>
      <c r="B529" s="100">
        <f t="shared" si="69"/>
        <v>7153.6630859999996</v>
      </c>
      <c r="C529" s="100">
        <f t="shared" si="63"/>
        <v>133.61402899999999</v>
      </c>
      <c r="D529" s="108">
        <f t="shared" si="64"/>
        <v>1.5108E-2</v>
      </c>
      <c r="F529" s="108">
        <f t="shared" si="65"/>
        <v>-1.264039163062769E-2</v>
      </c>
      <c r="G529" s="108">
        <f t="shared" si="66"/>
        <v>-8.1397358452695023E-2</v>
      </c>
      <c r="I529" s="118">
        <f t="shared" si="67"/>
        <v>1.8313733008947541E-4</v>
      </c>
      <c r="J529" s="118">
        <f t="shared" si="68"/>
        <v>6.8095401354938967E-3</v>
      </c>
      <c r="Q529" s="111">
        <v>42426</v>
      </c>
      <c r="R529">
        <v>424.62899800000002</v>
      </c>
      <c r="S529" s="111">
        <v>43575</v>
      </c>
      <c r="T529">
        <v>173.75126599999999</v>
      </c>
      <c r="U529" s="63">
        <v>43818</v>
      </c>
      <c r="V529" s="57">
        <v>1.5081</v>
      </c>
    </row>
    <row r="530" spans="1:22" x14ac:dyDescent="0.25">
      <c r="A530" s="107">
        <v>43816</v>
      </c>
      <c r="B530" s="100">
        <f t="shared" si="69"/>
        <v>6931.3154299999997</v>
      </c>
      <c r="C530" s="100">
        <f t="shared" si="63"/>
        <v>122.603889</v>
      </c>
      <c r="D530" s="108">
        <f t="shared" si="64"/>
        <v>1.5134000000000002E-2</v>
      </c>
      <c r="F530" s="108">
        <f t="shared" si="65"/>
        <v>-3.1574933307544129E-2</v>
      </c>
      <c r="G530" s="108">
        <f t="shared" si="66"/>
        <v>-8.5996519031620089E-2</v>
      </c>
      <c r="I530" s="118">
        <f t="shared" si="67"/>
        <v>1.0541298452134682E-3</v>
      </c>
      <c r="J530" s="118">
        <f t="shared" si="68"/>
        <v>7.5897373033893606E-3</v>
      </c>
      <c r="Q530" s="111">
        <v>42427</v>
      </c>
      <c r="R530">
        <v>432.83898900000003</v>
      </c>
      <c r="S530" s="111">
        <v>43576</v>
      </c>
      <c r="T530">
        <v>170.04652400000001</v>
      </c>
      <c r="U530" s="63">
        <v>43819</v>
      </c>
      <c r="V530" s="57">
        <v>1.5105</v>
      </c>
    </row>
    <row r="531" spans="1:22" x14ac:dyDescent="0.25">
      <c r="A531" s="107">
        <v>43817</v>
      </c>
      <c r="B531" s="100">
        <f t="shared" si="69"/>
        <v>6647.6982420000004</v>
      </c>
      <c r="C531" s="100">
        <f t="shared" si="63"/>
        <v>133.09219400000001</v>
      </c>
      <c r="D531" s="108">
        <f t="shared" si="64"/>
        <v>1.5133000000000001E-2</v>
      </c>
      <c r="F531" s="108">
        <f t="shared" si="65"/>
        <v>-4.1778946198981259E-2</v>
      </c>
      <c r="G531" s="108">
        <f t="shared" si="66"/>
        <v>8.2083332004812881E-2</v>
      </c>
      <c r="I531" s="118">
        <f t="shared" si="67"/>
        <v>1.8208465636632646E-3</v>
      </c>
      <c r="J531" s="118">
        <f t="shared" si="68"/>
        <v>6.5546434699106249E-3</v>
      </c>
      <c r="Q531" s="111">
        <v>42428</v>
      </c>
      <c r="R531">
        <v>432.57101399999999</v>
      </c>
      <c r="S531" s="111">
        <v>43577</v>
      </c>
      <c r="T531">
        <v>171.874664</v>
      </c>
      <c r="U531" s="63">
        <v>43822</v>
      </c>
      <c r="V531" s="57">
        <v>1.5261</v>
      </c>
    </row>
    <row r="532" spans="1:22" x14ac:dyDescent="0.25">
      <c r="A532" s="107">
        <v>43818</v>
      </c>
      <c r="B532" s="100">
        <f t="shared" si="69"/>
        <v>7277.5908200000003</v>
      </c>
      <c r="C532" s="100">
        <f t="shared" si="63"/>
        <v>129.321136</v>
      </c>
      <c r="D532" s="108">
        <f t="shared" si="64"/>
        <v>1.5081000000000001E-2</v>
      </c>
      <c r="F532" s="108">
        <f t="shared" si="65"/>
        <v>9.0529210391331105E-2</v>
      </c>
      <c r="G532" s="108">
        <f t="shared" si="66"/>
        <v>-2.8743338818454589E-2</v>
      </c>
      <c r="I532" s="118">
        <f t="shared" si="67"/>
        <v>8.0347519431956376E-3</v>
      </c>
      <c r="J532" s="118">
        <f t="shared" si="68"/>
        <v>8.9197306823781861E-4</v>
      </c>
      <c r="Q532" s="111">
        <v>42429</v>
      </c>
      <c r="R532">
        <v>433.43798800000002</v>
      </c>
      <c r="S532" s="111">
        <v>43578</v>
      </c>
      <c r="T532">
        <v>171.4478</v>
      </c>
      <c r="U532" s="63">
        <v>43823</v>
      </c>
      <c r="V532" s="57">
        <v>1.5156000000000001</v>
      </c>
    </row>
    <row r="533" spans="1:22" x14ac:dyDescent="0.25">
      <c r="A533" s="107">
        <v>43819</v>
      </c>
      <c r="B533" s="100">
        <f t="shared" si="69"/>
        <v>7208.6367190000001</v>
      </c>
      <c r="C533" s="100">
        <f t="shared" si="63"/>
        <v>129.06605500000001</v>
      </c>
      <c r="D533" s="108">
        <f t="shared" si="64"/>
        <v>1.5105E-2</v>
      </c>
      <c r="F533" s="108">
        <f t="shared" si="65"/>
        <v>-9.5200246709392644E-3</v>
      </c>
      <c r="G533" s="108">
        <f t="shared" si="66"/>
        <v>-1.9744096592235749E-3</v>
      </c>
      <c r="I533" s="118">
        <f t="shared" si="67"/>
        <v>1.0841926521299833E-4</v>
      </c>
      <c r="J533" s="118">
        <f t="shared" si="68"/>
        <v>9.5913409432642573E-6</v>
      </c>
      <c r="Q533" s="111">
        <v>42430</v>
      </c>
      <c r="R533">
        <v>437.91699199999999</v>
      </c>
      <c r="S533" s="111">
        <v>43579</v>
      </c>
      <c r="T533">
        <v>165.82609600000001</v>
      </c>
      <c r="U533" s="63">
        <v>43825</v>
      </c>
      <c r="V533" s="57">
        <v>1.5156000000000001</v>
      </c>
    </row>
    <row r="534" spans="1:22" x14ac:dyDescent="0.25">
      <c r="A534" s="107">
        <v>43822</v>
      </c>
      <c r="B534" s="100">
        <f t="shared" si="69"/>
        <v>7508.9023440000001</v>
      </c>
      <c r="C534" s="100">
        <f t="shared" si="63"/>
        <v>128.61409</v>
      </c>
      <c r="D534" s="108">
        <f t="shared" si="64"/>
        <v>1.5261E-2</v>
      </c>
      <c r="F534" s="108">
        <f t="shared" si="65"/>
        <v>4.0809444390289329E-2</v>
      </c>
      <c r="G534" s="108">
        <f t="shared" si="66"/>
        <v>-3.5079572272138648E-3</v>
      </c>
      <c r="I534" s="118">
        <f t="shared" si="67"/>
        <v>1.5933678348899253E-3</v>
      </c>
      <c r="J534" s="118">
        <f t="shared" si="68"/>
        <v>2.1441869022837866E-5</v>
      </c>
      <c r="Q534" s="111">
        <v>42431</v>
      </c>
      <c r="R534">
        <v>435.131012</v>
      </c>
      <c r="S534" s="111">
        <v>43580</v>
      </c>
      <c r="T534">
        <v>154.459396</v>
      </c>
      <c r="U534" s="63">
        <v>43826</v>
      </c>
      <c r="V534" s="57">
        <v>1.4921</v>
      </c>
    </row>
    <row r="535" spans="1:22" x14ac:dyDescent="0.25">
      <c r="A535" s="107">
        <v>43823</v>
      </c>
      <c r="B535" s="100">
        <f t="shared" si="69"/>
        <v>7354.3930659999996</v>
      </c>
      <c r="C535" s="100">
        <f t="shared" si="63"/>
        <v>129.06388899999999</v>
      </c>
      <c r="D535" s="108">
        <f t="shared" si="64"/>
        <v>1.5156000000000001E-2</v>
      </c>
      <c r="F535" s="108">
        <f t="shared" si="65"/>
        <v>-2.0791465109388341E-2</v>
      </c>
      <c r="G535" s="108">
        <f t="shared" si="66"/>
        <v>3.491174982066525E-3</v>
      </c>
      <c r="I535" s="118">
        <f t="shared" si="67"/>
        <v>4.7019141735944048E-4</v>
      </c>
      <c r="J535" s="118">
        <f t="shared" si="68"/>
        <v>5.6102452529388373E-6</v>
      </c>
      <c r="Q535" s="111">
        <v>42432</v>
      </c>
      <c r="R535">
        <v>423.91198700000001</v>
      </c>
      <c r="S535" s="111">
        <v>43581</v>
      </c>
      <c r="T535">
        <v>156.347092</v>
      </c>
      <c r="U535" s="63">
        <v>43829</v>
      </c>
      <c r="V535" s="57">
        <v>1.4842</v>
      </c>
    </row>
    <row r="536" spans="1:22" x14ac:dyDescent="0.25">
      <c r="A536" s="107">
        <v>43825</v>
      </c>
      <c r="B536" s="100">
        <f t="shared" si="69"/>
        <v>7274.7993159999996</v>
      </c>
      <c r="C536" s="100">
        <f t="shared" si="63"/>
        <v>126.361221</v>
      </c>
      <c r="D536" s="108">
        <f t="shared" si="64"/>
        <v>1.5156000000000001E-2</v>
      </c>
      <c r="F536" s="108">
        <f t="shared" si="65"/>
        <v>-1.0881603482504332E-2</v>
      </c>
      <c r="G536" s="108">
        <f t="shared" si="66"/>
        <v>-2.1162906569847095E-2</v>
      </c>
      <c r="I536" s="118">
        <f t="shared" si="67"/>
        <v>1.3862792430825645E-4</v>
      </c>
      <c r="J536" s="118">
        <f t="shared" si="68"/>
        <v>4.9664288282771126E-4</v>
      </c>
      <c r="Q536" s="111">
        <v>42433</v>
      </c>
      <c r="R536">
        <v>421.83599900000002</v>
      </c>
      <c r="S536" s="111">
        <v>43582</v>
      </c>
      <c r="T536">
        <v>158.43493699999999</v>
      </c>
      <c r="U536" s="63">
        <v>43830</v>
      </c>
      <c r="V536" s="57">
        <v>1.5660000000000001</v>
      </c>
    </row>
    <row r="537" spans="1:22" x14ac:dyDescent="0.25">
      <c r="A537" s="107">
        <v>43826</v>
      </c>
      <c r="B537" s="100">
        <f t="shared" si="69"/>
        <v>7238.1411129999997</v>
      </c>
      <c r="C537" s="100">
        <f t="shared" si="63"/>
        <v>127.214607</v>
      </c>
      <c r="D537" s="108">
        <f t="shared" si="64"/>
        <v>1.4921E-2</v>
      </c>
      <c r="F537" s="108">
        <f t="shared" si="65"/>
        <v>-5.0518061644861945E-3</v>
      </c>
      <c r="G537" s="108">
        <f t="shared" si="66"/>
        <v>6.7308404634633945E-3</v>
      </c>
      <c r="I537" s="118">
        <f t="shared" si="67"/>
        <v>3.5333973800663393E-5</v>
      </c>
      <c r="J537" s="118">
        <f t="shared" si="68"/>
        <v>3.1452592680545283E-5</v>
      </c>
      <c r="Q537" s="111">
        <v>42434</v>
      </c>
      <c r="R537">
        <v>410.78100599999999</v>
      </c>
      <c r="S537" s="111">
        <v>43583</v>
      </c>
      <c r="T537">
        <v>157.295074</v>
      </c>
      <c r="U537" s="63">
        <v>43832</v>
      </c>
      <c r="V537" s="57">
        <v>1.5581</v>
      </c>
    </row>
    <row r="538" spans="1:22" x14ac:dyDescent="0.25">
      <c r="A538" s="107">
        <v>43829</v>
      </c>
      <c r="B538" s="100">
        <f t="shared" si="69"/>
        <v>7420.2729490000002</v>
      </c>
      <c r="C538" s="100">
        <f t="shared" si="63"/>
        <v>132.63348400000001</v>
      </c>
      <c r="D538" s="108">
        <f t="shared" si="64"/>
        <v>1.4841999999999999E-2</v>
      </c>
      <c r="F538" s="108">
        <f t="shared" si="65"/>
        <v>2.4851420999199902E-2</v>
      </c>
      <c r="G538" s="108">
        <f t="shared" si="66"/>
        <v>4.1714085509279464E-2</v>
      </c>
      <c r="I538" s="118">
        <f t="shared" si="67"/>
        <v>5.7403312788830937E-4</v>
      </c>
      <c r="J538" s="118">
        <f t="shared" si="68"/>
        <v>1.6476703720165215E-3</v>
      </c>
      <c r="Q538" s="111">
        <v>42435</v>
      </c>
      <c r="R538">
        <v>400.52499399999999</v>
      </c>
      <c r="S538" s="111">
        <v>43584</v>
      </c>
      <c r="T538">
        <v>155.20199600000001</v>
      </c>
      <c r="U538" s="63">
        <v>43833</v>
      </c>
      <c r="V538" s="57">
        <v>1.5242</v>
      </c>
    </row>
    <row r="539" spans="1:22" x14ac:dyDescent="0.25">
      <c r="A539" s="107">
        <v>43830</v>
      </c>
      <c r="B539" s="100">
        <f t="shared" si="69"/>
        <v>7294.4389650000003</v>
      </c>
      <c r="C539" s="100">
        <f t="shared" si="63"/>
        <v>129.61085499999999</v>
      </c>
      <c r="D539" s="108">
        <f t="shared" si="64"/>
        <v>1.566E-2</v>
      </c>
      <c r="F539" s="108">
        <f t="shared" si="65"/>
        <v>-1.7103569850430489E-2</v>
      </c>
      <c r="G539" s="108">
        <f t="shared" si="66"/>
        <v>-2.3053026601196791E-2</v>
      </c>
      <c r="I539" s="118">
        <f t="shared" si="67"/>
        <v>3.2385610211131482E-4</v>
      </c>
      <c r="J539" s="118">
        <f t="shared" si="68"/>
        <v>5.8445992326376368E-4</v>
      </c>
      <c r="Q539" s="111">
        <v>42436</v>
      </c>
      <c r="R539">
        <v>407.75698899999998</v>
      </c>
      <c r="S539" s="111">
        <v>43585</v>
      </c>
      <c r="T539">
        <v>162.166031</v>
      </c>
      <c r="U539" s="63">
        <v>43836</v>
      </c>
      <c r="V539" s="57">
        <v>1.5293000000000001</v>
      </c>
    </row>
    <row r="540" spans="1:22" x14ac:dyDescent="0.25">
      <c r="A540" s="107">
        <v>43832</v>
      </c>
      <c r="B540" s="100">
        <f t="shared" si="69"/>
        <v>7202.5512699999999</v>
      </c>
      <c r="C540" s="100">
        <f t="shared" si="63"/>
        <v>127.410179</v>
      </c>
      <c r="D540" s="108">
        <f t="shared" si="64"/>
        <v>1.5581000000000001E-2</v>
      </c>
      <c r="F540" s="108">
        <f t="shared" si="65"/>
        <v>-1.2676965918910099E-2</v>
      </c>
      <c r="G540" s="108">
        <f t="shared" si="66"/>
        <v>-1.7124900221166861E-2</v>
      </c>
      <c r="I540" s="118">
        <f t="shared" si="67"/>
        <v>1.8412857459317446E-4</v>
      </c>
      <c r="J540" s="118">
        <f t="shared" si="68"/>
        <v>3.3297051081806659E-4</v>
      </c>
      <c r="Q540" s="111">
        <v>42437</v>
      </c>
      <c r="R540">
        <v>414.46499599999999</v>
      </c>
      <c r="S540" s="111">
        <v>43586</v>
      </c>
      <c r="T540">
        <v>160.818344</v>
      </c>
      <c r="U540" s="63">
        <v>43837</v>
      </c>
      <c r="V540" s="57">
        <v>1.5059</v>
      </c>
    </row>
    <row r="541" spans="1:22" x14ac:dyDescent="0.25">
      <c r="A541" s="107">
        <v>43833</v>
      </c>
      <c r="B541" s="100">
        <f t="shared" si="69"/>
        <v>6984.4287109999996</v>
      </c>
      <c r="C541" s="100">
        <f t="shared" si="63"/>
        <v>134.171707</v>
      </c>
      <c r="D541" s="108">
        <f t="shared" si="64"/>
        <v>1.5242E-2</v>
      </c>
      <c r="F541" s="108">
        <f t="shared" si="65"/>
        <v>-3.0752104923015722E-2</v>
      </c>
      <c r="G541" s="108">
        <f t="shared" si="66"/>
        <v>5.1708737281148665E-2</v>
      </c>
      <c r="I541" s="118">
        <f t="shared" si="67"/>
        <v>1.0013767513799726E-3</v>
      </c>
      <c r="J541" s="118">
        <f t="shared" si="68"/>
        <v>2.5589593739082286E-3</v>
      </c>
      <c r="Q541" s="111">
        <v>42438</v>
      </c>
      <c r="R541">
        <v>413.89401199999998</v>
      </c>
      <c r="S541" s="111">
        <v>43587</v>
      </c>
      <c r="T541">
        <v>162.12278699999999</v>
      </c>
      <c r="U541" s="63">
        <v>43838</v>
      </c>
      <c r="V541" s="57">
        <v>1.5266</v>
      </c>
    </row>
    <row r="542" spans="1:22" x14ac:dyDescent="0.25">
      <c r="A542" s="107">
        <v>43836</v>
      </c>
      <c r="B542" s="100">
        <f t="shared" si="69"/>
        <v>7410.4521480000003</v>
      </c>
      <c r="C542" s="100">
        <f t="shared" si="63"/>
        <v>144.30415300000001</v>
      </c>
      <c r="D542" s="108">
        <f t="shared" si="64"/>
        <v>1.5293000000000001E-2</v>
      </c>
      <c r="F542" s="108">
        <f t="shared" si="65"/>
        <v>5.9208254680042316E-2</v>
      </c>
      <c r="G542" s="108">
        <f t="shared" si="66"/>
        <v>7.2802870497736372E-2</v>
      </c>
      <c r="I542" s="118">
        <f t="shared" si="67"/>
        <v>3.4007351116262237E-3</v>
      </c>
      <c r="J542" s="118">
        <f t="shared" si="68"/>
        <v>5.1380641385610571E-3</v>
      </c>
      <c r="Q542" s="111">
        <v>42439</v>
      </c>
      <c r="R542">
        <v>414.743988</v>
      </c>
      <c r="S542" s="111">
        <v>43588</v>
      </c>
      <c r="T542">
        <v>167.95240799999999</v>
      </c>
      <c r="U542" s="63">
        <v>43839</v>
      </c>
      <c r="V542" s="57">
        <v>1.524</v>
      </c>
    </row>
    <row r="543" spans="1:22" x14ac:dyDescent="0.25">
      <c r="A543" s="107">
        <v>43837</v>
      </c>
      <c r="B543" s="100">
        <f t="shared" si="69"/>
        <v>7768.6821289999998</v>
      </c>
      <c r="C543" s="100">
        <f t="shared" si="63"/>
        <v>143.54399100000001</v>
      </c>
      <c r="D543" s="108">
        <f t="shared" si="64"/>
        <v>1.5058999999999999E-2</v>
      </c>
      <c r="F543" s="108">
        <f t="shared" si="65"/>
        <v>4.720908375689703E-2</v>
      </c>
      <c r="G543" s="108">
        <f t="shared" si="66"/>
        <v>-5.281699972641718E-3</v>
      </c>
      <c r="I543" s="118">
        <f t="shared" si="67"/>
        <v>2.1452321797548277E-3</v>
      </c>
      <c r="J543" s="118">
        <f t="shared" si="68"/>
        <v>4.1014793683800496E-5</v>
      </c>
      <c r="Q543" s="111">
        <v>42440</v>
      </c>
      <c r="R543">
        <v>417.23800699999998</v>
      </c>
      <c r="S543" s="111">
        <v>43589</v>
      </c>
      <c r="T543">
        <v>164.02658099999999</v>
      </c>
      <c r="U543" s="63">
        <v>43840</v>
      </c>
      <c r="V543" s="57">
        <v>1.5186999999999999</v>
      </c>
    </row>
    <row r="544" spans="1:22" x14ac:dyDescent="0.25">
      <c r="A544" s="107">
        <v>43838</v>
      </c>
      <c r="B544" s="100">
        <f t="shared" si="69"/>
        <v>8161.935547</v>
      </c>
      <c r="C544" s="100">
        <f t="shared" si="63"/>
        <v>141.25813299999999</v>
      </c>
      <c r="D544" s="108">
        <f t="shared" si="64"/>
        <v>1.5266E-2</v>
      </c>
      <c r="F544" s="108">
        <f t="shared" si="65"/>
        <v>4.9380800409128511E-2</v>
      </c>
      <c r="G544" s="108">
        <f t="shared" si="66"/>
        <v>-1.6052598581799415E-2</v>
      </c>
      <c r="I544" s="118">
        <f t="shared" si="67"/>
        <v>2.3511218184100297E-3</v>
      </c>
      <c r="J544" s="118">
        <f t="shared" si="68"/>
        <v>2.9498673709995514E-4</v>
      </c>
      <c r="Q544" s="111">
        <v>42441</v>
      </c>
      <c r="R544">
        <v>421.60501099999999</v>
      </c>
      <c r="S544" s="111">
        <v>43590</v>
      </c>
      <c r="T544">
        <v>163.45069899999999</v>
      </c>
      <c r="U544" s="63">
        <v>43843</v>
      </c>
      <c r="V544" s="57">
        <v>1.5185999999999999</v>
      </c>
    </row>
    <row r="545" spans="1:22" x14ac:dyDescent="0.25">
      <c r="A545" s="107">
        <v>43839</v>
      </c>
      <c r="B545" s="100">
        <f t="shared" si="69"/>
        <v>8082.2958980000003</v>
      </c>
      <c r="C545" s="100">
        <f t="shared" si="63"/>
        <v>138.97920199999999</v>
      </c>
      <c r="D545" s="108">
        <f t="shared" si="64"/>
        <v>1.524E-2</v>
      </c>
      <c r="F545" s="108">
        <f t="shared" si="65"/>
        <v>-9.8053622726297363E-3</v>
      </c>
      <c r="G545" s="108">
        <f t="shared" si="66"/>
        <v>-1.6264651093679028E-2</v>
      </c>
      <c r="I545" s="118">
        <f t="shared" si="67"/>
        <v>1.1444281389767308E-4</v>
      </c>
      <c r="J545" s="118">
        <f t="shared" si="68"/>
        <v>3.0231578261395454E-4</v>
      </c>
      <c r="Q545" s="111">
        <v>42442</v>
      </c>
      <c r="R545">
        <v>411.64801</v>
      </c>
      <c r="S545" s="111">
        <v>43591</v>
      </c>
      <c r="T545">
        <v>172.65321399999999</v>
      </c>
      <c r="U545" s="63">
        <v>43844</v>
      </c>
      <c r="V545" s="57">
        <v>1.516</v>
      </c>
    </row>
    <row r="546" spans="1:22" x14ac:dyDescent="0.25">
      <c r="A546" s="107">
        <v>43840</v>
      </c>
      <c r="B546" s="100">
        <f t="shared" si="69"/>
        <v>7878.3076170000004</v>
      </c>
      <c r="C546" s="100">
        <f t="shared" si="63"/>
        <v>143.963776</v>
      </c>
      <c r="D546" s="108">
        <f t="shared" si="64"/>
        <v>1.5186999999999999E-2</v>
      </c>
      <c r="F546" s="108">
        <f t="shared" si="65"/>
        <v>-2.5562866576022358E-2</v>
      </c>
      <c r="G546" s="108">
        <f t="shared" si="66"/>
        <v>3.5237416338699923E-2</v>
      </c>
      <c r="I546" s="118">
        <f t="shared" si="67"/>
        <v>6.9988285142837266E-4</v>
      </c>
      <c r="J546" s="118">
        <f t="shared" si="68"/>
        <v>1.1638221025451194E-3</v>
      </c>
      <c r="Q546" s="111">
        <v>42443</v>
      </c>
      <c r="R546">
        <v>414.20098899999999</v>
      </c>
      <c r="S546" s="111">
        <v>43592</v>
      </c>
      <c r="T546">
        <v>169.79866000000001</v>
      </c>
      <c r="U546" s="63">
        <v>43845</v>
      </c>
      <c r="V546" s="57">
        <v>1.5392999999999999</v>
      </c>
    </row>
    <row r="547" spans="1:22" x14ac:dyDescent="0.25">
      <c r="A547" s="107">
        <v>43843</v>
      </c>
      <c r="B547" s="100">
        <f t="shared" si="69"/>
        <v>8189.7719729999999</v>
      </c>
      <c r="C547" s="100">
        <f t="shared" si="63"/>
        <v>144.22659300000001</v>
      </c>
      <c r="D547" s="108">
        <f t="shared" si="64"/>
        <v>1.5186E-2</v>
      </c>
      <c r="F547" s="108">
        <f t="shared" si="65"/>
        <v>3.8772943965545537E-2</v>
      </c>
      <c r="G547" s="108">
        <f t="shared" si="66"/>
        <v>1.8239129487254147E-3</v>
      </c>
      <c r="I547" s="118">
        <f t="shared" si="67"/>
        <v>1.4349331457031522E-3</v>
      </c>
      <c r="J547" s="118">
        <f t="shared" si="68"/>
        <v>4.9186881216914713E-7</v>
      </c>
      <c r="Q547" s="111">
        <v>42444</v>
      </c>
      <c r="R547">
        <v>416.38799999999998</v>
      </c>
      <c r="S547" s="111">
        <v>43593</v>
      </c>
      <c r="T547">
        <v>170.94816599999999</v>
      </c>
      <c r="U547" s="63">
        <v>43846</v>
      </c>
      <c r="V547" s="57">
        <v>1.5341</v>
      </c>
    </row>
    <row r="548" spans="1:22" x14ac:dyDescent="0.25">
      <c r="A548" s="107">
        <v>43844</v>
      </c>
      <c r="B548" s="100">
        <f t="shared" si="69"/>
        <v>8140.9331050000001</v>
      </c>
      <c r="C548" s="100">
        <f t="shared" si="63"/>
        <v>165.955353</v>
      </c>
      <c r="D548" s="108">
        <f t="shared" si="64"/>
        <v>1.516E-2</v>
      </c>
      <c r="F548" s="108">
        <f t="shared" si="65"/>
        <v>-5.9812498442592954E-3</v>
      </c>
      <c r="G548" s="108">
        <f t="shared" si="66"/>
        <v>0.1403331690258085</v>
      </c>
      <c r="I548" s="118">
        <f t="shared" si="67"/>
        <v>4.7247509548298415E-5</v>
      </c>
      <c r="J548" s="118">
        <f t="shared" si="68"/>
        <v>1.9379588276986746E-2</v>
      </c>
      <c r="Q548" s="111">
        <v>42445</v>
      </c>
      <c r="R548">
        <v>416.88799999999998</v>
      </c>
      <c r="S548" s="111">
        <v>43594</v>
      </c>
      <c r="T548">
        <v>170.28930700000001</v>
      </c>
      <c r="U548" s="63">
        <v>43847</v>
      </c>
      <c r="V548" s="57">
        <v>1.5468999999999999</v>
      </c>
    </row>
    <row r="549" spans="1:22" x14ac:dyDescent="0.25">
      <c r="A549" s="107">
        <v>43845</v>
      </c>
      <c r="B549" s="100">
        <f t="shared" si="69"/>
        <v>8825.34375</v>
      </c>
      <c r="C549" s="100">
        <f t="shared" si="63"/>
        <v>166.230682</v>
      </c>
      <c r="D549" s="108">
        <f t="shared" si="64"/>
        <v>1.5392999999999999E-2</v>
      </c>
      <c r="F549" s="108">
        <f t="shared" si="65"/>
        <v>8.0722748393538879E-2</v>
      </c>
      <c r="G549" s="108">
        <f t="shared" si="66"/>
        <v>1.6576799385807917E-3</v>
      </c>
      <c r="I549" s="118">
        <f t="shared" si="67"/>
        <v>6.3728793289433696E-3</v>
      </c>
      <c r="J549" s="118">
        <f t="shared" si="68"/>
        <v>2.8633263644170791E-7</v>
      </c>
      <c r="Q549" s="111">
        <v>42446</v>
      </c>
      <c r="R549">
        <v>417.88900799999999</v>
      </c>
      <c r="S549" s="111">
        <v>43595</v>
      </c>
      <c r="T549">
        <v>173.14274599999999</v>
      </c>
      <c r="U549" s="63">
        <v>43851</v>
      </c>
      <c r="V549" s="57">
        <v>1.5311999999999999</v>
      </c>
    </row>
    <row r="550" spans="1:22" x14ac:dyDescent="0.25">
      <c r="A550" s="107">
        <v>43846</v>
      </c>
      <c r="B550" s="100">
        <f t="shared" si="69"/>
        <v>8812.4814449999994</v>
      </c>
      <c r="C550" s="100">
        <f t="shared" si="63"/>
        <v>164.391006</v>
      </c>
      <c r="D550" s="108">
        <f t="shared" si="64"/>
        <v>1.5341E-2</v>
      </c>
      <c r="F550" s="108">
        <f t="shared" si="65"/>
        <v>-1.4584912978605757E-3</v>
      </c>
      <c r="G550" s="108">
        <f t="shared" si="66"/>
        <v>-1.1128701191810642E-2</v>
      </c>
      <c r="I550" s="118">
        <f t="shared" si="67"/>
        <v>5.5268429012102936E-6</v>
      </c>
      <c r="J550" s="118">
        <f t="shared" si="68"/>
        <v>1.5009387499331539E-4</v>
      </c>
      <c r="Q550" s="111">
        <v>42447</v>
      </c>
      <c r="R550">
        <v>420.54699699999998</v>
      </c>
      <c r="S550" s="111">
        <v>43596</v>
      </c>
      <c r="T550">
        <v>194.304337</v>
      </c>
      <c r="U550" s="63">
        <v>43852</v>
      </c>
      <c r="V550" s="57">
        <v>1.5364</v>
      </c>
    </row>
    <row r="551" spans="1:22" x14ac:dyDescent="0.25">
      <c r="A551" s="107">
        <v>43847</v>
      </c>
      <c r="B551" s="100">
        <f t="shared" si="69"/>
        <v>8725.2099610000005</v>
      </c>
      <c r="C551" s="100">
        <f t="shared" si="63"/>
        <v>170.77995300000001</v>
      </c>
      <c r="D551" s="108">
        <f t="shared" si="64"/>
        <v>1.5469E-2</v>
      </c>
      <c r="F551" s="108">
        <f t="shared" si="65"/>
        <v>-9.9525305073111525E-3</v>
      </c>
      <c r="G551" s="108">
        <f t="shared" si="66"/>
        <v>3.8128130175208774E-2</v>
      </c>
      <c r="I551" s="118">
        <f t="shared" si="67"/>
        <v>1.1761322354270259E-4</v>
      </c>
      <c r="J551" s="118">
        <f t="shared" si="68"/>
        <v>1.369410791637981E-3</v>
      </c>
      <c r="Q551" s="111">
        <v>42448</v>
      </c>
      <c r="R551">
        <v>409.26501500000001</v>
      </c>
      <c r="S551" s="111">
        <v>43597</v>
      </c>
      <c r="T551">
        <v>187.32531700000001</v>
      </c>
      <c r="U551" s="63">
        <v>43853</v>
      </c>
      <c r="V551" s="57">
        <v>1.5363</v>
      </c>
    </row>
    <row r="552" spans="1:22" x14ac:dyDescent="0.25">
      <c r="A552" s="107">
        <v>43851</v>
      </c>
      <c r="B552" s="100">
        <f t="shared" si="69"/>
        <v>8658.9912110000005</v>
      </c>
      <c r="C552" s="100">
        <f t="shared" si="63"/>
        <v>169.697159</v>
      </c>
      <c r="D552" s="108">
        <f t="shared" si="64"/>
        <v>1.5311999999999999E-2</v>
      </c>
      <c r="F552" s="108">
        <f t="shared" si="65"/>
        <v>-7.6183046450761793E-3</v>
      </c>
      <c r="G552" s="108">
        <f t="shared" si="66"/>
        <v>-6.3604724796997303E-3</v>
      </c>
      <c r="I552" s="118">
        <f t="shared" si="67"/>
        <v>7.2432647468876935E-5</v>
      </c>
      <c r="J552" s="118">
        <f t="shared" si="68"/>
        <v>5.5996064734327704E-5</v>
      </c>
      <c r="Q552" s="111">
        <v>42449</v>
      </c>
      <c r="R552">
        <v>410.40100100000001</v>
      </c>
      <c r="S552" s="111">
        <v>43598</v>
      </c>
      <c r="T552">
        <v>196.846283</v>
      </c>
      <c r="U552" s="63">
        <v>43854</v>
      </c>
      <c r="V552" s="57">
        <v>1.5206</v>
      </c>
    </row>
    <row r="553" spans="1:22" x14ac:dyDescent="0.25">
      <c r="A553" s="107">
        <v>43852</v>
      </c>
      <c r="B553" s="100">
        <f t="shared" si="69"/>
        <v>8744.2109380000002</v>
      </c>
      <c r="C553" s="100">
        <f t="shared" si="63"/>
        <v>168.29415900000001</v>
      </c>
      <c r="D553" s="108">
        <f t="shared" si="64"/>
        <v>1.5363999999999999E-2</v>
      </c>
      <c r="F553" s="108">
        <f t="shared" si="65"/>
        <v>9.7936468733905713E-3</v>
      </c>
      <c r="G553" s="108">
        <f t="shared" si="66"/>
        <v>-8.3020360797085857E-3</v>
      </c>
      <c r="I553" s="118">
        <f t="shared" si="67"/>
        <v>7.9231616571893287E-5</v>
      </c>
      <c r="J553" s="118">
        <f t="shared" si="68"/>
        <v>8.8823376058802696E-5</v>
      </c>
      <c r="Q553" s="111">
        <v>42450</v>
      </c>
      <c r="R553">
        <v>413.41799900000001</v>
      </c>
      <c r="S553" s="111">
        <v>43599</v>
      </c>
      <c r="T553">
        <v>217.14857499999999</v>
      </c>
      <c r="U553" s="63">
        <v>43857</v>
      </c>
      <c r="V553" s="57">
        <v>1.5206</v>
      </c>
    </row>
    <row r="554" spans="1:22" x14ac:dyDescent="0.25">
      <c r="A554" s="107">
        <v>43853</v>
      </c>
      <c r="B554" s="100">
        <f t="shared" si="69"/>
        <v>8680.6503909999992</v>
      </c>
      <c r="C554" s="100">
        <f t="shared" ref="C554:C617" si="70">VLOOKUP(A554,S$2:T$2842,2)</f>
        <v>162.92855800000001</v>
      </c>
      <c r="D554" s="108">
        <f t="shared" si="64"/>
        <v>1.5363E-2</v>
      </c>
      <c r="F554" s="108">
        <f t="shared" si="65"/>
        <v>-7.2954186213909367E-3</v>
      </c>
      <c r="G554" s="108">
        <f t="shared" si="66"/>
        <v>-3.2401584463008781E-2</v>
      </c>
      <c r="I554" s="118">
        <f t="shared" si="67"/>
        <v>6.7040906675184945E-5</v>
      </c>
      <c r="J554" s="118">
        <f t="shared" si="68"/>
        <v>1.1238695595780796E-3</v>
      </c>
      <c r="Q554" s="111">
        <v>42451</v>
      </c>
      <c r="R554">
        <v>413.13198899999998</v>
      </c>
      <c r="S554" s="111">
        <v>43600</v>
      </c>
      <c r="T554">
        <v>247.15306100000001</v>
      </c>
      <c r="U554" s="63">
        <v>43858</v>
      </c>
      <c r="V554" s="57">
        <v>1.5308999999999999</v>
      </c>
    </row>
    <row r="555" spans="1:22" x14ac:dyDescent="0.25">
      <c r="A555" s="107">
        <v>43854</v>
      </c>
      <c r="B555" s="100">
        <f t="shared" si="69"/>
        <v>8405.5673829999996</v>
      </c>
      <c r="C555" s="100">
        <f t="shared" si="70"/>
        <v>163.05117799999999</v>
      </c>
      <c r="D555" s="108">
        <f t="shared" si="64"/>
        <v>1.5205999999999999E-2</v>
      </c>
      <c r="F555" s="108">
        <f t="shared" si="65"/>
        <v>-3.2202185708232633E-2</v>
      </c>
      <c r="G555" s="108">
        <f t="shared" si="66"/>
        <v>7.523167377696538E-4</v>
      </c>
      <c r="I555" s="118">
        <f t="shared" si="67"/>
        <v>1.0952537571340577E-3</v>
      </c>
      <c r="J555" s="118">
        <f t="shared" si="68"/>
        <v>1.3709440440826409E-7</v>
      </c>
      <c r="Q555" s="111">
        <v>42452</v>
      </c>
      <c r="R555">
        <v>418.16101099999997</v>
      </c>
      <c r="S555" s="111">
        <v>43601</v>
      </c>
      <c r="T555">
        <v>264.01001000000002</v>
      </c>
      <c r="U555" s="63">
        <v>43859</v>
      </c>
      <c r="V555" s="57">
        <v>1.488</v>
      </c>
    </row>
    <row r="556" spans="1:22" x14ac:dyDescent="0.25">
      <c r="A556" s="107">
        <v>43857</v>
      </c>
      <c r="B556" s="100">
        <f t="shared" si="69"/>
        <v>8597.3085940000001</v>
      </c>
      <c r="C556" s="100">
        <f t="shared" si="70"/>
        <v>170.930893</v>
      </c>
      <c r="D556" s="108">
        <f t="shared" si="64"/>
        <v>1.5205999999999999E-2</v>
      </c>
      <c r="F556" s="108">
        <f t="shared" si="65"/>
        <v>2.2554930097399506E-2</v>
      </c>
      <c r="G556" s="108">
        <f t="shared" si="66"/>
        <v>4.7195213328474317E-2</v>
      </c>
      <c r="I556" s="118">
        <f t="shared" si="67"/>
        <v>4.6926380033413738E-4</v>
      </c>
      <c r="J556" s="118">
        <f t="shared" si="68"/>
        <v>2.1226876014167461E-3</v>
      </c>
      <c r="Q556" s="111">
        <v>42453</v>
      </c>
      <c r="R556">
        <v>418.42401100000001</v>
      </c>
      <c r="S556" s="111">
        <v>43602</v>
      </c>
      <c r="T556">
        <v>243.76458700000001</v>
      </c>
      <c r="U556" s="63">
        <v>43860</v>
      </c>
      <c r="V556" s="57">
        <v>1.4671000000000001</v>
      </c>
    </row>
    <row r="557" spans="1:22" x14ac:dyDescent="0.25">
      <c r="A557" s="107">
        <v>43858</v>
      </c>
      <c r="B557" s="100">
        <f t="shared" si="69"/>
        <v>8912.5244139999995</v>
      </c>
      <c r="C557" s="100">
        <f t="shared" si="70"/>
        <v>176.370316</v>
      </c>
      <c r="D557" s="108">
        <f t="shared" si="64"/>
        <v>1.5309E-2</v>
      </c>
      <c r="F557" s="108">
        <f t="shared" si="65"/>
        <v>3.6008324942365277E-2</v>
      </c>
      <c r="G557" s="108">
        <f t="shared" si="66"/>
        <v>3.1326512453217603E-2</v>
      </c>
      <c r="I557" s="118">
        <f t="shared" si="67"/>
        <v>1.2331258990682737E-3</v>
      </c>
      <c r="J557" s="118">
        <f t="shared" si="68"/>
        <v>9.1227757470846731E-4</v>
      </c>
      <c r="Q557" s="111">
        <v>42454</v>
      </c>
      <c r="R557">
        <v>416.50799599999999</v>
      </c>
      <c r="S557" s="111">
        <v>43603</v>
      </c>
      <c r="T557">
        <v>234.59522999999999</v>
      </c>
      <c r="U557" s="63">
        <v>43861</v>
      </c>
      <c r="V557" s="57">
        <v>1.4229000000000001</v>
      </c>
    </row>
    <row r="558" spans="1:22" x14ac:dyDescent="0.25">
      <c r="A558" s="107">
        <v>43859</v>
      </c>
      <c r="B558" s="100">
        <f t="shared" si="69"/>
        <v>9357.4707030000009</v>
      </c>
      <c r="C558" s="100">
        <f t="shared" si="70"/>
        <v>175.05033900000001</v>
      </c>
      <c r="D558" s="108">
        <f t="shared" si="64"/>
        <v>1.4879999999999999E-2</v>
      </c>
      <c r="F558" s="108">
        <f t="shared" si="65"/>
        <v>4.8717504898544206E-2</v>
      </c>
      <c r="G558" s="108">
        <f t="shared" si="66"/>
        <v>-7.5122687802515742E-3</v>
      </c>
      <c r="I558" s="118">
        <f t="shared" si="67"/>
        <v>2.2872375459008464E-3</v>
      </c>
      <c r="J558" s="118">
        <f t="shared" si="68"/>
        <v>7.4560602288307204E-5</v>
      </c>
      <c r="Q558" s="111">
        <v>42455</v>
      </c>
      <c r="R558">
        <v>417.36498999999998</v>
      </c>
      <c r="S558" s="111">
        <v>43604</v>
      </c>
      <c r="T558">
        <v>261.29220600000002</v>
      </c>
      <c r="U558" s="63">
        <v>43864</v>
      </c>
      <c r="V558" s="57">
        <v>1.4410000000000001</v>
      </c>
    </row>
    <row r="559" spans="1:22" x14ac:dyDescent="0.25">
      <c r="A559" s="107">
        <v>43860</v>
      </c>
      <c r="B559" s="100">
        <f t="shared" si="69"/>
        <v>9316.0166019999997</v>
      </c>
      <c r="C559" s="100">
        <f t="shared" si="70"/>
        <v>184.69047499999999</v>
      </c>
      <c r="D559" s="108">
        <f t="shared" si="64"/>
        <v>1.4671E-2</v>
      </c>
      <c r="F559" s="108">
        <f t="shared" si="65"/>
        <v>-4.4398958181179893E-3</v>
      </c>
      <c r="G559" s="108">
        <f t="shared" si="66"/>
        <v>5.3607731773366751E-2</v>
      </c>
      <c r="I559" s="118">
        <f t="shared" si="67"/>
        <v>2.8433725740992988E-5</v>
      </c>
      <c r="J559" s="118">
        <f t="shared" si="68"/>
        <v>2.7546912245648833E-3</v>
      </c>
      <c r="Q559" s="111">
        <v>42456</v>
      </c>
      <c r="R559">
        <v>418.14001500000001</v>
      </c>
      <c r="S559" s="111">
        <v>43605</v>
      </c>
      <c r="T559">
        <v>251.86440999999999</v>
      </c>
      <c r="U559" s="63">
        <v>43865</v>
      </c>
      <c r="V559" s="57">
        <v>1.4746999999999999</v>
      </c>
    </row>
    <row r="560" spans="1:22" x14ac:dyDescent="0.25">
      <c r="A560" s="107">
        <v>43861</v>
      </c>
      <c r="B560" s="100">
        <f t="shared" si="69"/>
        <v>9508.3134769999997</v>
      </c>
      <c r="C560" s="100">
        <f t="shared" si="70"/>
        <v>180.16017199999999</v>
      </c>
      <c r="D560" s="108">
        <f t="shared" si="64"/>
        <v>1.4229E-2</v>
      </c>
      <c r="F560" s="108">
        <f t="shared" si="65"/>
        <v>2.0431384653521789E-2</v>
      </c>
      <c r="G560" s="108">
        <f t="shared" si="66"/>
        <v>-2.4835016103915031E-2</v>
      </c>
      <c r="I560" s="118">
        <f t="shared" si="67"/>
        <v>3.8177064961313783E-4</v>
      </c>
      <c r="J560" s="118">
        <f t="shared" si="68"/>
        <v>6.7379676191684748E-4</v>
      </c>
      <c r="Q560" s="111">
        <v>42457</v>
      </c>
      <c r="R560">
        <v>426.54800399999999</v>
      </c>
      <c r="S560" s="111">
        <v>43606</v>
      </c>
      <c r="T560">
        <v>255.215881</v>
      </c>
      <c r="U560" s="63">
        <v>43866</v>
      </c>
      <c r="V560" s="57">
        <v>1.4773000000000001</v>
      </c>
    </row>
    <row r="561" spans="1:22" x14ac:dyDescent="0.25">
      <c r="A561" s="107">
        <v>43864</v>
      </c>
      <c r="B561" s="100">
        <f t="shared" si="69"/>
        <v>9344.6835940000001</v>
      </c>
      <c r="C561" s="100">
        <f t="shared" si="70"/>
        <v>189.86506700000001</v>
      </c>
      <c r="D561" s="108">
        <f t="shared" si="64"/>
        <v>1.4410000000000001E-2</v>
      </c>
      <c r="F561" s="108">
        <f t="shared" si="65"/>
        <v>-1.7358936754984455E-2</v>
      </c>
      <c r="G561" s="108">
        <f t="shared" si="66"/>
        <v>5.2467346525692626E-2</v>
      </c>
      <c r="I561" s="118">
        <f t="shared" si="67"/>
        <v>3.3311248121789967E-4</v>
      </c>
      <c r="J561" s="118">
        <f t="shared" si="68"/>
        <v>2.6362851159942948E-3</v>
      </c>
      <c r="Q561" s="111">
        <v>42458</v>
      </c>
      <c r="R561">
        <v>424.30398600000001</v>
      </c>
      <c r="S561" s="111">
        <v>43607</v>
      </c>
      <c r="T561">
        <v>244.698914</v>
      </c>
      <c r="U561" s="63">
        <v>43867</v>
      </c>
      <c r="V561" s="57">
        <v>1.4876</v>
      </c>
    </row>
    <row r="562" spans="1:22" x14ac:dyDescent="0.25">
      <c r="A562" s="107">
        <v>43865</v>
      </c>
      <c r="B562" s="100">
        <f t="shared" si="69"/>
        <v>9292.8417969999991</v>
      </c>
      <c r="C562" s="100">
        <f t="shared" si="70"/>
        <v>189.250595</v>
      </c>
      <c r="D562" s="108">
        <f t="shared" si="64"/>
        <v>1.4747E-2</v>
      </c>
      <c r="F562" s="108">
        <f t="shared" si="65"/>
        <v>-5.5631774730180439E-3</v>
      </c>
      <c r="G562" s="108">
        <f t="shared" si="66"/>
        <v>-3.2416098814413985E-3</v>
      </c>
      <c r="I562" s="118">
        <f t="shared" si="67"/>
        <v>4.1674900667059849E-5</v>
      </c>
      <c r="J562" s="118">
        <f t="shared" si="68"/>
        <v>1.9046147676030306E-5</v>
      </c>
      <c r="Q562" s="111">
        <v>42459</v>
      </c>
      <c r="R562">
        <v>416.83401500000002</v>
      </c>
      <c r="S562" s="111">
        <v>43608</v>
      </c>
      <c r="T562">
        <v>245.96566799999999</v>
      </c>
      <c r="U562" s="63">
        <v>43868</v>
      </c>
      <c r="V562" s="57">
        <v>1.4719</v>
      </c>
    </row>
    <row r="563" spans="1:22" x14ac:dyDescent="0.25">
      <c r="A563" s="107">
        <v>43866</v>
      </c>
      <c r="B563" s="100">
        <f t="shared" si="69"/>
        <v>9183.4160159999992</v>
      </c>
      <c r="C563" s="100">
        <f t="shared" si="70"/>
        <v>204.23024000000001</v>
      </c>
      <c r="D563" s="108">
        <f t="shared" si="64"/>
        <v>1.4773000000000001E-2</v>
      </c>
      <c r="F563" s="108">
        <f t="shared" si="65"/>
        <v>-1.1845154093894195E-2</v>
      </c>
      <c r="G563" s="108">
        <f t="shared" si="66"/>
        <v>7.6175948571997054E-2</v>
      </c>
      <c r="I563" s="118">
        <f t="shared" si="67"/>
        <v>1.6224611330899907E-4</v>
      </c>
      <c r="J563" s="118">
        <f t="shared" si="68"/>
        <v>5.6330082310884219E-3</v>
      </c>
      <c r="Q563" s="111">
        <v>42460</v>
      </c>
      <c r="R563">
        <v>415.25698899999998</v>
      </c>
      <c r="S563" s="111">
        <v>43609</v>
      </c>
      <c r="T563">
        <v>249.48498499999999</v>
      </c>
      <c r="U563" s="63">
        <v>43871</v>
      </c>
      <c r="V563" s="57">
        <v>1.4615</v>
      </c>
    </row>
    <row r="564" spans="1:22" x14ac:dyDescent="0.25">
      <c r="A564" s="107">
        <v>43867</v>
      </c>
      <c r="B564" s="100">
        <f t="shared" si="69"/>
        <v>9617.8212889999995</v>
      </c>
      <c r="C564" s="100">
        <f t="shared" si="70"/>
        <v>212.33908099999999</v>
      </c>
      <c r="D564" s="108">
        <f t="shared" si="64"/>
        <v>1.4876E-2</v>
      </c>
      <c r="F564" s="108">
        <f t="shared" si="65"/>
        <v>4.621851134539412E-2</v>
      </c>
      <c r="G564" s="108">
        <f t="shared" si="66"/>
        <v>3.8936450737431016E-2</v>
      </c>
      <c r="I564" s="118">
        <f t="shared" si="67"/>
        <v>2.0544534196840613E-3</v>
      </c>
      <c r="J564" s="118">
        <f t="shared" si="68"/>
        <v>1.429888869060822E-3</v>
      </c>
      <c r="Q564" s="111">
        <v>42461</v>
      </c>
      <c r="R564">
        <v>416.76001000000002</v>
      </c>
      <c r="S564" s="111">
        <v>43610</v>
      </c>
      <c r="T564">
        <v>251.759872</v>
      </c>
      <c r="U564" s="63">
        <v>43872</v>
      </c>
      <c r="V564" s="57">
        <v>1.4718</v>
      </c>
    </row>
    <row r="565" spans="1:22" x14ac:dyDescent="0.25">
      <c r="A565" s="107">
        <v>43868</v>
      </c>
      <c r="B565" s="100">
        <f t="shared" si="69"/>
        <v>9726.0029300000006</v>
      </c>
      <c r="C565" s="100">
        <f t="shared" si="70"/>
        <v>222.72605899999999</v>
      </c>
      <c r="D565" s="108">
        <f t="shared" si="64"/>
        <v>1.4718999999999999E-2</v>
      </c>
      <c r="F565" s="108">
        <f t="shared" si="65"/>
        <v>1.1185251443073696E-2</v>
      </c>
      <c r="G565" s="108">
        <f t="shared" si="66"/>
        <v>4.7758145726322532E-2</v>
      </c>
      <c r="I565" s="118">
        <f t="shared" si="67"/>
        <v>1.0594212092861213E-4</v>
      </c>
      <c r="J565" s="118">
        <f t="shared" si="68"/>
        <v>2.1748760509390269E-3</v>
      </c>
      <c r="Q565" s="111">
        <v>42462</v>
      </c>
      <c r="R565">
        <v>418.42199699999998</v>
      </c>
      <c r="S565" s="111">
        <v>43611</v>
      </c>
      <c r="T565">
        <v>267.06964099999999</v>
      </c>
      <c r="U565" s="63">
        <v>43873</v>
      </c>
      <c r="V565" s="57">
        <v>1.4822</v>
      </c>
    </row>
    <row r="566" spans="1:22" x14ac:dyDescent="0.25">
      <c r="A566" s="107">
        <v>43871</v>
      </c>
      <c r="B566" s="100">
        <f t="shared" si="69"/>
        <v>10115.559569999999</v>
      </c>
      <c r="C566" s="100">
        <f t="shared" si="70"/>
        <v>223.522705</v>
      </c>
      <c r="D566" s="108">
        <f t="shared" si="64"/>
        <v>1.4615E-2</v>
      </c>
      <c r="F566" s="108">
        <f t="shared" si="65"/>
        <v>3.9271776664326907E-2</v>
      </c>
      <c r="G566" s="108">
        <f t="shared" si="66"/>
        <v>3.5704159229661414E-3</v>
      </c>
      <c r="I566" s="118">
        <f t="shared" si="67"/>
        <v>1.4729740552536957E-3</v>
      </c>
      <c r="J566" s="118">
        <f t="shared" si="68"/>
        <v>5.9919038721327875E-6</v>
      </c>
      <c r="Q566" s="111">
        <v>42463</v>
      </c>
      <c r="R566">
        <v>421.17300399999999</v>
      </c>
      <c r="S566" s="111">
        <v>43612</v>
      </c>
      <c r="T566">
        <v>272.86264</v>
      </c>
      <c r="U566" s="63">
        <v>43874</v>
      </c>
      <c r="V566" s="57">
        <v>1.4769000000000001</v>
      </c>
    </row>
    <row r="567" spans="1:22" x14ac:dyDescent="0.25">
      <c r="A567" s="107">
        <v>43872</v>
      </c>
      <c r="B567" s="100">
        <f t="shared" si="69"/>
        <v>9855.8916019999997</v>
      </c>
      <c r="C567" s="100">
        <f t="shared" si="70"/>
        <v>235.85119599999999</v>
      </c>
      <c r="D567" s="108">
        <f t="shared" si="64"/>
        <v>1.4718E-2</v>
      </c>
      <c r="F567" s="108">
        <f t="shared" si="65"/>
        <v>-2.6005381343264133E-2</v>
      </c>
      <c r="G567" s="108">
        <f t="shared" si="66"/>
        <v>5.3688083476363779E-2</v>
      </c>
      <c r="I567" s="118">
        <f t="shared" si="67"/>
        <v>7.2349239181071869E-4</v>
      </c>
      <c r="J567" s="118">
        <f t="shared" si="68"/>
        <v>2.7631322237190907E-3</v>
      </c>
      <c r="Q567" s="111">
        <v>42464</v>
      </c>
      <c r="R567">
        <v>421.29901100000001</v>
      </c>
      <c r="S567" s="111">
        <v>43613</v>
      </c>
      <c r="T567">
        <v>271.76870700000001</v>
      </c>
      <c r="U567" s="63">
        <v>43875</v>
      </c>
      <c r="V567" s="57">
        <v>1.4690000000000001</v>
      </c>
    </row>
    <row r="568" spans="1:22" x14ac:dyDescent="0.25">
      <c r="A568" s="107">
        <v>43873</v>
      </c>
      <c r="B568" s="100">
        <f t="shared" si="69"/>
        <v>10202.387694999999</v>
      </c>
      <c r="C568" s="100">
        <f t="shared" si="70"/>
        <v>265.40612800000002</v>
      </c>
      <c r="D568" s="108">
        <f t="shared" si="64"/>
        <v>1.4822E-2</v>
      </c>
      <c r="F568" s="108">
        <f t="shared" si="65"/>
        <v>3.4552372084080574E-2</v>
      </c>
      <c r="G568" s="108">
        <f t="shared" si="66"/>
        <v>0.11806013057037656</v>
      </c>
      <c r="I568" s="118">
        <f t="shared" si="67"/>
        <v>1.1329915299709999E-3</v>
      </c>
      <c r="J568" s="118">
        <f t="shared" si="68"/>
        <v>1.3674390884662546E-2</v>
      </c>
      <c r="Q568" s="111">
        <v>42465</v>
      </c>
      <c r="R568">
        <v>421.016998</v>
      </c>
      <c r="S568" s="111">
        <v>43614</v>
      </c>
      <c r="T568">
        <v>269.45568800000001</v>
      </c>
      <c r="U568" s="63">
        <v>43879</v>
      </c>
      <c r="V568" s="57">
        <v>1.4584999999999999</v>
      </c>
    </row>
    <row r="569" spans="1:22" x14ac:dyDescent="0.25">
      <c r="A569" s="107">
        <v>43874</v>
      </c>
      <c r="B569" s="100">
        <f t="shared" si="69"/>
        <v>10323.960938</v>
      </c>
      <c r="C569" s="100">
        <f t="shared" si="70"/>
        <v>268.099243</v>
      </c>
      <c r="D569" s="108">
        <f t="shared" si="64"/>
        <v>1.4769000000000001E-2</v>
      </c>
      <c r="F569" s="108">
        <f t="shared" si="65"/>
        <v>1.184571759714359E-2</v>
      </c>
      <c r="G569" s="108">
        <f t="shared" si="66"/>
        <v>1.0096010357128371E-2</v>
      </c>
      <c r="I569" s="118">
        <f t="shared" si="67"/>
        <v>1.1997445349743583E-4</v>
      </c>
      <c r="J569" s="118">
        <f t="shared" si="68"/>
        <v>8.0522463981706882E-5</v>
      </c>
      <c r="Q569" s="111">
        <v>42466</v>
      </c>
      <c r="R569">
        <v>424.283997</v>
      </c>
      <c r="S569" s="111">
        <v>43615</v>
      </c>
      <c r="T569">
        <v>255.858948</v>
      </c>
      <c r="U569" s="63">
        <v>43880</v>
      </c>
      <c r="V569" s="57">
        <v>1.4662999999999999</v>
      </c>
    </row>
    <row r="570" spans="1:22" x14ac:dyDescent="0.25">
      <c r="A570" s="107">
        <v>43875</v>
      </c>
      <c r="B570" s="100">
        <f t="shared" si="69"/>
        <v>10211.550781</v>
      </c>
      <c r="C570" s="100">
        <f t="shared" si="70"/>
        <v>284.21749899999998</v>
      </c>
      <c r="D570" s="108">
        <f t="shared" si="64"/>
        <v>1.4690000000000002E-2</v>
      </c>
      <c r="F570" s="108">
        <f t="shared" si="65"/>
        <v>-1.0947989152811033E-2</v>
      </c>
      <c r="G570" s="108">
        <f t="shared" si="66"/>
        <v>5.8382564938868065E-2</v>
      </c>
      <c r="I570" s="118">
        <f t="shared" si="67"/>
        <v>1.4019558591289334E-4</v>
      </c>
      <c r="J570" s="118">
        <f t="shared" si="68"/>
        <v>3.2787059492673663E-3</v>
      </c>
      <c r="Q570" s="111">
        <v>42467</v>
      </c>
      <c r="R570">
        <v>423.61999500000002</v>
      </c>
      <c r="S570" s="111">
        <v>43616</v>
      </c>
      <c r="T570">
        <v>268.11355600000002</v>
      </c>
      <c r="U570" s="63">
        <v>43881</v>
      </c>
      <c r="V570" s="57">
        <v>1.4507000000000001</v>
      </c>
    </row>
    <row r="571" spans="1:22" x14ac:dyDescent="0.25">
      <c r="A571" s="107">
        <v>43879</v>
      </c>
      <c r="B571" s="100">
        <f t="shared" si="69"/>
        <v>9691.2304690000001</v>
      </c>
      <c r="C571" s="100">
        <f t="shared" si="70"/>
        <v>281.94457999999997</v>
      </c>
      <c r="D571" s="108">
        <f t="shared" si="64"/>
        <v>1.4584999999999999E-2</v>
      </c>
      <c r="F571" s="108">
        <f t="shared" si="65"/>
        <v>-5.2298107859494181E-2</v>
      </c>
      <c r="G571" s="108">
        <f t="shared" si="66"/>
        <v>-8.0292598016162842E-3</v>
      </c>
      <c r="I571" s="118">
        <f t="shared" si="67"/>
        <v>2.8292335882117068E-3</v>
      </c>
      <c r="J571" s="118">
        <f t="shared" si="68"/>
        <v>8.3756159916195536E-5</v>
      </c>
      <c r="Q571" s="111">
        <v>42468</v>
      </c>
      <c r="R571">
        <v>422.90701300000001</v>
      </c>
      <c r="S571" s="111">
        <v>43617</v>
      </c>
      <c r="T571">
        <v>265.39126599999997</v>
      </c>
      <c r="U571" s="63">
        <v>43882</v>
      </c>
      <c r="V571" s="57">
        <v>1.4194</v>
      </c>
    </row>
    <row r="572" spans="1:22" x14ac:dyDescent="0.25">
      <c r="A572" s="107">
        <v>43880</v>
      </c>
      <c r="B572" s="100">
        <f t="shared" si="69"/>
        <v>10143.798828000001</v>
      </c>
      <c r="C572" s="100">
        <f t="shared" si="70"/>
        <v>259.76397700000001</v>
      </c>
      <c r="D572" s="108">
        <f t="shared" si="64"/>
        <v>1.4662999999999999E-2</v>
      </c>
      <c r="F572" s="108">
        <f t="shared" si="65"/>
        <v>4.564116464771395E-2</v>
      </c>
      <c r="G572" s="108">
        <f t="shared" si="66"/>
        <v>-8.1937088838078154E-2</v>
      </c>
      <c r="I572" s="118">
        <f t="shared" si="67"/>
        <v>2.0024490250616167E-3</v>
      </c>
      <c r="J572" s="118">
        <f t="shared" si="68"/>
        <v>6.8989084800503715E-3</v>
      </c>
      <c r="Q572" s="111">
        <v>42469</v>
      </c>
      <c r="R572">
        <v>420.81100500000002</v>
      </c>
      <c r="S572" s="111">
        <v>43618</v>
      </c>
      <c r="T572">
        <v>270.225525</v>
      </c>
      <c r="U572" s="63">
        <v>43885</v>
      </c>
      <c r="V572" s="57">
        <v>1.3416999999999999</v>
      </c>
    </row>
    <row r="573" spans="1:22" x14ac:dyDescent="0.25">
      <c r="A573" s="107">
        <v>43881</v>
      </c>
      <c r="B573" s="100">
        <f t="shared" si="69"/>
        <v>9629.3251949999994</v>
      </c>
      <c r="C573" s="100">
        <f t="shared" si="70"/>
        <v>257.94946299999998</v>
      </c>
      <c r="D573" s="108">
        <f t="shared" si="64"/>
        <v>1.4507000000000001E-2</v>
      </c>
      <c r="F573" s="108">
        <f t="shared" si="65"/>
        <v>-5.2049415727545068E-2</v>
      </c>
      <c r="G573" s="108">
        <f t="shared" si="66"/>
        <v>-7.0097520741132513E-3</v>
      </c>
      <c r="I573" s="118">
        <f t="shared" si="67"/>
        <v>2.8028392982042132E-3</v>
      </c>
      <c r="J573" s="118">
        <f t="shared" si="68"/>
        <v>6.6134814444170715E-5</v>
      </c>
      <c r="Q573" s="111">
        <v>42470</v>
      </c>
      <c r="R573">
        <v>419.59201000000002</v>
      </c>
      <c r="S573" s="111">
        <v>43619</v>
      </c>
      <c r="T573">
        <v>252.60792499999999</v>
      </c>
      <c r="U573" s="63">
        <v>43886</v>
      </c>
      <c r="V573" s="57">
        <v>1.3184</v>
      </c>
    </row>
    <row r="574" spans="1:22" x14ac:dyDescent="0.25">
      <c r="A574" s="107">
        <v>43882</v>
      </c>
      <c r="B574" s="100">
        <f t="shared" si="69"/>
        <v>9611.7822269999997</v>
      </c>
      <c r="C574" s="100">
        <f t="shared" si="70"/>
        <v>265.600616</v>
      </c>
      <c r="D574" s="108">
        <f t="shared" si="64"/>
        <v>1.4194E-2</v>
      </c>
      <c r="F574" s="108">
        <f t="shared" si="65"/>
        <v>-1.8234888955479533E-3</v>
      </c>
      <c r="G574" s="108">
        <f t="shared" si="66"/>
        <v>2.9230050987004041E-2</v>
      </c>
      <c r="I574" s="118">
        <f t="shared" si="67"/>
        <v>7.3762292553778924E-6</v>
      </c>
      <c r="J574" s="118">
        <f t="shared" si="68"/>
        <v>7.9002996164335699E-4</v>
      </c>
      <c r="Q574" s="111">
        <v>42471</v>
      </c>
      <c r="R574">
        <v>421.87200899999999</v>
      </c>
      <c r="S574" s="111">
        <v>43620</v>
      </c>
      <c r="T574">
        <v>241.33879099999999</v>
      </c>
      <c r="U574" s="63">
        <v>43887</v>
      </c>
      <c r="V574" s="57">
        <v>1.2519</v>
      </c>
    </row>
    <row r="575" spans="1:22" x14ac:dyDescent="0.25">
      <c r="A575" s="107">
        <v>43885</v>
      </c>
      <c r="B575" s="100">
        <f t="shared" si="69"/>
        <v>9921.5830079999996</v>
      </c>
      <c r="C575" s="100">
        <f t="shared" si="70"/>
        <v>265.216431</v>
      </c>
      <c r="D575" s="108">
        <f t="shared" si="64"/>
        <v>1.3416999999999998E-2</v>
      </c>
      <c r="F575" s="108">
        <f t="shared" si="65"/>
        <v>3.1722824734492505E-2</v>
      </c>
      <c r="G575" s="108">
        <f t="shared" si="66"/>
        <v>-1.4475234706727846E-3</v>
      </c>
      <c r="I575" s="118">
        <f t="shared" si="67"/>
        <v>9.5051308273784733E-4</v>
      </c>
      <c r="J575" s="118">
        <f t="shared" si="68"/>
        <v>6.6054285254381205E-6</v>
      </c>
      <c r="Q575" s="111">
        <v>42472</v>
      </c>
      <c r="R575">
        <v>422.84298699999999</v>
      </c>
      <c r="S575" s="111">
        <v>43621</v>
      </c>
      <c r="T575">
        <v>247.05100999999999</v>
      </c>
      <c r="U575" s="63">
        <v>43888</v>
      </c>
      <c r="V575" s="57">
        <v>1.1432</v>
      </c>
    </row>
    <row r="576" spans="1:22" x14ac:dyDescent="0.25">
      <c r="A576" s="107">
        <v>43886</v>
      </c>
      <c r="B576" s="100">
        <f t="shared" si="69"/>
        <v>9651.3125</v>
      </c>
      <c r="C576" s="100">
        <f t="shared" si="70"/>
        <v>247.81759600000001</v>
      </c>
      <c r="D576" s="108">
        <f t="shared" si="64"/>
        <v>1.3184E-2</v>
      </c>
      <c r="F576" s="108">
        <f t="shared" si="65"/>
        <v>-2.7618569519995972E-2</v>
      </c>
      <c r="G576" s="108">
        <f t="shared" si="66"/>
        <v>-6.7853237853866766E-2</v>
      </c>
      <c r="I576" s="118">
        <f t="shared" si="67"/>
        <v>8.1287723858381377E-4</v>
      </c>
      <c r="J576" s="118">
        <f t="shared" si="68"/>
        <v>4.7576633593869625E-3</v>
      </c>
      <c r="Q576" s="111">
        <v>42473</v>
      </c>
      <c r="R576">
        <v>425.63198899999998</v>
      </c>
      <c r="S576" s="111">
        <v>43622</v>
      </c>
      <c r="T576">
        <v>249.474335</v>
      </c>
      <c r="U576" s="63">
        <v>43889</v>
      </c>
      <c r="V576" s="57">
        <v>1.0088999999999999</v>
      </c>
    </row>
    <row r="577" spans="1:22" x14ac:dyDescent="0.25">
      <c r="A577" s="107">
        <v>43887</v>
      </c>
      <c r="B577" s="100">
        <f t="shared" si="69"/>
        <v>9338.2900389999995</v>
      </c>
      <c r="C577" s="100">
        <f t="shared" si="70"/>
        <v>225.68026699999999</v>
      </c>
      <c r="D577" s="108">
        <f t="shared" si="64"/>
        <v>1.2519000000000001E-2</v>
      </c>
      <c r="F577" s="108">
        <f t="shared" si="65"/>
        <v>-3.2970760321523684E-2</v>
      </c>
      <c r="G577" s="108">
        <f t="shared" si="66"/>
        <v>-9.3573725768015592E-2</v>
      </c>
      <c r="I577" s="118">
        <f t="shared" si="67"/>
        <v>1.1467158309177543E-3</v>
      </c>
      <c r="J577" s="118">
        <f t="shared" si="68"/>
        <v>8.9673902036162302E-3</v>
      </c>
      <c r="Q577" s="111">
        <v>42474</v>
      </c>
      <c r="R577">
        <v>423.93499800000001</v>
      </c>
      <c r="S577" s="111">
        <v>43623</v>
      </c>
      <c r="T577">
        <v>250.93035900000001</v>
      </c>
      <c r="U577" s="63">
        <v>43892</v>
      </c>
      <c r="V577" s="57">
        <v>0.91859999999999997</v>
      </c>
    </row>
    <row r="578" spans="1:22" x14ac:dyDescent="0.25">
      <c r="A578" s="107">
        <v>43888</v>
      </c>
      <c r="B578" s="100">
        <f t="shared" si="69"/>
        <v>8825.09375</v>
      </c>
      <c r="C578" s="100">
        <f t="shared" si="70"/>
        <v>226.753387</v>
      </c>
      <c r="D578" s="108">
        <f t="shared" si="64"/>
        <v>1.1431999999999999E-2</v>
      </c>
      <c r="F578" s="108">
        <f t="shared" si="65"/>
        <v>-5.6523930151097801E-2</v>
      </c>
      <c r="G578" s="108">
        <f t="shared" si="66"/>
        <v>4.7437762550019968E-3</v>
      </c>
      <c r="I578" s="118">
        <f t="shared" si="67"/>
        <v>3.2966387049147678E-3</v>
      </c>
      <c r="J578" s="118">
        <f t="shared" si="68"/>
        <v>1.311306700139599E-5</v>
      </c>
      <c r="Q578" s="111">
        <v>42475</v>
      </c>
      <c r="R578">
        <v>424.42700200000002</v>
      </c>
      <c r="S578" s="111">
        <v>43624</v>
      </c>
      <c r="T578">
        <v>245.73809800000001</v>
      </c>
      <c r="U578" s="63">
        <v>43893</v>
      </c>
      <c r="V578" s="57">
        <v>0.69740000000000002</v>
      </c>
    </row>
    <row r="579" spans="1:22" x14ac:dyDescent="0.25">
      <c r="A579" s="107">
        <v>43889</v>
      </c>
      <c r="B579" s="100">
        <f t="shared" si="69"/>
        <v>8788.7285159999992</v>
      </c>
      <c r="C579" s="100">
        <f t="shared" si="70"/>
        <v>226.76049800000001</v>
      </c>
      <c r="D579" s="108">
        <f t="shared" ref="D579:D642" si="71">VLOOKUP(A579,U$2:V$2842,2)%</f>
        <v>1.0088999999999999E-2</v>
      </c>
      <c r="F579" s="108">
        <f t="shared" si="65"/>
        <v>-4.1291759528441219E-3</v>
      </c>
      <c r="G579" s="108">
        <f t="shared" si="66"/>
        <v>3.1359569071298665E-5</v>
      </c>
      <c r="I579" s="118">
        <f t="shared" si="67"/>
        <v>2.5216551876314081E-5</v>
      </c>
      <c r="J579" s="118">
        <f t="shared" si="68"/>
        <v>1.1907606173415079E-6</v>
      </c>
      <c r="Q579" s="111">
        <v>42476</v>
      </c>
      <c r="R579">
        <v>429.57501200000002</v>
      </c>
      <c r="S579" s="111">
        <v>43625</v>
      </c>
      <c r="T579">
        <v>233.08670000000001</v>
      </c>
      <c r="U579" s="63">
        <v>43894</v>
      </c>
      <c r="V579" s="57">
        <v>0.59740000000000004</v>
      </c>
    </row>
    <row r="580" spans="1:22" x14ac:dyDescent="0.25">
      <c r="A580" s="107">
        <v>43892</v>
      </c>
      <c r="B580" s="100">
        <f t="shared" si="69"/>
        <v>8563.2646480000003</v>
      </c>
      <c r="C580" s="100">
        <f t="shared" si="70"/>
        <v>230.56977800000001</v>
      </c>
      <c r="D580" s="108">
        <f t="shared" si="71"/>
        <v>9.1859999999999997E-3</v>
      </c>
      <c r="F580" s="108">
        <f t="shared" si="65"/>
        <v>-2.5988548482187568E-2</v>
      </c>
      <c r="G580" s="108">
        <f t="shared" si="66"/>
        <v>1.6659155528597758E-2</v>
      </c>
      <c r="I580" s="118">
        <f t="shared" si="67"/>
        <v>7.2258714082714E-4</v>
      </c>
      <c r="J580" s="118">
        <f t="shared" si="68"/>
        <v>2.4138519925297449E-4</v>
      </c>
      <c r="Q580" s="111">
        <v>42477</v>
      </c>
      <c r="R580">
        <v>430.635986</v>
      </c>
      <c r="S580" s="111">
        <v>43626</v>
      </c>
      <c r="T580">
        <v>247.520126</v>
      </c>
      <c r="U580" s="63">
        <v>43895</v>
      </c>
      <c r="V580" s="57">
        <v>0.47949999999999998</v>
      </c>
    </row>
    <row r="581" spans="1:22" x14ac:dyDescent="0.25">
      <c r="A581" s="107">
        <v>43893</v>
      </c>
      <c r="B581" s="100">
        <f t="shared" si="69"/>
        <v>8865.3876949999994</v>
      </c>
      <c r="C581" s="100">
        <f t="shared" si="70"/>
        <v>224.47962999999999</v>
      </c>
      <c r="D581" s="108">
        <f t="shared" si="71"/>
        <v>6.9740000000000002E-3</v>
      </c>
      <c r="F581" s="108">
        <f t="shared" si="65"/>
        <v>3.4673170233066486E-2</v>
      </c>
      <c r="G581" s="108">
        <f t="shared" si="66"/>
        <v>-2.6768573037763588E-2</v>
      </c>
      <c r="I581" s="118">
        <f t="shared" si="67"/>
        <v>1.1411382389471007E-3</v>
      </c>
      <c r="J581" s="118">
        <f t="shared" si="68"/>
        <v>7.7791638169768227E-4</v>
      </c>
      <c r="Q581" s="111">
        <v>42478</v>
      </c>
      <c r="R581">
        <v>427.61099200000001</v>
      </c>
      <c r="S581" s="111">
        <v>43627</v>
      </c>
      <c r="T581">
        <v>245.78183000000001</v>
      </c>
      <c r="U581" s="63">
        <v>43896</v>
      </c>
      <c r="V581" s="57">
        <v>0.38229999999999997</v>
      </c>
    </row>
    <row r="582" spans="1:22" x14ac:dyDescent="0.25">
      <c r="A582" s="107">
        <v>43894</v>
      </c>
      <c r="B582" s="100">
        <f t="shared" si="69"/>
        <v>8788.5419920000004</v>
      </c>
      <c r="C582" s="100">
        <f t="shared" si="70"/>
        <v>224.51797500000001</v>
      </c>
      <c r="D582" s="108">
        <f t="shared" si="71"/>
        <v>5.9740000000000001E-3</v>
      </c>
      <c r="F582" s="108">
        <f t="shared" si="65"/>
        <v>-8.7058450687909072E-3</v>
      </c>
      <c r="G582" s="108">
        <f t="shared" si="66"/>
        <v>1.708026932272233E-4</v>
      </c>
      <c r="I582" s="118">
        <f t="shared" si="67"/>
        <v>9.212693309538391E-5</v>
      </c>
      <c r="J582" s="118">
        <f t="shared" si="68"/>
        <v>9.0587881052791231E-7</v>
      </c>
      <c r="Q582" s="111">
        <v>42479</v>
      </c>
      <c r="R582">
        <v>428.70300300000002</v>
      </c>
      <c r="S582" s="111">
        <v>43628</v>
      </c>
      <c r="T582">
        <v>260.90329000000003</v>
      </c>
      <c r="U582" s="63">
        <v>43899</v>
      </c>
      <c r="V582" s="57">
        <v>0.31080000000000002</v>
      </c>
    </row>
    <row r="583" spans="1:22" x14ac:dyDescent="0.25">
      <c r="A583" s="107">
        <v>43895</v>
      </c>
      <c r="B583" s="100">
        <f t="shared" si="69"/>
        <v>8760.2851559999999</v>
      </c>
      <c r="C583" s="100">
        <f t="shared" si="70"/>
        <v>229.26818800000001</v>
      </c>
      <c r="D583" s="108">
        <f t="shared" si="71"/>
        <v>4.7949999999999998E-3</v>
      </c>
      <c r="F583" s="108">
        <f t="shared" si="65"/>
        <v>-3.2203702483535324E-3</v>
      </c>
      <c r="G583" s="108">
        <f t="shared" si="66"/>
        <v>2.0936674165660918E-2</v>
      </c>
      <c r="I583" s="118">
        <f t="shared" si="67"/>
        <v>1.691514679301421E-5</v>
      </c>
      <c r="J583" s="118">
        <f t="shared" si="68"/>
        <v>3.925983532359628E-4</v>
      </c>
      <c r="Q583" s="111">
        <v>42480</v>
      </c>
      <c r="R583">
        <v>435.324005</v>
      </c>
      <c r="S583" s="111">
        <v>43629</v>
      </c>
      <c r="T583">
        <v>256.16879299999999</v>
      </c>
      <c r="U583" s="63">
        <v>43900</v>
      </c>
      <c r="V583" s="57">
        <v>0.40529999999999999</v>
      </c>
    </row>
    <row r="584" spans="1:22" x14ac:dyDescent="0.25">
      <c r="A584" s="107">
        <v>43896</v>
      </c>
      <c r="B584" s="100">
        <f t="shared" si="69"/>
        <v>9078.3085940000001</v>
      </c>
      <c r="C584" s="100">
        <f t="shared" si="70"/>
        <v>243.52529899999999</v>
      </c>
      <c r="D584" s="108">
        <f t="shared" si="71"/>
        <v>3.8229999999999996E-3</v>
      </c>
      <c r="F584" s="108">
        <f t="shared" si="65"/>
        <v>3.5659440594145053E-2</v>
      </c>
      <c r="G584" s="108">
        <f t="shared" si="66"/>
        <v>6.0328389498347512E-2</v>
      </c>
      <c r="I584" s="118">
        <f t="shared" si="67"/>
        <v>1.2087448488922179E-3</v>
      </c>
      <c r="J584" s="118">
        <f t="shared" si="68"/>
        <v>3.5053279549395831E-3</v>
      </c>
      <c r="Q584" s="111">
        <v>42481</v>
      </c>
      <c r="R584">
        <v>441.41598499999998</v>
      </c>
      <c r="S584" s="111">
        <v>43630</v>
      </c>
      <c r="T584">
        <v>264.08746300000001</v>
      </c>
      <c r="U584" s="63">
        <v>43901</v>
      </c>
      <c r="V584" s="57">
        <v>0.35420000000000001</v>
      </c>
    </row>
    <row r="585" spans="1:22" x14ac:dyDescent="0.25">
      <c r="A585" s="107">
        <v>43899</v>
      </c>
      <c r="B585" s="100">
        <f t="shared" si="69"/>
        <v>8111.1464839999999</v>
      </c>
      <c r="C585" s="100">
        <f t="shared" si="70"/>
        <v>201.98632799999999</v>
      </c>
      <c r="D585" s="108">
        <f t="shared" si="71"/>
        <v>3.1080000000000001E-3</v>
      </c>
      <c r="F585" s="108">
        <f t="shared" ref="F585:F648" si="72">LN(B585)-LN(B584)</f>
        <v>-0.11264867222367414</v>
      </c>
      <c r="G585" s="108">
        <f t="shared" ref="G585:G648" si="73">LN(C585)-LN(C584)</f>
        <v>-0.18702082251400753</v>
      </c>
      <c r="I585" s="118">
        <f t="shared" ref="I585:I648" si="74">(F585-N$6)^2</f>
        <v>1.2891582471428409E-2</v>
      </c>
      <c r="J585" s="118">
        <f t="shared" ref="J585:J648" si="75">(G585-O$6)^2</f>
        <v>3.5397939666177214E-2</v>
      </c>
      <c r="Q585" s="111">
        <v>42482</v>
      </c>
      <c r="R585">
        <v>449.68798800000002</v>
      </c>
      <c r="S585" s="111">
        <v>43631</v>
      </c>
      <c r="T585">
        <v>269.019318</v>
      </c>
      <c r="U585" s="63">
        <v>43902</v>
      </c>
      <c r="V585" s="57">
        <v>0.35420000000000001</v>
      </c>
    </row>
    <row r="586" spans="1:22" x14ac:dyDescent="0.25">
      <c r="A586" s="107">
        <v>43900</v>
      </c>
      <c r="B586" s="100">
        <f t="shared" si="69"/>
        <v>7922.1469729999999</v>
      </c>
      <c r="C586" s="100">
        <f t="shared" si="70"/>
        <v>200.76724200000001</v>
      </c>
      <c r="D586" s="108">
        <f t="shared" si="71"/>
        <v>4.0530000000000002E-3</v>
      </c>
      <c r="F586" s="108">
        <f t="shared" si="72"/>
        <v>-2.3576973304136217E-2</v>
      </c>
      <c r="G586" s="108">
        <f t="shared" si="73"/>
        <v>-6.0537748832647509E-3</v>
      </c>
      <c r="I586" s="118">
        <f t="shared" si="74"/>
        <v>5.9875182246693778E-4</v>
      </c>
      <c r="J586" s="118">
        <f t="shared" si="75"/>
        <v>5.150006012767027E-5</v>
      </c>
      <c r="Q586" s="111">
        <v>42483</v>
      </c>
      <c r="R586">
        <v>445.86099200000001</v>
      </c>
      <c r="S586" s="111">
        <v>43632</v>
      </c>
      <c r="T586">
        <v>269.223206</v>
      </c>
      <c r="U586" s="63">
        <v>43903</v>
      </c>
      <c r="V586" s="57">
        <v>0.31840000000000002</v>
      </c>
    </row>
    <row r="587" spans="1:22" x14ac:dyDescent="0.25">
      <c r="A587" s="107">
        <v>43901</v>
      </c>
      <c r="B587" s="100">
        <f t="shared" ref="B587:B650" si="76">VLOOKUP(A587,Q$2:R$2842,2)</f>
        <v>7910.0898440000001</v>
      </c>
      <c r="C587" s="100">
        <f t="shared" si="70"/>
        <v>194.86852999999999</v>
      </c>
      <c r="D587" s="108">
        <f t="shared" si="71"/>
        <v>3.542E-3</v>
      </c>
      <c r="F587" s="108">
        <f t="shared" si="72"/>
        <v>-1.523111543907163E-3</v>
      </c>
      <c r="G587" s="108">
        <f t="shared" si="73"/>
        <v>-2.9821111001955281E-2</v>
      </c>
      <c r="I587" s="118">
        <f t="shared" si="74"/>
        <v>5.8348532313571676E-6</v>
      </c>
      <c r="J587" s="118">
        <f t="shared" si="75"/>
        <v>9.5751197279764753E-4</v>
      </c>
      <c r="Q587" s="111">
        <v>42484</v>
      </c>
      <c r="R587">
        <v>450.55999800000001</v>
      </c>
      <c r="S587" s="111">
        <v>43633</v>
      </c>
      <c r="T587">
        <v>274.35110500000002</v>
      </c>
      <c r="U587" s="63">
        <v>43906</v>
      </c>
      <c r="V587" s="57">
        <v>0.23680000000000001</v>
      </c>
    </row>
    <row r="588" spans="1:22" x14ac:dyDescent="0.25">
      <c r="A588" s="107">
        <v>43902</v>
      </c>
      <c r="B588" s="100">
        <f t="shared" si="76"/>
        <v>7913.6162109999996</v>
      </c>
      <c r="C588" s="100">
        <f t="shared" si="70"/>
        <v>112.347122</v>
      </c>
      <c r="D588" s="108">
        <f t="shared" si="71"/>
        <v>3.542E-3</v>
      </c>
      <c r="F588" s="108">
        <f t="shared" si="72"/>
        <v>4.4570684593381316E-4</v>
      </c>
      <c r="G588" s="108">
        <f t="shared" si="73"/>
        <v>-0.55073174413121784</v>
      </c>
      <c r="I588" s="118">
        <f t="shared" si="74"/>
        <v>1.9956384759907239E-7</v>
      </c>
      <c r="J588" s="118">
        <f t="shared" si="75"/>
        <v>0.30454319434847871</v>
      </c>
      <c r="Q588" s="111">
        <v>42485</v>
      </c>
      <c r="R588">
        <v>459.12100199999998</v>
      </c>
      <c r="S588" s="111">
        <v>43634</v>
      </c>
      <c r="T588">
        <v>265.051849</v>
      </c>
      <c r="U588" s="63">
        <v>43907</v>
      </c>
      <c r="V588" s="57">
        <v>0.25459999999999999</v>
      </c>
    </row>
    <row r="589" spans="1:22" x14ac:dyDescent="0.25">
      <c r="A589" s="107">
        <v>43903</v>
      </c>
      <c r="B589" s="100">
        <f t="shared" si="76"/>
        <v>5017.8310549999997</v>
      </c>
      <c r="C589" s="100">
        <f t="shared" si="70"/>
        <v>133.20181299999999</v>
      </c>
      <c r="D589" s="108">
        <f t="shared" si="71"/>
        <v>3.1840000000000002E-3</v>
      </c>
      <c r="F589" s="108">
        <f t="shared" si="72"/>
        <v>-0.45558706726012588</v>
      </c>
      <c r="G589" s="108">
        <f t="shared" si="73"/>
        <v>0.17027198719892844</v>
      </c>
      <c r="I589" s="118">
        <f t="shared" si="74"/>
        <v>0.20837353373967391</v>
      </c>
      <c r="J589" s="118">
        <f t="shared" si="75"/>
        <v>2.8611522174550097E-2</v>
      </c>
      <c r="Q589" s="111">
        <v>42486</v>
      </c>
      <c r="R589">
        <v>461.64801</v>
      </c>
      <c r="S589" s="111">
        <v>43635</v>
      </c>
      <c r="T589">
        <v>269.43179300000003</v>
      </c>
      <c r="U589" s="63">
        <v>43908</v>
      </c>
      <c r="V589" s="57">
        <v>0.16539999999999999</v>
      </c>
    </row>
    <row r="590" spans="1:22" x14ac:dyDescent="0.25">
      <c r="A590" s="107">
        <v>43906</v>
      </c>
      <c r="B590" s="100">
        <f t="shared" si="76"/>
        <v>5385.2294920000004</v>
      </c>
      <c r="C590" s="100">
        <f t="shared" si="70"/>
        <v>110.605873</v>
      </c>
      <c r="D590" s="108">
        <f t="shared" si="71"/>
        <v>2.3680000000000003E-3</v>
      </c>
      <c r="F590" s="108">
        <f t="shared" si="72"/>
        <v>7.0662147017548804E-2</v>
      </c>
      <c r="G590" s="108">
        <f t="shared" si="73"/>
        <v>-0.18589218018053444</v>
      </c>
      <c r="I590" s="118">
        <f t="shared" si="74"/>
        <v>4.8678130579881632E-3</v>
      </c>
      <c r="J590" s="118">
        <f t="shared" si="75"/>
        <v>3.4974520283472102E-2</v>
      </c>
      <c r="Q590" s="111">
        <v>42487</v>
      </c>
      <c r="R590">
        <v>466.26199300000002</v>
      </c>
      <c r="S590" s="111">
        <v>43636</v>
      </c>
      <c r="T590">
        <v>271.69500699999998</v>
      </c>
      <c r="U590" s="63">
        <v>43909</v>
      </c>
      <c r="V590" s="57">
        <v>0.1119</v>
      </c>
    </row>
    <row r="591" spans="1:22" x14ac:dyDescent="0.25">
      <c r="A591" s="107">
        <v>43907</v>
      </c>
      <c r="B591" s="100">
        <f t="shared" si="76"/>
        <v>5002.578125</v>
      </c>
      <c r="C591" s="100">
        <f t="shared" si="70"/>
        <v>113.94274900000001</v>
      </c>
      <c r="D591" s="108">
        <f t="shared" si="71"/>
        <v>2.5460000000000001E-3</v>
      </c>
      <c r="F591" s="108">
        <f t="shared" si="72"/>
        <v>-7.3706522053862855E-2</v>
      </c>
      <c r="G591" s="108">
        <f t="shared" si="73"/>
        <v>2.9722931550338672E-2</v>
      </c>
      <c r="I591" s="118">
        <f t="shared" si="74"/>
        <v>5.5650040268078408E-3</v>
      </c>
      <c r="J591" s="118">
        <f t="shared" si="75"/>
        <v>8.1798014579860252E-4</v>
      </c>
      <c r="Q591" s="111">
        <v>42488</v>
      </c>
      <c r="R591">
        <v>445.03799400000003</v>
      </c>
      <c r="S591" s="111">
        <v>43637</v>
      </c>
      <c r="T591">
        <v>294.91027800000001</v>
      </c>
      <c r="U591" s="63">
        <v>43910</v>
      </c>
      <c r="V591" s="57">
        <v>8.3900000000000002E-2</v>
      </c>
    </row>
    <row r="592" spans="1:22" x14ac:dyDescent="0.25">
      <c r="A592" s="107">
        <v>43908</v>
      </c>
      <c r="B592" s="100">
        <f t="shared" si="76"/>
        <v>5227.1137699999999</v>
      </c>
      <c r="C592" s="100">
        <f t="shared" si="70"/>
        <v>114.84227</v>
      </c>
      <c r="D592" s="108">
        <f t="shared" si="71"/>
        <v>1.6539999999999999E-3</v>
      </c>
      <c r="F592" s="108">
        <f t="shared" si="72"/>
        <v>4.3905860779965167E-2</v>
      </c>
      <c r="G592" s="108">
        <f t="shared" si="73"/>
        <v>7.8635011947678635E-3</v>
      </c>
      <c r="I592" s="118">
        <f t="shared" si="74"/>
        <v>1.8501550087755259E-3</v>
      </c>
      <c r="J592" s="118">
        <f t="shared" si="75"/>
        <v>4.5440027273708965E-5</v>
      </c>
      <c r="Q592" s="111">
        <v>42489</v>
      </c>
      <c r="R592">
        <v>449.40798999999998</v>
      </c>
      <c r="S592" s="111">
        <v>43638</v>
      </c>
      <c r="T592">
        <v>309.38031000000001</v>
      </c>
      <c r="U592" s="63">
        <v>43913</v>
      </c>
      <c r="V592" s="57">
        <v>0.1119</v>
      </c>
    </row>
    <row r="593" spans="1:22" x14ac:dyDescent="0.25">
      <c r="A593" s="107">
        <v>43909</v>
      </c>
      <c r="B593" s="100">
        <f t="shared" si="76"/>
        <v>5245.4165039999998</v>
      </c>
      <c r="C593" s="100">
        <f t="shared" si="70"/>
        <v>136.59385700000001</v>
      </c>
      <c r="D593" s="108">
        <f t="shared" si="71"/>
        <v>1.119E-3</v>
      </c>
      <c r="F593" s="108">
        <f t="shared" si="72"/>
        <v>3.4953830938473374E-3</v>
      </c>
      <c r="G593" s="108">
        <f t="shared" si="73"/>
        <v>0.17345235371871226</v>
      </c>
      <c r="I593" s="118">
        <f t="shared" si="74"/>
        <v>6.7753515749355321E-6</v>
      </c>
      <c r="J593" s="118">
        <f t="shared" si="75"/>
        <v>2.9697551132857686E-2</v>
      </c>
      <c r="Q593" s="111">
        <v>42490</v>
      </c>
      <c r="R593">
        <v>455.17800899999997</v>
      </c>
      <c r="S593" s="111">
        <v>43639</v>
      </c>
      <c r="T593">
        <v>307.827789</v>
      </c>
      <c r="U593" s="63">
        <v>43914</v>
      </c>
      <c r="V593" s="57">
        <v>0.1832</v>
      </c>
    </row>
    <row r="594" spans="1:22" x14ac:dyDescent="0.25">
      <c r="A594" s="107">
        <v>43910</v>
      </c>
      <c r="B594" s="100">
        <f t="shared" si="76"/>
        <v>6191.6538090000004</v>
      </c>
      <c r="C594" s="100">
        <f t="shared" si="70"/>
        <v>132.737167</v>
      </c>
      <c r="D594" s="108">
        <f t="shared" si="71"/>
        <v>8.3900000000000001E-4</v>
      </c>
      <c r="F594" s="108">
        <f t="shared" si="72"/>
        <v>0.16584757690619156</v>
      </c>
      <c r="G594" s="108">
        <f t="shared" si="73"/>
        <v>-2.8640990392037935E-2</v>
      </c>
      <c r="I594" s="118">
        <f t="shared" si="74"/>
        <v>2.7210199652184231E-2</v>
      </c>
      <c r="J594" s="118">
        <f t="shared" si="75"/>
        <v>8.8587008398148743E-4</v>
      </c>
      <c r="Q594" s="111">
        <v>42491</v>
      </c>
      <c r="R594">
        <v>448.48400900000001</v>
      </c>
      <c r="S594" s="111">
        <v>43640</v>
      </c>
      <c r="T594">
        <v>310.42468300000002</v>
      </c>
      <c r="U594" s="63">
        <v>43915</v>
      </c>
      <c r="V594" s="57">
        <v>0.17</v>
      </c>
    </row>
    <row r="595" spans="1:22" x14ac:dyDescent="0.25">
      <c r="A595" s="107">
        <v>43913</v>
      </c>
      <c r="B595" s="100">
        <f t="shared" si="76"/>
        <v>5831.3745120000003</v>
      </c>
      <c r="C595" s="100">
        <f t="shared" si="70"/>
        <v>134.91160600000001</v>
      </c>
      <c r="D595" s="108">
        <f t="shared" si="71"/>
        <v>1.119E-3</v>
      </c>
      <c r="F595" s="108">
        <f t="shared" si="72"/>
        <v>-5.9949487399464374E-2</v>
      </c>
      <c r="G595" s="108">
        <f t="shared" si="73"/>
        <v>1.6248808596306397E-2</v>
      </c>
      <c r="I595" s="118">
        <f t="shared" si="74"/>
        <v>3.7017392221735368E-3</v>
      </c>
      <c r="J595" s="118">
        <f t="shared" si="75"/>
        <v>2.288028111140698E-4</v>
      </c>
      <c r="Q595" s="111">
        <v>42492</v>
      </c>
      <c r="R595">
        <v>451.93301400000001</v>
      </c>
      <c r="S595" s="111">
        <v>43641</v>
      </c>
      <c r="T595">
        <v>318.12631199999998</v>
      </c>
      <c r="U595" s="63">
        <v>43916</v>
      </c>
      <c r="V595" s="57">
        <v>0.1192</v>
      </c>
    </row>
    <row r="596" spans="1:22" x14ac:dyDescent="0.25">
      <c r="A596" s="107">
        <v>43914</v>
      </c>
      <c r="B596" s="100">
        <f t="shared" si="76"/>
        <v>6436.642578</v>
      </c>
      <c r="C596" s="100">
        <f t="shared" si="70"/>
        <v>138.76144400000001</v>
      </c>
      <c r="D596" s="108">
        <f t="shared" si="71"/>
        <v>1.8320000000000001E-3</v>
      </c>
      <c r="F596" s="108">
        <f t="shared" si="72"/>
        <v>9.87543274263043E-2</v>
      </c>
      <c r="G596" s="108">
        <f t="shared" si="73"/>
        <v>2.8136434892272355E-2</v>
      </c>
      <c r="I596" s="118">
        <f t="shared" si="74"/>
        <v>9.5769504703305773E-3</v>
      </c>
      <c r="J596" s="118">
        <f t="shared" si="75"/>
        <v>7.2974839108419618E-4</v>
      </c>
      <c r="Q596" s="111">
        <v>42493</v>
      </c>
      <c r="R596">
        <v>444.72699</v>
      </c>
      <c r="S596" s="111">
        <v>43642</v>
      </c>
      <c r="T596">
        <v>336.753174</v>
      </c>
      <c r="U596" s="63">
        <v>43917</v>
      </c>
      <c r="V596" s="57">
        <v>9.1300000000000006E-2</v>
      </c>
    </row>
    <row r="597" spans="1:22" x14ac:dyDescent="0.25">
      <c r="A597" s="107">
        <v>43915</v>
      </c>
      <c r="B597" s="100">
        <f t="shared" si="76"/>
        <v>6738.716797</v>
      </c>
      <c r="C597" s="100">
        <f t="shared" si="70"/>
        <v>136.19589199999999</v>
      </c>
      <c r="D597" s="108">
        <f t="shared" si="71"/>
        <v>1.7000000000000001E-3</v>
      </c>
      <c r="F597" s="108">
        <f t="shared" si="72"/>
        <v>4.5862455244629174E-2</v>
      </c>
      <c r="G597" s="108">
        <f t="shared" si="73"/>
        <v>-1.8661996771216494E-2</v>
      </c>
      <c r="I597" s="118">
        <f t="shared" si="74"/>
        <v>2.0223029418676092E-3</v>
      </c>
      <c r="J597" s="118">
        <f t="shared" si="75"/>
        <v>3.914294524240572E-4</v>
      </c>
      <c r="Q597" s="111">
        <v>42494</v>
      </c>
      <c r="R597">
        <v>450.18301400000001</v>
      </c>
      <c r="S597" s="111">
        <v>43643</v>
      </c>
      <c r="T597">
        <v>294.26763899999997</v>
      </c>
      <c r="U597" s="63">
        <v>43920</v>
      </c>
      <c r="V597" s="57">
        <v>0.12180000000000001</v>
      </c>
    </row>
    <row r="598" spans="1:22" x14ac:dyDescent="0.25">
      <c r="A598" s="107">
        <v>43916</v>
      </c>
      <c r="B598" s="100">
        <f t="shared" si="76"/>
        <v>6675.1708980000003</v>
      </c>
      <c r="C598" s="100">
        <f t="shared" si="70"/>
        <v>138.361557</v>
      </c>
      <c r="D598" s="108">
        <f t="shared" si="71"/>
        <v>1.1919999999999999E-3</v>
      </c>
      <c r="F598" s="108">
        <f t="shared" si="72"/>
        <v>-9.4747139414828041E-3</v>
      </c>
      <c r="G598" s="108">
        <f t="shared" si="73"/>
        <v>1.5776005524657855E-2</v>
      </c>
      <c r="I598" s="118">
        <f t="shared" si="74"/>
        <v>1.0747772621168985E-4</v>
      </c>
      <c r="J598" s="118">
        <f t="shared" si="75"/>
        <v>2.14722898561458E-4</v>
      </c>
      <c r="Q598" s="111">
        <v>42495</v>
      </c>
      <c r="R598">
        <v>446.71099900000002</v>
      </c>
      <c r="S598" s="111">
        <v>43644</v>
      </c>
      <c r="T598">
        <v>311.22610500000002</v>
      </c>
      <c r="U598" s="63">
        <v>43921</v>
      </c>
      <c r="V598" s="57">
        <v>0.15479999999999999</v>
      </c>
    </row>
    <row r="599" spans="1:22" x14ac:dyDescent="0.25">
      <c r="A599" s="107">
        <v>43917</v>
      </c>
      <c r="B599" s="100">
        <f t="shared" si="76"/>
        <v>6719.3891599999997</v>
      </c>
      <c r="C599" s="100">
        <f t="shared" si="70"/>
        <v>133.93794299999999</v>
      </c>
      <c r="D599" s="108">
        <f t="shared" si="71"/>
        <v>9.1300000000000007E-4</v>
      </c>
      <c r="F599" s="108">
        <f t="shared" si="72"/>
        <v>6.6024449387889206E-3</v>
      </c>
      <c r="G599" s="108">
        <f t="shared" si="73"/>
        <v>-3.2493656516876968E-2</v>
      </c>
      <c r="I599" s="118">
        <f t="shared" si="74"/>
        <v>3.2604241570546839E-5</v>
      </c>
      <c r="J599" s="118">
        <f t="shared" si="75"/>
        <v>1.1300513140747326E-3</v>
      </c>
      <c r="Q599" s="111">
        <v>42496</v>
      </c>
      <c r="R599">
        <v>447.94198599999999</v>
      </c>
      <c r="S599" s="111">
        <v>43645</v>
      </c>
      <c r="T599">
        <v>320.058899</v>
      </c>
      <c r="U599" s="63">
        <v>43922</v>
      </c>
      <c r="V599" s="57">
        <v>0.1167</v>
      </c>
    </row>
    <row r="600" spans="1:22" x14ac:dyDescent="0.25">
      <c r="A600" s="107">
        <v>43920</v>
      </c>
      <c r="B600" s="100">
        <f t="shared" si="76"/>
        <v>5925.5385740000002</v>
      </c>
      <c r="C600" s="100">
        <f t="shared" si="70"/>
        <v>132.90454099999999</v>
      </c>
      <c r="D600" s="108">
        <f t="shared" si="71"/>
        <v>1.2180000000000001E-3</v>
      </c>
      <c r="F600" s="108">
        <f t="shared" si="72"/>
        <v>-0.12572567013841685</v>
      </c>
      <c r="G600" s="108">
        <f t="shared" si="73"/>
        <v>-7.7454470579105816E-3</v>
      </c>
      <c r="I600" s="118">
        <f t="shared" si="74"/>
        <v>1.6032143926409347E-2</v>
      </c>
      <c r="J600" s="118">
        <f t="shared" si="75"/>
        <v>7.8641892428704335E-5</v>
      </c>
      <c r="Q600" s="111">
        <v>42497</v>
      </c>
      <c r="R600">
        <v>459.63900799999999</v>
      </c>
      <c r="S600" s="111">
        <v>43646</v>
      </c>
      <c r="T600">
        <v>290.69598400000001</v>
      </c>
      <c r="U600" s="63">
        <v>43923</v>
      </c>
      <c r="V600" s="57">
        <v>0.13189999999999999</v>
      </c>
    </row>
    <row r="601" spans="1:22" x14ac:dyDescent="0.25">
      <c r="A601" s="107">
        <v>43921</v>
      </c>
      <c r="B601" s="100">
        <f t="shared" si="76"/>
        <v>6430.6064450000003</v>
      </c>
      <c r="C601" s="100">
        <f t="shared" si="70"/>
        <v>133.59356700000001</v>
      </c>
      <c r="D601" s="108">
        <f t="shared" si="71"/>
        <v>1.5479999999999999E-3</v>
      </c>
      <c r="F601" s="108">
        <f t="shared" si="72"/>
        <v>8.1797267276598973E-2</v>
      </c>
      <c r="G601" s="108">
        <f t="shared" si="73"/>
        <v>5.1709750623860629E-3</v>
      </c>
      <c r="I601" s="118">
        <f t="shared" si="74"/>
        <v>6.545592283419506E-3</v>
      </c>
      <c r="J601" s="118">
        <f t="shared" si="75"/>
        <v>1.6389507817905262E-5</v>
      </c>
      <c r="Q601" s="111">
        <v>42498</v>
      </c>
      <c r="R601">
        <v>458.42898600000001</v>
      </c>
      <c r="S601" s="111">
        <v>43647</v>
      </c>
      <c r="T601">
        <v>293.64111300000002</v>
      </c>
      <c r="U601" s="63">
        <v>43924</v>
      </c>
      <c r="V601" s="57">
        <v>0.12939999999999999</v>
      </c>
    </row>
    <row r="602" spans="1:22" x14ac:dyDescent="0.25">
      <c r="A602" s="107">
        <v>43922</v>
      </c>
      <c r="B602" s="100">
        <f t="shared" si="76"/>
        <v>6437.3193359999996</v>
      </c>
      <c r="C602" s="100">
        <f t="shared" si="70"/>
        <v>135.63455200000001</v>
      </c>
      <c r="D602" s="108">
        <f t="shared" si="71"/>
        <v>1.1670000000000001E-3</v>
      </c>
      <c r="F602" s="108">
        <f t="shared" si="72"/>
        <v>1.0433525531947652E-3</v>
      </c>
      <c r="G602" s="108">
        <f t="shared" si="73"/>
        <v>1.5162042562137046E-2</v>
      </c>
      <c r="I602" s="118">
        <f t="shared" si="74"/>
        <v>2.2776849754280458E-8</v>
      </c>
      <c r="J602" s="118">
        <f t="shared" si="75"/>
        <v>1.9710652719422692E-4</v>
      </c>
      <c r="Q602" s="111">
        <v>42499</v>
      </c>
      <c r="R602">
        <v>458.20599399999998</v>
      </c>
      <c r="S602" s="111">
        <v>43648</v>
      </c>
      <c r="T602">
        <v>291.59643599999998</v>
      </c>
      <c r="U602" s="63">
        <v>43927</v>
      </c>
      <c r="V602" s="57">
        <v>0.15229999999999999</v>
      </c>
    </row>
    <row r="603" spans="1:22" x14ac:dyDescent="0.25">
      <c r="A603" s="107">
        <v>43923</v>
      </c>
      <c r="B603" s="100">
        <f t="shared" si="76"/>
        <v>6606.7763670000004</v>
      </c>
      <c r="C603" s="100">
        <f t="shared" si="70"/>
        <v>142.029144</v>
      </c>
      <c r="D603" s="108">
        <f t="shared" si="71"/>
        <v>1.3189999999999999E-3</v>
      </c>
      <c r="F603" s="108">
        <f t="shared" si="72"/>
        <v>2.598364330092906E-2</v>
      </c>
      <c r="G603" s="108">
        <f t="shared" si="73"/>
        <v>4.606812467137722E-2</v>
      </c>
      <c r="I603" s="118">
        <f t="shared" si="74"/>
        <v>6.2956885734488297E-4</v>
      </c>
      <c r="J603" s="118">
        <f t="shared" si="75"/>
        <v>2.0201020439455371E-3</v>
      </c>
      <c r="Q603" s="111">
        <v>42500</v>
      </c>
      <c r="R603">
        <v>460.51800500000002</v>
      </c>
      <c r="S603" s="111">
        <v>43649</v>
      </c>
      <c r="T603">
        <v>303.09997600000003</v>
      </c>
      <c r="U603" s="63">
        <v>43928</v>
      </c>
      <c r="V603" s="57">
        <v>0.16239999999999999</v>
      </c>
    </row>
    <row r="604" spans="1:22" x14ac:dyDescent="0.25">
      <c r="A604" s="107">
        <v>43924</v>
      </c>
      <c r="B604" s="100">
        <f t="shared" si="76"/>
        <v>6797.3964839999999</v>
      </c>
      <c r="C604" s="100">
        <f t="shared" si="70"/>
        <v>142.091309</v>
      </c>
      <c r="D604" s="108">
        <f t="shared" si="71"/>
        <v>1.2939999999999998E-3</v>
      </c>
      <c r="F604" s="108">
        <f t="shared" si="72"/>
        <v>2.8443824282335939E-2</v>
      </c>
      <c r="G604" s="108">
        <f t="shared" si="73"/>
        <v>4.375960993696637E-4</v>
      </c>
      <c r="I604" s="118">
        <f t="shared" si="74"/>
        <v>7.5907918682493352E-4</v>
      </c>
      <c r="J604" s="118">
        <f t="shared" si="75"/>
        <v>4.6920205807044052E-7</v>
      </c>
      <c r="Q604" s="111">
        <v>42501</v>
      </c>
      <c r="R604">
        <v>450.864014</v>
      </c>
      <c r="S604" s="111">
        <v>43650</v>
      </c>
      <c r="T604">
        <v>284.52322400000003</v>
      </c>
      <c r="U604" s="63">
        <v>43929</v>
      </c>
      <c r="V604" s="57">
        <v>0.19800000000000001</v>
      </c>
    </row>
    <row r="605" spans="1:22" x14ac:dyDescent="0.25">
      <c r="A605" s="107">
        <v>43927</v>
      </c>
      <c r="B605" s="100">
        <f t="shared" si="76"/>
        <v>6788.0498049999997</v>
      </c>
      <c r="C605" s="100">
        <f t="shared" si="70"/>
        <v>169.13587999999999</v>
      </c>
      <c r="D605" s="108">
        <f t="shared" si="71"/>
        <v>1.5229999999999998E-3</v>
      </c>
      <c r="F605" s="108">
        <f t="shared" si="72"/>
        <v>-1.3759843108385184E-3</v>
      </c>
      <c r="G605" s="108">
        <f t="shared" si="73"/>
        <v>0.17423254345931483</v>
      </c>
      <c r="I605" s="118">
        <f t="shared" si="74"/>
        <v>5.1457150186137785E-6</v>
      </c>
      <c r="J605" s="118">
        <f t="shared" si="75"/>
        <v>2.9967059672809635E-2</v>
      </c>
      <c r="Q605" s="111">
        <v>42502</v>
      </c>
      <c r="R605">
        <v>452.44699100000003</v>
      </c>
      <c r="S605" s="111">
        <v>43651</v>
      </c>
      <c r="T605">
        <v>287.99752799999999</v>
      </c>
      <c r="U605" s="63">
        <v>43930</v>
      </c>
      <c r="V605" s="57">
        <v>0.19800000000000001</v>
      </c>
    </row>
    <row r="606" spans="1:22" x14ac:dyDescent="0.25">
      <c r="A606" s="107">
        <v>43928</v>
      </c>
      <c r="B606" s="100">
        <f t="shared" si="76"/>
        <v>7273.6440430000002</v>
      </c>
      <c r="C606" s="100">
        <f t="shared" si="70"/>
        <v>165.101944</v>
      </c>
      <c r="D606" s="108">
        <f t="shared" si="71"/>
        <v>1.6239999999999998E-3</v>
      </c>
      <c r="F606" s="108">
        <f t="shared" si="72"/>
        <v>6.909372528584079E-2</v>
      </c>
      <c r="G606" s="108">
        <f t="shared" si="73"/>
        <v>-2.413928999906112E-2</v>
      </c>
      <c r="I606" s="118">
        <f t="shared" si="74"/>
        <v>4.6514163319198868E-3</v>
      </c>
      <c r="J606" s="118">
        <f t="shared" si="75"/>
        <v>6.3816204317227506E-4</v>
      </c>
      <c r="Q606" s="111">
        <v>42503</v>
      </c>
      <c r="R606">
        <v>454.85000600000001</v>
      </c>
      <c r="S606" s="111">
        <v>43652</v>
      </c>
      <c r="T606">
        <v>287.54711900000001</v>
      </c>
      <c r="U606" s="63">
        <v>43934</v>
      </c>
      <c r="V606" s="57">
        <v>0.21829999999999999</v>
      </c>
    </row>
    <row r="607" spans="1:22" x14ac:dyDescent="0.25">
      <c r="A607" s="107">
        <v>43929</v>
      </c>
      <c r="B607" s="100">
        <f t="shared" si="76"/>
        <v>7179.283203</v>
      </c>
      <c r="C607" s="100">
        <f t="shared" si="70"/>
        <v>172.641739</v>
      </c>
      <c r="D607" s="108">
        <f t="shared" si="71"/>
        <v>1.98E-3</v>
      </c>
      <c r="F607" s="108">
        <f t="shared" si="72"/>
        <v>-1.3057864218342985E-2</v>
      </c>
      <c r="G607" s="108">
        <f t="shared" si="73"/>
        <v>4.4655448904565631E-2</v>
      </c>
      <c r="I607" s="118">
        <f t="shared" si="74"/>
        <v>1.9461077970392353E-4</v>
      </c>
      <c r="J607" s="118">
        <f t="shared" si="75"/>
        <v>1.8951107313735192E-3</v>
      </c>
      <c r="Q607" s="111">
        <v>42504</v>
      </c>
      <c r="R607">
        <v>455.82299799999998</v>
      </c>
      <c r="S607" s="111">
        <v>43653</v>
      </c>
      <c r="T607">
        <v>305.70056199999999</v>
      </c>
      <c r="U607" s="63">
        <v>43935</v>
      </c>
      <c r="V607" s="57">
        <v>0.2107</v>
      </c>
    </row>
    <row r="608" spans="1:22" x14ac:dyDescent="0.25">
      <c r="A608" s="107">
        <v>43930</v>
      </c>
      <c r="B608" s="100">
        <f t="shared" si="76"/>
        <v>7337.9663090000004</v>
      </c>
      <c r="C608" s="100">
        <f t="shared" si="70"/>
        <v>170.80714399999999</v>
      </c>
      <c r="D608" s="108">
        <f t="shared" si="71"/>
        <v>1.98E-3</v>
      </c>
      <c r="F608" s="108">
        <f t="shared" si="72"/>
        <v>2.1862188991727649E-2</v>
      </c>
      <c r="G608" s="108">
        <f t="shared" si="73"/>
        <v>-1.0683467265687696E-2</v>
      </c>
      <c r="I608" s="118">
        <f t="shared" si="74"/>
        <v>4.3973068555745574E-4</v>
      </c>
      <c r="J608" s="118">
        <f t="shared" si="75"/>
        <v>1.3938273676808118E-4</v>
      </c>
      <c r="Q608" s="111">
        <v>42505</v>
      </c>
      <c r="R608">
        <v>455.75900300000001</v>
      </c>
      <c r="S608" s="111">
        <v>43654</v>
      </c>
      <c r="T608">
        <v>313.25140399999998</v>
      </c>
      <c r="U608" s="63">
        <v>43936</v>
      </c>
      <c r="V608" s="57">
        <v>0.1522</v>
      </c>
    </row>
    <row r="609" spans="1:22" x14ac:dyDescent="0.25">
      <c r="A609" s="107">
        <v>43934</v>
      </c>
      <c r="B609" s="100">
        <f t="shared" si="76"/>
        <v>6965.6166990000002</v>
      </c>
      <c r="C609" s="100">
        <f t="shared" si="70"/>
        <v>156.27955600000001</v>
      </c>
      <c r="D609" s="108">
        <f t="shared" si="71"/>
        <v>2.183E-3</v>
      </c>
      <c r="F609" s="108">
        <f t="shared" si="72"/>
        <v>-5.2075588734917133E-2</v>
      </c>
      <c r="G609" s="108">
        <f t="shared" si="73"/>
        <v>-8.8888678049332981E-2</v>
      </c>
      <c r="I609" s="118">
        <f t="shared" si="74"/>
        <v>2.8056112780006316E-3</v>
      </c>
      <c r="J609" s="118">
        <f t="shared" si="75"/>
        <v>8.1020264591906265E-3</v>
      </c>
      <c r="Q609" s="111">
        <v>42506</v>
      </c>
      <c r="R609">
        <v>457.58599900000002</v>
      </c>
      <c r="S609" s="111">
        <v>43655</v>
      </c>
      <c r="T609">
        <v>308.881012</v>
      </c>
      <c r="U609" s="63">
        <v>43937</v>
      </c>
      <c r="V609" s="57">
        <v>0.14460000000000001</v>
      </c>
    </row>
    <row r="610" spans="1:22" x14ac:dyDescent="0.25">
      <c r="A610" s="107">
        <v>43935</v>
      </c>
      <c r="B610" s="100">
        <f t="shared" si="76"/>
        <v>6843.2817379999997</v>
      </c>
      <c r="C610" s="100">
        <f t="shared" si="70"/>
        <v>157.59639000000001</v>
      </c>
      <c r="D610" s="108">
        <f t="shared" si="71"/>
        <v>2.1069999999999999E-3</v>
      </c>
      <c r="F610" s="108">
        <f t="shared" si="72"/>
        <v>-1.771874305095622E-2</v>
      </c>
      <c r="G610" s="108">
        <f t="shared" si="73"/>
        <v>8.3908419417433322E-3</v>
      </c>
      <c r="I610" s="118">
        <f t="shared" si="74"/>
        <v>3.4637585695490114E-4</v>
      </c>
      <c r="J610" s="118">
        <f t="shared" si="75"/>
        <v>5.2827641055568236E-5</v>
      </c>
      <c r="Q610" s="111">
        <v>42507</v>
      </c>
      <c r="R610">
        <v>454.00900300000001</v>
      </c>
      <c r="S610" s="111">
        <v>43656</v>
      </c>
      <c r="T610">
        <v>290.002319</v>
      </c>
      <c r="U610" s="63">
        <v>43938</v>
      </c>
      <c r="V610" s="57">
        <v>0.14460000000000001</v>
      </c>
    </row>
    <row r="611" spans="1:22" x14ac:dyDescent="0.25">
      <c r="A611" s="107">
        <v>43936</v>
      </c>
      <c r="B611" s="100">
        <f t="shared" si="76"/>
        <v>6845.5615230000003</v>
      </c>
      <c r="C611" s="100">
        <f t="shared" si="70"/>
        <v>153.28689600000001</v>
      </c>
      <c r="D611" s="108">
        <f t="shared" si="71"/>
        <v>1.5219999999999999E-3</v>
      </c>
      <c r="F611" s="108">
        <f t="shared" si="72"/>
        <v>3.3308658410646785E-4</v>
      </c>
      <c r="G611" s="108">
        <f t="shared" si="73"/>
        <v>-2.7725968297922954E-2</v>
      </c>
      <c r="I611" s="118">
        <f t="shared" si="74"/>
        <v>3.1286790070355353E-7</v>
      </c>
      <c r="J611" s="118">
        <f t="shared" si="75"/>
        <v>8.322387015808994E-4</v>
      </c>
      <c r="Q611" s="111">
        <v>42508</v>
      </c>
      <c r="R611">
        <v>453.69101000000001</v>
      </c>
      <c r="S611" s="111">
        <v>43657</v>
      </c>
      <c r="T611">
        <v>268.70404100000002</v>
      </c>
      <c r="U611" s="63">
        <v>43941</v>
      </c>
      <c r="V611" s="57">
        <v>0.1167</v>
      </c>
    </row>
    <row r="612" spans="1:22" x14ac:dyDescent="0.25">
      <c r="A612" s="107">
        <v>43937</v>
      </c>
      <c r="B612" s="100">
        <f t="shared" si="76"/>
        <v>6640.4541019999997</v>
      </c>
      <c r="C612" s="100">
        <f t="shared" si="70"/>
        <v>172.15737899999999</v>
      </c>
      <c r="D612" s="108">
        <f t="shared" si="71"/>
        <v>1.446E-3</v>
      </c>
      <c r="F612" s="108">
        <f t="shared" si="72"/>
        <v>-3.0420139409896407E-2</v>
      </c>
      <c r="G612" s="108">
        <f t="shared" si="73"/>
        <v>0.11609774987535548</v>
      </c>
      <c r="I612" s="118">
        <f t="shared" si="74"/>
        <v>9.8047716224782411E-4</v>
      </c>
      <c r="J612" s="118">
        <f t="shared" si="75"/>
        <v>1.3219289836591605E-2</v>
      </c>
      <c r="Q612" s="111">
        <v>42509</v>
      </c>
      <c r="R612">
        <v>454.52398699999998</v>
      </c>
      <c r="S612" s="111">
        <v>43658</v>
      </c>
      <c r="T612">
        <v>276.276703</v>
      </c>
      <c r="U612" s="63">
        <v>43942</v>
      </c>
      <c r="V612" s="57">
        <v>0.1116</v>
      </c>
    </row>
    <row r="613" spans="1:22" x14ac:dyDescent="0.25">
      <c r="A613" s="107">
        <v>43938</v>
      </c>
      <c r="B613" s="100">
        <f t="shared" si="76"/>
        <v>7116.5527339999999</v>
      </c>
      <c r="C613" s="100">
        <f t="shared" si="70"/>
        <v>171.63857999999999</v>
      </c>
      <c r="D613" s="108">
        <f t="shared" si="71"/>
        <v>1.446E-3</v>
      </c>
      <c r="F613" s="108">
        <f t="shared" si="72"/>
        <v>6.9243091599016537E-2</v>
      </c>
      <c r="G613" s="108">
        <f t="shared" si="73"/>
        <v>-3.0180656881979573E-3</v>
      </c>
      <c r="I613" s="118">
        <f t="shared" si="74"/>
        <v>4.6718125935173091E-3</v>
      </c>
      <c r="J613" s="118">
        <f t="shared" si="75"/>
        <v>1.7144941359110072E-5</v>
      </c>
      <c r="Q613" s="111">
        <v>42510</v>
      </c>
      <c r="R613">
        <v>437.79299900000001</v>
      </c>
      <c r="S613" s="111">
        <v>43659</v>
      </c>
      <c r="T613">
        <v>269.45880099999999</v>
      </c>
      <c r="U613" s="63">
        <v>43943</v>
      </c>
      <c r="V613" s="57">
        <v>0.15989999999999999</v>
      </c>
    </row>
    <row r="614" spans="1:22" x14ac:dyDescent="0.25">
      <c r="A614" s="107">
        <v>43941</v>
      </c>
      <c r="B614" s="100">
        <f t="shared" si="76"/>
        <v>7186.8735349999997</v>
      </c>
      <c r="C614" s="100">
        <f t="shared" si="70"/>
        <v>172.29716500000001</v>
      </c>
      <c r="D614" s="108">
        <f t="shared" si="71"/>
        <v>1.1670000000000001E-3</v>
      </c>
      <c r="F614" s="108">
        <f t="shared" si="72"/>
        <v>9.8328003725889346E-3</v>
      </c>
      <c r="G614" s="108">
        <f t="shared" si="73"/>
        <v>3.8297025796758533E-3</v>
      </c>
      <c r="I614" s="118">
        <f t="shared" si="74"/>
        <v>7.9930176944763463E-5</v>
      </c>
      <c r="J614" s="118">
        <f t="shared" si="75"/>
        <v>7.3285161631572844E-6</v>
      </c>
      <c r="Q614" s="111">
        <v>42511</v>
      </c>
      <c r="R614">
        <v>442.966003</v>
      </c>
      <c r="S614" s="111">
        <v>43660</v>
      </c>
      <c r="T614">
        <v>227.57806400000001</v>
      </c>
      <c r="U614" s="63">
        <v>43944</v>
      </c>
      <c r="V614" s="57">
        <v>0.15989999999999999</v>
      </c>
    </row>
    <row r="615" spans="1:22" x14ac:dyDescent="0.25">
      <c r="A615" s="107">
        <v>43942</v>
      </c>
      <c r="B615" s="100">
        <f t="shared" si="76"/>
        <v>6879.7841799999997</v>
      </c>
      <c r="C615" s="100">
        <f t="shared" si="70"/>
        <v>172.73770099999999</v>
      </c>
      <c r="D615" s="108">
        <f t="shared" si="71"/>
        <v>1.116E-3</v>
      </c>
      <c r="F615" s="108">
        <f t="shared" si="72"/>
        <v>-4.36689597097768E-2</v>
      </c>
      <c r="G615" s="108">
        <f t="shared" si="73"/>
        <v>2.5535752052681104E-3</v>
      </c>
      <c r="I615" s="118">
        <f t="shared" si="74"/>
        <v>1.9857176794240206E-3</v>
      </c>
      <c r="J615" s="118">
        <f t="shared" si="75"/>
        <v>2.0477491285474643E-6</v>
      </c>
      <c r="Q615" s="111">
        <v>42512</v>
      </c>
      <c r="R615">
        <v>443.21798699999999</v>
      </c>
      <c r="S615" s="111">
        <v>43661</v>
      </c>
      <c r="T615">
        <v>229.77600100000001</v>
      </c>
      <c r="U615" s="63">
        <v>43945</v>
      </c>
      <c r="V615" s="57">
        <v>0.1472</v>
      </c>
    </row>
    <row r="616" spans="1:22" x14ac:dyDescent="0.25">
      <c r="A616" s="107">
        <v>43943</v>
      </c>
      <c r="B616" s="100">
        <f t="shared" si="76"/>
        <v>6879.4404299999997</v>
      </c>
      <c r="C616" s="100">
        <f t="shared" si="70"/>
        <v>182.59957900000001</v>
      </c>
      <c r="D616" s="108">
        <f t="shared" si="71"/>
        <v>1.5989999999999999E-3</v>
      </c>
      <c r="F616" s="108">
        <f t="shared" si="72"/>
        <v>-4.9966478462337705E-5</v>
      </c>
      <c r="G616" s="108">
        <f t="shared" si="73"/>
        <v>5.5521397827991592E-2</v>
      </c>
      <c r="I616" s="118">
        <f t="shared" si="74"/>
        <v>8.8811591392290649E-7</v>
      </c>
      <c r="J616" s="118">
        <f t="shared" si="75"/>
        <v>2.9592314514499561E-3</v>
      </c>
      <c r="Q616" s="111">
        <v>42513</v>
      </c>
      <c r="R616">
        <v>439.34799199999998</v>
      </c>
      <c r="S616" s="111">
        <v>43662</v>
      </c>
      <c r="T616">
        <v>199.18867499999999</v>
      </c>
      <c r="U616" s="63">
        <v>43948</v>
      </c>
      <c r="V616" s="57">
        <v>0.16500000000000001</v>
      </c>
    </row>
    <row r="617" spans="1:22" x14ac:dyDescent="0.25">
      <c r="A617" s="107">
        <v>43944</v>
      </c>
      <c r="B617" s="100">
        <f t="shared" si="76"/>
        <v>7121.3061520000001</v>
      </c>
      <c r="C617" s="100">
        <f t="shared" si="70"/>
        <v>185.028671</v>
      </c>
      <c r="D617" s="108">
        <f t="shared" si="71"/>
        <v>1.5989999999999999E-3</v>
      </c>
      <c r="F617" s="108">
        <f t="shared" si="72"/>
        <v>3.4553841125186224E-2</v>
      </c>
      <c r="G617" s="108">
        <f t="shared" si="73"/>
        <v>1.3215128876565174E-2</v>
      </c>
      <c r="I617" s="118">
        <f t="shared" si="74"/>
        <v>1.1330904277986834E-3</v>
      </c>
      <c r="J617" s="118">
        <f t="shared" si="75"/>
        <v>1.4622975397428998E-4</v>
      </c>
      <c r="Q617" s="111">
        <v>42514</v>
      </c>
      <c r="R617">
        <v>444.29098499999998</v>
      </c>
      <c r="S617" s="111">
        <v>43663</v>
      </c>
      <c r="T617">
        <v>211.48497</v>
      </c>
      <c r="U617" s="63">
        <v>43949</v>
      </c>
      <c r="V617" s="57">
        <v>0.1396</v>
      </c>
    </row>
    <row r="618" spans="1:22" x14ac:dyDescent="0.25">
      <c r="A618" s="107">
        <v>43945</v>
      </c>
      <c r="B618" s="100">
        <f t="shared" si="76"/>
        <v>7434.1816410000001</v>
      </c>
      <c r="C618" s="100">
        <f t="shared" ref="C618:C681" si="77">VLOOKUP(A618,S$2:T$2842,2)</f>
        <v>189.23693800000001</v>
      </c>
      <c r="D618" s="108">
        <f t="shared" si="71"/>
        <v>1.472E-3</v>
      </c>
      <c r="F618" s="108">
        <f t="shared" si="72"/>
        <v>4.2997348480248831E-2</v>
      </c>
      <c r="G618" s="108">
        <f t="shared" si="73"/>
        <v>2.2489078671726226E-2</v>
      </c>
      <c r="I618" s="118">
        <f t="shared" si="74"/>
        <v>1.7728239461600962E-3</v>
      </c>
      <c r="J618" s="118">
        <f t="shared" si="75"/>
        <v>4.5652729312725763E-4</v>
      </c>
      <c r="Q618" s="111">
        <v>42515</v>
      </c>
      <c r="R618">
        <v>446.06201199999998</v>
      </c>
      <c r="S618" s="111">
        <v>43664</v>
      </c>
      <c r="T618">
        <v>226.56616199999999</v>
      </c>
      <c r="U618" s="63">
        <v>43950</v>
      </c>
      <c r="V618" s="57">
        <v>0.1396</v>
      </c>
    </row>
    <row r="619" spans="1:22" x14ac:dyDescent="0.25">
      <c r="A619" s="107">
        <v>43948</v>
      </c>
      <c r="B619" s="100">
        <f t="shared" si="76"/>
        <v>7679.4189450000003</v>
      </c>
      <c r="C619" s="100">
        <f t="shared" si="77"/>
        <v>197.224716</v>
      </c>
      <c r="D619" s="108">
        <f t="shared" si="71"/>
        <v>1.65E-3</v>
      </c>
      <c r="F619" s="108">
        <f t="shared" si="72"/>
        <v>3.2455380700074699E-2</v>
      </c>
      <c r="G619" s="108">
        <f t="shared" si="73"/>
        <v>4.1343898879876662E-2</v>
      </c>
      <c r="I619" s="118">
        <f t="shared" si="74"/>
        <v>9.9621969642413538E-4</v>
      </c>
      <c r="J619" s="118">
        <f t="shared" si="75"/>
        <v>1.6177545444645289E-3</v>
      </c>
      <c r="Q619" s="111">
        <v>42516</v>
      </c>
      <c r="R619">
        <v>449.67199699999998</v>
      </c>
      <c r="S619" s="111">
        <v>43665</v>
      </c>
      <c r="T619">
        <v>221.33341999999999</v>
      </c>
      <c r="U619" s="63">
        <v>43951</v>
      </c>
      <c r="V619" s="57">
        <v>0.1421</v>
      </c>
    </row>
    <row r="620" spans="1:22" x14ac:dyDescent="0.25">
      <c r="A620" s="107">
        <v>43949</v>
      </c>
      <c r="B620" s="100">
        <f t="shared" si="76"/>
        <v>7796.9702150000003</v>
      </c>
      <c r="C620" s="100">
        <f t="shared" si="77"/>
        <v>198.41539</v>
      </c>
      <c r="D620" s="108">
        <f t="shared" si="71"/>
        <v>1.3960000000000001E-3</v>
      </c>
      <c r="F620" s="108">
        <f t="shared" si="72"/>
        <v>1.5191338166939516E-2</v>
      </c>
      <c r="G620" s="108">
        <f t="shared" si="73"/>
        <v>6.0189934064496242E-3</v>
      </c>
      <c r="I620" s="118">
        <f t="shared" si="74"/>
        <v>2.0445870206858222E-4</v>
      </c>
      <c r="J620" s="118">
        <f t="shared" si="75"/>
        <v>2.3974870580557003E-5</v>
      </c>
      <c r="Q620" s="111">
        <v>42517</v>
      </c>
      <c r="R620">
        <v>453.52099600000003</v>
      </c>
      <c r="S620" s="111">
        <v>43666</v>
      </c>
      <c r="T620">
        <v>229.11921699999999</v>
      </c>
      <c r="U620" s="63">
        <v>43952</v>
      </c>
      <c r="V620" s="57">
        <v>0.15989999999999999</v>
      </c>
    </row>
    <row r="621" spans="1:22" x14ac:dyDescent="0.25">
      <c r="A621" s="107">
        <v>43950</v>
      </c>
      <c r="B621" s="100">
        <f t="shared" si="76"/>
        <v>7806.7124020000001</v>
      </c>
      <c r="C621" s="100">
        <f t="shared" si="77"/>
        <v>216.968231</v>
      </c>
      <c r="D621" s="108">
        <f t="shared" si="71"/>
        <v>1.3960000000000001E-3</v>
      </c>
      <c r="F621" s="108">
        <f t="shared" si="72"/>
        <v>1.2487037201420748E-3</v>
      </c>
      <c r="G621" s="108">
        <f t="shared" si="73"/>
        <v>8.9388179494291897E-2</v>
      </c>
      <c r="I621" s="118">
        <f t="shared" si="74"/>
        <v>1.2692915231632128E-7</v>
      </c>
      <c r="J621" s="118">
        <f t="shared" si="75"/>
        <v>7.7908161682616519E-3</v>
      </c>
      <c r="Q621" s="111">
        <v>42518</v>
      </c>
      <c r="R621">
        <v>473.02899200000002</v>
      </c>
      <c r="S621" s="111">
        <v>43667</v>
      </c>
      <c r="T621">
        <v>225.63076799999999</v>
      </c>
      <c r="U621" s="63">
        <v>43955</v>
      </c>
      <c r="V621" s="57">
        <v>0.1421</v>
      </c>
    </row>
    <row r="622" spans="1:22" x14ac:dyDescent="0.25">
      <c r="A622" s="107">
        <v>43951</v>
      </c>
      <c r="B622" s="100">
        <f t="shared" si="76"/>
        <v>8797.6699219999991</v>
      </c>
      <c r="C622" s="100">
        <f t="shared" si="77"/>
        <v>207.60205099999999</v>
      </c>
      <c r="D622" s="108">
        <f t="shared" si="71"/>
        <v>1.421E-3</v>
      </c>
      <c r="F622" s="108">
        <f t="shared" si="72"/>
        <v>0.11950297685110556</v>
      </c>
      <c r="G622" s="108">
        <f t="shared" si="73"/>
        <v>-4.4127911082100901E-2</v>
      </c>
      <c r="I622" s="118">
        <f t="shared" si="74"/>
        <v>1.4068461221282844E-2</v>
      </c>
      <c r="J622" s="118">
        <f t="shared" si="75"/>
        <v>2.0476068846380624E-3</v>
      </c>
      <c r="Q622" s="111">
        <v>42519</v>
      </c>
      <c r="R622">
        <v>527.47699</v>
      </c>
      <c r="S622" s="111">
        <v>43668</v>
      </c>
      <c r="T622">
        <v>217.560013</v>
      </c>
      <c r="U622" s="63">
        <v>43956</v>
      </c>
      <c r="V622" s="57">
        <v>0.12939999999999999</v>
      </c>
    </row>
    <row r="623" spans="1:22" x14ac:dyDescent="0.25">
      <c r="A623" s="107">
        <v>43952</v>
      </c>
      <c r="B623" s="100">
        <f t="shared" si="76"/>
        <v>8672.7822269999997</v>
      </c>
      <c r="C623" s="100">
        <f t="shared" si="77"/>
        <v>214.21910099999999</v>
      </c>
      <c r="D623" s="108">
        <f t="shared" si="71"/>
        <v>1.5989999999999999E-3</v>
      </c>
      <c r="F623" s="108">
        <f t="shared" si="72"/>
        <v>-1.4297262750080364E-2</v>
      </c>
      <c r="G623" s="108">
        <f t="shared" si="73"/>
        <v>3.1376296888342203E-2</v>
      </c>
      <c r="I623" s="118">
        <f t="shared" si="74"/>
        <v>2.3072684306873914E-4</v>
      </c>
      <c r="J623" s="118">
        <f t="shared" si="75"/>
        <v>9.1528742469429599E-4</v>
      </c>
      <c r="Q623" s="111">
        <v>42520</v>
      </c>
      <c r="R623">
        <v>528.47100799999998</v>
      </c>
      <c r="S623" s="111">
        <v>43669</v>
      </c>
      <c r="T623">
        <v>212.72851600000001</v>
      </c>
      <c r="U623" s="63">
        <v>43957</v>
      </c>
      <c r="V623" s="57">
        <v>0.1421</v>
      </c>
    </row>
    <row r="624" spans="1:22" x14ac:dyDescent="0.25">
      <c r="A624" s="107">
        <v>43955</v>
      </c>
      <c r="B624" s="100">
        <f t="shared" si="76"/>
        <v>8895.7451170000004</v>
      </c>
      <c r="C624" s="100">
        <f t="shared" si="77"/>
        <v>208.17401100000001</v>
      </c>
      <c r="D624" s="108">
        <f t="shared" si="71"/>
        <v>1.421E-3</v>
      </c>
      <c r="F624" s="108">
        <f t="shared" si="72"/>
        <v>2.5383443599062971E-2</v>
      </c>
      <c r="G624" s="108">
        <f t="shared" si="73"/>
        <v>-2.8625006407398956E-2</v>
      </c>
      <c r="I624" s="118">
        <f t="shared" si="74"/>
        <v>5.9980962259316472E-4</v>
      </c>
      <c r="J624" s="118">
        <f t="shared" si="75"/>
        <v>8.8491885858603327E-4</v>
      </c>
      <c r="Q624" s="111">
        <v>42521</v>
      </c>
      <c r="R624">
        <v>534.19097899999997</v>
      </c>
      <c r="S624" s="111">
        <v>43670</v>
      </c>
      <c r="T624">
        <v>217.04637099999999</v>
      </c>
      <c r="U624" s="63">
        <v>43958</v>
      </c>
      <c r="V624" s="57">
        <v>0.12939999999999999</v>
      </c>
    </row>
    <row r="625" spans="1:22" x14ac:dyDescent="0.25">
      <c r="A625" s="107">
        <v>43956</v>
      </c>
      <c r="B625" s="100">
        <f t="shared" si="76"/>
        <v>8912.8320309999999</v>
      </c>
      <c r="C625" s="100">
        <f t="shared" si="77"/>
        <v>206.77439899999999</v>
      </c>
      <c r="D625" s="108">
        <f t="shared" si="71"/>
        <v>1.2939999999999998E-3</v>
      </c>
      <c r="F625" s="108">
        <f t="shared" si="72"/>
        <v>1.9189538952364416E-3</v>
      </c>
      <c r="G625" s="108">
        <f t="shared" si="73"/>
        <v>-6.745982267162276E-3</v>
      </c>
      <c r="I625" s="118">
        <f t="shared" si="74"/>
        <v>1.0537460884820484E-6</v>
      </c>
      <c r="J625" s="118">
        <f t="shared" si="75"/>
        <v>6.1914261973925792E-5</v>
      </c>
      <c r="Q625" s="111">
        <v>42522</v>
      </c>
      <c r="R625">
        <v>531.10699499999998</v>
      </c>
      <c r="S625" s="111">
        <v>43671</v>
      </c>
      <c r="T625">
        <v>219.61799600000001</v>
      </c>
      <c r="U625" s="63">
        <v>43959</v>
      </c>
      <c r="V625" s="57">
        <v>0.12690000000000001</v>
      </c>
    </row>
    <row r="626" spans="1:22" x14ac:dyDescent="0.25">
      <c r="A626" s="107">
        <v>43957</v>
      </c>
      <c r="B626" s="100">
        <f t="shared" si="76"/>
        <v>9007.4414059999999</v>
      </c>
      <c r="C626" s="100">
        <f t="shared" si="77"/>
        <v>204.05578600000001</v>
      </c>
      <c r="D626" s="108">
        <f t="shared" si="71"/>
        <v>1.421E-3</v>
      </c>
      <c r="F626" s="108">
        <f t="shared" si="72"/>
        <v>1.0559019018726801E-2</v>
      </c>
      <c r="G626" s="108">
        <f t="shared" si="73"/>
        <v>-1.3234921787875109E-2</v>
      </c>
      <c r="I626" s="118">
        <f t="shared" si="74"/>
        <v>9.3442894110452361E-5</v>
      </c>
      <c r="J626" s="118">
        <f t="shared" si="75"/>
        <v>2.0613783901686272E-4</v>
      </c>
      <c r="Q626" s="111">
        <v>42523</v>
      </c>
      <c r="R626">
        <v>536.51501499999995</v>
      </c>
      <c r="S626" s="111">
        <v>43672</v>
      </c>
      <c r="T626">
        <v>219.62960799999999</v>
      </c>
      <c r="U626" s="63">
        <v>43962</v>
      </c>
      <c r="V626" s="57">
        <v>0.14460000000000001</v>
      </c>
    </row>
    <row r="627" spans="1:22" x14ac:dyDescent="0.25">
      <c r="A627" s="107">
        <v>43958</v>
      </c>
      <c r="B627" s="100">
        <f t="shared" si="76"/>
        <v>9261.8955079999996</v>
      </c>
      <c r="C627" s="100">
        <f t="shared" si="77"/>
        <v>212.289413</v>
      </c>
      <c r="D627" s="108">
        <f t="shared" si="71"/>
        <v>1.2939999999999998E-3</v>
      </c>
      <c r="F627" s="108">
        <f t="shared" si="72"/>
        <v>2.7857667602969372E-2</v>
      </c>
      <c r="G627" s="108">
        <f t="shared" si="73"/>
        <v>3.955708210964648E-2</v>
      </c>
      <c r="I627" s="118">
        <f t="shared" si="74"/>
        <v>7.2712390188891011E-4</v>
      </c>
      <c r="J627" s="118">
        <f t="shared" si="75"/>
        <v>1.4772110021329104E-3</v>
      </c>
      <c r="Q627" s="111">
        <v>42524</v>
      </c>
      <c r="R627">
        <v>537.682007</v>
      </c>
      <c r="S627" s="111">
        <v>43673</v>
      </c>
      <c r="T627">
        <v>207.40831</v>
      </c>
      <c r="U627" s="63">
        <v>43963</v>
      </c>
      <c r="V627" s="57">
        <v>0.13950000000000001</v>
      </c>
    </row>
    <row r="628" spans="1:22" x14ac:dyDescent="0.25">
      <c r="A628" s="107">
        <v>43959</v>
      </c>
      <c r="B628" s="100">
        <f t="shared" si="76"/>
        <v>9936.1621090000008</v>
      </c>
      <c r="C628" s="100">
        <f t="shared" si="77"/>
        <v>212.99157700000001</v>
      </c>
      <c r="D628" s="108">
        <f t="shared" si="71"/>
        <v>1.2690000000000002E-3</v>
      </c>
      <c r="F628" s="108">
        <f t="shared" si="72"/>
        <v>7.0272114177733158E-2</v>
      </c>
      <c r="G628" s="108">
        <f t="shared" si="73"/>
        <v>3.3021209719867883E-3</v>
      </c>
      <c r="I628" s="118">
        <f t="shared" si="74"/>
        <v>4.8135402238643123E-3</v>
      </c>
      <c r="J628" s="118">
        <f t="shared" si="75"/>
        <v>4.7504016678886761E-6</v>
      </c>
      <c r="Q628" s="111">
        <v>42525</v>
      </c>
      <c r="R628">
        <v>569.705017</v>
      </c>
      <c r="S628" s="111">
        <v>43674</v>
      </c>
      <c r="T628">
        <v>211.186554</v>
      </c>
      <c r="U628" s="63">
        <v>43964</v>
      </c>
      <c r="V628" s="57">
        <v>0.12939999999999999</v>
      </c>
    </row>
    <row r="629" spans="1:22" x14ac:dyDescent="0.25">
      <c r="A629" s="107">
        <v>43962</v>
      </c>
      <c r="B629" s="100">
        <f t="shared" si="76"/>
        <v>8755.5351559999999</v>
      </c>
      <c r="C629" s="100">
        <f t="shared" si="77"/>
        <v>185.91284200000001</v>
      </c>
      <c r="D629" s="108">
        <f t="shared" si="71"/>
        <v>1.446E-3</v>
      </c>
      <c r="F629" s="108">
        <f t="shared" si="72"/>
        <v>-0.126494750749643</v>
      </c>
      <c r="G629" s="108">
        <f t="shared" si="73"/>
        <v>-0.13597464783448476</v>
      </c>
      <c r="I629" s="118">
        <f t="shared" si="74"/>
        <v>1.6227494466999538E-2</v>
      </c>
      <c r="J629" s="118">
        <f t="shared" si="75"/>
        <v>1.8795649702560147E-2</v>
      </c>
      <c r="Q629" s="111">
        <v>42526</v>
      </c>
      <c r="R629">
        <v>573.30798300000004</v>
      </c>
      <c r="S629" s="111">
        <v>43675</v>
      </c>
      <c r="T629">
        <v>211.26805100000001</v>
      </c>
      <c r="U629" s="63">
        <v>43965</v>
      </c>
      <c r="V629" s="57">
        <v>0.13450000000000001</v>
      </c>
    </row>
    <row r="630" spans="1:22" x14ac:dyDescent="0.25">
      <c r="A630" s="107">
        <v>43963</v>
      </c>
      <c r="B630" s="100">
        <f t="shared" si="76"/>
        <v>8610.3857420000004</v>
      </c>
      <c r="C630" s="100">
        <f t="shared" si="77"/>
        <v>189.3125</v>
      </c>
      <c r="D630" s="108">
        <f t="shared" si="71"/>
        <v>1.3950000000000002E-3</v>
      </c>
      <c r="F630" s="108">
        <f t="shared" si="72"/>
        <v>-1.6716970564329969E-2</v>
      </c>
      <c r="G630" s="108">
        <f t="shared" si="73"/>
        <v>1.8121116295362505E-2</v>
      </c>
      <c r="I630" s="118">
        <f t="shared" si="74"/>
        <v>3.1009107776411115E-4</v>
      </c>
      <c r="J630" s="118">
        <f t="shared" si="75"/>
        <v>2.8895025817300999E-4</v>
      </c>
      <c r="Q630" s="111">
        <v>42527</v>
      </c>
      <c r="R630">
        <v>574.60199</v>
      </c>
      <c r="S630" s="111">
        <v>43676</v>
      </c>
      <c r="T630">
        <v>210.52259799999999</v>
      </c>
      <c r="U630" s="63">
        <v>43966</v>
      </c>
      <c r="V630" s="57">
        <v>0.13950000000000001</v>
      </c>
    </row>
    <row r="631" spans="1:22" x14ac:dyDescent="0.25">
      <c r="A631" s="107">
        <v>43964</v>
      </c>
      <c r="B631" s="100">
        <f t="shared" si="76"/>
        <v>8805.3876949999994</v>
      </c>
      <c r="C631" s="100">
        <f t="shared" si="77"/>
        <v>199.19328300000001</v>
      </c>
      <c r="D631" s="108">
        <f t="shared" si="71"/>
        <v>1.2939999999999998E-3</v>
      </c>
      <c r="F631" s="108">
        <f t="shared" si="72"/>
        <v>2.239465314898581E-2</v>
      </c>
      <c r="G631" s="108">
        <f t="shared" si="73"/>
        <v>5.0876535914996524E-2</v>
      </c>
      <c r="I631" s="118">
        <f t="shared" si="74"/>
        <v>4.6234549102795936E-4</v>
      </c>
      <c r="J631" s="118">
        <f t="shared" si="75"/>
        <v>2.4754561935500523E-3</v>
      </c>
      <c r="Q631" s="111">
        <v>42528</v>
      </c>
      <c r="R631">
        <v>585.44500700000003</v>
      </c>
      <c r="S631" s="111">
        <v>43677</v>
      </c>
      <c r="T631">
        <v>218.654144</v>
      </c>
      <c r="U631" s="63">
        <v>43969</v>
      </c>
      <c r="V631" s="57">
        <v>0.1497</v>
      </c>
    </row>
    <row r="632" spans="1:22" x14ac:dyDescent="0.25">
      <c r="A632" s="107">
        <v>43965</v>
      </c>
      <c r="B632" s="100">
        <f t="shared" si="76"/>
        <v>9271.3291019999997</v>
      </c>
      <c r="C632" s="100">
        <f t="shared" si="77"/>
        <v>202.94909699999999</v>
      </c>
      <c r="D632" s="108">
        <f t="shared" si="71"/>
        <v>1.3450000000000001E-3</v>
      </c>
      <c r="F632" s="108">
        <f t="shared" si="72"/>
        <v>5.1562973788257693E-2</v>
      </c>
      <c r="G632" s="108">
        <f t="shared" si="73"/>
        <v>1.8679569200789281E-2</v>
      </c>
      <c r="I632" s="118">
        <f t="shared" si="74"/>
        <v>2.5675037501803931E-3</v>
      </c>
      <c r="J632" s="118">
        <f t="shared" si="75"/>
        <v>3.0824789250726508E-4</v>
      </c>
      <c r="Q632" s="111">
        <v>42529</v>
      </c>
      <c r="R632">
        <v>577.16699200000005</v>
      </c>
      <c r="S632" s="111">
        <v>43678</v>
      </c>
      <c r="T632">
        <v>217.80844099999999</v>
      </c>
      <c r="U632" s="63">
        <v>43970</v>
      </c>
      <c r="V632" s="57">
        <v>0.1421</v>
      </c>
    </row>
    <row r="633" spans="1:22" x14ac:dyDescent="0.25">
      <c r="A633" s="107">
        <v>43966</v>
      </c>
      <c r="B633" s="100">
        <f t="shared" si="76"/>
        <v>9734.2910159999992</v>
      </c>
      <c r="C633" s="100">
        <f t="shared" si="77"/>
        <v>195.62266500000001</v>
      </c>
      <c r="D633" s="108">
        <f t="shared" si="71"/>
        <v>1.3950000000000002E-3</v>
      </c>
      <c r="F633" s="108">
        <f t="shared" si="72"/>
        <v>4.8728061821403656E-2</v>
      </c>
      <c r="G633" s="108">
        <f t="shared" si="73"/>
        <v>-3.6767568782296145E-2</v>
      </c>
      <c r="I633" s="118">
        <f t="shared" si="74"/>
        <v>2.2882474285486963E-3</v>
      </c>
      <c r="J633" s="118">
        <f t="shared" si="75"/>
        <v>1.4356633257321899E-3</v>
      </c>
      <c r="Q633" s="111">
        <v>42530</v>
      </c>
      <c r="R633">
        <v>582.20300299999997</v>
      </c>
      <c r="S633" s="111">
        <v>43679</v>
      </c>
      <c r="T633">
        <v>217.871567</v>
      </c>
      <c r="U633" s="63">
        <v>43971</v>
      </c>
      <c r="V633" s="57">
        <v>0.15229999999999999</v>
      </c>
    </row>
    <row r="634" spans="1:22" x14ac:dyDescent="0.25">
      <c r="A634" s="107">
        <v>43969</v>
      </c>
      <c r="B634" s="100">
        <f t="shared" si="76"/>
        <v>9675.6953130000002</v>
      </c>
      <c r="C634" s="100">
        <f t="shared" si="77"/>
        <v>214.52505500000001</v>
      </c>
      <c r="D634" s="108">
        <f t="shared" si="71"/>
        <v>1.4970000000000001E-3</v>
      </c>
      <c r="F634" s="108">
        <f t="shared" si="72"/>
        <v>-6.0377045104562654E-3</v>
      </c>
      <c r="G634" s="108">
        <f t="shared" si="73"/>
        <v>9.2238912952582019E-2</v>
      </c>
      <c r="I634" s="118">
        <f t="shared" si="74"/>
        <v>4.8026799566963607E-5</v>
      </c>
      <c r="J634" s="118">
        <f t="shared" si="75"/>
        <v>8.302186248588226E-3</v>
      </c>
      <c r="Q634" s="111">
        <v>42531</v>
      </c>
      <c r="R634">
        <v>575.83697500000005</v>
      </c>
      <c r="S634" s="111">
        <v>43680</v>
      </c>
      <c r="T634">
        <v>222.490341</v>
      </c>
      <c r="U634" s="63">
        <v>43972</v>
      </c>
      <c r="V634" s="57">
        <v>0.15229999999999999</v>
      </c>
    </row>
    <row r="635" spans="1:22" x14ac:dyDescent="0.25">
      <c r="A635" s="107">
        <v>43970</v>
      </c>
      <c r="B635" s="100">
        <f t="shared" si="76"/>
        <v>9727.0634769999997</v>
      </c>
      <c r="C635" s="100">
        <f t="shared" si="77"/>
        <v>213.451111</v>
      </c>
      <c r="D635" s="108">
        <f t="shared" si="71"/>
        <v>1.421E-3</v>
      </c>
      <c r="F635" s="108">
        <f t="shared" si="72"/>
        <v>5.2949464115918943E-3</v>
      </c>
      <c r="G635" s="108">
        <f t="shared" si="73"/>
        <v>-5.0187199170679264E-3</v>
      </c>
      <c r="I635" s="118">
        <f t="shared" si="74"/>
        <v>1.9382128371227079E-5</v>
      </c>
      <c r="J635" s="118">
        <f t="shared" si="75"/>
        <v>3.7715556727373919E-5</v>
      </c>
      <c r="Q635" s="111">
        <v>42532</v>
      </c>
      <c r="R635">
        <v>578.67401099999995</v>
      </c>
      <c r="S635" s="111">
        <v>43681</v>
      </c>
      <c r="T635">
        <v>222.669724</v>
      </c>
      <c r="U635" s="63">
        <v>43973</v>
      </c>
      <c r="V635" s="57">
        <v>0.1497</v>
      </c>
    </row>
    <row r="636" spans="1:22" x14ac:dyDescent="0.25">
      <c r="A636" s="107">
        <v>43971</v>
      </c>
      <c r="B636" s="100">
        <f t="shared" si="76"/>
        <v>9725.3291019999997</v>
      </c>
      <c r="C636" s="100">
        <f t="shared" si="77"/>
        <v>210.09674100000001</v>
      </c>
      <c r="D636" s="108">
        <f t="shared" si="71"/>
        <v>1.5229999999999998E-3</v>
      </c>
      <c r="F636" s="108">
        <f t="shared" si="72"/>
        <v>-1.7831996733086442E-4</v>
      </c>
      <c r="G636" s="108">
        <f t="shared" si="73"/>
        <v>-1.5839722086925967E-2</v>
      </c>
      <c r="I636" s="118">
        <f t="shared" si="74"/>
        <v>1.1465109364139226E-6</v>
      </c>
      <c r="J636" s="118">
        <f t="shared" si="75"/>
        <v>2.8771967014675062E-4</v>
      </c>
      <c r="Q636" s="111">
        <v>42533</v>
      </c>
      <c r="R636">
        <v>609.68402100000003</v>
      </c>
      <c r="S636" s="111">
        <v>43682</v>
      </c>
      <c r="T636">
        <v>234.21502699999999</v>
      </c>
      <c r="U636" s="63">
        <v>43977</v>
      </c>
      <c r="V636" s="57">
        <v>0.16239999999999999</v>
      </c>
    </row>
    <row r="637" spans="1:22" x14ac:dyDescent="0.25">
      <c r="A637" s="107">
        <v>43972</v>
      </c>
      <c r="B637" s="100">
        <f t="shared" si="76"/>
        <v>9522.7402340000008</v>
      </c>
      <c r="C637" s="100">
        <f t="shared" si="77"/>
        <v>199.88360599999999</v>
      </c>
      <c r="D637" s="108">
        <f t="shared" si="71"/>
        <v>1.5229999999999998E-3</v>
      </c>
      <c r="F637" s="108">
        <f t="shared" si="72"/>
        <v>-2.1051082663287701E-2</v>
      </c>
      <c r="G637" s="108">
        <f t="shared" si="73"/>
        <v>-4.9832868931768637E-2</v>
      </c>
      <c r="I637" s="118">
        <f t="shared" si="74"/>
        <v>4.8151785956829078E-4</v>
      </c>
      <c r="J637" s="118">
        <f t="shared" si="75"/>
        <v>2.5964577099252708E-3</v>
      </c>
      <c r="Q637" s="111">
        <v>42534</v>
      </c>
      <c r="R637">
        <v>671.65399200000002</v>
      </c>
      <c r="S637" s="111">
        <v>43683</v>
      </c>
      <c r="T637">
        <v>226.020645</v>
      </c>
      <c r="U637" s="63">
        <v>43978</v>
      </c>
      <c r="V637" s="57">
        <v>0.17510000000000001</v>
      </c>
    </row>
    <row r="638" spans="1:22" x14ac:dyDescent="0.25">
      <c r="A638" s="107">
        <v>43973</v>
      </c>
      <c r="B638" s="100">
        <f t="shared" si="76"/>
        <v>9080.3349610000005</v>
      </c>
      <c r="C638" s="100">
        <f t="shared" si="77"/>
        <v>207.16918899999999</v>
      </c>
      <c r="D638" s="108">
        <f t="shared" si="71"/>
        <v>1.4970000000000001E-3</v>
      </c>
      <c r="F638" s="108">
        <f t="shared" si="72"/>
        <v>-4.757156518049932E-2</v>
      </c>
      <c r="G638" s="108">
        <f t="shared" si="73"/>
        <v>3.5800570452911629E-2</v>
      </c>
      <c r="I638" s="118">
        <f t="shared" si="74"/>
        <v>2.3487590752543663E-3</v>
      </c>
      <c r="J638" s="118">
        <f t="shared" si="75"/>
        <v>1.2025630667095299E-3</v>
      </c>
      <c r="Q638" s="111">
        <v>42535</v>
      </c>
      <c r="R638">
        <v>704.50402799999995</v>
      </c>
      <c r="S638" s="111">
        <v>43684</v>
      </c>
      <c r="T638">
        <v>226.391006</v>
      </c>
      <c r="U638" s="63">
        <v>43979</v>
      </c>
      <c r="V638" s="57">
        <v>0.16239999999999999</v>
      </c>
    </row>
    <row r="639" spans="1:22" x14ac:dyDescent="0.25">
      <c r="A639" s="107">
        <v>43977</v>
      </c>
      <c r="B639" s="100">
        <f t="shared" si="76"/>
        <v>8909.5859380000002</v>
      </c>
      <c r="C639" s="100">
        <f t="shared" si="77"/>
        <v>201.90231299999999</v>
      </c>
      <c r="D639" s="108">
        <f t="shared" si="71"/>
        <v>1.6239999999999998E-3</v>
      </c>
      <c r="F639" s="108">
        <f t="shared" si="72"/>
        <v>-1.8983313112816091E-2</v>
      </c>
      <c r="G639" s="108">
        <f t="shared" si="73"/>
        <v>-2.5751816171086794E-2</v>
      </c>
      <c r="I639" s="118">
        <f t="shared" si="74"/>
        <v>3.9504526533819994E-4</v>
      </c>
      <c r="J639" s="118">
        <f t="shared" si="75"/>
        <v>7.2223313479747144E-4</v>
      </c>
      <c r="Q639" s="111">
        <v>42536</v>
      </c>
      <c r="R639">
        <v>685.68499799999995</v>
      </c>
      <c r="S639" s="111">
        <v>43685</v>
      </c>
      <c r="T639">
        <v>220.94186400000001</v>
      </c>
      <c r="U639" s="63">
        <v>43980</v>
      </c>
      <c r="V639" s="57">
        <v>0.1573</v>
      </c>
    </row>
    <row r="640" spans="1:22" x14ac:dyDescent="0.25">
      <c r="A640" s="107">
        <v>43978</v>
      </c>
      <c r="B640" s="100">
        <f t="shared" si="76"/>
        <v>8837.3808590000008</v>
      </c>
      <c r="C640" s="100">
        <f t="shared" si="77"/>
        <v>208.86343400000001</v>
      </c>
      <c r="D640" s="108">
        <f t="shared" si="71"/>
        <v>1.751E-3</v>
      </c>
      <c r="F640" s="108">
        <f t="shared" si="72"/>
        <v>-8.1372189673967199E-3</v>
      </c>
      <c r="G640" s="108">
        <f t="shared" si="73"/>
        <v>3.3896631132195765E-2</v>
      </c>
      <c r="I640" s="118">
        <f t="shared" si="74"/>
        <v>8.1534606382631128E-5</v>
      </c>
      <c r="J640" s="118">
        <f t="shared" si="75"/>
        <v>1.0741384700102645E-3</v>
      </c>
      <c r="Q640" s="111">
        <v>42537</v>
      </c>
      <c r="R640">
        <v>696.52301</v>
      </c>
      <c r="S640" s="111">
        <v>43686</v>
      </c>
      <c r="T640">
        <v>210.48890700000001</v>
      </c>
      <c r="U640" s="63">
        <v>43983</v>
      </c>
      <c r="V640" s="57">
        <v>0.15989999999999999</v>
      </c>
    </row>
    <row r="641" spans="1:22" x14ac:dyDescent="0.25">
      <c r="A641" s="107">
        <v>43979</v>
      </c>
      <c r="B641" s="100">
        <f t="shared" si="76"/>
        <v>9184.9453130000002</v>
      </c>
      <c r="C641" s="100">
        <f t="shared" si="77"/>
        <v>219.84042400000001</v>
      </c>
      <c r="D641" s="108">
        <f t="shared" si="71"/>
        <v>1.6239999999999998E-3</v>
      </c>
      <c r="F641" s="108">
        <f t="shared" si="72"/>
        <v>3.8575214872167862E-2</v>
      </c>
      <c r="G641" s="108">
        <f t="shared" si="73"/>
        <v>5.1221325155739628E-2</v>
      </c>
      <c r="I641" s="118">
        <f t="shared" si="74"/>
        <v>1.419992084136632E-3</v>
      </c>
      <c r="J641" s="118">
        <f t="shared" si="75"/>
        <v>2.5098843309843775E-3</v>
      </c>
      <c r="Q641" s="111">
        <v>42538</v>
      </c>
      <c r="R641">
        <v>768.48699999999997</v>
      </c>
      <c r="S641" s="111">
        <v>43687</v>
      </c>
      <c r="T641">
        <v>206.73353599999999</v>
      </c>
      <c r="U641" s="63">
        <v>43984</v>
      </c>
      <c r="V641" s="57">
        <v>0.15479999999999999</v>
      </c>
    </row>
    <row r="642" spans="1:22" x14ac:dyDescent="0.25">
      <c r="A642" s="107">
        <v>43980</v>
      </c>
      <c r="B642" s="100">
        <f t="shared" si="76"/>
        <v>9528.3554690000001</v>
      </c>
      <c r="C642" s="100">
        <f t="shared" si="77"/>
        <v>220.67512500000001</v>
      </c>
      <c r="D642" s="108">
        <f t="shared" si="71"/>
        <v>1.573E-3</v>
      </c>
      <c r="F642" s="108">
        <f t="shared" si="72"/>
        <v>3.6706374483921778E-2</v>
      </c>
      <c r="G642" s="108">
        <f t="shared" si="73"/>
        <v>3.7896596424760176E-3</v>
      </c>
      <c r="I642" s="118">
        <f t="shared" si="74"/>
        <v>1.2826384374134711E-3</v>
      </c>
      <c r="J642" s="118">
        <f t="shared" si="75"/>
        <v>7.1133172692793777E-6</v>
      </c>
      <c r="Q642" s="111">
        <v>42539</v>
      </c>
      <c r="R642">
        <v>748.75598100000002</v>
      </c>
      <c r="S642" s="111">
        <v>43688</v>
      </c>
      <c r="T642">
        <v>216.09286499999999</v>
      </c>
      <c r="U642" s="63">
        <v>43985</v>
      </c>
      <c r="V642" s="57">
        <v>0.16239999999999999</v>
      </c>
    </row>
    <row r="643" spans="1:22" x14ac:dyDescent="0.25">
      <c r="A643" s="107">
        <v>43983</v>
      </c>
      <c r="B643" s="100">
        <f t="shared" si="76"/>
        <v>9463.6054690000001</v>
      </c>
      <c r="C643" s="100">
        <f t="shared" si="77"/>
        <v>246.99176</v>
      </c>
      <c r="D643" s="108">
        <f t="shared" ref="D643:D706" si="78">VLOOKUP(A643,U$2:V$2842,2)%</f>
        <v>1.5989999999999999E-3</v>
      </c>
      <c r="F643" s="108">
        <f t="shared" si="72"/>
        <v>-6.8187009323299463E-3</v>
      </c>
      <c r="G643" s="108">
        <f t="shared" si="73"/>
        <v>0.11266337839762119</v>
      </c>
      <c r="I643" s="118">
        <f t="shared" si="74"/>
        <v>5.9461579460196283E-5</v>
      </c>
      <c r="J643" s="118">
        <f t="shared" si="75"/>
        <v>1.244134985146104E-2</v>
      </c>
      <c r="Q643" s="111">
        <v>42540</v>
      </c>
      <c r="R643">
        <v>756.68798800000002</v>
      </c>
      <c r="S643" s="111">
        <v>43689</v>
      </c>
      <c r="T643">
        <v>211.288071</v>
      </c>
      <c r="U643" s="63">
        <v>43986</v>
      </c>
      <c r="V643" s="57">
        <v>0.1573</v>
      </c>
    </row>
    <row r="644" spans="1:22" x14ac:dyDescent="0.25">
      <c r="A644" s="107">
        <v>43984</v>
      </c>
      <c r="B644" s="100">
        <f t="shared" si="76"/>
        <v>10162.973633</v>
      </c>
      <c r="C644" s="100">
        <f t="shared" si="77"/>
        <v>237.219055</v>
      </c>
      <c r="D644" s="108">
        <f t="shared" si="78"/>
        <v>1.5479999999999999E-3</v>
      </c>
      <c r="F644" s="108">
        <f t="shared" si="72"/>
        <v>7.1297641486861352E-2</v>
      </c>
      <c r="G644" s="108">
        <f t="shared" si="73"/>
        <v>-4.0370978798302204E-2</v>
      </c>
      <c r="I644" s="118">
        <f t="shared" si="74"/>
        <v>4.9568934465580401E-3</v>
      </c>
      <c r="J644" s="118">
        <f t="shared" si="75"/>
        <v>1.7217153680746664E-3</v>
      </c>
      <c r="Q644" s="111">
        <v>42541</v>
      </c>
      <c r="R644">
        <v>763.92700200000002</v>
      </c>
      <c r="S644" s="111">
        <v>43690</v>
      </c>
      <c r="T644">
        <v>208.709045</v>
      </c>
      <c r="U644" s="63">
        <v>43987</v>
      </c>
      <c r="V644" s="57">
        <v>0.15989999999999999</v>
      </c>
    </row>
    <row r="645" spans="1:22" x14ac:dyDescent="0.25">
      <c r="A645" s="107">
        <v>43985</v>
      </c>
      <c r="B645" s="100">
        <f t="shared" si="76"/>
        <v>9533.7607420000004</v>
      </c>
      <c r="C645" s="100">
        <f t="shared" si="77"/>
        <v>244.17932099999999</v>
      </c>
      <c r="D645" s="108">
        <f t="shared" si="78"/>
        <v>1.6239999999999998E-3</v>
      </c>
      <c r="F645" s="108">
        <f t="shared" si="72"/>
        <v>-6.3911818511517282E-2</v>
      </c>
      <c r="G645" s="108">
        <f t="shared" si="73"/>
        <v>2.8918880552000203E-2</v>
      </c>
      <c r="I645" s="118">
        <f t="shared" si="74"/>
        <v>4.1995909546179225E-3</v>
      </c>
      <c r="J645" s="118">
        <f t="shared" si="75"/>
        <v>7.7263436033269913E-4</v>
      </c>
      <c r="Q645" s="111">
        <v>42542</v>
      </c>
      <c r="R645">
        <v>735.88299600000005</v>
      </c>
      <c r="S645" s="111">
        <v>43691</v>
      </c>
      <c r="T645">
        <v>186.607742</v>
      </c>
      <c r="U645" s="63">
        <v>43990</v>
      </c>
      <c r="V645" s="57">
        <v>0.17510000000000001</v>
      </c>
    </row>
    <row r="646" spans="1:22" x14ac:dyDescent="0.25">
      <c r="A646" s="107">
        <v>43986</v>
      </c>
      <c r="B646" s="100">
        <f t="shared" si="76"/>
        <v>9655.8544920000004</v>
      </c>
      <c r="C646" s="100">
        <f t="shared" si="77"/>
        <v>244.42639199999999</v>
      </c>
      <c r="D646" s="108">
        <f t="shared" si="78"/>
        <v>1.573E-3</v>
      </c>
      <c r="F646" s="108">
        <f t="shared" si="72"/>
        <v>1.2725153272256762E-2</v>
      </c>
      <c r="G646" s="108">
        <f t="shared" si="73"/>
        <v>1.011330872663585E-3</v>
      </c>
      <c r="I646" s="118">
        <f t="shared" si="74"/>
        <v>1.4001327987830782E-4</v>
      </c>
      <c r="J646" s="118">
        <f t="shared" si="75"/>
        <v>1.2376224428554715E-8</v>
      </c>
      <c r="Q646" s="111">
        <v>42543</v>
      </c>
      <c r="R646">
        <v>665.91497800000002</v>
      </c>
      <c r="S646" s="111">
        <v>43692</v>
      </c>
      <c r="T646">
        <v>188.50206</v>
      </c>
      <c r="U646" s="63">
        <v>43991</v>
      </c>
      <c r="V646" s="57">
        <v>0.1726</v>
      </c>
    </row>
    <row r="647" spans="1:22" x14ac:dyDescent="0.25">
      <c r="A647" s="107">
        <v>43987</v>
      </c>
      <c r="B647" s="100">
        <f t="shared" si="76"/>
        <v>9800.2158199999994</v>
      </c>
      <c r="C647" s="100">
        <f t="shared" si="77"/>
        <v>241.22198499999999</v>
      </c>
      <c r="D647" s="108">
        <f t="shared" si="78"/>
        <v>1.5989999999999999E-3</v>
      </c>
      <c r="F647" s="108">
        <f t="shared" si="72"/>
        <v>1.4839993381110972E-2</v>
      </c>
      <c r="G647" s="108">
        <f t="shared" si="73"/>
        <v>-1.3196599250174579E-2</v>
      </c>
      <c r="I647" s="118">
        <f t="shared" si="74"/>
        <v>1.9453445335841486E-4</v>
      </c>
      <c r="J647" s="118">
        <f t="shared" si="75"/>
        <v>2.0503887587622766E-4</v>
      </c>
      <c r="Q647" s="111">
        <v>42544</v>
      </c>
      <c r="R647">
        <v>597.442993</v>
      </c>
      <c r="S647" s="111">
        <v>43693</v>
      </c>
      <c r="T647">
        <v>185.440079</v>
      </c>
      <c r="U647" s="63">
        <v>43992</v>
      </c>
      <c r="V647" s="57">
        <v>0.17510000000000001</v>
      </c>
    </row>
    <row r="648" spans="1:22" x14ac:dyDescent="0.25">
      <c r="A648" s="107">
        <v>43990</v>
      </c>
      <c r="B648" s="100">
        <f t="shared" si="76"/>
        <v>9760.0634769999997</v>
      </c>
      <c r="C648" s="100">
        <f t="shared" si="77"/>
        <v>246.30990600000001</v>
      </c>
      <c r="D648" s="108">
        <f t="shared" si="78"/>
        <v>1.751E-3</v>
      </c>
      <c r="F648" s="108">
        <f t="shared" si="72"/>
        <v>-4.1055036881800788E-3</v>
      </c>
      <c r="G648" s="108">
        <f t="shared" si="73"/>
        <v>2.0872914438734291E-2</v>
      </c>
      <c r="I648" s="118">
        <f t="shared" si="74"/>
        <v>2.497936656176621E-5</v>
      </c>
      <c r="J648" s="118">
        <f t="shared" si="75"/>
        <v>3.9007573598966291E-4</v>
      </c>
      <c r="Q648" s="111">
        <v>42545</v>
      </c>
      <c r="R648">
        <v>625.57501200000002</v>
      </c>
      <c r="S648" s="111">
        <v>43694</v>
      </c>
      <c r="T648">
        <v>185.68768299999999</v>
      </c>
      <c r="U648" s="63">
        <v>43993</v>
      </c>
      <c r="V648" s="57">
        <v>0.1802</v>
      </c>
    </row>
    <row r="649" spans="1:22" x14ac:dyDescent="0.25">
      <c r="A649" s="107">
        <v>43991</v>
      </c>
      <c r="B649" s="100">
        <f t="shared" si="76"/>
        <v>9774.3603519999997</v>
      </c>
      <c r="C649" s="100">
        <f t="shared" si="77"/>
        <v>244.91145299999999</v>
      </c>
      <c r="D649" s="108">
        <f t="shared" si="78"/>
        <v>1.7260000000000001E-3</v>
      </c>
      <c r="F649" s="108">
        <f t="shared" ref="F649:F712" si="79">LN(B649)-LN(B648)</f>
        <v>1.4637623999416149E-3</v>
      </c>
      <c r="G649" s="108">
        <f t="shared" ref="G649:G712" si="80">LN(C649)-LN(C648)</f>
        <v>-5.6937946709680887E-3</v>
      </c>
      <c r="I649" s="118">
        <f t="shared" ref="I649:I712" si="81">(F649-N$6)^2</f>
        <v>3.264178064819003E-7</v>
      </c>
      <c r="J649" s="118">
        <f t="shared" ref="J649:J712" si="82">(G649-O$6)^2</f>
        <v>4.6462954837775846E-5</v>
      </c>
      <c r="Q649" s="111">
        <v>42546</v>
      </c>
      <c r="R649">
        <v>665.28100600000005</v>
      </c>
      <c r="S649" s="111">
        <v>43695</v>
      </c>
      <c r="T649">
        <v>194.49352999999999</v>
      </c>
      <c r="U649" s="63">
        <v>43994</v>
      </c>
      <c r="V649" s="57">
        <v>0.17510000000000001</v>
      </c>
    </row>
    <row r="650" spans="1:22" x14ac:dyDescent="0.25">
      <c r="A650" s="107">
        <v>43992</v>
      </c>
      <c r="B650" s="100">
        <f t="shared" si="76"/>
        <v>9794.1191409999992</v>
      </c>
      <c r="C650" s="100">
        <f t="shared" si="77"/>
        <v>247.44494599999999</v>
      </c>
      <c r="D650" s="108">
        <f t="shared" si="78"/>
        <v>1.751E-3</v>
      </c>
      <c r="F650" s="108">
        <f t="shared" si="79"/>
        <v>2.0194513040276973E-3</v>
      </c>
      <c r="G650" s="108">
        <f t="shared" si="80"/>
        <v>1.0291387969592947E-2</v>
      </c>
      <c r="I650" s="118">
        <f t="shared" si="81"/>
        <v>1.2701712897776373E-6</v>
      </c>
      <c r="J650" s="118">
        <f t="shared" si="82"/>
        <v>8.4067051443473389E-5</v>
      </c>
      <c r="Q650" s="111">
        <v>42547</v>
      </c>
      <c r="R650">
        <v>665.93102999999996</v>
      </c>
      <c r="S650" s="111">
        <v>43696</v>
      </c>
      <c r="T650">
        <v>203.09193400000001</v>
      </c>
      <c r="U650" s="63">
        <v>43997</v>
      </c>
      <c r="V650" s="57">
        <v>0.16489999999999999</v>
      </c>
    </row>
    <row r="651" spans="1:22" x14ac:dyDescent="0.25">
      <c r="A651" s="107">
        <v>43993</v>
      </c>
      <c r="B651" s="100">
        <f t="shared" ref="B651:B714" si="83">VLOOKUP(A651,Q$2:R$2842,2)</f>
        <v>9870.078125</v>
      </c>
      <c r="C651" s="100">
        <f t="shared" si="77"/>
        <v>231.70266699999999</v>
      </c>
      <c r="D651" s="108">
        <f t="shared" si="78"/>
        <v>1.802E-3</v>
      </c>
      <c r="F651" s="108">
        <f t="shared" si="79"/>
        <v>7.7256509154608466E-3</v>
      </c>
      <c r="G651" s="108">
        <f t="shared" si="80"/>
        <v>-6.573317491506625E-2</v>
      </c>
      <c r="I651" s="118">
        <f t="shared" si="81"/>
        <v>4.6692873338282402E-5</v>
      </c>
      <c r="J651" s="118">
        <f t="shared" si="82"/>
        <v>4.4696918787829436E-3</v>
      </c>
      <c r="Q651" s="111">
        <v>42548</v>
      </c>
      <c r="R651">
        <v>629.34899900000005</v>
      </c>
      <c r="S651" s="111">
        <v>43697</v>
      </c>
      <c r="T651">
        <v>196.565414</v>
      </c>
      <c r="U651" s="63">
        <v>43998</v>
      </c>
      <c r="V651" s="57">
        <v>0.17760000000000001</v>
      </c>
    </row>
    <row r="652" spans="1:22" x14ac:dyDescent="0.25">
      <c r="A652" s="107">
        <v>43994</v>
      </c>
      <c r="B652" s="100">
        <f t="shared" si="83"/>
        <v>9320.6904300000006</v>
      </c>
      <c r="C652" s="100">
        <f t="shared" si="77"/>
        <v>237.49321</v>
      </c>
      <c r="D652" s="108">
        <f t="shared" si="78"/>
        <v>1.751E-3</v>
      </c>
      <c r="F652" s="108">
        <f t="shared" si="79"/>
        <v>-5.7271062388485561E-2</v>
      </c>
      <c r="G652" s="108">
        <f t="shared" si="80"/>
        <v>2.4684091646222761E-2</v>
      </c>
      <c r="I652" s="118">
        <f t="shared" si="81"/>
        <v>3.3829921425381571E-3</v>
      </c>
      <c r="J652" s="118">
        <f t="shared" si="82"/>
        <v>5.551448615328026E-4</v>
      </c>
      <c r="Q652" s="111">
        <v>42549</v>
      </c>
      <c r="R652">
        <v>658.10199</v>
      </c>
      <c r="S652" s="111">
        <v>43698</v>
      </c>
      <c r="T652">
        <v>186.89163199999999</v>
      </c>
      <c r="U652" s="63">
        <v>43999</v>
      </c>
      <c r="V652" s="57">
        <v>0.1777</v>
      </c>
    </row>
    <row r="653" spans="1:22" x14ac:dyDescent="0.25">
      <c r="A653" s="107">
        <v>43997</v>
      </c>
      <c r="B653" s="100">
        <f t="shared" si="83"/>
        <v>9386.0351559999999</v>
      </c>
      <c r="C653" s="100">
        <f t="shared" si="77"/>
        <v>229.928909</v>
      </c>
      <c r="D653" s="108">
        <f t="shared" si="78"/>
        <v>1.6489999999999999E-3</v>
      </c>
      <c r="F653" s="108">
        <f t="shared" si="79"/>
        <v>6.9862565179530378E-3</v>
      </c>
      <c r="G653" s="108">
        <f t="shared" si="80"/>
        <v>-3.2368863752040511E-2</v>
      </c>
      <c r="I653" s="118">
        <f t="shared" si="81"/>
        <v>3.7134690648900836E-5</v>
      </c>
      <c r="J653" s="118">
        <f t="shared" si="82"/>
        <v>1.1216767612736375E-3</v>
      </c>
      <c r="Q653" s="111">
        <v>42550</v>
      </c>
      <c r="R653">
        <v>644.12200900000005</v>
      </c>
      <c r="S653" s="111">
        <v>43699</v>
      </c>
      <c r="T653">
        <v>191.33291600000001</v>
      </c>
      <c r="U653" s="63">
        <v>44000</v>
      </c>
      <c r="V653" s="57">
        <v>0.1777</v>
      </c>
    </row>
    <row r="654" spans="1:22" x14ac:dyDescent="0.25">
      <c r="A654" s="107">
        <v>43998</v>
      </c>
      <c r="B654" s="100">
        <f t="shared" si="83"/>
        <v>9454.2666019999997</v>
      </c>
      <c r="C654" s="100">
        <f t="shared" si="77"/>
        <v>234.416168</v>
      </c>
      <c r="D654" s="108">
        <f t="shared" si="78"/>
        <v>1.776E-3</v>
      </c>
      <c r="F654" s="108">
        <f t="shared" si="79"/>
        <v>7.2431689450809245E-3</v>
      </c>
      <c r="G654" s="108">
        <f t="shared" si="80"/>
        <v>1.9327861593045448E-2</v>
      </c>
      <c r="I654" s="118">
        <f t="shared" si="81"/>
        <v>4.0331852860375859E-5</v>
      </c>
      <c r="J654" s="118">
        <f t="shared" si="82"/>
        <v>3.314323014313039E-4</v>
      </c>
      <c r="Q654" s="111">
        <v>42551</v>
      </c>
      <c r="R654">
        <v>640.591003</v>
      </c>
      <c r="S654" s="111">
        <v>43700</v>
      </c>
      <c r="T654">
        <v>194.70620700000001</v>
      </c>
      <c r="U654" s="63">
        <v>44001</v>
      </c>
      <c r="V654" s="57">
        <v>0.16750000000000001</v>
      </c>
    </row>
    <row r="655" spans="1:22" x14ac:dyDescent="0.25">
      <c r="A655" s="107">
        <v>43999</v>
      </c>
      <c r="B655" s="100">
        <f t="shared" si="83"/>
        <v>9533.7841800000006</v>
      </c>
      <c r="C655" s="100">
        <f t="shared" si="77"/>
        <v>233.02827500000001</v>
      </c>
      <c r="D655" s="108">
        <f t="shared" si="78"/>
        <v>1.7769999999999999E-3</v>
      </c>
      <c r="F655" s="108">
        <f t="shared" si="79"/>
        <v>8.3755877590618866E-3</v>
      </c>
      <c r="G655" s="108">
        <f t="shared" si="80"/>
        <v>-5.9382332988491271E-3</v>
      </c>
      <c r="I655" s="118">
        <f t="shared" si="81"/>
        <v>5.5997612001413461E-5</v>
      </c>
      <c r="J655" s="118">
        <f t="shared" si="82"/>
        <v>4.9855075307774559E-5</v>
      </c>
      <c r="Q655" s="111">
        <v>42552</v>
      </c>
      <c r="R655">
        <v>672.51501499999995</v>
      </c>
      <c r="S655" s="111">
        <v>43701</v>
      </c>
      <c r="T655">
        <v>191.28956600000001</v>
      </c>
      <c r="U655" s="63">
        <v>44004</v>
      </c>
      <c r="V655" s="57">
        <v>0.16750000000000001</v>
      </c>
    </row>
    <row r="656" spans="1:22" x14ac:dyDescent="0.25">
      <c r="A656" s="107">
        <v>44000</v>
      </c>
      <c r="B656" s="100">
        <f t="shared" si="83"/>
        <v>9481.5673829999996</v>
      </c>
      <c r="C656" s="100">
        <f t="shared" si="77"/>
        <v>232.10116600000001</v>
      </c>
      <c r="D656" s="108">
        <f t="shared" si="78"/>
        <v>1.7769999999999999E-3</v>
      </c>
      <c r="F656" s="108">
        <f t="shared" si="79"/>
        <v>-5.4920812879029057E-3</v>
      </c>
      <c r="G656" s="108">
        <f t="shared" si="80"/>
        <v>-3.98646117002599E-3</v>
      </c>
      <c r="I656" s="118">
        <f t="shared" si="81"/>
        <v>4.0762016845268392E-5</v>
      </c>
      <c r="J656" s="118">
        <f t="shared" si="82"/>
        <v>2.6102295068281883E-5</v>
      </c>
      <c r="Q656" s="111">
        <v>42553</v>
      </c>
      <c r="R656">
        <v>676.73400900000001</v>
      </c>
      <c r="S656" s="111">
        <v>43702</v>
      </c>
      <c r="T656">
        <v>186.84239199999999</v>
      </c>
      <c r="U656" s="63">
        <v>44005</v>
      </c>
      <c r="V656" s="57">
        <v>0.1726</v>
      </c>
    </row>
    <row r="657" spans="1:22" x14ac:dyDescent="0.25">
      <c r="A657" s="107">
        <v>44001</v>
      </c>
      <c r="B657" s="100">
        <f t="shared" si="83"/>
        <v>9410.2939449999994</v>
      </c>
      <c r="C657" s="100">
        <f t="shared" si="77"/>
        <v>227.13829000000001</v>
      </c>
      <c r="D657" s="108">
        <f t="shared" si="78"/>
        <v>1.6750000000000001E-3</v>
      </c>
      <c r="F657" s="108">
        <f t="shared" si="79"/>
        <v>-7.5454477372822737E-3</v>
      </c>
      <c r="G657" s="108">
        <f t="shared" si="80"/>
        <v>-2.1614297925876436E-2</v>
      </c>
      <c r="I657" s="118">
        <f t="shared" si="81"/>
        <v>7.1197823608884329E-5</v>
      </c>
      <c r="J657" s="118">
        <f t="shared" si="82"/>
        <v>5.169655884051912E-4</v>
      </c>
      <c r="Q657" s="111">
        <v>42554</v>
      </c>
      <c r="R657">
        <v>704.96801800000003</v>
      </c>
      <c r="S657" s="111">
        <v>43703</v>
      </c>
      <c r="T657">
        <v>188.929382</v>
      </c>
      <c r="U657" s="63">
        <v>44006</v>
      </c>
      <c r="V657" s="57">
        <v>0.16500000000000001</v>
      </c>
    </row>
    <row r="658" spans="1:22" x14ac:dyDescent="0.25">
      <c r="A658" s="107">
        <v>44004</v>
      </c>
      <c r="B658" s="100">
        <f t="shared" si="83"/>
        <v>9300.9150389999995</v>
      </c>
      <c r="C658" s="100">
        <f t="shared" si="77"/>
        <v>242.533188</v>
      </c>
      <c r="D658" s="108">
        <f t="shared" si="78"/>
        <v>1.6750000000000001E-3</v>
      </c>
      <c r="F658" s="108">
        <f t="shared" si="79"/>
        <v>-1.1691404013262741E-2</v>
      </c>
      <c r="G658" s="108">
        <f t="shared" si="80"/>
        <v>6.5579519706752798E-2</v>
      </c>
      <c r="I658" s="118">
        <f t="shared" si="81"/>
        <v>1.583529424516303E-4</v>
      </c>
      <c r="J658" s="118">
        <f t="shared" si="82"/>
        <v>4.1546971597374686E-3</v>
      </c>
      <c r="Q658" s="111">
        <v>42555</v>
      </c>
      <c r="R658">
        <v>658.80401600000005</v>
      </c>
      <c r="S658" s="111">
        <v>43704</v>
      </c>
      <c r="T658">
        <v>187.51666299999999</v>
      </c>
      <c r="U658" s="63">
        <v>44007</v>
      </c>
      <c r="V658" s="57">
        <v>0.16500000000000001</v>
      </c>
    </row>
    <row r="659" spans="1:22" x14ac:dyDescent="0.25">
      <c r="A659" s="107">
        <v>44005</v>
      </c>
      <c r="B659" s="100">
        <f t="shared" si="83"/>
        <v>9644.0761719999991</v>
      </c>
      <c r="C659" s="100">
        <f t="shared" si="77"/>
        <v>244.14215100000001</v>
      </c>
      <c r="D659" s="108">
        <f t="shared" si="78"/>
        <v>1.7260000000000001E-3</v>
      </c>
      <c r="F659" s="108">
        <f t="shared" si="79"/>
        <v>3.6231072060719072E-2</v>
      </c>
      <c r="G659" s="108">
        <f t="shared" si="80"/>
        <v>6.6120829760647482E-3</v>
      </c>
      <c r="I659" s="118">
        <f t="shared" si="81"/>
        <v>1.2488194430281786E-3</v>
      </c>
      <c r="J659" s="118">
        <f t="shared" si="82"/>
        <v>3.0134650025105035E-5</v>
      </c>
      <c r="Q659" s="111">
        <v>42556</v>
      </c>
      <c r="R659">
        <v>683.20898399999999</v>
      </c>
      <c r="S659" s="111">
        <v>43705</v>
      </c>
      <c r="T659">
        <v>173.88996900000001</v>
      </c>
      <c r="U659" s="63">
        <v>44008</v>
      </c>
      <c r="V659" s="57">
        <v>0.15229999999999999</v>
      </c>
    </row>
    <row r="660" spans="1:22" x14ac:dyDescent="0.25">
      <c r="A660" s="107">
        <v>44006</v>
      </c>
      <c r="B660" s="100">
        <f t="shared" si="83"/>
        <v>9632.1494139999995</v>
      </c>
      <c r="C660" s="100">
        <f t="shared" si="77"/>
        <v>235.77246099999999</v>
      </c>
      <c r="D660" s="108">
        <f t="shared" si="78"/>
        <v>1.65E-3</v>
      </c>
      <c r="F660" s="108">
        <f t="shared" si="79"/>
        <v>-1.2374579731648794E-3</v>
      </c>
      <c r="G660" s="108">
        <f t="shared" si="80"/>
        <v>-3.4883450090815948E-2</v>
      </c>
      <c r="I660" s="118">
        <f t="shared" si="81"/>
        <v>4.5364336069385706E-6</v>
      </c>
      <c r="J660" s="118">
        <f t="shared" si="82"/>
        <v>1.2964341563255746E-3</v>
      </c>
      <c r="Q660" s="111">
        <v>42557</v>
      </c>
      <c r="R660">
        <v>670.41803000000004</v>
      </c>
      <c r="S660" s="111">
        <v>43706</v>
      </c>
      <c r="T660">
        <v>169.516739</v>
      </c>
      <c r="U660" s="63">
        <v>44011</v>
      </c>
      <c r="V660" s="57">
        <v>0.1472</v>
      </c>
    </row>
    <row r="661" spans="1:22" x14ac:dyDescent="0.25">
      <c r="A661" s="107">
        <v>44007</v>
      </c>
      <c r="B661" s="100">
        <f t="shared" si="83"/>
        <v>9314.1269530000009</v>
      </c>
      <c r="C661" s="100">
        <f t="shared" si="77"/>
        <v>232.944489</v>
      </c>
      <c r="D661" s="108">
        <f t="shared" si="78"/>
        <v>1.65E-3</v>
      </c>
      <c r="F661" s="108">
        <f t="shared" si="79"/>
        <v>-3.3574125888266693E-2</v>
      </c>
      <c r="G661" s="108">
        <f t="shared" si="80"/>
        <v>-1.2067011084834434E-2</v>
      </c>
      <c r="I661" s="118">
        <f t="shared" si="81"/>
        <v>1.1879436500326398E-3</v>
      </c>
      <c r="J661" s="118">
        <f t="shared" si="82"/>
        <v>1.7396529592390665E-4</v>
      </c>
      <c r="Q661" s="111">
        <v>42558</v>
      </c>
      <c r="R661">
        <v>678.09002699999996</v>
      </c>
      <c r="S661" s="111">
        <v>43707</v>
      </c>
      <c r="T661">
        <v>168.834869</v>
      </c>
      <c r="U661" s="63">
        <v>44012</v>
      </c>
      <c r="V661" s="57">
        <v>0.1497</v>
      </c>
    </row>
    <row r="662" spans="1:22" x14ac:dyDescent="0.25">
      <c r="A662" s="107">
        <v>44008</v>
      </c>
      <c r="B662" s="100">
        <f t="shared" si="83"/>
        <v>9260.9951170000004</v>
      </c>
      <c r="C662" s="100">
        <f t="shared" si="77"/>
        <v>229.66804500000001</v>
      </c>
      <c r="D662" s="108">
        <f t="shared" si="78"/>
        <v>1.5229999999999998E-3</v>
      </c>
      <c r="F662" s="108">
        <f t="shared" si="79"/>
        <v>-5.7207678855970556E-3</v>
      </c>
      <c r="G662" s="108">
        <f t="shared" si="80"/>
        <v>-1.4165196766826149E-2</v>
      </c>
      <c r="I662" s="118">
        <f t="shared" si="81"/>
        <v>4.3734419896654297E-5</v>
      </c>
      <c r="J662" s="118">
        <f t="shared" si="82"/>
        <v>2.3371609869698911E-4</v>
      </c>
      <c r="Q662" s="111">
        <v>42559</v>
      </c>
      <c r="R662">
        <v>640.68798800000002</v>
      </c>
      <c r="S662" s="111">
        <v>43708</v>
      </c>
      <c r="T662">
        <v>172.46978799999999</v>
      </c>
      <c r="U662" s="63">
        <v>44013</v>
      </c>
      <c r="V662" s="57">
        <v>0.1472</v>
      </c>
    </row>
    <row r="663" spans="1:22" x14ac:dyDescent="0.25">
      <c r="A663" s="107">
        <v>44011</v>
      </c>
      <c r="B663" s="100">
        <f t="shared" si="83"/>
        <v>9140.0292969999991</v>
      </c>
      <c r="C663" s="100">
        <f t="shared" si="77"/>
        <v>228.19487000000001</v>
      </c>
      <c r="D663" s="108">
        <f t="shared" si="78"/>
        <v>1.472E-3</v>
      </c>
      <c r="F663" s="108">
        <f t="shared" si="79"/>
        <v>-1.3147916101146961E-2</v>
      </c>
      <c r="G663" s="108">
        <f t="shared" si="80"/>
        <v>-6.4350268840849267E-3</v>
      </c>
      <c r="I663" s="118">
        <f t="shared" si="81"/>
        <v>1.9713139002342102E-4</v>
      </c>
      <c r="J663" s="118">
        <f t="shared" si="82"/>
        <v>5.7117412038316344E-5</v>
      </c>
      <c r="Q663" s="111">
        <v>42560</v>
      </c>
      <c r="R663">
        <v>666.38397199999997</v>
      </c>
      <c r="S663" s="111">
        <v>43709</v>
      </c>
      <c r="T663">
        <v>171.629425</v>
      </c>
      <c r="U663" s="63">
        <v>44014</v>
      </c>
      <c r="V663" s="57">
        <v>0.14460000000000001</v>
      </c>
    </row>
    <row r="664" spans="1:22" x14ac:dyDescent="0.25">
      <c r="A664" s="107">
        <v>44012</v>
      </c>
      <c r="B664" s="100">
        <f t="shared" si="83"/>
        <v>9185.5810550000006</v>
      </c>
      <c r="C664" s="100">
        <f t="shared" si="77"/>
        <v>226.31500199999999</v>
      </c>
      <c r="D664" s="108">
        <f t="shared" si="78"/>
        <v>1.4970000000000001E-3</v>
      </c>
      <c r="F664" s="108">
        <f t="shared" si="79"/>
        <v>4.9713871397969456E-3</v>
      </c>
      <c r="G664" s="108">
        <f t="shared" si="80"/>
        <v>-8.2721139205581551E-3</v>
      </c>
      <c r="I664" s="118">
        <f t="shared" si="81"/>
        <v>1.6637870610219984E-5</v>
      </c>
      <c r="J664" s="118">
        <f t="shared" si="82"/>
        <v>8.8260261708578865E-5</v>
      </c>
      <c r="Q664" s="111">
        <v>42561</v>
      </c>
      <c r="R664">
        <v>650.59899900000005</v>
      </c>
      <c r="S664" s="111">
        <v>43710</v>
      </c>
      <c r="T664">
        <v>178.347351</v>
      </c>
      <c r="U664" s="63">
        <v>44018</v>
      </c>
      <c r="V664" s="57">
        <v>0.1522</v>
      </c>
    </row>
    <row r="665" spans="1:22" x14ac:dyDescent="0.25">
      <c r="A665" s="107">
        <v>44013</v>
      </c>
      <c r="B665" s="100">
        <f t="shared" si="83"/>
        <v>9145.9853519999997</v>
      </c>
      <c r="C665" s="100">
        <f t="shared" si="77"/>
        <v>231.11341899999999</v>
      </c>
      <c r="D665" s="108">
        <f t="shared" si="78"/>
        <v>1.472E-3</v>
      </c>
      <c r="F665" s="108">
        <f t="shared" si="79"/>
        <v>-4.3199543016463338E-3</v>
      </c>
      <c r="G665" s="108">
        <f t="shared" si="80"/>
        <v>2.0980738392699649E-2</v>
      </c>
      <c r="I665" s="118">
        <f t="shared" si="81"/>
        <v>2.7168976608672107E-5</v>
      </c>
      <c r="J665" s="118">
        <f t="shared" si="82"/>
        <v>3.9434648043683106E-4</v>
      </c>
      <c r="Q665" s="111">
        <v>42562</v>
      </c>
      <c r="R665">
        <v>648.48400900000001</v>
      </c>
      <c r="S665" s="111">
        <v>43711</v>
      </c>
      <c r="T665">
        <v>179.49932899999999</v>
      </c>
      <c r="U665" s="63">
        <v>44019</v>
      </c>
      <c r="V665" s="57">
        <v>0.1421</v>
      </c>
    </row>
    <row r="666" spans="1:22" x14ac:dyDescent="0.25">
      <c r="A666" s="107">
        <v>44014</v>
      </c>
      <c r="B666" s="100">
        <f t="shared" si="83"/>
        <v>9231.1396480000003</v>
      </c>
      <c r="C666" s="100">
        <f t="shared" si="77"/>
        <v>229.39219700000001</v>
      </c>
      <c r="D666" s="108">
        <f t="shared" si="78"/>
        <v>1.446E-3</v>
      </c>
      <c r="F666" s="108">
        <f t="shared" si="79"/>
        <v>9.2674893885931198E-3</v>
      </c>
      <c r="G666" s="108">
        <f t="shared" si="80"/>
        <v>-7.4753920714956124E-3</v>
      </c>
      <c r="I666" s="118">
        <f t="shared" si="81"/>
        <v>7.0141577182292972E-5</v>
      </c>
      <c r="J666" s="118">
        <f t="shared" si="82"/>
        <v>7.3925112620415077E-5</v>
      </c>
      <c r="Q666" s="111">
        <v>42563</v>
      </c>
      <c r="R666">
        <v>648.28301999999996</v>
      </c>
      <c r="S666" s="111">
        <v>43712</v>
      </c>
      <c r="T666">
        <v>175.99288899999999</v>
      </c>
      <c r="U666" s="63">
        <v>44020</v>
      </c>
      <c r="V666" s="57">
        <v>0.14460000000000001</v>
      </c>
    </row>
    <row r="667" spans="1:22" x14ac:dyDescent="0.25">
      <c r="A667" s="107">
        <v>44018</v>
      </c>
      <c r="B667" s="100">
        <f t="shared" si="83"/>
        <v>9072.8496090000008</v>
      </c>
      <c r="C667" s="100">
        <f t="shared" si="77"/>
        <v>241.510223</v>
      </c>
      <c r="D667" s="108">
        <f t="shared" si="78"/>
        <v>1.5219999999999999E-3</v>
      </c>
      <c r="F667" s="108">
        <f t="shared" si="79"/>
        <v>-1.729611866266012E-2</v>
      </c>
      <c r="G667" s="108">
        <f t="shared" si="80"/>
        <v>5.1478614164143899E-2</v>
      </c>
      <c r="I667" s="118">
        <f t="shared" si="81"/>
        <v>3.3082339492752563E-4</v>
      </c>
      <c r="J667" s="118">
        <f t="shared" si="82"/>
        <v>2.5357302418778731E-3</v>
      </c>
      <c r="Q667" s="111">
        <v>42564</v>
      </c>
      <c r="R667">
        <v>664.79699700000003</v>
      </c>
      <c r="S667" s="111">
        <v>43713</v>
      </c>
      <c r="T667">
        <v>174.21713299999999</v>
      </c>
      <c r="U667" s="63">
        <v>44021</v>
      </c>
      <c r="V667" s="57">
        <v>0.13700000000000001</v>
      </c>
    </row>
    <row r="668" spans="1:22" x14ac:dyDescent="0.25">
      <c r="A668" s="107">
        <v>44019</v>
      </c>
      <c r="B668" s="100">
        <f t="shared" si="83"/>
        <v>9349.1611329999996</v>
      </c>
      <c r="C668" s="100">
        <f t="shared" si="77"/>
        <v>239.07553100000001</v>
      </c>
      <c r="D668" s="108">
        <f t="shared" si="78"/>
        <v>1.421E-3</v>
      </c>
      <c r="F668" s="108">
        <f t="shared" si="79"/>
        <v>3.0000226493882565E-2</v>
      </c>
      <c r="G668" s="108">
        <f t="shared" si="80"/>
        <v>-1.0132272166147871E-2</v>
      </c>
      <c r="I668" s="118">
        <f t="shared" si="81"/>
        <v>8.4726366874047815E-4</v>
      </c>
      <c r="J668" s="118">
        <f t="shared" si="82"/>
        <v>1.266716827232645E-4</v>
      </c>
      <c r="Q668" s="111">
        <v>42565</v>
      </c>
      <c r="R668">
        <v>652.92297399999995</v>
      </c>
      <c r="S668" s="111">
        <v>43714</v>
      </c>
      <c r="T668">
        <v>169.956177</v>
      </c>
      <c r="U668" s="63">
        <v>44022</v>
      </c>
      <c r="V668" s="57">
        <v>0.13700000000000001</v>
      </c>
    </row>
    <row r="669" spans="1:22" x14ac:dyDescent="0.25">
      <c r="A669" s="107">
        <v>44020</v>
      </c>
      <c r="B669" s="100">
        <f t="shared" si="83"/>
        <v>9253.0205079999996</v>
      </c>
      <c r="C669" s="100">
        <f t="shared" si="77"/>
        <v>246.67001300000001</v>
      </c>
      <c r="D669" s="108">
        <f t="shared" si="78"/>
        <v>1.446E-3</v>
      </c>
      <c r="F669" s="108">
        <f t="shared" si="79"/>
        <v>-1.0336581253239885E-2</v>
      </c>
      <c r="G669" s="108">
        <f t="shared" si="80"/>
        <v>3.1271932360825261E-2</v>
      </c>
      <c r="I669" s="118">
        <f t="shared" si="81"/>
        <v>1.2609075081552895E-4</v>
      </c>
      <c r="J669" s="118">
        <f t="shared" si="82"/>
        <v>9.0898348677653405E-4</v>
      </c>
      <c r="Q669" s="111">
        <v>42566</v>
      </c>
      <c r="R669">
        <v>659.171021</v>
      </c>
      <c r="S669" s="111">
        <v>43715</v>
      </c>
      <c r="T669">
        <v>178.262619</v>
      </c>
      <c r="U669" s="63">
        <v>44025</v>
      </c>
      <c r="V669" s="57">
        <v>0.1472</v>
      </c>
    </row>
    <row r="670" spans="1:22" x14ac:dyDescent="0.25">
      <c r="A670" s="107">
        <v>44021</v>
      </c>
      <c r="B670" s="100">
        <f t="shared" si="83"/>
        <v>9427.9941409999992</v>
      </c>
      <c r="C670" s="100">
        <f t="shared" si="77"/>
        <v>243.015961</v>
      </c>
      <c r="D670" s="108">
        <f t="shared" si="78"/>
        <v>1.3700000000000001E-3</v>
      </c>
      <c r="F670" s="108">
        <f t="shared" si="79"/>
        <v>1.8733324000239193E-2</v>
      </c>
      <c r="G670" s="108">
        <f t="shared" si="80"/>
        <v>-1.4924339343223458E-2</v>
      </c>
      <c r="I670" s="118">
        <f t="shared" si="81"/>
        <v>3.182974080217467E-4</v>
      </c>
      <c r="J670" s="118">
        <f t="shared" si="82"/>
        <v>2.5750359965061916E-4</v>
      </c>
      <c r="Q670" s="111">
        <v>42567</v>
      </c>
      <c r="R670">
        <v>663.78100600000005</v>
      </c>
      <c r="S670" s="111">
        <v>43716</v>
      </c>
      <c r="T670">
        <v>181.35552999999999</v>
      </c>
      <c r="U670" s="63">
        <v>44026</v>
      </c>
      <c r="V670" s="57">
        <v>0.1472</v>
      </c>
    </row>
    <row r="671" spans="1:22" x14ac:dyDescent="0.25">
      <c r="A671" s="107">
        <v>44022</v>
      </c>
      <c r="B671" s="100">
        <f t="shared" si="83"/>
        <v>9273.3574219999991</v>
      </c>
      <c r="C671" s="100">
        <f t="shared" si="77"/>
        <v>240.98498499999999</v>
      </c>
      <c r="D671" s="108">
        <f t="shared" si="78"/>
        <v>1.3700000000000001E-3</v>
      </c>
      <c r="F671" s="108">
        <f t="shared" si="79"/>
        <v>-1.6537868175518611E-2</v>
      </c>
      <c r="G671" s="108">
        <f t="shared" si="80"/>
        <v>-8.3924956658938399E-3</v>
      </c>
      <c r="I671" s="118">
        <f t="shared" si="81"/>
        <v>3.0381538310598799E-4</v>
      </c>
      <c r="J671" s="118">
        <f t="shared" si="82"/>
        <v>9.0536652619573253E-5</v>
      </c>
      <c r="Q671" s="111">
        <v>42568</v>
      </c>
      <c r="R671">
        <v>661.99298099999999</v>
      </c>
      <c r="S671" s="111">
        <v>43717</v>
      </c>
      <c r="T671">
        <v>181.14946</v>
      </c>
      <c r="U671" s="63">
        <v>44027</v>
      </c>
      <c r="V671" s="57">
        <v>0.1421</v>
      </c>
    </row>
    <row r="672" spans="1:22" x14ac:dyDescent="0.25">
      <c r="A672" s="107">
        <v>44025</v>
      </c>
      <c r="B672" s="100">
        <f t="shared" si="83"/>
        <v>9277.2050780000009</v>
      </c>
      <c r="C672" s="100">
        <f t="shared" si="77"/>
        <v>239.60458399999999</v>
      </c>
      <c r="D672" s="108">
        <f t="shared" si="78"/>
        <v>1.472E-3</v>
      </c>
      <c r="F672" s="108">
        <f t="shared" si="79"/>
        <v>4.1482904415346411E-4</v>
      </c>
      <c r="G672" s="108">
        <f t="shared" si="80"/>
        <v>-5.7446307004251906E-3</v>
      </c>
      <c r="I672" s="118">
        <f t="shared" si="81"/>
        <v>2.2810510123356254E-7</v>
      </c>
      <c r="J672" s="118">
        <f t="shared" si="82"/>
        <v>4.7158573921036426E-5</v>
      </c>
      <c r="Q672" s="111">
        <v>42569</v>
      </c>
      <c r="R672">
        <v>679.80902100000003</v>
      </c>
      <c r="S672" s="111">
        <v>43718</v>
      </c>
      <c r="T672">
        <v>179.78717</v>
      </c>
      <c r="U672" s="63">
        <v>44028</v>
      </c>
      <c r="V672" s="57">
        <v>0.13700000000000001</v>
      </c>
    </row>
    <row r="673" spans="1:22" x14ac:dyDescent="0.25">
      <c r="A673" s="107">
        <v>44026</v>
      </c>
      <c r="B673" s="100">
        <f t="shared" si="83"/>
        <v>9238.703125</v>
      </c>
      <c r="C673" s="100">
        <f t="shared" si="77"/>
        <v>240.21148700000001</v>
      </c>
      <c r="D673" s="108">
        <f t="shared" si="78"/>
        <v>1.472E-3</v>
      </c>
      <c r="F673" s="108">
        <f t="shared" si="79"/>
        <v>-4.1588031298136485E-3</v>
      </c>
      <c r="G673" s="108">
        <f t="shared" si="80"/>
        <v>2.5297332054510235E-3</v>
      </c>
      <c r="I673" s="118">
        <f t="shared" si="81"/>
        <v>2.5514981813030971E-5</v>
      </c>
      <c r="J673" s="118">
        <f t="shared" si="82"/>
        <v>1.9800819638177E-6</v>
      </c>
      <c r="Q673" s="111">
        <v>42570</v>
      </c>
      <c r="R673">
        <v>672.737976</v>
      </c>
      <c r="S673" s="111">
        <v>43719</v>
      </c>
      <c r="T673">
        <v>178.725494</v>
      </c>
      <c r="U673" s="63">
        <v>44029</v>
      </c>
      <c r="V673" s="57">
        <v>0.13700000000000001</v>
      </c>
    </row>
    <row r="674" spans="1:22" x14ac:dyDescent="0.25">
      <c r="A674" s="107">
        <v>44027</v>
      </c>
      <c r="B674" s="100">
        <f t="shared" si="83"/>
        <v>9241.8974610000005</v>
      </c>
      <c r="C674" s="100">
        <f t="shared" si="77"/>
        <v>238.42352299999999</v>
      </c>
      <c r="D674" s="108">
        <f t="shared" si="78"/>
        <v>1.421E-3</v>
      </c>
      <c r="F674" s="108">
        <f t="shared" si="79"/>
        <v>3.4569612788715176E-4</v>
      </c>
      <c r="G674" s="108">
        <f t="shared" si="80"/>
        <v>-7.4711305245962478E-3</v>
      </c>
      <c r="I674" s="118">
        <f t="shared" si="81"/>
        <v>2.9892070660662869E-7</v>
      </c>
      <c r="J674" s="118">
        <f t="shared" si="82"/>
        <v>7.3851849464265322E-5</v>
      </c>
      <c r="Q674" s="111">
        <v>42571</v>
      </c>
      <c r="R674">
        <v>672.80602999999996</v>
      </c>
      <c r="S674" s="111">
        <v>43720</v>
      </c>
      <c r="T674">
        <v>181.016098</v>
      </c>
      <c r="U674" s="63">
        <v>44032</v>
      </c>
      <c r="V674" s="57">
        <v>0.13700000000000001</v>
      </c>
    </row>
    <row r="675" spans="1:22" x14ac:dyDescent="0.25">
      <c r="A675" s="107">
        <v>44028</v>
      </c>
      <c r="B675" s="100">
        <f t="shared" si="83"/>
        <v>9191.9804690000001</v>
      </c>
      <c r="C675" s="100">
        <f t="shared" si="77"/>
        <v>233.640884</v>
      </c>
      <c r="D675" s="108">
        <f t="shared" si="78"/>
        <v>1.3700000000000001E-3</v>
      </c>
      <c r="F675" s="108">
        <f t="shared" si="79"/>
        <v>-5.415801731867731E-3</v>
      </c>
      <c r="G675" s="108">
        <f t="shared" si="80"/>
        <v>-2.0263347861964043E-2</v>
      </c>
      <c r="I675" s="118">
        <f t="shared" si="81"/>
        <v>3.9793819655033953E-5</v>
      </c>
      <c r="J675" s="118">
        <f t="shared" si="82"/>
        <v>4.5735788285361934E-4</v>
      </c>
      <c r="Q675" s="111">
        <v>42572</v>
      </c>
      <c r="R675">
        <v>665.228027</v>
      </c>
      <c r="S675" s="111">
        <v>43721</v>
      </c>
      <c r="T675">
        <v>181.10972599999999</v>
      </c>
      <c r="U675" s="63">
        <v>44033</v>
      </c>
      <c r="V675" s="57">
        <v>0.13700000000000001</v>
      </c>
    </row>
    <row r="676" spans="1:22" x14ac:dyDescent="0.25">
      <c r="A676" s="107">
        <v>44029</v>
      </c>
      <c r="B676" s="100">
        <f t="shared" si="83"/>
        <v>9131.8125</v>
      </c>
      <c r="C676" s="100">
        <f t="shared" si="77"/>
        <v>232.773087</v>
      </c>
      <c r="D676" s="108">
        <f t="shared" si="78"/>
        <v>1.3700000000000001E-3</v>
      </c>
      <c r="F676" s="108">
        <f t="shared" si="79"/>
        <v>-6.5672194994981226E-3</v>
      </c>
      <c r="G676" s="108">
        <f t="shared" si="80"/>
        <v>-3.7211492593209883E-3</v>
      </c>
      <c r="I676" s="118">
        <f t="shared" si="81"/>
        <v>5.5646408581450325E-5</v>
      </c>
      <c r="J676" s="118">
        <f t="shared" si="82"/>
        <v>2.3461706872054645E-5</v>
      </c>
      <c r="Q676" s="111">
        <v>42573</v>
      </c>
      <c r="R676">
        <v>664.92199700000003</v>
      </c>
      <c r="S676" s="111">
        <v>43722</v>
      </c>
      <c r="T676">
        <v>188.105515</v>
      </c>
      <c r="U676" s="63">
        <v>44034</v>
      </c>
      <c r="V676" s="57">
        <v>0.13450000000000001</v>
      </c>
    </row>
    <row r="677" spans="1:22" x14ac:dyDescent="0.25">
      <c r="A677" s="107">
        <v>44032</v>
      </c>
      <c r="B677" s="100">
        <f t="shared" si="83"/>
        <v>9187.2207030000009</v>
      </c>
      <c r="C677" s="100">
        <f t="shared" si="77"/>
        <v>236.15316799999999</v>
      </c>
      <c r="D677" s="108">
        <f t="shared" si="78"/>
        <v>1.3700000000000001E-3</v>
      </c>
      <c r="F677" s="108">
        <f t="shared" si="79"/>
        <v>6.0492681411261628E-3</v>
      </c>
      <c r="G677" s="108">
        <f t="shared" si="80"/>
        <v>1.4416507950016033E-2</v>
      </c>
      <c r="I677" s="118">
        <f t="shared" si="81"/>
        <v>2.6592953395569285E-5</v>
      </c>
      <c r="J677" s="118">
        <f t="shared" si="82"/>
        <v>1.7672853753641934E-4</v>
      </c>
      <c r="Q677" s="111">
        <v>42574</v>
      </c>
      <c r="R677">
        <v>650.72601299999997</v>
      </c>
      <c r="S677" s="111">
        <v>43723</v>
      </c>
      <c r="T677">
        <v>189.78912399999999</v>
      </c>
      <c r="U677" s="63">
        <v>44035</v>
      </c>
      <c r="V677" s="57">
        <v>0.13450000000000001</v>
      </c>
    </row>
    <row r="678" spans="1:22" x14ac:dyDescent="0.25">
      <c r="A678" s="107">
        <v>44033</v>
      </c>
      <c r="B678" s="100">
        <f t="shared" si="83"/>
        <v>9162.5146480000003</v>
      </c>
      <c r="C678" s="100">
        <f t="shared" si="77"/>
        <v>245.01672400000001</v>
      </c>
      <c r="D678" s="108">
        <f t="shared" si="78"/>
        <v>1.3700000000000001E-3</v>
      </c>
      <c r="F678" s="108">
        <f t="shared" si="79"/>
        <v>-2.6927985016005351E-3</v>
      </c>
      <c r="G678" s="108">
        <f t="shared" si="80"/>
        <v>3.6845857985180253E-2</v>
      </c>
      <c r="I678" s="118">
        <f t="shared" si="81"/>
        <v>1.2853881636584881E-5</v>
      </c>
      <c r="J678" s="118">
        <f t="shared" si="82"/>
        <v>1.2761526362158832E-3</v>
      </c>
      <c r="Q678" s="111">
        <v>42575</v>
      </c>
      <c r="R678">
        <v>655.40997300000004</v>
      </c>
      <c r="S678" s="111">
        <v>43724</v>
      </c>
      <c r="T678">
        <v>197.11317399999999</v>
      </c>
      <c r="U678" s="63">
        <v>44036</v>
      </c>
      <c r="V678" s="57">
        <v>0.13189999999999999</v>
      </c>
    </row>
    <row r="679" spans="1:22" x14ac:dyDescent="0.25">
      <c r="A679" s="107">
        <v>44034</v>
      </c>
      <c r="B679" s="100">
        <f t="shared" si="83"/>
        <v>9375.0800780000009</v>
      </c>
      <c r="C679" s="100">
        <f t="shared" si="77"/>
        <v>262.19064300000002</v>
      </c>
      <c r="D679" s="108">
        <f t="shared" si="78"/>
        <v>1.3450000000000001E-3</v>
      </c>
      <c r="F679" s="108">
        <f t="shared" si="79"/>
        <v>2.2934447571522298E-2</v>
      </c>
      <c r="G679" s="108">
        <f t="shared" si="80"/>
        <v>6.774541475444007E-2</v>
      </c>
      <c r="I679" s="118">
        <f t="shared" si="81"/>
        <v>4.8585042655807247E-4</v>
      </c>
      <c r="J679" s="118">
        <f t="shared" si="82"/>
        <v>4.4386021968965987E-3</v>
      </c>
      <c r="Q679" s="111">
        <v>42576</v>
      </c>
      <c r="R679">
        <v>661.26300000000003</v>
      </c>
      <c r="S679" s="111">
        <v>43725</v>
      </c>
      <c r="T679">
        <v>208.60874899999999</v>
      </c>
      <c r="U679" s="63">
        <v>44039</v>
      </c>
      <c r="V679" s="57">
        <v>0.13700000000000001</v>
      </c>
    </row>
    <row r="680" spans="1:22" x14ac:dyDescent="0.25">
      <c r="A680" s="107">
        <v>44035</v>
      </c>
      <c r="B680" s="100">
        <f t="shared" si="83"/>
        <v>9527.1416019999997</v>
      </c>
      <c r="C680" s="100">
        <f t="shared" si="77"/>
        <v>274.68905599999999</v>
      </c>
      <c r="D680" s="108">
        <f t="shared" si="78"/>
        <v>1.3450000000000001E-3</v>
      </c>
      <c r="F680" s="108">
        <f t="shared" si="79"/>
        <v>1.6089622371675105E-2</v>
      </c>
      <c r="G680" s="108">
        <f t="shared" si="80"/>
        <v>4.6567868288372338E-2</v>
      </c>
      <c r="I680" s="118">
        <f t="shared" si="81"/>
        <v>2.3095457871668846E-4</v>
      </c>
      <c r="J680" s="118">
        <f t="shared" si="82"/>
        <v>2.0652742863984811E-3</v>
      </c>
      <c r="Q680" s="111">
        <v>42577</v>
      </c>
      <c r="R680">
        <v>654.22601299999997</v>
      </c>
      <c r="S680" s="111">
        <v>43726</v>
      </c>
      <c r="T680">
        <v>211.393036</v>
      </c>
      <c r="U680" s="63">
        <v>44040</v>
      </c>
      <c r="V680" s="57">
        <v>0.1192</v>
      </c>
    </row>
    <row r="681" spans="1:22" x14ac:dyDescent="0.25">
      <c r="A681" s="107">
        <v>44036</v>
      </c>
      <c r="B681" s="100">
        <f t="shared" si="83"/>
        <v>9585.5146480000003</v>
      </c>
      <c r="C681" s="100">
        <f t="shared" si="77"/>
        <v>279.21542399999998</v>
      </c>
      <c r="D681" s="108">
        <f t="shared" si="78"/>
        <v>1.3189999999999999E-3</v>
      </c>
      <c r="F681" s="108">
        <f t="shared" si="79"/>
        <v>6.108332273260686E-3</v>
      </c>
      <c r="G681" s="108">
        <f t="shared" si="80"/>
        <v>1.6343860433019053E-2</v>
      </c>
      <c r="I681" s="118">
        <f t="shared" si="81"/>
        <v>2.7205610005710005E-5</v>
      </c>
      <c r="J681" s="118">
        <f t="shared" si="82"/>
        <v>2.3168739770991427E-4</v>
      </c>
      <c r="Q681" s="111">
        <v>42578</v>
      </c>
      <c r="R681">
        <v>651.62701400000003</v>
      </c>
      <c r="S681" s="111">
        <v>43727</v>
      </c>
      <c r="T681">
        <v>221.28085300000001</v>
      </c>
      <c r="U681" s="63">
        <v>44041</v>
      </c>
      <c r="V681" s="57">
        <v>0.1192</v>
      </c>
    </row>
    <row r="682" spans="1:22" x14ac:dyDescent="0.25">
      <c r="A682" s="107">
        <v>44039</v>
      </c>
      <c r="B682" s="100">
        <f t="shared" si="83"/>
        <v>9905.2177730000003</v>
      </c>
      <c r="C682" s="100">
        <f t="shared" ref="C682:C745" si="84">VLOOKUP(A682,S$2:T$2842,2)</f>
        <v>321.51409899999999</v>
      </c>
      <c r="D682" s="108">
        <f t="shared" si="78"/>
        <v>1.3700000000000001E-3</v>
      </c>
      <c r="F682" s="108">
        <f t="shared" si="79"/>
        <v>3.2808597959160579E-2</v>
      </c>
      <c r="G682" s="108">
        <f t="shared" si="80"/>
        <v>0.14105778361103116</v>
      </c>
      <c r="I682" s="118">
        <f t="shared" si="81"/>
        <v>1.0186416149303233E-3</v>
      </c>
      <c r="J682" s="118">
        <f t="shared" si="82"/>
        <v>1.9581861390672257E-2</v>
      </c>
      <c r="Q682" s="111">
        <v>42579</v>
      </c>
      <c r="R682">
        <v>654.49200399999995</v>
      </c>
      <c r="S682" s="111">
        <v>43728</v>
      </c>
      <c r="T682">
        <v>218.050049</v>
      </c>
      <c r="U682" s="63">
        <v>44042</v>
      </c>
      <c r="V682" s="57">
        <v>0.1091</v>
      </c>
    </row>
    <row r="683" spans="1:22" x14ac:dyDescent="0.25">
      <c r="A683" s="107">
        <v>44040</v>
      </c>
      <c r="B683" s="100">
        <f t="shared" si="83"/>
        <v>11017.463867</v>
      </c>
      <c r="C683" s="100">
        <f t="shared" si="84"/>
        <v>316.65725700000002</v>
      </c>
      <c r="D683" s="108">
        <f t="shared" si="78"/>
        <v>1.1919999999999999E-3</v>
      </c>
      <c r="F683" s="108">
        <f t="shared" si="79"/>
        <v>0.10641997205056875</v>
      </c>
      <c r="G683" s="108">
        <f t="shared" si="80"/>
        <v>-1.5221415778244207E-2</v>
      </c>
      <c r="I683" s="118">
        <f t="shared" si="81"/>
        <v>1.1136061594715233E-2</v>
      </c>
      <c r="J683" s="118">
        <f t="shared" si="82"/>
        <v>2.6712617685768476E-4</v>
      </c>
      <c r="Q683" s="111">
        <v>42580</v>
      </c>
      <c r="R683">
        <v>655.11102300000005</v>
      </c>
      <c r="S683" s="111">
        <v>43729</v>
      </c>
      <c r="T683">
        <v>215.51620500000001</v>
      </c>
      <c r="U683" s="63">
        <v>44043</v>
      </c>
      <c r="V683" s="57">
        <v>0.1065</v>
      </c>
    </row>
    <row r="684" spans="1:22" x14ac:dyDescent="0.25">
      <c r="A684" s="107">
        <v>44041</v>
      </c>
      <c r="B684" s="100">
        <f t="shared" si="83"/>
        <v>10912.953125</v>
      </c>
      <c r="C684" s="100">
        <f t="shared" si="84"/>
        <v>318.19088699999998</v>
      </c>
      <c r="D684" s="108">
        <f t="shared" si="78"/>
        <v>1.1919999999999999E-3</v>
      </c>
      <c r="F684" s="108">
        <f t="shared" si="79"/>
        <v>-9.531194342102367E-3</v>
      </c>
      <c r="G684" s="108">
        <f t="shared" si="80"/>
        <v>4.8314955248160985E-3</v>
      </c>
      <c r="I684" s="118">
        <f t="shared" si="81"/>
        <v>1.0865199742069087E-4</v>
      </c>
      <c r="J684" s="118">
        <f t="shared" si="82"/>
        <v>1.3756059167845591E-5</v>
      </c>
      <c r="Q684" s="111">
        <v>42581</v>
      </c>
      <c r="R684">
        <v>657.012024</v>
      </c>
      <c r="S684" s="111">
        <v>43730</v>
      </c>
      <c r="T684">
        <v>211.54537999999999</v>
      </c>
      <c r="U684" s="63">
        <v>44046</v>
      </c>
      <c r="V684" s="57">
        <v>0.1116</v>
      </c>
    </row>
    <row r="685" spans="1:22" x14ac:dyDescent="0.25">
      <c r="A685" s="107">
        <v>44042</v>
      </c>
      <c r="B685" s="100">
        <f t="shared" si="83"/>
        <v>11099.833008</v>
      </c>
      <c r="C685" s="100">
        <f t="shared" si="84"/>
        <v>334.58663899999999</v>
      </c>
      <c r="D685" s="108">
        <f t="shared" si="78"/>
        <v>1.091E-3</v>
      </c>
      <c r="F685" s="108">
        <f t="shared" si="79"/>
        <v>1.6979620094906167E-2</v>
      </c>
      <c r="G685" s="108">
        <f t="shared" si="80"/>
        <v>5.0244380221282192E-2</v>
      </c>
      <c r="I685" s="118">
        <f t="shared" si="81"/>
        <v>2.5879760335974119E-4</v>
      </c>
      <c r="J685" s="118">
        <f t="shared" si="82"/>
        <v>2.4129513205204765E-3</v>
      </c>
      <c r="Q685" s="111">
        <v>42582</v>
      </c>
      <c r="R685">
        <v>655.09997599999997</v>
      </c>
      <c r="S685" s="111">
        <v>43731</v>
      </c>
      <c r="T685">
        <v>201.92131000000001</v>
      </c>
      <c r="U685" s="63">
        <v>44047</v>
      </c>
      <c r="V685" s="57">
        <v>0.1116</v>
      </c>
    </row>
    <row r="686" spans="1:22" x14ac:dyDescent="0.25">
      <c r="A686" s="107">
        <v>44043</v>
      </c>
      <c r="B686" s="100">
        <f t="shared" si="83"/>
        <v>11110.210938</v>
      </c>
      <c r="C686" s="100">
        <f t="shared" si="84"/>
        <v>345.55465700000002</v>
      </c>
      <c r="D686" s="108">
        <f t="shared" si="78"/>
        <v>1.065E-3</v>
      </c>
      <c r="F686" s="108">
        <f t="shared" si="79"/>
        <v>9.3452590913578604E-4</v>
      </c>
      <c r="G686" s="108">
        <f t="shared" si="80"/>
        <v>3.225497101789454E-2</v>
      </c>
      <c r="I686" s="118">
        <f t="shared" si="81"/>
        <v>1.7718515499256796E-9</v>
      </c>
      <c r="J686" s="118">
        <f t="shared" si="82"/>
        <v>9.6922581076201286E-4</v>
      </c>
      <c r="Q686" s="111">
        <v>42583</v>
      </c>
      <c r="R686">
        <v>624.60199</v>
      </c>
      <c r="S686" s="111">
        <v>43732</v>
      </c>
      <c r="T686">
        <v>168.11073300000001</v>
      </c>
      <c r="U686" s="63">
        <v>44048</v>
      </c>
      <c r="V686" s="57">
        <v>0.1192</v>
      </c>
    </row>
    <row r="687" spans="1:22" x14ac:dyDescent="0.25">
      <c r="A687" s="107">
        <v>44046</v>
      </c>
      <c r="B687" s="100">
        <f t="shared" si="83"/>
        <v>11043.768555000001</v>
      </c>
      <c r="C687" s="100">
        <f t="shared" si="84"/>
        <v>386.29516599999999</v>
      </c>
      <c r="D687" s="108">
        <f t="shared" si="78"/>
        <v>1.116E-3</v>
      </c>
      <c r="F687" s="108">
        <f t="shared" si="79"/>
        <v>-5.9982525696504752E-3</v>
      </c>
      <c r="G687" s="108">
        <f t="shared" si="80"/>
        <v>0.11145092849132965</v>
      </c>
      <c r="I687" s="118">
        <f t="shared" si="81"/>
        <v>4.7481541309051445E-5</v>
      </c>
      <c r="J687" s="118">
        <f t="shared" si="82"/>
        <v>1.2172344623538197E-2</v>
      </c>
      <c r="Q687" s="111">
        <v>42584</v>
      </c>
      <c r="R687">
        <v>606.396973</v>
      </c>
      <c r="S687" s="111">
        <v>43733</v>
      </c>
      <c r="T687">
        <v>170.89269999999999</v>
      </c>
      <c r="U687" s="63">
        <v>44049</v>
      </c>
      <c r="V687" s="57">
        <v>0.1192</v>
      </c>
    </row>
    <row r="688" spans="1:22" x14ac:dyDescent="0.25">
      <c r="A688" s="107">
        <v>44047</v>
      </c>
      <c r="B688" s="100">
        <f t="shared" si="83"/>
        <v>11246.203125</v>
      </c>
      <c r="C688" s="100">
        <f t="shared" si="84"/>
        <v>389.87548800000002</v>
      </c>
      <c r="D688" s="108">
        <f t="shared" si="78"/>
        <v>1.116E-3</v>
      </c>
      <c r="F688" s="108">
        <f t="shared" si="79"/>
        <v>1.8164234464205009E-2</v>
      </c>
      <c r="G688" s="108">
        <f t="shared" si="80"/>
        <v>9.2256706069493433E-3</v>
      </c>
      <c r="I688" s="118">
        <f t="shared" si="81"/>
        <v>2.9831514163705246E-4</v>
      </c>
      <c r="J688" s="118">
        <f t="shared" si="82"/>
        <v>6.5660087866086983E-5</v>
      </c>
      <c r="Q688" s="111">
        <v>42585</v>
      </c>
      <c r="R688">
        <v>548.65600600000005</v>
      </c>
      <c r="S688" s="111">
        <v>43734</v>
      </c>
      <c r="T688">
        <v>166.727127</v>
      </c>
      <c r="U688" s="63">
        <v>44050</v>
      </c>
      <c r="V688" s="57">
        <v>0.12429999999999999</v>
      </c>
    </row>
    <row r="689" spans="1:22" x14ac:dyDescent="0.25">
      <c r="A689" s="107">
        <v>44048</v>
      </c>
      <c r="B689" s="100">
        <f t="shared" si="83"/>
        <v>11203.823242</v>
      </c>
      <c r="C689" s="100">
        <f t="shared" si="84"/>
        <v>401.590576</v>
      </c>
      <c r="D689" s="108">
        <f t="shared" si="78"/>
        <v>1.1919999999999999E-3</v>
      </c>
      <c r="F689" s="108">
        <f t="shared" si="79"/>
        <v>-3.7754907409546234E-3</v>
      </c>
      <c r="G689" s="108">
        <f t="shared" si="80"/>
        <v>2.9605675356311423E-2</v>
      </c>
      <c r="I689" s="118">
        <f t="shared" si="81"/>
        <v>2.1789507776315306E-5</v>
      </c>
      <c r="J689" s="118">
        <f t="shared" si="82"/>
        <v>8.1128675792069684E-4</v>
      </c>
      <c r="Q689" s="111">
        <v>42586</v>
      </c>
      <c r="R689">
        <v>566.328979</v>
      </c>
      <c r="S689" s="111">
        <v>43735</v>
      </c>
      <c r="T689">
        <v>174.71099899999999</v>
      </c>
      <c r="U689" s="63">
        <v>44053</v>
      </c>
      <c r="V689" s="57">
        <v>0.13189999999999999</v>
      </c>
    </row>
    <row r="690" spans="1:22" x14ac:dyDescent="0.25">
      <c r="A690" s="107">
        <v>44049</v>
      </c>
      <c r="B690" s="100">
        <f t="shared" si="83"/>
        <v>11749.871094</v>
      </c>
      <c r="C690" s="100">
        <f t="shared" si="84"/>
        <v>394.96194500000001</v>
      </c>
      <c r="D690" s="108">
        <f t="shared" si="78"/>
        <v>1.1919999999999999E-3</v>
      </c>
      <c r="F690" s="108">
        <f t="shared" si="79"/>
        <v>4.7587188863053242E-2</v>
      </c>
      <c r="G690" s="108">
        <f t="shared" si="80"/>
        <v>-1.6643683478923421E-2</v>
      </c>
      <c r="I690" s="118">
        <f t="shared" si="81"/>
        <v>2.1804002678748849E-3</v>
      </c>
      <c r="J690" s="118">
        <f t="shared" si="82"/>
        <v>3.1564009502119106E-4</v>
      </c>
      <c r="Q690" s="111">
        <v>42587</v>
      </c>
      <c r="R690">
        <v>578.28100600000005</v>
      </c>
      <c r="S690" s="111">
        <v>43736</v>
      </c>
      <c r="T690">
        <v>174.572891</v>
      </c>
      <c r="U690" s="63">
        <v>44054</v>
      </c>
      <c r="V690" s="57">
        <v>0.13450000000000001</v>
      </c>
    </row>
    <row r="691" spans="1:22" x14ac:dyDescent="0.25">
      <c r="A691" s="107">
        <v>44050</v>
      </c>
      <c r="B691" s="100">
        <f t="shared" si="83"/>
        <v>11778.894531</v>
      </c>
      <c r="C691" s="100">
        <f t="shared" si="84"/>
        <v>379.51284800000002</v>
      </c>
      <c r="D691" s="108">
        <f t="shared" si="78"/>
        <v>1.243E-3</v>
      </c>
      <c r="F691" s="108">
        <f t="shared" si="79"/>
        <v>2.4670611440669177E-3</v>
      </c>
      <c r="G691" s="108">
        <f t="shared" si="80"/>
        <v>-3.9900967152725286E-2</v>
      </c>
      <c r="I691" s="118">
        <f t="shared" si="81"/>
        <v>2.4794552341890109E-6</v>
      </c>
      <c r="J691" s="118">
        <f t="shared" si="82"/>
        <v>1.6829313679263571E-3</v>
      </c>
      <c r="Q691" s="111">
        <v>42588</v>
      </c>
      <c r="R691">
        <v>575.03002900000001</v>
      </c>
      <c r="S691" s="111">
        <v>43737</v>
      </c>
      <c r="T691">
        <v>170.503479</v>
      </c>
      <c r="U691" s="63">
        <v>44055</v>
      </c>
      <c r="V691" s="57">
        <v>0.13189999999999999</v>
      </c>
    </row>
    <row r="692" spans="1:22" x14ac:dyDescent="0.25">
      <c r="A692" s="107">
        <v>44053</v>
      </c>
      <c r="B692" s="100">
        <f t="shared" si="83"/>
        <v>11662.256836</v>
      </c>
      <c r="C692" s="100">
        <f t="shared" si="84"/>
        <v>395.88757299999997</v>
      </c>
      <c r="D692" s="108">
        <f t="shared" si="78"/>
        <v>1.3189999999999999E-3</v>
      </c>
      <c r="F692" s="108">
        <f t="shared" si="79"/>
        <v>-9.9516150695819761E-3</v>
      </c>
      <c r="G692" s="108">
        <f t="shared" si="80"/>
        <v>4.2241813044647358E-2</v>
      </c>
      <c r="I692" s="118">
        <f t="shared" si="81"/>
        <v>1.1759336860403495E-4</v>
      </c>
      <c r="J692" s="118">
        <f t="shared" si="82"/>
        <v>1.6907913793693114E-3</v>
      </c>
      <c r="Q692" s="111">
        <v>42589</v>
      </c>
      <c r="R692">
        <v>587.77099599999997</v>
      </c>
      <c r="S692" s="111">
        <v>43738</v>
      </c>
      <c r="T692">
        <v>179.872208</v>
      </c>
      <c r="U692" s="63">
        <v>44056</v>
      </c>
      <c r="V692" s="57">
        <v>0.13450000000000001</v>
      </c>
    </row>
    <row r="693" spans="1:22" x14ac:dyDescent="0.25">
      <c r="A693" s="107">
        <v>44054</v>
      </c>
      <c r="B693" s="100">
        <f t="shared" si="83"/>
        <v>11881.647461</v>
      </c>
      <c r="C693" s="100">
        <f t="shared" si="84"/>
        <v>380.38406400000002</v>
      </c>
      <c r="D693" s="108">
        <f t="shared" si="78"/>
        <v>1.3450000000000001E-3</v>
      </c>
      <c r="F693" s="108">
        <f t="shared" si="79"/>
        <v>1.8637263607265808E-2</v>
      </c>
      <c r="G693" s="108">
        <f t="shared" si="80"/>
        <v>-3.994882733049554E-2</v>
      </c>
      <c r="I693" s="118">
        <f t="shared" si="81"/>
        <v>3.1487902953191273E-4</v>
      </c>
      <c r="J693" s="118">
        <f t="shared" si="82"/>
        <v>1.6868604469800559E-3</v>
      </c>
      <c r="Q693" s="111">
        <v>42590</v>
      </c>
      <c r="R693">
        <v>592.73602300000005</v>
      </c>
      <c r="S693" s="111">
        <v>43739</v>
      </c>
      <c r="T693">
        <v>177.34042400000001</v>
      </c>
      <c r="U693" s="63">
        <v>44057</v>
      </c>
      <c r="V693" s="57">
        <v>0.12939999999999999</v>
      </c>
    </row>
    <row r="694" spans="1:22" x14ac:dyDescent="0.25">
      <c r="A694" s="107">
        <v>44055</v>
      </c>
      <c r="B694" s="100">
        <f t="shared" si="83"/>
        <v>11404.596680000001</v>
      </c>
      <c r="C694" s="100">
        <f t="shared" si="84"/>
        <v>391.02417000000003</v>
      </c>
      <c r="D694" s="108">
        <f t="shared" si="78"/>
        <v>1.3189999999999999E-3</v>
      </c>
      <c r="F694" s="108">
        <f t="shared" si="79"/>
        <v>-4.0978487814374631E-2</v>
      </c>
      <c r="G694" s="108">
        <f t="shared" si="80"/>
        <v>2.7587936882391695E-2</v>
      </c>
      <c r="I694" s="118">
        <f t="shared" si="81"/>
        <v>1.7531739714967333E-3</v>
      </c>
      <c r="J694" s="118">
        <f t="shared" si="82"/>
        <v>7.0041514914630351E-4</v>
      </c>
      <c r="Q694" s="111">
        <v>42591</v>
      </c>
      <c r="R694">
        <v>591.03802499999995</v>
      </c>
      <c r="S694" s="111">
        <v>43740</v>
      </c>
      <c r="T694">
        <v>180.71051</v>
      </c>
      <c r="U694" s="63">
        <v>44060</v>
      </c>
      <c r="V694" s="57">
        <v>0.12429999999999999</v>
      </c>
    </row>
    <row r="695" spans="1:22" x14ac:dyDescent="0.25">
      <c r="A695" s="107">
        <v>44056</v>
      </c>
      <c r="B695" s="100">
        <f t="shared" si="83"/>
        <v>11588.405273</v>
      </c>
      <c r="C695" s="100">
        <f t="shared" si="84"/>
        <v>428.74179099999998</v>
      </c>
      <c r="D695" s="108">
        <f t="shared" si="78"/>
        <v>1.3450000000000001E-3</v>
      </c>
      <c r="F695" s="108">
        <f t="shared" si="79"/>
        <v>1.5988561128660095E-2</v>
      </c>
      <c r="G695" s="108">
        <f t="shared" si="80"/>
        <v>9.2085478009549249E-2</v>
      </c>
      <c r="I695" s="118">
        <f t="shared" si="81"/>
        <v>2.2789309830250067E-4</v>
      </c>
      <c r="J695" s="118">
        <f t="shared" si="82"/>
        <v>8.2742489319596272E-3</v>
      </c>
      <c r="Q695" s="111">
        <v>42592</v>
      </c>
      <c r="R695">
        <v>587.64801</v>
      </c>
      <c r="S695" s="111">
        <v>43741</v>
      </c>
      <c r="T695">
        <v>175.199341</v>
      </c>
      <c r="U695" s="63">
        <v>44061</v>
      </c>
      <c r="V695" s="57">
        <v>0.12180000000000001</v>
      </c>
    </row>
    <row r="696" spans="1:22" x14ac:dyDescent="0.25">
      <c r="A696" s="107">
        <v>44057</v>
      </c>
      <c r="B696" s="100">
        <f t="shared" si="83"/>
        <v>11772.659180000001</v>
      </c>
      <c r="C696" s="100">
        <f t="shared" si="84"/>
        <v>437.39782700000001</v>
      </c>
      <c r="D696" s="108">
        <f t="shared" si="78"/>
        <v>1.2939999999999998E-3</v>
      </c>
      <c r="F696" s="108">
        <f t="shared" si="79"/>
        <v>1.5774771583648928E-2</v>
      </c>
      <c r="G696" s="108">
        <f t="shared" si="80"/>
        <v>1.9988288296471701E-2</v>
      </c>
      <c r="I696" s="118">
        <f t="shared" si="81"/>
        <v>2.2148401534814754E-4</v>
      </c>
      <c r="J696" s="118">
        <f t="shared" si="82"/>
        <v>3.5591497393107276E-4</v>
      </c>
      <c r="Q696" s="111">
        <v>42593</v>
      </c>
      <c r="R696">
        <v>592.12402299999997</v>
      </c>
      <c r="S696" s="111">
        <v>43742</v>
      </c>
      <c r="T696">
        <v>176.98500100000001</v>
      </c>
      <c r="U696" s="63">
        <v>44062</v>
      </c>
      <c r="V696" s="57">
        <v>0.12180000000000001</v>
      </c>
    </row>
    <row r="697" spans="1:22" x14ac:dyDescent="0.25">
      <c r="A697" s="107">
        <v>44060</v>
      </c>
      <c r="B697" s="100">
        <f t="shared" si="83"/>
        <v>11895.658203000001</v>
      </c>
      <c r="C697" s="100">
        <f t="shared" si="84"/>
        <v>429.53125</v>
      </c>
      <c r="D697" s="108">
        <f t="shared" si="78"/>
        <v>1.243E-3</v>
      </c>
      <c r="F697" s="108">
        <f t="shared" si="79"/>
        <v>1.0393652263987363E-2</v>
      </c>
      <c r="G697" s="108">
        <f t="shared" si="80"/>
        <v>-1.8148642438022833E-2</v>
      </c>
      <c r="I697" s="118">
        <f t="shared" si="81"/>
        <v>9.0273176203923639E-5</v>
      </c>
      <c r="J697" s="118">
        <f t="shared" si="82"/>
        <v>3.7137998932769602E-4</v>
      </c>
      <c r="Q697" s="111">
        <v>42594</v>
      </c>
      <c r="R697">
        <v>588.79797399999995</v>
      </c>
      <c r="S697" s="111">
        <v>43743</v>
      </c>
      <c r="T697">
        <v>176.351517</v>
      </c>
      <c r="U697" s="63">
        <v>44063</v>
      </c>
      <c r="V697" s="57">
        <v>0.1091</v>
      </c>
    </row>
    <row r="698" spans="1:22" x14ac:dyDescent="0.25">
      <c r="A698" s="107">
        <v>44061</v>
      </c>
      <c r="B698" s="100">
        <f t="shared" si="83"/>
        <v>12251.895508</v>
      </c>
      <c r="C698" s="100">
        <f t="shared" si="84"/>
        <v>423.66931199999999</v>
      </c>
      <c r="D698" s="108">
        <f t="shared" si="78"/>
        <v>1.2180000000000001E-3</v>
      </c>
      <c r="F698" s="108">
        <f t="shared" si="79"/>
        <v>2.9507183717138119E-2</v>
      </c>
      <c r="G698" s="108">
        <f t="shared" si="80"/>
        <v>-1.3741271395329768E-2</v>
      </c>
      <c r="I698" s="118">
        <f t="shared" si="81"/>
        <v>8.1880398481037615E-4</v>
      </c>
      <c r="J698" s="118">
        <f t="shared" si="82"/>
        <v>2.2093405907548999E-4</v>
      </c>
      <c r="Q698" s="111">
        <v>42595</v>
      </c>
      <c r="R698">
        <v>587.35699499999998</v>
      </c>
      <c r="S698" s="111">
        <v>43744</v>
      </c>
      <c r="T698">
        <v>173.05914300000001</v>
      </c>
      <c r="U698" s="63">
        <v>44064</v>
      </c>
      <c r="V698" s="57">
        <v>0.1192</v>
      </c>
    </row>
    <row r="699" spans="1:22" x14ac:dyDescent="0.25">
      <c r="A699" s="107">
        <v>44062</v>
      </c>
      <c r="B699" s="100">
        <f t="shared" si="83"/>
        <v>11990.884765999999</v>
      </c>
      <c r="C699" s="100">
        <f t="shared" si="84"/>
        <v>406.463776</v>
      </c>
      <c r="D699" s="108">
        <f t="shared" si="78"/>
        <v>1.2180000000000001E-3</v>
      </c>
      <c r="F699" s="108">
        <f t="shared" si="79"/>
        <v>-2.1533902057139898E-2</v>
      </c>
      <c r="G699" s="108">
        <f t="shared" si="80"/>
        <v>-4.145841331824851E-2</v>
      </c>
      <c r="I699" s="118">
        <f t="shared" si="81"/>
        <v>5.0294048355625667E-4</v>
      </c>
      <c r="J699" s="118">
        <f t="shared" si="82"/>
        <v>1.8131409368885906E-3</v>
      </c>
      <c r="Q699" s="111">
        <v>42596</v>
      </c>
      <c r="R699">
        <v>585.58898899999997</v>
      </c>
      <c r="S699" s="111">
        <v>43745</v>
      </c>
      <c r="T699">
        <v>181.18634</v>
      </c>
      <c r="U699" s="63">
        <v>44067</v>
      </c>
      <c r="V699" s="57">
        <v>0.12180000000000001</v>
      </c>
    </row>
    <row r="700" spans="1:22" x14ac:dyDescent="0.25">
      <c r="A700" s="107">
        <v>44063</v>
      </c>
      <c r="B700" s="100">
        <f t="shared" si="83"/>
        <v>11761.5</v>
      </c>
      <c r="C700" s="100">
        <f t="shared" si="84"/>
        <v>416.43978900000002</v>
      </c>
      <c r="D700" s="108">
        <f t="shared" si="78"/>
        <v>1.091E-3</v>
      </c>
      <c r="F700" s="108">
        <f t="shared" si="79"/>
        <v>-1.9315272953306817E-2</v>
      </c>
      <c r="G700" s="108">
        <f t="shared" si="80"/>
        <v>2.4247073844750666E-2</v>
      </c>
      <c r="I700" s="118">
        <f t="shared" si="81"/>
        <v>4.0835136138836693E-4</v>
      </c>
      <c r="J700" s="118">
        <f t="shared" si="82"/>
        <v>5.3474224548832406E-4</v>
      </c>
      <c r="Q700" s="111">
        <v>42597</v>
      </c>
      <c r="R700">
        <v>570.49401899999998</v>
      </c>
      <c r="S700" s="111">
        <v>43746</v>
      </c>
      <c r="T700">
        <v>182.02156099999999</v>
      </c>
      <c r="U700" s="63">
        <v>44068</v>
      </c>
      <c r="V700" s="57">
        <v>0.12180000000000001</v>
      </c>
    </row>
    <row r="701" spans="1:22" x14ac:dyDescent="0.25">
      <c r="A701" s="107">
        <v>44064</v>
      </c>
      <c r="B701" s="100">
        <f t="shared" si="83"/>
        <v>11878.026367</v>
      </c>
      <c r="C701" s="100">
        <f t="shared" si="84"/>
        <v>389.12634300000002</v>
      </c>
      <c r="D701" s="108">
        <f t="shared" si="78"/>
        <v>1.1919999999999999E-3</v>
      </c>
      <c r="F701" s="108">
        <f t="shared" si="79"/>
        <v>9.8586840524070851E-3</v>
      </c>
      <c r="G701" s="108">
        <f t="shared" si="80"/>
        <v>-6.7837806841856363E-2</v>
      </c>
      <c r="I701" s="118">
        <f t="shared" si="81"/>
        <v>8.0393666146407066E-5</v>
      </c>
      <c r="J701" s="118">
        <f t="shared" si="82"/>
        <v>4.7555348641755936E-3</v>
      </c>
      <c r="Q701" s="111">
        <v>42598</v>
      </c>
      <c r="R701">
        <v>567.24298099999999</v>
      </c>
      <c r="S701" s="111">
        <v>43747</v>
      </c>
      <c r="T701">
        <v>193.29325900000001</v>
      </c>
      <c r="U701" s="63">
        <v>44069</v>
      </c>
      <c r="V701" s="57">
        <v>0.1192</v>
      </c>
    </row>
    <row r="702" spans="1:22" x14ac:dyDescent="0.25">
      <c r="A702" s="107">
        <v>44067</v>
      </c>
      <c r="B702" s="100">
        <f t="shared" si="83"/>
        <v>11663.689453000001</v>
      </c>
      <c r="C702" s="100">
        <f t="shared" si="84"/>
        <v>408.14419600000002</v>
      </c>
      <c r="D702" s="108">
        <f t="shared" si="78"/>
        <v>1.2180000000000001E-3</v>
      </c>
      <c r="F702" s="108">
        <f t="shared" si="79"/>
        <v>-1.8209618897351731E-2</v>
      </c>
      <c r="G702" s="108">
        <f t="shared" si="80"/>
        <v>4.7716453445161733E-2</v>
      </c>
      <c r="I702" s="118">
        <f t="shared" si="81"/>
        <v>3.6488836919477188E-4</v>
      </c>
      <c r="J702" s="118">
        <f t="shared" si="82"/>
        <v>2.1709891028946953E-3</v>
      </c>
      <c r="Q702" s="111">
        <v>42599</v>
      </c>
      <c r="R702">
        <v>577.760986</v>
      </c>
      <c r="S702" s="111">
        <v>43748</v>
      </c>
      <c r="T702">
        <v>191.65966800000001</v>
      </c>
      <c r="U702" s="63">
        <v>44070</v>
      </c>
      <c r="V702" s="57">
        <v>0.1192</v>
      </c>
    </row>
    <row r="703" spans="1:22" x14ac:dyDescent="0.25">
      <c r="A703" s="107">
        <v>44068</v>
      </c>
      <c r="B703" s="100">
        <f t="shared" si="83"/>
        <v>11773.588867</v>
      </c>
      <c r="C703" s="100">
        <f t="shared" si="84"/>
        <v>384.00103799999999</v>
      </c>
      <c r="D703" s="108">
        <f t="shared" si="78"/>
        <v>1.2180000000000001E-3</v>
      </c>
      <c r="F703" s="108">
        <f t="shared" si="79"/>
        <v>9.3782407651801236E-3</v>
      </c>
      <c r="G703" s="108">
        <f t="shared" si="80"/>
        <v>-6.0975277825024321E-2</v>
      </c>
      <c r="I703" s="118">
        <f t="shared" si="81"/>
        <v>7.2008941199199923E-5</v>
      </c>
      <c r="J703" s="118">
        <f t="shared" si="82"/>
        <v>3.856143866130994E-3</v>
      </c>
      <c r="Q703" s="111">
        <v>42600</v>
      </c>
      <c r="R703">
        <v>573.70696999999996</v>
      </c>
      <c r="S703" s="111">
        <v>43749</v>
      </c>
      <c r="T703">
        <v>182.56968699999999</v>
      </c>
      <c r="U703" s="63">
        <v>44071</v>
      </c>
      <c r="V703" s="57">
        <v>0.1091</v>
      </c>
    </row>
    <row r="704" spans="1:22" x14ac:dyDescent="0.25">
      <c r="A704" s="107">
        <v>44069</v>
      </c>
      <c r="B704" s="100">
        <f t="shared" si="83"/>
        <v>11366.894531</v>
      </c>
      <c r="C704" s="100">
        <f t="shared" si="84"/>
        <v>386.46612499999998</v>
      </c>
      <c r="D704" s="108">
        <f t="shared" si="78"/>
        <v>1.1919999999999999E-3</v>
      </c>
      <c r="F704" s="108">
        <f t="shared" si="79"/>
        <v>-3.5153649141212995E-2</v>
      </c>
      <c r="G704" s="108">
        <f t="shared" si="80"/>
        <v>6.39896294043929E-3</v>
      </c>
      <c r="I704" s="118">
        <f t="shared" si="81"/>
        <v>1.2993200047187741E-3</v>
      </c>
      <c r="J704" s="118">
        <f t="shared" si="82"/>
        <v>2.7840223759361203E-5</v>
      </c>
      <c r="Q704" s="111">
        <v>42601</v>
      </c>
      <c r="R704">
        <v>574.33898899999997</v>
      </c>
      <c r="S704" s="111">
        <v>43750</v>
      </c>
      <c r="T704">
        <v>180.82664500000001</v>
      </c>
      <c r="U704" s="63">
        <v>44074</v>
      </c>
      <c r="V704" s="57">
        <v>0.1116</v>
      </c>
    </row>
    <row r="705" spans="1:22" x14ac:dyDescent="0.25">
      <c r="A705" s="107">
        <v>44070</v>
      </c>
      <c r="B705" s="100">
        <f t="shared" si="83"/>
        <v>11485.608398</v>
      </c>
      <c r="C705" s="100">
        <f t="shared" si="84"/>
        <v>382.63262900000001</v>
      </c>
      <c r="D705" s="108">
        <f t="shared" si="78"/>
        <v>1.1919999999999999E-3</v>
      </c>
      <c r="F705" s="108">
        <f t="shared" si="79"/>
        <v>1.0389665871537446E-2</v>
      </c>
      <c r="G705" s="108">
        <f t="shared" si="80"/>
        <v>-9.9688830005444373E-3</v>
      </c>
      <c r="I705" s="118">
        <f t="shared" si="81"/>
        <v>9.0197440914119577E-5</v>
      </c>
      <c r="J705" s="118">
        <f t="shared" si="82"/>
        <v>1.2302053714521738E-4</v>
      </c>
      <c r="Q705" s="111">
        <v>42602</v>
      </c>
      <c r="R705">
        <v>576.08398399999999</v>
      </c>
      <c r="S705" s="111">
        <v>43751</v>
      </c>
      <c r="T705">
        <v>182.07515000000001</v>
      </c>
      <c r="U705" s="63">
        <v>44075</v>
      </c>
      <c r="V705" s="57">
        <v>0.1167</v>
      </c>
    </row>
    <row r="706" spans="1:22" x14ac:dyDescent="0.25">
      <c r="A706" s="107">
        <v>44071</v>
      </c>
      <c r="B706" s="100">
        <f t="shared" si="83"/>
        <v>11325.295898</v>
      </c>
      <c r="C706" s="100">
        <f t="shared" si="84"/>
        <v>395.874664</v>
      </c>
      <c r="D706" s="108">
        <f t="shared" si="78"/>
        <v>1.091E-3</v>
      </c>
      <c r="F706" s="108">
        <f t="shared" si="79"/>
        <v>-1.4056009121018676E-2</v>
      </c>
      <c r="G706" s="108">
        <f t="shared" si="80"/>
        <v>3.402232045671294E-2</v>
      </c>
      <c r="I706" s="118">
        <f t="shared" si="81"/>
        <v>2.2345590815512376E-4</v>
      </c>
      <c r="J706" s="118">
        <f t="shared" si="82"/>
        <v>1.0823929646761401E-3</v>
      </c>
      <c r="Q706" s="111">
        <v>42603</v>
      </c>
      <c r="R706">
        <v>581.93902600000001</v>
      </c>
      <c r="S706" s="111">
        <v>43752</v>
      </c>
      <c r="T706">
        <v>186.96090699999999</v>
      </c>
      <c r="U706" s="63">
        <v>44076</v>
      </c>
      <c r="V706" s="57">
        <v>0.1116</v>
      </c>
    </row>
    <row r="707" spans="1:22" x14ac:dyDescent="0.25">
      <c r="A707" s="107">
        <v>44074</v>
      </c>
      <c r="B707" s="100">
        <f t="shared" si="83"/>
        <v>11713.306640999999</v>
      </c>
      <c r="C707" s="100">
        <f t="shared" si="84"/>
        <v>435.07974200000001</v>
      </c>
      <c r="D707" s="108">
        <f t="shared" ref="D707:D770" si="85">VLOOKUP(A707,U$2:V$2842,2)%</f>
        <v>1.116E-3</v>
      </c>
      <c r="F707" s="108">
        <f t="shared" si="79"/>
        <v>3.3686716402664629E-2</v>
      </c>
      <c r="G707" s="108">
        <f t="shared" si="80"/>
        <v>9.4431673125400906E-2</v>
      </c>
      <c r="I707" s="118">
        <f t="shared" si="81"/>
        <v>1.0754650539284711E-3</v>
      </c>
      <c r="J707" s="118">
        <f t="shared" si="82"/>
        <v>8.7065869805835992E-3</v>
      </c>
      <c r="Q707" s="111">
        <v>42604</v>
      </c>
      <c r="R707">
        <v>581.31097399999999</v>
      </c>
      <c r="S707" s="111">
        <v>43753</v>
      </c>
      <c r="T707">
        <v>181.40606700000001</v>
      </c>
      <c r="U707" s="63">
        <v>44077</v>
      </c>
      <c r="V707" s="57">
        <v>0.1116</v>
      </c>
    </row>
    <row r="708" spans="1:22" x14ac:dyDescent="0.25">
      <c r="A708" s="107">
        <v>44075</v>
      </c>
      <c r="B708" s="100">
        <f t="shared" si="83"/>
        <v>11679.316406</v>
      </c>
      <c r="C708" s="100">
        <f t="shared" si="84"/>
        <v>477.05191000000002</v>
      </c>
      <c r="D708" s="108">
        <f t="shared" si="85"/>
        <v>1.1670000000000001E-3</v>
      </c>
      <c r="F708" s="108">
        <f t="shared" si="79"/>
        <v>-2.9060664854014817E-3</v>
      </c>
      <c r="G708" s="108">
        <f t="shared" si="80"/>
        <v>9.2095981731947774E-2</v>
      </c>
      <c r="I708" s="118">
        <f t="shared" si="81"/>
        <v>1.4428594861792872E-5</v>
      </c>
      <c r="J708" s="118">
        <f t="shared" si="82"/>
        <v>8.2761599403599131E-3</v>
      </c>
      <c r="Q708" s="111">
        <v>42605</v>
      </c>
      <c r="R708">
        <v>586.77099599999997</v>
      </c>
      <c r="S708" s="111">
        <v>43754</v>
      </c>
      <c r="T708">
        <v>176.01350400000001</v>
      </c>
      <c r="U708" s="63">
        <v>44078</v>
      </c>
      <c r="V708" s="57">
        <v>0.1192</v>
      </c>
    </row>
    <row r="709" spans="1:22" x14ac:dyDescent="0.25">
      <c r="A709" s="107">
        <v>44076</v>
      </c>
      <c r="B709" s="100">
        <f t="shared" si="83"/>
        <v>11964.823242</v>
      </c>
      <c r="C709" s="100">
        <f t="shared" si="84"/>
        <v>440.04049700000002</v>
      </c>
      <c r="D709" s="108">
        <f t="shared" si="85"/>
        <v>1.116E-3</v>
      </c>
      <c r="F709" s="108">
        <f t="shared" si="79"/>
        <v>2.4151499526443132E-2</v>
      </c>
      <c r="G709" s="108">
        <f t="shared" si="80"/>
        <v>-8.0758549649655009E-2</v>
      </c>
      <c r="I709" s="118">
        <f t="shared" si="81"/>
        <v>5.4098419698299859E-4</v>
      </c>
      <c r="J709" s="118">
        <f t="shared" si="82"/>
        <v>6.7045192867872579E-3</v>
      </c>
      <c r="Q709" s="111">
        <v>42606</v>
      </c>
      <c r="R709">
        <v>583.41198699999995</v>
      </c>
      <c r="S709" s="111">
        <v>43755</v>
      </c>
      <c r="T709">
        <v>178.02835099999999</v>
      </c>
      <c r="U709" s="63">
        <v>44082</v>
      </c>
      <c r="V709" s="57">
        <v>0.1268</v>
      </c>
    </row>
    <row r="710" spans="1:22" x14ac:dyDescent="0.25">
      <c r="A710" s="107">
        <v>44077</v>
      </c>
      <c r="B710" s="100">
        <f t="shared" si="83"/>
        <v>11407.191406</v>
      </c>
      <c r="C710" s="100">
        <f t="shared" si="84"/>
        <v>385.67193600000002</v>
      </c>
      <c r="D710" s="108">
        <f t="shared" si="85"/>
        <v>1.116E-3</v>
      </c>
      <c r="F710" s="108">
        <f t="shared" si="79"/>
        <v>-4.7726966728536269E-2</v>
      </c>
      <c r="G710" s="108">
        <f t="shared" si="80"/>
        <v>-0.13187965995979667</v>
      </c>
      <c r="I710" s="118">
        <f t="shared" si="81"/>
        <v>2.3638459854357953E-3</v>
      </c>
      <c r="J710" s="118">
        <f t="shared" si="82"/>
        <v>1.7689595662279879E-2</v>
      </c>
      <c r="Q710" s="111">
        <v>42607</v>
      </c>
      <c r="R710">
        <v>580.17999299999997</v>
      </c>
      <c r="S710" s="111">
        <v>43756</v>
      </c>
      <c r="T710">
        <v>173.62133800000001</v>
      </c>
      <c r="U710" s="63">
        <v>44083</v>
      </c>
      <c r="V710" s="57">
        <v>0.13450000000000001</v>
      </c>
    </row>
    <row r="711" spans="1:22" x14ac:dyDescent="0.25">
      <c r="A711" s="107">
        <v>44078</v>
      </c>
      <c r="B711" s="100">
        <f t="shared" si="83"/>
        <v>10230.365234000001</v>
      </c>
      <c r="C711" s="100">
        <f t="shared" si="84"/>
        <v>388.24115</v>
      </c>
      <c r="D711" s="108">
        <f t="shared" si="85"/>
        <v>1.1919999999999999E-3</v>
      </c>
      <c r="F711" s="108">
        <f t="shared" si="79"/>
        <v>-0.10888370002714609</v>
      </c>
      <c r="G711" s="108">
        <f t="shared" si="80"/>
        <v>6.6395658243036948E-3</v>
      </c>
      <c r="I711" s="118">
        <f t="shared" si="81"/>
        <v>1.2050799281856739E-2</v>
      </c>
      <c r="J711" s="118">
        <f t="shared" si="82"/>
        <v>3.0437139721999334E-5</v>
      </c>
      <c r="Q711" s="111">
        <v>42608</v>
      </c>
      <c r="R711">
        <v>577.75299099999995</v>
      </c>
      <c r="S711" s="111">
        <v>43757</v>
      </c>
      <c r="T711">
        <v>172.913025</v>
      </c>
      <c r="U711" s="63">
        <v>44084</v>
      </c>
      <c r="V711" s="57">
        <v>0.13189999999999999</v>
      </c>
    </row>
    <row r="712" spans="1:22" x14ac:dyDescent="0.25">
      <c r="A712" s="107">
        <v>44082</v>
      </c>
      <c r="B712" s="100">
        <f t="shared" si="83"/>
        <v>10369.306640999999</v>
      </c>
      <c r="C712" s="100">
        <f t="shared" si="84"/>
        <v>337.60211199999998</v>
      </c>
      <c r="D712" s="108">
        <f t="shared" si="85"/>
        <v>1.268E-3</v>
      </c>
      <c r="F712" s="108">
        <f t="shared" si="79"/>
        <v>1.3489876425772707E-2</v>
      </c>
      <c r="G712" s="108">
        <f t="shared" si="80"/>
        <v>-0.13975864855147702</v>
      </c>
      <c r="I712" s="118">
        <f t="shared" si="81"/>
        <v>1.5869559240273666E-4</v>
      </c>
      <c r="J712" s="118">
        <f t="shared" si="82"/>
        <v>1.9847520375938277E-2</v>
      </c>
      <c r="Q712" s="111">
        <v>42609</v>
      </c>
      <c r="R712">
        <v>579.45202600000005</v>
      </c>
      <c r="S712" s="111">
        <v>43758</v>
      </c>
      <c r="T712">
        <v>175.534378</v>
      </c>
      <c r="U712" s="63">
        <v>44085</v>
      </c>
      <c r="V712" s="57">
        <v>0.12939999999999999</v>
      </c>
    </row>
    <row r="713" spans="1:22" x14ac:dyDescent="0.25">
      <c r="A713" s="107">
        <v>44083</v>
      </c>
      <c r="B713" s="100">
        <f t="shared" si="83"/>
        <v>10134.151367</v>
      </c>
      <c r="C713" s="100">
        <f t="shared" si="84"/>
        <v>351.11001599999997</v>
      </c>
      <c r="D713" s="108">
        <f t="shared" si="85"/>
        <v>1.3450000000000001E-3</v>
      </c>
      <c r="F713" s="108">
        <f t="shared" ref="F713:F776" si="86">LN(B713)-LN(B712)</f>
        <v>-2.29391145078921E-2</v>
      </c>
      <c r="G713" s="108">
        <f t="shared" ref="G713:G776" si="87">LN(C713)-LN(C712)</f>
        <v>3.923159162612766E-2</v>
      </c>
      <c r="I713" s="118">
        <f t="shared" ref="I713:I776" si="88">(F713-N$6)^2</f>
        <v>5.6794263479512867E-4</v>
      </c>
      <c r="J713" s="118">
        <f t="shared" ref="J713:J776" si="89">(G713-O$6)^2</f>
        <v>1.4522968164157894E-3</v>
      </c>
      <c r="Q713" s="111">
        <v>42610</v>
      </c>
      <c r="R713">
        <v>569.830017</v>
      </c>
      <c r="S713" s="111">
        <v>43759</v>
      </c>
      <c r="T713">
        <v>174.92098999999999</v>
      </c>
      <c r="U713" s="63">
        <v>44088</v>
      </c>
      <c r="V713" s="57">
        <v>0.12939999999999999</v>
      </c>
    </row>
    <row r="714" spans="1:22" x14ac:dyDescent="0.25">
      <c r="A714" s="107">
        <v>44084</v>
      </c>
      <c r="B714" s="100">
        <f t="shared" si="83"/>
        <v>10242.330078000001</v>
      </c>
      <c r="C714" s="100">
        <f t="shared" si="84"/>
        <v>368.10189800000001</v>
      </c>
      <c r="D714" s="108">
        <f t="shared" si="85"/>
        <v>1.3189999999999999E-3</v>
      </c>
      <c r="F714" s="108">
        <f t="shared" si="86"/>
        <v>1.0618096913834307E-2</v>
      </c>
      <c r="G714" s="108">
        <f t="shared" si="87"/>
        <v>4.7260186326702147E-2</v>
      </c>
      <c r="I714" s="118">
        <f t="shared" si="88"/>
        <v>9.4588547471972416E-5</v>
      </c>
      <c r="J714" s="118">
        <f t="shared" si="89"/>
        <v>2.1286787772384947E-3</v>
      </c>
      <c r="Q714" s="111">
        <v>42611</v>
      </c>
      <c r="R714">
        <v>574.07098399999995</v>
      </c>
      <c r="S714" s="111">
        <v>43760</v>
      </c>
      <c r="T714">
        <v>172.30085800000001</v>
      </c>
      <c r="U714" s="63">
        <v>44089</v>
      </c>
      <c r="V714" s="57">
        <v>0.12429999999999999</v>
      </c>
    </row>
    <row r="715" spans="1:22" x14ac:dyDescent="0.25">
      <c r="A715" s="107">
        <v>44085</v>
      </c>
      <c r="B715" s="100">
        <f t="shared" ref="B715:B778" si="90">VLOOKUP(A715,Q$2:R$2842,2)</f>
        <v>10369.028319999999</v>
      </c>
      <c r="C715" s="100">
        <f t="shared" si="84"/>
        <v>374.69558699999999</v>
      </c>
      <c r="D715" s="108">
        <f t="shared" si="85"/>
        <v>1.2939999999999998E-3</v>
      </c>
      <c r="F715" s="108">
        <f t="shared" si="86"/>
        <v>1.2294176384235911E-2</v>
      </c>
      <c r="G715" s="108">
        <f t="shared" si="87"/>
        <v>1.7754131729115663E-2</v>
      </c>
      <c r="I715" s="118">
        <f t="shared" si="88"/>
        <v>1.2999976264209488E-4</v>
      </c>
      <c r="J715" s="118">
        <f t="shared" si="89"/>
        <v>2.7660853443179528E-4</v>
      </c>
      <c r="Q715" s="111">
        <v>42612</v>
      </c>
      <c r="R715">
        <v>574.114014</v>
      </c>
      <c r="S715" s="111">
        <v>43761</v>
      </c>
      <c r="T715">
        <v>162.40278599999999</v>
      </c>
      <c r="U715" s="63">
        <v>44090</v>
      </c>
      <c r="V715" s="57">
        <v>0.1192</v>
      </c>
    </row>
    <row r="716" spans="1:22" x14ac:dyDescent="0.25">
      <c r="A716" s="107">
        <v>44088</v>
      </c>
      <c r="B716" s="100">
        <f t="shared" si="90"/>
        <v>10328.734375</v>
      </c>
      <c r="C716" s="100">
        <f t="shared" si="84"/>
        <v>377.26886000000002</v>
      </c>
      <c r="D716" s="108">
        <f t="shared" si="85"/>
        <v>1.2939999999999998E-3</v>
      </c>
      <c r="F716" s="108">
        <f t="shared" si="86"/>
        <v>-3.8935605261123385E-3</v>
      </c>
      <c r="G716" s="108">
        <f t="shared" si="87"/>
        <v>6.8441614630758707E-3</v>
      </c>
      <c r="I716" s="118">
        <f t="shared" si="88"/>
        <v>2.2905729648804153E-5</v>
      </c>
      <c r="J716" s="118">
        <f t="shared" si="89"/>
        <v>3.2736501839697076E-5</v>
      </c>
      <c r="Q716" s="111">
        <v>42613</v>
      </c>
      <c r="R716">
        <v>577.591003</v>
      </c>
      <c r="S716" s="111">
        <v>43762</v>
      </c>
      <c r="T716">
        <v>162.16854900000001</v>
      </c>
      <c r="U716" s="63">
        <v>44091</v>
      </c>
      <c r="V716" s="57">
        <v>0.1142</v>
      </c>
    </row>
    <row r="717" spans="1:22" x14ac:dyDescent="0.25">
      <c r="A717" s="107">
        <v>44089</v>
      </c>
      <c r="B717" s="100">
        <f t="shared" si="90"/>
        <v>10677.754883</v>
      </c>
      <c r="C717" s="100">
        <f t="shared" si="84"/>
        <v>364.839203</v>
      </c>
      <c r="D717" s="108">
        <f t="shared" si="85"/>
        <v>1.243E-3</v>
      </c>
      <c r="F717" s="108">
        <f t="shared" si="86"/>
        <v>3.3232838221451289E-2</v>
      </c>
      <c r="G717" s="108">
        <f t="shared" si="87"/>
        <v>-3.3501372981096011E-2</v>
      </c>
      <c r="I717" s="118">
        <f t="shared" si="88"/>
        <v>1.0459018395061821E-3</v>
      </c>
      <c r="J717" s="118">
        <f t="shared" si="89"/>
        <v>1.1988180752497478E-3</v>
      </c>
      <c r="Q717" s="111">
        <v>42614</v>
      </c>
      <c r="R717">
        <v>575.546021</v>
      </c>
      <c r="S717" s="111">
        <v>43763</v>
      </c>
      <c r="T717">
        <v>181.52320900000001</v>
      </c>
      <c r="U717" s="63">
        <v>44092</v>
      </c>
      <c r="V717" s="57">
        <v>0.1167</v>
      </c>
    </row>
    <row r="718" spans="1:22" x14ac:dyDescent="0.25">
      <c r="A718" s="107">
        <v>44090</v>
      </c>
      <c r="B718" s="100">
        <f t="shared" si="90"/>
        <v>10797.761719</v>
      </c>
      <c r="C718" s="100">
        <f t="shared" si="84"/>
        <v>365.81228599999997</v>
      </c>
      <c r="D718" s="108">
        <f t="shared" si="85"/>
        <v>1.1919999999999999E-3</v>
      </c>
      <c r="F718" s="108">
        <f t="shared" si="86"/>
        <v>1.1176269924744631E-2</v>
      </c>
      <c r="G718" s="108">
        <f t="shared" si="87"/>
        <v>2.6636052617927675E-3</v>
      </c>
      <c r="I718" s="118">
        <f t="shared" si="88"/>
        <v>1.0575731131304961E-4</v>
      </c>
      <c r="J718" s="118">
        <f t="shared" si="89"/>
        <v>2.3747608508586735E-6</v>
      </c>
      <c r="Q718" s="111">
        <v>42615</v>
      </c>
      <c r="R718">
        <v>572.40997300000004</v>
      </c>
      <c r="S718" s="111">
        <v>43764</v>
      </c>
      <c r="T718">
        <v>179.83547999999999</v>
      </c>
      <c r="U718" s="63">
        <v>44095</v>
      </c>
      <c r="V718" s="57">
        <v>0.1142</v>
      </c>
    </row>
    <row r="719" spans="1:22" x14ac:dyDescent="0.25">
      <c r="A719" s="107">
        <v>44091</v>
      </c>
      <c r="B719" s="100">
        <f t="shared" si="90"/>
        <v>10973.251953000001</v>
      </c>
      <c r="C719" s="100">
        <f t="shared" si="84"/>
        <v>389.019226</v>
      </c>
      <c r="D719" s="108">
        <f t="shared" si="85"/>
        <v>1.142E-3</v>
      </c>
      <c r="F719" s="108">
        <f t="shared" si="86"/>
        <v>1.612180651194528E-2</v>
      </c>
      <c r="G719" s="108">
        <f t="shared" si="87"/>
        <v>6.1508444509514426E-2</v>
      </c>
      <c r="I719" s="118">
        <f t="shared" si="88"/>
        <v>2.3193383151394958E-4</v>
      </c>
      <c r="J719" s="118">
        <f t="shared" si="89"/>
        <v>3.6464527106728466E-3</v>
      </c>
      <c r="Q719" s="111">
        <v>42616</v>
      </c>
      <c r="R719">
        <v>575.55499299999997</v>
      </c>
      <c r="S719" s="111">
        <v>43765</v>
      </c>
      <c r="T719">
        <v>184.24221800000001</v>
      </c>
      <c r="U719" s="63">
        <v>44096</v>
      </c>
      <c r="V719" s="57">
        <v>0.1167</v>
      </c>
    </row>
    <row r="720" spans="1:22" x14ac:dyDescent="0.25">
      <c r="A720" s="107">
        <v>44092</v>
      </c>
      <c r="B720" s="100">
        <f t="shared" si="90"/>
        <v>10951.820313</v>
      </c>
      <c r="C720" s="100">
        <f t="shared" si="84"/>
        <v>384.364532</v>
      </c>
      <c r="D720" s="108">
        <f t="shared" si="85"/>
        <v>1.1670000000000001E-3</v>
      </c>
      <c r="F720" s="108">
        <f t="shared" si="86"/>
        <v>-1.9549898459576553E-3</v>
      </c>
      <c r="G720" s="108">
        <f t="shared" si="87"/>
        <v>-1.2037362192840462E-2</v>
      </c>
      <c r="I720" s="118">
        <f t="shared" si="88"/>
        <v>8.1078142559093909E-6</v>
      </c>
      <c r="J720" s="118">
        <f t="shared" si="89"/>
        <v>1.7318406149601729E-4</v>
      </c>
      <c r="Q720" s="111">
        <v>42617</v>
      </c>
      <c r="R720">
        <v>598.59002699999996</v>
      </c>
      <c r="S720" s="111">
        <v>43766</v>
      </c>
      <c r="T720">
        <v>182.662811</v>
      </c>
      <c r="U720" s="63">
        <v>44097</v>
      </c>
      <c r="V720" s="57">
        <v>0.1142</v>
      </c>
    </row>
    <row r="721" spans="1:22" x14ac:dyDescent="0.25">
      <c r="A721" s="107">
        <v>44095</v>
      </c>
      <c r="B721" s="100">
        <f t="shared" si="90"/>
        <v>10934.925781</v>
      </c>
      <c r="C721" s="100">
        <f t="shared" si="84"/>
        <v>341.78607199999999</v>
      </c>
      <c r="D721" s="108">
        <f t="shared" si="85"/>
        <v>1.142E-3</v>
      </c>
      <c r="F721" s="108">
        <f t="shared" si="86"/>
        <v>-1.5438142593620086E-3</v>
      </c>
      <c r="G721" s="108">
        <f t="shared" si="87"/>
        <v>-0.11740638349357813</v>
      </c>
      <c r="I721" s="118">
        <f t="shared" si="88"/>
        <v>5.9352984775461084E-6</v>
      </c>
      <c r="J721" s="118">
        <f t="shared" si="89"/>
        <v>1.4049115033540255E-2</v>
      </c>
      <c r="Q721" s="111">
        <v>42618</v>
      </c>
      <c r="R721">
        <v>608.98999000000003</v>
      </c>
      <c r="S721" s="111">
        <v>43767</v>
      </c>
      <c r="T721">
        <v>190.34257500000001</v>
      </c>
      <c r="U721" s="63">
        <v>44098</v>
      </c>
      <c r="V721" s="57">
        <v>0.1116</v>
      </c>
    </row>
    <row r="722" spans="1:22" x14ac:dyDescent="0.25">
      <c r="A722" s="107">
        <v>44096</v>
      </c>
      <c r="B722" s="100">
        <f t="shared" si="90"/>
        <v>10459.624023</v>
      </c>
      <c r="C722" s="100">
        <f t="shared" si="84"/>
        <v>344.503174</v>
      </c>
      <c r="D722" s="108">
        <f t="shared" si="85"/>
        <v>1.1670000000000001E-3</v>
      </c>
      <c r="F722" s="108">
        <f t="shared" si="86"/>
        <v>-4.4439353090270473E-2</v>
      </c>
      <c r="G722" s="108">
        <f t="shared" si="87"/>
        <v>7.9182828887374157E-3</v>
      </c>
      <c r="I722" s="118">
        <f t="shared" si="88"/>
        <v>2.0549707886175573E-3</v>
      </c>
      <c r="J722" s="118">
        <f t="shared" si="89"/>
        <v>4.6181586542494631E-5</v>
      </c>
      <c r="Q722" s="111">
        <v>42619</v>
      </c>
      <c r="R722">
        <v>606.50598100000002</v>
      </c>
      <c r="S722" s="111">
        <v>43768</v>
      </c>
      <c r="T722">
        <v>184.69216900000001</v>
      </c>
      <c r="U722" s="63">
        <v>44099</v>
      </c>
      <c r="V722" s="57">
        <v>0.1116</v>
      </c>
    </row>
    <row r="723" spans="1:22" x14ac:dyDescent="0.25">
      <c r="A723" s="107">
        <v>44097</v>
      </c>
      <c r="B723" s="100">
        <f t="shared" si="90"/>
        <v>10535.492188</v>
      </c>
      <c r="C723" s="100">
        <f t="shared" si="84"/>
        <v>321.11630200000002</v>
      </c>
      <c r="D723" s="108">
        <f t="shared" si="85"/>
        <v>1.142E-3</v>
      </c>
      <c r="F723" s="108">
        <f t="shared" si="86"/>
        <v>7.2272517544984538E-3</v>
      </c>
      <c r="G723" s="108">
        <f t="shared" si="87"/>
        <v>-7.0299934726432589E-2</v>
      </c>
      <c r="I723" s="118">
        <f t="shared" si="88"/>
        <v>4.0129934454000759E-5</v>
      </c>
      <c r="J723" s="118">
        <f t="shared" si="89"/>
        <v>5.1011755174597412E-3</v>
      </c>
      <c r="Q723" s="111">
        <v>42620</v>
      </c>
      <c r="R723">
        <v>610.57299799999998</v>
      </c>
      <c r="S723" s="111">
        <v>43769</v>
      </c>
      <c r="T723">
        <v>183.96691899999999</v>
      </c>
      <c r="U723" s="63">
        <v>44102</v>
      </c>
      <c r="V723" s="57">
        <v>0.1091</v>
      </c>
    </row>
    <row r="724" spans="1:22" x14ac:dyDescent="0.25">
      <c r="A724" s="107">
        <v>44098</v>
      </c>
      <c r="B724" s="100">
        <f t="shared" si="90"/>
        <v>10248.786133</v>
      </c>
      <c r="C724" s="100">
        <f t="shared" si="84"/>
        <v>349.355591</v>
      </c>
      <c r="D724" s="108">
        <f t="shared" si="85"/>
        <v>1.116E-3</v>
      </c>
      <c r="F724" s="108">
        <f t="shared" si="86"/>
        <v>-2.7590492958683654E-2</v>
      </c>
      <c r="G724" s="108">
        <f t="shared" si="87"/>
        <v>8.4286919840315555E-2</v>
      </c>
      <c r="I724" s="118">
        <f t="shared" si="88"/>
        <v>8.1127704508216576E-4</v>
      </c>
      <c r="J724" s="118">
        <f t="shared" si="89"/>
        <v>6.9163075286517335E-3</v>
      </c>
      <c r="Q724" s="111">
        <v>42621</v>
      </c>
      <c r="R724">
        <v>614.63500999999997</v>
      </c>
      <c r="S724" s="111">
        <v>43770</v>
      </c>
      <c r="T724">
        <v>183.96989400000001</v>
      </c>
      <c r="U724" s="63">
        <v>44103</v>
      </c>
      <c r="V724" s="57">
        <v>0.1065</v>
      </c>
    </row>
    <row r="725" spans="1:22" x14ac:dyDescent="0.25">
      <c r="A725" s="107">
        <v>44099</v>
      </c>
      <c r="B725" s="100">
        <f t="shared" si="90"/>
        <v>10761.109375</v>
      </c>
      <c r="C725" s="100">
        <f t="shared" si="84"/>
        <v>352.18325800000002</v>
      </c>
      <c r="D725" s="108">
        <f t="shared" si="85"/>
        <v>1.116E-3</v>
      </c>
      <c r="F725" s="108">
        <f t="shared" si="86"/>
        <v>4.8779378662096917E-2</v>
      </c>
      <c r="G725" s="108">
        <f t="shared" si="87"/>
        <v>8.0613705632215371E-3</v>
      </c>
      <c r="I725" s="118">
        <f t="shared" si="88"/>
        <v>2.2931596087012126E-3</v>
      </c>
      <c r="J725" s="118">
        <f t="shared" si="89"/>
        <v>4.8146823455842179E-5</v>
      </c>
      <c r="Q725" s="111">
        <v>42622</v>
      </c>
      <c r="R725">
        <v>626.35199</v>
      </c>
      <c r="S725" s="111">
        <v>43771</v>
      </c>
      <c r="T725">
        <v>183.92572000000001</v>
      </c>
      <c r="U725" s="63">
        <v>44104</v>
      </c>
      <c r="V725" s="57">
        <v>0.1167</v>
      </c>
    </row>
    <row r="726" spans="1:22" x14ac:dyDescent="0.25">
      <c r="A726" s="107">
        <v>44102</v>
      </c>
      <c r="B726" s="100">
        <f t="shared" si="90"/>
        <v>10776.613281</v>
      </c>
      <c r="C726" s="100">
        <f t="shared" si="84"/>
        <v>355.159424</v>
      </c>
      <c r="D726" s="108">
        <f t="shared" si="85"/>
        <v>1.091E-3</v>
      </c>
      <c r="F726" s="108">
        <f t="shared" si="86"/>
        <v>1.4396980521649283E-3</v>
      </c>
      <c r="G726" s="108">
        <f t="shared" si="87"/>
        <v>8.4151109174932515E-3</v>
      </c>
      <c r="I726" s="118">
        <f t="shared" si="88"/>
        <v>2.9949953852633968E-7</v>
      </c>
      <c r="J726" s="118">
        <f t="shared" si="89"/>
        <v>5.3181016615761492E-5</v>
      </c>
      <c r="Q726" s="111">
        <v>42623</v>
      </c>
      <c r="R726">
        <v>622.92700200000002</v>
      </c>
      <c r="S726" s="111">
        <v>43772</v>
      </c>
      <c r="T726">
        <v>182.42501799999999</v>
      </c>
      <c r="U726" s="63">
        <v>44105</v>
      </c>
      <c r="V726" s="57">
        <v>0.1116</v>
      </c>
    </row>
    <row r="727" spans="1:22" x14ac:dyDescent="0.25">
      <c r="A727" s="107">
        <v>44103</v>
      </c>
      <c r="B727" s="100">
        <f t="shared" si="90"/>
        <v>10709.650390999999</v>
      </c>
      <c r="C727" s="100">
        <f t="shared" si="84"/>
        <v>359.757385</v>
      </c>
      <c r="D727" s="108">
        <f t="shared" si="85"/>
        <v>1.065E-3</v>
      </c>
      <c r="F727" s="108">
        <f t="shared" si="86"/>
        <v>-6.2331085407514308E-3</v>
      </c>
      <c r="G727" s="108">
        <f t="shared" si="87"/>
        <v>1.2863103342768412E-2</v>
      </c>
      <c r="I727" s="118">
        <f t="shared" si="88"/>
        <v>5.0773335723146863E-5</v>
      </c>
      <c r="J727" s="118">
        <f t="shared" si="89"/>
        <v>1.3783990354890386E-4</v>
      </c>
      <c r="Q727" s="111">
        <v>42624</v>
      </c>
      <c r="R727">
        <v>623.42401099999995</v>
      </c>
      <c r="S727" s="111">
        <v>43773</v>
      </c>
      <c r="T727">
        <v>186.35519400000001</v>
      </c>
      <c r="U727" s="63">
        <v>44106</v>
      </c>
      <c r="V727" s="57">
        <v>0.1116</v>
      </c>
    </row>
    <row r="728" spans="1:22" x14ac:dyDescent="0.25">
      <c r="A728" s="107">
        <v>44104</v>
      </c>
      <c r="B728" s="100">
        <f t="shared" si="90"/>
        <v>10843.871094</v>
      </c>
      <c r="C728" s="100">
        <f t="shared" si="84"/>
        <v>359.93786599999999</v>
      </c>
      <c r="D728" s="108">
        <f t="shared" si="85"/>
        <v>1.1670000000000001E-3</v>
      </c>
      <c r="F728" s="108">
        <f t="shared" si="86"/>
        <v>1.2454803558579641E-2</v>
      </c>
      <c r="G728" s="108">
        <f t="shared" si="87"/>
        <v>5.0154840825378244E-4</v>
      </c>
      <c r="I728" s="118">
        <f t="shared" si="88"/>
        <v>1.3368842352314497E-4</v>
      </c>
      <c r="J728" s="118">
        <f t="shared" si="89"/>
        <v>3.8567943461927464E-7</v>
      </c>
      <c r="Q728" s="111">
        <v>42625</v>
      </c>
      <c r="R728">
        <v>607.00500499999998</v>
      </c>
      <c r="S728" s="111">
        <v>43774</v>
      </c>
      <c r="T728">
        <v>189.304169</v>
      </c>
      <c r="U728" s="63">
        <v>44109</v>
      </c>
      <c r="V728" s="57">
        <v>0.12180000000000001</v>
      </c>
    </row>
    <row r="729" spans="1:22" x14ac:dyDescent="0.25">
      <c r="A729" s="107">
        <v>44105</v>
      </c>
      <c r="B729" s="100">
        <f t="shared" si="90"/>
        <v>10795.254883</v>
      </c>
      <c r="C729" s="100">
        <f t="shared" si="84"/>
        <v>353.20590199999998</v>
      </c>
      <c r="D729" s="108">
        <f t="shared" si="85"/>
        <v>1.116E-3</v>
      </c>
      <c r="F729" s="108">
        <f t="shared" si="86"/>
        <v>-4.4933693578848022E-3</v>
      </c>
      <c r="G729" s="108">
        <f t="shared" si="87"/>
        <v>-1.8880243440107414E-2</v>
      </c>
      <c r="I729" s="118">
        <f t="shared" si="88"/>
        <v>2.9006862105685898E-5</v>
      </c>
      <c r="J729" s="118">
        <f t="shared" si="89"/>
        <v>4.0011291970169815E-4</v>
      </c>
      <c r="Q729" s="111">
        <v>42626</v>
      </c>
      <c r="R729">
        <v>608.02502400000003</v>
      </c>
      <c r="S729" s="111">
        <v>43775</v>
      </c>
      <c r="T729">
        <v>191.593842</v>
      </c>
      <c r="U729" s="63">
        <v>44110</v>
      </c>
      <c r="V729" s="57">
        <v>0.1192</v>
      </c>
    </row>
    <row r="730" spans="1:22" x14ac:dyDescent="0.25">
      <c r="A730" s="107">
        <v>44106</v>
      </c>
      <c r="B730" s="100">
        <f t="shared" si="90"/>
        <v>10619.821289</v>
      </c>
      <c r="C730" s="100">
        <f t="shared" si="84"/>
        <v>346.238922</v>
      </c>
      <c r="D730" s="108">
        <f t="shared" si="85"/>
        <v>1.116E-3</v>
      </c>
      <c r="F730" s="108">
        <f t="shared" si="86"/>
        <v>-1.6384487002497394E-2</v>
      </c>
      <c r="G730" s="108">
        <f t="shared" si="87"/>
        <v>-1.9922115903573179E-2</v>
      </c>
      <c r="I730" s="118">
        <f t="shared" si="88"/>
        <v>2.9849194894986911E-4</v>
      </c>
      <c r="J730" s="118">
        <f t="shared" si="89"/>
        <v>4.4287919845175565E-4</v>
      </c>
      <c r="Q730" s="111">
        <v>42627</v>
      </c>
      <c r="R730">
        <v>608.841003</v>
      </c>
      <c r="S730" s="111">
        <v>43776</v>
      </c>
      <c r="T730">
        <v>187.97654700000001</v>
      </c>
      <c r="U730" s="63">
        <v>44111</v>
      </c>
      <c r="V730" s="57">
        <v>0.12690000000000001</v>
      </c>
    </row>
    <row r="731" spans="1:22" x14ac:dyDescent="0.25">
      <c r="A731" s="107">
        <v>44109</v>
      </c>
      <c r="B731" s="100">
        <f t="shared" si="90"/>
        <v>10676.529296999999</v>
      </c>
      <c r="C731" s="100">
        <f t="shared" si="84"/>
        <v>353.95678700000002</v>
      </c>
      <c r="D731" s="108">
        <f t="shared" si="85"/>
        <v>1.2180000000000001E-3</v>
      </c>
      <c r="F731" s="108">
        <f t="shared" si="86"/>
        <v>5.3256206317051635E-3</v>
      </c>
      <c r="G731" s="108">
        <f t="shared" si="87"/>
        <v>2.2045772295185451E-2</v>
      </c>
      <c r="I731" s="118">
        <f t="shared" si="88"/>
        <v>1.9653156637976772E-5</v>
      </c>
      <c r="J731" s="118">
        <f t="shared" si="89"/>
        <v>4.3778000288625317E-4</v>
      </c>
      <c r="Q731" s="111">
        <v>42628</v>
      </c>
      <c r="R731">
        <v>610.58801300000005</v>
      </c>
      <c r="S731" s="111">
        <v>43777</v>
      </c>
      <c r="T731">
        <v>184.21147199999999</v>
      </c>
      <c r="U731" s="63">
        <v>44112</v>
      </c>
      <c r="V731" s="57">
        <v>0.12690000000000001</v>
      </c>
    </row>
    <row r="732" spans="1:22" x14ac:dyDescent="0.25">
      <c r="A732" s="107">
        <v>44110</v>
      </c>
      <c r="B732" s="100">
        <f t="shared" si="90"/>
        <v>10796.306640999999</v>
      </c>
      <c r="C732" s="100">
        <f t="shared" si="84"/>
        <v>340.81585699999999</v>
      </c>
      <c r="D732" s="108">
        <f t="shared" si="85"/>
        <v>1.1919999999999999E-3</v>
      </c>
      <c r="F732" s="108">
        <f t="shared" si="86"/>
        <v>1.115628943115432E-2</v>
      </c>
      <c r="G732" s="108">
        <f t="shared" si="87"/>
        <v>-3.7832512432480314E-2</v>
      </c>
      <c r="I732" s="118">
        <f t="shared" si="88"/>
        <v>1.0534675823935756E-4</v>
      </c>
      <c r="J732" s="118">
        <f t="shared" si="89"/>
        <v>1.517499176033192E-3</v>
      </c>
      <c r="Q732" s="111">
        <v>42629</v>
      </c>
      <c r="R732">
        <v>607.24597200000005</v>
      </c>
      <c r="S732" s="111">
        <v>43778</v>
      </c>
      <c r="T732">
        <v>185.028717</v>
      </c>
      <c r="U732" s="63">
        <v>44113</v>
      </c>
      <c r="V732" s="57">
        <v>0.12690000000000001</v>
      </c>
    </row>
    <row r="733" spans="1:22" x14ac:dyDescent="0.25">
      <c r="A733" s="107">
        <v>44111</v>
      </c>
      <c r="B733" s="100">
        <f t="shared" si="90"/>
        <v>10603.355469</v>
      </c>
      <c r="C733" s="100">
        <f t="shared" si="84"/>
        <v>341.80865499999999</v>
      </c>
      <c r="D733" s="108">
        <f t="shared" si="85"/>
        <v>1.2690000000000002E-3</v>
      </c>
      <c r="F733" s="108">
        <f t="shared" si="86"/>
        <v>-1.8033593252564373E-2</v>
      </c>
      <c r="G733" s="108">
        <f t="shared" si="87"/>
        <v>2.9087695579272932E-3</v>
      </c>
      <c r="I733" s="118">
        <f t="shared" si="88"/>
        <v>3.5819445237961943E-4</v>
      </c>
      <c r="J733" s="118">
        <f t="shared" si="89"/>
        <v>3.1904754473530469E-6</v>
      </c>
      <c r="Q733" s="111">
        <v>42630</v>
      </c>
      <c r="R733">
        <v>607.21801800000003</v>
      </c>
      <c r="S733" s="111">
        <v>43779</v>
      </c>
      <c r="T733">
        <v>189.47728000000001</v>
      </c>
      <c r="U733" s="63">
        <v>44117</v>
      </c>
      <c r="V733" s="57">
        <v>0.12690000000000001</v>
      </c>
    </row>
    <row r="734" spans="1:22" x14ac:dyDescent="0.25">
      <c r="A734" s="107">
        <v>44112</v>
      </c>
      <c r="B734" s="100">
        <f t="shared" si="90"/>
        <v>10669.371094</v>
      </c>
      <c r="C734" s="100">
        <f t="shared" si="84"/>
        <v>350.766144</v>
      </c>
      <c r="D734" s="108">
        <f t="shared" si="85"/>
        <v>1.2690000000000002E-3</v>
      </c>
      <c r="F734" s="108">
        <f t="shared" si="86"/>
        <v>6.2066173535448854E-3</v>
      </c>
      <c r="G734" s="108">
        <f t="shared" si="87"/>
        <v>2.5868652821647409E-2</v>
      </c>
      <c r="I734" s="118">
        <f t="shared" si="88"/>
        <v>2.8240560210382939E-5</v>
      </c>
      <c r="J734" s="118">
        <f t="shared" si="89"/>
        <v>6.1236815210426328E-4</v>
      </c>
      <c r="Q734" s="111">
        <v>42631</v>
      </c>
      <c r="R734">
        <v>606.28301999999996</v>
      </c>
      <c r="S734" s="111">
        <v>43780</v>
      </c>
      <c r="T734">
        <v>185.48963900000001</v>
      </c>
      <c r="U734" s="63">
        <v>44118</v>
      </c>
      <c r="V734" s="57">
        <v>0.12180000000000001</v>
      </c>
    </row>
    <row r="735" spans="1:22" x14ac:dyDescent="0.25">
      <c r="A735" s="107">
        <v>44113</v>
      </c>
      <c r="B735" s="100">
        <f t="shared" si="90"/>
        <v>10927.913086</v>
      </c>
      <c r="C735" s="100">
        <f t="shared" si="84"/>
        <v>365.590485</v>
      </c>
      <c r="D735" s="108">
        <f t="shared" si="85"/>
        <v>1.2690000000000002E-3</v>
      </c>
      <c r="F735" s="108">
        <f t="shared" si="86"/>
        <v>2.3943227407647427E-2</v>
      </c>
      <c r="G735" s="108">
        <f t="shared" si="87"/>
        <v>4.1394068521984906E-2</v>
      </c>
      <c r="I735" s="118">
        <f t="shared" si="88"/>
        <v>5.3133914393437801E-4</v>
      </c>
      <c r="J735" s="118">
        <f t="shared" si="89"/>
        <v>1.6217928398690644E-3</v>
      </c>
      <c r="Q735" s="111">
        <v>42632</v>
      </c>
      <c r="R735">
        <v>609.87097200000005</v>
      </c>
      <c r="S735" s="111">
        <v>43781</v>
      </c>
      <c r="T735">
        <v>186.843414</v>
      </c>
      <c r="U735" s="63">
        <v>44119</v>
      </c>
      <c r="V735" s="57">
        <v>0.1192</v>
      </c>
    </row>
    <row r="736" spans="1:22" x14ac:dyDescent="0.25">
      <c r="A736" s="107">
        <v>44116</v>
      </c>
      <c r="B736" s="100">
        <f t="shared" si="90"/>
        <v>11392.635742</v>
      </c>
      <c r="C736" s="100">
        <f t="shared" si="84"/>
        <v>387.73126200000002</v>
      </c>
      <c r="D736" s="108">
        <f t="shared" si="85"/>
        <v>1.2690000000000002E-3</v>
      </c>
      <c r="F736" s="108">
        <f t="shared" si="86"/>
        <v>4.1646809650822902E-2</v>
      </c>
      <c r="G736" s="108">
        <f t="shared" si="87"/>
        <v>5.8798662407156144E-2</v>
      </c>
      <c r="I736" s="118">
        <f t="shared" si="88"/>
        <v>1.6609192535214654E-3</v>
      </c>
      <c r="J736" s="118">
        <f t="shared" si="89"/>
        <v>3.3265305564432728E-3</v>
      </c>
      <c r="Q736" s="111">
        <v>42633</v>
      </c>
      <c r="R736">
        <v>609.25402799999995</v>
      </c>
      <c r="S736" s="111">
        <v>43782</v>
      </c>
      <c r="T736">
        <v>188.25874300000001</v>
      </c>
      <c r="U736" s="63">
        <v>44120</v>
      </c>
      <c r="V736" s="57">
        <v>0.1192</v>
      </c>
    </row>
    <row r="737" spans="1:22" x14ac:dyDescent="0.25">
      <c r="A737" s="107">
        <v>44117</v>
      </c>
      <c r="B737" s="100">
        <f t="shared" si="90"/>
        <v>11548.719727</v>
      </c>
      <c r="C737" s="100">
        <f t="shared" si="84"/>
        <v>381.190765</v>
      </c>
      <c r="D737" s="108">
        <f t="shared" si="85"/>
        <v>1.2690000000000002E-3</v>
      </c>
      <c r="F737" s="108">
        <f t="shared" si="86"/>
        <v>1.3607425559991171E-2</v>
      </c>
      <c r="G737" s="108">
        <f t="shared" si="87"/>
        <v>-1.7012530578742968E-2</v>
      </c>
      <c r="I737" s="118">
        <f t="shared" si="88"/>
        <v>1.6167104744547924E-4</v>
      </c>
      <c r="J737" s="118">
        <f t="shared" si="89"/>
        <v>3.288822122447803E-4</v>
      </c>
      <c r="Q737" s="111">
        <v>42634</v>
      </c>
      <c r="R737">
        <v>603.58801300000005</v>
      </c>
      <c r="S737" s="111">
        <v>43783</v>
      </c>
      <c r="T737">
        <v>185.99963399999999</v>
      </c>
      <c r="U737" s="63">
        <v>44123</v>
      </c>
      <c r="V737" s="57">
        <v>0.1192</v>
      </c>
    </row>
    <row r="738" spans="1:22" x14ac:dyDescent="0.25">
      <c r="A738" s="107">
        <v>44118</v>
      </c>
      <c r="B738" s="100">
        <f t="shared" si="90"/>
        <v>11429.047852</v>
      </c>
      <c r="C738" s="100">
        <f t="shared" si="84"/>
        <v>379.484039</v>
      </c>
      <c r="D738" s="108">
        <f t="shared" si="85"/>
        <v>1.2180000000000001E-3</v>
      </c>
      <c r="F738" s="108">
        <f t="shared" si="86"/>
        <v>-1.0416412877040315E-2</v>
      </c>
      <c r="G738" s="108">
        <f t="shared" si="87"/>
        <v>-4.4874073783640611E-3</v>
      </c>
      <c r="I738" s="118">
        <f t="shared" si="88"/>
        <v>1.2788998471360353E-4</v>
      </c>
      <c r="J738" s="118">
        <f t="shared" si="89"/>
        <v>3.1471951128672442E-5</v>
      </c>
      <c r="Q738" s="111">
        <v>42635</v>
      </c>
      <c r="R738">
        <v>597.27899200000002</v>
      </c>
      <c r="S738" s="111">
        <v>43784</v>
      </c>
      <c r="T738">
        <v>180.52117899999999</v>
      </c>
      <c r="U738" s="63">
        <v>44124</v>
      </c>
      <c r="V738" s="57">
        <v>0.1192</v>
      </c>
    </row>
    <row r="739" spans="1:22" x14ac:dyDescent="0.25">
      <c r="A739" s="107">
        <v>44119</v>
      </c>
      <c r="B739" s="100">
        <f t="shared" si="90"/>
        <v>11426.602539</v>
      </c>
      <c r="C739" s="100">
        <f t="shared" si="84"/>
        <v>377.44183299999997</v>
      </c>
      <c r="D739" s="108">
        <f t="shared" si="85"/>
        <v>1.1919999999999999E-3</v>
      </c>
      <c r="F739" s="108">
        <f t="shared" si="86"/>
        <v>-2.1397886015073198E-4</v>
      </c>
      <c r="G739" s="108">
        <f t="shared" si="87"/>
        <v>-5.3960659316194537E-3</v>
      </c>
      <c r="I739" s="118">
        <f t="shared" si="88"/>
        <v>1.2241461909905757E-6</v>
      </c>
      <c r="J739" s="118">
        <f t="shared" si="89"/>
        <v>4.249273634970283E-5</v>
      </c>
      <c r="Q739" s="111">
        <v>42636</v>
      </c>
      <c r="R739">
        <v>596.19897500000002</v>
      </c>
      <c r="S739" s="111">
        <v>43785</v>
      </c>
      <c r="T739">
        <v>183.34835799999999</v>
      </c>
      <c r="U739" s="63">
        <v>44125</v>
      </c>
      <c r="V739" s="57">
        <v>0.12180000000000001</v>
      </c>
    </row>
    <row r="740" spans="1:22" x14ac:dyDescent="0.25">
      <c r="A740" s="107">
        <v>44120</v>
      </c>
      <c r="B740" s="100">
        <f t="shared" si="90"/>
        <v>11502.828125</v>
      </c>
      <c r="C740" s="100">
        <f t="shared" si="84"/>
        <v>366.22900399999997</v>
      </c>
      <c r="D740" s="108">
        <f t="shared" si="85"/>
        <v>1.1919999999999999E-3</v>
      </c>
      <c r="F740" s="108">
        <f t="shared" si="86"/>
        <v>6.6487361083815699E-3</v>
      </c>
      <c r="G740" s="108">
        <f t="shared" si="87"/>
        <v>-3.0157640323023038E-2</v>
      </c>
      <c r="I740" s="118">
        <f t="shared" si="88"/>
        <v>3.3135030747393273E-5</v>
      </c>
      <c r="J740" s="118">
        <f t="shared" si="89"/>
        <v>9.7845214299470927E-4</v>
      </c>
      <c r="Q740" s="111">
        <v>42637</v>
      </c>
      <c r="R740">
        <v>602.96099900000002</v>
      </c>
      <c r="S740" s="111">
        <v>43786</v>
      </c>
      <c r="T740">
        <v>185.11923200000001</v>
      </c>
      <c r="U740" s="63">
        <v>44126</v>
      </c>
      <c r="V740" s="57">
        <v>0.1192</v>
      </c>
    </row>
    <row r="741" spans="1:22" x14ac:dyDescent="0.25">
      <c r="A741" s="107">
        <v>44123</v>
      </c>
      <c r="B741" s="100">
        <f t="shared" si="90"/>
        <v>11495.038086</v>
      </c>
      <c r="C741" s="100">
        <f t="shared" si="84"/>
        <v>379.935608</v>
      </c>
      <c r="D741" s="108">
        <f t="shared" si="85"/>
        <v>1.1919999999999999E-3</v>
      </c>
      <c r="F741" s="108">
        <f t="shared" si="86"/>
        <v>-6.7745757162462894E-4</v>
      </c>
      <c r="G741" s="108">
        <f t="shared" si="87"/>
        <v>3.6742954004566286E-2</v>
      </c>
      <c r="I741" s="118">
        <f t="shared" si="88"/>
        <v>2.4645549691137778E-6</v>
      </c>
      <c r="J741" s="118">
        <f t="shared" si="89"/>
        <v>1.2688110903014906E-3</v>
      </c>
      <c r="Q741" s="111">
        <v>42638</v>
      </c>
      <c r="R741">
        <v>602.74902299999997</v>
      </c>
      <c r="S741" s="111">
        <v>43787</v>
      </c>
      <c r="T741">
        <v>180.55960099999999</v>
      </c>
      <c r="U741" s="63">
        <v>44127</v>
      </c>
      <c r="V741" s="57">
        <v>0.1167</v>
      </c>
    </row>
    <row r="742" spans="1:22" x14ac:dyDescent="0.25">
      <c r="A742" s="107">
        <v>44124</v>
      </c>
      <c r="B742" s="100">
        <f t="shared" si="90"/>
        <v>11745.974609000001</v>
      </c>
      <c r="C742" s="100">
        <f t="shared" si="84"/>
        <v>369.13690200000002</v>
      </c>
      <c r="D742" s="108">
        <f t="shared" si="85"/>
        <v>1.1919999999999999E-3</v>
      </c>
      <c r="F742" s="108">
        <f t="shared" si="86"/>
        <v>2.1595123949639472E-2</v>
      </c>
      <c r="G742" s="108">
        <f t="shared" si="87"/>
        <v>-2.883420236602241E-2</v>
      </c>
      <c r="I742" s="118">
        <f t="shared" si="88"/>
        <v>4.2860143151655445E-4</v>
      </c>
      <c r="J742" s="118">
        <f t="shared" si="89"/>
        <v>8.9740877097499439E-4</v>
      </c>
      <c r="Q742" s="111">
        <v>42639</v>
      </c>
      <c r="R742">
        <v>600.807007</v>
      </c>
      <c r="S742" s="111">
        <v>43788</v>
      </c>
      <c r="T742">
        <v>177.45555100000001</v>
      </c>
      <c r="U742" s="63">
        <v>44130</v>
      </c>
      <c r="V742" s="57">
        <v>0.1192</v>
      </c>
    </row>
    <row r="743" spans="1:22" x14ac:dyDescent="0.25">
      <c r="A743" s="107">
        <v>44125</v>
      </c>
      <c r="B743" s="100">
        <f t="shared" si="90"/>
        <v>11913.077148</v>
      </c>
      <c r="C743" s="100">
        <f t="shared" si="84"/>
        <v>392.18997200000001</v>
      </c>
      <c r="D743" s="108">
        <f t="shared" si="85"/>
        <v>1.2180000000000001E-3</v>
      </c>
      <c r="F743" s="108">
        <f t="shared" si="86"/>
        <v>1.4126121320963136E-2</v>
      </c>
      <c r="G743" s="108">
        <f t="shared" si="87"/>
        <v>6.057876148379826E-2</v>
      </c>
      <c r="I743" s="118">
        <f t="shared" si="88"/>
        <v>1.751305186962848E-4</v>
      </c>
      <c r="J743" s="118">
        <f t="shared" si="89"/>
        <v>3.5350375935431872E-3</v>
      </c>
      <c r="Q743" s="111">
        <v>42640</v>
      </c>
      <c r="R743">
        <v>608.021973</v>
      </c>
      <c r="S743" s="111">
        <v>43789</v>
      </c>
      <c r="T743">
        <v>175.69834900000001</v>
      </c>
      <c r="U743" s="63">
        <v>44131</v>
      </c>
      <c r="V743" s="57">
        <v>0.1167</v>
      </c>
    </row>
    <row r="744" spans="1:22" x14ac:dyDescent="0.25">
      <c r="A744" s="107">
        <v>44126</v>
      </c>
      <c r="B744" s="100">
        <f t="shared" si="90"/>
        <v>12801.635742</v>
      </c>
      <c r="C744" s="100">
        <f t="shared" si="84"/>
        <v>413.77298000000002</v>
      </c>
      <c r="D744" s="108">
        <f t="shared" si="85"/>
        <v>1.1919999999999999E-3</v>
      </c>
      <c r="F744" s="108">
        <f t="shared" si="86"/>
        <v>7.1936238357679372E-2</v>
      </c>
      <c r="G744" s="108">
        <f t="shared" si="87"/>
        <v>5.3571121086529949E-2</v>
      </c>
      <c r="I744" s="118">
        <f t="shared" si="88"/>
        <v>5.0472223447643088E-3</v>
      </c>
      <c r="J744" s="118">
        <f t="shared" si="89"/>
        <v>2.750849529949603E-3</v>
      </c>
      <c r="Q744" s="111">
        <v>42641</v>
      </c>
      <c r="R744">
        <v>606.24298099999999</v>
      </c>
      <c r="S744" s="111">
        <v>43790</v>
      </c>
      <c r="T744">
        <v>161.46272300000001</v>
      </c>
      <c r="U744" s="63">
        <v>44132</v>
      </c>
      <c r="V744" s="57">
        <v>0.1142</v>
      </c>
    </row>
    <row r="745" spans="1:22" x14ac:dyDescent="0.25">
      <c r="A745" s="107">
        <v>44127</v>
      </c>
      <c r="B745" s="100">
        <f t="shared" si="90"/>
        <v>12971.548828000001</v>
      </c>
      <c r="C745" s="100">
        <f t="shared" si="84"/>
        <v>409.76669299999998</v>
      </c>
      <c r="D745" s="108">
        <f t="shared" si="85"/>
        <v>1.1670000000000001E-3</v>
      </c>
      <c r="F745" s="108">
        <f t="shared" si="86"/>
        <v>1.3185452285441102E-2</v>
      </c>
      <c r="G745" s="108">
        <f t="shared" si="87"/>
        <v>-9.7295096650400481E-3</v>
      </c>
      <c r="I745" s="118">
        <f t="shared" si="88"/>
        <v>1.5111833441061695E-4</v>
      </c>
      <c r="J745" s="118">
        <f t="shared" si="89"/>
        <v>1.1776783606047871E-4</v>
      </c>
      <c r="Q745" s="111">
        <v>42642</v>
      </c>
      <c r="R745">
        <v>605.01898200000005</v>
      </c>
      <c r="S745" s="111">
        <v>43791</v>
      </c>
      <c r="T745">
        <v>150.26817299999999</v>
      </c>
      <c r="U745" s="63">
        <v>44133</v>
      </c>
      <c r="V745" s="57">
        <v>0.1167</v>
      </c>
    </row>
    <row r="746" spans="1:22" x14ac:dyDescent="0.25">
      <c r="A746" s="107">
        <v>44130</v>
      </c>
      <c r="B746" s="100">
        <f t="shared" si="90"/>
        <v>13031.201171999999</v>
      </c>
      <c r="C746" s="100">
        <f t="shared" ref="C746:C809" si="91">VLOOKUP(A746,S$2:T$2842,2)</f>
        <v>393.888306</v>
      </c>
      <c r="D746" s="108">
        <f t="shared" si="85"/>
        <v>1.1919999999999999E-3</v>
      </c>
      <c r="F746" s="108">
        <f t="shared" si="86"/>
        <v>4.5881646092311712E-3</v>
      </c>
      <c r="G746" s="108">
        <f t="shared" si="87"/>
        <v>-3.9520574471232806E-2</v>
      </c>
      <c r="I746" s="118">
        <f t="shared" si="88"/>
        <v>1.3658435512154767E-5</v>
      </c>
      <c r="J746" s="118">
        <f t="shared" si="89"/>
        <v>1.6518659527990256E-3</v>
      </c>
      <c r="Q746" s="111">
        <v>42643</v>
      </c>
      <c r="R746">
        <v>605.71502699999996</v>
      </c>
      <c r="S746" s="111">
        <v>43792</v>
      </c>
      <c r="T746">
        <v>153.41778600000001</v>
      </c>
      <c r="U746" s="63">
        <v>44134</v>
      </c>
      <c r="V746" s="57">
        <v>0.1167</v>
      </c>
    </row>
    <row r="747" spans="1:22" x14ac:dyDescent="0.25">
      <c r="A747" s="107">
        <v>44131</v>
      </c>
      <c r="B747" s="100">
        <f t="shared" si="90"/>
        <v>13075.242188</v>
      </c>
      <c r="C747" s="100">
        <f t="shared" si="91"/>
        <v>403.99704000000003</v>
      </c>
      <c r="D747" s="108">
        <f t="shared" si="85"/>
        <v>1.1670000000000001E-3</v>
      </c>
      <c r="F747" s="108">
        <f t="shared" si="86"/>
        <v>3.3739607629819091E-3</v>
      </c>
      <c r="G747" s="108">
        <f t="shared" si="87"/>
        <v>2.5340169403469837E-2</v>
      </c>
      <c r="I747" s="118">
        <f t="shared" si="88"/>
        <v>6.1579823111227224E-6</v>
      </c>
      <c r="J747" s="118">
        <f t="shared" si="89"/>
        <v>5.8649166784142785E-4</v>
      </c>
      <c r="Q747" s="111">
        <v>42644</v>
      </c>
      <c r="R747">
        <v>609.92901600000005</v>
      </c>
      <c r="S747" s="111">
        <v>43793</v>
      </c>
      <c r="T747">
        <v>142.83470199999999</v>
      </c>
      <c r="U747" s="63">
        <v>44137</v>
      </c>
      <c r="V747" s="57">
        <v>0.1167</v>
      </c>
    </row>
    <row r="748" spans="1:22" x14ac:dyDescent="0.25">
      <c r="A748" s="107">
        <v>44132</v>
      </c>
      <c r="B748" s="100">
        <f t="shared" si="90"/>
        <v>13654.214844</v>
      </c>
      <c r="C748" s="100">
        <f t="shared" si="91"/>
        <v>388.650757</v>
      </c>
      <c r="D748" s="108">
        <f t="shared" si="85"/>
        <v>1.142E-3</v>
      </c>
      <c r="F748" s="108">
        <f t="shared" si="86"/>
        <v>4.3327720986292562E-2</v>
      </c>
      <c r="G748" s="108">
        <f t="shared" si="87"/>
        <v>-3.8726407759389403E-2</v>
      </c>
      <c r="I748" s="118">
        <f t="shared" si="88"/>
        <v>1.8007537053433514E-3</v>
      </c>
      <c r="J748" s="118">
        <f t="shared" si="89"/>
        <v>1.5879417739017858E-3</v>
      </c>
      <c r="Q748" s="111">
        <v>42645</v>
      </c>
      <c r="R748">
        <v>613.94799799999998</v>
      </c>
      <c r="S748" s="111">
        <v>43794</v>
      </c>
      <c r="T748">
        <v>146.47653199999999</v>
      </c>
      <c r="U748" s="63">
        <v>44138</v>
      </c>
      <c r="V748" s="57">
        <v>0.1167</v>
      </c>
    </row>
    <row r="749" spans="1:22" x14ac:dyDescent="0.25">
      <c r="A749" s="107">
        <v>44133</v>
      </c>
      <c r="B749" s="100">
        <f t="shared" si="90"/>
        <v>13271.298828000001</v>
      </c>
      <c r="C749" s="100">
        <f t="shared" si="91"/>
        <v>386.73010299999999</v>
      </c>
      <c r="D749" s="108">
        <f t="shared" si="85"/>
        <v>1.1670000000000001E-3</v>
      </c>
      <c r="F749" s="108">
        <f t="shared" si="86"/>
        <v>-2.8444533178223708E-2</v>
      </c>
      <c r="G749" s="108">
        <f t="shared" si="87"/>
        <v>-4.9541019834720146E-3</v>
      </c>
      <c r="I749" s="118">
        <f t="shared" si="88"/>
        <v>8.606575576743915E-4</v>
      </c>
      <c r="J749" s="118">
        <f t="shared" si="89"/>
        <v>3.692605606783453E-5</v>
      </c>
      <c r="Q749" s="111">
        <v>42646</v>
      </c>
      <c r="R749">
        <v>610.96801800000003</v>
      </c>
      <c r="S749" s="111">
        <v>43795</v>
      </c>
      <c r="T749">
        <v>148.96507299999999</v>
      </c>
      <c r="U749" s="63">
        <v>44139</v>
      </c>
      <c r="V749" s="57">
        <v>0.1192</v>
      </c>
    </row>
    <row r="750" spans="1:22" x14ac:dyDescent="0.25">
      <c r="A750" s="107">
        <v>44134</v>
      </c>
      <c r="B750" s="100">
        <f t="shared" si="90"/>
        <v>13437.874023</v>
      </c>
      <c r="C750" s="100">
        <f t="shared" si="91"/>
        <v>382.81997699999999</v>
      </c>
      <c r="D750" s="108">
        <f t="shared" si="85"/>
        <v>1.1670000000000001E-3</v>
      </c>
      <c r="F750" s="108">
        <f t="shared" si="86"/>
        <v>1.2473419199983127E-2</v>
      </c>
      <c r="G750" s="108">
        <f t="shared" si="87"/>
        <v>-1.0162196721267946E-2</v>
      </c>
      <c r="I750" s="118">
        <f t="shared" si="88"/>
        <v>1.3411925197048417E-4</v>
      </c>
      <c r="J750" s="118">
        <f t="shared" si="89"/>
        <v>1.2734617105158346E-4</v>
      </c>
      <c r="Q750" s="111">
        <v>42647</v>
      </c>
      <c r="R750">
        <v>612.05200200000002</v>
      </c>
      <c r="S750" s="111">
        <v>43796</v>
      </c>
      <c r="T750">
        <v>153.010559</v>
      </c>
      <c r="U750" s="63">
        <v>44140</v>
      </c>
      <c r="V750" s="57">
        <v>0.1167</v>
      </c>
    </row>
    <row r="751" spans="1:22" x14ac:dyDescent="0.25">
      <c r="A751" s="107">
        <v>44137</v>
      </c>
      <c r="B751" s="100">
        <f t="shared" si="90"/>
        <v>13737.032227</v>
      </c>
      <c r="C751" s="100">
        <f t="shared" si="91"/>
        <v>383.15673800000002</v>
      </c>
      <c r="D751" s="108">
        <f t="shared" si="85"/>
        <v>1.1670000000000001E-3</v>
      </c>
      <c r="F751" s="108">
        <f t="shared" si="86"/>
        <v>2.2018128569888162E-2</v>
      </c>
      <c r="G751" s="108">
        <f t="shared" si="87"/>
        <v>8.7929832618360848E-4</v>
      </c>
      <c r="I751" s="118">
        <f t="shared" si="88"/>
        <v>4.4629503265926552E-4</v>
      </c>
      <c r="J751" s="118">
        <f t="shared" si="89"/>
        <v>5.9185658121225345E-8</v>
      </c>
      <c r="Q751" s="111">
        <v>42648</v>
      </c>
      <c r="R751">
        <v>610.21801800000003</v>
      </c>
      <c r="S751" s="111">
        <v>43797</v>
      </c>
      <c r="T751">
        <v>151.71757500000001</v>
      </c>
      <c r="U751" s="63">
        <v>44141</v>
      </c>
      <c r="V751" s="57">
        <v>0.1167</v>
      </c>
    </row>
    <row r="752" spans="1:22" x14ac:dyDescent="0.25">
      <c r="A752" s="107">
        <v>44138</v>
      </c>
      <c r="B752" s="100">
        <f t="shared" si="90"/>
        <v>13550.451171999999</v>
      </c>
      <c r="C752" s="100">
        <f t="shared" si="91"/>
        <v>387.60217299999999</v>
      </c>
      <c r="D752" s="108">
        <f t="shared" si="85"/>
        <v>1.1670000000000001E-3</v>
      </c>
      <c r="F752" s="108">
        <f t="shared" si="86"/>
        <v>-1.3675424742219278E-2</v>
      </c>
      <c r="G752" s="108">
        <f t="shared" si="87"/>
        <v>1.1535343232355721E-2</v>
      </c>
      <c r="I752" s="118">
        <f t="shared" si="88"/>
        <v>2.1222246585576946E-4</v>
      </c>
      <c r="J752" s="118">
        <f t="shared" si="89"/>
        <v>1.0842565160240487E-4</v>
      </c>
      <c r="Q752" s="111">
        <v>42649</v>
      </c>
      <c r="R752">
        <v>612.46997099999999</v>
      </c>
      <c r="S752" s="111">
        <v>43798</v>
      </c>
      <c r="T752">
        <v>155.30415300000001</v>
      </c>
      <c r="U752" s="63">
        <v>44144</v>
      </c>
      <c r="V752" s="57">
        <v>0.12180000000000001</v>
      </c>
    </row>
    <row r="753" spans="1:22" x14ac:dyDescent="0.25">
      <c r="A753" s="107">
        <v>44139</v>
      </c>
      <c r="B753" s="100">
        <f t="shared" si="90"/>
        <v>13950.488281</v>
      </c>
      <c r="C753" s="100">
        <f t="shared" si="91"/>
        <v>402.141998</v>
      </c>
      <c r="D753" s="108">
        <f t="shared" si="85"/>
        <v>1.1919999999999999E-3</v>
      </c>
      <c r="F753" s="108">
        <f t="shared" si="86"/>
        <v>2.9094666279082304E-2</v>
      </c>
      <c r="G753" s="108">
        <f t="shared" si="87"/>
        <v>3.6825768808071757E-2</v>
      </c>
      <c r="I753" s="118">
        <f t="shared" si="88"/>
        <v>7.9536598775639873E-4</v>
      </c>
      <c r="J753" s="118">
        <f t="shared" si="89"/>
        <v>1.2747177372482534E-3</v>
      </c>
      <c r="Q753" s="111">
        <v>42650</v>
      </c>
      <c r="R753">
        <v>612.60797100000002</v>
      </c>
      <c r="S753" s="111">
        <v>43799</v>
      </c>
      <c r="T753">
        <v>152.53968800000001</v>
      </c>
      <c r="U753" s="63">
        <v>44145</v>
      </c>
      <c r="V753" s="57">
        <v>0.1142</v>
      </c>
    </row>
    <row r="754" spans="1:22" x14ac:dyDescent="0.25">
      <c r="A754" s="107">
        <v>44140</v>
      </c>
      <c r="B754" s="100">
        <f t="shared" si="90"/>
        <v>14133.733398</v>
      </c>
      <c r="C754" s="100">
        <f t="shared" si="91"/>
        <v>414.06735200000003</v>
      </c>
      <c r="D754" s="108">
        <f t="shared" si="85"/>
        <v>1.1670000000000001E-3</v>
      </c>
      <c r="F754" s="108">
        <f t="shared" si="86"/>
        <v>1.3049869754413024E-2</v>
      </c>
      <c r="G754" s="108">
        <f t="shared" si="87"/>
        <v>2.9223391479604288E-2</v>
      </c>
      <c r="I754" s="118">
        <f t="shared" si="88"/>
        <v>1.4780327957177139E-4</v>
      </c>
      <c r="J754" s="118">
        <f t="shared" si="89"/>
        <v>7.8965564216172885E-4</v>
      </c>
      <c r="Q754" s="111">
        <v>42651</v>
      </c>
      <c r="R754">
        <v>617.341003</v>
      </c>
      <c r="S754" s="111">
        <v>43800</v>
      </c>
      <c r="T754">
        <v>151.18573000000001</v>
      </c>
      <c r="U754" s="63">
        <v>44147</v>
      </c>
      <c r="V754" s="57">
        <v>0.1142</v>
      </c>
    </row>
    <row r="755" spans="1:22" x14ac:dyDescent="0.25">
      <c r="A755" s="107">
        <v>44141</v>
      </c>
      <c r="B755" s="100">
        <f t="shared" si="90"/>
        <v>15579.729492</v>
      </c>
      <c r="C755" s="100">
        <f t="shared" si="91"/>
        <v>454.71929899999998</v>
      </c>
      <c r="D755" s="108">
        <f t="shared" si="85"/>
        <v>1.1670000000000001E-3</v>
      </c>
      <c r="F755" s="108">
        <f t="shared" si="86"/>
        <v>9.7406298144379733E-2</v>
      </c>
      <c r="G755" s="108">
        <f t="shared" si="87"/>
        <v>9.3651656715803E-2</v>
      </c>
      <c r="I755" s="118">
        <f t="shared" si="88"/>
        <v>9.3149262534983918E-3</v>
      </c>
      <c r="J755" s="118">
        <f t="shared" si="89"/>
        <v>8.5616301575688371E-3</v>
      </c>
      <c r="Q755" s="111">
        <v>42652</v>
      </c>
      <c r="R755">
        <v>619.17199700000003</v>
      </c>
      <c r="S755" s="111">
        <v>43801</v>
      </c>
      <c r="T755">
        <v>149.059158</v>
      </c>
      <c r="U755" s="63">
        <v>44148</v>
      </c>
      <c r="V755" s="57">
        <v>0.1167</v>
      </c>
    </row>
    <row r="756" spans="1:22" x14ac:dyDescent="0.25">
      <c r="A756" s="107">
        <v>44144</v>
      </c>
      <c r="B756" s="100">
        <f t="shared" si="90"/>
        <v>15479.595703000001</v>
      </c>
      <c r="C756" s="100">
        <f t="shared" si="91"/>
        <v>444.16305499999999</v>
      </c>
      <c r="D756" s="108">
        <f t="shared" si="85"/>
        <v>1.2180000000000001E-3</v>
      </c>
      <c r="F756" s="108">
        <f t="shared" si="86"/>
        <v>-6.4479273325712683E-3</v>
      </c>
      <c r="G756" s="108">
        <f t="shared" si="87"/>
        <v>-2.3488567292776708E-2</v>
      </c>
      <c r="I756" s="118">
        <f t="shared" si="88"/>
        <v>5.3880883089419582E-5</v>
      </c>
      <c r="J756" s="118">
        <f t="shared" si="89"/>
        <v>6.0570853923129562E-4</v>
      </c>
      <c r="Q756" s="111">
        <v>42653</v>
      </c>
      <c r="R756">
        <v>616.82202099999995</v>
      </c>
      <c r="S756" s="111">
        <v>43802</v>
      </c>
      <c r="T756">
        <v>147.95642100000001</v>
      </c>
      <c r="U756" s="63">
        <v>44151</v>
      </c>
      <c r="V756" s="57">
        <v>0.1065</v>
      </c>
    </row>
    <row r="757" spans="1:22" x14ac:dyDescent="0.25">
      <c r="A757" s="107">
        <v>44145</v>
      </c>
      <c r="B757" s="100">
        <f t="shared" si="90"/>
        <v>15332.350586</v>
      </c>
      <c r="C757" s="100">
        <f t="shared" si="91"/>
        <v>449.67962599999998</v>
      </c>
      <c r="D757" s="108">
        <f t="shared" si="85"/>
        <v>1.142E-3</v>
      </c>
      <c r="F757" s="108">
        <f t="shared" si="86"/>
        <v>-9.5577368936545781E-3</v>
      </c>
      <c r="G757" s="108">
        <f t="shared" si="87"/>
        <v>1.2343650984181664E-2</v>
      </c>
      <c r="I757" s="118">
        <f t="shared" si="88"/>
        <v>1.0920604123560273E-4</v>
      </c>
      <c r="J757" s="118">
        <f t="shared" si="89"/>
        <v>1.2591244854692619E-4</v>
      </c>
      <c r="Q757" s="111">
        <v>42654</v>
      </c>
      <c r="R757">
        <v>619.237976</v>
      </c>
      <c r="S757" s="111">
        <v>43803</v>
      </c>
      <c r="T757">
        <v>146.74774199999999</v>
      </c>
      <c r="U757" s="63">
        <v>44152</v>
      </c>
      <c r="V757" s="57">
        <v>0.1065</v>
      </c>
    </row>
    <row r="758" spans="1:22" x14ac:dyDescent="0.25">
      <c r="A758" s="107">
        <v>44146</v>
      </c>
      <c r="B758" s="100">
        <f t="shared" si="90"/>
        <v>15290.909180000001</v>
      </c>
      <c r="C758" s="100">
        <f t="shared" si="91"/>
        <v>462.96054099999998</v>
      </c>
      <c r="D758" s="108">
        <f t="shared" si="85"/>
        <v>1.142E-3</v>
      </c>
      <c r="F758" s="108">
        <f t="shared" si="86"/>
        <v>-2.706532982726273E-3</v>
      </c>
      <c r="G758" s="108">
        <f t="shared" si="87"/>
        <v>2.9106438841449922E-2</v>
      </c>
      <c r="I758" s="118">
        <f t="shared" si="88"/>
        <v>1.2952552848758408E-5</v>
      </c>
      <c r="J758" s="118">
        <f t="shared" si="89"/>
        <v>7.8309639185638105E-4</v>
      </c>
      <c r="Q758" s="111">
        <v>42655</v>
      </c>
      <c r="R758">
        <v>640.87097200000005</v>
      </c>
      <c r="S758" s="111">
        <v>43804</v>
      </c>
      <c r="T758">
        <v>149.24899300000001</v>
      </c>
      <c r="U758" s="63">
        <v>44153</v>
      </c>
      <c r="V758" s="57">
        <v>9.8900000000000002E-2</v>
      </c>
    </row>
    <row r="759" spans="1:22" x14ac:dyDescent="0.25">
      <c r="A759" s="107">
        <v>44147</v>
      </c>
      <c r="B759" s="100">
        <f t="shared" si="90"/>
        <v>15701.298828000001</v>
      </c>
      <c r="C759" s="100">
        <f t="shared" si="91"/>
        <v>461.00528000000003</v>
      </c>
      <c r="D759" s="108">
        <f t="shared" si="85"/>
        <v>1.142E-3</v>
      </c>
      <c r="F759" s="108">
        <f t="shared" si="86"/>
        <v>2.6484956263713499E-2</v>
      </c>
      <c r="G759" s="108">
        <f t="shared" si="87"/>
        <v>-4.2323295390644944E-3</v>
      </c>
      <c r="I759" s="118">
        <f t="shared" si="88"/>
        <v>6.5497727044227161E-4</v>
      </c>
      <c r="J759" s="118">
        <f t="shared" si="89"/>
        <v>2.8675049244785176E-5</v>
      </c>
      <c r="Q759" s="111">
        <v>42656</v>
      </c>
      <c r="R759">
        <v>636.03002900000001</v>
      </c>
      <c r="S759" s="111">
        <v>43805</v>
      </c>
      <c r="T759">
        <v>149.19444300000001</v>
      </c>
      <c r="U759" s="63">
        <v>44154</v>
      </c>
      <c r="V759" s="57">
        <v>9.64E-2</v>
      </c>
    </row>
    <row r="760" spans="1:22" x14ac:dyDescent="0.25">
      <c r="A760" s="107">
        <v>44148</v>
      </c>
      <c r="B760" s="100">
        <f t="shared" si="90"/>
        <v>16276.440430000001</v>
      </c>
      <c r="C760" s="100">
        <f t="shared" si="91"/>
        <v>474.62643400000002</v>
      </c>
      <c r="D760" s="108">
        <f t="shared" si="85"/>
        <v>1.1670000000000001E-3</v>
      </c>
      <c r="F760" s="108">
        <f t="shared" si="86"/>
        <v>3.5975253031212517E-2</v>
      </c>
      <c r="G760" s="108">
        <f t="shared" si="87"/>
        <v>2.9118543586718282E-2</v>
      </c>
      <c r="I760" s="118">
        <f t="shared" si="88"/>
        <v>1.2308042934725569E-3</v>
      </c>
      <c r="J760" s="118">
        <f t="shared" si="89"/>
        <v>7.8377401336269994E-4</v>
      </c>
      <c r="Q760" s="111">
        <v>42657</v>
      </c>
      <c r="R760">
        <v>637.00799600000005</v>
      </c>
      <c r="S760" s="111">
        <v>43806</v>
      </c>
      <c r="T760">
        <v>148.768158</v>
      </c>
      <c r="U760" s="63">
        <v>44155</v>
      </c>
      <c r="V760" s="57">
        <v>9.64E-2</v>
      </c>
    </row>
    <row r="761" spans="1:22" x14ac:dyDescent="0.25">
      <c r="A761" s="107">
        <v>44151</v>
      </c>
      <c r="B761" s="100">
        <f t="shared" si="90"/>
        <v>15955.577148</v>
      </c>
      <c r="C761" s="100">
        <f t="shared" si="91"/>
        <v>459.94030800000002</v>
      </c>
      <c r="D761" s="108">
        <f t="shared" si="85"/>
        <v>1.065E-3</v>
      </c>
      <c r="F761" s="108">
        <f t="shared" si="86"/>
        <v>-1.99102572979033E-2</v>
      </c>
      <c r="G761" s="108">
        <f t="shared" si="87"/>
        <v>-3.1431324034518759E-2</v>
      </c>
      <c r="I761" s="118">
        <f t="shared" si="88"/>
        <v>4.3275190457862716E-4</v>
      </c>
      <c r="J761" s="118">
        <f t="shared" si="89"/>
        <v>1.0597566257789443E-3</v>
      </c>
      <c r="Q761" s="111">
        <v>42658</v>
      </c>
      <c r="R761">
        <v>640.31097399999999</v>
      </c>
      <c r="S761" s="111">
        <v>43807</v>
      </c>
      <c r="T761">
        <v>151.264725</v>
      </c>
      <c r="U761" s="63">
        <v>44158</v>
      </c>
      <c r="V761" s="57">
        <v>9.3799999999999994E-2</v>
      </c>
    </row>
    <row r="762" spans="1:22" x14ac:dyDescent="0.25">
      <c r="A762" s="107">
        <v>44152</v>
      </c>
      <c r="B762" s="100">
        <f t="shared" si="90"/>
        <v>16685.691406000002</v>
      </c>
      <c r="C762" s="100">
        <f t="shared" si="91"/>
        <v>480.36007699999999</v>
      </c>
      <c r="D762" s="108">
        <f t="shared" si="85"/>
        <v>1.065E-3</v>
      </c>
      <c r="F762" s="108">
        <f t="shared" si="86"/>
        <v>4.4743117558223133E-2</v>
      </c>
      <c r="G762" s="108">
        <f t="shared" si="87"/>
        <v>4.3439267243399193E-2</v>
      </c>
      <c r="I762" s="118">
        <f t="shared" si="88"/>
        <v>1.9228825763848254E-3</v>
      </c>
      <c r="J762" s="118">
        <f t="shared" si="89"/>
        <v>1.7907020739939088E-3</v>
      </c>
      <c r="Q762" s="111">
        <v>42659</v>
      </c>
      <c r="R762">
        <v>639.08300799999995</v>
      </c>
      <c r="S762" s="111">
        <v>43808</v>
      </c>
      <c r="T762">
        <v>148.22517400000001</v>
      </c>
      <c r="U762" s="63">
        <v>44159</v>
      </c>
      <c r="V762" s="57">
        <v>9.64E-2</v>
      </c>
    </row>
    <row r="763" spans="1:22" x14ac:dyDescent="0.25">
      <c r="A763" s="107">
        <v>44153</v>
      </c>
      <c r="B763" s="100">
        <f t="shared" si="90"/>
        <v>17645.191406000002</v>
      </c>
      <c r="C763" s="100">
        <f t="shared" si="91"/>
        <v>479.48406999999997</v>
      </c>
      <c r="D763" s="108">
        <f t="shared" si="85"/>
        <v>9.8900000000000008E-4</v>
      </c>
      <c r="F763" s="108">
        <f t="shared" si="86"/>
        <v>5.5911754551832615E-2</v>
      </c>
      <c r="G763" s="108">
        <f t="shared" si="87"/>
        <v>-1.8253114236479462E-3</v>
      </c>
      <c r="I763" s="118">
        <f t="shared" si="88"/>
        <v>3.0271257944126297E-3</v>
      </c>
      <c r="J763" s="118">
        <f t="shared" si="89"/>
        <v>8.6900600324078556E-6</v>
      </c>
      <c r="Q763" s="111">
        <v>42660</v>
      </c>
      <c r="R763">
        <v>641.817993</v>
      </c>
      <c r="S763" s="111">
        <v>43809</v>
      </c>
      <c r="T763">
        <v>146.267044</v>
      </c>
      <c r="U763" s="63">
        <v>44160</v>
      </c>
      <c r="V763" s="57">
        <v>9.8900000000000002E-2</v>
      </c>
    </row>
    <row r="764" spans="1:22" x14ac:dyDescent="0.25">
      <c r="A764" s="107">
        <v>44154</v>
      </c>
      <c r="B764" s="100">
        <f t="shared" si="90"/>
        <v>17803.861327999999</v>
      </c>
      <c r="C764" s="100">
        <f t="shared" si="91"/>
        <v>471.63043199999998</v>
      </c>
      <c r="D764" s="108">
        <f t="shared" si="85"/>
        <v>9.6400000000000001E-4</v>
      </c>
      <c r="F764" s="108">
        <f t="shared" si="86"/>
        <v>8.952057637818811E-3</v>
      </c>
      <c r="G764" s="108">
        <f t="shared" si="87"/>
        <v>-1.6514975821887212E-2</v>
      </c>
      <c r="I764" s="118">
        <f t="shared" si="88"/>
        <v>6.4957556683830782E-5</v>
      </c>
      <c r="J764" s="118">
        <f t="shared" si="89"/>
        <v>3.1108335255533869E-4</v>
      </c>
      <c r="Q764" s="111">
        <v>42661</v>
      </c>
      <c r="R764">
        <v>639.41101100000003</v>
      </c>
      <c r="S764" s="111">
        <v>43810</v>
      </c>
      <c r="T764">
        <v>143.608002</v>
      </c>
      <c r="U764" s="63">
        <v>44162</v>
      </c>
      <c r="V764" s="57">
        <v>9.1300000000000006E-2</v>
      </c>
    </row>
    <row r="765" spans="1:22" x14ac:dyDescent="0.25">
      <c r="A765" s="107">
        <v>44155</v>
      </c>
      <c r="B765" s="100">
        <f t="shared" si="90"/>
        <v>17817.083984000001</v>
      </c>
      <c r="C765" s="100">
        <f t="shared" si="91"/>
        <v>509.74456800000002</v>
      </c>
      <c r="D765" s="108">
        <f t="shared" si="85"/>
        <v>9.6400000000000001E-4</v>
      </c>
      <c r="F765" s="108">
        <f t="shared" si="86"/>
        <v>7.424090793506366E-4</v>
      </c>
      <c r="G765" s="108">
        <f t="shared" si="87"/>
        <v>7.7714057350386057E-2</v>
      </c>
      <c r="I765" s="118">
        <f t="shared" si="88"/>
        <v>2.2507039369905505E-8</v>
      </c>
      <c r="J765" s="118">
        <f t="shared" si="89"/>
        <v>5.8662545017886892E-3</v>
      </c>
      <c r="Q765" s="111">
        <v>42662</v>
      </c>
      <c r="R765">
        <v>638.13397199999997</v>
      </c>
      <c r="S765" s="111">
        <v>43811</v>
      </c>
      <c r="T765">
        <v>145.604004</v>
      </c>
      <c r="U765" s="63">
        <v>44165</v>
      </c>
      <c r="V765" s="57">
        <v>0.1065</v>
      </c>
    </row>
    <row r="766" spans="1:22" x14ac:dyDescent="0.25">
      <c r="A766" s="107">
        <v>44158</v>
      </c>
      <c r="B766" s="100">
        <f t="shared" si="90"/>
        <v>18370.017577999999</v>
      </c>
      <c r="C766" s="100">
        <f t="shared" si="91"/>
        <v>608.45404099999996</v>
      </c>
      <c r="D766" s="108">
        <f t="shared" si="85"/>
        <v>9.3799999999999992E-4</v>
      </c>
      <c r="F766" s="108">
        <f t="shared" si="86"/>
        <v>3.056208472168187E-2</v>
      </c>
      <c r="G766" s="108">
        <f t="shared" si="87"/>
        <v>0.17701162803300985</v>
      </c>
      <c r="I766" s="118">
        <f t="shared" si="88"/>
        <v>8.8028826045843597E-4</v>
      </c>
      <c r="J766" s="118">
        <f t="shared" si="89"/>
        <v>3.0936957445477618E-2</v>
      </c>
      <c r="Q766" s="111">
        <v>42663</v>
      </c>
      <c r="R766">
        <v>630.66302499999995</v>
      </c>
      <c r="S766" s="111">
        <v>43812</v>
      </c>
      <c r="T766">
        <v>144.944748</v>
      </c>
      <c r="U766" s="63">
        <v>44166</v>
      </c>
      <c r="V766" s="57">
        <v>0.10150000000000001</v>
      </c>
    </row>
    <row r="767" spans="1:22" x14ac:dyDescent="0.25">
      <c r="A767" s="107">
        <v>44159</v>
      </c>
      <c r="B767" s="100">
        <f t="shared" si="90"/>
        <v>18365.015625</v>
      </c>
      <c r="C767" s="100">
        <f t="shared" si="91"/>
        <v>603.89776600000005</v>
      </c>
      <c r="D767" s="108">
        <f t="shared" si="85"/>
        <v>9.6400000000000001E-4</v>
      </c>
      <c r="F767" s="108">
        <f t="shared" si="86"/>
        <v>-2.7232603837745728E-4</v>
      </c>
      <c r="G767" s="108">
        <f t="shared" si="87"/>
        <v>-7.5164592077232584E-3</v>
      </c>
      <c r="I767" s="118">
        <f t="shared" si="88"/>
        <v>1.3566625507539044E-6</v>
      </c>
      <c r="J767" s="118">
        <f t="shared" si="89"/>
        <v>7.463298725765433E-5</v>
      </c>
      <c r="Q767" s="111">
        <v>42664</v>
      </c>
      <c r="R767">
        <v>630.82501200000002</v>
      </c>
      <c r="S767" s="111">
        <v>43813</v>
      </c>
      <c r="T767">
        <v>142.86923200000001</v>
      </c>
      <c r="U767" s="63">
        <v>44167</v>
      </c>
      <c r="V767" s="57">
        <v>0.1065</v>
      </c>
    </row>
    <row r="768" spans="1:22" x14ac:dyDescent="0.25">
      <c r="A768" s="107">
        <v>44160</v>
      </c>
      <c r="B768" s="100">
        <f t="shared" si="90"/>
        <v>19104.410156000002</v>
      </c>
      <c r="C768" s="100">
        <f t="shared" si="91"/>
        <v>570.686646</v>
      </c>
      <c r="D768" s="108">
        <f t="shared" si="85"/>
        <v>9.8900000000000008E-4</v>
      </c>
      <c r="F768" s="108">
        <f t="shared" si="86"/>
        <v>3.9471676545161927E-2</v>
      </c>
      <c r="G768" s="108">
        <f t="shared" si="87"/>
        <v>-5.6564644084308391E-2</v>
      </c>
      <c r="I768" s="118">
        <f t="shared" si="88"/>
        <v>1.4883580678491794E-3</v>
      </c>
      <c r="J768" s="118">
        <f t="shared" si="89"/>
        <v>3.3278157479325922E-3</v>
      </c>
      <c r="Q768" s="111">
        <v>42665</v>
      </c>
      <c r="R768">
        <v>633.135986</v>
      </c>
      <c r="S768" s="111">
        <v>43814</v>
      </c>
      <c r="T768">
        <v>143.11499000000001</v>
      </c>
      <c r="U768" s="63">
        <v>44168</v>
      </c>
      <c r="V768" s="57">
        <v>9.8900000000000002E-2</v>
      </c>
    </row>
    <row r="769" spans="1:22" x14ac:dyDescent="0.25">
      <c r="A769" s="107">
        <v>44162</v>
      </c>
      <c r="B769" s="100">
        <f t="shared" si="90"/>
        <v>17153.914063</v>
      </c>
      <c r="C769" s="100">
        <f t="shared" si="91"/>
        <v>517.49371299999996</v>
      </c>
      <c r="D769" s="108">
        <f t="shared" si="85"/>
        <v>9.1300000000000007E-4</v>
      </c>
      <c r="F769" s="108">
        <f t="shared" si="86"/>
        <v>-0.10769283379924666</v>
      </c>
      <c r="G769" s="108">
        <f t="shared" si="87"/>
        <v>-9.7842901661286952E-2</v>
      </c>
      <c r="I769" s="118">
        <f t="shared" si="88"/>
        <v>1.179076006641728E-2</v>
      </c>
      <c r="J769" s="118">
        <f t="shared" si="89"/>
        <v>9.7941664324349108E-3</v>
      </c>
      <c r="Q769" s="111">
        <v>42666</v>
      </c>
      <c r="R769">
        <v>657.62097200000005</v>
      </c>
      <c r="S769" s="111">
        <v>43815</v>
      </c>
      <c r="T769">
        <v>133.61402899999999</v>
      </c>
      <c r="U769" s="63">
        <v>44169</v>
      </c>
      <c r="V769" s="57">
        <v>9.8900000000000002E-2</v>
      </c>
    </row>
    <row r="770" spans="1:22" x14ac:dyDescent="0.25">
      <c r="A770" s="107">
        <v>44165</v>
      </c>
      <c r="B770" s="100">
        <f t="shared" si="90"/>
        <v>18178.322265999999</v>
      </c>
      <c r="C770" s="100">
        <f t="shared" si="91"/>
        <v>614.84252900000001</v>
      </c>
      <c r="D770" s="108">
        <f t="shared" si="85"/>
        <v>1.065E-3</v>
      </c>
      <c r="F770" s="108">
        <f t="shared" si="86"/>
        <v>5.8003427072046421E-2</v>
      </c>
      <c r="G770" s="108">
        <f t="shared" si="87"/>
        <v>0.17236880834005586</v>
      </c>
      <c r="I770" s="118">
        <f t="shared" si="88"/>
        <v>3.2616656962016271E-3</v>
      </c>
      <c r="J770" s="118">
        <f t="shared" si="89"/>
        <v>2.9325270942208059E-2</v>
      </c>
      <c r="Q770" s="111">
        <v>42667</v>
      </c>
      <c r="R770">
        <v>657.16101100000003</v>
      </c>
      <c r="S770" s="111">
        <v>43816</v>
      </c>
      <c r="T770">
        <v>122.603889</v>
      </c>
      <c r="U770" s="63">
        <v>44172</v>
      </c>
      <c r="V770" s="57">
        <v>9.8900000000000002E-2</v>
      </c>
    </row>
    <row r="771" spans="1:22" x14ac:dyDescent="0.25">
      <c r="A771" s="107">
        <v>44166</v>
      </c>
      <c r="B771" s="100">
        <f t="shared" si="90"/>
        <v>19633.769531000002</v>
      </c>
      <c r="C771" s="100">
        <f t="shared" si="91"/>
        <v>587.32415800000001</v>
      </c>
      <c r="D771" s="108">
        <f t="shared" ref="D771:D834" si="92">VLOOKUP(A771,U$2:V$2842,2)%</f>
        <v>1.0150000000000001E-3</v>
      </c>
      <c r="F771" s="108">
        <f t="shared" si="86"/>
        <v>7.7021219048887701E-2</v>
      </c>
      <c r="G771" s="108">
        <f t="shared" si="87"/>
        <v>-4.5789288927952754E-2</v>
      </c>
      <c r="I771" s="118">
        <f t="shared" si="88"/>
        <v>5.7955921349988034E-3</v>
      </c>
      <c r="J771" s="118">
        <f t="shared" si="89"/>
        <v>2.2007233856311328E-3</v>
      </c>
      <c r="Q771" s="111">
        <v>42668</v>
      </c>
      <c r="R771">
        <v>654.00201400000003</v>
      </c>
      <c r="S771" s="111">
        <v>43817</v>
      </c>
      <c r="T771">
        <v>133.09219400000001</v>
      </c>
      <c r="U771" s="63">
        <v>44173</v>
      </c>
      <c r="V771" s="57">
        <v>9.64E-2</v>
      </c>
    </row>
    <row r="772" spans="1:22" x14ac:dyDescent="0.25">
      <c r="A772" s="107">
        <v>44167</v>
      </c>
      <c r="B772" s="100">
        <f t="shared" si="90"/>
        <v>18801.744140999999</v>
      </c>
      <c r="C772" s="100">
        <f t="shared" si="91"/>
        <v>598.35235599999999</v>
      </c>
      <c r="D772" s="108">
        <f t="shared" si="92"/>
        <v>1.065E-3</v>
      </c>
      <c r="F772" s="108">
        <f t="shared" si="86"/>
        <v>-4.3301379951117269E-2</v>
      </c>
      <c r="G772" s="108">
        <f t="shared" si="87"/>
        <v>1.860290882099136E-2</v>
      </c>
      <c r="I772" s="118">
        <f t="shared" si="88"/>
        <v>1.9530930626840549E-3</v>
      </c>
      <c r="J772" s="118">
        <f t="shared" si="89"/>
        <v>3.0556191830145174E-4</v>
      </c>
      <c r="Q772" s="111">
        <v>42669</v>
      </c>
      <c r="R772">
        <v>657.67797900000005</v>
      </c>
      <c r="S772" s="111">
        <v>43818</v>
      </c>
      <c r="T772">
        <v>129.321136</v>
      </c>
      <c r="U772" s="63">
        <v>44174</v>
      </c>
      <c r="V772" s="57">
        <v>9.64E-2</v>
      </c>
    </row>
    <row r="773" spans="1:22" x14ac:dyDescent="0.25">
      <c r="A773" s="107">
        <v>44168</v>
      </c>
      <c r="B773" s="100">
        <f t="shared" si="90"/>
        <v>19205.925781000002</v>
      </c>
      <c r="C773" s="100">
        <f t="shared" si="91"/>
        <v>616.70874000000003</v>
      </c>
      <c r="D773" s="108">
        <f t="shared" si="92"/>
        <v>9.8900000000000008E-4</v>
      </c>
      <c r="F773" s="108">
        <f t="shared" si="86"/>
        <v>2.1269226852853151E-2</v>
      </c>
      <c r="G773" s="108">
        <f t="shared" si="87"/>
        <v>3.0217049597379919E-2</v>
      </c>
      <c r="I773" s="118">
        <f t="shared" si="88"/>
        <v>4.1521374638347602E-4</v>
      </c>
      <c r="J773" s="118">
        <f t="shared" si="89"/>
        <v>8.4648819878766781E-4</v>
      </c>
      <c r="Q773" s="111">
        <v>42670</v>
      </c>
      <c r="R773">
        <v>678.21398899999997</v>
      </c>
      <c r="S773" s="111">
        <v>43819</v>
      </c>
      <c r="T773">
        <v>129.06605500000001</v>
      </c>
      <c r="U773" s="63">
        <v>44175</v>
      </c>
      <c r="V773" s="57">
        <v>9.1300000000000006E-2</v>
      </c>
    </row>
    <row r="774" spans="1:22" x14ac:dyDescent="0.25">
      <c r="A774" s="107">
        <v>44169</v>
      </c>
      <c r="B774" s="100">
        <f t="shared" si="90"/>
        <v>19446.966797000001</v>
      </c>
      <c r="C774" s="100">
        <f t="shared" si="91"/>
        <v>569.35418700000002</v>
      </c>
      <c r="D774" s="108">
        <f t="shared" si="92"/>
        <v>9.8900000000000008E-4</v>
      </c>
      <c r="F774" s="108">
        <f t="shared" si="86"/>
        <v>1.247224331981478E-2</v>
      </c>
      <c r="G774" s="108">
        <f t="shared" si="87"/>
        <v>-7.9894140874181119E-2</v>
      </c>
      <c r="I774" s="118">
        <f t="shared" si="88"/>
        <v>1.3409201764809649E-4</v>
      </c>
      <c r="J774" s="118">
        <f t="shared" si="89"/>
        <v>6.5637089564067651E-3</v>
      </c>
      <c r="Q774" s="111">
        <v>42671</v>
      </c>
      <c r="R774">
        <v>688</v>
      </c>
      <c r="S774" s="111">
        <v>43820</v>
      </c>
      <c r="T774">
        <v>128.13095100000001</v>
      </c>
      <c r="U774" s="63">
        <v>44176</v>
      </c>
      <c r="V774" s="57">
        <v>8.1199999999999994E-2</v>
      </c>
    </row>
    <row r="775" spans="1:22" x14ac:dyDescent="0.25">
      <c r="A775" s="107">
        <v>44172</v>
      </c>
      <c r="B775" s="100">
        <f t="shared" si="90"/>
        <v>19343.128906000002</v>
      </c>
      <c r="C775" s="100">
        <f t="shared" si="91"/>
        <v>591.84338400000001</v>
      </c>
      <c r="D775" s="108">
        <f t="shared" si="92"/>
        <v>9.8900000000000008E-4</v>
      </c>
      <c r="F775" s="108">
        <f t="shared" si="86"/>
        <v>-5.3538480454573545E-3</v>
      </c>
      <c r="G775" s="108">
        <f t="shared" si="87"/>
        <v>3.873933259960527E-2</v>
      </c>
      <c r="I775" s="118">
        <f t="shared" si="88"/>
        <v>3.9016021178270848E-5</v>
      </c>
      <c r="J775" s="118">
        <f t="shared" si="89"/>
        <v>1.4150201247986104E-3</v>
      </c>
      <c r="Q775" s="111">
        <v>42672</v>
      </c>
      <c r="R775">
        <v>690.28900099999998</v>
      </c>
      <c r="S775" s="111">
        <v>43821</v>
      </c>
      <c r="T775">
        <v>132.372513</v>
      </c>
      <c r="U775" s="63">
        <v>44179</v>
      </c>
      <c r="V775" s="57">
        <v>8.1199999999999994E-2</v>
      </c>
    </row>
    <row r="776" spans="1:22" x14ac:dyDescent="0.25">
      <c r="A776" s="107">
        <v>44173</v>
      </c>
      <c r="B776" s="100">
        <f t="shared" si="90"/>
        <v>19191.529297000001</v>
      </c>
      <c r="C776" s="100">
        <f t="shared" si="91"/>
        <v>554.82775900000001</v>
      </c>
      <c r="D776" s="108">
        <f t="shared" si="92"/>
        <v>9.6400000000000001E-4</v>
      </c>
      <c r="F776" s="108">
        <f t="shared" si="86"/>
        <v>-7.8682618811605209E-3</v>
      </c>
      <c r="G776" s="108">
        <f t="shared" si="87"/>
        <v>-6.458432439377404E-2</v>
      </c>
      <c r="I776" s="118">
        <f t="shared" si="88"/>
        <v>7.6749766777432408E-5</v>
      </c>
      <c r="J776" s="118">
        <f t="shared" si="89"/>
        <v>4.3173972000181832E-3</v>
      </c>
      <c r="Q776" s="111">
        <v>42673</v>
      </c>
      <c r="R776">
        <v>714.11798099999999</v>
      </c>
      <c r="S776" s="111">
        <v>43822</v>
      </c>
      <c r="T776">
        <v>128.61409</v>
      </c>
      <c r="U776" s="63">
        <v>44180</v>
      </c>
      <c r="V776" s="57">
        <v>8.3699999999999997E-2</v>
      </c>
    </row>
    <row r="777" spans="1:22" x14ac:dyDescent="0.25">
      <c r="A777" s="107">
        <v>44174</v>
      </c>
      <c r="B777" s="100">
        <f t="shared" si="90"/>
        <v>18320.884765999999</v>
      </c>
      <c r="C777" s="100">
        <f t="shared" si="91"/>
        <v>573.47912599999995</v>
      </c>
      <c r="D777" s="108">
        <f t="shared" si="92"/>
        <v>9.6400000000000001E-4</v>
      </c>
      <c r="F777" s="108">
        <f t="shared" ref="F777:F840" si="93">LN(B777)-LN(B776)</f>
        <v>-4.6427346069059183E-2</v>
      </c>
      <c r="G777" s="108">
        <f t="shared" ref="G777:G840" si="94">LN(C777)-LN(C776)</f>
        <v>3.3063816912588528E-2</v>
      </c>
      <c r="I777" s="118">
        <f t="shared" ref="I777:I840" si="95">(F777-N$6)^2</f>
        <v>2.2391614478074135E-3</v>
      </c>
      <c r="J777" s="118">
        <f t="shared" ref="J777:J840" si="96">(G777-O$6)^2</f>
        <v>1.020242656823313E-3</v>
      </c>
      <c r="Q777" s="111">
        <v>42674</v>
      </c>
      <c r="R777">
        <v>702.64001499999995</v>
      </c>
      <c r="S777" s="111">
        <v>43823</v>
      </c>
      <c r="T777">
        <v>129.06388899999999</v>
      </c>
      <c r="U777" s="63">
        <v>44181</v>
      </c>
      <c r="V777" s="57">
        <v>8.1199999999999994E-2</v>
      </c>
    </row>
    <row r="778" spans="1:22" x14ac:dyDescent="0.25">
      <c r="A778" s="107">
        <v>44175</v>
      </c>
      <c r="B778" s="100">
        <f t="shared" si="90"/>
        <v>18553.298827999999</v>
      </c>
      <c r="C778" s="100">
        <f t="shared" si="91"/>
        <v>559.67852800000003</v>
      </c>
      <c r="D778" s="108">
        <f t="shared" si="92"/>
        <v>9.1300000000000007E-4</v>
      </c>
      <c r="F778" s="108">
        <f t="shared" si="93"/>
        <v>1.2605954469163905E-2</v>
      </c>
      <c r="G778" s="108">
        <f t="shared" si="94"/>
        <v>-2.4358976595718396E-2</v>
      </c>
      <c r="I778" s="118">
        <f t="shared" si="95"/>
        <v>1.3720659593622885E-4</v>
      </c>
      <c r="J778" s="118">
        <f t="shared" si="96"/>
        <v>6.4930969357943752E-4</v>
      </c>
      <c r="Q778" s="111">
        <v>42675</v>
      </c>
      <c r="R778">
        <v>701.33697500000005</v>
      </c>
      <c r="S778" s="111">
        <v>43824</v>
      </c>
      <c r="T778">
        <v>126.45463599999999</v>
      </c>
      <c r="U778" s="63">
        <v>44182</v>
      </c>
      <c r="V778" s="57">
        <v>8.3699999999999997E-2</v>
      </c>
    </row>
    <row r="779" spans="1:22" x14ac:dyDescent="0.25">
      <c r="A779" s="107">
        <v>44176</v>
      </c>
      <c r="B779" s="100">
        <f t="shared" ref="B779:B842" si="97">VLOOKUP(A779,Q$2:R$2842,2)</f>
        <v>18263.929688</v>
      </c>
      <c r="C779" s="100">
        <f t="shared" si="91"/>
        <v>545.79736300000002</v>
      </c>
      <c r="D779" s="108">
        <f t="shared" si="92"/>
        <v>8.119999999999999E-4</v>
      </c>
      <c r="F779" s="108">
        <f t="shared" si="93"/>
        <v>-1.5719548175317399E-2</v>
      </c>
      <c r="G779" s="108">
        <f t="shared" si="94"/>
        <v>-2.5114784929971989E-2</v>
      </c>
      <c r="I779" s="118">
        <f t="shared" si="95"/>
        <v>2.7595790335524907E-4</v>
      </c>
      <c r="J779" s="118">
        <f t="shared" si="96"/>
        <v>6.8839928452949515E-4</v>
      </c>
      <c r="Q779" s="111">
        <v>42676</v>
      </c>
      <c r="R779">
        <v>730.06597899999997</v>
      </c>
      <c r="S779" s="111">
        <v>43825</v>
      </c>
      <c r="T779">
        <v>126.361221</v>
      </c>
      <c r="U779" s="63">
        <v>44183</v>
      </c>
      <c r="V779" s="57">
        <v>8.3699999999999997E-2</v>
      </c>
    </row>
    <row r="780" spans="1:22" x14ac:dyDescent="0.25">
      <c r="A780" s="107">
        <v>44179</v>
      </c>
      <c r="B780" s="100">
        <f t="shared" si="97"/>
        <v>19144.492188</v>
      </c>
      <c r="C780" s="100">
        <f t="shared" si="91"/>
        <v>586.011169</v>
      </c>
      <c r="D780" s="108">
        <f t="shared" si="92"/>
        <v>8.119999999999999E-4</v>
      </c>
      <c r="F780" s="108">
        <f t="shared" si="93"/>
        <v>4.708700059310722E-2</v>
      </c>
      <c r="G780" s="108">
        <f t="shared" si="94"/>
        <v>7.1091072299862113E-2</v>
      </c>
      <c r="I780" s="118">
        <f t="shared" si="95"/>
        <v>2.1339381174208011E-3</v>
      </c>
      <c r="J780" s="118">
        <f t="shared" si="96"/>
        <v>4.8955900052227701E-3</v>
      </c>
      <c r="Q780" s="111">
        <v>42677</v>
      </c>
      <c r="R780">
        <v>742.34600799999998</v>
      </c>
      <c r="S780" s="111">
        <v>43826</v>
      </c>
      <c r="T780">
        <v>127.214607</v>
      </c>
      <c r="U780" s="63">
        <v>44186</v>
      </c>
      <c r="V780" s="57">
        <v>8.6199999999999999E-2</v>
      </c>
    </row>
    <row r="781" spans="1:22" x14ac:dyDescent="0.25">
      <c r="A781" s="107">
        <v>44180</v>
      </c>
      <c r="B781" s="100">
        <f t="shared" si="97"/>
        <v>19246.919922000001</v>
      </c>
      <c r="C781" s="100">
        <f t="shared" si="91"/>
        <v>589.355591</v>
      </c>
      <c r="D781" s="108">
        <f t="shared" si="92"/>
        <v>8.3699999999999996E-4</v>
      </c>
      <c r="F781" s="108">
        <f t="shared" si="93"/>
        <v>5.3359838257289738E-3</v>
      </c>
      <c r="G781" s="108">
        <f t="shared" si="94"/>
        <v>5.690872227899213E-3</v>
      </c>
      <c r="I781" s="118">
        <f t="shared" si="95"/>
        <v>1.9745148010400768E-5</v>
      </c>
      <c r="J781" s="118">
        <f t="shared" si="96"/>
        <v>2.0869299788744522E-5</v>
      </c>
      <c r="Q781" s="111">
        <v>42678</v>
      </c>
      <c r="R781">
        <v>689.12402299999997</v>
      </c>
      <c r="S781" s="111">
        <v>43827</v>
      </c>
      <c r="T781">
        <v>128.32270800000001</v>
      </c>
      <c r="U781" s="63">
        <v>44187</v>
      </c>
      <c r="V781" s="57">
        <v>8.3699999999999997E-2</v>
      </c>
    </row>
    <row r="782" spans="1:22" x14ac:dyDescent="0.25">
      <c r="A782" s="107">
        <v>44181</v>
      </c>
      <c r="B782" s="100">
        <f t="shared" si="97"/>
        <v>19418.818359000001</v>
      </c>
      <c r="C782" s="100">
        <f t="shared" si="91"/>
        <v>636.18182400000001</v>
      </c>
      <c r="D782" s="108">
        <f t="shared" si="92"/>
        <v>8.119999999999999E-4</v>
      </c>
      <c r="F782" s="108">
        <f t="shared" si="93"/>
        <v>8.8915705306753523E-3</v>
      </c>
      <c r="G782" s="108">
        <f t="shared" si="94"/>
        <v>7.6454687924492504E-2</v>
      </c>
      <c r="I782" s="118">
        <f t="shared" si="95"/>
        <v>6.3986208560557476E-5</v>
      </c>
      <c r="J782" s="118">
        <f t="shared" si="96"/>
        <v>5.6749265817923333E-3</v>
      </c>
      <c r="Q782" s="111">
        <v>42679</v>
      </c>
      <c r="R782">
        <v>703.52502400000003</v>
      </c>
      <c r="S782" s="111">
        <v>43828</v>
      </c>
      <c r="T782">
        <v>134.75798</v>
      </c>
      <c r="U782" s="63">
        <v>44188</v>
      </c>
      <c r="V782" s="57">
        <v>8.1199999999999994E-2</v>
      </c>
    </row>
    <row r="783" spans="1:22" x14ac:dyDescent="0.25">
      <c r="A783" s="107">
        <v>44182</v>
      </c>
      <c r="B783" s="100">
        <f t="shared" si="97"/>
        <v>21308.351563</v>
      </c>
      <c r="C783" s="100">
        <f t="shared" si="91"/>
        <v>642.86895800000002</v>
      </c>
      <c r="D783" s="108">
        <f t="shared" si="92"/>
        <v>8.3699999999999996E-4</v>
      </c>
      <c r="F783" s="108">
        <f t="shared" si="93"/>
        <v>9.2856473616452107E-2</v>
      </c>
      <c r="G783" s="108">
        <f t="shared" si="94"/>
        <v>1.0456496370582435E-2</v>
      </c>
      <c r="I783" s="118">
        <f t="shared" si="95"/>
        <v>8.457384850728434E-3</v>
      </c>
      <c r="J783" s="118">
        <f t="shared" si="96"/>
        <v>8.7122006886803028E-5</v>
      </c>
      <c r="Q783" s="111">
        <v>42680</v>
      </c>
      <c r="R783">
        <v>703.81201199999998</v>
      </c>
      <c r="S783" s="111">
        <v>43829</v>
      </c>
      <c r="T783">
        <v>132.63348400000001</v>
      </c>
      <c r="U783" s="63">
        <v>44189</v>
      </c>
      <c r="V783" s="57">
        <v>8.6199999999999999E-2</v>
      </c>
    </row>
    <row r="784" spans="1:22" x14ac:dyDescent="0.25">
      <c r="A784" s="107">
        <v>44183</v>
      </c>
      <c r="B784" s="100">
        <f t="shared" si="97"/>
        <v>22806.796875</v>
      </c>
      <c r="C784" s="100">
        <f t="shared" si="91"/>
        <v>654.81195100000002</v>
      </c>
      <c r="D784" s="108">
        <f t="shared" si="92"/>
        <v>8.3699999999999996E-4</v>
      </c>
      <c r="F784" s="108">
        <f t="shared" si="93"/>
        <v>6.7959512060541627E-2</v>
      </c>
      <c r="G784" s="108">
        <f t="shared" si="94"/>
        <v>1.8407191059576E-2</v>
      </c>
      <c r="I784" s="118">
        <f t="shared" si="95"/>
        <v>4.4979931551353885E-3</v>
      </c>
      <c r="J784" s="118">
        <f t="shared" si="96"/>
        <v>2.9875780183911916E-4</v>
      </c>
      <c r="Q784" s="111">
        <v>42681</v>
      </c>
      <c r="R784">
        <v>710.73602300000005</v>
      </c>
      <c r="S784" s="111">
        <v>43830</v>
      </c>
      <c r="T784">
        <v>129.61085499999999</v>
      </c>
      <c r="U784" s="63">
        <v>44193</v>
      </c>
      <c r="V784" s="57">
        <v>9.64E-2</v>
      </c>
    </row>
    <row r="785" spans="1:22" x14ac:dyDescent="0.25">
      <c r="A785" s="107">
        <v>44186</v>
      </c>
      <c r="B785" s="100">
        <f t="shared" si="97"/>
        <v>23474.455077999999</v>
      </c>
      <c r="C785" s="100">
        <f t="shared" si="91"/>
        <v>609.81787099999997</v>
      </c>
      <c r="D785" s="108">
        <f t="shared" si="92"/>
        <v>8.6200000000000003E-4</v>
      </c>
      <c r="F785" s="108">
        <f t="shared" si="93"/>
        <v>2.8854211872653579E-2</v>
      </c>
      <c r="G785" s="108">
        <f t="shared" si="94"/>
        <v>-7.1187756250214562E-2</v>
      </c>
      <c r="I785" s="118">
        <f t="shared" si="95"/>
        <v>7.8186110333158061E-4</v>
      </c>
      <c r="J785" s="118">
        <f t="shared" si="96"/>
        <v>5.2287846350829248E-3</v>
      </c>
      <c r="Q785" s="111">
        <v>42682</v>
      </c>
      <c r="R785">
        <v>703.08898899999997</v>
      </c>
      <c r="S785" s="111">
        <v>43831</v>
      </c>
      <c r="T785">
        <v>130.80200199999999</v>
      </c>
      <c r="U785" s="63">
        <v>44194</v>
      </c>
      <c r="V785" s="57">
        <v>9.3799999999999994E-2</v>
      </c>
    </row>
    <row r="786" spans="1:22" x14ac:dyDescent="0.25">
      <c r="A786" s="107">
        <v>44187</v>
      </c>
      <c r="B786" s="100">
        <f t="shared" si="97"/>
        <v>22794.039063</v>
      </c>
      <c r="C786" s="100">
        <f t="shared" si="91"/>
        <v>634.85418700000002</v>
      </c>
      <c r="D786" s="108">
        <f t="shared" si="92"/>
        <v>8.3699999999999996E-4</v>
      </c>
      <c r="F786" s="108">
        <f t="shared" si="93"/>
        <v>-2.9413754787620761E-2</v>
      </c>
      <c r="G786" s="108">
        <f t="shared" si="94"/>
        <v>4.0235005298097981E-2</v>
      </c>
      <c r="I786" s="118">
        <f t="shared" si="95"/>
        <v>9.184649904630355E-4</v>
      </c>
      <c r="J786" s="118">
        <f t="shared" si="96"/>
        <v>1.5297818632927049E-3</v>
      </c>
      <c r="Q786" s="111">
        <v>42683</v>
      </c>
      <c r="R786">
        <v>709.82501200000002</v>
      </c>
      <c r="S786" s="111">
        <v>43832</v>
      </c>
      <c r="T786">
        <v>127.410179</v>
      </c>
      <c r="U786" s="63">
        <v>44195</v>
      </c>
      <c r="V786" s="57">
        <v>0.10150000000000001</v>
      </c>
    </row>
    <row r="787" spans="1:22" x14ac:dyDescent="0.25">
      <c r="A787" s="107">
        <v>44188</v>
      </c>
      <c r="B787" s="100">
        <f t="shared" si="97"/>
        <v>23781.974609000001</v>
      </c>
      <c r="C787" s="100">
        <f t="shared" si="91"/>
        <v>583.71460000000002</v>
      </c>
      <c r="D787" s="108">
        <f t="shared" si="92"/>
        <v>8.119999999999999E-4</v>
      </c>
      <c r="F787" s="108">
        <f t="shared" si="93"/>
        <v>4.2428867186073305E-2</v>
      </c>
      <c r="G787" s="108">
        <f t="shared" si="94"/>
        <v>-8.3983181006779262E-2</v>
      </c>
      <c r="I787" s="118">
        <f t="shared" si="95"/>
        <v>1.7252754029345619E-3</v>
      </c>
      <c r="J787" s="118">
        <f t="shared" si="96"/>
        <v>7.242990446455491E-3</v>
      </c>
      <c r="Q787" s="111">
        <v>42684</v>
      </c>
      <c r="R787">
        <v>722.84399399999995</v>
      </c>
      <c r="S787" s="111">
        <v>43833</v>
      </c>
      <c r="T787">
        <v>134.171707</v>
      </c>
      <c r="U787" s="63">
        <v>44196</v>
      </c>
      <c r="V787" s="57">
        <v>0.104</v>
      </c>
    </row>
    <row r="788" spans="1:22" x14ac:dyDescent="0.25">
      <c r="A788" s="107">
        <v>44189</v>
      </c>
      <c r="B788" s="100">
        <f t="shared" si="97"/>
        <v>23240.203125</v>
      </c>
      <c r="C788" s="100">
        <f t="shared" si="91"/>
        <v>611.60717799999998</v>
      </c>
      <c r="D788" s="108">
        <f t="shared" si="92"/>
        <v>8.6200000000000003E-4</v>
      </c>
      <c r="F788" s="108">
        <f t="shared" si="93"/>
        <v>-2.304425209467631E-2</v>
      </c>
      <c r="G788" s="108">
        <f t="shared" si="94"/>
        <v>4.6678045669079182E-2</v>
      </c>
      <c r="I788" s="118">
        <f t="shared" si="95"/>
        <v>5.7296487139962078E-4</v>
      </c>
      <c r="J788" s="118">
        <f t="shared" si="96"/>
        <v>2.07530051125438E-3</v>
      </c>
      <c r="Q788" s="111">
        <v>42685</v>
      </c>
      <c r="R788">
        <v>715.55499299999997</v>
      </c>
      <c r="S788" s="111">
        <v>43834</v>
      </c>
      <c r="T788">
        <v>135.069366</v>
      </c>
      <c r="U788" s="63">
        <v>44200</v>
      </c>
      <c r="V788" s="57">
        <v>9.64E-2</v>
      </c>
    </row>
    <row r="789" spans="1:22" x14ac:dyDescent="0.25">
      <c r="A789" s="107">
        <v>44193</v>
      </c>
      <c r="B789" s="100">
        <f t="shared" si="97"/>
        <v>26280.822265999999</v>
      </c>
      <c r="C789" s="100">
        <f t="shared" si="91"/>
        <v>730.39733899999999</v>
      </c>
      <c r="D789" s="108">
        <f t="shared" si="92"/>
        <v>9.6400000000000001E-4</v>
      </c>
      <c r="F789" s="108">
        <f t="shared" si="93"/>
        <v>0.1229558095235781</v>
      </c>
      <c r="G789" s="108">
        <f t="shared" si="94"/>
        <v>0.17749847564984744</v>
      </c>
      <c r="I789" s="118">
        <f t="shared" si="95"/>
        <v>1.4899468000126833E-2</v>
      </c>
      <c r="J789" s="118">
        <f t="shared" si="96"/>
        <v>3.1108456794434802E-2</v>
      </c>
      <c r="Q789" s="111">
        <v>42686</v>
      </c>
      <c r="R789">
        <v>716.75201400000003</v>
      </c>
      <c r="S789" s="111">
        <v>43835</v>
      </c>
      <c r="T789">
        <v>136.276779</v>
      </c>
      <c r="U789" s="63">
        <v>44201</v>
      </c>
      <c r="V789" s="57">
        <v>9.3799999999999994E-2</v>
      </c>
    </row>
    <row r="790" spans="1:22" x14ac:dyDescent="0.25">
      <c r="A790" s="107">
        <v>44194</v>
      </c>
      <c r="B790" s="100">
        <f t="shared" si="97"/>
        <v>27081.810547000001</v>
      </c>
      <c r="C790" s="100">
        <f t="shared" si="91"/>
        <v>731.52014199999996</v>
      </c>
      <c r="D790" s="108">
        <f t="shared" si="92"/>
        <v>9.3799999999999992E-4</v>
      </c>
      <c r="F790" s="108">
        <f t="shared" si="93"/>
        <v>3.0022823216567573E-2</v>
      </c>
      <c r="G790" s="108">
        <f t="shared" si="94"/>
        <v>1.5360692178107982E-3</v>
      </c>
      <c r="I790" s="118">
        <f t="shared" si="95"/>
        <v>8.4857966084815671E-4</v>
      </c>
      <c r="J790" s="118">
        <f t="shared" si="96"/>
        <v>1.7097386811023396E-7</v>
      </c>
      <c r="Q790" s="111">
        <v>42687</v>
      </c>
      <c r="R790">
        <v>705.19598399999995</v>
      </c>
      <c r="S790" s="111">
        <v>43836</v>
      </c>
      <c r="T790">
        <v>144.30415300000001</v>
      </c>
      <c r="U790" s="63">
        <v>44202</v>
      </c>
      <c r="V790" s="57">
        <v>0.10150000000000001</v>
      </c>
    </row>
    <row r="791" spans="1:22" x14ac:dyDescent="0.25">
      <c r="A791" s="107">
        <v>44195</v>
      </c>
      <c r="B791" s="100">
        <f t="shared" si="97"/>
        <v>27360.089843999998</v>
      </c>
      <c r="C791" s="100">
        <f t="shared" si="91"/>
        <v>751.61895800000002</v>
      </c>
      <c r="D791" s="108">
        <f t="shared" si="92"/>
        <v>1.0150000000000001E-3</v>
      </c>
      <c r="F791" s="108">
        <f t="shared" si="93"/>
        <v>1.0223071516811899E-2</v>
      </c>
      <c r="G791" s="108">
        <f t="shared" si="94"/>
        <v>2.7104735461620955E-2</v>
      </c>
      <c r="I791" s="118">
        <f t="shared" si="95"/>
        <v>8.7060823676748833E-5</v>
      </c>
      <c r="J791" s="118">
        <f t="shared" si="96"/>
        <v>6.7507243604074624E-4</v>
      </c>
      <c r="Q791" s="111">
        <v>42688</v>
      </c>
      <c r="R791">
        <v>701.99700900000005</v>
      </c>
      <c r="S791" s="111">
        <v>43837</v>
      </c>
      <c r="T791">
        <v>143.54399100000001</v>
      </c>
      <c r="U791" s="63">
        <v>44203</v>
      </c>
      <c r="V791" s="57">
        <v>0.104</v>
      </c>
    </row>
    <row r="792" spans="1:22" x14ac:dyDescent="0.25">
      <c r="A792" s="107">
        <v>44196</v>
      </c>
      <c r="B792" s="100">
        <f t="shared" si="97"/>
        <v>28841.574218999998</v>
      </c>
      <c r="C792" s="100">
        <f t="shared" si="91"/>
        <v>737.803406</v>
      </c>
      <c r="D792" s="108">
        <f t="shared" si="92"/>
        <v>1.0399999999999999E-3</v>
      </c>
      <c r="F792" s="108">
        <f t="shared" si="93"/>
        <v>5.2732518976217335E-2</v>
      </c>
      <c r="G792" s="108">
        <f t="shared" si="94"/>
        <v>-1.8552089165218E-2</v>
      </c>
      <c r="I792" s="118">
        <f t="shared" si="95"/>
        <v>2.6873945614986237E-3</v>
      </c>
      <c r="J792" s="118">
        <f t="shared" si="96"/>
        <v>3.8709258131084756E-4</v>
      </c>
      <c r="Q792" s="111">
        <v>42689</v>
      </c>
      <c r="R792">
        <v>705.79400599999997</v>
      </c>
      <c r="S792" s="111">
        <v>43838</v>
      </c>
      <c r="T792">
        <v>141.25813299999999</v>
      </c>
      <c r="U792" s="63">
        <v>44204</v>
      </c>
      <c r="V792" s="57">
        <v>9.64E-2</v>
      </c>
    </row>
    <row r="793" spans="1:22" x14ac:dyDescent="0.25">
      <c r="A793" s="107">
        <v>44200</v>
      </c>
      <c r="B793" s="100">
        <f t="shared" si="97"/>
        <v>32810.949219000002</v>
      </c>
      <c r="C793" s="100">
        <f t="shared" si="91"/>
        <v>1040.2330320000001</v>
      </c>
      <c r="D793" s="108">
        <f t="shared" si="92"/>
        <v>9.6400000000000001E-4</v>
      </c>
      <c r="F793" s="108">
        <f t="shared" si="93"/>
        <v>0.12894438184071433</v>
      </c>
      <c r="G793" s="108">
        <f t="shared" si="94"/>
        <v>0.34352263468729127</v>
      </c>
      <c r="I793" s="118">
        <f t="shared" si="95"/>
        <v>1.6397301719179507E-2</v>
      </c>
      <c r="J793" s="118">
        <f t="shared" si="96"/>
        <v>0.11723779789276757</v>
      </c>
      <c r="Q793" s="111">
        <v>42690</v>
      </c>
      <c r="R793">
        <v>711.16699200000005</v>
      </c>
      <c r="S793" s="111">
        <v>43839</v>
      </c>
      <c r="T793">
        <v>138.97920199999999</v>
      </c>
      <c r="U793" s="63">
        <v>44207</v>
      </c>
      <c r="V793" s="57">
        <v>9.8900000000000002E-2</v>
      </c>
    </row>
    <row r="794" spans="1:22" x14ac:dyDescent="0.25">
      <c r="A794" s="107">
        <v>44201</v>
      </c>
      <c r="B794" s="100">
        <f t="shared" si="97"/>
        <v>31977.041015999999</v>
      </c>
      <c r="C794" s="100">
        <f t="shared" si="91"/>
        <v>1100.0061040000001</v>
      </c>
      <c r="D794" s="108">
        <f t="shared" si="92"/>
        <v>9.3799999999999992E-4</v>
      </c>
      <c r="F794" s="108">
        <f t="shared" si="93"/>
        <v>-2.5744100291612781E-2</v>
      </c>
      <c r="G794" s="108">
        <f t="shared" si="94"/>
        <v>5.5870971595548546E-2</v>
      </c>
      <c r="I794" s="118">
        <f t="shared" si="95"/>
        <v>7.0950488140049959E-4</v>
      </c>
      <c r="J794" s="118">
        <f t="shared" si="96"/>
        <v>2.9973864531186579E-3</v>
      </c>
      <c r="Q794" s="111">
        <v>42691</v>
      </c>
      <c r="R794">
        <v>744.87597700000003</v>
      </c>
      <c r="S794" s="111">
        <v>43840</v>
      </c>
      <c r="T794">
        <v>143.963776</v>
      </c>
      <c r="U794" s="63">
        <v>44208</v>
      </c>
      <c r="V794" s="57">
        <v>9.3799999999999994E-2</v>
      </c>
    </row>
    <row r="795" spans="1:22" x14ac:dyDescent="0.25">
      <c r="A795" s="107">
        <v>44202</v>
      </c>
      <c r="B795" s="100">
        <f t="shared" si="97"/>
        <v>34013.613280999998</v>
      </c>
      <c r="C795" s="100">
        <f t="shared" si="91"/>
        <v>1207.112183</v>
      </c>
      <c r="D795" s="108">
        <f t="shared" si="92"/>
        <v>1.0150000000000001E-3</v>
      </c>
      <c r="F795" s="108">
        <f t="shared" si="93"/>
        <v>6.174265805266721E-2</v>
      </c>
      <c r="G795" s="108">
        <f t="shared" si="94"/>
        <v>9.2915152578533444E-2</v>
      </c>
      <c r="I795" s="118">
        <f t="shared" si="95"/>
        <v>3.7027499446890765E-3</v>
      </c>
      <c r="J795" s="118">
        <f t="shared" si="96"/>
        <v>8.4258764993225144E-3</v>
      </c>
      <c r="Q795" s="111">
        <v>42692</v>
      </c>
      <c r="R795">
        <v>740.705017</v>
      </c>
      <c r="S795" s="111">
        <v>43841</v>
      </c>
      <c r="T795">
        <v>142.927109</v>
      </c>
      <c r="U795" s="63">
        <v>44209</v>
      </c>
      <c r="V795" s="57">
        <v>9.3799999999999994E-2</v>
      </c>
    </row>
    <row r="796" spans="1:22" x14ac:dyDescent="0.25">
      <c r="A796" s="107">
        <v>44203</v>
      </c>
      <c r="B796" s="100">
        <f t="shared" si="97"/>
        <v>36833.875</v>
      </c>
      <c r="C796" s="100">
        <f t="shared" si="91"/>
        <v>1225.678101</v>
      </c>
      <c r="D796" s="108">
        <f t="shared" si="92"/>
        <v>1.0399999999999999E-3</v>
      </c>
      <c r="F796" s="108">
        <f t="shared" si="93"/>
        <v>7.9657102965045468E-2</v>
      </c>
      <c r="G796" s="108">
        <f t="shared" si="94"/>
        <v>1.5263361221751204E-2</v>
      </c>
      <c r="I796" s="118">
        <f t="shared" si="95"/>
        <v>6.2038733068380579E-3</v>
      </c>
      <c r="J796" s="118">
        <f t="shared" si="96"/>
        <v>1.9996171185307022E-4</v>
      </c>
      <c r="Q796" s="111">
        <v>42693</v>
      </c>
      <c r="R796">
        <v>751.83300799999995</v>
      </c>
      <c r="S796" s="111">
        <v>43842</v>
      </c>
      <c r="T796">
        <v>145.873932</v>
      </c>
      <c r="U796" s="63">
        <v>44210</v>
      </c>
      <c r="V796" s="57">
        <v>9.64E-2</v>
      </c>
    </row>
    <row r="797" spans="1:22" x14ac:dyDescent="0.25">
      <c r="A797" s="107">
        <v>44204</v>
      </c>
      <c r="B797" s="100">
        <f t="shared" si="97"/>
        <v>39381.765625</v>
      </c>
      <c r="C797" s="100">
        <f t="shared" si="91"/>
        <v>1224.197144</v>
      </c>
      <c r="D797" s="108">
        <f t="shared" si="92"/>
        <v>9.6400000000000001E-4</v>
      </c>
      <c r="F797" s="108">
        <f t="shared" si="93"/>
        <v>6.6884969718410403E-2</v>
      </c>
      <c r="G797" s="108">
        <f t="shared" si="94"/>
        <v>-1.2090062001437474E-3</v>
      </c>
      <c r="I797" s="118">
        <f t="shared" si="95"/>
        <v>4.3550149629690881E-3</v>
      </c>
      <c r="J797" s="118">
        <f t="shared" si="96"/>
        <v>5.4362911927057472E-6</v>
      </c>
      <c r="Q797" s="111">
        <v>42694</v>
      </c>
      <c r="R797">
        <v>751.87902799999995</v>
      </c>
      <c r="S797" s="111">
        <v>43843</v>
      </c>
      <c r="T797">
        <v>144.22659300000001</v>
      </c>
      <c r="U797" s="63">
        <v>44211</v>
      </c>
      <c r="V797" s="57">
        <v>9.1300000000000006E-2</v>
      </c>
    </row>
    <row r="798" spans="1:22" x14ac:dyDescent="0.25">
      <c r="A798" s="107">
        <v>44207</v>
      </c>
      <c r="B798" s="100">
        <f t="shared" si="97"/>
        <v>38346.53125</v>
      </c>
      <c r="C798" s="100">
        <f t="shared" si="91"/>
        <v>1090.1453859999999</v>
      </c>
      <c r="D798" s="108">
        <f t="shared" si="92"/>
        <v>9.8900000000000008E-4</v>
      </c>
      <c r="F798" s="108">
        <f t="shared" si="93"/>
        <v>-2.6638833864328859E-2</v>
      </c>
      <c r="G798" s="108">
        <f t="shared" si="94"/>
        <v>-0.11597416748209266</v>
      </c>
      <c r="I798" s="118">
        <f t="shared" si="95"/>
        <v>7.579706299407665E-4</v>
      </c>
      <c r="J798" s="118">
        <f t="shared" si="96"/>
        <v>1.3711648119415878E-2</v>
      </c>
      <c r="Q798" s="111">
        <v>42695</v>
      </c>
      <c r="R798">
        <v>731.26501499999995</v>
      </c>
      <c r="S798" s="111">
        <v>43844</v>
      </c>
      <c r="T798">
        <v>165.955353</v>
      </c>
      <c r="U798" s="63">
        <v>44215</v>
      </c>
      <c r="V798" s="57">
        <v>9.3799999999999994E-2</v>
      </c>
    </row>
    <row r="799" spans="1:22" x14ac:dyDescent="0.25">
      <c r="A799" s="107">
        <v>44208</v>
      </c>
      <c r="B799" s="100">
        <f t="shared" si="97"/>
        <v>35516.359375</v>
      </c>
      <c r="C799" s="100">
        <f t="shared" si="91"/>
        <v>1043.4345699999999</v>
      </c>
      <c r="D799" s="108">
        <f t="shared" si="92"/>
        <v>9.3799999999999992E-4</v>
      </c>
      <c r="F799" s="108">
        <f t="shared" si="93"/>
        <v>-7.6670656120208847E-2</v>
      </c>
      <c r="G799" s="108">
        <f t="shared" si="94"/>
        <v>-4.3793325872347744E-2</v>
      </c>
      <c r="I799" s="118">
        <f t="shared" si="95"/>
        <v>6.0160327228343888E-3</v>
      </c>
      <c r="J799" s="118">
        <f t="shared" si="96"/>
        <v>2.0174385422331706E-3</v>
      </c>
      <c r="Q799" s="111">
        <v>42696</v>
      </c>
      <c r="R799">
        <v>739.64300500000002</v>
      </c>
      <c r="S799" s="111">
        <v>43845</v>
      </c>
      <c r="T799">
        <v>166.230682</v>
      </c>
      <c r="U799" s="63">
        <v>44216</v>
      </c>
      <c r="V799" s="57">
        <v>9.1300000000000006E-2</v>
      </c>
    </row>
    <row r="800" spans="1:22" x14ac:dyDescent="0.25">
      <c r="A800" s="107">
        <v>44209</v>
      </c>
      <c r="B800" s="100">
        <f t="shared" si="97"/>
        <v>33915.121094000002</v>
      </c>
      <c r="C800" s="100">
        <f t="shared" si="91"/>
        <v>1130.73938</v>
      </c>
      <c r="D800" s="108">
        <f t="shared" si="92"/>
        <v>9.3799999999999992E-4</v>
      </c>
      <c r="F800" s="108">
        <f t="shared" si="93"/>
        <v>-4.6132452891603393E-2</v>
      </c>
      <c r="G800" s="108">
        <f t="shared" si="94"/>
        <v>8.0353994209708901E-2</v>
      </c>
      <c r="I800" s="118">
        <f t="shared" si="95"/>
        <v>2.2113398500512357E-3</v>
      </c>
      <c r="J800" s="118">
        <f t="shared" si="96"/>
        <v>6.2776171001593098E-3</v>
      </c>
      <c r="Q800" s="111">
        <v>42697</v>
      </c>
      <c r="R800">
        <v>751.74102800000003</v>
      </c>
      <c r="S800" s="111">
        <v>43846</v>
      </c>
      <c r="T800">
        <v>164.391006</v>
      </c>
      <c r="U800" s="63">
        <v>44217</v>
      </c>
      <c r="V800" s="57">
        <v>9.3799999999999994E-2</v>
      </c>
    </row>
    <row r="801" spans="1:22" x14ac:dyDescent="0.25">
      <c r="A801" s="107">
        <v>44210</v>
      </c>
      <c r="B801" s="100">
        <f t="shared" si="97"/>
        <v>37325.109375</v>
      </c>
      <c r="C801" s="100">
        <f t="shared" si="91"/>
        <v>1218.4530030000001</v>
      </c>
      <c r="D801" s="108">
        <f t="shared" si="92"/>
        <v>9.6400000000000001E-4</v>
      </c>
      <c r="F801" s="108">
        <f t="shared" si="93"/>
        <v>9.5805308856364846E-2</v>
      </c>
      <c r="G801" s="108">
        <f t="shared" si="94"/>
        <v>7.4710286451322716E-2</v>
      </c>
      <c r="I801" s="118">
        <f t="shared" si="95"/>
        <v>9.0084540902503566E-3</v>
      </c>
      <c r="J801" s="118">
        <f t="shared" si="96"/>
        <v>5.4151506359545404E-3</v>
      </c>
      <c r="Q801" s="111">
        <v>42698</v>
      </c>
      <c r="R801">
        <v>744.61999500000002</v>
      </c>
      <c r="S801" s="111">
        <v>43847</v>
      </c>
      <c r="T801">
        <v>170.77995300000001</v>
      </c>
      <c r="U801" s="63">
        <v>44218</v>
      </c>
      <c r="V801" s="57">
        <v>9.1300000000000006E-2</v>
      </c>
    </row>
    <row r="802" spans="1:22" x14ac:dyDescent="0.25">
      <c r="A802" s="107">
        <v>44211</v>
      </c>
      <c r="B802" s="100">
        <f t="shared" si="97"/>
        <v>39156.707030999998</v>
      </c>
      <c r="C802" s="100">
        <f t="shared" si="91"/>
        <v>1171.834595</v>
      </c>
      <c r="D802" s="108">
        <f t="shared" si="92"/>
        <v>9.1300000000000007E-4</v>
      </c>
      <c r="F802" s="108">
        <f t="shared" si="93"/>
        <v>4.7905450246515713E-2</v>
      </c>
      <c r="G802" s="108">
        <f t="shared" si="94"/>
        <v>-3.9011473137676944E-2</v>
      </c>
      <c r="I802" s="118">
        <f t="shared" si="95"/>
        <v>2.2102238336773987E-3</v>
      </c>
      <c r="J802" s="118">
        <f t="shared" si="96"/>
        <v>1.6107421693429529E-3</v>
      </c>
      <c r="Q802" s="111">
        <v>42699</v>
      </c>
      <c r="R802">
        <v>740.44201699999996</v>
      </c>
      <c r="S802" s="111">
        <v>43848</v>
      </c>
      <c r="T802">
        <v>175.36567700000001</v>
      </c>
      <c r="U802" s="63">
        <v>44221</v>
      </c>
      <c r="V802" s="57">
        <v>8.8800000000000004E-2</v>
      </c>
    </row>
    <row r="803" spans="1:22" x14ac:dyDescent="0.25">
      <c r="A803" s="107">
        <v>44215</v>
      </c>
      <c r="B803" s="100">
        <f t="shared" si="97"/>
        <v>36642.234375</v>
      </c>
      <c r="C803" s="100">
        <f t="shared" si="91"/>
        <v>1377.2958980000001</v>
      </c>
      <c r="D803" s="108">
        <f t="shared" si="92"/>
        <v>9.3799999999999992E-4</v>
      </c>
      <c r="F803" s="108">
        <f t="shared" si="93"/>
        <v>-6.6370204212020667E-2</v>
      </c>
      <c r="G803" s="108">
        <f t="shared" si="94"/>
        <v>0.16155153199696137</v>
      </c>
      <c r="I803" s="118">
        <f t="shared" si="95"/>
        <v>4.5242623031143611E-3</v>
      </c>
      <c r="J803" s="118">
        <f t="shared" si="96"/>
        <v>2.5737448846364287E-2</v>
      </c>
      <c r="Q803" s="111">
        <v>42700</v>
      </c>
      <c r="R803">
        <v>741.510986</v>
      </c>
      <c r="S803" s="111">
        <v>43849</v>
      </c>
      <c r="T803">
        <v>166.96984900000001</v>
      </c>
      <c r="U803" s="63">
        <v>44222</v>
      </c>
      <c r="V803" s="57">
        <v>8.3699999999999997E-2</v>
      </c>
    </row>
    <row r="804" spans="1:22" x14ac:dyDescent="0.25">
      <c r="A804" s="107">
        <v>44216</v>
      </c>
      <c r="B804" s="100">
        <f t="shared" si="97"/>
        <v>36050.113280999998</v>
      </c>
      <c r="C804" s="100">
        <f t="shared" si="91"/>
        <v>1382.274048</v>
      </c>
      <c r="D804" s="108">
        <f t="shared" si="92"/>
        <v>9.1300000000000007E-4</v>
      </c>
      <c r="F804" s="108">
        <f t="shared" si="93"/>
        <v>-1.6291513740931407E-2</v>
      </c>
      <c r="G804" s="108">
        <f t="shared" si="94"/>
        <v>3.6079211598183392E-3</v>
      </c>
      <c r="I804" s="118">
        <f t="shared" si="95"/>
        <v>2.9528800985748993E-4</v>
      </c>
      <c r="J804" s="118">
        <f t="shared" si="96"/>
        <v>6.1769238955709037E-6</v>
      </c>
      <c r="Q804" s="111">
        <v>42701</v>
      </c>
      <c r="R804">
        <v>735.43701199999998</v>
      </c>
      <c r="S804" s="111">
        <v>43850</v>
      </c>
      <c r="T804">
        <v>167.12051400000001</v>
      </c>
      <c r="U804" s="63">
        <v>44223</v>
      </c>
      <c r="V804" s="57">
        <v>8.3699999999999997E-2</v>
      </c>
    </row>
    <row r="805" spans="1:22" x14ac:dyDescent="0.25">
      <c r="A805" s="107">
        <v>44217</v>
      </c>
      <c r="B805" s="100">
        <f t="shared" si="97"/>
        <v>35549.398437999997</v>
      </c>
      <c r="C805" s="100">
        <f t="shared" si="91"/>
        <v>1121.570923</v>
      </c>
      <c r="D805" s="108">
        <f t="shared" si="92"/>
        <v>9.3799999999999992E-4</v>
      </c>
      <c r="F805" s="108">
        <f t="shared" si="93"/>
        <v>-1.3986771525285491E-2</v>
      </c>
      <c r="G805" s="108">
        <f t="shared" si="94"/>
        <v>-0.20899969141557229</v>
      </c>
      <c r="I805" s="118">
        <f t="shared" si="95"/>
        <v>2.2139071367836496E-4</v>
      </c>
      <c r="J805" s="118">
        <f t="shared" si="96"/>
        <v>4.4151368673038274E-2</v>
      </c>
      <c r="Q805" s="111">
        <v>42702</v>
      </c>
      <c r="R805">
        <v>732.48400900000001</v>
      </c>
      <c r="S805" s="111">
        <v>43851</v>
      </c>
      <c r="T805">
        <v>169.697159</v>
      </c>
      <c r="U805" s="63">
        <v>44224</v>
      </c>
      <c r="V805" s="57">
        <v>8.3699999999999997E-2</v>
      </c>
    </row>
    <row r="806" spans="1:22" x14ac:dyDescent="0.25">
      <c r="A806" s="107">
        <v>44218</v>
      </c>
      <c r="B806" s="100">
        <f t="shared" si="97"/>
        <v>30817.625</v>
      </c>
      <c r="C806" s="100">
        <f t="shared" si="91"/>
        <v>1236.512207</v>
      </c>
      <c r="D806" s="108">
        <f t="shared" si="92"/>
        <v>9.1300000000000007E-4</v>
      </c>
      <c r="F806" s="108">
        <f t="shared" si="93"/>
        <v>-0.14283646795858651</v>
      </c>
      <c r="G806" s="108">
        <f t="shared" si="94"/>
        <v>9.7564367760478277E-2</v>
      </c>
      <c r="I806" s="118">
        <f t="shared" si="95"/>
        <v>2.0657996839131065E-2</v>
      </c>
      <c r="J806" s="118">
        <f t="shared" si="96"/>
        <v>9.3010185511882577E-3</v>
      </c>
      <c r="Q806" s="111">
        <v>42703</v>
      </c>
      <c r="R806">
        <v>736.328979</v>
      </c>
      <c r="S806" s="111">
        <v>43852</v>
      </c>
      <c r="T806">
        <v>168.29415900000001</v>
      </c>
      <c r="U806" s="63">
        <v>44225</v>
      </c>
      <c r="V806" s="57">
        <v>7.6100000000000001E-2</v>
      </c>
    </row>
    <row r="807" spans="1:22" x14ac:dyDescent="0.25">
      <c r="A807" s="107">
        <v>44221</v>
      </c>
      <c r="B807" s="100">
        <f t="shared" si="97"/>
        <v>32285.798827999999</v>
      </c>
      <c r="C807" s="100">
        <f t="shared" si="91"/>
        <v>1324.4147949999999</v>
      </c>
      <c r="D807" s="108">
        <f t="shared" si="92"/>
        <v>8.8800000000000001E-4</v>
      </c>
      <c r="F807" s="108">
        <f t="shared" si="93"/>
        <v>4.6540702207670037E-2</v>
      </c>
      <c r="G807" s="108">
        <f t="shared" si="94"/>
        <v>6.8676017574324177E-2</v>
      </c>
      <c r="I807" s="118">
        <f t="shared" si="95"/>
        <v>2.0837645234622459E-3</v>
      </c>
      <c r="J807" s="118">
        <f t="shared" si="96"/>
        <v>4.5634670154910545E-3</v>
      </c>
      <c r="Q807" s="111">
        <v>42704</v>
      </c>
      <c r="R807">
        <v>736.283997</v>
      </c>
      <c r="S807" s="111">
        <v>43853</v>
      </c>
      <c r="T807">
        <v>162.92855800000001</v>
      </c>
      <c r="U807" s="63">
        <v>44228</v>
      </c>
      <c r="V807" s="57">
        <v>7.6100000000000001E-2</v>
      </c>
    </row>
    <row r="808" spans="1:22" x14ac:dyDescent="0.25">
      <c r="A808" s="107">
        <v>44222</v>
      </c>
      <c r="B808" s="100">
        <f t="shared" si="97"/>
        <v>32358.613281000002</v>
      </c>
      <c r="C808" s="100">
        <f t="shared" si="91"/>
        <v>1357.0581050000001</v>
      </c>
      <c r="D808" s="108">
        <f t="shared" si="92"/>
        <v>8.3699999999999996E-4</v>
      </c>
      <c r="F808" s="108">
        <f t="shared" si="93"/>
        <v>2.2527696182468304E-3</v>
      </c>
      <c r="G808" s="108">
        <f t="shared" si="94"/>
        <v>2.4348500928893735E-2</v>
      </c>
      <c r="I808" s="118">
        <f t="shared" si="95"/>
        <v>1.8505169607887097E-6</v>
      </c>
      <c r="J808" s="118">
        <f t="shared" si="96"/>
        <v>5.3944343303883647E-4</v>
      </c>
      <c r="Q808" s="111">
        <v>42705</v>
      </c>
      <c r="R808">
        <v>746.046021</v>
      </c>
      <c r="S808" s="111">
        <v>43854</v>
      </c>
      <c r="T808">
        <v>163.05117799999999</v>
      </c>
      <c r="U808" s="63">
        <v>44229</v>
      </c>
      <c r="V808" s="57">
        <v>7.0999999999999994E-2</v>
      </c>
    </row>
    <row r="809" spans="1:22" x14ac:dyDescent="0.25">
      <c r="A809" s="107">
        <v>44223</v>
      </c>
      <c r="B809" s="100">
        <f t="shared" si="97"/>
        <v>32564.029297000001</v>
      </c>
      <c r="C809" s="100">
        <f t="shared" si="91"/>
        <v>1253.187134</v>
      </c>
      <c r="D809" s="108">
        <f t="shared" si="92"/>
        <v>8.3699999999999996E-4</v>
      </c>
      <c r="F809" s="108">
        <f t="shared" si="93"/>
        <v>6.3280449876508271E-3</v>
      </c>
      <c r="G809" s="108">
        <f t="shared" si="94"/>
        <v>-7.9629185128313296E-2</v>
      </c>
      <c r="I809" s="118">
        <f t="shared" si="95"/>
        <v>2.9545882658422845E-5</v>
      </c>
      <c r="J809" s="118">
        <f t="shared" si="96"/>
        <v>6.5208474668827961E-3</v>
      </c>
      <c r="Q809" s="111">
        <v>42706</v>
      </c>
      <c r="R809">
        <v>757.544983</v>
      </c>
      <c r="S809" s="111">
        <v>43855</v>
      </c>
      <c r="T809">
        <v>161.28393600000001</v>
      </c>
      <c r="U809" s="63">
        <v>44230</v>
      </c>
      <c r="V809" s="57">
        <v>7.3499999999999996E-2</v>
      </c>
    </row>
    <row r="810" spans="1:22" x14ac:dyDescent="0.25">
      <c r="A810" s="107">
        <v>44224</v>
      </c>
      <c r="B810" s="100">
        <f t="shared" si="97"/>
        <v>30441.041015999999</v>
      </c>
      <c r="C810" s="100">
        <f t="shared" ref="C810:C873" si="98">VLOOKUP(A810,S$2:T$2842,2)</f>
        <v>1332.4921879999999</v>
      </c>
      <c r="D810" s="108">
        <f t="shared" si="92"/>
        <v>8.3699999999999996E-4</v>
      </c>
      <c r="F810" s="108">
        <f t="shared" si="93"/>
        <v>-6.7416552028348065E-2</v>
      </c>
      <c r="G810" s="108">
        <f t="shared" si="94"/>
        <v>6.1361000851028358E-2</v>
      </c>
      <c r="I810" s="118">
        <f t="shared" si="95"/>
        <v>4.6661173730432508E-3</v>
      </c>
      <c r="J810" s="118">
        <f t="shared" si="96"/>
        <v>3.6286674245462969E-3</v>
      </c>
      <c r="Q810" s="111">
        <v>42707</v>
      </c>
      <c r="R810">
        <v>778.24798599999997</v>
      </c>
      <c r="S810" s="111">
        <v>43856</v>
      </c>
      <c r="T810">
        <v>168.07710299999999</v>
      </c>
      <c r="U810" s="63">
        <v>44231</v>
      </c>
      <c r="V810" s="57">
        <v>6.59E-2</v>
      </c>
    </row>
    <row r="811" spans="1:22" x14ac:dyDescent="0.25">
      <c r="A811" s="107">
        <v>44225</v>
      </c>
      <c r="B811" s="100">
        <f t="shared" si="97"/>
        <v>34318.671875</v>
      </c>
      <c r="C811" s="100">
        <f t="shared" si="98"/>
        <v>1382.522827</v>
      </c>
      <c r="D811" s="108">
        <f t="shared" si="92"/>
        <v>7.6099999999999996E-4</v>
      </c>
      <c r="F811" s="108">
        <f t="shared" si="93"/>
        <v>0.11989784423261263</v>
      </c>
      <c r="G811" s="108">
        <f t="shared" si="94"/>
        <v>3.6858951293933906E-2</v>
      </c>
      <c r="I811" s="118">
        <f t="shared" si="95"/>
        <v>1.4162288011632686E-2</v>
      </c>
      <c r="J811" s="118">
        <f t="shared" si="96"/>
        <v>1.2770882794842591E-3</v>
      </c>
      <c r="Q811" s="111">
        <v>42708</v>
      </c>
      <c r="R811">
        <v>771.63800000000003</v>
      </c>
      <c r="S811" s="111">
        <v>43857</v>
      </c>
      <c r="T811">
        <v>170.930893</v>
      </c>
      <c r="U811" s="63">
        <v>44232</v>
      </c>
      <c r="V811" s="57">
        <v>5.0700000000000002E-2</v>
      </c>
    </row>
    <row r="812" spans="1:22" x14ac:dyDescent="0.25">
      <c r="A812" s="107">
        <v>44228</v>
      </c>
      <c r="B812" s="100">
        <f t="shared" si="97"/>
        <v>33114.578125</v>
      </c>
      <c r="C812" s="100">
        <f t="shared" si="98"/>
        <v>1369.0405270000001</v>
      </c>
      <c r="D812" s="108">
        <f t="shared" si="92"/>
        <v>7.6099999999999996E-4</v>
      </c>
      <c r="F812" s="108">
        <f t="shared" si="93"/>
        <v>-3.5715963429288067E-2</v>
      </c>
      <c r="G812" s="108">
        <f t="shared" si="94"/>
        <v>-9.7998164421877476E-3</v>
      </c>
      <c r="I812" s="118">
        <f t="shared" si="95"/>
        <v>1.3401746555966234E-3</v>
      </c>
      <c r="J812" s="118">
        <f t="shared" si="96"/>
        <v>1.1929872991178077E-4</v>
      </c>
      <c r="Q812" s="111">
        <v>42709</v>
      </c>
      <c r="R812">
        <v>773.39398200000005</v>
      </c>
      <c r="S812" s="111">
        <v>43858</v>
      </c>
      <c r="T812">
        <v>176.370316</v>
      </c>
      <c r="U812" s="63">
        <v>44235</v>
      </c>
      <c r="V812" s="57">
        <v>6.59E-2</v>
      </c>
    </row>
    <row r="813" spans="1:22" x14ac:dyDescent="0.25">
      <c r="A813" s="107">
        <v>44229</v>
      </c>
      <c r="B813" s="100">
        <f t="shared" si="97"/>
        <v>33533.199219000002</v>
      </c>
      <c r="C813" s="100">
        <f t="shared" si="98"/>
        <v>1515.193726</v>
      </c>
      <c r="D813" s="108">
        <f t="shared" si="92"/>
        <v>7.0999999999999991E-4</v>
      </c>
      <c r="F813" s="108">
        <f t="shared" si="93"/>
        <v>1.2562357395342616E-2</v>
      </c>
      <c r="G813" s="108">
        <f t="shared" si="94"/>
        <v>0.10143315350534809</v>
      </c>
      <c r="I813" s="118">
        <f t="shared" si="95"/>
        <v>1.3618714608075008E-4</v>
      </c>
      <c r="J813" s="118">
        <f t="shared" si="96"/>
        <v>1.0062211286727385E-2</v>
      </c>
      <c r="Q813" s="111">
        <v>42710</v>
      </c>
      <c r="R813">
        <v>758.71997099999999</v>
      </c>
      <c r="S813" s="111">
        <v>43859</v>
      </c>
      <c r="T813">
        <v>175.05033900000001</v>
      </c>
      <c r="U813" s="63">
        <v>44236</v>
      </c>
      <c r="V813" s="57">
        <v>6.59E-2</v>
      </c>
    </row>
    <row r="814" spans="1:22" x14ac:dyDescent="0.25">
      <c r="A814" s="107">
        <v>44230</v>
      </c>
      <c r="B814" s="100">
        <f t="shared" si="97"/>
        <v>35510.820312999997</v>
      </c>
      <c r="C814" s="100">
        <f t="shared" si="98"/>
        <v>1660.9095460000001</v>
      </c>
      <c r="D814" s="108">
        <f t="shared" si="92"/>
        <v>7.3499999999999998E-4</v>
      </c>
      <c r="F814" s="108">
        <f t="shared" si="93"/>
        <v>5.7301478033195963E-2</v>
      </c>
      <c r="G814" s="108">
        <f t="shared" si="94"/>
        <v>9.1822068858995465E-2</v>
      </c>
      <c r="I814" s="118">
        <f t="shared" si="95"/>
        <v>3.1819804132185658E-3</v>
      </c>
      <c r="J814" s="118">
        <f t="shared" si="96"/>
        <v>8.2263973966062807E-3</v>
      </c>
      <c r="Q814" s="111">
        <v>42711</v>
      </c>
      <c r="R814">
        <v>764.21099900000002</v>
      </c>
      <c r="S814" s="111">
        <v>43860</v>
      </c>
      <c r="T814">
        <v>184.69047499999999</v>
      </c>
      <c r="U814" s="63">
        <v>44237</v>
      </c>
      <c r="V814" s="57">
        <v>6.59E-2</v>
      </c>
    </row>
    <row r="815" spans="1:22" x14ac:dyDescent="0.25">
      <c r="A815" s="107">
        <v>44231</v>
      </c>
      <c r="B815" s="100">
        <f t="shared" si="97"/>
        <v>37475.105469000002</v>
      </c>
      <c r="C815" s="100">
        <f t="shared" si="98"/>
        <v>1594.7626949999999</v>
      </c>
      <c r="D815" s="108">
        <f t="shared" si="92"/>
        <v>6.5899999999999997E-4</v>
      </c>
      <c r="F815" s="108">
        <f t="shared" si="93"/>
        <v>5.3839410778294905E-2</v>
      </c>
      <c r="G815" s="108">
        <f t="shared" si="94"/>
        <v>-4.0640426988983513E-2</v>
      </c>
      <c r="I815" s="118">
        <f t="shared" si="95"/>
        <v>2.8033825043460043E-3</v>
      </c>
      <c r="J815" s="118">
        <f t="shared" si="96"/>
        <v>1.7441486987398484E-3</v>
      </c>
      <c r="Q815" s="111">
        <v>42712</v>
      </c>
      <c r="R815">
        <v>768.07598900000005</v>
      </c>
      <c r="S815" s="111">
        <v>43861</v>
      </c>
      <c r="T815">
        <v>180.16017199999999</v>
      </c>
      <c r="U815" s="63">
        <v>44238</v>
      </c>
      <c r="V815" s="57">
        <v>6.59E-2</v>
      </c>
    </row>
    <row r="816" spans="1:22" x14ac:dyDescent="0.25">
      <c r="A816" s="107">
        <v>44232</v>
      </c>
      <c r="B816" s="100">
        <f t="shared" si="97"/>
        <v>36931.546875</v>
      </c>
      <c r="C816" s="100">
        <f t="shared" si="98"/>
        <v>1718.650879</v>
      </c>
      <c r="D816" s="108">
        <f t="shared" si="92"/>
        <v>5.0700000000000007E-4</v>
      </c>
      <c r="F816" s="108">
        <f t="shared" si="93"/>
        <v>-1.4610743702876405E-2</v>
      </c>
      <c r="G816" s="108">
        <f t="shared" si="94"/>
        <v>7.4814665766124833E-2</v>
      </c>
      <c r="I816" s="118">
        <f t="shared" si="95"/>
        <v>2.4034847368224226E-4</v>
      </c>
      <c r="J816" s="118">
        <f t="shared" si="96"/>
        <v>5.4305235998854144E-3</v>
      </c>
      <c r="Q816" s="111">
        <v>42713</v>
      </c>
      <c r="R816">
        <v>769.94397000000004</v>
      </c>
      <c r="S816" s="111">
        <v>43862</v>
      </c>
      <c r="T816">
        <v>183.67394999999999</v>
      </c>
      <c r="U816" s="63">
        <v>44239</v>
      </c>
      <c r="V816" s="57">
        <v>6.0900000000000003E-2</v>
      </c>
    </row>
    <row r="817" spans="1:22" x14ac:dyDescent="0.25">
      <c r="A817" s="107">
        <v>44235</v>
      </c>
      <c r="B817" s="100">
        <f t="shared" si="97"/>
        <v>38886.828125</v>
      </c>
      <c r="C817" s="100">
        <f t="shared" si="98"/>
        <v>1746.6168210000001</v>
      </c>
      <c r="D817" s="108">
        <f t="shared" si="92"/>
        <v>6.5899999999999997E-4</v>
      </c>
      <c r="F817" s="108">
        <f t="shared" si="93"/>
        <v>5.1589470006987881E-2</v>
      </c>
      <c r="G817" s="108">
        <f t="shared" si="94"/>
        <v>1.6141061292473502E-2</v>
      </c>
      <c r="I817" s="118">
        <f t="shared" si="95"/>
        <v>2.5701896077180717E-3</v>
      </c>
      <c r="J817" s="118">
        <f t="shared" si="96"/>
        <v>2.2555479975935373E-4</v>
      </c>
      <c r="Q817" s="111">
        <v>42714</v>
      </c>
      <c r="R817">
        <v>773.02301</v>
      </c>
      <c r="S817" s="111">
        <v>43863</v>
      </c>
      <c r="T817">
        <v>188.617538</v>
      </c>
      <c r="U817" s="63">
        <v>44243</v>
      </c>
      <c r="V817" s="57">
        <v>6.59E-2</v>
      </c>
    </row>
    <row r="818" spans="1:22" x14ac:dyDescent="0.25">
      <c r="A818" s="107">
        <v>44236</v>
      </c>
      <c r="B818" s="100">
        <f t="shared" si="97"/>
        <v>46184.992187999997</v>
      </c>
      <c r="C818" s="100">
        <f t="shared" si="98"/>
        <v>1768.035034</v>
      </c>
      <c r="D818" s="108">
        <f t="shared" si="92"/>
        <v>6.5899999999999997E-4</v>
      </c>
      <c r="F818" s="108">
        <f t="shared" si="93"/>
        <v>0.17199931622699793</v>
      </c>
      <c r="G818" s="108">
        <f t="shared" si="94"/>
        <v>1.2188107967768147E-2</v>
      </c>
      <c r="I818" s="118">
        <f t="shared" si="95"/>
        <v>2.9277565644363353E-2</v>
      </c>
      <c r="J818" s="118">
        <f t="shared" si="96"/>
        <v>1.2244592351914077E-4</v>
      </c>
      <c r="Q818" s="111">
        <v>42715</v>
      </c>
      <c r="R818">
        <v>774.75201400000003</v>
      </c>
      <c r="S818" s="111">
        <v>43864</v>
      </c>
      <c r="T818">
        <v>189.86506700000001</v>
      </c>
      <c r="U818" s="63">
        <v>44244</v>
      </c>
      <c r="V818" s="57">
        <v>6.0900000000000003E-2</v>
      </c>
    </row>
    <row r="819" spans="1:22" x14ac:dyDescent="0.25">
      <c r="A819" s="107">
        <v>44237</v>
      </c>
      <c r="B819" s="100">
        <f t="shared" si="97"/>
        <v>46469.761719000002</v>
      </c>
      <c r="C819" s="100">
        <f t="shared" si="98"/>
        <v>1744.243408</v>
      </c>
      <c r="D819" s="108">
        <f t="shared" si="92"/>
        <v>6.5899999999999997E-4</v>
      </c>
      <c r="F819" s="108">
        <f t="shared" si="93"/>
        <v>6.1469145542787373E-3</v>
      </c>
      <c r="G819" s="108">
        <f t="shared" si="94"/>
        <v>-1.3547895074677463E-2</v>
      </c>
      <c r="I819" s="118">
        <f t="shared" si="95"/>
        <v>2.7609581216499191E-5</v>
      </c>
      <c r="J819" s="118">
        <f t="shared" si="96"/>
        <v>2.1522281993991565E-4</v>
      </c>
      <c r="Q819" s="111">
        <v>42716</v>
      </c>
      <c r="R819">
        <v>770.03997800000002</v>
      </c>
      <c r="S819" s="111">
        <v>43865</v>
      </c>
      <c r="T819">
        <v>189.250595</v>
      </c>
      <c r="U819" s="63">
        <v>44245</v>
      </c>
      <c r="V819" s="57">
        <v>4.0599999999999997E-2</v>
      </c>
    </row>
    <row r="820" spans="1:22" x14ac:dyDescent="0.25">
      <c r="A820" s="107">
        <v>44238</v>
      </c>
      <c r="B820" s="100">
        <f t="shared" si="97"/>
        <v>44898.710937999997</v>
      </c>
      <c r="C820" s="100">
        <f t="shared" si="98"/>
        <v>1783.7979740000001</v>
      </c>
      <c r="D820" s="108">
        <f t="shared" si="92"/>
        <v>6.5899999999999997E-4</v>
      </c>
      <c r="F820" s="108">
        <f t="shared" si="93"/>
        <v>-3.4392730738312949E-2</v>
      </c>
      <c r="G820" s="108">
        <f t="shared" si="94"/>
        <v>2.2423899916463874E-2</v>
      </c>
      <c r="I820" s="118">
        <f t="shared" si="95"/>
        <v>1.2450427477241313E-3</v>
      </c>
      <c r="J820" s="118">
        <f t="shared" si="96"/>
        <v>4.5374625773760832E-4</v>
      </c>
      <c r="Q820" s="111">
        <v>42717</v>
      </c>
      <c r="R820">
        <v>780.646973</v>
      </c>
      <c r="S820" s="111">
        <v>43866</v>
      </c>
      <c r="T820">
        <v>204.23024000000001</v>
      </c>
      <c r="U820" s="63">
        <v>44246</v>
      </c>
      <c r="V820" s="57">
        <v>4.82E-2</v>
      </c>
    </row>
    <row r="821" spans="1:22" x14ac:dyDescent="0.25">
      <c r="A821" s="107">
        <v>44239</v>
      </c>
      <c r="B821" s="100">
        <f t="shared" si="97"/>
        <v>47877.035155999998</v>
      </c>
      <c r="C821" s="100">
        <f t="shared" si="98"/>
        <v>1843.5325929999999</v>
      </c>
      <c r="D821" s="108">
        <f t="shared" si="92"/>
        <v>6.0900000000000006E-4</v>
      </c>
      <c r="F821" s="108">
        <f t="shared" si="93"/>
        <v>6.4226871668497054E-2</v>
      </c>
      <c r="G821" s="108">
        <f t="shared" si="94"/>
        <v>3.2938834020606933E-2</v>
      </c>
      <c r="I821" s="118">
        <f t="shared" si="95"/>
        <v>4.0112511794575751E-3</v>
      </c>
      <c r="J821" s="118">
        <f t="shared" si="96"/>
        <v>1.0122740610593217E-3</v>
      </c>
      <c r="Q821" s="111">
        <v>42718</v>
      </c>
      <c r="R821">
        <v>780.00500499999998</v>
      </c>
      <c r="S821" s="111">
        <v>43867</v>
      </c>
      <c r="T821">
        <v>212.33908099999999</v>
      </c>
      <c r="U821" s="63">
        <v>44249</v>
      </c>
      <c r="V821" s="57">
        <v>5.0700000000000002E-2</v>
      </c>
    </row>
    <row r="822" spans="1:22" x14ac:dyDescent="0.25">
      <c r="A822" s="107">
        <v>44243</v>
      </c>
      <c r="B822" s="100">
        <f t="shared" si="97"/>
        <v>47944.457030999998</v>
      </c>
      <c r="C822" s="100">
        <f t="shared" si="98"/>
        <v>1781.067505</v>
      </c>
      <c r="D822" s="108">
        <f t="shared" si="92"/>
        <v>6.5899999999999997E-4</v>
      </c>
      <c r="F822" s="108">
        <f t="shared" si="93"/>
        <v>1.4072393277881901E-3</v>
      </c>
      <c r="G822" s="108">
        <f t="shared" si="94"/>
        <v>-3.4470712039588847E-2</v>
      </c>
      <c r="I822" s="118">
        <f t="shared" si="95"/>
        <v>2.6502602660915033E-7</v>
      </c>
      <c r="J822" s="118">
        <f t="shared" si="96"/>
        <v>1.2668823921741822E-3</v>
      </c>
      <c r="Q822" s="111">
        <v>42719</v>
      </c>
      <c r="R822">
        <v>780.07000700000003</v>
      </c>
      <c r="S822" s="111">
        <v>43868</v>
      </c>
      <c r="T822">
        <v>222.72605899999999</v>
      </c>
      <c r="U822" s="63">
        <v>44250</v>
      </c>
      <c r="V822" s="57">
        <v>5.8299999999999998E-2</v>
      </c>
    </row>
    <row r="823" spans="1:22" x14ac:dyDescent="0.25">
      <c r="A823" s="107">
        <v>44244</v>
      </c>
      <c r="B823" s="100">
        <f t="shared" si="97"/>
        <v>49207.277344000002</v>
      </c>
      <c r="C823" s="100">
        <f t="shared" si="98"/>
        <v>1848.4582519999999</v>
      </c>
      <c r="D823" s="108">
        <f t="shared" si="92"/>
        <v>6.0900000000000006E-4</v>
      </c>
      <c r="F823" s="108">
        <f t="shared" si="93"/>
        <v>2.5998330345091247E-2</v>
      </c>
      <c r="G823" s="108">
        <f t="shared" si="94"/>
        <v>3.7139007888234765E-2</v>
      </c>
      <c r="I823" s="118">
        <f t="shared" si="95"/>
        <v>6.3030610449514514E-4</v>
      </c>
      <c r="J823" s="118">
        <f t="shared" si="96"/>
        <v>1.2971831244170345E-3</v>
      </c>
      <c r="Q823" s="111">
        <v>42720</v>
      </c>
      <c r="R823">
        <v>778.96301300000005</v>
      </c>
      <c r="S823" s="111">
        <v>43869</v>
      </c>
      <c r="T823">
        <v>223.14651499999999</v>
      </c>
      <c r="U823" s="63">
        <v>44251</v>
      </c>
      <c r="V823" s="57">
        <v>7.0999999999999994E-2</v>
      </c>
    </row>
    <row r="824" spans="1:22" x14ac:dyDescent="0.25">
      <c r="A824" s="107">
        <v>44245</v>
      </c>
      <c r="B824" s="100">
        <f t="shared" si="97"/>
        <v>52140.972655999998</v>
      </c>
      <c r="C824" s="100">
        <f t="shared" si="98"/>
        <v>1937.4492190000001</v>
      </c>
      <c r="D824" s="108">
        <f t="shared" si="92"/>
        <v>4.0599999999999995E-4</v>
      </c>
      <c r="F824" s="108">
        <f t="shared" si="93"/>
        <v>5.790953697417045E-2</v>
      </c>
      <c r="G824" s="108">
        <f t="shared" si="94"/>
        <v>4.7020358012477281E-2</v>
      </c>
      <c r="I824" s="118">
        <f t="shared" si="95"/>
        <v>3.2509501978196815E-3</v>
      </c>
      <c r="J824" s="118">
        <f t="shared" si="96"/>
        <v>2.1066060858531649E-3</v>
      </c>
      <c r="Q824" s="111">
        <v>42721</v>
      </c>
      <c r="R824">
        <v>785.16601600000001</v>
      </c>
      <c r="S824" s="111">
        <v>43870</v>
      </c>
      <c r="T824">
        <v>228.57856799999999</v>
      </c>
      <c r="U824" s="63">
        <v>44252</v>
      </c>
      <c r="V824" s="57">
        <v>7.6100000000000001E-2</v>
      </c>
    </row>
    <row r="825" spans="1:22" x14ac:dyDescent="0.25">
      <c r="A825" s="107">
        <v>44246</v>
      </c>
      <c r="B825" s="100">
        <f t="shared" si="97"/>
        <v>51675.980469000002</v>
      </c>
      <c r="C825" s="100">
        <f t="shared" si="98"/>
        <v>1960.1647949999999</v>
      </c>
      <c r="D825" s="108">
        <f t="shared" si="92"/>
        <v>4.8200000000000001E-4</v>
      </c>
      <c r="F825" s="108">
        <f t="shared" si="93"/>
        <v>-8.9579838833415693E-3</v>
      </c>
      <c r="G825" s="108">
        <f t="shared" si="94"/>
        <v>1.1656276436109003E-2</v>
      </c>
      <c r="I825" s="118">
        <f t="shared" si="95"/>
        <v>9.7030703754254224E-5</v>
      </c>
      <c r="J825" s="118">
        <f t="shared" si="96"/>
        <v>1.1095877423383292E-4</v>
      </c>
      <c r="Q825" s="111">
        <v>42722</v>
      </c>
      <c r="R825">
        <v>791.00799600000005</v>
      </c>
      <c r="S825" s="111">
        <v>43871</v>
      </c>
      <c r="T825">
        <v>223.522705</v>
      </c>
      <c r="U825" s="63">
        <v>44253</v>
      </c>
      <c r="V825" s="57">
        <v>6.59E-2</v>
      </c>
    </row>
    <row r="826" spans="1:22" x14ac:dyDescent="0.25">
      <c r="A826" s="107">
        <v>44249</v>
      </c>
      <c r="B826" s="100">
        <f t="shared" si="97"/>
        <v>57532.738280999998</v>
      </c>
      <c r="C826" s="100">
        <f t="shared" si="98"/>
        <v>1781.9929199999999</v>
      </c>
      <c r="D826" s="108">
        <f t="shared" si="92"/>
        <v>5.0700000000000007E-4</v>
      </c>
      <c r="F826" s="108">
        <f t="shared" si="93"/>
        <v>0.1073610680403867</v>
      </c>
      <c r="G826" s="108">
        <f t="shared" si="94"/>
        <v>-9.5296192812858393E-2</v>
      </c>
      <c r="I826" s="118">
        <f t="shared" si="95"/>
        <v>1.1335570344870869E-2</v>
      </c>
      <c r="J826" s="118">
        <f t="shared" si="96"/>
        <v>9.296579626016252E-3</v>
      </c>
      <c r="Q826" s="111">
        <v>42723</v>
      </c>
      <c r="R826">
        <v>790.69201699999996</v>
      </c>
      <c r="S826" s="111">
        <v>43872</v>
      </c>
      <c r="T826">
        <v>235.85119599999999</v>
      </c>
      <c r="U826" s="63">
        <v>44256</v>
      </c>
      <c r="V826" s="57">
        <v>6.59E-2</v>
      </c>
    </row>
    <row r="827" spans="1:22" x14ac:dyDescent="0.25">
      <c r="A827" s="107">
        <v>44250</v>
      </c>
      <c r="B827" s="100">
        <f t="shared" si="97"/>
        <v>54204.929687999997</v>
      </c>
      <c r="C827" s="100">
        <f t="shared" si="98"/>
        <v>1570.2039789999999</v>
      </c>
      <c r="D827" s="108">
        <f t="shared" si="92"/>
        <v>5.8299999999999997E-4</v>
      </c>
      <c r="F827" s="108">
        <f t="shared" si="93"/>
        <v>-5.9582289224586304E-2</v>
      </c>
      <c r="G827" s="108">
        <f t="shared" si="94"/>
        <v>-0.12652682212585198</v>
      </c>
      <c r="I827" s="118">
        <f t="shared" si="95"/>
        <v>3.6571919727559437E-3</v>
      </c>
      <c r="J827" s="118">
        <f t="shared" si="96"/>
        <v>1.6294369697968106E-2</v>
      </c>
      <c r="Q827" s="111">
        <v>42724</v>
      </c>
      <c r="R827">
        <v>792.24700900000005</v>
      </c>
      <c r="S827" s="111">
        <v>43873</v>
      </c>
      <c r="T827">
        <v>265.40612800000002</v>
      </c>
      <c r="U827" s="63">
        <v>44257</v>
      </c>
      <c r="V827" s="57">
        <v>7.0999999999999994E-2</v>
      </c>
    </row>
    <row r="828" spans="1:22" x14ac:dyDescent="0.25">
      <c r="A828" s="107">
        <v>44251</v>
      </c>
      <c r="B828" s="100">
        <f t="shared" si="97"/>
        <v>48835.085937999997</v>
      </c>
      <c r="C828" s="100">
        <f t="shared" si="98"/>
        <v>1626.5756839999999</v>
      </c>
      <c r="D828" s="108">
        <f t="shared" si="92"/>
        <v>7.0999999999999991E-4</v>
      </c>
      <c r="F828" s="108">
        <f t="shared" si="93"/>
        <v>-0.10432282930234749</v>
      </c>
      <c r="G828" s="108">
        <f t="shared" si="94"/>
        <v>3.5271463814582127E-2</v>
      </c>
      <c r="I828" s="118">
        <f t="shared" si="95"/>
        <v>1.1070251324991858E-2</v>
      </c>
      <c r="J828" s="118">
        <f t="shared" si="96"/>
        <v>1.1661463099547095E-3</v>
      </c>
      <c r="Q828" s="111">
        <v>42725</v>
      </c>
      <c r="R828">
        <v>800.64398200000005</v>
      </c>
      <c r="S828" s="111">
        <v>43874</v>
      </c>
      <c r="T828">
        <v>268.099243</v>
      </c>
      <c r="U828" s="63">
        <v>44258</v>
      </c>
      <c r="V828" s="57">
        <v>7.3499999999999996E-2</v>
      </c>
    </row>
    <row r="829" spans="1:22" x14ac:dyDescent="0.25">
      <c r="A829" s="107">
        <v>44252</v>
      </c>
      <c r="B829" s="100">
        <f t="shared" si="97"/>
        <v>49709.082030999998</v>
      </c>
      <c r="C829" s="100">
        <f t="shared" si="98"/>
        <v>1475.7037350000001</v>
      </c>
      <c r="D829" s="108">
        <f t="shared" si="92"/>
        <v>7.6099999999999996E-4</v>
      </c>
      <c r="F829" s="108">
        <f t="shared" si="93"/>
        <v>1.7738624790100133E-2</v>
      </c>
      <c r="G829" s="108">
        <f t="shared" si="94"/>
        <v>-9.7342013179182452E-2</v>
      </c>
      <c r="I829" s="118">
        <f t="shared" si="95"/>
        <v>2.8379419325718659E-4</v>
      </c>
      <c r="J829" s="118">
        <f t="shared" si="96"/>
        <v>9.6952759825742075E-3</v>
      </c>
      <c r="Q829" s="111">
        <v>42726</v>
      </c>
      <c r="R829">
        <v>834.17999299999997</v>
      </c>
      <c r="S829" s="111">
        <v>43875</v>
      </c>
      <c r="T829">
        <v>284.21749899999998</v>
      </c>
      <c r="U829" s="63">
        <v>44259</v>
      </c>
      <c r="V829" s="57">
        <v>7.3499999999999996E-2</v>
      </c>
    </row>
    <row r="830" spans="1:22" x14ac:dyDescent="0.25">
      <c r="A830" s="107">
        <v>44253</v>
      </c>
      <c r="B830" s="100">
        <f t="shared" si="97"/>
        <v>47180.464844000002</v>
      </c>
      <c r="C830" s="100">
        <f t="shared" si="98"/>
        <v>1446.0336910000001</v>
      </c>
      <c r="D830" s="108">
        <f t="shared" si="92"/>
        <v>6.5899999999999997E-4</v>
      </c>
      <c r="F830" s="108">
        <f t="shared" si="93"/>
        <v>-5.2207726954819123E-2</v>
      </c>
      <c r="G830" s="108">
        <f t="shared" si="94"/>
        <v>-2.0310561574405028E-2</v>
      </c>
      <c r="I830" s="118">
        <f t="shared" si="95"/>
        <v>2.8196269385963374E-3</v>
      </c>
      <c r="J830" s="118">
        <f t="shared" si="96"/>
        <v>4.5937953002390594E-4</v>
      </c>
      <c r="Q830" s="111">
        <v>42727</v>
      </c>
      <c r="R830">
        <v>864.88800000000003</v>
      </c>
      <c r="S830" s="111">
        <v>43876</v>
      </c>
      <c r="T830">
        <v>264.72857699999997</v>
      </c>
      <c r="U830" s="63">
        <v>44260</v>
      </c>
      <c r="V830" s="57">
        <v>7.3499999999999996E-2</v>
      </c>
    </row>
    <row r="831" spans="1:22" x14ac:dyDescent="0.25">
      <c r="A831" s="107">
        <v>44256</v>
      </c>
      <c r="B831" s="100">
        <f t="shared" si="97"/>
        <v>45159.503905999998</v>
      </c>
      <c r="C831" s="100">
        <f t="shared" si="98"/>
        <v>1564.7076420000001</v>
      </c>
      <c r="D831" s="108">
        <f t="shared" si="92"/>
        <v>6.5899999999999997E-4</v>
      </c>
      <c r="F831" s="108">
        <f t="shared" si="93"/>
        <v>-4.3779172526951626E-2</v>
      </c>
      <c r="G831" s="108">
        <f t="shared" si="94"/>
        <v>7.8874573405376402E-2</v>
      </c>
      <c r="I831" s="118">
        <f t="shared" si="95"/>
        <v>1.9955522994437097E-3</v>
      </c>
      <c r="J831" s="118">
        <f t="shared" si="96"/>
        <v>6.0453725790848567E-3</v>
      </c>
      <c r="Q831" s="111">
        <v>42728</v>
      </c>
      <c r="R831">
        <v>922.17999299999997</v>
      </c>
      <c r="S831" s="111">
        <v>43877</v>
      </c>
      <c r="T831">
        <v>259.89471400000002</v>
      </c>
      <c r="U831" s="63">
        <v>44263</v>
      </c>
      <c r="V831" s="57">
        <v>7.6100000000000001E-2</v>
      </c>
    </row>
    <row r="832" spans="1:22" x14ac:dyDescent="0.25">
      <c r="A832" s="107">
        <v>44257</v>
      </c>
      <c r="B832" s="100">
        <f t="shared" si="97"/>
        <v>49612.105469000002</v>
      </c>
      <c r="C832" s="100">
        <f t="shared" si="98"/>
        <v>1492.6087649999999</v>
      </c>
      <c r="D832" s="108">
        <f t="shared" si="92"/>
        <v>7.0999999999999991E-4</v>
      </c>
      <c r="F832" s="108">
        <f t="shared" si="93"/>
        <v>9.4034111858940506E-2</v>
      </c>
      <c r="G832" s="108">
        <f t="shared" si="94"/>
        <v>-4.7173558315999564E-2</v>
      </c>
      <c r="I832" s="118">
        <f t="shared" si="95"/>
        <v>8.6753724259645091E-3</v>
      </c>
      <c r="J832" s="118">
        <f t="shared" si="96"/>
        <v>2.3325169137652698E-3</v>
      </c>
      <c r="Q832" s="111">
        <v>42729</v>
      </c>
      <c r="R832">
        <v>899.65197799999999</v>
      </c>
      <c r="S832" s="111">
        <v>43878</v>
      </c>
      <c r="T832">
        <v>266.36343399999998</v>
      </c>
      <c r="U832" s="63">
        <v>44264</v>
      </c>
      <c r="V832" s="57">
        <v>8.1199999999999994E-2</v>
      </c>
    </row>
    <row r="833" spans="1:22" x14ac:dyDescent="0.25">
      <c r="A833" s="107">
        <v>44258</v>
      </c>
      <c r="B833" s="100">
        <f t="shared" si="97"/>
        <v>48415.816405999998</v>
      </c>
      <c r="C833" s="100">
        <f t="shared" si="98"/>
        <v>1575.853149</v>
      </c>
      <c r="D833" s="108">
        <f t="shared" si="92"/>
        <v>7.3499999999999998E-4</v>
      </c>
      <c r="F833" s="108">
        <f t="shared" si="93"/>
        <v>-2.4408320239777126E-2</v>
      </c>
      <c r="G833" s="108">
        <f t="shared" si="94"/>
        <v>5.4271369524402147E-2</v>
      </c>
      <c r="I833" s="118">
        <f t="shared" si="95"/>
        <v>6.4012809132875175E-4</v>
      </c>
      <c r="J833" s="118">
        <f t="shared" si="96"/>
        <v>2.8247938966591804E-3</v>
      </c>
      <c r="Q833" s="111">
        <v>42730</v>
      </c>
      <c r="R833">
        <v>896.90502900000001</v>
      </c>
      <c r="S833" s="111">
        <v>43879</v>
      </c>
      <c r="T833">
        <v>281.94457999999997</v>
      </c>
      <c r="U833" s="63">
        <v>44265</v>
      </c>
      <c r="V833" s="57">
        <v>7.3499999999999996E-2</v>
      </c>
    </row>
    <row r="834" spans="1:22" x14ac:dyDescent="0.25">
      <c r="A834" s="107">
        <v>44259</v>
      </c>
      <c r="B834" s="100">
        <f t="shared" si="97"/>
        <v>50522.304687999997</v>
      </c>
      <c r="C834" s="100">
        <f t="shared" si="98"/>
        <v>1541.914307</v>
      </c>
      <c r="D834" s="108">
        <f t="shared" si="92"/>
        <v>7.3499999999999998E-4</v>
      </c>
      <c r="F834" s="108">
        <f t="shared" si="93"/>
        <v>4.2588370172992995E-2</v>
      </c>
      <c r="G834" s="108">
        <f t="shared" si="94"/>
        <v>-2.1772106561695814E-2</v>
      </c>
      <c r="I834" s="118">
        <f t="shared" si="95"/>
        <v>1.7385512149208206E-3</v>
      </c>
      <c r="J834" s="118">
        <f t="shared" si="96"/>
        <v>5.2416664314314753E-4</v>
      </c>
      <c r="Q834" s="111">
        <v>42731</v>
      </c>
      <c r="R834">
        <v>908.35400400000003</v>
      </c>
      <c r="S834" s="111">
        <v>43880</v>
      </c>
      <c r="T834">
        <v>259.76397700000001</v>
      </c>
      <c r="U834" s="63">
        <v>44266</v>
      </c>
      <c r="V834" s="57">
        <v>7.6100000000000001E-2</v>
      </c>
    </row>
    <row r="835" spans="1:22" x14ac:dyDescent="0.25">
      <c r="A835" s="107">
        <v>44260</v>
      </c>
      <c r="B835" s="100">
        <f t="shared" si="97"/>
        <v>48527.03125</v>
      </c>
      <c r="C835" s="100">
        <f t="shared" si="98"/>
        <v>1533.275024</v>
      </c>
      <c r="D835" s="108">
        <f t="shared" ref="D835:D898" si="99">VLOOKUP(A835,U$2:V$2842,2)%</f>
        <v>7.3499999999999998E-4</v>
      </c>
      <c r="F835" s="108">
        <f t="shared" si="93"/>
        <v>-4.0293927715820743E-2</v>
      </c>
      <c r="G835" s="108">
        <f t="shared" si="94"/>
        <v>-5.6187146862010096E-3</v>
      </c>
      <c r="I835" s="118">
        <f t="shared" si="95"/>
        <v>1.6963162712937496E-3</v>
      </c>
      <c r="J835" s="118">
        <f t="shared" si="96"/>
        <v>4.5445045326081311E-5</v>
      </c>
      <c r="Q835" s="111">
        <v>42732</v>
      </c>
      <c r="R835">
        <v>934.83099400000003</v>
      </c>
      <c r="S835" s="111">
        <v>43881</v>
      </c>
      <c r="T835">
        <v>257.94946299999998</v>
      </c>
      <c r="U835" s="63">
        <v>44267</v>
      </c>
      <c r="V835" s="57">
        <v>6.0900000000000003E-2</v>
      </c>
    </row>
    <row r="836" spans="1:22" x14ac:dyDescent="0.25">
      <c r="A836" s="107">
        <v>44263</v>
      </c>
      <c r="B836" s="100">
        <f t="shared" si="97"/>
        <v>51174.117187999997</v>
      </c>
      <c r="C836" s="100">
        <f t="shared" si="98"/>
        <v>1834.727905</v>
      </c>
      <c r="D836" s="108">
        <f t="shared" si="99"/>
        <v>7.6099999999999996E-4</v>
      </c>
      <c r="F836" s="108">
        <f t="shared" si="93"/>
        <v>5.3112892508394793E-2</v>
      </c>
      <c r="G836" s="108">
        <f t="shared" si="94"/>
        <v>0.17949020358014245</v>
      </c>
      <c r="I836" s="118">
        <f t="shared" si="95"/>
        <v>2.7269764390932781E-3</v>
      </c>
      <c r="J836" s="118">
        <f t="shared" si="96"/>
        <v>3.1815009372352696E-2</v>
      </c>
      <c r="Q836" s="111">
        <v>42733</v>
      </c>
      <c r="R836">
        <v>975.125</v>
      </c>
      <c r="S836" s="111">
        <v>43882</v>
      </c>
      <c r="T836">
        <v>265.600616</v>
      </c>
      <c r="U836" s="63">
        <v>44270</v>
      </c>
      <c r="V836" s="57">
        <v>6.3399999999999998E-2</v>
      </c>
    </row>
    <row r="837" spans="1:22" x14ac:dyDescent="0.25">
      <c r="A837" s="107">
        <v>44264</v>
      </c>
      <c r="B837" s="100">
        <f t="shared" si="97"/>
        <v>52272.96875</v>
      </c>
      <c r="C837" s="100">
        <f t="shared" si="98"/>
        <v>1868.048828</v>
      </c>
      <c r="D837" s="108">
        <f t="shared" si="99"/>
        <v>8.119999999999999E-4</v>
      </c>
      <c r="F837" s="108">
        <f t="shared" si="93"/>
        <v>2.1245507000109853E-2</v>
      </c>
      <c r="G837" s="108">
        <f t="shared" si="94"/>
        <v>1.7998288793404704E-2</v>
      </c>
      <c r="I837" s="118">
        <f t="shared" si="95"/>
        <v>4.1424763989402624E-4</v>
      </c>
      <c r="J837" s="118">
        <f t="shared" si="96"/>
        <v>2.847895691091684E-4</v>
      </c>
      <c r="Q837" s="111">
        <v>42734</v>
      </c>
      <c r="R837">
        <v>972.53497300000004</v>
      </c>
      <c r="S837" s="111">
        <v>43883</v>
      </c>
      <c r="T837">
        <v>262.331726</v>
      </c>
      <c r="U837" s="63">
        <v>44271</v>
      </c>
      <c r="V837" s="57">
        <v>6.8500000000000005E-2</v>
      </c>
    </row>
    <row r="838" spans="1:22" x14ac:dyDescent="0.25">
      <c r="A838" s="107">
        <v>44265</v>
      </c>
      <c r="B838" s="100">
        <f t="shared" si="97"/>
        <v>54824.011719000002</v>
      </c>
      <c r="C838" s="100">
        <f t="shared" si="98"/>
        <v>1799.16626</v>
      </c>
      <c r="D838" s="108">
        <f t="shared" si="99"/>
        <v>7.3499999999999998E-4</v>
      </c>
      <c r="F838" s="108">
        <f t="shared" si="93"/>
        <v>4.7648880486722334E-2</v>
      </c>
      <c r="G838" s="108">
        <f t="shared" si="94"/>
        <v>-3.7571109943203673E-2</v>
      </c>
      <c r="I838" s="118">
        <f t="shared" si="95"/>
        <v>2.1861654243998624E-3</v>
      </c>
      <c r="J838" s="118">
        <f t="shared" si="96"/>
        <v>1.497201591369022E-3</v>
      </c>
      <c r="Q838" s="111">
        <v>42735</v>
      </c>
      <c r="R838">
        <v>960.62701400000003</v>
      </c>
      <c r="S838" s="111">
        <v>43884</v>
      </c>
      <c r="T838">
        <v>273.75414999999998</v>
      </c>
      <c r="U838" s="63">
        <v>44272</v>
      </c>
      <c r="V838" s="57">
        <v>6.0900000000000003E-2</v>
      </c>
    </row>
    <row r="839" spans="1:22" x14ac:dyDescent="0.25">
      <c r="A839" s="107">
        <v>44266</v>
      </c>
      <c r="B839" s="100">
        <f t="shared" si="97"/>
        <v>55963.179687999997</v>
      </c>
      <c r="C839" s="100">
        <f t="shared" si="98"/>
        <v>1826.1949460000001</v>
      </c>
      <c r="D839" s="108">
        <f t="shared" si="99"/>
        <v>7.6099999999999996E-4</v>
      </c>
      <c r="F839" s="108">
        <f t="shared" si="93"/>
        <v>2.056570087188625E-2</v>
      </c>
      <c r="G839" s="108">
        <f t="shared" si="94"/>
        <v>1.4911168992806978E-2</v>
      </c>
      <c r="I839" s="118">
        <f t="shared" si="95"/>
        <v>3.8703748677647933E-4</v>
      </c>
      <c r="J839" s="118">
        <f t="shared" si="96"/>
        <v>1.9012520424862246E-4</v>
      </c>
      <c r="Q839" s="111">
        <v>42736</v>
      </c>
      <c r="R839">
        <v>963.65801999999996</v>
      </c>
      <c r="S839" s="111">
        <v>43885</v>
      </c>
      <c r="T839">
        <v>265.216431</v>
      </c>
      <c r="U839" s="63">
        <v>44273</v>
      </c>
      <c r="V839" s="57">
        <v>6.3399999999999998E-2</v>
      </c>
    </row>
    <row r="840" spans="1:22" x14ac:dyDescent="0.25">
      <c r="A840" s="107">
        <v>44267</v>
      </c>
      <c r="B840" s="100">
        <f t="shared" si="97"/>
        <v>57821.21875</v>
      </c>
      <c r="C840" s="100">
        <f t="shared" si="98"/>
        <v>1772.1024170000001</v>
      </c>
      <c r="D840" s="108">
        <f t="shared" si="99"/>
        <v>6.0900000000000006E-4</v>
      </c>
      <c r="F840" s="108">
        <f t="shared" si="93"/>
        <v>3.2661845800513234E-2</v>
      </c>
      <c r="G840" s="108">
        <f t="shared" si="94"/>
        <v>-3.0067889784180402E-2</v>
      </c>
      <c r="I840" s="118">
        <f t="shared" si="95"/>
        <v>1.0092956187849869E-3</v>
      </c>
      <c r="J840" s="118">
        <f t="shared" si="96"/>
        <v>9.7284536501181219E-4</v>
      </c>
      <c r="Q840" s="111">
        <v>42737</v>
      </c>
      <c r="R840">
        <v>998.61700399999995</v>
      </c>
      <c r="S840" s="111">
        <v>43886</v>
      </c>
      <c r="T840">
        <v>247.81759600000001</v>
      </c>
      <c r="U840" s="63">
        <v>44274</v>
      </c>
      <c r="V840" s="57">
        <v>5.5800000000000002E-2</v>
      </c>
    </row>
    <row r="841" spans="1:22" x14ac:dyDescent="0.25">
      <c r="A841" s="107">
        <v>44270</v>
      </c>
      <c r="B841" s="100">
        <f t="shared" si="97"/>
        <v>59267.429687999997</v>
      </c>
      <c r="C841" s="100">
        <f t="shared" si="98"/>
        <v>1791.7022710000001</v>
      </c>
      <c r="D841" s="108">
        <f t="shared" si="99"/>
        <v>6.3400000000000001E-4</v>
      </c>
      <c r="F841" s="108">
        <f t="shared" ref="F841:F904" si="100">LN(B841)-LN(B840)</f>
        <v>2.4704093991875453E-2</v>
      </c>
      <c r="G841" s="108">
        <f t="shared" ref="G841:G904" si="101">LN(C841)-LN(C840)</f>
        <v>1.0999509417467301E-2</v>
      </c>
      <c r="I841" s="118">
        <f t="shared" ref="I841:I904" si="102">(F841-N$6)^2</f>
        <v>5.6699522099958022E-4</v>
      </c>
      <c r="J841" s="118">
        <f t="shared" ref="J841:J904" si="103">(G841-O$6)^2</f>
        <v>9.7553747493815251E-5</v>
      </c>
      <c r="Q841" s="111">
        <v>42738</v>
      </c>
      <c r="R841">
        <v>1021.599976</v>
      </c>
      <c r="S841" s="111">
        <v>43887</v>
      </c>
      <c r="T841">
        <v>225.68026699999999</v>
      </c>
      <c r="U841" s="63">
        <v>44277</v>
      </c>
      <c r="V841" s="57">
        <v>5.8299999999999998E-2</v>
      </c>
    </row>
    <row r="842" spans="1:22" x14ac:dyDescent="0.25">
      <c r="A842" s="107">
        <v>44271</v>
      </c>
      <c r="B842" s="100">
        <f t="shared" si="97"/>
        <v>55840.785155999998</v>
      </c>
      <c r="C842" s="100">
        <f t="shared" si="98"/>
        <v>1806.971802</v>
      </c>
      <c r="D842" s="108">
        <f t="shared" si="99"/>
        <v>6.8500000000000006E-4</v>
      </c>
      <c r="F842" s="108">
        <f t="shared" si="100"/>
        <v>-5.955538953264039E-2</v>
      </c>
      <c r="G842" s="108">
        <f t="shared" si="101"/>
        <v>8.4862492841697446E-3</v>
      </c>
      <c r="I842" s="118">
        <f t="shared" si="102"/>
        <v>3.6539391935772941E-3</v>
      </c>
      <c r="J842" s="118">
        <f t="shared" si="103"/>
        <v>5.4223634851811663E-5</v>
      </c>
      <c r="Q842" s="111">
        <v>42739</v>
      </c>
      <c r="R842">
        <v>1044.400024</v>
      </c>
      <c r="S842" s="111">
        <v>43888</v>
      </c>
      <c r="T842">
        <v>226.753387</v>
      </c>
      <c r="U842" s="63">
        <v>44278</v>
      </c>
      <c r="V842" s="57">
        <v>5.3199999999999997E-2</v>
      </c>
    </row>
    <row r="843" spans="1:22" x14ac:dyDescent="0.25">
      <c r="A843" s="107">
        <v>44272</v>
      </c>
      <c r="B843" s="100">
        <f t="shared" ref="B843:B906" si="104">VLOOKUP(A843,Q$2:R$2842,2)</f>
        <v>56825.828125</v>
      </c>
      <c r="C843" s="100">
        <f t="shared" si="98"/>
        <v>1823.449341</v>
      </c>
      <c r="D843" s="108">
        <f t="shared" si="99"/>
        <v>6.0900000000000006E-4</v>
      </c>
      <c r="F843" s="108">
        <f t="shared" si="100"/>
        <v>1.7486423711744692E-2</v>
      </c>
      <c r="G843" s="108">
        <f t="shared" si="101"/>
        <v>9.0775430722906947E-3</v>
      </c>
      <c r="I843" s="118">
        <f t="shared" si="102"/>
        <v>2.7536054293884378E-4</v>
      </c>
      <c r="J843" s="118">
        <f t="shared" si="103"/>
        <v>6.3281447771556317E-5</v>
      </c>
      <c r="Q843" s="111">
        <v>42740</v>
      </c>
      <c r="R843">
        <v>1156.7299800000001</v>
      </c>
      <c r="S843" s="111">
        <v>43889</v>
      </c>
      <c r="T843">
        <v>226.76049800000001</v>
      </c>
      <c r="U843" s="63">
        <v>44279</v>
      </c>
      <c r="V843" s="57">
        <v>5.5800000000000002E-2</v>
      </c>
    </row>
    <row r="844" spans="1:22" x14ac:dyDescent="0.25">
      <c r="A844" s="107">
        <v>44273</v>
      </c>
      <c r="B844" s="100">
        <f t="shared" si="104"/>
        <v>58893.078125</v>
      </c>
      <c r="C844" s="100">
        <f t="shared" si="98"/>
        <v>1782.8551030000001</v>
      </c>
      <c r="D844" s="108">
        <f t="shared" si="99"/>
        <v>6.3400000000000001E-4</v>
      </c>
      <c r="F844" s="108">
        <f t="shared" si="100"/>
        <v>3.5732621767833095E-2</v>
      </c>
      <c r="G844" s="108">
        <f t="shared" si="101"/>
        <v>-2.2513879956001404E-2</v>
      </c>
      <c r="I844" s="118">
        <f t="shared" si="102"/>
        <v>1.2138387852861435E-3</v>
      </c>
      <c r="J844" s="118">
        <f t="shared" si="103"/>
        <v>5.5868220867699844E-4</v>
      </c>
      <c r="Q844" s="111">
        <v>42741</v>
      </c>
      <c r="R844">
        <v>1014.23999</v>
      </c>
      <c r="S844" s="111">
        <v>43890</v>
      </c>
      <c r="T844">
        <v>219.848511</v>
      </c>
      <c r="U844" s="63">
        <v>44280</v>
      </c>
      <c r="V844" s="57">
        <v>6.3399999999999998E-2</v>
      </c>
    </row>
    <row r="845" spans="1:22" x14ac:dyDescent="0.25">
      <c r="A845" s="107">
        <v>44274</v>
      </c>
      <c r="B845" s="100">
        <f t="shared" si="104"/>
        <v>57850.441405999998</v>
      </c>
      <c r="C845" s="100">
        <f t="shared" si="98"/>
        <v>1817.6241460000001</v>
      </c>
      <c r="D845" s="108">
        <f t="shared" si="99"/>
        <v>5.5800000000000001E-4</v>
      </c>
      <c r="F845" s="108">
        <f t="shared" si="100"/>
        <v>-1.7862480859381691E-2</v>
      </c>
      <c r="G845" s="108">
        <f t="shared" si="101"/>
        <v>1.9314164272839385E-2</v>
      </c>
      <c r="I845" s="118">
        <f t="shared" si="102"/>
        <v>3.5174677669640191E-4</v>
      </c>
      <c r="J845" s="118">
        <f t="shared" si="103"/>
        <v>3.3093376188732374E-4</v>
      </c>
      <c r="Q845" s="111">
        <v>42742</v>
      </c>
      <c r="R845">
        <v>903.48699999999997</v>
      </c>
      <c r="S845" s="111">
        <v>43891</v>
      </c>
      <c r="T845">
        <v>218.970596</v>
      </c>
      <c r="U845" s="63">
        <v>44281</v>
      </c>
      <c r="V845" s="57">
        <v>6.0900000000000003E-2</v>
      </c>
    </row>
    <row r="846" spans="1:22" x14ac:dyDescent="0.25">
      <c r="A846" s="107">
        <v>44277</v>
      </c>
      <c r="B846" s="100">
        <f t="shared" si="104"/>
        <v>57517.890625</v>
      </c>
      <c r="C846" s="100">
        <f t="shared" si="98"/>
        <v>1691.3339840000001</v>
      </c>
      <c r="D846" s="108">
        <f t="shared" si="99"/>
        <v>5.8299999999999997E-4</v>
      </c>
      <c r="F846" s="108">
        <f t="shared" si="100"/>
        <v>-5.7650430788438456E-3</v>
      </c>
      <c r="G846" s="108">
        <f t="shared" si="101"/>
        <v>-7.2012676792260422E-2</v>
      </c>
      <c r="I846" s="118">
        <f t="shared" si="102"/>
        <v>4.4321981643221826E-5</v>
      </c>
      <c r="J846" s="118">
        <f t="shared" si="103"/>
        <v>5.3487656914666384E-3</v>
      </c>
      <c r="Q846" s="111">
        <v>42743</v>
      </c>
      <c r="R846">
        <v>908.17498799999998</v>
      </c>
      <c r="S846" s="111">
        <v>43892</v>
      </c>
      <c r="T846">
        <v>230.56977800000001</v>
      </c>
      <c r="U846" s="63">
        <v>44284</v>
      </c>
      <c r="V846" s="57">
        <v>5.5800000000000002E-2</v>
      </c>
    </row>
    <row r="847" spans="1:22" x14ac:dyDescent="0.25">
      <c r="A847" s="107">
        <v>44278</v>
      </c>
      <c r="B847" s="100">
        <f t="shared" si="104"/>
        <v>54511.660155999998</v>
      </c>
      <c r="C847" s="100">
        <f t="shared" si="98"/>
        <v>1678.6501459999999</v>
      </c>
      <c r="D847" s="108">
        <f t="shared" si="99"/>
        <v>5.3199999999999992E-4</v>
      </c>
      <c r="F847" s="108">
        <f t="shared" si="100"/>
        <v>-5.3681414111093062E-2</v>
      </c>
      <c r="G847" s="108">
        <f t="shared" si="101"/>
        <v>-7.5275712905948922E-3</v>
      </c>
      <c r="I847" s="118">
        <f t="shared" si="102"/>
        <v>2.9783047385242658E-3</v>
      </c>
      <c r="J847" s="118">
        <f t="shared" si="103"/>
        <v>7.4825106160881195E-5</v>
      </c>
      <c r="Q847" s="111">
        <v>42744</v>
      </c>
      <c r="R847">
        <v>913.24401899999998</v>
      </c>
      <c r="S847" s="111">
        <v>43893</v>
      </c>
      <c r="T847">
        <v>224.47962999999999</v>
      </c>
      <c r="U847" s="63">
        <v>44285</v>
      </c>
      <c r="V847" s="57">
        <v>5.33E-2</v>
      </c>
    </row>
    <row r="848" spans="1:22" x14ac:dyDescent="0.25">
      <c r="A848" s="107">
        <v>44279</v>
      </c>
      <c r="B848" s="100">
        <f t="shared" si="104"/>
        <v>54710.488280999998</v>
      </c>
      <c r="C848" s="100">
        <f t="shared" si="98"/>
        <v>1593.413452</v>
      </c>
      <c r="D848" s="108">
        <f t="shared" si="99"/>
        <v>5.5800000000000001E-4</v>
      </c>
      <c r="F848" s="108">
        <f t="shared" si="100"/>
        <v>3.6408063286650361E-3</v>
      </c>
      <c r="G848" s="108">
        <f t="shared" si="101"/>
        <v>-5.2111445671576107E-2</v>
      </c>
      <c r="I848" s="118">
        <f t="shared" si="102"/>
        <v>7.5535584707768363E-6</v>
      </c>
      <c r="J848" s="118">
        <f t="shared" si="103"/>
        <v>2.8338614203417874E-3</v>
      </c>
      <c r="Q848" s="111">
        <v>42745</v>
      </c>
      <c r="R848">
        <v>902.44000200000005</v>
      </c>
      <c r="S848" s="111">
        <v>43894</v>
      </c>
      <c r="T848">
        <v>224.51797500000001</v>
      </c>
      <c r="U848" s="63">
        <v>44286</v>
      </c>
      <c r="V848" s="57">
        <v>5.5800000000000002E-2</v>
      </c>
    </row>
    <row r="849" spans="1:22" x14ac:dyDescent="0.25">
      <c r="A849" s="107">
        <v>44280</v>
      </c>
      <c r="B849" s="100">
        <f t="shared" si="104"/>
        <v>52726.746094000002</v>
      </c>
      <c r="C849" s="100">
        <f t="shared" si="98"/>
        <v>1595.3592530000001</v>
      </c>
      <c r="D849" s="108">
        <f t="shared" si="99"/>
        <v>6.3400000000000001E-4</v>
      </c>
      <c r="F849" s="108">
        <f t="shared" si="100"/>
        <v>-3.6932590111005581E-2</v>
      </c>
      <c r="G849" s="108">
        <f t="shared" si="101"/>
        <v>1.2204076122799279E-3</v>
      </c>
      <c r="I849" s="118">
        <f t="shared" si="102"/>
        <v>1.4307323387065878E-3</v>
      </c>
      <c r="J849" s="118">
        <f t="shared" si="103"/>
        <v>9.5703682685474786E-9</v>
      </c>
      <c r="Q849" s="111">
        <v>42746</v>
      </c>
      <c r="R849">
        <v>908.11499000000003</v>
      </c>
      <c r="S849" s="111">
        <v>43895</v>
      </c>
      <c r="T849">
        <v>229.26818800000001</v>
      </c>
      <c r="U849" s="63">
        <v>44287</v>
      </c>
      <c r="V849" s="57">
        <v>6.0900000000000003E-2</v>
      </c>
    </row>
    <row r="850" spans="1:22" x14ac:dyDescent="0.25">
      <c r="A850" s="107">
        <v>44281</v>
      </c>
      <c r="B850" s="100">
        <f t="shared" si="104"/>
        <v>51683.011719000002</v>
      </c>
      <c r="C850" s="100">
        <f t="shared" si="98"/>
        <v>1702.8420410000001</v>
      </c>
      <c r="D850" s="108">
        <f t="shared" si="99"/>
        <v>6.0900000000000006E-4</v>
      </c>
      <c r="F850" s="108">
        <f t="shared" si="100"/>
        <v>-1.9993708747014338E-2</v>
      </c>
      <c r="G850" s="108">
        <f t="shared" si="101"/>
        <v>6.5199696136935437E-2</v>
      </c>
      <c r="I850" s="118">
        <f t="shared" si="102"/>
        <v>4.3623089794809437E-4</v>
      </c>
      <c r="J850" s="118">
        <f t="shared" si="103"/>
        <v>4.1058768953124991E-3</v>
      </c>
      <c r="Q850" s="111">
        <v>42747</v>
      </c>
      <c r="R850">
        <v>775.17797900000005</v>
      </c>
      <c r="S850" s="111">
        <v>43896</v>
      </c>
      <c r="T850">
        <v>243.52529899999999</v>
      </c>
      <c r="U850" s="63">
        <v>44291</v>
      </c>
      <c r="V850" s="57">
        <v>5.8299999999999998E-2</v>
      </c>
    </row>
    <row r="851" spans="1:22" x14ac:dyDescent="0.25">
      <c r="A851" s="107">
        <v>44284</v>
      </c>
      <c r="B851" s="100">
        <f t="shared" si="104"/>
        <v>55947.898437999997</v>
      </c>
      <c r="C851" s="100">
        <f t="shared" si="98"/>
        <v>1819.684937</v>
      </c>
      <c r="D851" s="108">
        <f t="shared" si="99"/>
        <v>5.5800000000000001E-4</v>
      </c>
      <c r="F851" s="108">
        <f t="shared" si="100"/>
        <v>7.9291738549850166E-2</v>
      </c>
      <c r="G851" s="108">
        <f t="shared" si="101"/>
        <v>6.6364730562414209E-2</v>
      </c>
      <c r="I851" s="118">
        <f t="shared" si="102"/>
        <v>6.1464511824996758E-3</v>
      </c>
      <c r="J851" s="118">
        <f t="shared" si="103"/>
        <v>4.256538294401928E-3</v>
      </c>
      <c r="Q851" s="111">
        <v>42748</v>
      </c>
      <c r="R851">
        <v>803.73699999999997</v>
      </c>
      <c r="S851" s="111">
        <v>43897</v>
      </c>
      <c r="T851">
        <v>237.85308800000001</v>
      </c>
      <c r="U851" s="63">
        <v>44292</v>
      </c>
      <c r="V851" s="57">
        <v>5.0700000000000002E-2</v>
      </c>
    </row>
    <row r="852" spans="1:22" x14ac:dyDescent="0.25">
      <c r="A852" s="107">
        <v>44285</v>
      </c>
      <c r="B852" s="100">
        <f t="shared" si="104"/>
        <v>57750.132812999997</v>
      </c>
      <c r="C852" s="100">
        <f t="shared" si="98"/>
        <v>1846.0336910000001</v>
      </c>
      <c r="D852" s="108">
        <f t="shared" si="99"/>
        <v>5.3300000000000005E-4</v>
      </c>
      <c r="F852" s="108">
        <f t="shared" si="100"/>
        <v>3.1704776568828308E-2</v>
      </c>
      <c r="G852" s="108">
        <f t="shared" si="101"/>
        <v>1.4376012161973151E-2</v>
      </c>
      <c r="I852" s="118">
        <f t="shared" si="102"/>
        <v>9.4940054442256951E-4</v>
      </c>
      <c r="J852" s="118">
        <f t="shared" si="103"/>
        <v>1.756534812158433E-4</v>
      </c>
      <c r="Q852" s="111">
        <v>42749</v>
      </c>
      <c r="R852">
        <v>825.14202899999998</v>
      </c>
      <c r="S852" s="111">
        <v>43898</v>
      </c>
      <c r="T852">
        <v>200.68905599999999</v>
      </c>
      <c r="U852" s="63">
        <v>44293</v>
      </c>
      <c r="V852" s="57">
        <v>4.5600000000000002E-2</v>
      </c>
    </row>
    <row r="853" spans="1:22" x14ac:dyDescent="0.25">
      <c r="A853" s="107">
        <v>44286</v>
      </c>
      <c r="B853" s="100">
        <f t="shared" si="104"/>
        <v>58930.277344000002</v>
      </c>
      <c r="C853" s="100">
        <f t="shared" si="98"/>
        <v>1918.362061</v>
      </c>
      <c r="D853" s="108">
        <f t="shared" si="99"/>
        <v>5.5800000000000001E-4</v>
      </c>
      <c r="F853" s="108">
        <f t="shared" si="100"/>
        <v>2.0229355976823626E-2</v>
      </c>
      <c r="G853" s="108">
        <f t="shared" si="101"/>
        <v>3.8432341992726826E-2</v>
      </c>
      <c r="I853" s="118">
        <f t="shared" si="102"/>
        <v>3.7391660792106035E-4</v>
      </c>
      <c r="J853" s="118">
        <f t="shared" si="103"/>
        <v>1.3920183882155197E-3</v>
      </c>
      <c r="Q853" s="111">
        <v>42750</v>
      </c>
      <c r="R853">
        <v>818.14202899999998</v>
      </c>
      <c r="S853" s="111">
        <v>43899</v>
      </c>
      <c r="T853">
        <v>201.98632799999999</v>
      </c>
      <c r="U853" s="63">
        <v>44294</v>
      </c>
      <c r="V853" s="57">
        <v>5.0700000000000002E-2</v>
      </c>
    </row>
    <row r="854" spans="1:22" x14ac:dyDescent="0.25">
      <c r="A854" s="107">
        <v>44287</v>
      </c>
      <c r="B854" s="100">
        <f t="shared" si="104"/>
        <v>58926.5625</v>
      </c>
      <c r="C854" s="100">
        <f t="shared" si="98"/>
        <v>1977.2768550000001</v>
      </c>
      <c r="D854" s="108">
        <f t="shared" si="99"/>
        <v>6.0900000000000006E-4</v>
      </c>
      <c r="F854" s="108">
        <f t="shared" si="100"/>
        <v>-6.3039939066200645E-5</v>
      </c>
      <c r="G854" s="108">
        <f t="shared" si="101"/>
        <v>3.0248843600939601E-2</v>
      </c>
      <c r="I854" s="118">
        <f t="shared" si="102"/>
        <v>9.1292766223147774E-7</v>
      </c>
      <c r="J854" s="118">
        <f t="shared" si="103"/>
        <v>8.4833926902734916E-4</v>
      </c>
      <c r="Q854" s="111">
        <v>42751</v>
      </c>
      <c r="R854">
        <v>821.78301999999996</v>
      </c>
      <c r="S854" s="111">
        <v>43900</v>
      </c>
      <c r="T854">
        <v>200.76724200000001</v>
      </c>
      <c r="U854" s="63">
        <v>44295</v>
      </c>
      <c r="V854" s="57">
        <v>5.5800000000000002E-2</v>
      </c>
    </row>
    <row r="855" spans="1:22" x14ac:dyDescent="0.25">
      <c r="A855" s="107">
        <v>44291</v>
      </c>
      <c r="B855" s="100">
        <f t="shared" si="104"/>
        <v>58760.875</v>
      </c>
      <c r="C855" s="100">
        <f t="shared" si="98"/>
        <v>2107.8872070000002</v>
      </c>
      <c r="D855" s="108">
        <f t="shared" si="99"/>
        <v>5.8299999999999997E-4</v>
      </c>
      <c r="F855" s="108">
        <f t="shared" si="100"/>
        <v>-2.8157229520484606E-3</v>
      </c>
      <c r="G855" s="108">
        <f t="shared" si="101"/>
        <v>6.3965549811459077E-2</v>
      </c>
      <c r="I855" s="118">
        <f t="shared" si="102"/>
        <v>1.3750417168649838E-5</v>
      </c>
      <c r="J855" s="118">
        <f t="shared" si="103"/>
        <v>3.9492389360137291E-3</v>
      </c>
      <c r="Q855" s="111">
        <v>42752</v>
      </c>
      <c r="R855">
        <v>830.94598399999995</v>
      </c>
      <c r="S855" s="111">
        <v>43901</v>
      </c>
      <c r="T855">
        <v>194.86852999999999</v>
      </c>
      <c r="U855" s="63">
        <v>44298</v>
      </c>
      <c r="V855" s="57">
        <v>6.3399999999999998E-2</v>
      </c>
    </row>
    <row r="856" spans="1:22" x14ac:dyDescent="0.25">
      <c r="A856" s="107">
        <v>44292</v>
      </c>
      <c r="B856" s="100">
        <f t="shared" si="104"/>
        <v>59171.933594000002</v>
      </c>
      <c r="C856" s="100">
        <f t="shared" si="98"/>
        <v>2118.3789059999999</v>
      </c>
      <c r="D856" s="108">
        <f t="shared" si="99"/>
        <v>5.0700000000000007E-4</v>
      </c>
      <c r="F856" s="108">
        <f t="shared" si="100"/>
        <v>6.9710924984160982E-3</v>
      </c>
      <c r="G856" s="108">
        <f t="shared" si="101"/>
        <v>4.965007064060778E-3</v>
      </c>
      <c r="I856" s="118">
        <f t="shared" si="102"/>
        <v>3.6950106864739799E-5</v>
      </c>
      <c r="J856" s="118">
        <f t="shared" si="103"/>
        <v>1.4764250712952699E-5</v>
      </c>
      <c r="Q856" s="111">
        <v>42753</v>
      </c>
      <c r="R856">
        <v>909.37298599999997</v>
      </c>
      <c r="S856" s="111">
        <v>43902</v>
      </c>
      <c r="T856">
        <v>112.347122</v>
      </c>
      <c r="U856" s="63">
        <v>44299</v>
      </c>
      <c r="V856" s="57">
        <v>5.5800000000000002E-2</v>
      </c>
    </row>
    <row r="857" spans="1:22" x14ac:dyDescent="0.25">
      <c r="A857" s="107">
        <v>44293</v>
      </c>
      <c r="B857" s="100">
        <f t="shared" si="104"/>
        <v>58186.507812999997</v>
      </c>
      <c r="C857" s="100">
        <f t="shared" si="98"/>
        <v>1971.0772710000001</v>
      </c>
      <c r="D857" s="108">
        <f t="shared" si="99"/>
        <v>4.5600000000000003E-4</v>
      </c>
      <c r="F857" s="108">
        <f t="shared" si="100"/>
        <v>-1.6793831432556416E-2</v>
      </c>
      <c r="G857" s="108">
        <f t="shared" si="101"/>
        <v>-7.2070897836360004E-2</v>
      </c>
      <c r="I857" s="118">
        <f t="shared" si="102"/>
        <v>3.1280393338059228E-4</v>
      </c>
      <c r="J857" s="118">
        <f t="shared" si="103"/>
        <v>5.357285103103176E-3</v>
      </c>
      <c r="Q857" s="111">
        <v>42754</v>
      </c>
      <c r="R857">
        <v>888.33502199999998</v>
      </c>
      <c r="S857" s="111">
        <v>43903</v>
      </c>
      <c r="T857">
        <v>133.20181299999999</v>
      </c>
      <c r="U857" s="63">
        <v>44300</v>
      </c>
      <c r="V857" s="57">
        <v>5.0700000000000002E-2</v>
      </c>
    </row>
    <row r="858" spans="1:22" x14ac:dyDescent="0.25">
      <c r="A858" s="107">
        <v>44294</v>
      </c>
      <c r="B858" s="100">
        <f t="shared" si="104"/>
        <v>56099.914062999997</v>
      </c>
      <c r="C858" s="100">
        <f t="shared" si="98"/>
        <v>2088.5737300000001</v>
      </c>
      <c r="D858" s="108">
        <f t="shared" si="99"/>
        <v>5.0700000000000007E-4</v>
      </c>
      <c r="F858" s="108">
        <f t="shared" si="100"/>
        <v>-3.6519222669390672E-2</v>
      </c>
      <c r="G858" s="108">
        <f t="shared" si="101"/>
        <v>5.7901175821386985E-2</v>
      </c>
      <c r="I858" s="118">
        <f t="shared" si="102"/>
        <v>1.3996319456621095E-3</v>
      </c>
      <c r="J858" s="118">
        <f t="shared" si="103"/>
        <v>3.2238090168936972E-3</v>
      </c>
      <c r="Q858" s="111">
        <v>42755</v>
      </c>
      <c r="R858">
        <v>898.17199700000003</v>
      </c>
      <c r="S858" s="111">
        <v>43904</v>
      </c>
      <c r="T858">
        <v>123.306023</v>
      </c>
      <c r="U858" s="63">
        <v>44301</v>
      </c>
      <c r="V858" s="57">
        <v>5.3199999999999997E-2</v>
      </c>
    </row>
    <row r="859" spans="1:22" x14ac:dyDescent="0.25">
      <c r="A859" s="107">
        <v>44295</v>
      </c>
      <c r="B859" s="100">
        <f t="shared" si="104"/>
        <v>58326.5625</v>
      </c>
      <c r="C859" s="100">
        <f t="shared" si="98"/>
        <v>2072.1088869999999</v>
      </c>
      <c r="D859" s="108">
        <f t="shared" si="99"/>
        <v>5.5800000000000001E-4</v>
      </c>
      <c r="F859" s="108">
        <f t="shared" si="100"/>
        <v>3.8923326416378856E-2</v>
      </c>
      <c r="G859" s="108">
        <f t="shared" si="101"/>
        <v>-7.9145325235234765E-3</v>
      </c>
      <c r="I859" s="118">
        <f t="shared" si="102"/>
        <v>1.4463488888780309E-3</v>
      </c>
      <c r="J859" s="118">
        <f t="shared" si="103"/>
        <v>8.1669391072976513E-5</v>
      </c>
      <c r="Q859" s="111">
        <v>42756</v>
      </c>
      <c r="R859">
        <v>895.54901099999995</v>
      </c>
      <c r="S859" s="111">
        <v>43905</v>
      </c>
      <c r="T859">
        <v>125.214302</v>
      </c>
      <c r="U859" s="63">
        <v>44302</v>
      </c>
      <c r="V859" s="57">
        <v>5.5800000000000002E-2</v>
      </c>
    </row>
    <row r="860" spans="1:22" x14ac:dyDescent="0.25">
      <c r="A860" s="107">
        <v>44298</v>
      </c>
      <c r="B860" s="100">
        <f t="shared" si="104"/>
        <v>60175.945312999997</v>
      </c>
      <c r="C860" s="100">
        <f t="shared" si="98"/>
        <v>2139.3532709999999</v>
      </c>
      <c r="D860" s="108">
        <f t="shared" si="99"/>
        <v>6.3400000000000001E-4</v>
      </c>
      <c r="F860" s="108">
        <f t="shared" si="100"/>
        <v>3.1215085853311564E-2</v>
      </c>
      <c r="G860" s="108">
        <f t="shared" si="101"/>
        <v>3.1936698888713977E-2</v>
      </c>
      <c r="I860" s="118">
        <f t="shared" si="102"/>
        <v>9.1946330383302192E-4</v>
      </c>
      <c r="J860" s="118">
        <f t="shared" si="103"/>
        <v>9.4950996274703462E-4</v>
      </c>
      <c r="Q860" s="111">
        <v>42757</v>
      </c>
      <c r="R860">
        <v>922.205017</v>
      </c>
      <c r="S860" s="111">
        <v>43906</v>
      </c>
      <c r="T860">
        <v>110.605873</v>
      </c>
      <c r="U860" s="63">
        <v>44305</v>
      </c>
      <c r="V860" s="57">
        <v>5.5800000000000002E-2</v>
      </c>
    </row>
    <row r="861" spans="1:22" x14ac:dyDescent="0.25">
      <c r="A861" s="107">
        <v>44299</v>
      </c>
      <c r="B861" s="100">
        <f t="shared" si="104"/>
        <v>59890.019530999998</v>
      </c>
      <c r="C861" s="100">
        <f t="shared" si="98"/>
        <v>2299.1877439999998</v>
      </c>
      <c r="D861" s="108">
        <f t="shared" si="99"/>
        <v>5.5800000000000001E-4</v>
      </c>
      <c r="F861" s="108">
        <f t="shared" si="100"/>
        <v>-4.7628205524734568E-3</v>
      </c>
      <c r="G861" s="108">
        <f t="shared" si="101"/>
        <v>7.2052332232571459E-2</v>
      </c>
      <c r="I861" s="118">
        <f t="shared" si="102"/>
        <v>3.1981887563478948E-5</v>
      </c>
      <c r="J861" s="118">
        <f t="shared" si="103"/>
        <v>5.0310298435243079E-3</v>
      </c>
      <c r="Q861" s="111">
        <v>42758</v>
      </c>
      <c r="R861">
        <v>925.49902299999997</v>
      </c>
      <c r="S861" s="111">
        <v>43907</v>
      </c>
      <c r="T861">
        <v>113.94274900000001</v>
      </c>
      <c r="U861" s="63">
        <v>44306</v>
      </c>
      <c r="V861" s="57">
        <v>4.5600000000000002E-2</v>
      </c>
    </row>
    <row r="862" spans="1:22" x14ac:dyDescent="0.25">
      <c r="A862" s="107">
        <v>44300</v>
      </c>
      <c r="B862" s="100">
        <f t="shared" si="104"/>
        <v>63523.753905999998</v>
      </c>
      <c r="C862" s="100">
        <f t="shared" si="98"/>
        <v>2435.1049800000001</v>
      </c>
      <c r="D862" s="108">
        <f t="shared" si="99"/>
        <v>5.0700000000000007E-4</v>
      </c>
      <c r="F862" s="108">
        <f t="shared" si="100"/>
        <v>5.8904040818172021E-2</v>
      </c>
      <c r="G862" s="108">
        <f t="shared" si="101"/>
        <v>5.7433962762902802E-2</v>
      </c>
      <c r="I862" s="118">
        <f t="shared" si="102"/>
        <v>3.3653466947785177E-3</v>
      </c>
      <c r="J862" s="118">
        <f t="shared" si="103"/>
        <v>3.1709719015110623E-3</v>
      </c>
      <c r="Q862" s="111">
        <v>42759</v>
      </c>
      <c r="R862">
        <v>910.67700200000002</v>
      </c>
      <c r="S862" s="111">
        <v>43908</v>
      </c>
      <c r="T862">
        <v>114.84227</v>
      </c>
      <c r="U862" s="63">
        <v>44307</v>
      </c>
      <c r="V862" s="57">
        <v>5.5800000000000002E-2</v>
      </c>
    </row>
    <row r="863" spans="1:22" x14ac:dyDescent="0.25">
      <c r="A863" s="107">
        <v>44301</v>
      </c>
      <c r="B863" s="100">
        <f t="shared" si="104"/>
        <v>63075.195312999997</v>
      </c>
      <c r="C863" s="100">
        <f t="shared" si="98"/>
        <v>2519.116211</v>
      </c>
      <c r="D863" s="108">
        <f t="shared" si="99"/>
        <v>5.3199999999999992E-4</v>
      </c>
      <c r="F863" s="108">
        <f t="shared" si="100"/>
        <v>-7.0863221666908061E-3</v>
      </c>
      <c r="G863" s="108">
        <f t="shared" si="101"/>
        <v>3.3918261548028461E-2</v>
      </c>
      <c r="I863" s="118">
        <f t="shared" si="102"/>
        <v>6.3660526702764055E-5</v>
      </c>
      <c r="J863" s="118">
        <f t="shared" si="103"/>
        <v>1.0755567706221562E-3</v>
      </c>
      <c r="Q863" s="111">
        <v>42760</v>
      </c>
      <c r="R863">
        <v>891.92401099999995</v>
      </c>
      <c r="S863" s="111">
        <v>43909</v>
      </c>
      <c r="T863">
        <v>136.59385700000001</v>
      </c>
      <c r="U863" s="63">
        <v>44308</v>
      </c>
      <c r="V863" s="57">
        <v>5.33E-2</v>
      </c>
    </row>
    <row r="864" spans="1:22" x14ac:dyDescent="0.25">
      <c r="A864" s="107">
        <v>44302</v>
      </c>
      <c r="B864" s="100">
        <f t="shared" si="104"/>
        <v>63258.503905999998</v>
      </c>
      <c r="C864" s="100">
        <f t="shared" si="98"/>
        <v>2431.9465329999998</v>
      </c>
      <c r="D864" s="108">
        <f t="shared" si="99"/>
        <v>5.5800000000000001E-4</v>
      </c>
      <c r="F864" s="108">
        <f t="shared" si="100"/>
        <v>2.9019766345346198E-3</v>
      </c>
      <c r="G864" s="108">
        <f t="shared" si="101"/>
        <v>-3.5216151013522712E-2</v>
      </c>
      <c r="I864" s="118">
        <f t="shared" si="102"/>
        <v>4.038267459511268E-6</v>
      </c>
      <c r="J864" s="118">
        <f t="shared" si="103"/>
        <v>1.3205033246676272E-3</v>
      </c>
      <c r="Q864" s="111">
        <v>42761</v>
      </c>
      <c r="R864">
        <v>902.39502000000005</v>
      </c>
      <c r="S864" s="111">
        <v>43910</v>
      </c>
      <c r="T864">
        <v>132.737167</v>
      </c>
      <c r="U864" s="63">
        <v>44309</v>
      </c>
      <c r="V864" s="57">
        <v>5.5800000000000002E-2</v>
      </c>
    </row>
    <row r="865" spans="1:22" x14ac:dyDescent="0.25">
      <c r="A865" s="107">
        <v>44305</v>
      </c>
      <c r="B865" s="100">
        <f t="shared" si="104"/>
        <v>56191.585937999997</v>
      </c>
      <c r="C865" s="100">
        <f t="shared" si="98"/>
        <v>2166.188721</v>
      </c>
      <c r="D865" s="108">
        <f t="shared" si="99"/>
        <v>5.5800000000000001E-4</v>
      </c>
      <c r="F865" s="108">
        <f t="shared" si="100"/>
        <v>-0.11846253839154564</v>
      </c>
      <c r="G865" s="108">
        <f t="shared" si="101"/>
        <v>-0.11572270548389874</v>
      </c>
      <c r="I865" s="118">
        <f t="shared" si="102"/>
        <v>1.4245609086567095E-2</v>
      </c>
      <c r="J865" s="118">
        <f t="shared" si="103"/>
        <v>1.3652820588669977E-2</v>
      </c>
      <c r="Q865" s="111">
        <v>42762</v>
      </c>
      <c r="R865">
        <v>918.35900900000001</v>
      </c>
      <c r="S865" s="111">
        <v>43911</v>
      </c>
      <c r="T865">
        <v>132.81871000000001</v>
      </c>
      <c r="U865" s="63">
        <v>44312</v>
      </c>
      <c r="V865" s="57">
        <v>5.5800000000000002E-2</v>
      </c>
    </row>
    <row r="866" spans="1:22" x14ac:dyDescent="0.25">
      <c r="A866" s="107">
        <v>44306</v>
      </c>
      <c r="B866" s="100">
        <f t="shared" si="104"/>
        <v>55681.792969000002</v>
      </c>
      <c r="C866" s="100">
        <f t="shared" si="98"/>
        <v>2330.2109380000002</v>
      </c>
      <c r="D866" s="108">
        <f t="shared" si="99"/>
        <v>4.5600000000000003E-4</v>
      </c>
      <c r="F866" s="108">
        <f t="shared" si="100"/>
        <v>-9.1138124665555154E-3</v>
      </c>
      <c r="G866" s="108">
        <f t="shared" si="101"/>
        <v>7.2989521218199016E-2</v>
      </c>
      <c r="I866" s="118">
        <f t="shared" si="102"/>
        <v>1.0012493917288297E-4</v>
      </c>
      <c r="J866" s="118">
        <f t="shared" si="103"/>
        <v>5.1648573330226946E-3</v>
      </c>
      <c r="Q866" s="111">
        <v>42763</v>
      </c>
      <c r="R866">
        <v>919.81097399999999</v>
      </c>
      <c r="S866" s="111">
        <v>43912</v>
      </c>
      <c r="T866">
        <v>123.321152</v>
      </c>
      <c r="U866" s="63">
        <v>44313</v>
      </c>
      <c r="V866" s="57">
        <v>5.0700000000000002E-2</v>
      </c>
    </row>
    <row r="867" spans="1:22" x14ac:dyDescent="0.25">
      <c r="A867" s="107">
        <v>44307</v>
      </c>
      <c r="B867" s="100">
        <f t="shared" si="104"/>
        <v>56471.128905999998</v>
      </c>
      <c r="C867" s="100">
        <f t="shared" si="98"/>
        <v>2364.7517090000001</v>
      </c>
      <c r="D867" s="108">
        <f t="shared" si="99"/>
        <v>5.5800000000000001E-4</v>
      </c>
      <c r="F867" s="108">
        <f t="shared" si="100"/>
        <v>1.4076297918139247E-2</v>
      </c>
      <c r="G867" s="108">
        <f t="shared" si="101"/>
        <v>1.4714235998473768E-2</v>
      </c>
      <c r="I867" s="118">
        <f t="shared" si="102"/>
        <v>1.7381430625400138E-4</v>
      </c>
      <c r="J867" s="118">
        <f t="shared" si="103"/>
        <v>1.8473313036217236E-4</v>
      </c>
      <c r="Q867" s="111">
        <v>42764</v>
      </c>
      <c r="R867">
        <v>922.06701699999996</v>
      </c>
      <c r="S867" s="111">
        <v>43913</v>
      </c>
      <c r="T867">
        <v>134.91160600000001</v>
      </c>
      <c r="U867" s="63">
        <v>44314</v>
      </c>
      <c r="V867" s="57">
        <v>4.5600000000000002E-2</v>
      </c>
    </row>
    <row r="868" spans="1:22" x14ac:dyDescent="0.25">
      <c r="A868" s="107">
        <v>44308</v>
      </c>
      <c r="B868" s="100">
        <f t="shared" si="104"/>
        <v>53857.105469000002</v>
      </c>
      <c r="C868" s="100">
        <f t="shared" si="98"/>
        <v>2403.5351559999999</v>
      </c>
      <c r="D868" s="108">
        <f t="shared" si="99"/>
        <v>5.3300000000000005E-4</v>
      </c>
      <c r="F868" s="108">
        <f t="shared" si="100"/>
        <v>-4.7395170554008104E-2</v>
      </c>
      <c r="G868" s="108">
        <f t="shared" si="101"/>
        <v>1.6267604438350958E-2</v>
      </c>
      <c r="I868" s="118">
        <f t="shared" si="102"/>
        <v>2.3316926127655295E-3</v>
      </c>
      <c r="J868" s="118">
        <f t="shared" si="103"/>
        <v>2.2937178482891331E-4</v>
      </c>
      <c r="Q868" s="111">
        <v>42765</v>
      </c>
      <c r="R868">
        <v>920.15100099999995</v>
      </c>
      <c r="S868" s="111">
        <v>43914</v>
      </c>
      <c r="T868">
        <v>138.76144400000001</v>
      </c>
      <c r="U868" s="63">
        <v>44315</v>
      </c>
      <c r="V868" s="57">
        <v>4.5600000000000002E-2</v>
      </c>
    </row>
    <row r="869" spans="1:22" x14ac:dyDescent="0.25">
      <c r="A869" s="107">
        <v>44309</v>
      </c>
      <c r="B869" s="100">
        <f t="shared" si="104"/>
        <v>51739.808594000002</v>
      </c>
      <c r="C869" s="100">
        <f t="shared" si="98"/>
        <v>2363.586182</v>
      </c>
      <c r="D869" s="108">
        <f t="shared" si="99"/>
        <v>5.5800000000000001E-4</v>
      </c>
      <c r="F869" s="108">
        <f t="shared" si="100"/>
        <v>-4.0106866813390596E-2</v>
      </c>
      <c r="G869" s="108">
        <f t="shared" si="101"/>
        <v>-1.676060094176357E-2</v>
      </c>
      <c r="I869" s="118">
        <f t="shared" si="102"/>
        <v>1.6809425476396547E-3</v>
      </c>
      <c r="J869" s="118">
        <f t="shared" si="103"/>
        <v>3.1980813746328152E-4</v>
      </c>
      <c r="Q869" s="111">
        <v>42766</v>
      </c>
      <c r="R869">
        <v>920.95898399999999</v>
      </c>
      <c r="S869" s="111">
        <v>43915</v>
      </c>
      <c r="T869">
        <v>136.19589199999999</v>
      </c>
      <c r="U869" s="63">
        <v>44316</v>
      </c>
      <c r="V869" s="57">
        <v>4.82E-2</v>
      </c>
    </row>
    <row r="870" spans="1:22" x14ac:dyDescent="0.25">
      <c r="A870" s="107">
        <v>44312</v>
      </c>
      <c r="B870" s="100">
        <f t="shared" si="104"/>
        <v>49077.792969000002</v>
      </c>
      <c r="C870" s="100">
        <f t="shared" si="98"/>
        <v>2534.4816890000002</v>
      </c>
      <c r="D870" s="108">
        <f t="shared" si="99"/>
        <v>5.5800000000000001E-4</v>
      </c>
      <c r="F870" s="108">
        <f t="shared" si="100"/>
        <v>-5.2820826569682566E-2</v>
      </c>
      <c r="G870" s="108">
        <f t="shared" si="101"/>
        <v>6.9809119899588268E-2</v>
      </c>
      <c r="I870" s="118">
        <f t="shared" si="102"/>
        <v>2.885114204407558E-3</v>
      </c>
      <c r="J870" s="118">
        <f t="shared" si="103"/>
        <v>4.7178408522263833E-3</v>
      </c>
      <c r="Q870" s="111">
        <v>42767</v>
      </c>
      <c r="R870">
        <v>970.94097899999997</v>
      </c>
      <c r="S870" s="111">
        <v>43916</v>
      </c>
      <c r="T870">
        <v>138.361557</v>
      </c>
      <c r="U870" s="63">
        <v>44319</v>
      </c>
      <c r="V870" s="57">
        <v>5.0700000000000002E-2</v>
      </c>
    </row>
    <row r="871" spans="1:22" x14ac:dyDescent="0.25">
      <c r="A871" s="107">
        <v>44313</v>
      </c>
      <c r="B871" s="100">
        <f t="shared" si="104"/>
        <v>54030.304687999997</v>
      </c>
      <c r="C871" s="100">
        <f t="shared" si="98"/>
        <v>2662.8652339999999</v>
      </c>
      <c r="D871" s="108">
        <f t="shared" si="99"/>
        <v>5.0700000000000007E-4</v>
      </c>
      <c r="F871" s="108">
        <f t="shared" si="100"/>
        <v>9.6138436277700023E-2</v>
      </c>
      <c r="G871" s="108">
        <f t="shared" si="101"/>
        <v>4.9413544511811125E-2</v>
      </c>
      <c r="I871" s="118">
        <f t="shared" si="102"/>
        <v>9.0718012276053642E-3</v>
      </c>
      <c r="J871" s="118">
        <f t="shared" si="103"/>
        <v>2.3320173159472012E-3</v>
      </c>
      <c r="Q871" s="111">
        <v>42768</v>
      </c>
      <c r="R871">
        <v>990.00097700000003</v>
      </c>
      <c r="S871" s="111">
        <v>43917</v>
      </c>
      <c r="T871">
        <v>133.93794299999999</v>
      </c>
      <c r="U871" s="63">
        <v>44320</v>
      </c>
      <c r="V871" s="57">
        <v>5.0700000000000002E-2</v>
      </c>
    </row>
    <row r="872" spans="1:22" x14ac:dyDescent="0.25">
      <c r="A872" s="107">
        <v>44314</v>
      </c>
      <c r="B872" s="100">
        <f t="shared" si="104"/>
        <v>55036.636719000002</v>
      </c>
      <c r="C872" s="100">
        <f t="shared" si="98"/>
        <v>2746.3801269999999</v>
      </c>
      <c r="D872" s="108">
        <f t="shared" si="99"/>
        <v>4.5600000000000003E-4</v>
      </c>
      <c r="F872" s="108">
        <f t="shared" si="100"/>
        <v>1.8453998557680151E-2</v>
      </c>
      <c r="G872" s="108">
        <f t="shared" si="101"/>
        <v>3.0881028400276733E-2</v>
      </c>
      <c r="I872" s="118">
        <f t="shared" si="102"/>
        <v>3.0840860092021233E-4</v>
      </c>
      <c r="J872" s="118">
        <f t="shared" si="103"/>
        <v>8.8556528968561799E-4</v>
      </c>
      <c r="Q872" s="111">
        <v>42769</v>
      </c>
      <c r="R872">
        <v>1011.460022</v>
      </c>
      <c r="S872" s="111">
        <v>43918</v>
      </c>
      <c r="T872">
        <v>130.98649599999999</v>
      </c>
      <c r="U872" s="63">
        <v>44321</v>
      </c>
      <c r="V872" s="57">
        <v>4.82E-2</v>
      </c>
    </row>
    <row r="873" spans="1:22" x14ac:dyDescent="0.25">
      <c r="A873" s="107">
        <v>44315</v>
      </c>
      <c r="B873" s="100">
        <f t="shared" si="104"/>
        <v>54858.089844000002</v>
      </c>
      <c r="C873" s="100">
        <f t="shared" si="98"/>
        <v>2756.876953</v>
      </c>
      <c r="D873" s="108">
        <f t="shared" si="99"/>
        <v>4.5600000000000003E-4</v>
      </c>
      <c r="F873" s="108">
        <f t="shared" si="100"/>
        <v>-3.2494194705510182E-3</v>
      </c>
      <c r="G873" s="108">
        <f t="shared" si="101"/>
        <v>3.8147731705020504E-3</v>
      </c>
      <c r="I873" s="118">
        <f t="shared" si="102"/>
        <v>1.7154938094552094E-5</v>
      </c>
      <c r="J873" s="118">
        <f t="shared" si="103"/>
        <v>7.2479075497525624E-6</v>
      </c>
      <c r="Q873" s="111">
        <v>42770</v>
      </c>
      <c r="R873">
        <v>1031.329956</v>
      </c>
      <c r="S873" s="111">
        <v>43919</v>
      </c>
      <c r="T873">
        <v>125.583733</v>
      </c>
      <c r="U873" s="63">
        <v>44322</v>
      </c>
      <c r="V873" s="57">
        <v>4.5600000000000002E-2</v>
      </c>
    </row>
    <row r="874" spans="1:22" x14ac:dyDescent="0.25">
      <c r="A874" s="107">
        <v>44316</v>
      </c>
      <c r="B874" s="100">
        <f t="shared" si="104"/>
        <v>53568.664062999997</v>
      </c>
      <c r="C874" s="100">
        <f t="shared" ref="C874:C937" si="105">VLOOKUP(A874,S$2:T$2842,2)</f>
        <v>2773.2070309999999</v>
      </c>
      <c r="D874" s="108">
        <f t="shared" si="99"/>
        <v>4.8200000000000001E-4</v>
      </c>
      <c r="F874" s="108">
        <f t="shared" si="100"/>
        <v>-2.3785394738439436E-2</v>
      </c>
      <c r="G874" s="108">
        <f t="shared" si="101"/>
        <v>5.9059231336142659E-3</v>
      </c>
      <c r="I874" s="118">
        <f t="shared" si="102"/>
        <v>6.0899515928724743E-4</v>
      </c>
      <c r="J874" s="118">
        <f t="shared" si="103"/>
        <v>2.2880377721331438E-5</v>
      </c>
      <c r="Q874" s="111">
        <v>42771</v>
      </c>
      <c r="R874">
        <v>1043.5200199999999</v>
      </c>
      <c r="S874" s="111">
        <v>43920</v>
      </c>
      <c r="T874">
        <v>132.90454099999999</v>
      </c>
      <c r="U874" s="63">
        <v>44323</v>
      </c>
      <c r="V874" s="57">
        <v>4.0599999999999997E-2</v>
      </c>
    </row>
    <row r="875" spans="1:22" x14ac:dyDescent="0.25">
      <c r="A875" s="107">
        <v>44319</v>
      </c>
      <c r="B875" s="100">
        <f t="shared" si="104"/>
        <v>56620.273437999997</v>
      </c>
      <c r="C875" s="100">
        <f t="shared" si="105"/>
        <v>3431.086182</v>
      </c>
      <c r="D875" s="108">
        <f t="shared" si="99"/>
        <v>5.0700000000000007E-4</v>
      </c>
      <c r="F875" s="108">
        <f t="shared" si="100"/>
        <v>5.5402837599453747E-2</v>
      </c>
      <c r="G875" s="108">
        <f t="shared" si="101"/>
        <v>0.21287245876393079</v>
      </c>
      <c r="I875" s="118">
        <f t="shared" si="102"/>
        <v>2.9713842595187404E-3</v>
      </c>
      <c r="J875" s="118">
        <f t="shared" si="103"/>
        <v>4.4838011430445912E-2</v>
      </c>
      <c r="Q875" s="111">
        <v>42772</v>
      </c>
      <c r="R875">
        <v>1028.400024</v>
      </c>
      <c r="S875" s="111">
        <v>43921</v>
      </c>
      <c r="T875">
        <v>133.59356700000001</v>
      </c>
      <c r="U875" s="63">
        <v>44326</v>
      </c>
      <c r="V875" s="57">
        <v>4.0599999999999997E-2</v>
      </c>
    </row>
    <row r="876" spans="1:22" x14ac:dyDescent="0.25">
      <c r="A876" s="107">
        <v>44320</v>
      </c>
      <c r="B876" s="100">
        <f t="shared" si="104"/>
        <v>57214.179687999997</v>
      </c>
      <c r="C876" s="100">
        <f t="shared" si="105"/>
        <v>3253.6293949999999</v>
      </c>
      <c r="D876" s="108">
        <f t="shared" si="99"/>
        <v>5.0700000000000007E-4</v>
      </c>
      <c r="F876" s="108">
        <f t="shared" si="100"/>
        <v>1.0434655282136163E-2</v>
      </c>
      <c r="G876" s="108">
        <f t="shared" si="101"/>
        <v>-5.3105772007267404E-2</v>
      </c>
      <c r="I876" s="118">
        <f t="shared" si="102"/>
        <v>9.1054014820806989E-5</v>
      </c>
      <c r="J876" s="118">
        <f t="shared" si="103"/>
        <v>2.9407140912776674E-3</v>
      </c>
      <c r="Q876" s="111">
        <v>42773</v>
      </c>
      <c r="R876">
        <v>1040.1400149999999</v>
      </c>
      <c r="S876" s="111">
        <v>43922</v>
      </c>
      <c r="T876">
        <v>135.63455200000001</v>
      </c>
      <c r="U876" s="63">
        <v>44327</v>
      </c>
      <c r="V876" s="57">
        <v>3.3000000000000002E-2</v>
      </c>
    </row>
    <row r="877" spans="1:22" x14ac:dyDescent="0.25">
      <c r="A877" s="107">
        <v>44321</v>
      </c>
      <c r="B877" s="100">
        <f t="shared" si="104"/>
        <v>53252.164062999997</v>
      </c>
      <c r="C877" s="100">
        <f t="shared" si="105"/>
        <v>3522.783203</v>
      </c>
      <c r="D877" s="108">
        <f t="shared" si="99"/>
        <v>4.8200000000000001E-4</v>
      </c>
      <c r="F877" s="108">
        <f t="shared" si="100"/>
        <v>-7.1763320863297508E-2</v>
      </c>
      <c r="G877" s="108">
        <f t="shared" si="101"/>
        <v>7.9480249677708059E-2</v>
      </c>
      <c r="I877" s="118">
        <f t="shared" si="102"/>
        <v>5.2788585029033145E-3</v>
      </c>
      <c r="J877" s="118">
        <f t="shared" si="103"/>
        <v>6.1399244986794351E-3</v>
      </c>
      <c r="Q877" s="111">
        <v>42774</v>
      </c>
      <c r="R877">
        <v>1062.3199460000001</v>
      </c>
      <c r="S877" s="111">
        <v>43923</v>
      </c>
      <c r="T877">
        <v>142.029144</v>
      </c>
      <c r="U877" s="63">
        <v>44328</v>
      </c>
      <c r="V877" s="57">
        <v>4.0599999999999997E-2</v>
      </c>
    </row>
    <row r="878" spans="1:22" x14ac:dyDescent="0.25">
      <c r="A878" s="107">
        <v>44322</v>
      </c>
      <c r="B878" s="100">
        <f t="shared" si="104"/>
        <v>57441.308594000002</v>
      </c>
      <c r="C878" s="100">
        <f t="shared" si="105"/>
        <v>3490.8803710000002</v>
      </c>
      <c r="D878" s="108">
        <f t="shared" si="99"/>
        <v>4.5600000000000003E-4</v>
      </c>
      <c r="F878" s="108">
        <f t="shared" si="100"/>
        <v>7.5725262964917661E-2</v>
      </c>
      <c r="G878" s="108">
        <f t="shared" si="101"/>
        <v>-9.0974001514165792E-3</v>
      </c>
      <c r="I878" s="118">
        <f t="shared" si="102"/>
        <v>5.5999525090928799E-3</v>
      </c>
      <c r="J878" s="118">
        <f t="shared" si="103"/>
        <v>1.0444798107541623E-4</v>
      </c>
      <c r="Q878" s="111">
        <v>42775</v>
      </c>
      <c r="R878">
        <v>1064.6999510000001</v>
      </c>
      <c r="S878" s="111">
        <v>43924</v>
      </c>
      <c r="T878">
        <v>142.091309</v>
      </c>
      <c r="U878" s="63">
        <v>44329</v>
      </c>
      <c r="V878" s="57">
        <v>3.5499999999999997E-2</v>
      </c>
    </row>
    <row r="879" spans="1:22" x14ac:dyDescent="0.25">
      <c r="A879" s="107">
        <v>44323</v>
      </c>
      <c r="B879" s="100">
        <f t="shared" si="104"/>
        <v>56413.953125</v>
      </c>
      <c r="C879" s="100">
        <f t="shared" si="105"/>
        <v>3484.7290039999998</v>
      </c>
      <c r="D879" s="108">
        <f t="shared" si="99"/>
        <v>4.0599999999999995E-4</v>
      </c>
      <c r="F879" s="108">
        <f t="shared" si="100"/>
        <v>-1.8047182669389983E-2</v>
      </c>
      <c r="G879" s="108">
        <f t="shared" si="101"/>
        <v>-1.7636792038739912E-3</v>
      </c>
      <c r="I879" s="118">
        <f t="shared" si="102"/>
        <v>3.5870902435862051E-4</v>
      </c>
      <c r="J879" s="118">
        <f t="shared" si="103"/>
        <v>8.3304884584616867E-6</v>
      </c>
      <c r="Q879" s="111">
        <v>42776</v>
      </c>
      <c r="R879">
        <v>995.63201900000001</v>
      </c>
      <c r="S879" s="111">
        <v>43925</v>
      </c>
      <c r="T879">
        <v>145.219391</v>
      </c>
      <c r="U879" s="63">
        <v>44330</v>
      </c>
      <c r="V879" s="57">
        <v>4.0599999999999997E-2</v>
      </c>
    </row>
    <row r="880" spans="1:22" x14ac:dyDescent="0.25">
      <c r="A880" s="107">
        <v>44326</v>
      </c>
      <c r="B880" s="100">
        <f t="shared" si="104"/>
        <v>58250.871094000002</v>
      </c>
      <c r="C880" s="100">
        <f t="shared" si="105"/>
        <v>3952.2939449999999</v>
      </c>
      <c r="D880" s="108">
        <f t="shared" si="99"/>
        <v>4.0599999999999995E-4</v>
      </c>
      <c r="F880" s="108">
        <f t="shared" si="100"/>
        <v>3.2042522997384637E-2</v>
      </c>
      <c r="G880" s="108">
        <f t="shared" si="101"/>
        <v>0.12590587541489917</v>
      </c>
      <c r="I880" s="118">
        <f t="shared" si="102"/>
        <v>9.7032813537353715E-4</v>
      </c>
      <c r="J880" s="118">
        <f t="shared" si="103"/>
        <v>1.5570870976013935E-2</v>
      </c>
      <c r="Q880" s="111">
        <v>42777</v>
      </c>
      <c r="R880">
        <v>988.89801</v>
      </c>
      <c r="S880" s="111">
        <v>43926</v>
      </c>
      <c r="T880">
        <v>143.54664600000001</v>
      </c>
      <c r="U880" s="63">
        <v>44333</v>
      </c>
      <c r="V880" s="57">
        <v>4.0599999999999997E-2</v>
      </c>
    </row>
    <row r="881" spans="1:22" x14ac:dyDescent="0.25">
      <c r="A881" s="107">
        <v>44327</v>
      </c>
      <c r="B881" s="100">
        <f t="shared" si="104"/>
        <v>55847.242187999997</v>
      </c>
      <c r="C881" s="100">
        <f t="shared" si="105"/>
        <v>4168.701172</v>
      </c>
      <c r="D881" s="108">
        <f t="shared" si="99"/>
        <v>3.3E-4</v>
      </c>
      <c r="F881" s="108">
        <f t="shared" si="100"/>
        <v>-4.2138901349185076E-2</v>
      </c>
      <c r="G881" s="108">
        <f t="shared" si="101"/>
        <v>5.3308361834430329E-2</v>
      </c>
      <c r="I881" s="118">
        <f t="shared" si="102"/>
        <v>1.8516956964617095E-3</v>
      </c>
      <c r="J881" s="118">
        <f t="shared" si="103"/>
        <v>2.7233558931750524E-3</v>
      </c>
      <c r="Q881" s="111">
        <v>42778</v>
      </c>
      <c r="R881">
        <v>1003.52002</v>
      </c>
      <c r="S881" s="111">
        <v>43927</v>
      </c>
      <c r="T881">
        <v>169.13587999999999</v>
      </c>
      <c r="U881" s="63">
        <v>44334</v>
      </c>
      <c r="V881" s="57">
        <v>3.7999999999999999E-2</v>
      </c>
    </row>
    <row r="882" spans="1:22" x14ac:dyDescent="0.25">
      <c r="A882" s="107">
        <v>44328</v>
      </c>
      <c r="B882" s="100">
        <f t="shared" si="104"/>
        <v>56714.53125</v>
      </c>
      <c r="C882" s="100">
        <f t="shared" si="105"/>
        <v>3785.8486330000001</v>
      </c>
      <c r="D882" s="108">
        <f t="shared" si="99"/>
        <v>4.0599999999999995E-4</v>
      </c>
      <c r="F882" s="108">
        <f t="shared" si="100"/>
        <v>1.5410315579350353E-2</v>
      </c>
      <c r="G882" s="108">
        <f t="shared" si="101"/>
        <v>-9.6334446480186742E-2</v>
      </c>
      <c r="I882" s="118">
        <f t="shared" si="102"/>
        <v>2.107689278838045E-4</v>
      </c>
      <c r="J882" s="118">
        <f t="shared" si="103"/>
        <v>9.4978718842954508E-3</v>
      </c>
      <c r="Q882" s="111">
        <v>42779</v>
      </c>
      <c r="R882">
        <v>998.88500999999997</v>
      </c>
      <c r="S882" s="111">
        <v>43928</v>
      </c>
      <c r="T882">
        <v>165.101944</v>
      </c>
      <c r="U882" s="63">
        <v>44335</v>
      </c>
      <c r="V882" s="57">
        <v>4.3099999999999999E-2</v>
      </c>
    </row>
    <row r="883" spans="1:22" x14ac:dyDescent="0.25">
      <c r="A883" s="107">
        <v>44329</v>
      </c>
      <c r="B883" s="100">
        <f t="shared" si="104"/>
        <v>49735.433594000002</v>
      </c>
      <c r="C883" s="100">
        <f t="shared" si="105"/>
        <v>3715.1484380000002</v>
      </c>
      <c r="D883" s="108">
        <f t="shared" si="99"/>
        <v>3.5499999999999996E-4</v>
      </c>
      <c r="F883" s="108">
        <f t="shared" si="100"/>
        <v>-0.13131283231536273</v>
      </c>
      <c r="G883" s="108">
        <f t="shared" si="101"/>
        <v>-1.8851437504956436E-2</v>
      </c>
      <c r="I883" s="118">
        <f t="shared" si="102"/>
        <v>1.7478232056027106E-2</v>
      </c>
      <c r="J883" s="118">
        <f t="shared" si="103"/>
        <v>3.9896134945115527E-4</v>
      </c>
      <c r="Q883" s="111">
        <v>42780</v>
      </c>
      <c r="R883">
        <v>991.73498500000005</v>
      </c>
      <c r="S883" s="111">
        <v>43929</v>
      </c>
      <c r="T883">
        <v>172.641739</v>
      </c>
      <c r="U883" s="63">
        <v>44336</v>
      </c>
      <c r="V883" s="57">
        <v>3.5499999999999997E-2</v>
      </c>
    </row>
    <row r="884" spans="1:22" x14ac:dyDescent="0.25">
      <c r="A884" s="107">
        <v>44330</v>
      </c>
      <c r="B884" s="100">
        <f t="shared" si="104"/>
        <v>49682.980469000002</v>
      </c>
      <c r="C884" s="100">
        <f t="shared" si="105"/>
        <v>4079.0573730000001</v>
      </c>
      <c r="D884" s="108">
        <f t="shared" si="99"/>
        <v>4.0599999999999995E-4</v>
      </c>
      <c r="F884" s="108">
        <f t="shared" si="100"/>
        <v>-1.0551994891763172E-3</v>
      </c>
      <c r="G884" s="108">
        <f t="shared" si="101"/>
        <v>9.3447291929235732E-2</v>
      </c>
      <c r="I884" s="118">
        <f t="shared" si="102"/>
        <v>3.7932705291833558E-6</v>
      </c>
      <c r="J884" s="118">
        <f t="shared" si="103"/>
        <v>8.5238525522418895E-3</v>
      </c>
      <c r="Q884" s="111">
        <v>42781</v>
      </c>
      <c r="R884">
        <v>1006.210022</v>
      </c>
      <c r="S884" s="111">
        <v>43930</v>
      </c>
      <c r="T884">
        <v>170.80714399999999</v>
      </c>
      <c r="U884" s="63">
        <v>44337</v>
      </c>
      <c r="V884" s="57">
        <v>3.5499999999999997E-2</v>
      </c>
    </row>
    <row r="885" spans="1:22" x14ac:dyDescent="0.25">
      <c r="A885" s="107">
        <v>44333</v>
      </c>
      <c r="B885" s="100">
        <f t="shared" si="104"/>
        <v>46415.898437999997</v>
      </c>
      <c r="C885" s="100">
        <f t="shared" si="105"/>
        <v>3282.3977049999999</v>
      </c>
      <c r="D885" s="108">
        <f t="shared" si="99"/>
        <v>4.0599999999999995E-4</v>
      </c>
      <c r="F885" s="108">
        <f t="shared" si="100"/>
        <v>-6.8020389868095776E-2</v>
      </c>
      <c r="G885" s="108">
        <f t="shared" si="101"/>
        <v>-0.21729176273165329</v>
      </c>
      <c r="I885" s="118">
        <f t="shared" si="102"/>
        <v>4.7489770925366985E-3</v>
      </c>
      <c r="J885" s="118">
        <f t="shared" si="103"/>
        <v>4.7704824828372849E-2</v>
      </c>
      <c r="Q885" s="111">
        <v>42782</v>
      </c>
      <c r="R885">
        <v>1007.650024</v>
      </c>
      <c r="S885" s="111">
        <v>43931</v>
      </c>
      <c r="T885">
        <v>158.41244499999999</v>
      </c>
      <c r="U885" s="63">
        <v>44340</v>
      </c>
      <c r="V885" s="57">
        <v>3.5499999999999997E-2</v>
      </c>
    </row>
    <row r="886" spans="1:22" x14ac:dyDescent="0.25">
      <c r="A886" s="107">
        <v>44334</v>
      </c>
      <c r="B886" s="100">
        <f t="shared" si="104"/>
        <v>43488.058594000002</v>
      </c>
      <c r="C886" s="100">
        <f t="shared" si="105"/>
        <v>3380.070068</v>
      </c>
      <c r="D886" s="108">
        <f t="shared" si="99"/>
        <v>3.7999999999999997E-4</v>
      </c>
      <c r="F886" s="108">
        <f t="shared" si="100"/>
        <v>-6.5155653966941784E-2</v>
      </c>
      <c r="G886" s="108">
        <f t="shared" si="101"/>
        <v>2.932227649550434E-2</v>
      </c>
      <c r="I886" s="118">
        <f t="shared" si="102"/>
        <v>4.3623497315034886E-3</v>
      </c>
      <c r="J886" s="118">
        <f t="shared" si="103"/>
        <v>7.9522291891594003E-4</v>
      </c>
      <c r="Q886" s="111">
        <v>42783</v>
      </c>
      <c r="R886">
        <v>1026.119995</v>
      </c>
      <c r="S886" s="111">
        <v>43932</v>
      </c>
      <c r="T886">
        <v>158.21601899999999</v>
      </c>
      <c r="U886" s="63">
        <v>44341</v>
      </c>
      <c r="V886" s="57">
        <v>3.7999999999999999E-2</v>
      </c>
    </row>
    <row r="887" spans="1:22" x14ac:dyDescent="0.25">
      <c r="A887" s="107">
        <v>44335</v>
      </c>
      <c r="B887" s="100">
        <f t="shared" si="104"/>
        <v>42944.976562999997</v>
      </c>
      <c r="C887" s="100">
        <f t="shared" si="105"/>
        <v>2460.6791990000002</v>
      </c>
      <c r="D887" s="108">
        <f t="shared" si="99"/>
        <v>4.3100000000000001E-4</v>
      </c>
      <c r="F887" s="108">
        <f t="shared" si="100"/>
        <v>-1.2566703854535177E-2</v>
      </c>
      <c r="G887" s="108">
        <f t="shared" si="101"/>
        <v>-0.31745903046663759</v>
      </c>
      <c r="I887" s="118">
        <f t="shared" si="102"/>
        <v>1.8114835254274492E-4</v>
      </c>
      <c r="J887" s="118">
        <f t="shared" si="103"/>
        <v>0.10149424211541896</v>
      </c>
      <c r="Q887" s="111">
        <v>42784</v>
      </c>
      <c r="R887">
        <v>1049.209961</v>
      </c>
      <c r="S887" s="111">
        <v>43933</v>
      </c>
      <c r="T887">
        <v>161.142426</v>
      </c>
      <c r="U887" s="63">
        <v>44342</v>
      </c>
      <c r="V887" s="57">
        <v>3.5499999999999997E-2</v>
      </c>
    </row>
    <row r="888" spans="1:22" x14ac:dyDescent="0.25">
      <c r="A888" s="107">
        <v>44336</v>
      </c>
      <c r="B888" s="100">
        <f t="shared" si="104"/>
        <v>36753.667969000002</v>
      </c>
      <c r="C888" s="100">
        <f t="shared" si="105"/>
        <v>2784.2941890000002</v>
      </c>
      <c r="D888" s="108">
        <f t="shared" si="99"/>
        <v>3.5499999999999996E-4</v>
      </c>
      <c r="F888" s="108">
        <f t="shared" si="100"/>
        <v>-0.1556816521149198</v>
      </c>
      <c r="G888" s="108">
        <f t="shared" si="101"/>
        <v>0.12355699923462016</v>
      </c>
      <c r="I888" s="118">
        <f t="shared" si="102"/>
        <v>2.4515443986177964E-2</v>
      </c>
      <c r="J888" s="118">
        <f t="shared" si="103"/>
        <v>1.4990187171692305E-2</v>
      </c>
      <c r="Q888" s="111">
        <v>42785</v>
      </c>
      <c r="R888">
        <v>1054.76001</v>
      </c>
      <c r="S888" s="111">
        <v>43934</v>
      </c>
      <c r="T888">
        <v>156.27955600000001</v>
      </c>
      <c r="U888" s="63">
        <v>44343</v>
      </c>
      <c r="V888" s="57">
        <v>3.3000000000000002E-2</v>
      </c>
    </row>
    <row r="889" spans="1:22" x14ac:dyDescent="0.25">
      <c r="A889" s="107">
        <v>44337</v>
      </c>
      <c r="B889" s="100">
        <f t="shared" si="104"/>
        <v>40596.949219000002</v>
      </c>
      <c r="C889" s="100">
        <f t="shared" si="105"/>
        <v>2430.6213379999999</v>
      </c>
      <c r="D889" s="108">
        <f t="shared" si="99"/>
        <v>3.5499999999999996E-4</v>
      </c>
      <c r="F889" s="108">
        <f t="shared" si="100"/>
        <v>9.9454892036630937E-2</v>
      </c>
      <c r="G889" s="108">
        <f t="shared" si="101"/>
        <v>-0.135847488907201</v>
      </c>
      <c r="I889" s="118">
        <f t="shared" si="102"/>
        <v>9.7145584216146025E-3</v>
      </c>
      <c r="J889" s="118">
        <f t="shared" si="103"/>
        <v>1.8760799599267398E-2</v>
      </c>
      <c r="Q889" s="111">
        <v>42786</v>
      </c>
      <c r="R889">
        <v>1048.6899410000001</v>
      </c>
      <c r="S889" s="111">
        <v>43935</v>
      </c>
      <c r="T889">
        <v>157.59639000000001</v>
      </c>
      <c r="U889" s="63">
        <v>44344</v>
      </c>
      <c r="V889" s="57">
        <v>3.3000000000000002E-2</v>
      </c>
    </row>
    <row r="890" spans="1:22" x14ac:dyDescent="0.25">
      <c r="A890" s="107">
        <v>44340</v>
      </c>
      <c r="B890" s="100">
        <f t="shared" si="104"/>
        <v>34700.363280999998</v>
      </c>
      <c r="C890" s="100">
        <f t="shared" si="105"/>
        <v>2643.5910640000002</v>
      </c>
      <c r="D890" s="108">
        <f t="shared" si="99"/>
        <v>3.5499999999999996E-4</v>
      </c>
      <c r="F890" s="108">
        <f t="shared" si="100"/>
        <v>-0.15694276530409823</v>
      </c>
      <c r="G890" s="108">
        <f t="shared" si="101"/>
        <v>8.3991325051022692E-2</v>
      </c>
      <c r="I890" s="118">
        <f t="shared" si="102"/>
        <v>2.4911949679142852E-2</v>
      </c>
      <c r="J890" s="118">
        <f t="shared" si="103"/>
        <v>6.8672290135252719E-3</v>
      </c>
      <c r="Q890" s="111">
        <v>42787</v>
      </c>
      <c r="R890">
        <v>1079.280029</v>
      </c>
      <c r="S890" s="111">
        <v>43936</v>
      </c>
      <c r="T890">
        <v>153.28689600000001</v>
      </c>
      <c r="U890" s="63">
        <v>44348</v>
      </c>
      <c r="V890" s="57">
        <v>4.0599999999999997E-2</v>
      </c>
    </row>
    <row r="891" spans="1:22" x14ac:dyDescent="0.25">
      <c r="A891" s="107">
        <v>44341</v>
      </c>
      <c r="B891" s="100">
        <f t="shared" si="104"/>
        <v>38795.78125</v>
      </c>
      <c r="C891" s="100">
        <f t="shared" si="105"/>
        <v>2706.6289059999999</v>
      </c>
      <c r="D891" s="108">
        <f t="shared" si="99"/>
        <v>3.7999999999999997E-4</v>
      </c>
      <c r="F891" s="108">
        <f t="shared" si="100"/>
        <v>0.11156135395642153</v>
      </c>
      <c r="G891" s="108">
        <f t="shared" si="101"/>
        <v>2.3565670053559806E-2</v>
      </c>
      <c r="I891" s="118">
        <f t="shared" si="102"/>
        <v>1.224761016701326E-2</v>
      </c>
      <c r="J891" s="118">
        <f t="shared" si="103"/>
        <v>5.0369232018318598E-4</v>
      </c>
      <c r="Q891" s="111">
        <v>42788</v>
      </c>
      <c r="R891">
        <v>1114.8000489999999</v>
      </c>
      <c r="S891" s="111">
        <v>43937</v>
      </c>
      <c r="T891">
        <v>172.15737899999999</v>
      </c>
      <c r="U891" s="63">
        <v>44349</v>
      </c>
      <c r="V891" s="57">
        <v>3.5499999999999997E-2</v>
      </c>
    </row>
    <row r="892" spans="1:22" x14ac:dyDescent="0.25">
      <c r="A892" s="107">
        <v>44342</v>
      </c>
      <c r="B892" s="100">
        <f t="shared" si="104"/>
        <v>38392.625</v>
      </c>
      <c r="C892" s="100">
        <f t="shared" si="105"/>
        <v>2888.6987300000001</v>
      </c>
      <c r="D892" s="108">
        <f t="shared" si="99"/>
        <v>3.5499999999999996E-4</v>
      </c>
      <c r="F892" s="108">
        <f t="shared" si="100"/>
        <v>-1.0446126190865712E-2</v>
      </c>
      <c r="G892" s="108">
        <f t="shared" si="101"/>
        <v>6.5102219865043942E-2</v>
      </c>
      <c r="I892" s="118">
        <f t="shared" si="102"/>
        <v>1.2856291414050457E-4</v>
      </c>
      <c r="J892" s="118">
        <f t="shared" si="103"/>
        <v>4.0933944000208179E-3</v>
      </c>
      <c r="Q892" s="111">
        <v>42789</v>
      </c>
      <c r="R892">
        <v>1117.2700199999999</v>
      </c>
      <c r="S892" s="111">
        <v>43938</v>
      </c>
      <c r="T892">
        <v>171.63857999999999</v>
      </c>
      <c r="U892" s="63">
        <v>44350</v>
      </c>
      <c r="V892" s="57">
        <v>3.7999999999999999E-2</v>
      </c>
    </row>
    <row r="893" spans="1:22" x14ac:dyDescent="0.25">
      <c r="A893" s="107">
        <v>44343</v>
      </c>
      <c r="B893" s="100">
        <f t="shared" si="104"/>
        <v>39316.890625</v>
      </c>
      <c r="C893" s="100">
        <f t="shared" si="105"/>
        <v>2736.4885250000002</v>
      </c>
      <c r="D893" s="108">
        <f t="shared" si="99"/>
        <v>3.3E-4</v>
      </c>
      <c r="F893" s="108">
        <f t="shared" si="100"/>
        <v>2.3788829582306548E-2</v>
      </c>
      <c r="G893" s="108">
        <f t="shared" si="101"/>
        <v>-5.4130596007564868E-2</v>
      </c>
      <c r="I893" s="118">
        <f t="shared" si="102"/>
        <v>5.2424499742360388E-4</v>
      </c>
      <c r="J893" s="118">
        <f t="shared" si="103"/>
        <v>3.0529133874508578E-3</v>
      </c>
      <c r="Q893" s="111">
        <v>42790</v>
      </c>
      <c r="R893">
        <v>1172.709961</v>
      </c>
      <c r="S893" s="111">
        <v>43939</v>
      </c>
      <c r="T893">
        <v>186.91400100000001</v>
      </c>
      <c r="U893" s="63">
        <v>44351</v>
      </c>
      <c r="V893" s="57">
        <v>3.7999999999999999E-2</v>
      </c>
    </row>
    <row r="894" spans="1:22" x14ac:dyDescent="0.25">
      <c r="A894" s="107">
        <v>44344</v>
      </c>
      <c r="B894" s="100">
        <f t="shared" si="104"/>
        <v>38507.082030999998</v>
      </c>
      <c r="C894" s="100">
        <f t="shared" si="105"/>
        <v>2419.90625</v>
      </c>
      <c r="D894" s="108">
        <f t="shared" si="99"/>
        <v>3.3E-4</v>
      </c>
      <c r="F894" s="108">
        <f t="shared" si="100"/>
        <v>-2.0812040204592819E-2</v>
      </c>
      <c r="G894" s="108">
        <f t="shared" si="101"/>
        <v>-0.12294673853164539</v>
      </c>
      <c r="I894" s="118">
        <f t="shared" si="102"/>
        <v>4.7108413721114948E-4</v>
      </c>
      <c r="J894" s="118">
        <f t="shared" si="103"/>
        <v>1.5393195640418507E-2</v>
      </c>
      <c r="Q894" s="111">
        <v>42791</v>
      </c>
      <c r="R894">
        <v>1170.410034</v>
      </c>
      <c r="S894" s="111">
        <v>43940</v>
      </c>
      <c r="T894">
        <v>181.61496</v>
      </c>
      <c r="U894" s="63">
        <v>44354</v>
      </c>
      <c r="V894" s="57">
        <v>4.5600000000000002E-2</v>
      </c>
    </row>
    <row r="895" spans="1:22" x14ac:dyDescent="0.25">
      <c r="A895" s="107">
        <v>44348</v>
      </c>
      <c r="B895" s="100">
        <f t="shared" si="104"/>
        <v>37293.792969000002</v>
      </c>
      <c r="C895" s="100">
        <f t="shared" si="105"/>
        <v>2633.5183109999998</v>
      </c>
      <c r="D895" s="108">
        <f t="shared" si="99"/>
        <v>4.0599999999999995E-4</v>
      </c>
      <c r="F895" s="108">
        <f t="shared" si="100"/>
        <v>-3.2015268769800542E-2</v>
      </c>
      <c r="G895" s="108">
        <f t="shared" si="101"/>
        <v>8.4591913272594965E-2</v>
      </c>
      <c r="I895" s="118">
        <f t="shared" si="102"/>
        <v>1.0829168056320753E-3</v>
      </c>
      <c r="J895" s="118">
        <f t="shared" si="103"/>
        <v>6.9671297049422867E-3</v>
      </c>
      <c r="Q895" s="111">
        <v>42792</v>
      </c>
      <c r="R895">
        <v>1144.2700199999999</v>
      </c>
      <c r="S895" s="111">
        <v>43941</v>
      </c>
      <c r="T895">
        <v>172.29716500000001</v>
      </c>
      <c r="U895" s="63">
        <v>44355</v>
      </c>
      <c r="V895" s="57">
        <v>4.0599999999999997E-2</v>
      </c>
    </row>
    <row r="896" spans="1:22" x14ac:dyDescent="0.25">
      <c r="A896" s="107">
        <v>44349</v>
      </c>
      <c r="B896" s="100">
        <f t="shared" si="104"/>
        <v>36699.921875</v>
      </c>
      <c r="C896" s="100">
        <f t="shared" si="105"/>
        <v>2706.125</v>
      </c>
      <c r="D896" s="108">
        <f t="shared" si="99"/>
        <v>3.5499999999999996E-4</v>
      </c>
      <c r="F896" s="108">
        <f t="shared" si="100"/>
        <v>-1.6052278152898225E-2</v>
      </c>
      <c r="G896" s="108">
        <f t="shared" si="101"/>
        <v>2.7197009304089192E-2</v>
      </c>
      <c r="I896" s="118">
        <f t="shared" si="102"/>
        <v>2.8712322053657687E-4</v>
      </c>
      <c r="J896" s="118">
        <f t="shared" si="103"/>
        <v>6.7987589726221161E-4</v>
      </c>
      <c r="Q896" s="111">
        <v>42793</v>
      </c>
      <c r="R896">
        <v>1163.780029</v>
      </c>
      <c r="S896" s="111">
        <v>43942</v>
      </c>
      <c r="T896">
        <v>172.73770099999999</v>
      </c>
      <c r="U896" s="63">
        <v>44356</v>
      </c>
      <c r="V896" s="57">
        <v>4.0599999999999997E-2</v>
      </c>
    </row>
    <row r="897" spans="1:22" x14ac:dyDescent="0.25">
      <c r="A897" s="107">
        <v>44350</v>
      </c>
      <c r="B897" s="100">
        <f t="shared" si="104"/>
        <v>37599.410155999998</v>
      </c>
      <c r="C897" s="100">
        <f t="shared" si="105"/>
        <v>2855.1264649999998</v>
      </c>
      <c r="D897" s="108">
        <f t="shared" si="99"/>
        <v>3.7999999999999997E-4</v>
      </c>
      <c r="F897" s="108">
        <f t="shared" si="100"/>
        <v>2.4213736620710691E-2</v>
      </c>
      <c r="G897" s="108">
        <f t="shared" si="101"/>
        <v>5.3598415773457475E-2</v>
      </c>
      <c r="I897" s="118">
        <f t="shared" si="102"/>
        <v>5.4388322392786377E-4</v>
      </c>
      <c r="J897" s="118">
        <f t="shared" si="103"/>
        <v>2.753713408002369E-3</v>
      </c>
      <c r="Q897" s="111">
        <v>42794</v>
      </c>
      <c r="R897">
        <v>1180.719971</v>
      </c>
      <c r="S897" s="111">
        <v>43943</v>
      </c>
      <c r="T897">
        <v>182.59957900000001</v>
      </c>
      <c r="U897" s="63">
        <v>44357</v>
      </c>
      <c r="V897" s="57">
        <v>4.0599999999999997E-2</v>
      </c>
    </row>
    <row r="898" spans="1:22" x14ac:dyDescent="0.25">
      <c r="A898" s="107">
        <v>44351</v>
      </c>
      <c r="B898" s="100">
        <f t="shared" si="104"/>
        <v>39242.484375</v>
      </c>
      <c r="C898" s="100">
        <f t="shared" si="105"/>
        <v>2688.195068</v>
      </c>
      <c r="D898" s="108">
        <f t="shared" si="99"/>
        <v>3.7999999999999997E-4</v>
      </c>
      <c r="F898" s="108">
        <f t="shared" si="100"/>
        <v>4.277158206951448E-2</v>
      </c>
      <c r="G898" s="108">
        <f t="shared" si="101"/>
        <v>-6.0246148130606691E-2</v>
      </c>
      <c r="I898" s="118">
        <f t="shared" si="102"/>
        <v>1.7538631651410491E-3</v>
      </c>
      <c r="J898" s="118">
        <f t="shared" si="103"/>
        <v>3.7661207129855339E-3</v>
      </c>
      <c r="Q898" s="111">
        <v>42795</v>
      </c>
      <c r="R898">
        <v>1180.040039</v>
      </c>
      <c r="S898" s="111">
        <v>43944</v>
      </c>
      <c r="T898">
        <v>185.028671</v>
      </c>
      <c r="U898" s="63">
        <v>44358</v>
      </c>
      <c r="V898" s="57">
        <v>4.5600000000000002E-2</v>
      </c>
    </row>
    <row r="899" spans="1:22" x14ac:dyDescent="0.25">
      <c r="A899" s="107">
        <v>44354</v>
      </c>
      <c r="B899" s="100">
        <f t="shared" si="104"/>
        <v>35835.265625</v>
      </c>
      <c r="C899" s="100">
        <f t="shared" si="105"/>
        <v>2590.2631839999999</v>
      </c>
      <c r="D899" s="108">
        <f t="shared" ref="D899:D962" si="106">VLOOKUP(A899,U$2:V$2842,2)%</f>
        <v>4.5600000000000003E-4</v>
      </c>
      <c r="F899" s="108">
        <f t="shared" si="100"/>
        <v>-9.0827463137546971E-2</v>
      </c>
      <c r="G899" s="108">
        <f t="shared" si="101"/>
        <v>-3.7110503975346099E-2</v>
      </c>
      <c r="I899" s="118">
        <f t="shared" si="102"/>
        <v>8.4125392634820193E-3</v>
      </c>
      <c r="J899" s="118">
        <f t="shared" si="103"/>
        <v>1.4617686608099189E-3</v>
      </c>
      <c r="Q899" s="111">
        <v>42796</v>
      </c>
      <c r="R899">
        <v>1224.6800539999999</v>
      </c>
      <c r="S899" s="111">
        <v>43945</v>
      </c>
      <c r="T899">
        <v>189.23693800000001</v>
      </c>
      <c r="U899" s="63">
        <v>44361</v>
      </c>
      <c r="V899" s="57">
        <v>4.5600000000000002E-2</v>
      </c>
    </row>
    <row r="900" spans="1:22" x14ac:dyDescent="0.25">
      <c r="A900" s="107">
        <v>44355</v>
      </c>
      <c r="B900" s="100">
        <f t="shared" si="104"/>
        <v>33589.519530999998</v>
      </c>
      <c r="C900" s="100">
        <f t="shared" si="105"/>
        <v>2517.438721</v>
      </c>
      <c r="D900" s="108">
        <f t="shared" si="106"/>
        <v>4.0599999999999995E-4</v>
      </c>
      <c r="F900" s="108">
        <f t="shared" si="100"/>
        <v>-6.4718382272186403E-2</v>
      </c>
      <c r="G900" s="108">
        <f t="shared" si="101"/>
        <v>-2.8517481890153462E-2</v>
      </c>
      <c r="I900" s="118">
        <f t="shared" si="102"/>
        <v>4.3047790205922205E-3</v>
      </c>
      <c r="J900" s="118">
        <f t="shared" si="103"/>
        <v>8.7853323051158077E-4</v>
      </c>
      <c r="Q900" s="111">
        <v>42797</v>
      </c>
      <c r="R900">
        <v>1250.709961</v>
      </c>
      <c r="S900" s="111">
        <v>43946</v>
      </c>
      <c r="T900">
        <v>195.51530500000001</v>
      </c>
      <c r="U900" s="63">
        <v>44362</v>
      </c>
      <c r="V900" s="57">
        <v>5.5800000000000002E-2</v>
      </c>
    </row>
    <row r="901" spans="1:22" x14ac:dyDescent="0.25">
      <c r="A901" s="107">
        <v>44356</v>
      </c>
      <c r="B901" s="100">
        <f t="shared" si="104"/>
        <v>33416.976562999997</v>
      </c>
      <c r="C901" s="100">
        <f t="shared" si="105"/>
        <v>2608.2670899999998</v>
      </c>
      <c r="D901" s="108">
        <f t="shared" si="106"/>
        <v>4.0599999999999995E-4</v>
      </c>
      <c r="F901" s="108">
        <f t="shared" si="100"/>
        <v>-5.1500484108526479E-3</v>
      </c>
      <c r="G901" s="108">
        <f t="shared" si="101"/>
        <v>3.5444046527682183E-2</v>
      </c>
      <c r="I901" s="118">
        <f t="shared" si="102"/>
        <v>3.651157606657788E-5</v>
      </c>
      <c r="J901" s="118">
        <f t="shared" si="103"/>
        <v>1.1779631090069311E-3</v>
      </c>
      <c r="Q901" s="111">
        <v>42798</v>
      </c>
      <c r="R901">
        <v>1277.4300539999999</v>
      </c>
      <c r="S901" s="111">
        <v>43947</v>
      </c>
      <c r="T901">
        <v>197.31753499999999</v>
      </c>
      <c r="U901" s="63">
        <v>44363</v>
      </c>
      <c r="V901" s="57">
        <v>7.0999999999999994E-2</v>
      </c>
    </row>
    <row r="902" spans="1:22" x14ac:dyDescent="0.25">
      <c r="A902" s="107">
        <v>44357</v>
      </c>
      <c r="B902" s="100">
        <f t="shared" si="104"/>
        <v>37389.515625</v>
      </c>
      <c r="C902" s="100">
        <f t="shared" si="105"/>
        <v>2471.5185550000001</v>
      </c>
      <c r="D902" s="108">
        <f t="shared" si="106"/>
        <v>4.0599999999999995E-4</v>
      </c>
      <c r="F902" s="108">
        <f t="shared" si="100"/>
        <v>0.11232628305678283</v>
      </c>
      <c r="G902" s="108">
        <f t="shared" si="101"/>
        <v>-5.3853289307309815E-2</v>
      </c>
      <c r="I902" s="118">
        <f t="shared" si="102"/>
        <v>1.2417503040532692E-2</v>
      </c>
      <c r="J902" s="118">
        <f t="shared" si="103"/>
        <v>3.022346134981032E-3</v>
      </c>
      <c r="Q902" s="111">
        <v>42799</v>
      </c>
      <c r="R902">
        <v>1254.290039</v>
      </c>
      <c r="S902" s="111">
        <v>43948</v>
      </c>
      <c r="T902">
        <v>197.224716</v>
      </c>
      <c r="U902" s="63">
        <v>44364</v>
      </c>
      <c r="V902" s="57">
        <v>6.8500000000000005E-2</v>
      </c>
    </row>
    <row r="903" spans="1:22" x14ac:dyDescent="0.25">
      <c r="A903" s="107">
        <v>44358</v>
      </c>
      <c r="B903" s="100">
        <f t="shared" si="104"/>
        <v>36697.03125</v>
      </c>
      <c r="C903" s="100">
        <f t="shared" si="105"/>
        <v>2353.7687989999999</v>
      </c>
      <c r="D903" s="108">
        <f t="shared" si="106"/>
        <v>4.5600000000000003E-4</v>
      </c>
      <c r="F903" s="108">
        <f t="shared" si="100"/>
        <v>-1.8694474820099671E-2</v>
      </c>
      <c r="G903" s="108">
        <f t="shared" si="101"/>
        <v>-4.8814973536322803E-2</v>
      </c>
      <c r="I903" s="118">
        <f t="shared" si="102"/>
        <v>3.8364694001468612E-4</v>
      </c>
      <c r="J903" s="118">
        <f t="shared" si="103"/>
        <v>2.4937591885969817E-3</v>
      </c>
      <c r="Q903" s="111">
        <v>42800</v>
      </c>
      <c r="R903">
        <v>1267.469971</v>
      </c>
      <c r="S903" s="111">
        <v>43949</v>
      </c>
      <c r="T903">
        <v>198.41539</v>
      </c>
      <c r="U903" s="63">
        <v>44365</v>
      </c>
      <c r="V903" s="57">
        <v>7.6100000000000001E-2</v>
      </c>
    </row>
    <row r="904" spans="1:22" x14ac:dyDescent="0.25">
      <c r="A904" s="107">
        <v>44361</v>
      </c>
      <c r="B904" s="100">
        <f t="shared" si="104"/>
        <v>39016.96875</v>
      </c>
      <c r="C904" s="100">
        <f t="shared" si="105"/>
        <v>2537.8911130000001</v>
      </c>
      <c r="D904" s="108">
        <f t="shared" si="106"/>
        <v>4.5600000000000003E-4</v>
      </c>
      <c r="F904" s="108">
        <f t="shared" si="100"/>
        <v>6.1300788238620285E-2</v>
      </c>
      <c r="G904" s="108">
        <f t="shared" si="101"/>
        <v>7.531567790571625E-2</v>
      </c>
      <c r="I904" s="118">
        <f t="shared" si="102"/>
        <v>3.649169437959491E-3</v>
      </c>
      <c r="J904" s="118">
        <f t="shared" si="103"/>
        <v>5.5046158728187912E-3</v>
      </c>
      <c r="Q904" s="111">
        <v>42801</v>
      </c>
      <c r="R904">
        <v>1273.209961</v>
      </c>
      <c r="S904" s="111">
        <v>43950</v>
      </c>
      <c r="T904">
        <v>216.968231</v>
      </c>
      <c r="U904" s="63">
        <v>44368</v>
      </c>
      <c r="V904" s="57">
        <v>8.1199999999999994E-2</v>
      </c>
    </row>
    <row r="905" spans="1:22" x14ac:dyDescent="0.25">
      <c r="A905" s="107">
        <v>44362</v>
      </c>
      <c r="B905" s="100">
        <f t="shared" si="104"/>
        <v>40427.167969000002</v>
      </c>
      <c r="C905" s="100">
        <f t="shared" si="105"/>
        <v>2610.936768</v>
      </c>
      <c r="D905" s="108">
        <f t="shared" si="106"/>
        <v>5.5800000000000001E-4</v>
      </c>
      <c r="F905" s="108">
        <f t="shared" ref="F905:F968" si="107">LN(B905)-LN(B904)</f>
        <v>3.550538578104856E-2</v>
      </c>
      <c r="G905" s="108">
        <f t="shared" ref="G905:G968" si="108">LN(C905)-LN(C904)</f>
        <v>2.8375606189995572E-2</v>
      </c>
      <c r="I905" s="118">
        <f t="shared" ref="I905:I968" si="109">(F905-N$6)^2</f>
        <v>1.1980565319228865E-3</v>
      </c>
      <c r="J905" s="118">
        <f t="shared" ref="J905:J968" si="110">(G905-O$6)^2</f>
        <v>7.427274717654108E-4</v>
      </c>
      <c r="Q905" s="111">
        <v>42802</v>
      </c>
      <c r="R905">
        <v>1223.2299800000001</v>
      </c>
      <c r="S905" s="111">
        <v>43951</v>
      </c>
      <c r="T905">
        <v>207.60205099999999</v>
      </c>
      <c r="U905" s="63">
        <v>44369</v>
      </c>
      <c r="V905" s="57">
        <v>7.6100000000000001E-2</v>
      </c>
    </row>
    <row r="906" spans="1:22" x14ac:dyDescent="0.25">
      <c r="A906" s="107">
        <v>44363</v>
      </c>
      <c r="B906" s="100">
        <f t="shared" si="104"/>
        <v>40168.691405999998</v>
      </c>
      <c r="C906" s="100">
        <f t="shared" si="105"/>
        <v>2367.6635740000002</v>
      </c>
      <c r="D906" s="108">
        <f t="shared" si="106"/>
        <v>7.0999999999999991E-4</v>
      </c>
      <c r="F906" s="108">
        <f t="shared" si="107"/>
        <v>-6.4141619973874242E-3</v>
      </c>
      <c r="G906" s="108">
        <f t="shared" si="108"/>
        <v>-9.7805436744503815E-2</v>
      </c>
      <c r="I906" s="118">
        <f t="shared" si="109"/>
        <v>5.3386323764204249E-5</v>
      </c>
      <c r="J906" s="118">
        <f t="shared" si="110"/>
        <v>9.7867523690336761E-3</v>
      </c>
      <c r="Q906" s="111">
        <v>42803</v>
      </c>
      <c r="R906">
        <v>1150.349976</v>
      </c>
      <c r="S906" s="111">
        <v>43952</v>
      </c>
      <c r="T906">
        <v>214.21910099999999</v>
      </c>
      <c r="U906" s="63">
        <v>44370</v>
      </c>
      <c r="V906" s="57">
        <v>7.6100000000000001E-2</v>
      </c>
    </row>
    <row r="907" spans="1:22" x14ac:dyDescent="0.25">
      <c r="A907" s="107">
        <v>44364</v>
      </c>
      <c r="B907" s="100">
        <f t="shared" ref="B907:B970" si="111">VLOOKUP(A907,Q$2:R$2842,2)</f>
        <v>38341.421875</v>
      </c>
      <c r="C907" s="100">
        <f t="shared" si="105"/>
        <v>2372.001953</v>
      </c>
      <c r="D907" s="108">
        <f t="shared" si="106"/>
        <v>6.8500000000000006E-4</v>
      </c>
      <c r="F907" s="108">
        <f t="shared" si="107"/>
        <v>-4.6557048568862669E-2</v>
      </c>
      <c r="G907" s="108">
        <f t="shared" si="108"/>
        <v>1.8306693528913343E-3</v>
      </c>
      <c r="I907" s="118">
        <f t="shared" si="109"/>
        <v>2.2514532576978939E-3</v>
      </c>
      <c r="J907" s="118">
        <f t="shared" si="110"/>
        <v>5.013914476189963E-7</v>
      </c>
      <c r="Q907" s="111">
        <v>42804</v>
      </c>
      <c r="R907">
        <v>1189.3599850000001</v>
      </c>
      <c r="S907" s="111">
        <v>43953</v>
      </c>
      <c r="T907">
        <v>215.325378</v>
      </c>
      <c r="U907" s="63">
        <v>44371</v>
      </c>
      <c r="V907" s="57">
        <v>7.6100000000000001E-2</v>
      </c>
    </row>
    <row r="908" spans="1:22" x14ac:dyDescent="0.25">
      <c r="A908" s="107">
        <v>44365</v>
      </c>
      <c r="B908" s="100">
        <f t="shared" si="111"/>
        <v>38099.476562999997</v>
      </c>
      <c r="C908" s="100">
        <f t="shared" si="105"/>
        <v>2231.733154</v>
      </c>
      <c r="D908" s="108">
        <f t="shared" si="106"/>
        <v>7.6099999999999996E-4</v>
      </c>
      <c r="F908" s="108">
        <f t="shared" si="107"/>
        <v>-6.3302793370620947E-3</v>
      </c>
      <c r="G908" s="108">
        <f t="shared" si="108"/>
        <v>-6.0955821778619246E-2</v>
      </c>
      <c r="I908" s="118">
        <f t="shared" si="109"/>
        <v>5.216756688912906E-5</v>
      </c>
      <c r="J908" s="118">
        <f t="shared" si="110"/>
        <v>3.8537278870869039E-3</v>
      </c>
      <c r="Q908" s="111">
        <v>42805</v>
      </c>
      <c r="R908">
        <v>1116.3199460000001</v>
      </c>
      <c r="S908" s="111">
        <v>43954</v>
      </c>
      <c r="T908">
        <v>210.93315100000001</v>
      </c>
      <c r="U908" s="63">
        <v>44372</v>
      </c>
      <c r="V908" s="57">
        <v>7.6100000000000001E-2</v>
      </c>
    </row>
    <row r="909" spans="1:22" x14ac:dyDescent="0.25">
      <c r="A909" s="107">
        <v>44368</v>
      </c>
      <c r="B909" s="100">
        <f t="shared" si="111"/>
        <v>35641.144530999998</v>
      </c>
      <c r="C909" s="100">
        <f t="shared" si="105"/>
        <v>1888.44751</v>
      </c>
      <c r="D909" s="108">
        <f t="shared" si="106"/>
        <v>8.119999999999999E-4</v>
      </c>
      <c r="F909" s="108">
        <f t="shared" si="107"/>
        <v>-6.6699827782946031E-2</v>
      </c>
      <c r="G909" s="108">
        <f t="shared" si="108"/>
        <v>-0.16702341447417535</v>
      </c>
      <c r="I909" s="118">
        <f t="shared" si="109"/>
        <v>4.5687136558463567E-3</v>
      </c>
      <c r="J909" s="118">
        <f t="shared" si="110"/>
        <v>2.8273075240206169E-2</v>
      </c>
      <c r="Q909" s="111">
        <v>42806</v>
      </c>
      <c r="R909">
        <v>1176.619995</v>
      </c>
      <c r="S909" s="111">
        <v>43955</v>
      </c>
      <c r="T909">
        <v>208.17401100000001</v>
      </c>
      <c r="U909" s="63">
        <v>44375</v>
      </c>
      <c r="V909" s="57">
        <v>7.0999999999999994E-2</v>
      </c>
    </row>
    <row r="910" spans="1:22" x14ac:dyDescent="0.25">
      <c r="A910" s="107">
        <v>44369</v>
      </c>
      <c r="B910" s="100">
        <f t="shared" si="111"/>
        <v>31622.376952999999</v>
      </c>
      <c r="C910" s="100">
        <f t="shared" si="105"/>
        <v>1874.950073</v>
      </c>
      <c r="D910" s="108">
        <f t="shared" si="106"/>
        <v>7.6099999999999996E-4</v>
      </c>
      <c r="F910" s="108">
        <f t="shared" si="107"/>
        <v>-0.11963571434123743</v>
      </c>
      <c r="G910" s="108">
        <f t="shared" si="108"/>
        <v>-7.1730369036462349E-3</v>
      </c>
      <c r="I910" s="118">
        <f t="shared" si="109"/>
        <v>1.4527034191127022E-2</v>
      </c>
      <c r="J910" s="118">
        <f t="shared" si="110"/>
        <v>6.8817249081365588E-5</v>
      </c>
      <c r="Q910" s="111">
        <v>42807</v>
      </c>
      <c r="R910">
        <v>1221.780029</v>
      </c>
      <c r="S910" s="111">
        <v>43956</v>
      </c>
      <c r="T910">
        <v>206.77439899999999</v>
      </c>
      <c r="U910" s="63">
        <v>44376</v>
      </c>
      <c r="V910" s="57">
        <v>6.59E-2</v>
      </c>
    </row>
    <row r="911" spans="1:22" x14ac:dyDescent="0.25">
      <c r="A911" s="107">
        <v>44370</v>
      </c>
      <c r="B911" s="100">
        <f t="shared" si="111"/>
        <v>32515.714843999998</v>
      </c>
      <c r="C911" s="100">
        <f t="shared" si="105"/>
        <v>1989.736328</v>
      </c>
      <c r="D911" s="108">
        <f t="shared" si="106"/>
        <v>7.6099999999999996E-4</v>
      </c>
      <c r="F911" s="108">
        <f t="shared" si="107"/>
        <v>2.7858504722338751E-2</v>
      </c>
      <c r="G911" s="108">
        <f t="shared" si="108"/>
        <v>5.9420100130720854E-2</v>
      </c>
      <c r="I911" s="118">
        <f t="shared" si="109"/>
        <v>7.271690488308177E-4</v>
      </c>
      <c r="J911" s="118">
        <f t="shared" si="110"/>
        <v>3.398600928801863E-3</v>
      </c>
      <c r="Q911" s="111">
        <v>42808</v>
      </c>
      <c r="R911">
        <v>1232.160034</v>
      </c>
      <c r="S911" s="111">
        <v>43957</v>
      </c>
      <c r="T911">
        <v>204.05578600000001</v>
      </c>
      <c r="U911" s="63">
        <v>44377</v>
      </c>
      <c r="V911" s="57">
        <v>6.59E-2</v>
      </c>
    </row>
    <row r="912" spans="1:22" x14ac:dyDescent="0.25">
      <c r="A912" s="107">
        <v>44371</v>
      </c>
      <c r="B912" s="100">
        <f t="shared" si="111"/>
        <v>33682.800780999998</v>
      </c>
      <c r="C912" s="100">
        <f t="shared" si="105"/>
        <v>1988.4562989999999</v>
      </c>
      <c r="D912" s="108">
        <f t="shared" si="106"/>
        <v>7.6099999999999996E-4</v>
      </c>
      <c r="F912" s="108">
        <f t="shared" si="107"/>
        <v>3.5263838364903322E-2</v>
      </c>
      <c r="G912" s="108">
        <f t="shared" si="108"/>
        <v>-6.4352290810898438E-4</v>
      </c>
      <c r="I912" s="118">
        <f t="shared" si="109"/>
        <v>1.1813935382370762E-3</v>
      </c>
      <c r="J912" s="118">
        <f t="shared" si="110"/>
        <v>3.1191171975101463E-6</v>
      </c>
      <c r="Q912" s="111">
        <v>42809</v>
      </c>
      <c r="R912">
        <v>1240.160034</v>
      </c>
      <c r="S912" s="111">
        <v>43958</v>
      </c>
      <c r="T912">
        <v>212.289413</v>
      </c>
      <c r="U912" s="63">
        <v>44378</v>
      </c>
      <c r="V912" s="57">
        <v>6.59E-2</v>
      </c>
    </row>
    <row r="913" spans="1:22" x14ac:dyDescent="0.25">
      <c r="A913" s="107">
        <v>44372</v>
      </c>
      <c r="B913" s="100">
        <f t="shared" si="111"/>
        <v>34659.105469000002</v>
      </c>
      <c r="C913" s="100">
        <f t="shared" si="105"/>
        <v>1813.2172849999999</v>
      </c>
      <c r="D913" s="108">
        <f t="shared" si="106"/>
        <v>7.6099999999999996E-4</v>
      </c>
      <c r="F913" s="108">
        <f t="shared" si="107"/>
        <v>2.8573130714939055E-2</v>
      </c>
      <c r="G913" s="108">
        <f t="shared" si="108"/>
        <v>-9.2255835647945261E-2</v>
      </c>
      <c r="I913" s="118">
        <f t="shared" si="109"/>
        <v>7.6622105133681249E-4</v>
      </c>
      <c r="J913" s="118">
        <f t="shared" si="110"/>
        <v>8.7195283881318971E-3</v>
      </c>
      <c r="Q913" s="111">
        <v>42810</v>
      </c>
      <c r="R913">
        <v>1251.329956</v>
      </c>
      <c r="S913" s="111">
        <v>43959</v>
      </c>
      <c r="T913">
        <v>212.99157700000001</v>
      </c>
      <c r="U913" s="63">
        <v>44379</v>
      </c>
      <c r="V913" s="57">
        <v>5.8299999999999998E-2</v>
      </c>
    </row>
    <row r="914" spans="1:22" x14ac:dyDescent="0.25">
      <c r="A914" s="107">
        <v>44375</v>
      </c>
      <c r="B914" s="100">
        <f t="shared" si="111"/>
        <v>34679.121094000002</v>
      </c>
      <c r="C914" s="100">
        <f t="shared" si="105"/>
        <v>2079.657471</v>
      </c>
      <c r="D914" s="108">
        <f t="shared" si="106"/>
        <v>7.0999999999999991E-4</v>
      </c>
      <c r="F914" s="108">
        <f t="shared" si="107"/>
        <v>5.7733306858587241E-4</v>
      </c>
      <c r="G914" s="108">
        <f t="shared" si="108"/>
        <v>0.13710042983938475</v>
      </c>
      <c r="I914" s="118">
        <f t="shared" si="109"/>
        <v>9.9287678197529928E-8</v>
      </c>
      <c r="J914" s="118">
        <f t="shared" si="110"/>
        <v>1.8489975822834789E-2</v>
      </c>
      <c r="Q914" s="111">
        <v>42811</v>
      </c>
      <c r="R914">
        <v>1180.160034</v>
      </c>
      <c r="S914" s="111">
        <v>43960</v>
      </c>
      <c r="T914">
        <v>211.60012800000001</v>
      </c>
      <c r="U914" s="63">
        <v>44383</v>
      </c>
      <c r="V914" s="57">
        <v>6.3399999999999998E-2</v>
      </c>
    </row>
    <row r="915" spans="1:22" x14ac:dyDescent="0.25">
      <c r="A915" s="107">
        <v>44376</v>
      </c>
      <c r="B915" s="100">
        <f t="shared" si="111"/>
        <v>34475.558594000002</v>
      </c>
      <c r="C915" s="100">
        <f t="shared" si="105"/>
        <v>2160.7683109999998</v>
      </c>
      <c r="D915" s="108">
        <f t="shared" si="106"/>
        <v>6.5899999999999997E-4</v>
      </c>
      <c r="F915" s="108">
        <f t="shared" si="107"/>
        <v>-5.8871818611816451E-3</v>
      </c>
      <c r="G915" s="108">
        <f t="shared" si="108"/>
        <v>3.8260655238459229E-2</v>
      </c>
      <c r="I915" s="118">
        <f t="shared" si="109"/>
        <v>4.5963171456939724E-5</v>
      </c>
      <c r="J915" s="118">
        <f t="shared" si="110"/>
        <v>1.3792366804569716E-3</v>
      </c>
      <c r="Q915" s="111">
        <v>42812</v>
      </c>
      <c r="R915">
        <v>1099.6899410000001</v>
      </c>
      <c r="S915" s="111">
        <v>43961</v>
      </c>
      <c r="T915">
        <v>188.59956399999999</v>
      </c>
      <c r="U915" s="63">
        <v>44384</v>
      </c>
      <c r="V915" s="57">
        <v>6.0900000000000003E-2</v>
      </c>
    </row>
    <row r="916" spans="1:22" x14ac:dyDescent="0.25">
      <c r="A916" s="107">
        <v>44377</v>
      </c>
      <c r="B916" s="100">
        <f t="shared" si="111"/>
        <v>35908.386719000002</v>
      </c>
      <c r="C916" s="100">
        <f t="shared" si="105"/>
        <v>2274.547607</v>
      </c>
      <c r="D916" s="108">
        <f t="shared" si="106"/>
        <v>6.5899999999999997E-4</v>
      </c>
      <c r="F916" s="108">
        <f t="shared" si="107"/>
        <v>4.0720255133757988E-2</v>
      </c>
      <c r="G916" s="108">
        <f t="shared" si="108"/>
        <v>5.1317320575861025E-2</v>
      </c>
      <c r="I916" s="118">
        <f t="shared" si="109"/>
        <v>1.5862554523940172E-3</v>
      </c>
      <c r="J916" s="118">
        <f t="shared" si="110"/>
        <v>2.5195120464067953E-3</v>
      </c>
      <c r="Q916" s="111">
        <v>42813</v>
      </c>
      <c r="R916">
        <v>976.72997999999995</v>
      </c>
      <c r="S916" s="111">
        <v>43962</v>
      </c>
      <c r="T916">
        <v>185.91284200000001</v>
      </c>
      <c r="U916" s="63">
        <v>44385</v>
      </c>
      <c r="V916" s="57">
        <v>6.0900000000000003E-2</v>
      </c>
    </row>
    <row r="917" spans="1:22" x14ac:dyDescent="0.25">
      <c r="A917" s="107">
        <v>44378</v>
      </c>
      <c r="B917" s="100">
        <f t="shared" si="111"/>
        <v>35035.984375</v>
      </c>
      <c r="C917" s="100">
        <f t="shared" si="105"/>
        <v>2113.6054690000001</v>
      </c>
      <c r="D917" s="108">
        <f t="shared" si="106"/>
        <v>6.5899999999999997E-4</v>
      </c>
      <c r="F917" s="108">
        <f t="shared" si="107"/>
        <v>-2.4595223222620533E-2</v>
      </c>
      <c r="G917" s="108">
        <f t="shared" si="108"/>
        <v>-7.338593625192491E-2</v>
      </c>
      <c r="I917" s="118">
        <f t="shared" si="109"/>
        <v>6.4962059637997368E-4</v>
      </c>
      <c r="J917" s="118">
        <f t="shared" si="110"/>
        <v>5.5515188976837599E-3</v>
      </c>
      <c r="Q917" s="111">
        <v>42814</v>
      </c>
      <c r="R917">
        <v>1037.23999</v>
      </c>
      <c r="S917" s="111">
        <v>43963</v>
      </c>
      <c r="T917">
        <v>189.3125</v>
      </c>
      <c r="U917" s="63">
        <v>44386</v>
      </c>
      <c r="V917" s="57">
        <v>6.0900000000000003E-2</v>
      </c>
    </row>
    <row r="918" spans="1:22" x14ac:dyDescent="0.25">
      <c r="A918" s="107">
        <v>44379</v>
      </c>
      <c r="B918" s="100">
        <f t="shared" si="111"/>
        <v>33549.601562999997</v>
      </c>
      <c r="C918" s="100">
        <f t="shared" si="105"/>
        <v>2150.0402829999998</v>
      </c>
      <c r="D918" s="108">
        <f t="shared" si="106"/>
        <v>5.8299999999999997E-4</v>
      </c>
      <c r="F918" s="108">
        <f t="shared" si="107"/>
        <v>-4.3350670900254684E-2</v>
      </c>
      <c r="G918" s="108">
        <f t="shared" si="108"/>
        <v>1.7091335932155616E-2</v>
      </c>
      <c r="I918" s="118">
        <f t="shared" si="109"/>
        <v>1.9574522022093033E-3</v>
      </c>
      <c r="J918" s="118">
        <f t="shared" si="110"/>
        <v>2.5500118667694867E-4</v>
      </c>
      <c r="Q918" s="111">
        <v>42815</v>
      </c>
      <c r="R918">
        <v>1055.3599850000001</v>
      </c>
      <c r="S918" s="111">
        <v>43964</v>
      </c>
      <c r="T918">
        <v>199.19328300000001</v>
      </c>
      <c r="U918" s="63">
        <v>44389</v>
      </c>
      <c r="V918" s="57">
        <v>6.59E-2</v>
      </c>
    </row>
    <row r="919" spans="1:22" x14ac:dyDescent="0.25">
      <c r="A919" s="107">
        <v>44383</v>
      </c>
      <c r="B919" s="100">
        <f t="shared" si="111"/>
        <v>33723.507812999997</v>
      </c>
      <c r="C919" s="100">
        <f t="shared" si="105"/>
        <v>2324.679443</v>
      </c>
      <c r="D919" s="108">
        <f t="shared" si="106"/>
        <v>6.3400000000000001E-4</v>
      </c>
      <c r="F919" s="108">
        <f t="shared" si="107"/>
        <v>5.1701679615625551E-3</v>
      </c>
      <c r="G919" s="108">
        <f t="shared" si="108"/>
        <v>7.809557731221517E-2</v>
      </c>
      <c r="I919" s="118">
        <f t="shared" si="109"/>
        <v>1.8299020319078575E-5</v>
      </c>
      <c r="J919" s="118">
        <f t="shared" si="110"/>
        <v>5.9248424147937831E-3</v>
      </c>
      <c r="Q919" s="111">
        <v>42816</v>
      </c>
      <c r="R919">
        <v>1120.650024</v>
      </c>
      <c r="S919" s="111">
        <v>43965</v>
      </c>
      <c r="T919">
        <v>202.94909699999999</v>
      </c>
      <c r="U919" s="63">
        <v>44390</v>
      </c>
      <c r="V919" s="57">
        <v>6.59E-2</v>
      </c>
    </row>
    <row r="920" spans="1:22" x14ac:dyDescent="0.25">
      <c r="A920" s="107">
        <v>44384</v>
      </c>
      <c r="B920" s="100">
        <f t="shared" si="111"/>
        <v>34225.679687999997</v>
      </c>
      <c r="C920" s="100">
        <f t="shared" si="105"/>
        <v>2315.161865</v>
      </c>
      <c r="D920" s="108">
        <f t="shared" si="106"/>
        <v>6.0900000000000006E-4</v>
      </c>
      <c r="F920" s="108">
        <f t="shared" si="107"/>
        <v>1.4781074986148113E-2</v>
      </c>
      <c r="G920" s="108">
        <f t="shared" si="108"/>
        <v>-4.102550375039371E-3</v>
      </c>
      <c r="I920" s="118">
        <f t="shared" si="109"/>
        <v>1.9289438893911503E-4</v>
      </c>
      <c r="J920" s="118">
        <f t="shared" si="110"/>
        <v>2.7301980677254625E-5</v>
      </c>
      <c r="Q920" s="111">
        <v>42817</v>
      </c>
      <c r="R920">
        <v>1050.0500489999999</v>
      </c>
      <c r="S920" s="111">
        <v>43966</v>
      </c>
      <c r="T920">
        <v>195.62266500000001</v>
      </c>
      <c r="U920" s="63">
        <v>44391</v>
      </c>
      <c r="V920" s="57">
        <v>7.0999999999999994E-2</v>
      </c>
    </row>
    <row r="921" spans="1:22" x14ac:dyDescent="0.25">
      <c r="A921" s="107">
        <v>44385</v>
      </c>
      <c r="B921" s="100">
        <f t="shared" si="111"/>
        <v>33889.605469000002</v>
      </c>
      <c r="C921" s="100">
        <f t="shared" si="105"/>
        <v>2120.0263669999999</v>
      </c>
      <c r="D921" s="108">
        <f t="shared" si="106"/>
        <v>6.0900000000000006E-4</v>
      </c>
      <c r="F921" s="108">
        <f t="shared" si="107"/>
        <v>-9.8678863438141917E-3</v>
      </c>
      <c r="G921" s="108">
        <f t="shared" si="108"/>
        <v>-8.8051079309565239E-2</v>
      </c>
      <c r="I921" s="118">
        <f t="shared" si="109"/>
        <v>1.1578446252617402E-4</v>
      </c>
      <c r="J921" s="118">
        <f t="shared" si="110"/>
        <v>7.9519413993088921E-3</v>
      </c>
      <c r="Q921" s="111">
        <v>42818</v>
      </c>
      <c r="R921">
        <v>1038.4499510000001</v>
      </c>
      <c r="S921" s="111">
        <v>43967</v>
      </c>
      <c r="T921">
        <v>200.67712399999999</v>
      </c>
      <c r="U921" s="63">
        <v>44392</v>
      </c>
      <c r="V921" s="57">
        <v>7.0999999999999994E-2</v>
      </c>
    </row>
    <row r="922" spans="1:22" x14ac:dyDescent="0.25">
      <c r="A922" s="107">
        <v>44386</v>
      </c>
      <c r="B922" s="100">
        <f t="shared" si="111"/>
        <v>32861.671875</v>
      </c>
      <c r="C922" s="100">
        <f t="shared" si="105"/>
        <v>2146.6923830000001</v>
      </c>
      <c r="D922" s="108">
        <f t="shared" si="106"/>
        <v>6.0900000000000006E-4</v>
      </c>
      <c r="F922" s="108">
        <f t="shared" si="107"/>
        <v>-3.0801353991744662E-2</v>
      </c>
      <c r="G922" s="108">
        <f t="shared" si="108"/>
        <v>1.2499705164052521E-2</v>
      </c>
      <c r="I922" s="118">
        <f t="shared" si="109"/>
        <v>1.0044961048517715E-3</v>
      </c>
      <c r="J922" s="118">
        <f t="shared" si="110"/>
        <v>1.2943899171526165E-4</v>
      </c>
      <c r="Q922" s="111">
        <v>42819</v>
      </c>
      <c r="R922">
        <v>936.53997800000002</v>
      </c>
      <c r="S922" s="111">
        <v>43968</v>
      </c>
      <c r="T922">
        <v>207.158691</v>
      </c>
      <c r="U922" s="63">
        <v>44393</v>
      </c>
      <c r="V922" s="57">
        <v>7.0999999999999994E-2</v>
      </c>
    </row>
    <row r="923" spans="1:22" x14ac:dyDescent="0.25">
      <c r="A923" s="107">
        <v>44389</v>
      </c>
      <c r="B923" s="100">
        <f t="shared" si="111"/>
        <v>34254.015625</v>
      </c>
      <c r="C923" s="100">
        <f t="shared" si="105"/>
        <v>2036.7210689999999</v>
      </c>
      <c r="D923" s="108">
        <f t="shared" si="106"/>
        <v>6.5899999999999997E-4</v>
      </c>
      <c r="F923" s="108">
        <f t="shared" si="107"/>
        <v>4.1496812318397858E-2</v>
      </c>
      <c r="G923" s="108">
        <f t="shared" si="108"/>
        <v>-5.2587035419503714E-2</v>
      </c>
      <c r="I923" s="118">
        <f t="shared" si="109"/>
        <v>1.6487156570192891E-3</v>
      </c>
      <c r="J923" s="118">
        <f t="shared" si="110"/>
        <v>2.8847227190355613E-3</v>
      </c>
      <c r="Q923" s="111">
        <v>42820</v>
      </c>
      <c r="R923">
        <v>974.01501499999995</v>
      </c>
      <c r="S923" s="111">
        <v>43969</v>
      </c>
      <c r="T923">
        <v>214.52505500000001</v>
      </c>
      <c r="U923" s="63">
        <v>44396</v>
      </c>
      <c r="V923" s="57">
        <v>7.0999999999999994E-2</v>
      </c>
    </row>
    <row r="924" spans="1:22" x14ac:dyDescent="0.25">
      <c r="A924" s="107">
        <v>44390</v>
      </c>
      <c r="B924" s="100">
        <f t="shared" si="111"/>
        <v>33125.46875</v>
      </c>
      <c r="C924" s="100">
        <f t="shared" si="105"/>
        <v>1940.0839840000001</v>
      </c>
      <c r="D924" s="108">
        <f t="shared" si="106"/>
        <v>6.5899999999999997E-4</v>
      </c>
      <c r="F924" s="108">
        <f t="shared" si="107"/>
        <v>-3.3501367211519195E-2</v>
      </c>
      <c r="G924" s="108">
        <f t="shared" si="108"/>
        <v>-4.8609932755407925E-2</v>
      </c>
      <c r="I924" s="118">
        <f t="shared" si="109"/>
        <v>1.1829334614908169E-3</v>
      </c>
      <c r="J924" s="118">
        <f t="shared" si="110"/>
        <v>2.4733227606359158E-3</v>
      </c>
      <c r="Q924" s="111">
        <v>42821</v>
      </c>
      <c r="R924">
        <v>972.05499299999997</v>
      </c>
      <c r="S924" s="111">
        <v>43970</v>
      </c>
      <c r="T924">
        <v>213.451111</v>
      </c>
      <c r="U924" s="63">
        <v>44397</v>
      </c>
      <c r="V924" s="57">
        <v>6.59E-2</v>
      </c>
    </row>
    <row r="925" spans="1:22" x14ac:dyDescent="0.25">
      <c r="A925" s="107">
        <v>44391</v>
      </c>
      <c r="B925" s="100">
        <f t="shared" si="111"/>
        <v>32723.845702999999</v>
      </c>
      <c r="C925" s="100">
        <f t="shared" si="105"/>
        <v>1994.3312989999999</v>
      </c>
      <c r="D925" s="108">
        <f t="shared" si="106"/>
        <v>7.0999999999999991E-4</v>
      </c>
      <c r="F925" s="108">
        <f t="shared" si="107"/>
        <v>-1.219839661139055E-2</v>
      </c>
      <c r="G925" s="108">
        <f t="shared" si="108"/>
        <v>2.7577542822566414E-2</v>
      </c>
      <c r="I925" s="118">
        <f t="shared" si="109"/>
        <v>1.7136980792540653E-4</v>
      </c>
      <c r="J925" s="118">
        <f t="shared" si="110"/>
        <v>6.9986509216387206E-4</v>
      </c>
      <c r="Q925" s="111">
        <v>42822</v>
      </c>
      <c r="R925">
        <v>1044.579956</v>
      </c>
      <c r="S925" s="111">
        <v>43971</v>
      </c>
      <c r="T925">
        <v>210.09674100000001</v>
      </c>
      <c r="U925" s="63">
        <v>44398</v>
      </c>
      <c r="V925" s="57">
        <v>6.8500000000000005E-2</v>
      </c>
    </row>
    <row r="926" spans="1:22" x14ac:dyDescent="0.25">
      <c r="A926" s="107">
        <v>44392</v>
      </c>
      <c r="B926" s="100">
        <f t="shared" si="111"/>
        <v>32827.875</v>
      </c>
      <c r="C926" s="100">
        <f t="shared" si="105"/>
        <v>1911.175659</v>
      </c>
      <c r="D926" s="108">
        <f t="shared" si="106"/>
        <v>7.0999999999999991E-4</v>
      </c>
      <c r="F926" s="108">
        <f t="shared" si="107"/>
        <v>3.1739634968346309E-3</v>
      </c>
      <c r="G926" s="108">
        <f t="shared" si="108"/>
        <v>-4.2590224711474001E-2</v>
      </c>
      <c r="I926" s="118">
        <f t="shared" si="109"/>
        <v>5.205383497494502E-6</v>
      </c>
      <c r="J926" s="118">
        <f t="shared" si="110"/>
        <v>1.9108092391992887E-3</v>
      </c>
      <c r="Q926" s="111">
        <v>42823</v>
      </c>
      <c r="R926">
        <v>1046.079956</v>
      </c>
      <c r="S926" s="111">
        <v>43972</v>
      </c>
      <c r="T926">
        <v>199.88360599999999</v>
      </c>
      <c r="U926" s="63">
        <v>44399</v>
      </c>
      <c r="V926" s="57">
        <v>6.0900000000000003E-2</v>
      </c>
    </row>
    <row r="927" spans="1:22" x14ac:dyDescent="0.25">
      <c r="A927" s="107">
        <v>44393</v>
      </c>
      <c r="B927" s="100">
        <f t="shared" si="111"/>
        <v>31841.550781000002</v>
      </c>
      <c r="C927" s="100">
        <f t="shared" si="105"/>
        <v>1880.3829350000001</v>
      </c>
      <c r="D927" s="108">
        <f t="shared" si="106"/>
        <v>7.0999999999999991E-4</v>
      </c>
      <c r="F927" s="108">
        <f t="shared" si="107"/>
        <v>-3.0505936811575651E-2</v>
      </c>
      <c r="G927" s="108">
        <f t="shared" si="108"/>
        <v>-1.6243136041071082E-2</v>
      </c>
      <c r="I927" s="118">
        <f t="shared" si="109"/>
        <v>9.8585759806870733E-4</v>
      </c>
      <c r="J927" s="118">
        <f t="shared" si="110"/>
        <v>3.015680711558998E-4</v>
      </c>
      <c r="Q927" s="111">
        <v>42824</v>
      </c>
      <c r="R927">
        <v>1042.209961</v>
      </c>
      <c r="S927" s="111">
        <v>43973</v>
      </c>
      <c r="T927">
        <v>207.16918899999999</v>
      </c>
      <c r="U927" s="63">
        <v>44400</v>
      </c>
      <c r="V927" s="57">
        <v>6.59E-2</v>
      </c>
    </row>
    <row r="928" spans="1:22" x14ac:dyDescent="0.25">
      <c r="A928" s="107">
        <v>44396</v>
      </c>
      <c r="B928" s="100">
        <f t="shared" si="111"/>
        <v>31800.011718999998</v>
      </c>
      <c r="C928" s="100">
        <f t="shared" si="105"/>
        <v>1817.2966309999999</v>
      </c>
      <c r="D928" s="108">
        <f t="shared" si="106"/>
        <v>7.0999999999999991E-4</v>
      </c>
      <c r="F928" s="108">
        <f t="shared" si="107"/>
        <v>-1.3054069154527781E-3</v>
      </c>
      <c r="G928" s="108">
        <f t="shared" si="108"/>
        <v>-3.4125415675648085E-2</v>
      </c>
      <c r="I928" s="118">
        <f t="shared" si="109"/>
        <v>4.8304982810967191E-6</v>
      </c>
      <c r="J928" s="118">
        <f t="shared" si="110"/>
        <v>1.2424211535558836E-3</v>
      </c>
      <c r="Q928" s="111">
        <v>42825</v>
      </c>
      <c r="R928">
        <v>1026.6400149999999</v>
      </c>
      <c r="S928" s="111">
        <v>43974</v>
      </c>
      <c r="T928">
        <v>208.69439700000001</v>
      </c>
      <c r="U928" s="63">
        <v>44403</v>
      </c>
      <c r="V928" s="57">
        <v>6.59E-2</v>
      </c>
    </row>
    <row r="929" spans="1:22" x14ac:dyDescent="0.25">
      <c r="A929" s="107">
        <v>44397</v>
      </c>
      <c r="B929" s="100">
        <f t="shared" si="111"/>
        <v>30838.285156000002</v>
      </c>
      <c r="C929" s="100">
        <f t="shared" si="105"/>
        <v>1787.5107419999999</v>
      </c>
      <c r="D929" s="108">
        <f t="shared" si="106"/>
        <v>6.5899999999999997E-4</v>
      </c>
      <c r="F929" s="108">
        <f t="shared" si="107"/>
        <v>-3.0709715698495899E-2</v>
      </c>
      <c r="G929" s="108">
        <f t="shared" si="108"/>
        <v>-1.6526024175785636E-2</v>
      </c>
      <c r="I929" s="118">
        <f t="shared" si="109"/>
        <v>9.9869577341946017E-4</v>
      </c>
      <c r="J929" s="118">
        <f t="shared" si="110"/>
        <v>3.1147320652441795E-4</v>
      </c>
      <c r="Q929" s="111">
        <v>42826</v>
      </c>
      <c r="R929">
        <v>1071.709961</v>
      </c>
      <c r="S929" s="111">
        <v>43975</v>
      </c>
      <c r="T929">
        <v>202.37034600000001</v>
      </c>
      <c r="U929" s="63">
        <v>44404</v>
      </c>
      <c r="V929" s="57">
        <v>6.3399999999999998E-2</v>
      </c>
    </row>
    <row r="930" spans="1:22" x14ac:dyDescent="0.25">
      <c r="A930" s="107">
        <v>44398</v>
      </c>
      <c r="B930" s="100">
        <f t="shared" si="111"/>
        <v>29796.285156000002</v>
      </c>
      <c r="C930" s="100">
        <f t="shared" si="105"/>
        <v>1990.9708250000001</v>
      </c>
      <c r="D930" s="108">
        <f t="shared" si="106"/>
        <v>6.8500000000000006E-4</v>
      </c>
      <c r="F930" s="108">
        <f t="shared" si="107"/>
        <v>-3.4373216063453782E-2</v>
      </c>
      <c r="G930" s="108">
        <f t="shared" si="108"/>
        <v>0.10779836645575624</v>
      </c>
      <c r="I930" s="118">
        <f t="shared" si="109"/>
        <v>1.2436659715691272E-3</v>
      </c>
      <c r="J930" s="118">
        <f t="shared" si="110"/>
        <v>1.1379723553943295E-2</v>
      </c>
      <c r="Q930" s="111">
        <v>42827</v>
      </c>
      <c r="R930">
        <v>1080.6099850000001</v>
      </c>
      <c r="S930" s="111">
        <v>43976</v>
      </c>
      <c r="T930">
        <v>205.319748</v>
      </c>
      <c r="U930" s="63">
        <v>44405</v>
      </c>
      <c r="V930" s="57">
        <v>6.0900000000000003E-2</v>
      </c>
    </row>
    <row r="931" spans="1:22" x14ac:dyDescent="0.25">
      <c r="A931" s="107">
        <v>44399</v>
      </c>
      <c r="B931" s="100">
        <f t="shared" si="111"/>
        <v>32138.873047000001</v>
      </c>
      <c r="C931" s="100">
        <f t="shared" si="105"/>
        <v>2025.202759</v>
      </c>
      <c r="D931" s="108">
        <f t="shared" si="106"/>
        <v>6.0900000000000006E-4</v>
      </c>
      <c r="F931" s="108">
        <f t="shared" si="107"/>
        <v>7.5682569271700473E-2</v>
      </c>
      <c r="G931" s="108">
        <f t="shared" si="108"/>
        <v>1.7047451913058786E-2</v>
      </c>
      <c r="I931" s="118">
        <f t="shared" si="109"/>
        <v>5.5935645520350276E-3</v>
      </c>
      <c r="J931" s="118">
        <f t="shared" si="110"/>
        <v>2.536015660467565E-4</v>
      </c>
      <c r="Q931" s="111">
        <v>42828</v>
      </c>
      <c r="R931">
        <v>1102.9499510000001</v>
      </c>
      <c r="S931" s="111">
        <v>43977</v>
      </c>
      <c r="T931">
        <v>201.90231299999999</v>
      </c>
      <c r="U931" s="63">
        <v>44406</v>
      </c>
      <c r="V931" s="57">
        <v>6.0900000000000003E-2</v>
      </c>
    </row>
    <row r="932" spans="1:22" x14ac:dyDescent="0.25">
      <c r="A932" s="107">
        <v>44400</v>
      </c>
      <c r="B932" s="100">
        <f t="shared" si="111"/>
        <v>32305.958984000001</v>
      </c>
      <c r="C932" s="100">
        <f t="shared" si="105"/>
        <v>2124.7766109999998</v>
      </c>
      <c r="D932" s="108">
        <f t="shared" si="106"/>
        <v>6.5899999999999997E-4</v>
      </c>
      <c r="F932" s="108">
        <f t="shared" si="107"/>
        <v>5.1854060635729837E-3</v>
      </c>
      <c r="G932" s="108">
        <f t="shared" si="108"/>
        <v>4.7996849167873279E-2</v>
      </c>
      <c r="I932" s="118">
        <f t="shared" si="109"/>
        <v>1.8429621656222792E-5</v>
      </c>
      <c r="J932" s="118">
        <f t="shared" si="110"/>
        <v>2.1971971706558858E-3</v>
      </c>
      <c r="Q932" s="111">
        <v>42829</v>
      </c>
      <c r="R932">
        <v>1145.5200199999999</v>
      </c>
      <c r="S932" s="111">
        <v>43978</v>
      </c>
      <c r="T932">
        <v>208.86343400000001</v>
      </c>
      <c r="U932" s="63">
        <v>44407</v>
      </c>
      <c r="V932" s="57">
        <v>6.3399999999999998E-2</v>
      </c>
    </row>
    <row r="933" spans="1:22" x14ac:dyDescent="0.25">
      <c r="A933" s="107">
        <v>44403</v>
      </c>
      <c r="B933" s="100">
        <f t="shared" si="111"/>
        <v>35384.03125</v>
      </c>
      <c r="C933" s="100">
        <f t="shared" si="105"/>
        <v>2233.3666990000002</v>
      </c>
      <c r="D933" s="108">
        <f t="shared" si="106"/>
        <v>6.5899999999999997E-4</v>
      </c>
      <c r="F933" s="108">
        <f t="shared" si="107"/>
        <v>9.1008921851770452E-2</v>
      </c>
      <c r="G933" s="108">
        <f t="shared" si="108"/>
        <v>4.9843504852812082E-2</v>
      </c>
      <c r="I933" s="118">
        <f t="shared" si="109"/>
        <v>8.1209816455031954E-3</v>
      </c>
      <c r="J933" s="118">
        <f t="shared" si="110"/>
        <v>2.3737285815357318E-3</v>
      </c>
      <c r="Q933" s="111">
        <v>42830</v>
      </c>
      <c r="R933">
        <v>1134.1400149999999</v>
      </c>
      <c r="S933" s="111">
        <v>43979</v>
      </c>
      <c r="T933">
        <v>219.84042400000001</v>
      </c>
      <c r="U933" s="63">
        <v>44410</v>
      </c>
      <c r="V933" s="57">
        <v>5.8299999999999998E-2</v>
      </c>
    </row>
    <row r="934" spans="1:22" x14ac:dyDescent="0.25">
      <c r="A934" s="107">
        <v>44404</v>
      </c>
      <c r="B934" s="100">
        <f t="shared" si="111"/>
        <v>37276.035155999998</v>
      </c>
      <c r="C934" s="100">
        <f t="shared" si="105"/>
        <v>2298.3334960000002</v>
      </c>
      <c r="D934" s="108">
        <f t="shared" si="106"/>
        <v>6.3400000000000001E-4</v>
      </c>
      <c r="F934" s="108">
        <f t="shared" si="107"/>
        <v>5.2090007316738962E-2</v>
      </c>
      <c r="G934" s="108">
        <f t="shared" si="108"/>
        <v>2.8674115885118923E-2</v>
      </c>
      <c r="I934" s="118">
        <f t="shared" si="109"/>
        <v>2.6211916628065919E-3</v>
      </c>
      <c r="J934" s="118">
        <f t="shared" si="110"/>
        <v>7.5908716526795566E-4</v>
      </c>
      <c r="Q934" s="111">
        <v>42831</v>
      </c>
      <c r="R934">
        <v>1125.8100589999999</v>
      </c>
      <c r="S934" s="111">
        <v>43980</v>
      </c>
      <c r="T934">
        <v>220.67512500000001</v>
      </c>
      <c r="U934" s="63">
        <v>44411</v>
      </c>
      <c r="V934" s="57">
        <v>5.8299999999999998E-2</v>
      </c>
    </row>
    <row r="935" spans="1:22" x14ac:dyDescent="0.25">
      <c r="A935" s="107">
        <v>44405</v>
      </c>
      <c r="B935" s="100">
        <f t="shared" si="111"/>
        <v>39503.1875</v>
      </c>
      <c r="C935" s="100">
        <f t="shared" si="105"/>
        <v>2296.5454100000002</v>
      </c>
      <c r="D935" s="108">
        <f t="shared" si="106"/>
        <v>6.0900000000000006E-4</v>
      </c>
      <c r="F935" s="108">
        <f t="shared" si="107"/>
        <v>5.8030733803935419E-2</v>
      </c>
      <c r="G935" s="108">
        <f t="shared" si="108"/>
        <v>-7.7829519638683564E-4</v>
      </c>
      <c r="I935" s="118">
        <f t="shared" si="109"/>
        <v>3.2647854710903213E-3</v>
      </c>
      <c r="J935" s="118">
        <f t="shared" si="110"/>
        <v>3.6133240533847445E-6</v>
      </c>
      <c r="Q935" s="111">
        <v>42832</v>
      </c>
      <c r="R935">
        <v>1178.9399410000001</v>
      </c>
      <c r="S935" s="111">
        <v>43981</v>
      </c>
      <c r="T935">
        <v>242.345596</v>
      </c>
      <c r="U935" s="63">
        <v>44412</v>
      </c>
      <c r="V935" s="57">
        <v>6.0900000000000003E-2</v>
      </c>
    </row>
    <row r="936" spans="1:22" x14ac:dyDescent="0.25">
      <c r="A936" s="107">
        <v>44406</v>
      </c>
      <c r="B936" s="100">
        <f t="shared" si="111"/>
        <v>39995.453125</v>
      </c>
      <c r="C936" s="100">
        <f t="shared" si="105"/>
        <v>2380.9567870000001</v>
      </c>
      <c r="D936" s="108">
        <f t="shared" si="106"/>
        <v>6.0900000000000006E-4</v>
      </c>
      <c r="F936" s="108">
        <f t="shared" si="107"/>
        <v>1.2384410923955258E-2</v>
      </c>
      <c r="G936" s="108">
        <f t="shared" si="108"/>
        <v>3.609642008632008E-2</v>
      </c>
      <c r="I936" s="118">
        <f t="shared" si="109"/>
        <v>1.3206556712944256E-4</v>
      </c>
      <c r="J936" s="118">
        <f t="shared" si="110"/>
        <v>1.2231695356234821E-3</v>
      </c>
      <c r="Q936" s="111">
        <v>42833</v>
      </c>
      <c r="R936">
        <v>1172.650024</v>
      </c>
      <c r="S936" s="111">
        <v>43982</v>
      </c>
      <c r="T936">
        <v>230.975708</v>
      </c>
      <c r="U936" s="63">
        <v>44413</v>
      </c>
      <c r="V936" s="57">
        <v>6.8500000000000005E-2</v>
      </c>
    </row>
    <row r="937" spans="1:22" x14ac:dyDescent="0.25">
      <c r="A937" s="107">
        <v>44407</v>
      </c>
      <c r="B937" s="100">
        <f t="shared" si="111"/>
        <v>40027.484375</v>
      </c>
      <c r="C937" s="100">
        <f t="shared" si="105"/>
        <v>2466.9614259999998</v>
      </c>
      <c r="D937" s="108">
        <f t="shared" si="106"/>
        <v>6.3400000000000001E-4</v>
      </c>
      <c r="F937" s="108">
        <f t="shared" si="107"/>
        <v>8.0055175956772473E-4</v>
      </c>
      <c r="G937" s="108">
        <f t="shared" si="108"/>
        <v>3.5484783186829461E-2</v>
      </c>
      <c r="I937" s="118">
        <f t="shared" si="109"/>
        <v>8.442078195433545E-9</v>
      </c>
      <c r="J937" s="118">
        <f t="shared" si="110"/>
        <v>1.1807610523017697E-3</v>
      </c>
      <c r="Q937" s="111">
        <v>42834</v>
      </c>
      <c r="R937">
        <v>1176.5699460000001</v>
      </c>
      <c r="S937" s="111">
        <v>43983</v>
      </c>
      <c r="T937">
        <v>246.99176</v>
      </c>
      <c r="U937" s="63">
        <v>44414</v>
      </c>
      <c r="V937" s="57">
        <v>6.59E-2</v>
      </c>
    </row>
    <row r="938" spans="1:22" x14ac:dyDescent="0.25">
      <c r="A938" s="107">
        <v>44410</v>
      </c>
      <c r="B938" s="100">
        <f t="shared" si="111"/>
        <v>39907.261719000002</v>
      </c>
      <c r="C938" s="100">
        <f t="shared" ref="C938:C1001" si="112">VLOOKUP(A938,S$2:T$2842,2)</f>
        <v>2610.1533199999999</v>
      </c>
      <c r="D938" s="108">
        <f t="shared" si="106"/>
        <v>5.8299999999999997E-4</v>
      </c>
      <c r="F938" s="108">
        <f t="shared" si="107"/>
        <v>-3.0080222312456328E-3</v>
      </c>
      <c r="G938" s="108">
        <f t="shared" si="108"/>
        <v>5.642176147446154E-2</v>
      </c>
      <c r="I938" s="118">
        <f t="shared" si="109"/>
        <v>1.521354743877423E-5</v>
      </c>
      <c r="J938" s="118">
        <f t="shared" si="110"/>
        <v>3.057999543277025E-3</v>
      </c>
      <c r="Q938" s="111">
        <v>42835</v>
      </c>
      <c r="R938">
        <v>1187.3000489999999</v>
      </c>
      <c r="S938" s="111">
        <v>43984</v>
      </c>
      <c r="T938">
        <v>237.219055</v>
      </c>
      <c r="U938" s="63">
        <v>44417</v>
      </c>
      <c r="V938" s="57">
        <v>7.0999999999999994E-2</v>
      </c>
    </row>
    <row r="939" spans="1:22" x14ac:dyDescent="0.25">
      <c r="A939" s="107">
        <v>44411</v>
      </c>
      <c r="B939" s="100">
        <f t="shared" si="111"/>
        <v>39178.402344000002</v>
      </c>
      <c r="C939" s="100">
        <f t="shared" si="112"/>
        <v>2502.3496089999999</v>
      </c>
      <c r="D939" s="108">
        <f t="shared" si="106"/>
        <v>5.8299999999999997E-4</v>
      </c>
      <c r="F939" s="108">
        <f t="shared" si="107"/>
        <v>-1.8432670956519459E-2</v>
      </c>
      <c r="G939" s="108">
        <f t="shared" si="108"/>
        <v>-4.2178828806614277E-2</v>
      </c>
      <c r="I939" s="118">
        <f t="shared" si="109"/>
        <v>3.7345962523165793E-4</v>
      </c>
      <c r="J939" s="118">
        <f t="shared" si="110"/>
        <v>1.8750119486255139E-3</v>
      </c>
      <c r="Q939" s="111">
        <v>42836</v>
      </c>
      <c r="R939">
        <v>1187.459961</v>
      </c>
      <c r="S939" s="111">
        <v>43985</v>
      </c>
      <c r="T939">
        <v>244.17932099999999</v>
      </c>
      <c r="U939" s="63">
        <v>44418</v>
      </c>
      <c r="V939" s="57">
        <v>7.0999999999999994E-2</v>
      </c>
    </row>
    <row r="940" spans="1:22" x14ac:dyDescent="0.25">
      <c r="A940" s="107">
        <v>44412</v>
      </c>
      <c r="B940" s="100">
        <f t="shared" si="111"/>
        <v>38213.332030999998</v>
      </c>
      <c r="C940" s="100">
        <f t="shared" si="112"/>
        <v>2724.6198730000001</v>
      </c>
      <c r="D940" s="108">
        <f t="shared" si="106"/>
        <v>6.0900000000000006E-4</v>
      </c>
      <c r="F940" s="108">
        <f t="shared" si="107"/>
        <v>-2.4941173578396203E-2</v>
      </c>
      <c r="G940" s="108">
        <f t="shared" si="108"/>
        <v>8.5098788140238746E-2</v>
      </c>
      <c r="I940" s="118">
        <f t="shared" si="109"/>
        <v>6.6737520518800829E-4</v>
      </c>
      <c r="J940" s="118">
        <f t="shared" si="110"/>
        <v>7.0520036422391198E-3</v>
      </c>
      <c r="Q940" s="111">
        <v>42837</v>
      </c>
      <c r="R940">
        <v>1204.8100589999999</v>
      </c>
      <c r="S940" s="111">
        <v>43986</v>
      </c>
      <c r="T940">
        <v>244.42639199999999</v>
      </c>
      <c r="U940" s="63">
        <v>44419</v>
      </c>
      <c r="V940" s="57">
        <v>7.3499999999999996E-2</v>
      </c>
    </row>
    <row r="941" spans="1:22" x14ac:dyDescent="0.25">
      <c r="A941" s="107">
        <v>44413</v>
      </c>
      <c r="B941" s="100">
        <f t="shared" si="111"/>
        <v>39744.515625</v>
      </c>
      <c r="C941" s="100">
        <f t="shared" si="112"/>
        <v>2827.328857</v>
      </c>
      <c r="D941" s="108">
        <f t="shared" si="106"/>
        <v>6.8500000000000006E-4</v>
      </c>
      <c r="F941" s="108">
        <f t="shared" si="107"/>
        <v>3.9287399112051702E-2</v>
      </c>
      <c r="G941" s="108">
        <f t="shared" si="108"/>
        <v>3.7003476910023814E-2</v>
      </c>
      <c r="I941" s="118">
        <f t="shared" si="109"/>
        <v>1.4741734579090918E-3</v>
      </c>
      <c r="J941" s="118">
        <f t="shared" si="110"/>
        <v>1.2874388094810615E-3</v>
      </c>
      <c r="Q941" s="111">
        <v>42838</v>
      </c>
      <c r="R941">
        <v>1201.0200199999999</v>
      </c>
      <c r="S941" s="111">
        <v>43987</v>
      </c>
      <c r="T941">
        <v>241.22198499999999</v>
      </c>
      <c r="U941" s="63">
        <v>44420</v>
      </c>
      <c r="V941" s="57">
        <v>7.3499999999999996E-2</v>
      </c>
    </row>
    <row r="942" spans="1:22" x14ac:dyDescent="0.25">
      <c r="A942" s="107">
        <v>44414</v>
      </c>
      <c r="B942" s="100">
        <f t="shared" si="111"/>
        <v>40865.867187999997</v>
      </c>
      <c r="C942" s="100">
        <f t="shared" si="112"/>
        <v>2890.9416500000002</v>
      </c>
      <c r="D942" s="108">
        <f t="shared" si="106"/>
        <v>6.5899999999999997E-4</v>
      </c>
      <c r="F942" s="108">
        <f t="shared" si="107"/>
        <v>2.7823311659872729E-2</v>
      </c>
      <c r="G942" s="108">
        <f t="shared" si="108"/>
        <v>2.2249880355004414E-2</v>
      </c>
      <c r="I942" s="118">
        <f t="shared" si="109"/>
        <v>7.2527225005705731E-4</v>
      </c>
      <c r="J942" s="118">
        <f t="shared" si="110"/>
        <v>4.4636284761953658E-4</v>
      </c>
      <c r="Q942" s="111">
        <v>42839</v>
      </c>
      <c r="R942">
        <v>1170.329956</v>
      </c>
      <c r="S942" s="111">
        <v>43988</v>
      </c>
      <c r="T942">
        <v>241.93132</v>
      </c>
      <c r="U942" s="63">
        <v>44421</v>
      </c>
      <c r="V942" s="57">
        <v>7.0999999999999994E-2</v>
      </c>
    </row>
    <row r="943" spans="1:22" x14ac:dyDescent="0.25">
      <c r="A943" s="107">
        <v>44417</v>
      </c>
      <c r="B943" s="100">
        <f t="shared" si="111"/>
        <v>43791.925780999998</v>
      </c>
      <c r="C943" s="100">
        <f t="shared" si="112"/>
        <v>3167.8562010000001</v>
      </c>
      <c r="D943" s="108">
        <f t="shared" si="106"/>
        <v>7.0999999999999991E-4</v>
      </c>
      <c r="F943" s="108">
        <f t="shared" si="107"/>
        <v>6.9154285946487093E-2</v>
      </c>
      <c r="G943" s="108">
        <f t="shared" si="108"/>
        <v>9.1472802320534008E-2</v>
      </c>
      <c r="I943" s="118">
        <f t="shared" si="109"/>
        <v>4.659680630204493E-3</v>
      </c>
      <c r="J943" s="118">
        <f t="shared" si="110"/>
        <v>8.1631627902413705E-3</v>
      </c>
      <c r="Q943" s="111">
        <v>42840</v>
      </c>
      <c r="R943">
        <v>1167.3000489999999</v>
      </c>
      <c r="S943" s="111">
        <v>43989</v>
      </c>
      <c r="T943">
        <v>245.16725199999999</v>
      </c>
      <c r="U943" s="63">
        <v>44424</v>
      </c>
      <c r="V943" s="57">
        <v>6.8500000000000005E-2</v>
      </c>
    </row>
    <row r="944" spans="1:22" x14ac:dyDescent="0.25">
      <c r="A944" s="107">
        <v>44418</v>
      </c>
      <c r="B944" s="100">
        <f t="shared" si="111"/>
        <v>46280.847655999998</v>
      </c>
      <c r="C944" s="100">
        <f t="shared" si="112"/>
        <v>3141.6911620000001</v>
      </c>
      <c r="D944" s="108">
        <f t="shared" si="106"/>
        <v>7.0999999999999991E-4</v>
      </c>
      <c r="F944" s="108">
        <f t="shared" si="107"/>
        <v>5.5278760484894107E-2</v>
      </c>
      <c r="G944" s="108">
        <f t="shared" si="108"/>
        <v>-8.2938402648427001E-3</v>
      </c>
      <c r="I944" s="118">
        <f t="shared" si="109"/>
        <v>2.9578726671031061E-3</v>
      </c>
      <c r="J944" s="118">
        <f t="shared" si="110"/>
        <v>8.8668958423642925E-5</v>
      </c>
      <c r="Q944" s="111">
        <v>42841</v>
      </c>
      <c r="R944">
        <v>1172.6099850000001</v>
      </c>
      <c r="S944" s="111">
        <v>43990</v>
      </c>
      <c r="T944">
        <v>246.30990600000001</v>
      </c>
      <c r="U944" s="63">
        <v>44425</v>
      </c>
      <c r="V944" s="57">
        <v>6.59E-2</v>
      </c>
    </row>
    <row r="945" spans="1:22" x14ac:dyDescent="0.25">
      <c r="A945" s="107">
        <v>44419</v>
      </c>
      <c r="B945" s="100">
        <f t="shared" si="111"/>
        <v>45599.703125</v>
      </c>
      <c r="C945" s="100">
        <f t="shared" si="112"/>
        <v>3164.2451169999999</v>
      </c>
      <c r="D945" s="108">
        <f t="shared" si="106"/>
        <v>7.3499999999999998E-4</v>
      </c>
      <c r="F945" s="108">
        <f t="shared" si="107"/>
        <v>-1.4827011892030839E-2</v>
      </c>
      <c r="G945" s="108">
        <f t="shared" si="108"/>
        <v>7.1532759528967205E-3</v>
      </c>
      <c r="I945" s="118">
        <f t="shared" si="109"/>
        <v>2.471009333171608E-4</v>
      </c>
      <c r="J945" s="118">
        <f t="shared" si="110"/>
        <v>3.6369301477219887E-5</v>
      </c>
      <c r="Q945" s="111">
        <v>42842</v>
      </c>
      <c r="R945">
        <v>1183.25</v>
      </c>
      <c r="S945" s="111">
        <v>43991</v>
      </c>
      <c r="T945">
        <v>244.91145299999999</v>
      </c>
      <c r="U945" s="63">
        <v>44426</v>
      </c>
      <c r="V945" s="57">
        <v>6.3399999999999998E-2</v>
      </c>
    </row>
    <row r="946" spans="1:22" x14ac:dyDescent="0.25">
      <c r="A946" s="107">
        <v>44420</v>
      </c>
      <c r="B946" s="100">
        <f t="shared" si="111"/>
        <v>45576.878905999998</v>
      </c>
      <c r="C946" s="100">
        <f t="shared" si="112"/>
        <v>3043.414307</v>
      </c>
      <c r="D946" s="108">
        <f t="shared" si="106"/>
        <v>7.3499999999999998E-4</v>
      </c>
      <c r="F946" s="108">
        <f t="shared" si="107"/>
        <v>-5.006596862546786E-4</v>
      </c>
      <c r="G946" s="108">
        <f t="shared" si="108"/>
        <v>-3.8934505026404054E-2</v>
      </c>
      <c r="I946" s="118">
        <f t="shared" si="109"/>
        <v>1.9407059566520217E-6</v>
      </c>
      <c r="J946" s="118">
        <f t="shared" si="110"/>
        <v>1.6045700089972015E-3</v>
      </c>
      <c r="Q946" s="111">
        <v>42843</v>
      </c>
      <c r="R946">
        <v>1193.7700199999999</v>
      </c>
      <c r="S946" s="111">
        <v>43992</v>
      </c>
      <c r="T946">
        <v>247.44494599999999</v>
      </c>
      <c r="U946" s="63">
        <v>44427</v>
      </c>
      <c r="V946" s="57">
        <v>6.0900000000000003E-2</v>
      </c>
    </row>
    <row r="947" spans="1:22" x14ac:dyDescent="0.25">
      <c r="A947" s="107">
        <v>44421</v>
      </c>
      <c r="B947" s="100">
        <f t="shared" si="111"/>
        <v>44439.691405999998</v>
      </c>
      <c r="C947" s="100">
        <f t="shared" si="112"/>
        <v>3322.2116700000001</v>
      </c>
      <c r="D947" s="108">
        <f t="shared" si="106"/>
        <v>7.0999999999999991E-4</v>
      </c>
      <c r="F947" s="108">
        <f t="shared" si="107"/>
        <v>-2.5267525708311922E-2</v>
      </c>
      <c r="G947" s="108">
        <f t="shared" si="108"/>
        <v>8.7650714316058753E-2</v>
      </c>
      <c r="I947" s="118">
        <f t="shared" si="109"/>
        <v>6.8434341566235243E-4</v>
      </c>
      <c r="J947" s="118">
        <f t="shared" si="110"/>
        <v>7.4871181401453372E-3</v>
      </c>
      <c r="Q947" s="111">
        <v>42844</v>
      </c>
      <c r="R947">
        <v>1212.130005</v>
      </c>
      <c r="S947" s="111">
        <v>43993</v>
      </c>
      <c r="T947">
        <v>231.70266699999999</v>
      </c>
      <c r="U947" s="63">
        <v>44428</v>
      </c>
      <c r="V947" s="57">
        <v>5.8299999999999998E-2</v>
      </c>
    </row>
    <row r="948" spans="1:22" x14ac:dyDescent="0.25">
      <c r="A948" s="107">
        <v>44424</v>
      </c>
      <c r="B948" s="100">
        <f t="shared" si="111"/>
        <v>47019.960937999997</v>
      </c>
      <c r="C948" s="100">
        <f t="shared" si="112"/>
        <v>3156.5095209999999</v>
      </c>
      <c r="D948" s="108">
        <f t="shared" si="106"/>
        <v>6.8500000000000006E-4</v>
      </c>
      <c r="F948" s="108">
        <f t="shared" si="107"/>
        <v>5.6439191670794031E-2</v>
      </c>
      <c r="G948" s="108">
        <f t="shared" si="108"/>
        <v>-5.1163891664662842E-2</v>
      </c>
      <c r="I948" s="118">
        <f t="shared" si="109"/>
        <v>3.0854424497031548E-3</v>
      </c>
      <c r="J948" s="118">
        <f t="shared" si="110"/>
        <v>2.7338750515050509E-3</v>
      </c>
      <c r="Q948" s="111">
        <v>42845</v>
      </c>
      <c r="R948">
        <v>1211.079956</v>
      </c>
      <c r="S948" s="111">
        <v>43994</v>
      </c>
      <c r="T948">
        <v>237.49321</v>
      </c>
      <c r="U948" s="63">
        <v>44431</v>
      </c>
      <c r="V948" s="57">
        <v>5.8299999999999998E-2</v>
      </c>
    </row>
    <row r="949" spans="1:22" x14ac:dyDescent="0.25">
      <c r="A949" s="107">
        <v>44425</v>
      </c>
      <c r="B949" s="100">
        <f t="shared" si="111"/>
        <v>45936.457030999998</v>
      </c>
      <c r="C949" s="100">
        <f t="shared" si="112"/>
        <v>3014.8459469999998</v>
      </c>
      <c r="D949" s="108">
        <f t="shared" si="106"/>
        <v>6.5899999999999997E-4</v>
      </c>
      <c r="F949" s="108">
        <f t="shared" si="107"/>
        <v>-2.331313973046889E-2</v>
      </c>
      <c r="G949" s="108">
        <f t="shared" si="108"/>
        <v>-4.5918101785193954E-2</v>
      </c>
      <c r="I949" s="118">
        <f t="shared" si="109"/>
        <v>5.8590972904168392E-4</v>
      </c>
      <c r="J949" s="118">
        <f t="shared" si="110"/>
        <v>2.212825681966968E-3</v>
      </c>
      <c r="Q949" s="111">
        <v>42846</v>
      </c>
      <c r="R949">
        <v>1229.420044</v>
      </c>
      <c r="S949" s="111">
        <v>43995</v>
      </c>
      <c r="T949">
        <v>238.90884399999999</v>
      </c>
      <c r="U949" s="63">
        <v>44432</v>
      </c>
      <c r="V949" s="57">
        <v>5.8299999999999998E-2</v>
      </c>
    </row>
    <row r="950" spans="1:22" x14ac:dyDescent="0.25">
      <c r="A950" s="107">
        <v>44426</v>
      </c>
      <c r="B950" s="100">
        <f t="shared" si="111"/>
        <v>44686.75</v>
      </c>
      <c r="C950" s="100">
        <f t="shared" si="112"/>
        <v>3020.0898440000001</v>
      </c>
      <c r="D950" s="108">
        <f t="shared" si="106"/>
        <v>6.3400000000000001E-4</v>
      </c>
      <c r="F950" s="108">
        <f t="shared" si="107"/>
        <v>-2.7582035531635185E-2</v>
      </c>
      <c r="G950" s="108">
        <f t="shared" si="108"/>
        <v>1.7378472617988194E-3</v>
      </c>
      <c r="I950" s="118">
        <f t="shared" si="109"/>
        <v>8.1079533208113863E-4</v>
      </c>
      <c r="J950" s="118">
        <f t="shared" si="110"/>
        <v>3.7855459931343958E-7</v>
      </c>
      <c r="Q950" s="111">
        <v>42847</v>
      </c>
      <c r="R950">
        <v>1222.709961</v>
      </c>
      <c r="S950" s="111">
        <v>43996</v>
      </c>
      <c r="T950">
        <v>234.1147</v>
      </c>
      <c r="U950" s="63">
        <v>44433</v>
      </c>
      <c r="V950" s="57">
        <v>6.0900000000000003E-2</v>
      </c>
    </row>
    <row r="951" spans="1:22" x14ac:dyDescent="0.25">
      <c r="A951" s="107">
        <v>44427</v>
      </c>
      <c r="B951" s="100">
        <f t="shared" si="111"/>
        <v>44741.882812999997</v>
      </c>
      <c r="C951" s="100">
        <f t="shared" si="112"/>
        <v>3182.7021479999999</v>
      </c>
      <c r="D951" s="108">
        <f t="shared" si="106"/>
        <v>6.0900000000000006E-4</v>
      </c>
      <c r="F951" s="108">
        <f t="shared" si="107"/>
        <v>1.2330015175372466E-3</v>
      </c>
      <c r="G951" s="108">
        <f t="shared" si="108"/>
        <v>5.2443987436502582E-2</v>
      </c>
      <c r="I951" s="118">
        <f t="shared" si="109"/>
        <v>1.1598722704264382E-7</v>
      </c>
      <c r="J951" s="118">
        <f t="shared" si="110"/>
        <v>2.6338869276496951E-3</v>
      </c>
      <c r="Q951" s="111">
        <v>42848</v>
      </c>
      <c r="R951">
        <v>1231.920044</v>
      </c>
      <c r="S951" s="111">
        <v>43997</v>
      </c>
      <c r="T951">
        <v>229.928909</v>
      </c>
      <c r="U951" s="63">
        <v>44434</v>
      </c>
      <c r="V951" s="57">
        <v>6.0900000000000003E-2</v>
      </c>
    </row>
    <row r="952" spans="1:22" x14ac:dyDescent="0.25">
      <c r="A952" s="107">
        <v>44428</v>
      </c>
      <c r="B952" s="100">
        <f t="shared" si="111"/>
        <v>46723.121094000002</v>
      </c>
      <c r="C952" s="100">
        <f t="shared" si="112"/>
        <v>3286.9353030000002</v>
      </c>
      <c r="D952" s="108">
        <f t="shared" si="106"/>
        <v>5.8299999999999997E-4</v>
      </c>
      <c r="F952" s="108">
        <f t="shared" si="107"/>
        <v>4.332910191254058E-2</v>
      </c>
      <c r="G952" s="108">
        <f t="shared" si="108"/>
        <v>3.2225043749351201E-2</v>
      </c>
      <c r="I952" s="118">
        <f t="shared" si="109"/>
        <v>1.8008709072576184E-3</v>
      </c>
      <c r="J952" s="118">
        <f t="shared" si="110"/>
        <v>9.6736329151192566E-4</v>
      </c>
      <c r="Q952" s="111">
        <v>42849</v>
      </c>
      <c r="R952">
        <v>1209.630005</v>
      </c>
      <c r="S952" s="111">
        <v>43998</v>
      </c>
      <c r="T952">
        <v>234.416168</v>
      </c>
      <c r="U952" s="63">
        <v>44435</v>
      </c>
      <c r="V952" s="57">
        <v>6.0900000000000003E-2</v>
      </c>
    </row>
    <row r="953" spans="1:22" x14ac:dyDescent="0.25">
      <c r="A953" s="107">
        <v>44431</v>
      </c>
      <c r="B953" s="100">
        <f t="shared" si="111"/>
        <v>49291.675780999998</v>
      </c>
      <c r="C953" s="100">
        <f t="shared" si="112"/>
        <v>3319.2573240000002</v>
      </c>
      <c r="D953" s="108">
        <f t="shared" si="106"/>
        <v>5.8299999999999997E-4</v>
      </c>
      <c r="F953" s="108">
        <f t="shared" si="107"/>
        <v>5.3516078009913315E-2</v>
      </c>
      <c r="G953" s="108">
        <f t="shared" si="108"/>
        <v>9.7854485150055126E-3</v>
      </c>
      <c r="I953" s="118">
        <f t="shared" si="109"/>
        <v>2.7692480623240047E-3</v>
      </c>
      <c r="J953" s="118">
        <f t="shared" si="110"/>
        <v>7.5045302114024143E-5</v>
      </c>
      <c r="Q953" s="111">
        <v>42850</v>
      </c>
      <c r="R953">
        <v>1250.4499510000001</v>
      </c>
      <c r="S953" s="111">
        <v>43999</v>
      </c>
      <c r="T953">
        <v>233.02827500000001</v>
      </c>
      <c r="U953" s="63">
        <v>44438</v>
      </c>
      <c r="V953" s="57">
        <v>5.8299999999999998E-2</v>
      </c>
    </row>
    <row r="954" spans="1:22" x14ac:dyDescent="0.25">
      <c r="A954" s="107">
        <v>44432</v>
      </c>
      <c r="B954" s="100">
        <f t="shared" si="111"/>
        <v>49562.347655999998</v>
      </c>
      <c r="C954" s="100">
        <f t="shared" si="112"/>
        <v>3172.4562989999999</v>
      </c>
      <c r="D954" s="108">
        <f t="shared" si="106"/>
        <v>5.8299999999999997E-4</v>
      </c>
      <c r="F954" s="108">
        <f t="shared" si="107"/>
        <v>5.4762070782121697E-3</v>
      </c>
      <c r="G954" s="108">
        <f t="shared" si="108"/>
        <v>-4.5234914743366161E-2</v>
      </c>
      <c r="I954" s="118">
        <f t="shared" si="109"/>
        <v>2.1010988998075452E-5</v>
      </c>
      <c r="J954" s="118">
        <f t="shared" si="110"/>
        <v>2.1490172589160392E-3</v>
      </c>
      <c r="Q954" s="111">
        <v>42851</v>
      </c>
      <c r="R954">
        <v>1265.98999</v>
      </c>
      <c r="S954" s="111">
        <v>44000</v>
      </c>
      <c r="T954">
        <v>232.10116600000001</v>
      </c>
      <c r="U954" s="63">
        <v>44439</v>
      </c>
      <c r="V954" s="57">
        <v>6.3399999999999998E-2</v>
      </c>
    </row>
    <row r="955" spans="1:22" x14ac:dyDescent="0.25">
      <c r="A955" s="107">
        <v>44433</v>
      </c>
      <c r="B955" s="100">
        <f t="shared" si="111"/>
        <v>47727.257812999997</v>
      </c>
      <c r="C955" s="100">
        <f t="shared" si="112"/>
        <v>3224.9152829999998</v>
      </c>
      <c r="D955" s="108">
        <f t="shared" si="106"/>
        <v>6.0900000000000006E-4</v>
      </c>
      <c r="F955" s="108">
        <f t="shared" si="107"/>
        <v>-3.7728748311126381E-2</v>
      </c>
      <c r="G955" s="108">
        <f t="shared" si="108"/>
        <v>1.6400535494861757E-2</v>
      </c>
      <c r="I955" s="118">
        <f t="shared" si="109"/>
        <v>1.4915956104962287E-3</v>
      </c>
      <c r="J955" s="118">
        <f t="shared" si="110"/>
        <v>2.3341594386559349E-4</v>
      </c>
      <c r="Q955" s="111">
        <v>42852</v>
      </c>
      <c r="R955">
        <v>1281.880005</v>
      </c>
      <c r="S955" s="111">
        <v>44001</v>
      </c>
      <c r="T955">
        <v>227.13829000000001</v>
      </c>
      <c r="U955" s="63">
        <v>44440</v>
      </c>
      <c r="V955" s="57">
        <v>6.3399999999999998E-2</v>
      </c>
    </row>
    <row r="956" spans="1:22" x14ac:dyDescent="0.25">
      <c r="A956" s="107">
        <v>44434</v>
      </c>
      <c r="B956" s="100">
        <f t="shared" si="111"/>
        <v>49002.640625</v>
      </c>
      <c r="C956" s="100">
        <f t="shared" si="112"/>
        <v>3100.3254390000002</v>
      </c>
      <c r="D956" s="108">
        <f t="shared" si="106"/>
        <v>6.0900000000000006E-4</v>
      </c>
      <c r="F956" s="108">
        <f t="shared" si="107"/>
        <v>2.6371509661037962E-2</v>
      </c>
      <c r="G956" s="108">
        <f t="shared" si="108"/>
        <v>-3.9399594761860612E-2</v>
      </c>
      <c r="I956" s="118">
        <f t="shared" si="109"/>
        <v>6.4918337083370577E-4</v>
      </c>
      <c r="J956" s="118">
        <f t="shared" si="110"/>
        <v>1.6420465950137994E-3</v>
      </c>
      <c r="Q956" s="111">
        <v>42853</v>
      </c>
      <c r="R956">
        <v>1317.73999</v>
      </c>
      <c r="S956" s="111">
        <v>44002</v>
      </c>
      <c r="T956">
        <v>229.274261</v>
      </c>
      <c r="U956" s="63">
        <v>44441</v>
      </c>
      <c r="V956" s="57">
        <v>6.0900000000000003E-2</v>
      </c>
    </row>
    <row r="957" spans="1:22" x14ac:dyDescent="0.25">
      <c r="A957" s="107">
        <v>44435</v>
      </c>
      <c r="B957" s="100">
        <f t="shared" si="111"/>
        <v>46894.554687999997</v>
      </c>
      <c r="C957" s="100">
        <f t="shared" si="112"/>
        <v>3270.6008299999999</v>
      </c>
      <c r="D957" s="108">
        <f t="shared" si="106"/>
        <v>6.0900000000000006E-4</v>
      </c>
      <c r="F957" s="108">
        <f t="shared" si="107"/>
        <v>-4.3972622986636622E-2</v>
      </c>
      <c r="G957" s="108">
        <f t="shared" si="108"/>
        <v>5.3466621788553326E-2</v>
      </c>
      <c r="I957" s="118">
        <f t="shared" si="109"/>
        <v>2.0128732075950046E-3</v>
      </c>
      <c r="J957" s="118">
        <f t="shared" si="110"/>
        <v>2.7398987784708262E-3</v>
      </c>
      <c r="Q957" s="111">
        <v>42854</v>
      </c>
      <c r="R957">
        <v>1317.839966</v>
      </c>
      <c r="S957" s="111">
        <v>44003</v>
      </c>
      <c r="T957">
        <v>228.989822</v>
      </c>
      <c r="U957" s="63">
        <v>44442</v>
      </c>
      <c r="V957" s="57">
        <v>6.0900000000000003E-2</v>
      </c>
    </row>
    <row r="958" spans="1:22" x14ac:dyDescent="0.25">
      <c r="A958" s="107">
        <v>44438</v>
      </c>
      <c r="B958" s="100">
        <f t="shared" si="111"/>
        <v>48834.851562999997</v>
      </c>
      <c r="C958" s="100">
        <f t="shared" si="112"/>
        <v>3224.374268</v>
      </c>
      <c r="D958" s="108">
        <f t="shared" si="106"/>
        <v>5.8299999999999997E-4</v>
      </c>
      <c r="F958" s="108">
        <f t="shared" si="107"/>
        <v>4.0542665354948326E-2</v>
      </c>
      <c r="G958" s="108">
        <f t="shared" si="108"/>
        <v>-1.4234802096176224E-2</v>
      </c>
      <c r="I958" s="118">
        <f t="shared" si="109"/>
        <v>1.5721409621145023E-3</v>
      </c>
      <c r="J958" s="118">
        <f t="shared" si="110"/>
        <v>2.3584916498259662E-4</v>
      </c>
      <c r="Q958" s="111">
        <v>42855</v>
      </c>
      <c r="R958">
        <v>1321.869995</v>
      </c>
      <c r="S958" s="111">
        <v>44004</v>
      </c>
      <c r="T958">
        <v>242.533188</v>
      </c>
      <c r="U958" s="63">
        <v>44446</v>
      </c>
      <c r="V958" s="57">
        <v>5.5800000000000002E-2</v>
      </c>
    </row>
    <row r="959" spans="1:22" x14ac:dyDescent="0.25">
      <c r="A959" s="107">
        <v>44439</v>
      </c>
      <c r="B959" s="100">
        <f t="shared" si="111"/>
        <v>47024.339844000002</v>
      </c>
      <c r="C959" s="100">
        <f t="shared" si="112"/>
        <v>3433.7326659999999</v>
      </c>
      <c r="D959" s="108">
        <f t="shared" si="106"/>
        <v>6.3400000000000001E-4</v>
      </c>
      <c r="F959" s="108">
        <f t="shared" si="107"/>
        <v>-3.7778892649578566E-2</v>
      </c>
      <c r="G959" s="108">
        <f t="shared" si="108"/>
        <v>6.2909004293366877E-2</v>
      </c>
      <c r="I959" s="118">
        <f t="shared" si="109"/>
        <v>1.4954713920791603E-3</v>
      </c>
      <c r="J959" s="118">
        <f t="shared" si="110"/>
        <v>3.8175623068830468E-3</v>
      </c>
      <c r="Q959" s="111">
        <v>42856</v>
      </c>
      <c r="R959">
        <v>1348.3000489999999</v>
      </c>
      <c r="S959" s="111">
        <v>44005</v>
      </c>
      <c r="T959">
        <v>244.14215100000001</v>
      </c>
      <c r="U959" s="63">
        <v>44447</v>
      </c>
      <c r="V959" s="57">
        <v>6.8500000000000005E-2</v>
      </c>
    </row>
    <row r="960" spans="1:22" x14ac:dyDescent="0.25">
      <c r="A960" s="107">
        <v>44440</v>
      </c>
      <c r="B960" s="100">
        <f t="shared" si="111"/>
        <v>47099.773437999997</v>
      </c>
      <c r="C960" s="100">
        <f t="shared" si="112"/>
        <v>3834.828125</v>
      </c>
      <c r="D960" s="108">
        <f t="shared" si="106"/>
        <v>6.3400000000000001E-4</v>
      </c>
      <c r="F960" s="108">
        <f t="shared" si="107"/>
        <v>1.6028540938055613E-3</v>
      </c>
      <c r="G960" s="108">
        <f t="shared" si="108"/>
        <v>0.11047670605484505</v>
      </c>
      <c r="I960" s="118">
        <f t="shared" si="109"/>
        <v>5.0469878115332825E-7</v>
      </c>
      <c r="J960" s="118">
        <f t="shared" si="110"/>
        <v>1.1958325026672663E-2</v>
      </c>
      <c r="Q960" s="111">
        <v>42857</v>
      </c>
      <c r="R960">
        <v>1421.030029</v>
      </c>
      <c r="S960" s="111">
        <v>44006</v>
      </c>
      <c r="T960">
        <v>235.77246099999999</v>
      </c>
      <c r="U960" s="63">
        <v>44448</v>
      </c>
      <c r="V960" s="57">
        <v>6.59E-2</v>
      </c>
    </row>
    <row r="961" spans="1:22" x14ac:dyDescent="0.25">
      <c r="A961" s="107">
        <v>44441</v>
      </c>
      <c r="B961" s="100">
        <f t="shared" si="111"/>
        <v>48807.847655999998</v>
      </c>
      <c r="C961" s="100">
        <f t="shared" si="112"/>
        <v>3790.98999</v>
      </c>
      <c r="D961" s="108">
        <f t="shared" si="106"/>
        <v>6.0900000000000006E-4</v>
      </c>
      <c r="F961" s="108">
        <f t="shared" si="107"/>
        <v>3.5622921775830818E-2</v>
      </c>
      <c r="G961" s="108">
        <f t="shared" si="108"/>
        <v>-1.1497420277768455E-2</v>
      </c>
      <c r="I961" s="118">
        <f t="shared" si="109"/>
        <v>1.2062068824155432E-3</v>
      </c>
      <c r="J961" s="118">
        <f t="shared" si="110"/>
        <v>1.5926439068642594E-4</v>
      </c>
      <c r="Q961" s="111">
        <v>42858</v>
      </c>
      <c r="R961">
        <v>1453.780029</v>
      </c>
      <c r="S961" s="111">
        <v>44007</v>
      </c>
      <c r="T961">
        <v>232.944489</v>
      </c>
      <c r="U961" s="63">
        <v>44449</v>
      </c>
      <c r="V961" s="57">
        <v>6.59E-2</v>
      </c>
    </row>
    <row r="962" spans="1:22" x14ac:dyDescent="0.25">
      <c r="A962" s="107">
        <v>44442</v>
      </c>
      <c r="B962" s="100">
        <f t="shared" si="111"/>
        <v>49288.25</v>
      </c>
      <c r="C962" s="100">
        <f t="shared" si="112"/>
        <v>3940.6147460000002</v>
      </c>
      <c r="D962" s="108">
        <f t="shared" si="106"/>
        <v>6.0900000000000006E-4</v>
      </c>
      <c r="F962" s="108">
        <f t="shared" si="107"/>
        <v>9.7946033748517181E-3</v>
      </c>
      <c r="G962" s="108">
        <f t="shared" si="108"/>
        <v>3.8709541976009731E-2</v>
      </c>
      <c r="I962" s="118">
        <f t="shared" si="109"/>
        <v>7.9248645535816097E-5</v>
      </c>
      <c r="J962" s="118">
        <f t="shared" si="110"/>
        <v>1.4127797592061665E-3</v>
      </c>
      <c r="Q962" s="111">
        <v>42859</v>
      </c>
      <c r="R962">
        <v>1490.719971</v>
      </c>
      <c r="S962" s="111">
        <v>44008</v>
      </c>
      <c r="T962">
        <v>229.66804500000001</v>
      </c>
      <c r="U962" s="63">
        <v>44452</v>
      </c>
      <c r="V962" s="57">
        <v>6.59E-2</v>
      </c>
    </row>
    <row r="963" spans="1:22" x14ac:dyDescent="0.25">
      <c r="A963" s="107">
        <v>44446</v>
      </c>
      <c r="B963" s="100">
        <f t="shared" si="111"/>
        <v>52660.480469000002</v>
      </c>
      <c r="C963" s="100">
        <f t="shared" si="112"/>
        <v>3426.3942870000001</v>
      </c>
      <c r="D963" s="108">
        <f t="shared" ref="D963:D1026" si="113">VLOOKUP(A963,U$2:V$2842,2)%</f>
        <v>5.5800000000000001E-4</v>
      </c>
      <c r="F963" s="108">
        <f t="shared" si="107"/>
        <v>6.6179562082648857E-2</v>
      </c>
      <c r="G963" s="108">
        <f t="shared" si="108"/>
        <v>-0.13982825807248389</v>
      </c>
      <c r="I963" s="118">
        <f t="shared" si="109"/>
        <v>4.2624092836467588E-3</v>
      </c>
      <c r="J963" s="118">
        <f t="shared" si="110"/>
        <v>1.9867138571010304E-2</v>
      </c>
      <c r="Q963" s="111">
        <v>42860</v>
      </c>
      <c r="R963">
        <v>1540.869995</v>
      </c>
      <c r="S963" s="111">
        <v>44009</v>
      </c>
      <c r="T963">
        <v>222.95979299999999</v>
      </c>
      <c r="U963" s="63">
        <v>44453</v>
      </c>
      <c r="V963" s="57">
        <v>6.59E-2</v>
      </c>
    </row>
    <row r="964" spans="1:22" x14ac:dyDescent="0.25">
      <c r="A964" s="107">
        <v>44447</v>
      </c>
      <c r="B964" s="100">
        <f t="shared" si="111"/>
        <v>46827.761719000002</v>
      </c>
      <c r="C964" s="100">
        <f t="shared" si="112"/>
        <v>3497.3151859999998</v>
      </c>
      <c r="D964" s="108">
        <f t="shared" si="113"/>
        <v>6.8500000000000006E-4</v>
      </c>
      <c r="F964" s="108">
        <f t="shared" si="107"/>
        <v>-0.11738905183610804</v>
      </c>
      <c r="G964" s="108">
        <f t="shared" si="108"/>
        <v>2.0487104447242999E-2</v>
      </c>
      <c r="I964" s="118">
        <f t="shared" si="109"/>
        <v>1.3990509546708012E-2</v>
      </c>
      <c r="J964" s="118">
        <f t="shared" si="110"/>
        <v>3.7498483211662102E-4</v>
      </c>
      <c r="Q964" s="111">
        <v>42861</v>
      </c>
      <c r="R964">
        <v>1556.8100589999999</v>
      </c>
      <c r="S964" s="111">
        <v>44010</v>
      </c>
      <c r="T964">
        <v>225.34716800000001</v>
      </c>
      <c r="U964" s="63">
        <v>44454</v>
      </c>
      <c r="V964" s="57">
        <v>6.59E-2</v>
      </c>
    </row>
    <row r="965" spans="1:22" x14ac:dyDescent="0.25">
      <c r="A965" s="107">
        <v>44448</v>
      </c>
      <c r="B965" s="100">
        <f t="shared" si="111"/>
        <v>45774.742187999997</v>
      </c>
      <c r="C965" s="100">
        <f t="shared" si="112"/>
        <v>3427.3400879999999</v>
      </c>
      <c r="D965" s="108">
        <f t="shared" si="113"/>
        <v>6.5899999999999997E-4</v>
      </c>
      <c r="F965" s="108">
        <f t="shared" si="107"/>
        <v>-2.2743767787058999E-2</v>
      </c>
      <c r="G965" s="108">
        <f t="shared" si="108"/>
        <v>-2.0211108631164265E-2</v>
      </c>
      <c r="I965" s="118">
        <f t="shared" si="109"/>
        <v>5.5866996599928461E-4</v>
      </c>
      <c r="J965" s="118">
        <f t="shared" si="110"/>
        <v>4.5512624301553026E-4</v>
      </c>
      <c r="Q965" s="111">
        <v>42862</v>
      </c>
      <c r="R965">
        <v>1579.469971</v>
      </c>
      <c r="S965" s="111">
        <v>44011</v>
      </c>
      <c r="T965">
        <v>228.19487000000001</v>
      </c>
      <c r="U965" s="63">
        <v>44455</v>
      </c>
      <c r="V965" s="57">
        <v>6.59E-2</v>
      </c>
    </row>
    <row r="966" spans="1:22" x14ac:dyDescent="0.25">
      <c r="A966" s="107">
        <v>44449</v>
      </c>
      <c r="B966" s="100">
        <f t="shared" si="111"/>
        <v>46396.664062999997</v>
      </c>
      <c r="C966" s="100">
        <f t="shared" si="112"/>
        <v>3211.5058589999999</v>
      </c>
      <c r="D966" s="108">
        <f t="shared" si="113"/>
        <v>6.5899999999999997E-4</v>
      </c>
      <c r="F966" s="108">
        <f t="shared" si="107"/>
        <v>1.3495103066238912E-2</v>
      </c>
      <c r="G966" s="108">
        <f t="shared" si="108"/>
        <v>-6.5044533690882034E-2</v>
      </c>
      <c r="I966" s="118">
        <f t="shared" si="109"/>
        <v>1.5882730434045372E-4</v>
      </c>
      <c r="J966" s="118">
        <f t="shared" si="110"/>
        <v>4.3780868485924314E-3</v>
      </c>
      <c r="Q966" s="111">
        <v>42863</v>
      </c>
      <c r="R966">
        <v>1596.920044</v>
      </c>
      <c r="S966" s="111">
        <v>44012</v>
      </c>
      <c r="T966">
        <v>226.31500199999999</v>
      </c>
      <c r="U966" s="63">
        <v>44456</v>
      </c>
      <c r="V966" s="57">
        <v>6.3399999999999998E-2</v>
      </c>
    </row>
    <row r="967" spans="1:22" x14ac:dyDescent="0.25">
      <c r="A967" s="107">
        <v>44452</v>
      </c>
      <c r="B967" s="100">
        <f t="shared" si="111"/>
        <v>46057.214844000002</v>
      </c>
      <c r="C967" s="100">
        <f t="shared" si="112"/>
        <v>3285.5117190000001</v>
      </c>
      <c r="D967" s="108">
        <f t="shared" si="113"/>
        <v>6.5899999999999997E-4</v>
      </c>
      <c r="F967" s="108">
        <f t="shared" si="107"/>
        <v>-7.3431368876484271E-3</v>
      </c>
      <c r="G967" s="108">
        <f t="shared" si="108"/>
        <v>2.2782472139043719E-2</v>
      </c>
      <c r="I967" s="118">
        <f t="shared" si="109"/>
        <v>6.7824603831910166E-5</v>
      </c>
      <c r="J967" s="118">
        <f t="shared" si="110"/>
        <v>4.6915095549290251E-4</v>
      </c>
      <c r="Q967" s="111">
        <v>42864</v>
      </c>
      <c r="R967">
        <v>1723.8900149999999</v>
      </c>
      <c r="S967" s="111">
        <v>44013</v>
      </c>
      <c r="T967">
        <v>231.11341899999999</v>
      </c>
      <c r="U967" s="63">
        <v>44459</v>
      </c>
      <c r="V967" s="57">
        <v>6.3399999999999998E-2</v>
      </c>
    </row>
    <row r="968" spans="1:22" x14ac:dyDescent="0.25">
      <c r="A968" s="107">
        <v>44453</v>
      </c>
      <c r="B968" s="100">
        <f t="shared" si="111"/>
        <v>44960.050780999998</v>
      </c>
      <c r="C968" s="100">
        <f t="shared" si="112"/>
        <v>3429.1696780000002</v>
      </c>
      <c r="D968" s="108">
        <f t="shared" si="113"/>
        <v>6.5899999999999997E-4</v>
      </c>
      <c r="F968" s="108">
        <f t="shared" si="107"/>
        <v>-2.4110089510573474E-2</v>
      </c>
      <c r="G968" s="108">
        <f t="shared" si="108"/>
        <v>4.2795741253570441E-2</v>
      </c>
      <c r="I968" s="118">
        <f t="shared" si="109"/>
        <v>6.2512610899352269E-4</v>
      </c>
      <c r="J968" s="118">
        <f t="shared" si="110"/>
        <v>1.7366524227719041E-3</v>
      </c>
      <c r="Q968" s="111">
        <v>42865</v>
      </c>
      <c r="R968">
        <v>1756.5200199999999</v>
      </c>
      <c r="S968" s="111">
        <v>44014</v>
      </c>
      <c r="T968">
        <v>229.39219700000001</v>
      </c>
      <c r="U968" s="63">
        <v>44460</v>
      </c>
      <c r="V968" s="57">
        <v>6.3399999999999998E-2</v>
      </c>
    </row>
    <row r="969" spans="1:22" x14ac:dyDescent="0.25">
      <c r="A969" s="107">
        <v>44454</v>
      </c>
      <c r="B969" s="100">
        <f t="shared" si="111"/>
        <v>47098</v>
      </c>
      <c r="C969" s="100">
        <f t="shared" si="112"/>
        <v>3615.2827149999998</v>
      </c>
      <c r="D969" s="108">
        <f t="shared" si="113"/>
        <v>6.5899999999999997E-4</v>
      </c>
      <c r="F969" s="108">
        <f t="shared" ref="F969:F1032" si="114">LN(B969)-LN(B968)</f>
        <v>4.6456202220349851E-2</v>
      </c>
      <c r="G969" s="108">
        <f t="shared" ref="G969:G1032" si="115">LN(C969)-LN(C968)</f>
        <v>5.2851903150754609E-2</v>
      </c>
      <c r="I969" s="118">
        <f t="shared" ref="I969:I1032" si="116">(F969-N$6)^2</f>
        <v>2.0760571072942417E-3</v>
      </c>
      <c r="J969" s="118">
        <f t="shared" ref="J969:J1032" si="117">(G969-O$6)^2</f>
        <v>2.6759229405490439E-3</v>
      </c>
      <c r="Q969" s="111">
        <v>42866</v>
      </c>
      <c r="R969">
        <v>1780.369995</v>
      </c>
      <c r="S969" s="111">
        <v>44015</v>
      </c>
      <c r="T969">
        <v>225.38706999999999</v>
      </c>
      <c r="U969" s="63">
        <v>44461</v>
      </c>
      <c r="V969" s="57">
        <v>7.0999999999999994E-2</v>
      </c>
    </row>
    <row r="970" spans="1:22" x14ac:dyDescent="0.25">
      <c r="A970" s="107">
        <v>44455</v>
      </c>
      <c r="B970" s="100">
        <f t="shared" si="111"/>
        <v>48158.90625</v>
      </c>
      <c r="C970" s="100">
        <f t="shared" si="112"/>
        <v>3571.294922</v>
      </c>
      <c r="D970" s="108">
        <f t="shared" si="113"/>
        <v>6.5899999999999997E-4</v>
      </c>
      <c r="F970" s="108">
        <f t="shared" si="114"/>
        <v>2.227555271107029E-2</v>
      </c>
      <c r="G970" s="108">
        <f t="shared" si="115"/>
        <v>-1.2241805365873049E-2</v>
      </c>
      <c r="I970" s="118">
        <f t="shared" si="116"/>
        <v>4.5723782816139427E-4</v>
      </c>
      <c r="J970" s="118">
        <f t="shared" si="117"/>
        <v>1.7860677892022134E-4</v>
      </c>
      <c r="Q970" s="111">
        <v>42867</v>
      </c>
      <c r="R970">
        <v>1845.76001</v>
      </c>
      <c r="S970" s="111">
        <v>44016</v>
      </c>
      <c r="T970">
        <v>229.07411200000001</v>
      </c>
      <c r="U970" s="63">
        <v>44462</v>
      </c>
      <c r="V970" s="57">
        <v>7.0999999999999994E-2</v>
      </c>
    </row>
    <row r="971" spans="1:22" x14ac:dyDescent="0.25">
      <c r="A971" s="107">
        <v>44456</v>
      </c>
      <c r="B971" s="100">
        <f t="shared" ref="B971:B1034" si="118">VLOOKUP(A971,Q$2:R$2842,2)</f>
        <v>47771.003905999998</v>
      </c>
      <c r="C971" s="100">
        <f t="shared" si="112"/>
        <v>3398.538818</v>
      </c>
      <c r="D971" s="108">
        <f t="shared" si="113"/>
        <v>6.3400000000000001E-4</v>
      </c>
      <c r="F971" s="108">
        <f t="shared" si="114"/>
        <v>-8.0872473986488558E-3</v>
      </c>
      <c r="G971" s="108">
        <f t="shared" si="115"/>
        <v>-4.9582673435363489E-2</v>
      </c>
      <c r="I971" s="118">
        <f t="shared" si="116"/>
        <v>8.0634651837963909E-5</v>
      </c>
      <c r="J971" s="118">
        <f t="shared" si="117"/>
        <v>2.5710226603552675E-3</v>
      </c>
      <c r="Q971" s="111">
        <v>42868</v>
      </c>
      <c r="R971">
        <v>1723.119995</v>
      </c>
      <c r="S971" s="111">
        <v>44017</v>
      </c>
      <c r="T971">
        <v>227.66459699999999</v>
      </c>
      <c r="U971" s="63">
        <v>44463</v>
      </c>
      <c r="V971" s="57">
        <v>7.0999999999999994E-2</v>
      </c>
    </row>
    <row r="972" spans="1:22" x14ac:dyDescent="0.25">
      <c r="A972" s="107">
        <v>44459</v>
      </c>
      <c r="B972" s="100">
        <f t="shared" si="118"/>
        <v>47261.40625</v>
      </c>
      <c r="C972" s="100">
        <f t="shared" si="112"/>
        <v>2958.9934079999998</v>
      </c>
      <c r="D972" s="108">
        <f t="shared" si="113"/>
        <v>6.3400000000000001E-4</v>
      </c>
      <c r="F972" s="108">
        <f t="shared" si="114"/>
        <v>-1.0724815664858056E-2</v>
      </c>
      <c r="G972" s="108">
        <f t="shared" si="115"/>
        <v>-0.13849643420137259</v>
      </c>
      <c r="I972" s="118">
        <f t="shared" si="116"/>
        <v>1.3496045590165168E-4</v>
      </c>
      <c r="J972" s="118">
        <f t="shared" si="117"/>
        <v>1.9493468945960577E-2</v>
      </c>
      <c r="Q972" s="111">
        <v>42869</v>
      </c>
      <c r="R972">
        <v>1800.8599850000001</v>
      </c>
      <c r="S972" s="111">
        <v>44018</v>
      </c>
      <c r="T972">
        <v>241.510223</v>
      </c>
      <c r="U972" s="63">
        <v>44466</v>
      </c>
      <c r="V972" s="57">
        <v>7.0999999999999994E-2</v>
      </c>
    </row>
    <row r="973" spans="1:22" x14ac:dyDescent="0.25">
      <c r="A973" s="107">
        <v>44460</v>
      </c>
      <c r="B973" s="100">
        <f t="shared" si="118"/>
        <v>43012.234375</v>
      </c>
      <c r="C973" s="100">
        <f t="shared" si="112"/>
        <v>2764.4311520000001</v>
      </c>
      <c r="D973" s="108">
        <f t="shared" si="113"/>
        <v>6.3400000000000001E-4</v>
      </c>
      <c r="F973" s="108">
        <f t="shared" si="114"/>
        <v>-9.4209431349190353E-2</v>
      </c>
      <c r="G973" s="108">
        <f t="shared" si="115"/>
        <v>-6.8014263472865544E-2</v>
      </c>
      <c r="I973" s="118">
        <f t="shared" si="116"/>
        <v>9.0443645155940909E-3</v>
      </c>
      <c r="J973" s="118">
        <f t="shared" si="117"/>
        <v>4.7799030359603747E-3</v>
      </c>
      <c r="Q973" s="111">
        <v>42870</v>
      </c>
      <c r="R973">
        <v>1808.4399410000001</v>
      </c>
      <c r="S973" s="111">
        <v>44019</v>
      </c>
      <c r="T973">
        <v>239.07553100000001</v>
      </c>
      <c r="U973" s="63">
        <v>44467</v>
      </c>
      <c r="V973" s="57">
        <v>7.3499999999999996E-2</v>
      </c>
    </row>
    <row r="974" spans="1:22" x14ac:dyDescent="0.25">
      <c r="A974" s="107">
        <v>44461</v>
      </c>
      <c r="B974" s="100">
        <f t="shared" si="118"/>
        <v>40677.953125</v>
      </c>
      <c r="C974" s="100">
        <f t="shared" si="112"/>
        <v>3077.8679200000001</v>
      </c>
      <c r="D974" s="108">
        <f t="shared" si="113"/>
        <v>7.0999999999999991E-4</v>
      </c>
      <c r="F974" s="108">
        <f t="shared" si="114"/>
        <v>-5.5798342154311342E-2</v>
      </c>
      <c r="G974" s="108">
        <f t="shared" si="115"/>
        <v>0.10740224135175858</v>
      </c>
      <c r="I974" s="118">
        <f t="shared" si="116"/>
        <v>3.2138439356772302E-3</v>
      </c>
      <c r="J974" s="118">
        <f t="shared" si="117"/>
        <v>1.129536655452127E-2</v>
      </c>
      <c r="Q974" s="111">
        <v>42871</v>
      </c>
      <c r="R974">
        <v>1741.6999510000001</v>
      </c>
      <c r="S974" s="111">
        <v>44020</v>
      </c>
      <c r="T974">
        <v>246.67001300000001</v>
      </c>
      <c r="U974" s="63">
        <v>44468</v>
      </c>
      <c r="V974" s="57">
        <v>6.8500000000000005E-2</v>
      </c>
    </row>
    <row r="975" spans="1:22" x14ac:dyDescent="0.25">
      <c r="A975" s="107">
        <v>44462</v>
      </c>
      <c r="B975" s="100">
        <f t="shared" si="118"/>
        <v>43560.296875</v>
      </c>
      <c r="C975" s="100">
        <f t="shared" si="112"/>
        <v>3155.523682</v>
      </c>
      <c r="D975" s="108">
        <f t="shared" si="113"/>
        <v>7.0999999999999991E-4</v>
      </c>
      <c r="F975" s="108">
        <f t="shared" si="114"/>
        <v>6.8459859933899025E-2</v>
      </c>
      <c r="G975" s="108">
        <f t="shared" si="115"/>
        <v>2.4917343490450605E-2</v>
      </c>
      <c r="I975" s="118">
        <f t="shared" si="116"/>
        <v>4.5653572443484676E-3</v>
      </c>
      <c r="J975" s="118">
        <f t="shared" si="117"/>
        <v>5.6619080034591297E-4</v>
      </c>
      <c r="Q975" s="111">
        <v>42872</v>
      </c>
      <c r="R975">
        <v>1726.7299800000001</v>
      </c>
      <c r="S975" s="111">
        <v>44021</v>
      </c>
      <c r="T975">
        <v>243.015961</v>
      </c>
      <c r="U975" s="63">
        <v>44469</v>
      </c>
      <c r="V975" s="57">
        <v>6.8500000000000005E-2</v>
      </c>
    </row>
    <row r="976" spans="1:22" x14ac:dyDescent="0.25">
      <c r="A976" s="107">
        <v>44463</v>
      </c>
      <c r="B976" s="100">
        <f t="shared" si="118"/>
        <v>44894.300780999998</v>
      </c>
      <c r="C976" s="100">
        <f t="shared" si="112"/>
        <v>2931.6691890000002</v>
      </c>
      <c r="D976" s="108">
        <f t="shared" si="113"/>
        <v>7.0999999999999991E-4</v>
      </c>
      <c r="F976" s="108">
        <f t="shared" si="114"/>
        <v>3.0164741957143804E-2</v>
      </c>
      <c r="G976" s="108">
        <f t="shared" si="115"/>
        <v>-7.358251710902497E-2</v>
      </c>
      <c r="I976" s="118">
        <f t="shared" si="116"/>
        <v>8.5686809849111652E-4</v>
      </c>
      <c r="J976" s="118">
        <f t="shared" si="117"/>
        <v>5.5808514374349671E-3</v>
      </c>
      <c r="Q976" s="111">
        <v>42873</v>
      </c>
      <c r="R976">
        <v>1818.6999510000001</v>
      </c>
      <c r="S976" s="111">
        <v>44022</v>
      </c>
      <c r="T976">
        <v>240.98498499999999</v>
      </c>
      <c r="U976" s="63">
        <v>44470</v>
      </c>
      <c r="V976" s="57">
        <v>7.3499999999999996E-2</v>
      </c>
    </row>
    <row r="977" spans="1:22" x14ac:dyDescent="0.25">
      <c r="A977" s="107">
        <v>44466</v>
      </c>
      <c r="B977" s="100">
        <f t="shared" si="118"/>
        <v>43234.183594000002</v>
      </c>
      <c r="C977" s="100">
        <f t="shared" si="112"/>
        <v>2934.1389159999999</v>
      </c>
      <c r="D977" s="108">
        <f t="shared" si="113"/>
        <v>7.0999999999999991E-4</v>
      </c>
      <c r="F977" s="108">
        <f t="shared" si="114"/>
        <v>-3.7679386065104126E-2</v>
      </c>
      <c r="G977" s="108">
        <f t="shared" si="115"/>
        <v>8.420756703015897E-4</v>
      </c>
      <c r="I977" s="118">
        <f t="shared" si="116"/>
        <v>1.4877851906656689E-3</v>
      </c>
      <c r="J977" s="118">
        <f t="shared" si="117"/>
        <v>7.8682316136953578E-8</v>
      </c>
      <c r="Q977" s="111">
        <v>42874</v>
      </c>
      <c r="R977">
        <v>1897.369995</v>
      </c>
      <c r="S977" s="111">
        <v>44023</v>
      </c>
      <c r="T977">
        <v>239.45817600000001</v>
      </c>
      <c r="U977" s="63">
        <v>44473</v>
      </c>
      <c r="V977" s="57">
        <v>7.3499999999999996E-2</v>
      </c>
    </row>
    <row r="978" spans="1:22" x14ac:dyDescent="0.25">
      <c r="A978" s="107">
        <v>44467</v>
      </c>
      <c r="B978" s="100">
        <f t="shared" si="118"/>
        <v>42200.898437999997</v>
      </c>
      <c r="C978" s="100">
        <f t="shared" si="112"/>
        <v>2807.2966310000002</v>
      </c>
      <c r="D978" s="108">
        <f t="shared" si="113"/>
        <v>7.3499999999999998E-4</v>
      </c>
      <c r="F978" s="108">
        <f t="shared" si="114"/>
        <v>-2.4189958430451242E-2</v>
      </c>
      <c r="G978" s="108">
        <f t="shared" si="115"/>
        <v>-4.4192058315847049E-2</v>
      </c>
      <c r="I978" s="118">
        <f t="shared" si="116"/>
        <v>6.2912633689901653E-4</v>
      </c>
      <c r="J978" s="118">
        <f t="shared" si="117"/>
        <v>2.0534163870798258E-3</v>
      </c>
      <c r="Q978" s="111">
        <v>42875</v>
      </c>
      <c r="R978">
        <v>1984.23999</v>
      </c>
      <c r="S978" s="111">
        <v>44024</v>
      </c>
      <c r="T978">
        <v>242.131699</v>
      </c>
      <c r="U978" s="63">
        <v>44474</v>
      </c>
      <c r="V978" s="57">
        <v>7.6100000000000001E-2</v>
      </c>
    </row>
    <row r="979" spans="1:22" x14ac:dyDescent="0.25">
      <c r="A979" s="107">
        <v>44468</v>
      </c>
      <c r="B979" s="100">
        <f t="shared" si="118"/>
        <v>41064.984375</v>
      </c>
      <c r="C979" s="100">
        <f t="shared" si="112"/>
        <v>2853.1433109999998</v>
      </c>
      <c r="D979" s="108">
        <f t="shared" si="113"/>
        <v>6.8500000000000006E-4</v>
      </c>
      <c r="F979" s="108">
        <f t="shared" si="114"/>
        <v>-2.7285714117592619E-2</v>
      </c>
      <c r="G979" s="108">
        <f t="shared" si="115"/>
        <v>1.619933540502938E-2</v>
      </c>
      <c r="I979" s="118">
        <f t="shared" si="116"/>
        <v>7.9400794917413122E-4</v>
      </c>
      <c r="J979" s="118">
        <f t="shared" si="117"/>
        <v>2.2730857304543959E-4</v>
      </c>
      <c r="Q979" s="111">
        <v>42876</v>
      </c>
      <c r="R979">
        <v>2067.030029</v>
      </c>
      <c r="S979" s="111">
        <v>44025</v>
      </c>
      <c r="T979">
        <v>239.60458399999999</v>
      </c>
      <c r="U979" s="63">
        <v>44475</v>
      </c>
      <c r="V979" s="57">
        <v>8.6199999999999999E-2</v>
      </c>
    </row>
    <row r="980" spans="1:22" x14ac:dyDescent="0.25">
      <c r="A980" s="107">
        <v>44469</v>
      </c>
      <c r="B980" s="100">
        <f t="shared" si="118"/>
        <v>41551.269530999998</v>
      </c>
      <c r="C980" s="100">
        <f t="shared" si="112"/>
        <v>3001.6789549999999</v>
      </c>
      <c r="D980" s="108">
        <f t="shared" si="113"/>
        <v>6.8500000000000006E-4</v>
      </c>
      <c r="F980" s="108">
        <f t="shared" si="114"/>
        <v>1.1772278432967909E-2</v>
      </c>
      <c r="G980" s="108">
        <f t="shared" si="115"/>
        <v>5.0750481132449288E-2</v>
      </c>
      <c r="I980" s="118">
        <f t="shared" si="116"/>
        <v>1.1837104660942724E-4</v>
      </c>
      <c r="J980" s="118">
        <f t="shared" si="117"/>
        <v>2.4629286350077392E-3</v>
      </c>
      <c r="Q980" s="111">
        <v>42877</v>
      </c>
      <c r="R980">
        <v>2043.1899410000001</v>
      </c>
      <c r="S980" s="111">
        <v>44026</v>
      </c>
      <c r="T980">
        <v>240.21148700000001</v>
      </c>
      <c r="U980" s="63">
        <v>44476</v>
      </c>
      <c r="V980" s="57">
        <v>9.1300000000000006E-2</v>
      </c>
    </row>
    <row r="981" spans="1:22" x14ac:dyDescent="0.25">
      <c r="A981" s="107">
        <v>44470</v>
      </c>
      <c r="B981" s="100">
        <f t="shared" si="118"/>
        <v>43816.742187999997</v>
      </c>
      <c r="C981" s="100">
        <f t="shared" si="112"/>
        <v>3307.5161130000001</v>
      </c>
      <c r="D981" s="108">
        <f t="shared" si="113"/>
        <v>7.3499999999999998E-4</v>
      </c>
      <c r="F981" s="108">
        <f t="shared" si="114"/>
        <v>5.308791095108667E-2</v>
      </c>
      <c r="G981" s="108">
        <f t="shared" si="115"/>
        <v>9.7025704862248929E-2</v>
      </c>
      <c r="I981" s="118">
        <f t="shared" si="116"/>
        <v>2.724367966344874E-3</v>
      </c>
      <c r="J981" s="118">
        <f t="shared" si="117"/>
        <v>9.1974094823984477E-3</v>
      </c>
      <c r="Q981" s="111">
        <v>42878</v>
      </c>
      <c r="R981">
        <v>2191.5600589999999</v>
      </c>
      <c r="S981" s="111">
        <v>44027</v>
      </c>
      <c r="T981">
        <v>238.42352299999999</v>
      </c>
      <c r="U981" s="63">
        <v>44477</v>
      </c>
      <c r="V981" s="57">
        <v>8.8800000000000004E-2</v>
      </c>
    </row>
    <row r="982" spans="1:22" x14ac:dyDescent="0.25">
      <c r="A982" s="107">
        <v>44473</v>
      </c>
      <c r="B982" s="100">
        <f t="shared" si="118"/>
        <v>48208.90625</v>
      </c>
      <c r="C982" s="100">
        <f t="shared" si="112"/>
        <v>3380.0891109999998</v>
      </c>
      <c r="D982" s="108">
        <f t="shared" si="113"/>
        <v>7.3499999999999998E-4</v>
      </c>
      <c r="F982" s="108">
        <f t="shared" si="114"/>
        <v>9.5527794876547389E-2</v>
      </c>
      <c r="G982" s="108">
        <f t="shared" si="115"/>
        <v>2.1704584698143847E-2</v>
      </c>
      <c r="I982" s="118">
        <f t="shared" si="116"/>
        <v>8.9558518041755533E-3</v>
      </c>
      <c r="J982" s="118">
        <f t="shared" si="117"/>
        <v>4.2361894401802164E-4</v>
      </c>
      <c r="Q982" s="111">
        <v>42879</v>
      </c>
      <c r="R982">
        <v>2321.3701169999999</v>
      </c>
      <c r="S982" s="111">
        <v>44028</v>
      </c>
      <c r="T982">
        <v>233.640884</v>
      </c>
      <c r="U982" s="63">
        <v>44481</v>
      </c>
      <c r="V982" s="57">
        <v>9.1300000000000006E-2</v>
      </c>
    </row>
    <row r="983" spans="1:22" x14ac:dyDescent="0.25">
      <c r="A983" s="107">
        <v>44474</v>
      </c>
      <c r="B983" s="100">
        <f t="shared" si="118"/>
        <v>49174.960937999997</v>
      </c>
      <c r="C983" s="100">
        <f t="shared" si="112"/>
        <v>3518.5185550000001</v>
      </c>
      <c r="D983" s="108">
        <f t="shared" si="113"/>
        <v>7.6099999999999996E-4</v>
      </c>
      <c r="F983" s="108">
        <f t="shared" si="114"/>
        <v>1.984078896973962E-2</v>
      </c>
      <c r="G983" s="108">
        <f t="shared" si="115"/>
        <v>4.0137962616052292E-2</v>
      </c>
      <c r="I983" s="118">
        <f t="shared" si="116"/>
        <v>3.5904021130955425E-4</v>
      </c>
      <c r="J983" s="118">
        <f t="shared" si="117"/>
        <v>1.522200131144837E-3</v>
      </c>
      <c r="Q983" s="111">
        <v>42880</v>
      </c>
      <c r="R983">
        <v>2446.23999</v>
      </c>
      <c r="S983" s="111">
        <v>44029</v>
      </c>
      <c r="T983">
        <v>232.773087</v>
      </c>
      <c r="U983" s="63">
        <v>44482</v>
      </c>
      <c r="V983" s="57">
        <v>9.3799999999999994E-2</v>
      </c>
    </row>
    <row r="984" spans="1:22" x14ac:dyDescent="0.25">
      <c r="A984" s="107">
        <v>44475</v>
      </c>
      <c r="B984" s="100">
        <f t="shared" si="118"/>
        <v>51486.664062999997</v>
      </c>
      <c r="C984" s="100">
        <f t="shared" si="112"/>
        <v>3580.5620119999999</v>
      </c>
      <c r="D984" s="108">
        <f t="shared" si="113"/>
        <v>8.6200000000000003E-4</v>
      </c>
      <c r="F984" s="108">
        <f t="shared" si="114"/>
        <v>4.5938253975192467E-2</v>
      </c>
      <c r="G984" s="108">
        <f t="shared" si="115"/>
        <v>1.7479738719048399E-2</v>
      </c>
      <c r="I984" s="118">
        <f t="shared" si="116"/>
        <v>2.0291260285836754E-3</v>
      </c>
      <c r="J984" s="118">
        <f t="shared" si="117"/>
        <v>2.6755666251874837E-4</v>
      </c>
      <c r="Q984" s="111">
        <v>42881</v>
      </c>
      <c r="R984">
        <v>2320.889893</v>
      </c>
      <c r="S984" s="111">
        <v>44030</v>
      </c>
      <c r="T984">
        <v>235.48381000000001</v>
      </c>
      <c r="U984" s="63">
        <v>44483</v>
      </c>
      <c r="V984" s="57">
        <v>9.3799999999999994E-2</v>
      </c>
    </row>
    <row r="985" spans="1:22" x14ac:dyDescent="0.25">
      <c r="A985" s="107">
        <v>44476</v>
      </c>
      <c r="B985" s="100">
        <f t="shared" si="118"/>
        <v>55338.625</v>
      </c>
      <c r="C985" s="100">
        <f t="shared" si="112"/>
        <v>3587.9748540000001</v>
      </c>
      <c r="D985" s="108">
        <f t="shared" si="113"/>
        <v>9.1300000000000007E-4</v>
      </c>
      <c r="F985" s="108">
        <f t="shared" si="114"/>
        <v>7.2148303742775255E-2</v>
      </c>
      <c r="G985" s="108">
        <f t="shared" si="115"/>
        <v>2.0681611271058387E-3</v>
      </c>
      <c r="I985" s="118">
        <f t="shared" si="116"/>
        <v>5.0773991805697881E-3</v>
      </c>
      <c r="J985" s="118">
        <f t="shared" si="117"/>
        <v>8.9412489108431876E-7</v>
      </c>
      <c r="Q985" s="111">
        <v>42882</v>
      </c>
      <c r="R985">
        <v>2196.2700199999999</v>
      </c>
      <c r="S985" s="111">
        <v>44031</v>
      </c>
      <c r="T985">
        <v>238.48751799999999</v>
      </c>
      <c r="U985" s="63">
        <v>44484</v>
      </c>
      <c r="V985" s="57">
        <v>9.64E-2</v>
      </c>
    </row>
    <row r="986" spans="1:22" x14ac:dyDescent="0.25">
      <c r="A986" s="107">
        <v>44477</v>
      </c>
      <c r="B986" s="100">
        <f t="shared" si="118"/>
        <v>53802.144530999998</v>
      </c>
      <c r="C986" s="100">
        <f t="shared" si="112"/>
        <v>3563.7592770000001</v>
      </c>
      <c r="D986" s="108">
        <f t="shared" si="113"/>
        <v>8.8800000000000001E-4</v>
      </c>
      <c r="F986" s="108">
        <f t="shared" si="114"/>
        <v>-2.8157800101746844E-2</v>
      </c>
      <c r="G986" s="108">
        <f t="shared" si="115"/>
        <v>-6.7719714126432962E-3</v>
      </c>
      <c r="I986" s="118">
        <f t="shared" si="116"/>
        <v>8.439160166605783E-4</v>
      </c>
      <c r="J986" s="118">
        <f t="shared" si="117"/>
        <v>6.232393179496617E-5</v>
      </c>
      <c r="Q986" s="111">
        <v>42883</v>
      </c>
      <c r="R986">
        <v>2054.080078</v>
      </c>
      <c r="S986" s="111">
        <v>44032</v>
      </c>
      <c r="T986">
        <v>236.15316799999999</v>
      </c>
      <c r="U986" s="63">
        <v>44487</v>
      </c>
      <c r="V986" s="57">
        <v>9.64E-2</v>
      </c>
    </row>
    <row r="987" spans="1:22" x14ac:dyDescent="0.25">
      <c r="A987" s="107">
        <v>44480</v>
      </c>
      <c r="B987" s="100">
        <f t="shared" si="118"/>
        <v>54734.125</v>
      </c>
      <c r="C987" s="100">
        <f t="shared" si="112"/>
        <v>3545.3540039999998</v>
      </c>
      <c r="D987" s="108">
        <f t="shared" si="113"/>
        <v>8.8800000000000001E-4</v>
      </c>
      <c r="F987" s="108">
        <f t="shared" si="114"/>
        <v>1.7174044769516783E-2</v>
      </c>
      <c r="G987" s="108">
        <f t="shared" si="115"/>
        <v>-5.1779493151133948E-3</v>
      </c>
      <c r="I987" s="118">
        <f t="shared" si="116"/>
        <v>2.650908967245542E-4</v>
      </c>
      <c r="J987" s="118">
        <f t="shared" si="117"/>
        <v>3.969666150062938E-5</v>
      </c>
      <c r="Q987" s="111">
        <v>42884</v>
      </c>
      <c r="R987">
        <v>2159.429932</v>
      </c>
      <c r="S987" s="111">
        <v>44033</v>
      </c>
      <c r="T987">
        <v>245.01672400000001</v>
      </c>
      <c r="U987" s="63">
        <v>44488</v>
      </c>
      <c r="V987" s="57">
        <v>9.3799999999999994E-2</v>
      </c>
    </row>
    <row r="988" spans="1:22" x14ac:dyDescent="0.25">
      <c r="A988" s="107">
        <v>44481</v>
      </c>
      <c r="B988" s="100">
        <f t="shared" si="118"/>
        <v>57526.832030999998</v>
      </c>
      <c r="C988" s="100">
        <f t="shared" si="112"/>
        <v>3492.5732419999999</v>
      </c>
      <c r="D988" s="108">
        <f t="shared" si="113"/>
        <v>9.1300000000000007E-4</v>
      </c>
      <c r="F988" s="108">
        <f t="shared" si="114"/>
        <v>4.9764110662412264E-2</v>
      </c>
      <c r="G988" s="108">
        <f t="shared" si="115"/>
        <v>-1.4999231929891721E-2</v>
      </c>
      <c r="I988" s="118">
        <f t="shared" si="116"/>
        <v>2.3884409222971691E-3</v>
      </c>
      <c r="J988" s="118">
        <f t="shared" si="117"/>
        <v>2.5991279904862257E-4</v>
      </c>
      <c r="Q988" s="111">
        <v>42885</v>
      </c>
      <c r="R988">
        <v>2255.360107</v>
      </c>
      <c r="S988" s="111">
        <v>44034</v>
      </c>
      <c r="T988">
        <v>262.19064300000002</v>
      </c>
      <c r="U988" s="63">
        <v>44489</v>
      </c>
      <c r="V988" s="57">
        <v>8.6199999999999999E-2</v>
      </c>
    </row>
    <row r="989" spans="1:22" x14ac:dyDescent="0.25">
      <c r="A989" s="107">
        <v>44482</v>
      </c>
      <c r="B989" s="100">
        <f t="shared" si="118"/>
        <v>56038.257812999997</v>
      </c>
      <c r="C989" s="100">
        <f t="shared" si="112"/>
        <v>3606.2016600000002</v>
      </c>
      <c r="D989" s="108">
        <f t="shared" si="113"/>
        <v>9.3799999999999992E-4</v>
      </c>
      <c r="F989" s="108">
        <f t="shared" si="114"/>
        <v>-2.6216850266912672E-2</v>
      </c>
      <c r="G989" s="108">
        <f t="shared" si="115"/>
        <v>3.2016263525227018E-2</v>
      </c>
      <c r="I989" s="118">
        <f t="shared" si="116"/>
        <v>7.3491321441805342E-4</v>
      </c>
      <c r="J989" s="118">
        <f t="shared" si="117"/>
        <v>9.5441972171903824E-4</v>
      </c>
      <c r="Q989" s="111">
        <v>42886</v>
      </c>
      <c r="R989">
        <v>2187.1899410000001</v>
      </c>
      <c r="S989" s="111">
        <v>44035</v>
      </c>
      <c r="T989">
        <v>274.68905599999999</v>
      </c>
      <c r="U989" s="63">
        <v>44490</v>
      </c>
      <c r="V989" s="57">
        <v>0.104</v>
      </c>
    </row>
    <row r="990" spans="1:22" x14ac:dyDescent="0.25">
      <c r="A990" s="107">
        <v>44483</v>
      </c>
      <c r="B990" s="100">
        <f t="shared" si="118"/>
        <v>57372.832030999998</v>
      </c>
      <c r="C990" s="100">
        <f t="shared" si="112"/>
        <v>3786.0141600000002</v>
      </c>
      <c r="D990" s="108">
        <f t="shared" si="113"/>
        <v>9.3799999999999992E-4</v>
      </c>
      <c r="F990" s="108">
        <f t="shared" si="114"/>
        <v>2.3536249005408294E-2</v>
      </c>
      <c r="G990" s="108">
        <f t="shared" si="115"/>
        <v>4.8658746196858615E-2</v>
      </c>
      <c r="I990" s="118">
        <f t="shared" si="116"/>
        <v>5.127424240248074E-4</v>
      </c>
      <c r="J990" s="118">
        <f t="shared" si="117"/>
        <v>2.259687158185203E-3</v>
      </c>
      <c r="Q990" s="111">
        <v>42887</v>
      </c>
      <c r="R990">
        <v>2288.330078</v>
      </c>
      <c r="S990" s="111">
        <v>44036</v>
      </c>
      <c r="T990">
        <v>279.21542399999998</v>
      </c>
      <c r="U990" s="63">
        <v>44491</v>
      </c>
      <c r="V990" s="57">
        <v>0.1091</v>
      </c>
    </row>
    <row r="991" spans="1:22" x14ac:dyDescent="0.25">
      <c r="A991" s="107">
        <v>44484</v>
      </c>
      <c r="B991" s="100">
        <f t="shared" si="118"/>
        <v>57345.902344000002</v>
      </c>
      <c r="C991" s="100">
        <f t="shared" si="112"/>
        <v>3862.6347660000001</v>
      </c>
      <c r="D991" s="108">
        <f t="shared" si="113"/>
        <v>9.6400000000000001E-4</v>
      </c>
      <c r="F991" s="108">
        <f t="shared" si="114"/>
        <v>-4.6949066586776667E-4</v>
      </c>
      <c r="G991" s="108">
        <f t="shared" si="115"/>
        <v>2.0035739613753378E-2</v>
      </c>
      <c r="I991" s="118">
        <f t="shared" si="116"/>
        <v>1.8548348243521532E-6</v>
      </c>
      <c r="J991" s="118">
        <f t="shared" si="117"/>
        <v>3.5770763104020351E-4</v>
      </c>
      <c r="Q991" s="111">
        <v>42888</v>
      </c>
      <c r="R991">
        <v>2404.030029</v>
      </c>
      <c r="S991" s="111">
        <v>44037</v>
      </c>
      <c r="T991">
        <v>304.05676299999999</v>
      </c>
      <c r="U991" s="63">
        <v>44494</v>
      </c>
      <c r="V991" s="57">
        <v>0.1116</v>
      </c>
    </row>
    <row r="992" spans="1:22" x14ac:dyDescent="0.25">
      <c r="A992" s="107">
        <v>44487</v>
      </c>
      <c r="B992" s="100">
        <f t="shared" si="118"/>
        <v>61548.804687999997</v>
      </c>
      <c r="C992" s="100">
        <f t="shared" si="112"/>
        <v>3748.7602539999998</v>
      </c>
      <c r="D992" s="108">
        <f t="shared" si="113"/>
        <v>9.6400000000000001E-4</v>
      </c>
      <c r="F992" s="108">
        <f t="shared" si="114"/>
        <v>7.0729041214306676E-2</v>
      </c>
      <c r="G992" s="108">
        <f t="shared" si="115"/>
        <v>-2.9924346099866383E-2</v>
      </c>
      <c r="I992" s="118">
        <f t="shared" si="116"/>
        <v>4.8771519108374486E-3</v>
      </c>
      <c r="J992" s="118">
        <f t="shared" si="117"/>
        <v>9.6391158009018522E-4</v>
      </c>
      <c r="Q992" s="111">
        <v>42889</v>
      </c>
      <c r="R992">
        <v>2493.719971</v>
      </c>
      <c r="S992" s="111">
        <v>44038</v>
      </c>
      <c r="T992">
        <v>309.64361600000001</v>
      </c>
      <c r="U992" s="63">
        <v>44495</v>
      </c>
      <c r="V992" s="57">
        <v>0.1116</v>
      </c>
    </row>
    <row r="993" spans="1:22" x14ac:dyDescent="0.25">
      <c r="A993" s="107">
        <v>44488</v>
      </c>
      <c r="B993" s="100">
        <f t="shared" si="118"/>
        <v>62043.164062999997</v>
      </c>
      <c r="C993" s="100">
        <f t="shared" si="112"/>
        <v>3877.6508789999998</v>
      </c>
      <c r="D993" s="108">
        <f t="shared" si="113"/>
        <v>9.3799999999999992E-4</v>
      </c>
      <c r="F993" s="108">
        <f t="shared" si="114"/>
        <v>7.9999051154207024E-3</v>
      </c>
      <c r="G993" s="108">
        <f t="shared" si="115"/>
        <v>3.3804340334407712E-2</v>
      </c>
      <c r="I993" s="118">
        <f t="shared" si="116"/>
        <v>5.0516166380762035E-5</v>
      </c>
      <c r="J993" s="118">
        <f t="shared" si="117"/>
        <v>1.0680975008307656E-3</v>
      </c>
      <c r="Q993" s="111">
        <v>42890</v>
      </c>
      <c r="R993">
        <v>2547.790039</v>
      </c>
      <c r="S993" s="111">
        <v>44039</v>
      </c>
      <c r="T993">
        <v>321.51409899999999</v>
      </c>
      <c r="U993" s="63">
        <v>44496</v>
      </c>
      <c r="V993" s="57">
        <v>0.1091</v>
      </c>
    </row>
    <row r="994" spans="1:22" x14ac:dyDescent="0.25">
      <c r="A994" s="107">
        <v>44489</v>
      </c>
      <c r="B994" s="100">
        <f t="shared" si="118"/>
        <v>64284.585937999997</v>
      </c>
      <c r="C994" s="100">
        <f t="shared" si="112"/>
        <v>4155.9921880000002</v>
      </c>
      <c r="D994" s="108">
        <f t="shared" si="113"/>
        <v>8.6200000000000003E-4</v>
      </c>
      <c r="F994" s="108">
        <f t="shared" si="114"/>
        <v>3.54895441008658E-2</v>
      </c>
      <c r="G994" s="108">
        <f t="shared" si="115"/>
        <v>6.9321666819684324E-2</v>
      </c>
      <c r="I994" s="118">
        <f t="shared" si="116"/>
        <v>1.1969601282109323E-3</v>
      </c>
      <c r="J994" s="118">
        <f t="shared" si="117"/>
        <v>4.6511155312569533E-3</v>
      </c>
      <c r="Q994" s="111">
        <v>42891</v>
      </c>
      <c r="R994">
        <v>2512.3999020000001</v>
      </c>
      <c r="S994" s="111">
        <v>44040</v>
      </c>
      <c r="T994">
        <v>316.65725700000002</v>
      </c>
      <c r="U994" s="63">
        <v>44497</v>
      </c>
      <c r="V994" s="57">
        <v>0.1065</v>
      </c>
    </row>
    <row r="995" spans="1:22" x14ac:dyDescent="0.25">
      <c r="A995" s="107">
        <v>44490</v>
      </c>
      <c r="B995" s="100">
        <f t="shared" si="118"/>
        <v>66002.234375</v>
      </c>
      <c r="C995" s="100">
        <f t="shared" si="112"/>
        <v>4054.3227539999998</v>
      </c>
      <c r="D995" s="108">
        <f t="shared" si="113"/>
        <v>1.0399999999999999E-3</v>
      </c>
      <c r="F995" s="108">
        <f t="shared" si="114"/>
        <v>2.6368714140595273E-2</v>
      </c>
      <c r="G995" s="108">
        <f t="shared" si="115"/>
        <v>-2.476753496755002E-2</v>
      </c>
      <c r="I995" s="118">
        <f t="shared" si="116"/>
        <v>6.4904092408674661E-4</v>
      </c>
      <c r="J995" s="118">
        <f t="shared" si="117"/>
        <v>6.702980195431097E-4</v>
      </c>
      <c r="Q995" s="111">
        <v>42892</v>
      </c>
      <c r="R995">
        <v>2690.8400879999999</v>
      </c>
      <c r="S995" s="111">
        <v>44041</v>
      </c>
      <c r="T995">
        <v>318.19088699999998</v>
      </c>
      <c r="U995" s="63">
        <v>44498</v>
      </c>
      <c r="V995" s="57">
        <v>0.1192</v>
      </c>
    </row>
    <row r="996" spans="1:22" x14ac:dyDescent="0.25">
      <c r="A996" s="107">
        <v>44491</v>
      </c>
      <c r="B996" s="100">
        <f t="shared" si="118"/>
        <v>62237.890625</v>
      </c>
      <c r="C996" s="100">
        <f t="shared" si="112"/>
        <v>3970.181885</v>
      </c>
      <c r="D996" s="108">
        <f t="shared" si="113"/>
        <v>1.091E-3</v>
      </c>
      <c r="F996" s="108">
        <f t="shared" si="114"/>
        <v>-5.8724607310733035E-2</v>
      </c>
      <c r="G996" s="108">
        <f t="shared" si="115"/>
        <v>-2.0971750064562755E-2</v>
      </c>
      <c r="I996" s="118">
        <f t="shared" si="116"/>
        <v>3.5541914408121346E-3</v>
      </c>
      <c r="J996" s="118">
        <f t="shared" si="117"/>
        <v>4.8815939242198586E-4</v>
      </c>
      <c r="Q996" s="111">
        <v>42893</v>
      </c>
      <c r="R996">
        <v>2869.3798830000001</v>
      </c>
      <c r="S996" s="111">
        <v>44042</v>
      </c>
      <c r="T996">
        <v>334.58663899999999</v>
      </c>
      <c r="U996" s="63">
        <v>44501</v>
      </c>
      <c r="V996" s="57">
        <v>0.1142</v>
      </c>
    </row>
    <row r="997" spans="1:22" x14ac:dyDescent="0.25">
      <c r="A997" s="107">
        <v>44494</v>
      </c>
      <c r="B997" s="100">
        <f t="shared" si="118"/>
        <v>60893.925780999998</v>
      </c>
      <c r="C997" s="100">
        <f t="shared" si="112"/>
        <v>4217.876953</v>
      </c>
      <c r="D997" s="108">
        <f t="shared" si="113"/>
        <v>1.116E-3</v>
      </c>
      <c r="F997" s="108">
        <f t="shared" si="114"/>
        <v>-2.1830559438198449E-2</v>
      </c>
      <c r="G997" s="108">
        <f t="shared" si="115"/>
        <v>6.0520001237575727E-2</v>
      </c>
      <c r="I997" s="118">
        <f t="shared" si="116"/>
        <v>5.1633436453588913E-4</v>
      </c>
      <c r="J997" s="118">
        <f t="shared" si="117"/>
        <v>3.5280537265068358E-3</v>
      </c>
      <c r="Q997" s="111">
        <v>42894</v>
      </c>
      <c r="R997">
        <v>2720.48999</v>
      </c>
      <c r="S997" s="111">
        <v>44043</v>
      </c>
      <c r="T997">
        <v>345.55465700000002</v>
      </c>
      <c r="U997" s="63">
        <v>44502</v>
      </c>
      <c r="V997" s="57">
        <v>0.1167</v>
      </c>
    </row>
    <row r="998" spans="1:22" x14ac:dyDescent="0.25">
      <c r="A998" s="107">
        <v>44495</v>
      </c>
      <c r="B998" s="100">
        <f t="shared" si="118"/>
        <v>63032.761719000002</v>
      </c>
      <c r="C998" s="100">
        <f t="shared" si="112"/>
        <v>4131.1020509999998</v>
      </c>
      <c r="D998" s="108">
        <f t="shared" si="113"/>
        <v>1.116E-3</v>
      </c>
      <c r="F998" s="108">
        <f t="shared" si="114"/>
        <v>3.4521189638795136E-2</v>
      </c>
      <c r="G998" s="108">
        <f t="shared" si="115"/>
        <v>-2.0787697935466198E-2</v>
      </c>
      <c r="I998" s="118">
        <f t="shared" si="116"/>
        <v>1.1308933038697347E-3</v>
      </c>
      <c r="J998" s="118">
        <f t="shared" si="117"/>
        <v>4.8006025086759957E-4</v>
      </c>
      <c r="Q998" s="111">
        <v>42895</v>
      </c>
      <c r="R998">
        <v>2807.4399410000001</v>
      </c>
      <c r="S998" s="111">
        <v>44044</v>
      </c>
      <c r="T998">
        <v>385.19970699999999</v>
      </c>
      <c r="U998" s="63">
        <v>44503</v>
      </c>
      <c r="V998" s="57">
        <v>0.15479999999999999</v>
      </c>
    </row>
    <row r="999" spans="1:22" x14ac:dyDescent="0.25">
      <c r="A999" s="107">
        <v>44496</v>
      </c>
      <c r="B999" s="100">
        <f t="shared" si="118"/>
        <v>60352</v>
      </c>
      <c r="C999" s="100">
        <f t="shared" si="112"/>
        <v>3930.2573240000002</v>
      </c>
      <c r="D999" s="108">
        <f t="shared" si="113"/>
        <v>1.091E-3</v>
      </c>
      <c r="F999" s="108">
        <f t="shared" si="114"/>
        <v>-4.3460531498924482E-2</v>
      </c>
      <c r="G999" s="108">
        <f t="shared" si="115"/>
        <v>-4.9839311230762462E-2</v>
      </c>
      <c r="I999" s="118">
        <f t="shared" si="116"/>
        <v>1.9671854192228129E-3</v>
      </c>
      <c r="J999" s="118">
        <f t="shared" si="117"/>
        <v>2.5971142918949199E-3</v>
      </c>
      <c r="Q999" s="111">
        <v>42896</v>
      </c>
      <c r="R999">
        <v>2828.139893</v>
      </c>
      <c r="S999" s="111">
        <v>44045</v>
      </c>
      <c r="T999">
        <v>370.67172199999999</v>
      </c>
      <c r="U999" s="63">
        <v>44504</v>
      </c>
      <c r="V999" s="57">
        <v>0.1421</v>
      </c>
    </row>
    <row r="1000" spans="1:22" x14ac:dyDescent="0.25">
      <c r="A1000" s="107">
        <v>44497</v>
      </c>
      <c r="B1000" s="100">
        <f t="shared" si="118"/>
        <v>58470.730469000002</v>
      </c>
      <c r="C1000" s="100">
        <f t="shared" si="112"/>
        <v>4287.3188479999999</v>
      </c>
      <c r="D1000" s="108">
        <f t="shared" si="113"/>
        <v>1.065E-3</v>
      </c>
      <c r="F1000" s="108">
        <f t="shared" si="114"/>
        <v>-3.1667791845181981E-2</v>
      </c>
      <c r="G1000" s="108">
        <f t="shared" si="115"/>
        <v>8.6956659821678883E-2</v>
      </c>
      <c r="I1000" s="118">
        <f t="shared" si="116"/>
        <v>1.0601682121489794E-3</v>
      </c>
      <c r="J1000" s="118">
        <f t="shared" si="117"/>
        <v>7.3674893698639889E-3</v>
      </c>
      <c r="Q1000" s="111">
        <v>42897</v>
      </c>
      <c r="R1000">
        <v>2942.4099120000001</v>
      </c>
      <c r="S1000" s="111">
        <v>44046</v>
      </c>
      <c r="T1000">
        <v>386.29516599999999</v>
      </c>
      <c r="U1000" s="63">
        <v>44505</v>
      </c>
      <c r="V1000" s="57">
        <v>0.12690000000000001</v>
      </c>
    </row>
    <row r="1001" spans="1:22" x14ac:dyDescent="0.25">
      <c r="A1001" s="107">
        <v>44498</v>
      </c>
      <c r="B1001" s="100">
        <f t="shared" si="118"/>
        <v>60624.871094000002</v>
      </c>
      <c r="C1001" s="100">
        <f t="shared" si="112"/>
        <v>4414.7465819999998</v>
      </c>
      <c r="D1001" s="108">
        <f t="shared" si="113"/>
        <v>1.1919999999999999E-3</v>
      </c>
      <c r="F1001" s="108">
        <f t="shared" si="114"/>
        <v>3.6178927805041283E-2</v>
      </c>
      <c r="G1001" s="108">
        <f t="shared" si="115"/>
        <v>2.9288872683904899E-2</v>
      </c>
      <c r="I1001" s="118">
        <f t="shared" si="116"/>
        <v>1.2451367479428487E-3</v>
      </c>
      <c r="J1001" s="118">
        <f t="shared" si="117"/>
        <v>7.9334007998956577E-4</v>
      </c>
      <c r="Q1001" s="111">
        <v>42898</v>
      </c>
      <c r="R1001">
        <v>2953.219971</v>
      </c>
      <c r="S1001" s="111">
        <v>44047</v>
      </c>
      <c r="T1001">
        <v>389.87548800000002</v>
      </c>
      <c r="U1001" s="63">
        <v>44508</v>
      </c>
      <c r="V1001" s="57">
        <v>0.13189999999999999</v>
      </c>
    </row>
    <row r="1002" spans="1:22" x14ac:dyDescent="0.25">
      <c r="A1002" s="107">
        <v>44501</v>
      </c>
      <c r="B1002" s="100">
        <f t="shared" si="118"/>
        <v>61320.449219000002</v>
      </c>
      <c r="C1002" s="100">
        <f t="shared" ref="C1002:C1065" si="119">VLOOKUP(A1002,S$2:T$2842,2)</f>
        <v>4324.626953</v>
      </c>
      <c r="D1002" s="108">
        <f t="shared" si="113"/>
        <v>1.142E-3</v>
      </c>
      <c r="F1002" s="108">
        <f t="shared" si="114"/>
        <v>1.1408156821323345E-2</v>
      </c>
      <c r="G1002" s="108">
        <f t="shared" si="115"/>
        <v>-2.0624550065857505E-2</v>
      </c>
      <c r="I1002" s="118">
        <f t="shared" si="116"/>
        <v>1.1058045711702615E-4</v>
      </c>
      <c r="J1002" s="118">
        <f t="shared" si="117"/>
        <v>4.7293763797058406E-4</v>
      </c>
      <c r="Q1002" s="111">
        <v>42899</v>
      </c>
      <c r="R1002">
        <v>2680.9099120000001</v>
      </c>
      <c r="S1002" s="111">
        <v>44048</v>
      </c>
      <c r="T1002">
        <v>401.590576</v>
      </c>
      <c r="U1002" s="63">
        <v>44509</v>
      </c>
      <c r="V1002" s="57">
        <v>0.12690000000000001</v>
      </c>
    </row>
    <row r="1003" spans="1:22" x14ac:dyDescent="0.25">
      <c r="A1003" s="107">
        <v>44502</v>
      </c>
      <c r="B1003" s="100">
        <f t="shared" si="118"/>
        <v>60963.253905999998</v>
      </c>
      <c r="C1003" s="100">
        <f t="shared" si="119"/>
        <v>4584.798828</v>
      </c>
      <c r="D1003" s="108">
        <f t="shared" si="113"/>
        <v>1.1670000000000001E-3</v>
      </c>
      <c r="F1003" s="108">
        <f t="shared" si="114"/>
        <v>-5.8420921152269045E-3</v>
      </c>
      <c r="G1003" s="108">
        <f t="shared" si="115"/>
        <v>5.8420345605902924E-2</v>
      </c>
      <c r="I1003" s="118">
        <f t="shared" si="116"/>
        <v>4.5353822359901466E-5</v>
      </c>
      <c r="J1003" s="118">
        <f t="shared" si="117"/>
        <v>3.2830340175458313E-3</v>
      </c>
      <c r="Q1003" s="111">
        <v>42900</v>
      </c>
      <c r="R1003">
        <v>2716.8798830000001</v>
      </c>
      <c r="S1003" s="111">
        <v>44049</v>
      </c>
      <c r="T1003">
        <v>394.96194500000001</v>
      </c>
      <c r="U1003" s="63">
        <v>44510</v>
      </c>
      <c r="V1003" s="57">
        <v>0.15229999999999999</v>
      </c>
    </row>
    <row r="1004" spans="1:22" x14ac:dyDescent="0.25">
      <c r="A1004" s="107">
        <v>44503</v>
      </c>
      <c r="B1004" s="100">
        <f t="shared" si="118"/>
        <v>63254.335937999997</v>
      </c>
      <c r="C1004" s="100">
        <f t="shared" si="119"/>
        <v>4607.1938479999999</v>
      </c>
      <c r="D1004" s="108">
        <f t="shared" si="113"/>
        <v>1.5479999999999999E-3</v>
      </c>
      <c r="F1004" s="108">
        <f t="shared" si="114"/>
        <v>3.6892389960520688E-2</v>
      </c>
      <c r="G1004" s="108">
        <f t="shared" si="115"/>
        <v>4.8727332800986289E-3</v>
      </c>
      <c r="I1004" s="118">
        <f t="shared" si="116"/>
        <v>1.2959969341293995E-3</v>
      </c>
      <c r="J1004" s="118">
        <f t="shared" si="117"/>
        <v>1.4063654475200826E-5</v>
      </c>
      <c r="Q1004" s="111">
        <v>42901</v>
      </c>
      <c r="R1004">
        <v>2499.580078</v>
      </c>
      <c r="S1004" s="111">
        <v>44050</v>
      </c>
      <c r="T1004">
        <v>379.51284800000002</v>
      </c>
      <c r="U1004" s="63">
        <v>44512</v>
      </c>
      <c r="V1004" s="57">
        <v>0.15479999999999999</v>
      </c>
    </row>
    <row r="1005" spans="1:22" x14ac:dyDescent="0.25">
      <c r="A1005" s="107">
        <v>44504</v>
      </c>
      <c r="B1005" s="100">
        <f t="shared" si="118"/>
        <v>62941.804687999997</v>
      </c>
      <c r="C1005" s="100">
        <f t="shared" si="119"/>
        <v>4537.3242190000001</v>
      </c>
      <c r="D1005" s="108">
        <f t="shared" si="113"/>
        <v>1.421E-3</v>
      </c>
      <c r="F1005" s="108">
        <f t="shared" si="114"/>
        <v>-4.9531132632445463E-3</v>
      </c>
      <c r="G1005" s="108">
        <f t="shared" si="115"/>
        <v>-1.5281502681919079E-2</v>
      </c>
      <c r="I1005" s="118">
        <f t="shared" si="116"/>
        <v>3.4170405762170649E-5</v>
      </c>
      <c r="J1005" s="118">
        <f t="shared" si="117"/>
        <v>2.6909390741593306E-4</v>
      </c>
      <c r="Q1005" s="111">
        <v>42902</v>
      </c>
      <c r="R1005">
        <v>2469.570068</v>
      </c>
      <c r="S1005" s="111">
        <v>44051</v>
      </c>
      <c r="T1005">
        <v>393.98736600000001</v>
      </c>
      <c r="U1005" s="63">
        <v>44515</v>
      </c>
      <c r="V1005" s="57">
        <v>0.15229999999999999</v>
      </c>
    </row>
    <row r="1006" spans="1:22" x14ac:dyDescent="0.25">
      <c r="A1006" s="107">
        <v>44505</v>
      </c>
      <c r="B1006" s="100">
        <f t="shared" si="118"/>
        <v>61460.078125</v>
      </c>
      <c r="C1006" s="100">
        <f t="shared" si="119"/>
        <v>4486.2431640000004</v>
      </c>
      <c r="D1006" s="108">
        <f t="shared" si="113"/>
        <v>1.2690000000000002E-3</v>
      </c>
      <c r="F1006" s="108">
        <f t="shared" si="114"/>
        <v>-2.3822736520724419E-2</v>
      </c>
      <c r="G1006" s="108">
        <f t="shared" si="115"/>
        <v>-1.1321819514794385E-2</v>
      </c>
      <c r="I1006" s="118">
        <f t="shared" si="116"/>
        <v>6.1083958180310294E-4</v>
      </c>
      <c r="J1006" s="118">
        <f t="shared" si="117"/>
        <v>1.5486306318651105E-4</v>
      </c>
      <c r="Q1006" s="111">
        <v>42903</v>
      </c>
      <c r="R1006">
        <v>2514.01001</v>
      </c>
      <c r="S1006" s="111">
        <v>44052</v>
      </c>
      <c r="T1006">
        <v>391.120453</v>
      </c>
      <c r="U1006" s="63">
        <v>44516</v>
      </c>
      <c r="V1006" s="57">
        <v>0.15229999999999999</v>
      </c>
    </row>
    <row r="1007" spans="1:22" x14ac:dyDescent="0.25">
      <c r="A1007" s="107">
        <v>44508</v>
      </c>
      <c r="B1007" s="100">
        <f t="shared" si="118"/>
        <v>63344.066405999998</v>
      </c>
      <c r="C1007" s="100">
        <f t="shared" si="119"/>
        <v>4812.0874020000001</v>
      </c>
      <c r="D1007" s="108">
        <f t="shared" si="113"/>
        <v>1.3189999999999999E-3</v>
      </c>
      <c r="F1007" s="108">
        <f t="shared" si="114"/>
        <v>3.0193410848953661E-2</v>
      </c>
      <c r="G1007" s="108">
        <f t="shared" si="115"/>
        <v>7.0115321577674194E-2</v>
      </c>
      <c r="I1007" s="118">
        <f t="shared" si="116"/>
        <v>8.5854732973976433E-4</v>
      </c>
      <c r="J1007" s="118">
        <f t="shared" si="117"/>
        <v>4.759998479648469E-3</v>
      </c>
      <c r="Q1007" s="111">
        <v>42904</v>
      </c>
      <c r="R1007">
        <v>2655.3500979999999</v>
      </c>
      <c r="S1007" s="111">
        <v>44053</v>
      </c>
      <c r="T1007">
        <v>395.88757299999997</v>
      </c>
      <c r="U1007" s="63">
        <v>44517</v>
      </c>
      <c r="V1007" s="57">
        <v>0.15229999999999999</v>
      </c>
    </row>
    <row r="1008" spans="1:22" x14ac:dyDescent="0.25">
      <c r="A1008" s="107">
        <v>44509</v>
      </c>
      <c r="B1008" s="100">
        <f t="shared" si="118"/>
        <v>67549.734375</v>
      </c>
      <c r="C1008" s="100">
        <f t="shared" si="119"/>
        <v>4735.0688479999999</v>
      </c>
      <c r="D1008" s="108">
        <f t="shared" si="113"/>
        <v>1.2690000000000002E-3</v>
      </c>
      <c r="F1008" s="108">
        <f t="shared" si="114"/>
        <v>6.4282893423632359E-2</v>
      </c>
      <c r="G1008" s="108">
        <f t="shared" si="115"/>
        <v>-1.6134694524479798E-2</v>
      </c>
      <c r="I1008" s="118">
        <f t="shared" si="116"/>
        <v>4.0183505307753676E-3</v>
      </c>
      <c r="J1008" s="118">
        <f t="shared" si="117"/>
        <v>2.9781350169031897E-4</v>
      </c>
      <c r="Q1008" s="111">
        <v>42905</v>
      </c>
      <c r="R1008">
        <v>2549.030029</v>
      </c>
      <c r="S1008" s="111">
        <v>44054</v>
      </c>
      <c r="T1008">
        <v>380.38406400000002</v>
      </c>
      <c r="U1008" s="63">
        <v>44518</v>
      </c>
      <c r="V1008" s="57">
        <v>0.14460000000000001</v>
      </c>
    </row>
    <row r="1009" spans="1:22" x14ac:dyDescent="0.25">
      <c r="A1009" s="107">
        <v>44510</v>
      </c>
      <c r="B1009" s="100">
        <f t="shared" si="118"/>
        <v>66953.335938000004</v>
      </c>
      <c r="C1009" s="100">
        <f t="shared" si="119"/>
        <v>4636.1743159999996</v>
      </c>
      <c r="D1009" s="108">
        <f t="shared" si="113"/>
        <v>1.5229999999999998E-3</v>
      </c>
      <c r="F1009" s="108">
        <f t="shared" si="114"/>
        <v>-8.8682339262842191E-3</v>
      </c>
      <c r="G1009" s="108">
        <f t="shared" si="115"/>
        <v>-2.1106741476335955E-2</v>
      </c>
      <c r="I1009" s="118">
        <f t="shared" si="116"/>
        <v>9.5270609906688468E-5</v>
      </c>
      <c r="J1009" s="118">
        <f t="shared" si="117"/>
        <v>4.9414270454381862E-4</v>
      </c>
      <c r="Q1009" s="111">
        <v>42906</v>
      </c>
      <c r="R1009">
        <v>2591.26001</v>
      </c>
      <c r="S1009" s="111">
        <v>44055</v>
      </c>
      <c r="T1009">
        <v>391.02417000000003</v>
      </c>
      <c r="U1009" s="63">
        <v>44519</v>
      </c>
      <c r="V1009" s="57">
        <v>0.1472</v>
      </c>
    </row>
    <row r="1010" spans="1:22" x14ac:dyDescent="0.25">
      <c r="A1010" s="107">
        <v>44511</v>
      </c>
      <c r="B1010" s="100">
        <f t="shared" si="118"/>
        <v>64978.890625</v>
      </c>
      <c r="C1010" s="100">
        <f t="shared" si="119"/>
        <v>4730.3842770000001</v>
      </c>
      <c r="D1010" s="108">
        <f t="shared" si="113"/>
        <v>1.5229999999999998E-3</v>
      </c>
      <c r="F1010" s="108">
        <f t="shared" si="114"/>
        <v>-2.9933440665372402E-2</v>
      </c>
      <c r="G1010" s="108">
        <f t="shared" si="115"/>
        <v>2.0116916410252372E-2</v>
      </c>
      <c r="I1010" s="118">
        <f t="shared" si="116"/>
        <v>9.5023445900205446E-4</v>
      </c>
      <c r="J1010" s="118">
        <f t="shared" si="117"/>
        <v>3.6078484023573592E-4</v>
      </c>
      <c r="Q1010" s="111">
        <v>42907</v>
      </c>
      <c r="R1010">
        <v>2709.429932</v>
      </c>
      <c r="S1010" s="111">
        <v>44056</v>
      </c>
      <c r="T1010">
        <v>428.74179099999998</v>
      </c>
      <c r="U1010" s="63">
        <v>44522</v>
      </c>
      <c r="V1010" s="57">
        <v>0.1777</v>
      </c>
    </row>
    <row r="1011" spans="1:22" x14ac:dyDescent="0.25">
      <c r="A1011" s="107">
        <v>44512</v>
      </c>
      <c r="B1011" s="100">
        <f t="shared" si="118"/>
        <v>64863.980469000002</v>
      </c>
      <c r="C1011" s="100">
        <f t="shared" si="119"/>
        <v>4667.1152339999999</v>
      </c>
      <c r="D1011" s="108">
        <f t="shared" si="113"/>
        <v>1.5479999999999999E-3</v>
      </c>
      <c r="F1011" s="108">
        <f t="shared" si="114"/>
        <v>-1.769988371815856E-3</v>
      </c>
      <c r="G1011" s="108">
        <f t="shared" si="115"/>
        <v>-1.3465283799368066E-2</v>
      </c>
      <c r="I1011" s="118">
        <f t="shared" si="116"/>
        <v>7.0884851227606356E-6</v>
      </c>
      <c r="J1011" s="118">
        <f t="shared" si="117"/>
        <v>2.1280575135895706E-4</v>
      </c>
      <c r="Q1011" s="111">
        <v>42908</v>
      </c>
      <c r="R1011">
        <v>2691.030029</v>
      </c>
      <c r="S1011" s="111">
        <v>44057</v>
      </c>
      <c r="T1011">
        <v>437.39782700000001</v>
      </c>
      <c r="U1011" s="63">
        <v>44523</v>
      </c>
      <c r="V1011" s="57">
        <v>0.1777</v>
      </c>
    </row>
    <row r="1012" spans="1:22" x14ac:dyDescent="0.25">
      <c r="A1012" s="107">
        <v>44515</v>
      </c>
      <c r="B1012" s="100">
        <f t="shared" si="118"/>
        <v>65521.289062999997</v>
      </c>
      <c r="C1012" s="100">
        <f t="shared" si="119"/>
        <v>4557.5039059999999</v>
      </c>
      <c r="D1012" s="108">
        <f t="shared" si="113"/>
        <v>1.5229999999999998E-3</v>
      </c>
      <c r="F1012" s="108">
        <f t="shared" si="114"/>
        <v>1.0082644532374729E-2</v>
      </c>
      <c r="G1012" s="108">
        <f t="shared" si="115"/>
        <v>-2.3766073280061306E-2</v>
      </c>
      <c r="I1012" s="118">
        <f t="shared" si="116"/>
        <v>8.4459996426520449E-5</v>
      </c>
      <c r="J1012" s="118">
        <f t="shared" si="117"/>
        <v>6.1944502990068733E-4</v>
      </c>
      <c r="Q1012" s="111">
        <v>42909</v>
      </c>
      <c r="R1012">
        <v>2707.3400879999999</v>
      </c>
      <c r="S1012" s="111">
        <v>44058</v>
      </c>
      <c r="T1012">
        <v>433.354919</v>
      </c>
      <c r="U1012" s="63">
        <v>44524</v>
      </c>
      <c r="V1012" s="57">
        <v>0.2082</v>
      </c>
    </row>
    <row r="1013" spans="1:22" x14ac:dyDescent="0.25">
      <c r="A1013" s="107">
        <v>44516</v>
      </c>
      <c r="B1013" s="100">
        <f t="shared" si="118"/>
        <v>63721.195312999997</v>
      </c>
      <c r="C1013" s="100">
        <f t="shared" si="119"/>
        <v>4216.3652339999999</v>
      </c>
      <c r="D1013" s="108">
        <f t="shared" si="113"/>
        <v>1.5229999999999998E-3</v>
      </c>
      <c r="F1013" s="108">
        <f t="shared" si="114"/>
        <v>-2.7857869993553663E-2</v>
      </c>
      <c r="G1013" s="108">
        <f t="shared" si="115"/>
        <v>-7.7801646676865843E-2</v>
      </c>
      <c r="I1013" s="118">
        <f t="shared" si="116"/>
        <v>8.2657989589057779E-4</v>
      </c>
      <c r="J1013" s="118">
        <f t="shared" si="117"/>
        <v>6.2290334544498139E-3</v>
      </c>
      <c r="Q1013" s="111">
        <v>42910</v>
      </c>
      <c r="R1013">
        <v>2738.5200199999999</v>
      </c>
      <c r="S1013" s="111">
        <v>44059</v>
      </c>
      <c r="T1013">
        <v>433.78662100000003</v>
      </c>
      <c r="U1013" s="63">
        <v>44526</v>
      </c>
      <c r="V1013" s="57">
        <v>0.15479999999999999</v>
      </c>
    </row>
    <row r="1014" spans="1:22" x14ac:dyDescent="0.25">
      <c r="A1014" s="107">
        <v>44517</v>
      </c>
      <c r="B1014" s="100">
        <f t="shared" si="118"/>
        <v>60139.621094000002</v>
      </c>
      <c r="C1014" s="100">
        <f t="shared" si="119"/>
        <v>4287.59375</v>
      </c>
      <c r="D1014" s="108">
        <f t="shared" si="113"/>
        <v>1.5229999999999998E-3</v>
      </c>
      <c r="F1014" s="108">
        <f t="shared" si="114"/>
        <v>-5.7848366559968056E-2</v>
      </c>
      <c r="G1014" s="108">
        <f t="shared" si="115"/>
        <v>1.6752240199947366E-2</v>
      </c>
      <c r="I1014" s="118">
        <f t="shared" si="116"/>
        <v>3.4504814791474032E-3</v>
      </c>
      <c r="J1014" s="118">
        <f t="shared" si="117"/>
        <v>2.44286298183379E-4</v>
      </c>
      <c r="Q1014" s="111">
        <v>42911</v>
      </c>
      <c r="R1014">
        <v>2607.25</v>
      </c>
      <c r="S1014" s="111">
        <v>44060</v>
      </c>
      <c r="T1014">
        <v>429.53125</v>
      </c>
      <c r="U1014" s="63">
        <v>44529</v>
      </c>
      <c r="V1014" s="57">
        <v>0.1802</v>
      </c>
    </row>
    <row r="1015" spans="1:22" x14ac:dyDescent="0.25">
      <c r="A1015" s="107">
        <v>44518</v>
      </c>
      <c r="B1015" s="100">
        <f t="shared" si="118"/>
        <v>60360.136719000002</v>
      </c>
      <c r="C1015" s="100">
        <f t="shared" si="119"/>
        <v>4000.6508789999998</v>
      </c>
      <c r="D1015" s="108">
        <f t="shared" si="113"/>
        <v>1.446E-3</v>
      </c>
      <c r="F1015" s="108">
        <f t="shared" si="114"/>
        <v>3.6600218152589292E-3</v>
      </c>
      <c r="G1015" s="108">
        <f t="shared" si="115"/>
        <v>-6.9268610509746864E-2</v>
      </c>
      <c r="I1015" s="118">
        <f t="shared" si="116"/>
        <v>7.6595503850040643E-6</v>
      </c>
      <c r="J1015" s="118">
        <f t="shared" si="117"/>
        <v>4.9549196103257954E-3</v>
      </c>
      <c r="Q1015" s="111">
        <v>42912</v>
      </c>
      <c r="R1015">
        <v>2590.570068</v>
      </c>
      <c r="S1015" s="111">
        <v>44061</v>
      </c>
      <c r="T1015">
        <v>423.66931199999999</v>
      </c>
      <c r="U1015" s="63">
        <v>44530</v>
      </c>
      <c r="V1015" s="57">
        <v>0.21829999999999999</v>
      </c>
    </row>
    <row r="1016" spans="1:22" x14ac:dyDescent="0.25">
      <c r="A1016" s="107">
        <v>44519</v>
      </c>
      <c r="B1016" s="100">
        <f t="shared" si="118"/>
        <v>56896.128905999998</v>
      </c>
      <c r="C1016" s="100">
        <f t="shared" si="119"/>
        <v>4298.3066410000001</v>
      </c>
      <c r="D1016" s="108">
        <f t="shared" si="113"/>
        <v>1.472E-3</v>
      </c>
      <c r="F1016" s="108">
        <f t="shared" si="114"/>
        <v>-5.9101593425276988E-2</v>
      </c>
      <c r="G1016" s="108">
        <f t="shared" si="115"/>
        <v>7.1764073087120295E-2</v>
      </c>
      <c r="I1016" s="118">
        <f t="shared" si="116"/>
        <v>3.5992831517721435E-3</v>
      </c>
      <c r="J1016" s="118">
        <f t="shared" si="117"/>
        <v>4.9902206369551224E-3</v>
      </c>
      <c r="Q1016" s="111">
        <v>42913</v>
      </c>
      <c r="R1016">
        <v>2478.4499510000001</v>
      </c>
      <c r="S1016" s="111">
        <v>44062</v>
      </c>
      <c r="T1016">
        <v>406.463776</v>
      </c>
      <c r="U1016" s="63">
        <v>44531</v>
      </c>
      <c r="V1016" s="57">
        <v>0.2361</v>
      </c>
    </row>
    <row r="1017" spans="1:22" x14ac:dyDescent="0.25">
      <c r="A1017" s="107">
        <v>44522</v>
      </c>
      <c r="B1017" s="100">
        <f t="shared" si="118"/>
        <v>58706.847655999998</v>
      </c>
      <c r="C1017" s="100">
        <f t="shared" si="119"/>
        <v>4088.4577640000002</v>
      </c>
      <c r="D1017" s="108">
        <f t="shared" si="113"/>
        <v>1.7769999999999999E-3</v>
      </c>
      <c r="F1017" s="108">
        <f t="shared" si="114"/>
        <v>3.1329069626691464E-2</v>
      </c>
      <c r="G1017" s="108">
        <f t="shared" si="115"/>
        <v>-5.0053316592089558E-2</v>
      </c>
      <c r="I1017" s="118">
        <f t="shared" si="116"/>
        <v>9.2638887702022478E-4</v>
      </c>
      <c r="J1017" s="118">
        <f t="shared" si="117"/>
        <v>2.6189723258062754E-3</v>
      </c>
      <c r="Q1017" s="111">
        <v>42914</v>
      </c>
      <c r="R1017">
        <v>2553.030029</v>
      </c>
      <c r="S1017" s="111">
        <v>44063</v>
      </c>
      <c r="T1017">
        <v>416.43978900000002</v>
      </c>
      <c r="U1017" s="63">
        <v>44532</v>
      </c>
      <c r="V1017" s="57">
        <v>0.25140000000000001</v>
      </c>
    </row>
    <row r="1018" spans="1:22" x14ac:dyDescent="0.25">
      <c r="A1018" s="107">
        <v>44523</v>
      </c>
      <c r="B1018" s="100">
        <f t="shared" si="118"/>
        <v>56304.554687999997</v>
      </c>
      <c r="C1018" s="100">
        <f t="shared" si="119"/>
        <v>4340.763672</v>
      </c>
      <c r="D1018" s="108">
        <f t="shared" si="113"/>
        <v>1.7769999999999999E-3</v>
      </c>
      <c r="F1018" s="108">
        <f t="shared" si="114"/>
        <v>-4.1780942965033319E-2</v>
      </c>
      <c r="G1018" s="108">
        <f t="shared" si="115"/>
        <v>5.9882469795764948E-2</v>
      </c>
      <c r="I1018" s="118">
        <f t="shared" si="116"/>
        <v>1.8210169771712686E-3</v>
      </c>
      <c r="J1018" s="118">
        <f t="shared" si="117"/>
        <v>3.4527247248185944E-3</v>
      </c>
      <c r="Q1018" s="111">
        <v>42915</v>
      </c>
      <c r="R1018">
        <v>2567.5600589999999</v>
      </c>
      <c r="S1018" s="111">
        <v>44064</v>
      </c>
      <c r="T1018">
        <v>389.12634300000002</v>
      </c>
      <c r="U1018" s="63">
        <v>44533</v>
      </c>
      <c r="V1018" s="57">
        <v>0.24890000000000001</v>
      </c>
    </row>
    <row r="1019" spans="1:22" x14ac:dyDescent="0.25">
      <c r="A1019" s="107">
        <v>44524</v>
      </c>
      <c r="B1019" s="100">
        <f t="shared" si="118"/>
        <v>57565.851562999997</v>
      </c>
      <c r="C1019" s="100">
        <f t="shared" si="119"/>
        <v>4239.9814450000003</v>
      </c>
      <c r="D1019" s="108">
        <f t="shared" si="113"/>
        <v>2.0820000000000001E-3</v>
      </c>
      <c r="F1019" s="108">
        <f t="shared" si="114"/>
        <v>2.2154104891809467E-2</v>
      </c>
      <c r="G1019" s="108">
        <f t="shared" si="115"/>
        <v>-2.3491400868218548E-2</v>
      </c>
      <c r="I1019" s="118">
        <f t="shared" si="116"/>
        <v>4.5205871110716602E-4</v>
      </c>
      <c r="J1019" s="118">
        <f t="shared" si="117"/>
        <v>6.0584802234190879E-4</v>
      </c>
      <c r="Q1019" s="111">
        <v>42916</v>
      </c>
      <c r="R1019">
        <v>2539.23999</v>
      </c>
      <c r="S1019" s="111">
        <v>44065</v>
      </c>
      <c r="T1019">
        <v>395.83514400000001</v>
      </c>
      <c r="U1019" s="63">
        <v>44536</v>
      </c>
      <c r="V1019" s="57">
        <v>0.2641</v>
      </c>
    </row>
    <row r="1020" spans="1:22" x14ac:dyDescent="0.25">
      <c r="A1020" s="107">
        <v>44526</v>
      </c>
      <c r="B1020" s="100">
        <f t="shared" si="118"/>
        <v>58960.285155999998</v>
      </c>
      <c r="C1020" s="100">
        <f t="shared" si="119"/>
        <v>4030.9089359999998</v>
      </c>
      <c r="D1020" s="108">
        <f t="shared" si="113"/>
        <v>1.5479999999999999E-3</v>
      </c>
      <c r="F1020" s="108">
        <f t="shared" si="114"/>
        <v>2.3934547215949564E-2</v>
      </c>
      <c r="G1020" s="108">
        <f t="shared" si="115"/>
        <v>-5.0567000095561809E-2</v>
      </c>
      <c r="I1020" s="118">
        <f t="shared" si="116"/>
        <v>5.3093904864366344E-4</v>
      </c>
      <c r="J1020" s="118">
        <f t="shared" si="117"/>
        <v>2.6718126235930626E-3</v>
      </c>
      <c r="Q1020" s="111">
        <v>42917</v>
      </c>
      <c r="R1020">
        <v>2492.6000979999999</v>
      </c>
      <c r="S1020" s="111">
        <v>44066</v>
      </c>
      <c r="T1020">
        <v>391.38449100000003</v>
      </c>
      <c r="U1020" s="63">
        <v>44537</v>
      </c>
      <c r="V1020" s="57">
        <v>0.29210000000000003</v>
      </c>
    </row>
    <row r="1021" spans="1:22" x14ac:dyDescent="0.25">
      <c r="A1021" s="107">
        <v>44529</v>
      </c>
      <c r="B1021" s="100">
        <f t="shared" si="118"/>
        <v>57291.90625</v>
      </c>
      <c r="C1021" s="100">
        <f t="shared" si="119"/>
        <v>4445.1049800000001</v>
      </c>
      <c r="D1021" s="108">
        <f t="shared" si="113"/>
        <v>1.802E-3</v>
      </c>
      <c r="F1021" s="108">
        <f t="shared" si="114"/>
        <v>-2.8704722738700283E-2</v>
      </c>
      <c r="G1021" s="108">
        <f t="shared" si="115"/>
        <v>9.7811593275300979E-2</v>
      </c>
      <c r="I1021" s="118">
        <f t="shared" si="116"/>
        <v>8.7599160071473794E-4</v>
      </c>
      <c r="J1021" s="118">
        <f t="shared" si="117"/>
        <v>9.3487654132222448E-3</v>
      </c>
      <c r="Q1021" s="111">
        <v>42918</v>
      </c>
      <c r="R1021">
        <v>2436.3999020000001</v>
      </c>
      <c r="S1021" s="111">
        <v>44067</v>
      </c>
      <c r="T1021">
        <v>408.14419600000002</v>
      </c>
      <c r="U1021" s="63">
        <v>44538</v>
      </c>
      <c r="V1021" s="57">
        <v>0.27429999999999999</v>
      </c>
    </row>
    <row r="1022" spans="1:22" x14ac:dyDescent="0.25">
      <c r="A1022" s="107">
        <v>44530</v>
      </c>
      <c r="B1022" s="100">
        <f t="shared" si="118"/>
        <v>57830.113280999998</v>
      </c>
      <c r="C1022" s="100">
        <f t="shared" si="119"/>
        <v>4631.4790039999998</v>
      </c>
      <c r="D1022" s="108">
        <f t="shared" si="113"/>
        <v>2.183E-3</v>
      </c>
      <c r="F1022" s="108">
        <f t="shared" si="114"/>
        <v>9.3502694682250365E-3</v>
      </c>
      <c r="G1022" s="108">
        <f t="shared" si="115"/>
        <v>4.1072770162340788E-2</v>
      </c>
      <c r="I1022" s="118">
        <f t="shared" si="116"/>
        <v>7.1535005469228869E-5</v>
      </c>
      <c r="J1022" s="118">
        <f t="shared" si="117"/>
        <v>1.5960177456842814E-3</v>
      </c>
      <c r="Q1022" s="111">
        <v>42919</v>
      </c>
      <c r="R1022">
        <v>2498.5600589999999</v>
      </c>
      <c r="S1022" s="111">
        <v>44068</v>
      </c>
      <c r="T1022">
        <v>384.00103799999999</v>
      </c>
      <c r="U1022" s="63">
        <v>44539</v>
      </c>
      <c r="V1022" s="57">
        <v>0.2616</v>
      </c>
    </row>
    <row r="1023" spans="1:22" x14ac:dyDescent="0.25">
      <c r="A1023" s="107">
        <v>44531</v>
      </c>
      <c r="B1023" s="100">
        <f t="shared" si="118"/>
        <v>56907.964844000002</v>
      </c>
      <c r="C1023" s="100">
        <f t="shared" si="119"/>
        <v>4586.9902339999999</v>
      </c>
      <c r="D1023" s="108">
        <f t="shared" si="113"/>
        <v>2.3610000000000003E-3</v>
      </c>
      <c r="F1023" s="108">
        <f t="shared" si="114"/>
        <v>-1.6074320010691423E-2</v>
      </c>
      <c r="G1023" s="108">
        <f t="shared" si="115"/>
        <v>-9.652169844745373E-3</v>
      </c>
      <c r="I1023" s="118">
        <f t="shared" si="116"/>
        <v>2.8787069218704311E-4</v>
      </c>
      <c r="J1023" s="118">
        <f t="shared" si="117"/>
        <v>1.1609522027929213E-4</v>
      </c>
      <c r="Q1023" s="111">
        <v>42920</v>
      </c>
      <c r="R1023">
        <v>2561</v>
      </c>
      <c r="S1023" s="111">
        <v>44069</v>
      </c>
      <c r="T1023">
        <v>386.46612499999998</v>
      </c>
      <c r="U1023" s="63">
        <v>44540</v>
      </c>
      <c r="V1023" s="57">
        <v>0.25140000000000001</v>
      </c>
    </row>
    <row r="1024" spans="1:22" x14ac:dyDescent="0.25">
      <c r="A1024" s="107">
        <v>44532</v>
      </c>
      <c r="B1024" s="100">
        <f t="shared" si="118"/>
        <v>57217.371094000002</v>
      </c>
      <c r="C1024" s="100">
        <f t="shared" si="119"/>
        <v>4511.3022460000002</v>
      </c>
      <c r="D1024" s="108">
        <f t="shared" si="113"/>
        <v>2.5140000000000002E-3</v>
      </c>
      <c r="F1024" s="108">
        <f t="shared" si="114"/>
        <v>5.4222317159879907E-3</v>
      </c>
      <c r="G1024" s="108">
        <f t="shared" si="115"/>
        <v>-1.6638228375532194E-2</v>
      </c>
      <c r="I1024" s="118">
        <f t="shared" si="116"/>
        <v>2.0519080555919497E-5</v>
      </c>
      <c r="J1024" s="118">
        <f t="shared" si="117"/>
        <v>3.1544629117809383E-4</v>
      </c>
      <c r="Q1024" s="111">
        <v>42921</v>
      </c>
      <c r="R1024">
        <v>2602.8701169999999</v>
      </c>
      <c r="S1024" s="111">
        <v>44070</v>
      </c>
      <c r="T1024">
        <v>382.63262900000001</v>
      </c>
      <c r="U1024" s="63">
        <v>44543</v>
      </c>
      <c r="V1024" s="57">
        <v>0.2387</v>
      </c>
    </row>
    <row r="1025" spans="1:22" x14ac:dyDescent="0.25">
      <c r="A1025" s="107">
        <v>44533</v>
      </c>
      <c r="B1025" s="100">
        <f t="shared" si="118"/>
        <v>56509.164062999997</v>
      </c>
      <c r="C1025" s="100">
        <f t="shared" si="119"/>
        <v>4220.7060549999997</v>
      </c>
      <c r="D1025" s="108">
        <f t="shared" si="113"/>
        <v>2.4889999999999999E-3</v>
      </c>
      <c r="F1025" s="108">
        <f t="shared" si="114"/>
        <v>-1.2454721930298618E-2</v>
      </c>
      <c r="G1025" s="108">
        <f t="shared" si="115"/>
        <v>-6.6583432512580032E-2</v>
      </c>
      <c r="I1025" s="118">
        <f t="shared" si="116"/>
        <v>1.7814653250958963E-4</v>
      </c>
      <c r="J1025" s="118">
        <f t="shared" si="117"/>
        <v>4.5841040427733425E-3</v>
      </c>
      <c r="Q1025" s="111">
        <v>42922</v>
      </c>
      <c r="R1025">
        <v>2608.1000979999999</v>
      </c>
      <c r="S1025" s="111">
        <v>44071</v>
      </c>
      <c r="T1025">
        <v>395.874664</v>
      </c>
      <c r="U1025" s="63">
        <v>44544</v>
      </c>
      <c r="V1025" s="57">
        <v>0.2387</v>
      </c>
    </row>
    <row r="1026" spans="1:22" x14ac:dyDescent="0.25">
      <c r="A1026" s="107">
        <v>44536</v>
      </c>
      <c r="B1026" s="100">
        <f t="shared" si="118"/>
        <v>49413.480469000002</v>
      </c>
      <c r="C1026" s="100">
        <f t="shared" si="119"/>
        <v>4358.7373049999997</v>
      </c>
      <c r="D1026" s="108">
        <f t="shared" si="113"/>
        <v>2.6410000000000001E-3</v>
      </c>
      <c r="F1026" s="108">
        <f t="shared" si="114"/>
        <v>-0.13417954984972091</v>
      </c>
      <c r="G1026" s="108">
        <f t="shared" si="115"/>
        <v>3.2179980806951392E-2</v>
      </c>
      <c r="I1026" s="118">
        <f t="shared" si="116"/>
        <v>1.8244440427251513E-2</v>
      </c>
      <c r="J1026" s="118">
        <f t="shared" si="117"/>
        <v>9.6456218505755443E-4</v>
      </c>
      <c r="Q1026" s="111">
        <v>42923</v>
      </c>
      <c r="R1026">
        <v>2608.5900879999999</v>
      </c>
      <c r="S1026" s="111">
        <v>44072</v>
      </c>
      <c r="T1026">
        <v>399.92147799999998</v>
      </c>
      <c r="U1026" s="63">
        <v>44545</v>
      </c>
      <c r="V1026" s="57">
        <v>0.25140000000000001</v>
      </c>
    </row>
    <row r="1027" spans="1:22" x14ac:dyDescent="0.25">
      <c r="A1027" s="107">
        <v>44537</v>
      </c>
      <c r="B1027" s="100">
        <f t="shared" si="118"/>
        <v>50581.828125</v>
      </c>
      <c r="C1027" s="100">
        <f t="shared" si="119"/>
        <v>4315.0615230000003</v>
      </c>
      <c r="D1027" s="108">
        <f t="shared" ref="D1027:D1090" si="120">VLOOKUP(A1027,U$2:V$2842,2)%</f>
        <v>2.9210000000000004E-3</v>
      </c>
      <c r="F1027" s="108">
        <f t="shared" si="114"/>
        <v>2.3369112871435505E-2</v>
      </c>
      <c r="G1027" s="108">
        <f t="shared" si="115"/>
        <v>-1.0070824100044007E-2</v>
      </c>
      <c r="I1027" s="118">
        <f t="shared" si="116"/>
        <v>5.052011586279473E-4</v>
      </c>
      <c r="J1027" s="118">
        <f t="shared" si="117"/>
        <v>1.2529228086778846E-4</v>
      </c>
      <c r="Q1027" s="111">
        <v>42924</v>
      </c>
      <c r="R1027">
        <v>2520.2700199999999</v>
      </c>
      <c r="S1027" s="111">
        <v>44073</v>
      </c>
      <c r="T1027">
        <v>428.39572099999998</v>
      </c>
      <c r="U1027" s="63">
        <v>44546</v>
      </c>
      <c r="V1027" s="57">
        <v>0.2361</v>
      </c>
    </row>
    <row r="1028" spans="1:22" x14ac:dyDescent="0.25">
      <c r="A1028" s="107">
        <v>44538</v>
      </c>
      <c r="B1028" s="100">
        <f t="shared" si="118"/>
        <v>50667.648437999997</v>
      </c>
      <c r="C1028" s="100">
        <f t="shared" si="119"/>
        <v>4439.3579099999997</v>
      </c>
      <c r="D1028" s="108">
        <f t="shared" si="120"/>
        <v>2.7429999999999998E-3</v>
      </c>
      <c r="F1028" s="108">
        <f t="shared" si="114"/>
        <v>1.6952252291204672E-3</v>
      </c>
      <c r="G1028" s="108">
        <f t="shared" si="115"/>
        <v>2.8398168750355168E-2</v>
      </c>
      <c r="I1028" s="118">
        <f t="shared" si="116"/>
        <v>6.4447609836245995E-7</v>
      </c>
      <c r="J1028" s="118">
        <f t="shared" si="117"/>
        <v>7.4395777696051324E-4</v>
      </c>
      <c r="Q1028" s="111">
        <v>42925</v>
      </c>
      <c r="R1028">
        <v>2572.610107</v>
      </c>
      <c r="S1028" s="111">
        <v>44074</v>
      </c>
      <c r="T1028">
        <v>435.07974200000001</v>
      </c>
      <c r="U1028" s="63">
        <v>44547</v>
      </c>
      <c r="V1028" s="57">
        <v>0.24379999999999999</v>
      </c>
    </row>
    <row r="1029" spans="1:22" x14ac:dyDescent="0.25">
      <c r="A1029" s="107">
        <v>44539</v>
      </c>
      <c r="B1029" s="100">
        <f t="shared" si="118"/>
        <v>50450.082030999998</v>
      </c>
      <c r="C1029" s="100">
        <f t="shared" si="119"/>
        <v>4119.8159180000002</v>
      </c>
      <c r="D1029" s="108">
        <f t="shared" si="120"/>
        <v>2.6159999999999998E-3</v>
      </c>
      <c r="F1029" s="108">
        <f t="shared" si="114"/>
        <v>-4.303236271802291E-3</v>
      </c>
      <c r="G1029" s="108">
        <f t="shared" si="115"/>
        <v>-7.4701268855367431E-2</v>
      </c>
      <c r="I1029" s="118">
        <f t="shared" si="116"/>
        <v>2.6994974423569681E-5</v>
      </c>
      <c r="J1029" s="118">
        <f t="shared" si="117"/>
        <v>5.749255957160573E-3</v>
      </c>
      <c r="Q1029" s="111">
        <v>42926</v>
      </c>
      <c r="R1029">
        <v>2525.25</v>
      </c>
      <c r="S1029" s="111">
        <v>44075</v>
      </c>
      <c r="T1029">
        <v>477.05191000000002</v>
      </c>
      <c r="U1029" s="63">
        <v>44550</v>
      </c>
      <c r="V1029" s="57">
        <v>0.24379999999999999</v>
      </c>
    </row>
    <row r="1030" spans="1:22" x14ac:dyDescent="0.25">
      <c r="A1030" s="107">
        <v>44540</v>
      </c>
      <c r="B1030" s="100">
        <f t="shared" si="118"/>
        <v>47642.144530999998</v>
      </c>
      <c r="C1030" s="100">
        <f t="shared" si="119"/>
        <v>3908.4960940000001</v>
      </c>
      <c r="D1030" s="108">
        <f t="shared" si="120"/>
        <v>2.5140000000000002E-3</v>
      </c>
      <c r="F1030" s="108">
        <f t="shared" si="114"/>
        <v>-5.7266613966232782E-2</v>
      </c>
      <c r="G1030" s="108">
        <f t="shared" si="115"/>
        <v>-5.265581294878352E-2</v>
      </c>
      <c r="I1030" s="118">
        <f t="shared" si="116"/>
        <v>3.3824746907563205E-3</v>
      </c>
      <c r="J1030" s="118">
        <f t="shared" si="117"/>
        <v>2.8921154785893728E-3</v>
      </c>
      <c r="Q1030" s="111">
        <v>42927</v>
      </c>
      <c r="R1030">
        <v>2385.889893</v>
      </c>
      <c r="S1030" s="111">
        <v>44076</v>
      </c>
      <c r="T1030">
        <v>440.04049700000002</v>
      </c>
      <c r="U1030" s="63">
        <v>44551</v>
      </c>
      <c r="V1030" s="57">
        <v>0.25140000000000001</v>
      </c>
    </row>
    <row r="1031" spans="1:22" x14ac:dyDescent="0.25">
      <c r="A1031" s="107">
        <v>44543</v>
      </c>
      <c r="B1031" s="100">
        <f t="shared" si="118"/>
        <v>50114.742187999997</v>
      </c>
      <c r="C1031" s="100">
        <f t="shared" si="119"/>
        <v>3784.226807</v>
      </c>
      <c r="D1031" s="108">
        <f t="shared" si="120"/>
        <v>2.3869999999999998E-3</v>
      </c>
      <c r="F1031" s="108">
        <f t="shared" si="114"/>
        <v>5.0597461237547492E-2</v>
      </c>
      <c r="G1031" s="108">
        <f t="shared" si="115"/>
        <v>-3.2311081499036831E-2</v>
      </c>
      <c r="I1031" s="118">
        <f t="shared" si="116"/>
        <v>2.4705898776170489E-3</v>
      </c>
      <c r="J1031" s="118">
        <f t="shared" si="117"/>
        <v>1.1178096779844654E-3</v>
      </c>
      <c r="Q1031" s="111">
        <v>42928</v>
      </c>
      <c r="R1031">
        <v>2332.7700199999999</v>
      </c>
      <c r="S1031" s="111">
        <v>44077</v>
      </c>
      <c r="T1031">
        <v>385.67193600000002</v>
      </c>
      <c r="U1031" s="63">
        <v>44552</v>
      </c>
      <c r="V1031" s="57">
        <v>0.25390000000000001</v>
      </c>
    </row>
    <row r="1032" spans="1:22" x14ac:dyDescent="0.25">
      <c r="A1032" s="107">
        <v>44544</v>
      </c>
      <c r="B1032" s="100">
        <f t="shared" si="118"/>
        <v>46709.824219000002</v>
      </c>
      <c r="C1032" s="100">
        <f t="shared" si="119"/>
        <v>3745.4404300000001</v>
      </c>
      <c r="D1032" s="108">
        <f t="shared" si="120"/>
        <v>2.3869999999999998E-3</v>
      </c>
      <c r="F1032" s="108">
        <f t="shared" si="114"/>
        <v>-7.0360708790076387E-2</v>
      </c>
      <c r="G1032" s="108">
        <f t="shared" si="115"/>
        <v>-1.0302372957653461E-2</v>
      </c>
      <c r="I1032" s="118">
        <f t="shared" si="116"/>
        <v>5.0770101497005365E-3</v>
      </c>
      <c r="J1032" s="118">
        <f t="shared" si="117"/>
        <v>1.3052953530598378E-4</v>
      </c>
      <c r="Q1032" s="111">
        <v>42929</v>
      </c>
      <c r="R1032">
        <v>2402.6999510000001</v>
      </c>
      <c r="S1032" s="111">
        <v>44078</v>
      </c>
      <c r="T1032">
        <v>388.24115</v>
      </c>
      <c r="U1032" s="63">
        <v>44553</v>
      </c>
      <c r="V1032" s="57">
        <v>0.2666</v>
      </c>
    </row>
    <row r="1033" spans="1:22" x14ac:dyDescent="0.25">
      <c r="A1033" s="107">
        <v>44545</v>
      </c>
      <c r="B1033" s="100">
        <f t="shared" si="118"/>
        <v>48379.753905999998</v>
      </c>
      <c r="C1033" s="100">
        <f t="shared" si="119"/>
        <v>4018.388672</v>
      </c>
      <c r="D1033" s="108">
        <f t="shared" si="120"/>
        <v>2.5140000000000002E-3</v>
      </c>
      <c r="F1033" s="108">
        <f t="shared" ref="F1033:F1096" si="121">LN(B1033)-LN(B1032)</f>
        <v>3.5126907214570124E-2</v>
      </c>
      <c r="G1033" s="108">
        <f t="shared" ref="G1033:G1096" si="122">LN(C1033)-LN(C1032)</f>
        <v>7.0341779556583717E-2</v>
      </c>
      <c r="I1033" s="118">
        <f t="shared" ref="I1033:I1096" si="123">(F1033-N$6)^2</f>
        <v>1.1719992561012315E-3</v>
      </c>
      <c r="J1033" s="118">
        <f t="shared" ref="J1033:J1096" si="124">(G1033-O$6)^2</f>
        <v>4.7912976767918265E-3</v>
      </c>
      <c r="Q1033" s="111">
        <v>42930</v>
      </c>
      <c r="R1033">
        <v>2360.5900879999999</v>
      </c>
      <c r="S1033" s="111">
        <v>44079</v>
      </c>
      <c r="T1033">
        <v>335.26007099999998</v>
      </c>
      <c r="U1033" s="63">
        <v>44557</v>
      </c>
      <c r="V1033" s="57">
        <v>0.27679999999999999</v>
      </c>
    </row>
    <row r="1034" spans="1:22" x14ac:dyDescent="0.25">
      <c r="A1034" s="107">
        <v>44546</v>
      </c>
      <c r="B1034" s="100">
        <f t="shared" si="118"/>
        <v>48900.464844000002</v>
      </c>
      <c r="C1034" s="100">
        <f t="shared" si="119"/>
        <v>3962.4697270000001</v>
      </c>
      <c r="D1034" s="108">
        <f t="shared" si="120"/>
        <v>2.3610000000000003E-3</v>
      </c>
      <c r="F1034" s="108">
        <f t="shared" si="121"/>
        <v>1.0705483967685225E-2</v>
      </c>
      <c r="G1034" s="108">
        <f t="shared" si="122"/>
        <v>-1.4013495116873997E-2</v>
      </c>
      <c r="I1034" s="118">
        <f t="shared" si="123"/>
        <v>9.6295978281533715E-5</v>
      </c>
      <c r="J1034" s="118">
        <f t="shared" si="124"/>
        <v>2.2910075036456376E-4</v>
      </c>
      <c r="Q1034" s="111">
        <v>42931</v>
      </c>
      <c r="R1034">
        <v>2230.1201169999999</v>
      </c>
      <c r="S1034" s="111">
        <v>44080</v>
      </c>
      <c r="T1034">
        <v>353.36227400000001</v>
      </c>
      <c r="U1034" s="63">
        <v>44558</v>
      </c>
      <c r="V1034" s="57">
        <v>0.27679999999999999</v>
      </c>
    </row>
    <row r="1035" spans="1:22" x14ac:dyDescent="0.25">
      <c r="A1035" s="107">
        <v>44547</v>
      </c>
      <c r="B1035" s="100">
        <f t="shared" ref="B1035:B1098" si="125">VLOOKUP(A1035,Q$2:R$2842,2)</f>
        <v>47653.730469000002</v>
      </c>
      <c r="C1035" s="100">
        <f t="shared" si="119"/>
        <v>3879.4865719999998</v>
      </c>
      <c r="D1035" s="108">
        <f t="shared" si="120"/>
        <v>2.4380000000000001E-3</v>
      </c>
      <c r="F1035" s="108">
        <f t="shared" si="121"/>
        <v>-2.582598645094869E-2</v>
      </c>
      <c r="G1035" s="108">
        <f t="shared" si="122"/>
        <v>-2.1164681225304349E-2</v>
      </c>
      <c r="I1035" s="118">
        <f t="shared" si="123"/>
        <v>7.1387391348714255E-4</v>
      </c>
      <c r="J1035" s="118">
        <f t="shared" si="124"/>
        <v>4.9672198409553519E-4</v>
      </c>
      <c r="Q1035" s="111">
        <v>42932</v>
      </c>
      <c r="R1035">
        <v>1991.9799800000001</v>
      </c>
      <c r="S1035" s="111">
        <v>44081</v>
      </c>
      <c r="T1035">
        <v>352.67349200000001</v>
      </c>
      <c r="U1035" s="63">
        <v>44559</v>
      </c>
      <c r="V1035" s="57">
        <v>0.37619999999999998</v>
      </c>
    </row>
    <row r="1036" spans="1:22" x14ac:dyDescent="0.25">
      <c r="A1036" s="107">
        <v>44550</v>
      </c>
      <c r="B1036" s="100">
        <f t="shared" si="125"/>
        <v>46707.0625</v>
      </c>
      <c r="C1036" s="100">
        <f t="shared" si="119"/>
        <v>3933.844482</v>
      </c>
      <c r="D1036" s="108">
        <f t="shared" si="120"/>
        <v>2.4380000000000001E-3</v>
      </c>
      <c r="F1036" s="108">
        <f t="shared" si="121"/>
        <v>-2.0065531493026256E-2</v>
      </c>
      <c r="G1036" s="108">
        <f t="shared" si="122"/>
        <v>1.3914369336095689E-2</v>
      </c>
      <c r="I1036" s="118">
        <f t="shared" si="123"/>
        <v>4.392362564968907E-4</v>
      </c>
      <c r="J1036" s="118">
        <f t="shared" si="124"/>
        <v>1.6362989096571783E-4</v>
      </c>
      <c r="Q1036" s="111">
        <v>42933</v>
      </c>
      <c r="R1036">
        <v>1932.619995</v>
      </c>
      <c r="S1036" s="111">
        <v>44082</v>
      </c>
      <c r="T1036">
        <v>337.60211199999998</v>
      </c>
      <c r="U1036" s="63">
        <v>44560</v>
      </c>
      <c r="V1036" s="57">
        <v>0.3609</v>
      </c>
    </row>
    <row r="1037" spans="1:22" x14ac:dyDescent="0.25">
      <c r="A1037" s="107">
        <v>44551</v>
      </c>
      <c r="B1037" s="100">
        <f t="shared" si="125"/>
        <v>46886.078125</v>
      </c>
      <c r="C1037" s="100">
        <f t="shared" si="119"/>
        <v>4020.26001</v>
      </c>
      <c r="D1037" s="108">
        <f t="shared" si="120"/>
        <v>2.5140000000000002E-3</v>
      </c>
      <c r="F1037" s="108">
        <f t="shared" si="121"/>
        <v>3.8254051976451819E-3</v>
      </c>
      <c r="G1037" s="108">
        <f t="shared" si="122"/>
        <v>2.1729392232613165E-2</v>
      </c>
      <c r="I1037" s="118">
        <f t="shared" si="123"/>
        <v>8.6023285982814076E-6</v>
      </c>
      <c r="J1037" s="118">
        <f t="shared" si="124"/>
        <v>4.2464073704587133E-4</v>
      </c>
      <c r="Q1037" s="111">
        <v>42934</v>
      </c>
      <c r="R1037">
        <v>2233.5200199999999</v>
      </c>
      <c r="S1037" s="111">
        <v>44083</v>
      </c>
      <c r="T1037">
        <v>351.11001599999997</v>
      </c>
      <c r="U1037" s="63">
        <v>44561</v>
      </c>
      <c r="V1037" s="57">
        <v>0.37619999999999998</v>
      </c>
    </row>
    <row r="1038" spans="1:22" x14ac:dyDescent="0.25">
      <c r="A1038" s="107">
        <v>44552</v>
      </c>
      <c r="B1038" s="100">
        <f t="shared" si="125"/>
        <v>48937.097655999998</v>
      </c>
      <c r="C1038" s="100">
        <f t="shared" si="119"/>
        <v>3982.0996089999999</v>
      </c>
      <c r="D1038" s="108">
        <f t="shared" si="120"/>
        <v>2.539E-3</v>
      </c>
      <c r="F1038" s="108">
        <f t="shared" si="121"/>
        <v>4.2814962426879433E-2</v>
      </c>
      <c r="G1038" s="108">
        <f t="shared" si="122"/>
        <v>-9.5373594979886178E-3</v>
      </c>
      <c r="I1038" s="118">
        <f t="shared" si="123"/>
        <v>1.7574985119417348E-3</v>
      </c>
      <c r="J1038" s="118">
        <f t="shared" si="124"/>
        <v>1.1363429631174106E-4</v>
      </c>
      <c r="Q1038" s="111">
        <v>42935</v>
      </c>
      <c r="R1038">
        <v>2323.080078</v>
      </c>
      <c r="S1038" s="111">
        <v>44084</v>
      </c>
      <c r="T1038">
        <v>368.10189800000001</v>
      </c>
      <c r="U1038" s="63">
        <v>44564</v>
      </c>
      <c r="V1038" s="57">
        <v>0.38379999999999997</v>
      </c>
    </row>
    <row r="1039" spans="1:22" x14ac:dyDescent="0.25">
      <c r="A1039" s="107">
        <v>44553</v>
      </c>
      <c r="B1039" s="100">
        <f t="shared" si="125"/>
        <v>48626.34375</v>
      </c>
      <c r="C1039" s="100">
        <f t="shared" si="119"/>
        <v>4108.015625</v>
      </c>
      <c r="D1039" s="108">
        <f t="shared" si="120"/>
        <v>2.666E-3</v>
      </c>
      <c r="F1039" s="108">
        <f t="shared" si="121"/>
        <v>-6.3703156102530301E-3</v>
      </c>
      <c r="G1039" s="108">
        <f t="shared" si="122"/>
        <v>3.1130875467304975E-2</v>
      </c>
      <c r="I1039" s="118">
        <f t="shared" si="123"/>
        <v>5.2747510724245733E-5</v>
      </c>
      <c r="J1039" s="118">
        <f t="shared" si="124"/>
        <v>9.0049783566994817E-4</v>
      </c>
      <c r="Q1039" s="111">
        <v>42936</v>
      </c>
      <c r="R1039">
        <v>2269.889893</v>
      </c>
      <c r="S1039" s="111">
        <v>44085</v>
      </c>
      <c r="T1039">
        <v>374.69558699999999</v>
      </c>
      <c r="U1039" s="63">
        <v>44565</v>
      </c>
      <c r="V1039" s="57">
        <v>0.36599999999999999</v>
      </c>
    </row>
    <row r="1040" spans="1:22" x14ac:dyDescent="0.25">
      <c r="A1040" s="107">
        <v>44557</v>
      </c>
      <c r="B1040" s="100">
        <f t="shared" si="125"/>
        <v>50802.609375</v>
      </c>
      <c r="C1040" s="100">
        <f t="shared" si="119"/>
        <v>4037.547607</v>
      </c>
      <c r="D1040" s="108">
        <f t="shared" si="120"/>
        <v>2.7680000000000001E-3</v>
      </c>
      <c r="F1040" s="108">
        <f t="shared" si="121"/>
        <v>4.3782282396660932E-2</v>
      </c>
      <c r="G1040" s="108">
        <f t="shared" si="122"/>
        <v>-1.7302615926430676E-2</v>
      </c>
      <c r="I1040" s="118">
        <f t="shared" si="123"/>
        <v>1.8395392205483253E-3</v>
      </c>
      <c r="J1040" s="118">
        <f t="shared" si="124"/>
        <v>3.3948782109366634E-4</v>
      </c>
      <c r="Q1040" s="111">
        <v>42937</v>
      </c>
      <c r="R1040">
        <v>2838.4099120000001</v>
      </c>
      <c r="S1040" s="111">
        <v>44086</v>
      </c>
      <c r="T1040">
        <v>387.18310500000001</v>
      </c>
      <c r="U1040" s="63">
        <v>44566</v>
      </c>
      <c r="V1040" s="57">
        <v>0.39150000000000001</v>
      </c>
    </row>
    <row r="1041" spans="1:22" x14ac:dyDescent="0.25">
      <c r="A1041" s="107">
        <v>44558</v>
      </c>
      <c r="B1041" s="100">
        <f t="shared" si="125"/>
        <v>50679.859375</v>
      </c>
      <c r="C1041" s="100">
        <f t="shared" si="119"/>
        <v>3800.8930660000001</v>
      </c>
      <c r="D1041" s="108">
        <f t="shared" si="120"/>
        <v>2.7680000000000001E-3</v>
      </c>
      <c r="F1041" s="108">
        <f t="shared" si="121"/>
        <v>-2.4191382290030816E-3</v>
      </c>
      <c r="G1041" s="108">
        <f t="shared" si="122"/>
        <v>-6.0401423198182869E-2</v>
      </c>
      <c r="I1041" s="118">
        <f t="shared" si="123"/>
        <v>1.0966500971904969E-5</v>
      </c>
      <c r="J1041" s="118">
        <f t="shared" si="124"/>
        <v>3.7852028899463784E-3</v>
      </c>
      <c r="Q1041" s="111">
        <v>42938</v>
      </c>
      <c r="R1041">
        <v>2668.6298830000001</v>
      </c>
      <c r="S1041" s="111">
        <v>44087</v>
      </c>
      <c r="T1041">
        <v>365.57000699999998</v>
      </c>
      <c r="U1041" s="63">
        <v>44567</v>
      </c>
      <c r="V1041" s="57">
        <v>0.41189999999999999</v>
      </c>
    </row>
    <row r="1042" spans="1:22" x14ac:dyDescent="0.25">
      <c r="A1042" s="107">
        <v>44559</v>
      </c>
      <c r="B1042" s="100">
        <f t="shared" si="125"/>
        <v>47623.871094000002</v>
      </c>
      <c r="C1042" s="100">
        <f t="shared" si="119"/>
        <v>3628.5317380000001</v>
      </c>
      <c r="D1042" s="108">
        <f t="shared" si="120"/>
        <v>3.7619999999999997E-3</v>
      </c>
      <c r="F1042" s="108">
        <f t="shared" si="121"/>
        <v>-6.2194451582941568E-2</v>
      </c>
      <c r="G1042" s="108">
        <f t="shared" si="122"/>
        <v>-4.6407969925608583E-2</v>
      </c>
      <c r="I1042" s="118">
        <f t="shared" si="123"/>
        <v>3.9799549486041492E-3</v>
      </c>
      <c r="J1042" s="118">
        <f t="shared" si="124"/>
        <v>2.2591531147481965E-3</v>
      </c>
      <c r="Q1042" s="111">
        <v>42939</v>
      </c>
      <c r="R1042">
        <v>2808.1000979999999</v>
      </c>
      <c r="S1042" s="111">
        <v>44088</v>
      </c>
      <c r="T1042">
        <v>377.26886000000002</v>
      </c>
      <c r="U1042" s="63">
        <v>44568</v>
      </c>
      <c r="V1042" s="57">
        <v>0.4093</v>
      </c>
    </row>
    <row r="1043" spans="1:22" x14ac:dyDescent="0.25">
      <c r="A1043" s="107">
        <v>44560</v>
      </c>
      <c r="B1043" s="100">
        <f t="shared" si="125"/>
        <v>46490.605469000002</v>
      </c>
      <c r="C1043" s="100">
        <f t="shared" si="119"/>
        <v>3713.8520509999998</v>
      </c>
      <c r="D1043" s="108">
        <f t="shared" si="120"/>
        <v>3.6089999999999998E-3</v>
      </c>
      <c r="F1043" s="108">
        <f t="shared" si="121"/>
        <v>-2.4083869845748396E-2</v>
      </c>
      <c r="G1043" s="108">
        <f t="shared" si="122"/>
        <v>2.324154008681667E-2</v>
      </c>
      <c r="I1043" s="118">
        <f t="shared" si="123"/>
        <v>6.2381568096834172E-4</v>
      </c>
      <c r="J1043" s="118">
        <f t="shared" si="124"/>
        <v>4.8924842393390541E-4</v>
      </c>
      <c r="Q1043" s="111">
        <v>42940</v>
      </c>
      <c r="R1043">
        <v>2732.6999510000001</v>
      </c>
      <c r="S1043" s="111">
        <v>44089</v>
      </c>
      <c r="T1043">
        <v>364.839203</v>
      </c>
      <c r="U1043" s="63">
        <v>44571</v>
      </c>
      <c r="V1043" s="57">
        <v>0.42459999999999998</v>
      </c>
    </row>
    <row r="1044" spans="1:22" x14ac:dyDescent="0.25">
      <c r="A1044" s="107">
        <v>44561</v>
      </c>
      <c r="B1044" s="100">
        <f t="shared" si="125"/>
        <v>47169.371094000002</v>
      </c>
      <c r="C1044" s="100">
        <f t="shared" si="119"/>
        <v>3682.6328130000002</v>
      </c>
      <c r="D1044" s="108">
        <f t="shared" si="120"/>
        <v>3.7619999999999997E-3</v>
      </c>
      <c r="F1044" s="108">
        <f t="shared" si="121"/>
        <v>1.4494505196241292E-2</v>
      </c>
      <c r="G1044" s="108">
        <f t="shared" si="122"/>
        <v>-8.4416919576479899E-3</v>
      </c>
      <c r="I1044" s="118">
        <f t="shared" si="123"/>
        <v>1.8501638048902831E-4</v>
      </c>
      <c r="J1044" s="118">
        <f t="shared" si="124"/>
        <v>9.147528570810259E-5</v>
      </c>
      <c r="Q1044" s="111">
        <v>42941</v>
      </c>
      <c r="R1044">
        <v>2757.5</v>
      </c>
      <c r="S1044" s="111">
        <v>44090</v>
      </c>
      <c r="T1044">
        <v>365.81228599999997</v>
      </c>
      <c r="U1044" s="63">
        <v>44572</v>
      </c>
      <c r="V1044" s="57">
        <v>0.43480000000000002</v>
      </c>
    </row>
    <row r="1045" spans="1:22" x14ac:dyDescent="0.25">
      <c r="A1045" s="107">
        <v>44564</v>
      </c>
      <c r="B1045" s="100">
        <f t="shared" si="125"/>
        <v>47343.542969000002</v>
      </c>
      <c r="C1045" s="100">
        <f t="shared" si="119"/>
        <v>3761.3803710000002</v>
      </c>
      <c r="D1045" s="108">
        <f t="shared" si="120"/>
        <v>3.8379999999999998E-3</v>
      </c>
      <c r="F1045" s="108">
        <f t="shared" si="121"/>
        <v>3.685677748748617E-3</v>
      </c>
      <c r="G1045" s="108">
        <f t="shared" si="122"/>
        <v>2.1158075284505529E-2</v>
      </c>
      <c r="I1045" s="118">
        <f t="shared" si="123"/>
        <v>7.8022187845660941E-6</v>
      </c>
      <c r="J1045" s="118">
        <f t="shared" si="124"/>
        <v>4.0142109721211878E-4</v>
      </c>
      <c r="Q1045" s="111">
        <v>42942</v>
      </c>
      <c r="R1045">
        <v>2577.7700199999999</v>
      </c>
      <c r="S1045" s="111">
        <v>44091</v>
      </c>
      <c r="T1045">
        <v>389.019226</v>
      </c>
      <c r="U1045" s="63">
        <v>44573</v>
      </c>
      <c r="V1045" s="57">
        <v>0.44500000000000001</v>
      </c>
    </row>
    <row r="1046" spans="1:22" x14ac:dyDescent="0.25">
      <c r="A1046" s="107">
        <v>44565</v>
      </c>
      <c r="B1046" s="100">
        <f t="shared" si="125"/>
        <v>46458.851562999997</v>
      </c>
      <c r="C1046" s="100">
        <f t="shared" si="119"/>
        <v>3794.0566410000001</v>
      </c>
      <c r="D1046" s="108">
        <f t="shared" si="120"/>
        <v>3.6600000000000001E-3</v>
      </c>
      <c r="F1046" s="108">
        <f t="shared" si="121"/>
        <v>-1.886343399882584E-2</v>
      </c>
      <c r="G1046" s="108">
        <f t="shared" si="122"/>
        <v>8.6497905233891004E-3</v>
      </c>
      <c r="I1046" s="118">
        <f t="shared" si="123"/>
        <v>3.902942627821615E-4</v>
      </c>
      <c r="J1046" s="118">
        <f t="shared" si="124"/>
        <v>5.6658908000153133E-5</v>
      </c>
      <c r="Q1046" s="111">
        <v>42943</v>
      </c>
      <c r="R1046">
        <v>2538.709961</v>
      </c>
      <c r="S1046" s="111">
        <v>44092</v>
      </c>
      <c r="T1046">
        <v>384.364532</v>
      </c>
      <c r="U1046" s="63">
        <v>44574</v>
      </c>
      <c r="V1046" s="57">
        <v>0.43990000000000001</v>
      </c>
    </row>
    <row r="1047" spans="1:22" x14ac:dyDescent="0.25">
      <c r="A1047" s="107">
        <v>44566</v>
      </c>
      <c r="B1047" s="100">
        <f t="shared" si="125"/>
        <v>45899.359375</v>
      </c>
      <c r="C1047" s="100">
        <f t="shared" si="119"/>
        <v>3550.3869629999999</v>
      </c>
      <c r="D1047" s="108">
        <f t="shared" si="120"/>
        <v>3.9150000000000001E-3</v>
      </c>
      <c r="F1047" s="108">
        <f t="shared" si="121"/>
        <v>-1.2115848205921154E-2</v>
      </c>
      <c r="G1047" s="108">
        <f t="shared" si="122"/>
        <v>-6.6379199291132451E-2</v>
      </c>
      <c r="I1047" s="118">
        <f t="shared" si="123"/>
        <v>1.6921536801886919E-4</v>
      </c>
      <c r="J1047" s="118">
        <f t="shared" si="124"/>
        <v>4.5564901201526394E-3</v>
      </c>
      <c r="Q1047" s="111">
        <v>42944</v>
      </c>
      <c r="R1047">
        <v>2679.7299800000001</v>
      </c>
      <c r="S1047" s="111">
        <v>44093</v>
      </c>
      <c r="T1047">
        <v>385.54437300000001</v>
      </c>
      <c r="U1047" s="63">
        <v>44575</v>
      </c>
      <c r="V1047" s="57">
        <v>0.47560000000000002</v>
      </c>
    </row>
    <row r="1048" spans="1:22" x14ac:dyDescent="0.25">
      <c r="A1048" s="107">
        <v>44567</v>
      </c>
      <c r="B1048" s="100">
        <f t="shared" si="125"/>
        <v>43565.511719000002</v>
      </c>
      <c r="C1048" s="100">
        <f t="shared" si="119"/>
        <v>3418.408203</v>
      </c>
      <c r="D1048" s="108">
        <f t="shared" si="120"/>
        <v>4.1190000000000003E-3</v>
      </c>
      <c r="F1048" s="108">
        <f t="shared" si="121"/>
        <v>-5.2185338279633342E-2</v>
      </c>
      <c r="G1048" s="108">
        <f t="shared" si="122"/>
        <v>-3.7881596203369838E-2</v>
      </c>
      <c r="I1048" s="118">
        <f t="shared" si="123"/>
        <v>2.8172497554025352E-3</v>
      </c>
      <c r="J1048" s="118">
        <f t="shared" si="124"/>
        <v>1.521325710850137E-3</v>
      </c>
      <c r="Q1048" s="111">
        <v>42945</v>
      </c>
      <c r="R1048">
        <v>2807.0200199999999</v>
      </c>
      <c r="S1048" s="111">
        <v>44094</v>
      </c>
      <c r="T1048">
        <v>371.05282599999998</v>
      </c>
      <c r="U1048" s="63">
        <v>44579</v>
      </c>
      <c r="V1048" s="57">
        <v>0.54200000000000004</v>
      </c>
    </row>
    <row r="1049" spans="1:22" x14ac:dyDescent="0.25">
      <c r="A1049" s="107">
        <v>44568</v>
      </c>
      <c r="B1049" s="100">
        <f t="shared" si="125"/>
        <v>43153.570312999997</v>
      </c>
      <c r="C1049" s="100">
        <f t="shared" si="119"/>
        <v>3193.2104490000002</v>
      </c>
      <c r="D1049" s="108">
        <f t="shared" si="120"/>
        <v>4.0930000000000003E-3</v>
      </c>
      <c r="F1049" s="108">
        <f t="shared" si="121"/>
        <v>-9.5006657109255599E-3</v>
      </c>
      <c r="G1049" s="108">
        <f t="shared" si="122"/>
        <v>-6.8148183955241137E-2</v>
      </c>
      <c r="I1049" s="118">
        <f t="shared" si="123"/>
        <v>1.0801649129666857E-4</v>
      </c>
      <c r="J1049" s="118">
        <f t="shared" si="124"/>
        <v>4.7984386493383673E-3</v>
      </c>
      <c r="Q1049" s="111">
        <v>42946</v>
      </c>
      <c r="R1049">
        <v>2724.389893</v>
      </c>
      <c r="S1049" s="111">
        <v>44095</v>
      </c>
      <c r="T1049">
        <v>341.78607199999999</v>
      </c>
      <c r="U1049" s="63">
        <v>44580</v>
      </c>
      <c r="V1049" s="57">
        <v>0.5343</v>
      </c>
    </row>
    <row r="1050" spans="1:22" x14ac:dyDescent="0.25">
      <c r="A1050" s="107">
        <v>44571</v>
      </c>
      <c r="B1050" s="100">
        <f t="shared" si="125"/>
        <v>41910.230469000002</v>
      </c>
      <c r="C1050" s="100">
        <f t="shared" si="119"/>
        <v>3083.0979000000002</v>
      </c>
      <c r="D1050" s="108">
        <f t="shared" si="120"/>
        <v>4.2459999999999998E-3</v>
      </c>
      <c r="F1050" s="108">
        <f t="shared" si="121"/>
        <v>-2.9235194943986187E-2</v>
      </c>
      <c r="G1050" s="108">
        <f t="shared" si="122"/>
        <v>-3.5091917866076017E-2</v>
      </c>
      <c r="I1050" s="118">
        <f t="shared" si="123"/>
        <v>9.0767393793929059E-4</v>
      </c>
      <c r="J1050" s="118">
        <f t="shared" si="124"/>
        <v>1.3114898088471946E-3</v>
      </c>
      <c r="Q1050" s="111">
        <v>42947</v>
      </c>
      <c r="R1050">
        <v>2763.23999</v>
      </c>
      <c r="S1050" s="111">
        <v>44096</v>
      </c>
      <c r="T1050">
        <v>344.503174</v>
      </c>
      <c r="U1050" s="63">
        <v>44581</v>
      </c>
      <c r="V1050" s="57">
        <v>0.53939999999999999</v>
      </c>
    </row>
    <row r="1051" spans="1:22" x14ac:dyDescent="0.25">
      <c r="A1051" s="107">
        <v>44572</v>
      </c>
      <c r="B1051" s="100">
        <f t="shared" si="125"/>
        <v>41819.507812999997</v>
      </c>
      <c r="C1051" s="100">
        <f t="shared" si="119"/>
        <v>3238.1115719999998</v>
      </c>
      <c r="D1051" s="108">
        <f t="shared" si="120"/>
        <v>4.3480000000000003E-3</v>
      </c>
      <c r="F1051" s="108">
        <f t="shared" si="121"/>
        <v>-2.1670363090731115E-3</v>
      </c>
      <c r="G1051" s="108">
        <f t="shared" si="122"/>
        <v>4.9055408549937951E-2</v>
      </c>
      <c r="I1051" s="118">
        <f t="shared" si="123"/>
        <v>9.3603496511883096E-6</v>
      </c>
      <c r="J1051" s="118">
        <f t="shared" si="124"/>
        <v>2.2975561148006838E-3</v>
      </c>
      <c r="Q1051" s="111">
        <v>42948</v>
      </c>
      <c r="R1051">
        <v>2871.3000489999999</v>
      </c>
      <c r="S1051" s="111">
        <v>44097</v>
      </c>
      <c r="T1051">
        <v>321.11630200000002</v>
      </c>
      <c r="U1051" s="63">
        <v>44582</v>
      </c>
      <c r="V1051" s="57">
        <v>0.54700000000000004</v>
      </c>
    </row>
    <row r="1052" spans="1:22" x14ac:dyDescent="0.25">
      <c r="A1052" s="107">
        <v>44573</v>
      </c>
      <c r="B1052" s="100">
        <f t="shared" si="125"/>
        <v>42742.179687999997</v>
      </c>
      <c r="C1052" s="100">
        <f t="shared" si="119"/>
        <v>3372.2583009999998</v>
      </c>
      <c r="D1052" s="108">
        <f t="shared" si="120"/>
        <v>4.45E-3</v>
      </c>
      <c r="F1052" s="108">
        <f t="shared" si="121"/>
        <v>2.1823322620145191E-2</v>
      </c>
      <c r="G1052" s="108">
        <f t="shared" si="122"/>
        <v>4.0592327191815158E-2</v>
      </c>
      <c r="I1052" s="118">
        <f t="shared" si="123"/>
        <v>4.381021594599646E-4</v>
      </c>
      <c r="J1052" s="118">
        <f t="shared" si="124"/>
        <v>1.5578609944414202E-3</v>
      </c>
      <c r="Q1052" s="111">
        <v>42949</v>
      </c>
      <c r="R1052">
        <v>2727.1298830000001</v>
      </c>
      <c r="S1052" s="111">
        <v>44098</v>
      </c>
      <c r="T1052">
        <v>349.355591</v>
      </c>
      <c r="U1052" s="63">
        <v>44585</v>
      </c>
      <c r="V1052" s="57">
        <v>0.54959999999999998</v>
      </c>
    </row>
    <row r="1053" spans="1:22" x14ac:dyDescent="0.25">
      <c r="A1053" s="107">
        <v>44574</v>
      </c>
      <c r="B1053" s="100">
        <f t="shared" si="125"/>
        <v>43946.742187999997</v>
      </c>
      <c r="C1053" s="100">
        <f t="shared" si="119"/>
        <v>3248.2885740000002</v>
      </c>
      <c r="D1053" s="108">
        <f t="shared" si="120"/>
        <v>4.3990000000000001E-3</v>
      </c>
      <c r="F1053" s="108">
        <f t="shared" si="121"/>
        <v>2.7792248594568747E-2</v>
      </c>
      <c r="G1053" s="108">
        <f t="shared" si="122"/>
        <v>-3.7454373898217597E-2</v>
      </c>
      <c r="I1053" s="118">
        <f t="shared" si="123"/>
        <v>7.2360010365762428E-4</v>
      </c>
      <c r="J1053" s="118">
        <f t="shared" si="124"/>
        <v>1.4881813221644493E-3</v>
      </c>
      <c r="Q1053" s="111">
        <v>42950</v>
      </c>
      <c r="R1053">
        <v>2709.5600589999999</v>
      </c>
      <c r="S1053" s="111">
        <v>44099</v>
      </c>
      <c r="T1053">
        <v>352.18325800000002</v>
      </c>
      <c r="U1053" s="63">
        <v>44586</v>
      </c>
      <c r="V1053" s="57">
        <v>0.58789999999999998</v>
      </c>
    </row>
    <row r="1054" spans="1:22" x14ac:dyDescent="0.25">
      <c r="A1054" s="107">
        <v>44575</v>
      </c>
      <c r="B1054" s="100">
        <f t="shared" si="125"/>
        <v>42598.871094000002</v>
      </c>
      <c r="C1054" s="100">
        <f t="shared" si="119"/>
        <v>3310.0014649999998</v>
      </c>
      <c r="D1054" s="108">
        <f t="shared" si="120"/>
        <v>4.7559999999999998E-3</v>
      </c>
      <c r="F1054" s="108">
        <f t="shared" si="121"/>
        <v>-3.1150743185172303E-2</v>
      </c>
      <c r="G1054" s="108">
        <f t="shared" si="122"/>
        <v>1.8820366959383605E-2</v>
      </c>
      <c r="I1054" s="118">
        <f t="shared" si="123"/>
        <v>1.0267651106876986E-3</v>
      </c>
      <c r="J1054" s="118">
        <f t="shared" si="124"/>
        <v>3.132116861524893E-4</v>
      </c>
      <c r="Q1054" s="111">
        <v>42951</v>
      </c>
      <c r="R1054">
        <v>2806.929932</v>
      </c>
      <c r="S1054" s="111">
        <v>44100</v>
      </c>
      <c r="T1054">
        <v>355.48809799999998</v>
      </c>
      <c r="U1054" s="63">
        <v>44587</v>
      </c>
      <c r="V1054" s="57">
        <v>0.6956</v>
      </c>
    </row>
    <row r="1055" spans="1:22" x14ac:dyDescent="0.25">
      <c r="A1055" s="107">
        <v>44579</v>
      </c>
      <c r="B1055" s="100">
        <f t="shared" si="125"/>
        <v>42250.074219000002</v>
      </c>
      <c r="C1055" s="100">
        <f t="shared" si="119"/>
        <v>3164.0251459999999</v>
      </c>
      <c r="D1055" s="108">
        <f t="shared" si="120"/>
        <v>5.4200000000000003E-3</v>
      </c>
      <c r="F1055" s="108">
        <f t="shared" si="121"/>
        <v>-8.2216423189827026E-3</v>
      </c>
      <c r="G1055" s="108">
        <f t="shared" si="122"/>
        <v>-4.5103634578468998E-2</v>
      </c>
      <c r="I1055" s="118">
        <f t="shared" si="123"/>
        <v>8.3066360573091371E-5</v>
      </c>
      <c r="J1055" s="118">
        <f t="shared" si="124"/>
        <v>2.1368628544592935E-3</v>
      </c>
      <c r="Q1055" s="111">
        <v>42952</v>
      </c>
      <c r="R1055">
        <v>2897.6298830000001</v>
      </c>
      <c r="S1055" s="111">
        <v>44101</v>
      </c>
      <c r="T1055">
        <v>357.43850700000002</v>
      </c>
      <c r="U1055" s="63">
        <v>44588</v>
      </c>
      <c r="V1055" s="57">
        <v>0.74429999999999996</v>
      </c>
    </row>
    <row r="1056" spans="1:22" x14ac:dyDescent="0.25">
      <c r="A1056" s="107">
        <v>44580</v>
      </c>
      <c r="B1056" s="100">
        <f t="shared" si="125"/>
        <v>42374.039062999997</v>
      </c>
      <c r="C1056" s="100">
        <f t="shared" si="119"/>
        <v>3095.8259280000002</v>
      </c>
      <c r="D1056" s="108">
        <f t="shared" si="120"/>
        <v>5.3429999999999997E-3</v>
      </c>
      <c r="F1056" s="108">
        <f t="shared" si="121"/>
        <v>2.9297779997747853E-3</v>
      </c>
      <c r="G1056" s="108">
        <f t="shared" si="122"/>
        <v>-2.1790268067986673E-2</v>
      </c>
      <c r="I1056" s="118">
        <f t="shared" si="123"/>
        <v>4.1507765139814697E-6</v>
      </c>
      <c r="J1056" s="118">
        <f t="shared" si="124"/>
        <v>5.249985769480007E-4</v>
      </c>
      <c r="Q1056" s="111">
        <v>42953</v>
      </c>
      <c r="R1056">
        <v>3257.610107</v>
      </c>
      <c r="S1056" s="111">
        <v>44102</v>
      </c>
      <c r="T1056">
        <v>355.159424</v>
      </c>
      <c r="U1056" s="63">
        <v>44589</v>
      </c>
      <c r="V1056" s="57">
        <v>0.73399999999999999</v>
      </c>
    </row>
    <row r="1057" spans="1:22" x14ac:dyDescent="0.25">
      <c r="A1057" s="107">
        <v>44581</v>
      </c>
      <c r="B1057" s="100">
        <f t="shared" si="125"/>
        <v>41744.027344000002</v>
      </c>
      <c r="C1057" s="100">
        <f t="shared" si="119"/>
        <v>3001.1201169999999</v>
      </c>
      <c r="D1057" s="108">
        <f t="shared" si="120"/>
        <v>5.3939999999999995E-3</v>
      </c>
      <c r="F1057" s="108">
        <f t="shared" si="121"/>
        <v>-1.4979505029733886E-2</v>
      </c>
      <c r="G1057" s="108">
        <f t="shared" si="122"/>
        <v>-3.1069138025266341E-2</v>
      </c>
      <c r="I1057" s="118">
        <f t="shared" si="123"/>
        <v>2.5191840228362043E-4</v>
      </c>
      <c r="J1057" s="118">
        <f t="shared" si="124"/>
        <v>1.0363066677770466E-3</v>
      </c>
      <c r="Q1057" s="111">
        <v>42954</v>
      </c>
      <c r="R1057">
        <v>3212.780029</v>
      </c>
      <c r="S1057" s="111">
        <v>44103</v>
      </c>
      <c r="T1057">
        <v>359.757385</v>
      </c>
      <c r="U1057" s="63">
        <v>44592</v>
      </c>
      <c r="V1057" s="57">
        <v>0.77239999999999998</v>
      </c>
    </row>
    <row r="1058" spans="1:22" x14ac:dyDescent="0.25">
      <c r="A1058" s="107">
        <v>44582</v>
      </c>
      <c r="B1058" s="100">
        <f t="shared" si="125"/>
        <v>40699.605469000002</v>
      </c>
      <c r="C1058" s="100">
        <f t="shared" si="119"/>
        <v>2557.9316410000001</v>
      </c>
      <c r="D1058" s="108">
        <f t="shared" si="120"/>
        <v>5.47E-3</v>
      </c>
      <c r="F1058" s="108">
        <f t="shared" si="121"/>
        <v>-2.5337984669201674E-2</v>
      </c>
      <c r="G1058" s="108">
        <f t="shared" si="122"/>
        <v>-0.15978661212796652</v>
      </c>
      <c r="I1058" s="118">
        <f t="shared" si="123"/>
        <v>6.880347870780062E-4</v>
      </c>
      <c r="J1058" s="118">
        <f t="shared" si="124"/>
        <v>2.5891767903132683E-2</v>
      </c>
      <c r="Q1058" s="111">
        <v>42955</v>
      </c>
      <c r="R1058">
        <v>3370.219971</v>
      </c>
      <c r="S1058" s="111">
        <v>44104</v>
      </c>
      <c r="T1058">
        <v>359.93786599999999</v>
      </c>
      <c r="U1058" s="63">
        <v>44593</v>
      </c>
      <c r="V1058" s="57">
        <v>0.76470000000000005</v>
      </c>
    </row>
    <row r="1059" spans="1:22" x14ac:dyDescent="0.25">
      <c r="A1059" s="107">
        <v>44585</v>
      </c>
      <c r="B1059" s="100">
        <f t="shared" si="125"/>
        <v>36275.734375</v>
      </c>
      <c r="C1059" s="100">
        <f t="shared" si="119"/>
        <v>2440.3522950000001</v>
      </c>
      <c r="D1059" s="108">
        <f t="shared" si="120"/>
        <v>5.496E-3</v>
      </c>
      <c r="F1059" s="108">
        <f t="shared" si="121"/>
        <v>-0.11506935554101538</v>
      </c>
      <c r="G1059" s="108">
        <f t="shared" si="122"/>
        <v>-4.7056567107790492E-2</v>
      </c>
      <c r="I1059" s="118">
        <f t="shared" si="123"/>
        <v>1.3447136295429183E-2</v>
      </c>
      <c r="J1059" s="118">
        <f t="shared" si="124"/>
        <v>2.3212301537125584E-3</v>
      </c>
      <c r="Q1059" s="111">
        <v>42956</v>
      </c>
      <c r="R1059">
        <v>3420.3999020000001</v>
      </c>
      <c r="S1059" s="111">
        <v>44105</v>
      </c>
      <c r="T1059">
        <v>353.20590199999998</v>
      </c>
      <c r="U1059" s="63">
        <v>44594</v>
      </c>
      <c r="V1059" s="57">
        <v>0.72370000000000001</v>
      </c>
    </row>
    <row r="1060" spans="1:22" x14ac:dyDescent="0.25">
      <c r="A1060" s="107">
        <v>44586</v>
      </c>
      <c r="B1060" s="100">
        <f t="shared" si="125"/>
        <v>36654.804687999997</v>
      </c>
      <c r="C1060" s="100">
        <f t="shared" si="119"/>
        <v>2455.9350589999999</v>
      </c>
      <c r="D1060" s="108">
        <f t="shared" si="120"/>
        <v>5.8789999999999997E-3</v>
      </c>
      <c r="F1060" s="108">
        <f t="shared" si="121"/>
        <v>1.0395473050863302E-2</v>
      </c>
      <c r="G1060" s="108">
        <f t="shared" si="122"/>
        <v>6.3651560804798279E-3</v>
      </c>
      <c r="I1060" s="118">
        <f t="shared" si="123"/>
        <v>9.0307778911538595E-5</v>
      </c>
      <c r="J1060" s="118">
        <f t="shared" si="124"/>
        <v>2.7484610741091211E-5</v>
      </c>
      <c r="Q1060" s="111">
        <v>42957</v>
      </c>
      <c r="R1060">
        <v>3341.8400879999999</v>
      </c>
      <c r="S1060" s="111">
        <v>44106</v>
      </c>
      <c r="T1060">
        <v>346.238922</v>
      </c>
      <c r="U1060" s="63">
        <v>44595</v>
      </c>
      <c r="V1060" s="57">
        <v>0.75439999999999996</v>
      </c>
    </row>
    <row r="1061" spans="1:22" x14ac:dyDescent="0.25">
      <c r="A1061" s="107">
        <v>44587</v>
      </c>
      <c r="B1061" s="100">
        <f t="shared" si="125"/>
        <v>36950.515625</v>
      </c>
      <c r="C1061" s="100">
        <f t="shared" si="119"/>
        <v>2468.0302729999999</v>
      </c>
      <c r="D1061" s="108">
        <f t="shared" si="120"/>
        <v>6.9560000000000004E-3</v>
      </c>
      <c r="F1061" s="108">
        <f t="shared" si="121"/>
        <v>8.0350856902668966E-3</v>
      </c>
      <c r="G1061" s="108">
        <f t="shared" si="122"/>
        <v>4.912804015305916E-3</v>
      </c>
      <c r="I1061" s="118">
        <f t="shared" si="123"/>
        <v>5.1017493995275773E-5</v>
      </c>
      <c r="J1061" s="118">
        <f t="shared" si="124"/>
        <v>1.436580298900104E-5</v>
      </c>
      <c r="Q1061" s="111">
        <v>42958</v>
      </c>
      <c r="R1061">
        <v>3373.820068</v>
      </c>
      <c r="S1061" s="111">
        <v>44107</v>
      </c>
      <c r="T1061">
        <v>346.52209499999998</v>
      </c>
      <c r="U1061" s="63">
        <v>44596</v>
      </c>
      <c r="V1061" s="57">
        <v>0.86209999999999998</v>
      </c>
    </row>
    <row r="1062" spans="1:22" x14ac:dyDescent="0.25">
      <c r="A1062" s="107">
        <v>44588</v>
      </c>
      <c r="B1062" s="100">
        <f t="shared" si="125"/>
        <v>36841.878905999998</v>
      </c>
      <c r="C1062" s="100">
        <f t="shared" si="119"/>
        <v>2423.001221</v>
      </c>
      <c r="D1062" s="108">
        <f t="shared" si="120"/>
        <v>7.443E-3</v>
      </c>
      <c r="F1062" s="108">
        <f t="shared" si="121"/>
        <v>-2.9443900872259121E-3</v>
      </c>
      <c r="G1062" s="108">
        <f t="shared" si="122"/>
        <v>-1.8413426420345935E-2</v>
      </c>
      <c r="I1062" s="118">
        <f t="shared" si="123"/>
        <v>1.4721207888769196E-5</v>
      </c>
      <c r="J1062" s="118">
        <f t="shared" si="124"/>
        <v>3.8165552158523074E-4</v>
      </c>
      <c r="Q1062" s="111">
        <v>42959</v>
      </c>
      <c r="R1062">
        <v>3650.6298830000001</v>
      </c>
      <c r="S1062" s="111">
        <v>44108</v>
      </c>
      <c r="T1062">
        <v>352.57900999999998</v>
      </c>
      <c r="U1062" s="63">
        <v>44599</v>
      </c>
      <c r="V1062" s="57">
        <v>0.83130000000000004</v>
      </c>
    </row>
    <row r="1063" spans="1:22" x14ac:dyDescent="0.25">
      <c r="A1063" s="107">
        <v>44589</v>
      </c>
      <c r="B1063" s="100">
        <f t="shared" si="125"/>
        <v>37128.445312999997</v>
      </c>
      <c r="C1063" s="100">
        <f t="shared" si="119"/>
        <v>2547.0920409999999</v>
      </c>
      <c r="D1063" s="108">
        <f t="shared" si="120"/>
        <v>7.3400000000000002E-3</v>
      </c>
      <c r="F1063" s="108">
        <f t="shared" si="121"/>
        <v>7.7481839826081256E-3</v>
      </c>
      <c r="G1063" s="108">
        <f t="shared" si="122"/>
        <v>4.9945386613321929E-2</v>
      </c>
      <c r="I1063" s="118">
        <f t="shared" si="123"/>
        <v>4.7001327814276198E-5</v>
      </c>
      <c r="J1063" s="118">
        <f t="shared" si="124"/>
        <v>2.3836665087559892E-3</v>
      </c>
      <c r="Q1063" s="111">
        <v>42960</v>
      </c>
      <c r="R1063">
        <v>3880.040039</v>
      </c>
      <c r="S1063" s="111">
        <v>44109</v>
      </c>
      <c r="T1063">
        <v>353.95678700000002</v>
      </c>
      <c r="U1063" s="63">
        <v>44600</v>
      </c>
      <c r="V1063" s="57">
        <v>0.86980000000000002</v>
      </c>
    </row>
    <row r="1064" spans="1:22" x14ac:dyDescent="0.25">
      <c r="A1064" s="107">
        <v>44592</v>
      </c>
      <c r="B1064" s="100">
        <f t="shared" si="125"/>
        <v>37920.28125</v>
      </c>
      <c r="C1064" s="100">
        <f t="shared" si="119"/>
        <v>2688.2788089999999</v>
      </c>
      <c r="D1064" s="108">
        <f t="shared" si="120"/>
        <v>7.724E-3</v>
      </c>
      <c r="F1064" s="108">
        <f t="shared" si="121"/>
        <v>2.1102698428997257E-2</v>
      </c>
      <c r="G1064" s="108">
        <f t="shared" si="122"/>
        <v>5.3948808499949763E-2</v>
      </c>
      <c r="I1064" s="118">
        <f t="shared" si="123"/>
        <v>4.0845484721981101E-4</v>
      </c>
      <c r="J1064" s="118">
        <f t="shared" si="124"/>
        <v>2.7906104858616406E-3</v>
      </c>
      <c r="Q1064" s="111">
        <v>42961</v>
      </c>
      <c r="R1064">
        <v>4066.1000979999999</v>
      </c>
      <c r="S1064" s="111">
        <v>44110</v>
      </c>
      <c r="T1064">
        <v>340.81585699999999</v>
      </c>
      <c r="U1064" s="63">
        <v>44601</v>
      </c>
      <c r="V1064" s="57">
        <v>0.88260000000000005</v>
      </c>
    </row>
    <row r="1065" spans="1:22" x14ac:dyDescent="0.25">
      <c r="A1065" s="107">
        <v>44593</v>
      </c>
      <c r="B1065" s="100">
        <f t="shared" si="125"/>
        <v>38481.765625</v>
      </c>
      <c r="C1065" s="100">
        <f t="shared" si="119"/>
        <v>2792.1171880000002</v>
      </c>
      <c r="D1065" s="108">
        <f t="shared" si="120"/>
        <v>7.6470000000000002E-3</v>
      </c>
      <c r="F1065" s="108">
        <f t="shared" si="121"/>
        <v>1.4698414680733407E-2</v>
      </c>
      <c r="G1065" s="108">
        <f t="shared" si="122"/>
        <v>3.7899015930370261E-2</v>
      </c>
      <c r="I1065" s="118">
        <f t="shared" si="123"/>
        <v>1.9060514281276199E-4</v>
      </c>
      <c r="J1065" s="118">
        <f t="shared" si="124"/>
        <v>1.3525062873123476E-3</v>
      </c>
      <c r="Q1065" s="111">
        <v>42962</v>
      </c>
      <c r="R1065">
        <v>4326.9902339999999</v>
      </c>
      <c r="S1065" s="111">
        <v>44111</v>
      </c>
      <c r="T1065">
        <v>341.80865499999999</v>
      </c>
      <c r="U1065" s="63">
        <v>44602</v>
      </c>
      <c r="V1065" s="57">
        <v>1.0805</v>
      </c>
    </row>
    <row r="1066" spans="1:22" x14ac:dyDescent="0.25">
      <c r="A1066" s="107">
        <v>44594</v>
      </c>
      <c r="B1066" s="100">
        <f t="shared" si="125"/>
        <v>38743.714844000002</v>
      </c>
      <c r="C1066" s="100">
        <f t="shared" ref="C1066:C1129" si="126">VLOOKUP(A1066,S$2:T$2842,2)</f>
        <v>2682.8540039999998</v>
      </c>
      <c r="D1066" s="108">
        <f t="shared" si="120"/>
        <v>7.2370000000000004E-3</v>
      </c>
      <c r="F1066" s="108">
        <f t="shared" si="121"/>
        <v>6.7840360992832416E-3</v>
      </c>
      <c r="G1066" s="108">
        <f t="shared" si="122"/>
        <v>-3.9919002042595686E-2</v>
      </c>
      <c r="I1066" s="118">
        <f t="shared" si="123"/>
        <v>3.4710992475226451E-5</v>
      </c>
      <c r="J1066" s="118">
        <f t="shared" si="124"/>
        <v>1.6844114034702659E-3</v>
      </c>
      <c r="Q1066" s="111">
        <v>42963</v>
      </c>
      <c r="R1066">
        <v>4200.3398440000001</v>
      </c>
      <c r="S1066" s="111">
        <v>44112</v>
      </c>
      <c r="T1066">
        <v>350.766144</v>
      </c>
      <c r="U1066" s="63">
        <v>44603</v>
      </c>
      <c r="V1066" s="57">
        <v>1.0109999999999999</v>
      </c>
    </row>
    <row r="1067" spans="1:22" x14ac:dyDescent="0.25">
      <c r="A1067" s="107">
        <v>44595</v>
      </c>
      <c r="B1067" s="100">
        <f t="shared" si="125"/>
        <v>36944.804687999997</v>
      </c>
      <c r="C1067" s="100">
        <f t="shared" si="126"/>
        <v>2679.1625979999999</v>
      </c>
      <c r="D1067" s="108">
        <f t="shared" si="120"/>
        <v>7.5439999999999995E-3</v>
      </c>
      <c r="F1067" s="108">
        <f t="shared" si="121"/>
        <v>-4.754351140418045E-2</v>
      </c>
      <c r="G1067" s="108">
        <f t="shared" si="122"/>
        <v>-1.3768724930081078E-3</v>
      </c>
      <c r="I1067" s="118">
        <f t="shared" si="123"/>
        <v>2.346040665965477E-3</v>
      </c>
      <c r="J1067" s="118">
        <f t="shared" si="124"/>
        <v>6.2472595316679991E-6</v>
      </c>
      <c r="Q1067" s="111">
        <v>42964</v>
      </c>
      <c r="R1067">
        <v>4384.4399409999996</v>
      </c>
      <c r="S1067" s="111">
        <v>44113</v>
      </c>
      <c r="T1067">
        <v>365.590485</v>
      </c>
      <c r="U1067" s="63">
        <v>44606</v>
      </c>
      <c r="V1067" s="57">
        <v>1.0444</v>
      </c>
    </row>
    <row r="1068" spans="1:22" x14ac:dyDescent="0.25">
      <c r="A1068" s="107">
        <v>44596</v>
      </c>
      <c r="B1068" s="100">
        <f t="shared" si="125"/>
        <v>37149.265625</v>
      </c>
      <c r="C1068" s="100">
        <f t="shared" si="126"/>
        <v>2983.586914</v>
      </c>
      <c r="D1068" s="108">
        <f t="shared" si="120"/>
        <v>8.6210000000000002E-3</v>
      </c>
      <c r="F1068" s="108">
        <f t="shared" si="121"/>
        <v>5.5189694697403979E-3</v>
      </c>
      <c r="G1068" s="108">
        <f t="shared" si="122"/>
        <v>0.10762195684952047</v>
      </c>
      <c r="I1068" s="118">
        <f t="shared" si="123"/>
        <v>2.1404843942986909E-5</v>
      </c>
      <c r="J1068" s="118">
        <f t="shared" si="124"/>
        <v>1.1342117407097172E-2</v>
      </c>
      <c r="Q1068" s="111">
        <v>42965</v>
      </c>
      <c r="R1068">
        <v>4324.3398440000001</v>
      </c>
      <c r="S1068" s="111">
        <v>44114</v>
      </c>
      <c r="T1068">
        <v>370.96758999999997</v>
      </c>
      <c r="U1068" s="63">
        <v>44607</v>
      </c>
      <c r="V1068" s="57">
        <v>1.0367</v>
      </c>
    </row>
    <row r="1069" spans="1:22" x14ac:dyDescent="0.25">
      <c r="A1069" s="107">
        <v>44599</v>
      </c>
      <c r="B1069" s="100">
        <f t="shared" si="125"/>
        <v>42406.78125</v>
      </c>
      <c r="C1069" s="100">
        <f t="shared" si="126"/>
        <v>3142.470703</v>
      </c>
      <c r="D1069" s="108">
        <f t="shared" si="120"/>
        <v>8.3130000000000009E-3</v>
      </c>
      <c r="F1069" s="108">
        <f t="shared" si="121"/>
        <v>0.13236428145588697</v>
      </c>
      <c r="G1069" s="108">
        <f t="shared" si="122"/>
        <v>5.1883099494087759E-2</v>
      </c>
      <c r="I1069" s="118">
        <f t="shared" si="123"/>
        <v>1.7284847056814365E-2</v>
      </c>
      <c r="J1069" s="118">
        <f t="shared" si="124"/>
        <v>2.5766304049703263E-3</v>
      </c>
      <c r="Q1069" s="111">
        <v>42966</v>
      </c>
      <c r="R1069">
        <v>4137.75</v>
      </c>
      <c r="S1069" s="111">
        <v>44115</v>
      </c>
      <c r="T1069">
        <v>375.14205900000002</v>
      </c>
      <c r="U1069" s="63">
        <v>44608</v>
      </c>
      <c r="V1069" s="57">
        <v>0.99550000000000005</v>
      </c>
    </row>
    <row r="1070" spans="1:22" x14ac:dyDescent="0.25">
      <c r="A1070" s="107">
        <v>44600</v>
      </c>
      <c r="B1070" s="100">
        <f t="shared" si="125"/>
        <v>43854.652344000002</v>
      </c>
      <c r="C1070" s="100">
        <f t="shared" si="126"/>
        <v>3122.608643</v>
      </c>
      <c r="D1070" s="108">
        <f t="shared" si="120"/>
        <v>8.6980000000000009E-3</v>
      </c>
      <c r="F1070" s="108">
        <f t="shared" si="121"/>
        <v>3.3572525383659624E-2</v>
      </c>
      <c r="G1070" s="108">
        <f t="shared" si="122"/>
        <v>-6.3405825994795606E-3</v>
      </c>
      <c r="I1070" s="118">
        <f t="shared" si="123"/>
        <v>1.0679884681341339E-3</v>
      </c>
      <c r="J1070" s="118">
        <f t="shared" si="124"/>
        <v>5.5698786332386257E-5</v>
      </c>
      <c r="Q1070" s="111">
        <v>42967</v>
      </c>
      <c r="R1070">
        <v>4189.3100590000004</v>
      </c>
      <c r="S1070" s="111">
        <v>44116</v>
      </c>
      <c r="T1070">
        <v>387.73126200000002</v>
      </c>
      <c r="U1070" s="63">
        <v>44609</v>
      </c>
      <c r="V1070" s="57">
        <v>0.97750000000000004</v>
      </c>
    </row>
    <row r="1071" spans="1:22" x14ac:dyDescent="0.25">
      <c r="A1071" s="107">
        <v>44601</v>
      </c>
      <c r="B1071" s="100">
        <f t="shared" si="125"/>
        <v>44096.703125</v>
      </c>
      <c r="C1071" s="100">
        <f t="shared" si="126"/>
        <v>3239.4570309999999</v>
      </c>
      <c r="D1071" s="108">
        <f t="shared" si="120"/>
        <v>8.8260000000000005E-3</v>
      </c>
      <c r="F1071" s="108">
        <f t="shared" si="121"/>
        <v>5.5042106130880342E-3</v>
      </c>
      <c r="G1071" s="108">
        <f t="shared" si="122"/>
        <v>3.67369767287542E-2</v>
      </c>
      <c r="I1071" s="118">
        <f t="shared" si="123"/>
        <v>2.1268496976212238E-5</v>
      </c>
      <c r="J1071" s="118">
        <f t="shared" si="124"/>
        <v>1.2683853004216749E-3</v>
      </c>
      <c r="Q1071" s="111">
        <v>42968</v>
      </c>
      <c r="R1071">
        <v>4090.4799800000001</v>
      </c>
      <c r="S1071" s="111">
        <v>44117</v>
      </c>
      <c r="T1071">
        <v>381.190765</v>
      </c>
      <c r="U1071" s="63">
        <v>44610</v>
      </c>
      <c r="V1071" s="57">
        <v>0.95689999999999997</v>
      </c>
    </row>
    <row r="1072" spans="1:22" x14ac:dyDescent="0.25">
      <c r="A1072" s="107">
        <v>44602</v>
      </c>
      <c r="B1072" s="100">
        <f t="shared" si="125"/>
        <v>44347.800780999998</v>
      </c>
      <c r="C1072" s="100">
        <f t="shared" si="126"/>
        <v>3077.4821780000002</v>
      </c>
      <c r="D1072" s="108">
        <f t="shared" si="120"/>
        <v>1.0805E-2</v>
      </c>
      <c r="F1072" s="108">
        <f t="shared" si="121"/>
        <v>5.6780991365865674E-3</v>
      </c>
      <c r="G1072" s="108">
        <f t="shared" si="122"/>
        <v>-5.1293944740415043E-2</v>
      </c>
      <c r="I1072" s="118">
        <f t="shared" si="123"/>
        <v>2.290260475375705E-5</v>
      </c>
      <c r="J1072" s="118">
        <f t="shared" si="124"/>
        <v>2.7474919980597745E-3</v>
      </c>
      <c r="Q1072" s="111">
        <v>42969</v>
      </c>
      <c r="R1072">
        <v>3998.3500979999999</v>
      </c>
      <c r="S1072" s="111">
        <v>44118</v>
      </c>
      <c r="T1072">
        <v>379.484039</v>
      </c>
      <c r="U1072" s="63">
        <v>44614</v>
      </c>
      <c r="V1072" s="57">
        <v>1.0134000000000001</v>
      </c>
    </row>
    <row r="1073" spans="1:22" x14ac:dyDescent="0.25">
      <c r="A1073" s="107">
        <v>44603</v>
      </c>
      <c r="B1073" s="100">
        <f t="shared" si="125"/>
        <v>43571.128905999998</v>
      </c>
      <c r="C1073" s="100">
        <f t="shared" si="126"/>
        <v>2927.3835450000001</v>
      </c>
      <c r="D1073" s="108">
        <f t="shared" si="120"/>
        <v>1.0109999999999999E-2</v>
      </c>
      <c r="F1073" s="108">
        <f t="shared" si="121"/>
        <v>-1.7668369763258696E-2</v>
      </c>
      <c r="G1073" s="108">
        <f t="shared" si="122"/>
        <v>-5.0002751972515469E-2</v>
      </c>
      <c r="I1073" s="118">
        <f t="shared" si="123"/>
        <v>3.445033822179401E-4</v>
      </c>
      <c r="J1073" s="118">
        <f t="shared" si="124"/>
        <v>2.6137995031673515E-3</v>
      </c>
      <c r="Q1073" s="111">
        <v>42970</v>
      </c>
      <c r="R1073">
        <v>4089.01001</v>
      </c>
      <c r="S1073" s="111">
        <v>44119</v>
      </c>
      <c r="T1073">
        <v>377.44183299999997</v>
      </c>
      <c r="U1073" s="63">
        <v>44615</v>
      </c>
      <c r="V1073" s="57">
        <v>1.1324000000000001</v>
      </c>
    </row>
    <row r="1074" spans="1:22" x14ac:dyDescent="0.25">
      <c r="A1074" s="107">
        <v>44606</v>
      </c>
      <c r="B1074" s="100">
        <f t="shared" si="125"/>
        <v>42157.398437999997</v>
      </c>
      <c r="C1074" s="100">
        <f t="shared" si="126"/>
        <v>2933.4790039999998</v>
      </c>
      <c r="D1074" s="108">
        <f t="shared" si="120"/>
        <v>1.0444E-2</v>
      </c>
      <c r="F1074" s="108">
        <f t="shared" si="121"/>
        <v>-3.2984554510633757E-2</v>
      </c>
      <c r="G1074" s="108">
        <f t="shared" si="122"/>
        <v>2.0800560145453062E-3</v>
      </c>
      <c r="I1074" s="118">
        <f t="shared" si="123"/>
        <v>1.1476502517698702E-3</v>
      </c>
      <c r="J1074" s="118">
        <f t="shared" si="124"/>
        <v>9.1676155696162331E-7</v>
      </c>
      <c r="Q1074" s="111">
        <v>42971</v>
      </c>
      <c r="R1074">
        <v>4137.6000979999999</v>
      </c>
      <c r="S1074" s="111">
        <v>44120</v>
      </c>
      <c r="T1074">
        <v>366.22900399999997</v>
      </c>
      <c r="U1074" s="63">
        <v>44616</v>
      </c>
      <c r="V1074" s="57">
        <v>1.0550999999999999</v>
      </c>
    </row>
    <row r="1075" spans="1:22" x14ac:dyDescent="0.25">
      <c r="A1075" s="107">
        <v>44607</v>
      </c>
      <c r="B1075" s="100">
        <f t="shared" si="125"/>
        <v>42586.464844000002</v>
      </c>
      <c r="C1075" s="100">
        <f t="shared" si="126"/>
        <v>3179.8771969999998</v>
      </c>
      <c r="D1075" s="108">
        <f t="shared" si="120"/>
        <v>1.0366999999999999E-2</v>
      </c>
      <c r="F1075" s="108">
        <f t="shared" si="121"/>
        <v>1.0126280672245969E-2</v>
      </c>
      <c r="G1075" s="108">
        <f t="shared" si="122"/>
        <v>8.0653486713263334E-2</v>
      </c>
      <c r="I1075" s="118">
        <f t="shared" si="123"/>
        <v>8.5263951290932827E-5</v>
      </c>
      <c r="J1075" s="118">
        <f t="shared" si="124"/>
        <v>6.3251652255100479E-3</v>
      </c>
      <c r="Q1075" s="111">
        <v>42972</v>
      </c>
      <c r="R1075">
        <v>4332.8198240000002</v>
      </c>
      <c r="S1075" s="111">
        <v>44121</v>
      </c>
      <c r="T1075">
        <v>368.85592700000001</v>
      </c>
      <c r="U1075" s="63">
        <v>44617</v>
      </c>
      <c r="V1075" s="57">
        <v>1.0859000000000001</v>
      </c>
    </row>
    <row r="1076" spans="1:22" x14ac:dyDescent="0.25">
      <c r="A1076" s="107">
        <v>44608</v>
      </c>
      <c r="B1076" s="100">
        <f t="shared" si="125"/>
        <v>44578.277344000002</v>
      </c>
      <c r="C1076" s="100">
        <f t="shared" si="126"/>
        <v>3127.830078</v>
      </c>
      <c r="D1076" s="108">
        <f t="shared" si="120"/>
        <v>9.9550000000000003E-3</v>
      </c>
      <c r="F1076" s="108">
        <f t="shared" si="121"/>
        <v>4.5710209186060169E-2</v>
      </c>
      <c r="G1076" s="108">
        <f t="shared" si="122"/>
        <v>-1.6503080433322381E-2</v>
      </c>
      <c r="I1076" s="118">
        <f t="shared" si="123"/>
        <v>2.008633103309516E-3</v>
      </c>
      <c r="J1076" s="118">
        <f t="shared" si="124"/>
        <v>3.1066388291132443E-4</v>
      </c>
      <c r="Q1076" s="111">
        <v>42973</v>
      </c>
      <c r="R1076">
        <v>4372.0600590000004</v>
      </c>
      <c r="S1076" s="111">
        <v>44122</v>
      </c>
      <c r="T1076">
        <v>378.213684</v>
      </c>
      <c r="U1076" s="63">
        <v>44620</v>
      </c>
      <c r="V1076" s="57">
        <v>0.97519999999999996</v>
      </c>
    </row>
    <row r="1077" spans="1:22" x14ac:dyDescent="0.25">
      <c r="A1077" s="107">
        <v>44609</v>
      </c>
      <c r="B1077" s="100">
        <f t="shared" si="125"/>
        <v>43937.070312999997</v>
      </c>
      <c r="C1077" s="100">
        <f t="shared" si="126"/>
        <v>2881.4819339999999</v>
      </c>
      <c r="D1077" s="108">
        <f t="shared" si="120"/>
        <v>9.7750000000000007E-3</v>
      </c>
      <c r="F1077" s="108">
        <f t="shared" si="121"/>
        <v>-1.4488295290822961E-2</v>
      </c>
      <c r="G1077" s="108">
        <f t="shared" si="122"/>
        <v>-8.2034776093792061E-2</v>
      </c>
      <c r="I1077" s="118">
        <f t="shared" si="123"/>
        <v>2.3656678866989701E-4</v>
      </c>
      <c r="J1077" s="118">
        <f t="shared" si="124"/>
        <v>6.9151457649425331E-3</v>
      </c>
      <c r="Q1077" s="111">
        <v>42974</v>
      </c>
      <c r="R1077">
        <v>4345.1000979999999</v>
      </c>
      <c r="S1077" s="111">
        <v>44123</v>
      </c>
      <c r="T1077">
        <v>379.935608</v>
      </c>
      <c r="U1077" s="63">
        <v>44621</v>
      </c>
      <c r="V1077" s="57">
        <v>0.87760000000000005</v>
      </c>
    </row>
    <row r="1078" spans="1:22" x14ac:dyDescent="0.25">
      <c r="A1078" s="107">
        <v>44610</v>
      </c>
      <c r="B1078" s="100">
        <f t="shared" si="125"/>
        <v>40552.132812999997</v>
      </c>
      <c r="C1078" s="100">
        <f t="shared" si="126"/>
        <v>2785.727539</v>
      </c>
      <c r="D1078" s="108">
        <f t="shared" si="120"/>
        <v>9.5689999999999994E-3</v>
      </c>
      <c r="F1078" s="108">
        <f t="shared" si="121"/>
        <v>-8.0170013725169298E-2</v>
      </c>
      <c r="G1078" s="108">
        <f t="shared" si="122"/>
        <v>-3.3795648130891642E-2</v>
      </c>
      <c r="I1078" s="118">
        <f t="shared" si="123"/>
        <v>6.5711201948310018E-3</v>
      </c>
      <c r="J1078" s="118">
        <f t="shared" si="124"/>
        <v>1.2192826106329367E-3</v>
      </c>
      <c r="Q1078" s="111">
        <v>42975</v>
      </c>
      <c r="R1078">
        <v>4384.4501950000003</v>
      </c>
      <c r="S1078" s="111">
        <v>44124</v>
      </c>
      <c r="T1078">
        <v>369.13690200000002</v>
      </c>
      <c r="U1078" s="63">
        <v>44622</v>
      </c>
      <c r="V1078" s="57">
        <v>1.0035000000000001</v>
      </c>
    </row>
    <row r="1079" spans="1:22" x14ac:dyDescent="0.25">
      <c r="A1079" s="107">
        <v>44614</v>
      </c>
      <c r="B1079" s="100">
        <f t="shared" si="125"/>
        <v>37068.769530999998</v>
      </c>
      <c r="C1079" s="100">
        <f t="shared" si="126"/>
        <v>2639.2993160000001</v>
      </c>
      <c r="D1079" s="108">
        <f t="shared" si="120"/>
        <v>1.0134000000000001E-2</v>
      </c>
      <c r="F1079" s="108">
        <f t="shared" si="121"/>
        <v>-8.9813552802301189E-2</v>
      </c>
      <c r="G1079" s="108">
        <f t="shared" si="122"/>
        <v>-5.3995602768278417E-2</v>
      </c>
      <c r="I1079" s="118">
        <f t="shared" si="123"/>
        <v>8.2275757772954563E-3</v>
      </c>
      <c r="J1079" s="118">
        <f t="shared" si="124"/>
        <v>3.0380140003798788E-3</v>
      </c>
      <c r="Q1079" s="111">
        <v>42976</v>
      </c>
      <c r="R1079">
        <v>4389.2099609999996</v>
      </c>
      <c r="S1079" s="111">
        <v>44125</v>
      </c>
      <c r="T1079">
        <v>392.18997200000001</v>
      </c>
      <c r="U1079" s="63">
        <v>44623</v>
      </c>
      <c r="V1079" s="57">
        <v>1.0266</v>
      </c>
    </row>
    <row r="1080" spans="1:22" x14ac:dyDescent="0.25">
      <c r="A1080" s="107">
        <v>44615</v>
      </c>
      <c r="B1080" s="100">
        <f t="shared" si="125"/>
        <v>38285.28125</v>
      </c>
      <c r="C1080" s="100">
        <f t="shared" si="126"/>
        <v>2590.3596189999998</v>
      </c>
      <c r="D1080" s="108">
        <f t="shared" si="120"/>
        <v>1.1324000000000001E-2</v>
      </c>
      <c r="F1080" s="108">
        <f t="shared" si="121"/>
        <v>3.2290697266635249E-2</v>
      </c>
      <c r="G1080" s="108">
        <f t="shared" si="122"/>
        <v>-1.8716756216975661E-2</v>
      </c>
      <c r="I1080" s="118">
        <f t="shared" si="123"/>
        <v>9.8585102771312568E-4</v>
      </c>
      <c r="J1080" s="118">
        <f t="shared" si="124"/>
        <v>3.9359923586726665E-4</v>
      </c>
      <c r="Q1080" s="111">
        <v>42977</v>
      </c>
      <c r="R1080">
        <v>4570.3598629999997</v>
      </c>
      <c r="S1080" s="111">
        <v>44126</v>
      </c>
      <c r="T1080">
        <v>413.77298000000002</v>
      </c>
      <c r="U1080" s="63">
        <v>44624</v>
      </c>
      <c r="V1080" s="57">
        <v>0.99050000000000005</v>
      </c>
    </row>
    <row r="1081" spans="1:22" x14ac:dyDescent="0.25">
      <c r="A1081" s="107">
        <v>44616</v>
      </c>
      <c r="B1081" s="100">
        <f t="shared" si="125"/>
        <v>37278.566405999998</v>
      </c>
      <c r="C1081" s="100">
        <f t="shared" si="126"/>
        <v>2598.0671390000002</v>
      </c>
      <c r="D1081" s="108">
        <f t="shared" si="120"/>
        <v>1.0551E-2</v>
      </c>
      <c r="F1081" s="108">
        <f t="shared" si="121"/>
        <v>-2.6646986453940258E-2</v>
      </c>
      <c r="G1081" s="108">
        <f t="shared" si="122"/>
        <v>2.9710453781426338E-3</v>
      </c>
      <c r="I1081" s="118">
        <f t="shared" si="123"/>
        <v>7.5841959863847102E-4</v>
      </c>
      <c r="J1081" s="118">
        <f t="shared" si="124"/>
        <v>3.4168266452526797E-6</v>
      </c>
      <c r="Q1081" s="111">
        <v>42978</v>
      </c>
      <c r="R1081">
        <v>4555.5898440000001</v>
      </c>
      <c r="S1081" s="111">
        <v>44127</v>
      </c>
      <c r="T1081">
        <v>409.76669299999998</v>
      </c>
      <c r="U1081" s="63">
        <v>44627</v>
      </c>
      <c r="V1081" s="57">
        <v>1.0214000000000001</v>
      </c>
    </row>
    <row r="1082" spans="1:22" x14ac:dyDescent="0.25">
      <c r="A1082" s="107">
        <v>44617</v>
      </c>
      <c r="B1082" s="100">
        <f t="shared" si="125"/>
        <v>38333.746094000002</v>
      </c>
      <c r="C1082" s="100">
        <f t="shared" si="126"/>
        <v>2764.5356449999999</v>
      </c>
      <c r="D1082" s="108">
        <f t="shared" si="120"/>
        <v>1.0859000000000001E-2</v>
      </c>
      <c r="F1082" s="108">
        <f t="shared" si="121"/>
        <v>2.791207300342613E-2</v>
      </c>
      <c r="G1082" s="108">
        <f t="shared" si="122"/>
        <v>6.2104920059542046E-2</v>
      </c>
      <c r="I1082" s="118">
        <f t="shared" si="123"/>
        <v>7.3006097066030543E-4</v>
      </c>
      <c r="J1082" s="118">
        <f t="shared" si="124"/>
        <v>3.718845878020603E-3</v>
      </c>
      <c r="Q1082" s="111">
        <v>42979</v>
      </c>
      <c r="R1082">
        <v>4701.7597660000001</v>
      </c>
      <c r="S1082" s="111">
        <v>44128</v>
      </c>
      <c r="T1082">
        <v>412.45761099999999</v>
      </c>
      <c r="U1082" s="63">
        <v>44628</v>
      </c>
      <c r="V1082" s="57">
        <v>1.0522</v>
      </c>
    </row>
    <row r="1083" spans="1:22" x14ac:dyDescent="0.25">
      <c r="A1083" s="107">
        <v>44620</v>
      </c>
      <c r="B1083" s="100">
        <f t="shared" si="125"/>
        <v>37706</v>
      </c>
      <c r="C1083" s="100">
        <f t="shared" si="126"/>
        <v>2919.201172</v>
      </c>
      <c r="D1083" s="108">
        <f t="shared" si="120"/>
        <v>9.7520000000000003E-3</v>
      </c>
      <c r="F1083" s="108">
        <f t="shared" si="121"/>
        <v>-1.6511374322343286E-2</v>
      </c>
      <c r="G1083" s="108">
        <f t="shared" si="122"/>
        <v>5.4437327074632336E-2</v>
      </c>
      <c r="I1083" s="118">
        <f t="shared" si="123"/>
        <v>3.0289249337421635E-4</v>
      </c>
      <c r="J1083" s="118">
        <f t="shared" si="124"/>
        <v>2.8424623245966707E-3</v>
      </c>
      <c r="Q1083" s="111">
        <v>42980</v>
      </c>
      <c r="R1083">
        <v>4901.419922</v>
      </c>
      <c r="S1083" s="111">
        <v>44129</v>
      </c>
      <c r="T1083">
        <v>406.21777300000002</v>
      </c>
      <c r="U1083" s="63">
        <v>44629</v>
      </c>
      <c r="V1083" s="57">
        <v>1.0960000000000001</v>
      </c>
    </row>
    <row r="1084" spans="1:22" x14ac:dyDescent="0.25">
      <c r="A1084" s="107">
        <v>44621</v>
      </c>
      <c r="B1084" s="100">
        <f t="shared" si="125"/>
        <v>43194.503905999998</v>
      </c>
      <c r="C1084" s="100">
        <f t="shared" si="126"/>
        <v>2972.485107</v>
      </c>
      <c r="D1084" s="108">
        <f t="shared" si="120"/>
        <v>8.7760000000000008E-3</v>
      </c>
      <c r="F1084" s="108">
        <f t="shared" si="121"/>
        <v>0.13589402977381404</v>
      </c>
      <c r="G1084" s="108">
        <f t="shared" si="122"/>
        <v>1.8088331689647852E-2</v>
      </c>
      <c r="I1084" s="118">
        <f t="shared" si="123"/>
        <v>1.8225431255118801E-2</v>
      </c>
      <c r="J1084" s="118">
        <f t="shared" si="124"/>
        <v>2.8783675234063437E-4</v>
      </c>
      <c r="Q1084" s="111">
        <v>42981</v>
      </c>
      <c r="R1084">
        <v>4585.2700199999999</v>
      </c>
      <c r="S1084" s="111">
        <v>44130</v>
      </c>
      <c r="T1084">
        <v>393.888306</v>
      </c>
      <c r="U1084" s="63">
        <v>44630</v>
      </c>
      <c r="V1084" s="57">
        <v>1.1063000000000001</v>
      </c>
    </row>
    <row r="1085" spans="1:22" x14ac:dyDescent="0.25">
      <c r="A1085" s="107">
        <v>44622</v>
      </c>
      <c r="B1085" s="100">
        <f t="shared" si="125"/>
        <v>44357.617187999997</v>
      </c>
      <c r="C1085" s="100">
        <f t="shared" si="126"/>
        <v>2950.1184079999998</v>
      </c>
      <c r="D1085" s="108">
        <f t="shared" si="120"/>
        <v>1.0035000000000001E-2</v>
      </c>
      <c r="F1085" s="108">
        <f t="shared" si="121"/>
        <v>2.6571182952114469E-2</v>
      </c>
      <c r="G1085" s="108">
        <f t="shared" si="122"/>
        <v>-7.5530314582321623E-3</v>
      </c>
      <c r="I1085" s="118">
        <f t="shared" si="123"/>
        <v>6.593982226207433E-4</v>
      </c>
      <c r="J1085" s="118">
        <f t="shared" si="124"/>
        <v>7.5266222951976211E-5</v>
      </c>
      <c r="Q1085" s="111">
        <v>42982</v>
      </c>
      <c r="R1085">
        <v>4591.6298829999996</v>
      </c>
      <c r="S1085" s="111">
        <v>44131</v>
      </c>
      <c r="T1085">
        <v>403.99704000000003</v>
      </c>
      <c r="U1085" s="63">
        <v>44631</v>
      </c>
      <c r="V1085" s="57">
        <v>1.0907</v>
      </c>
    </row>
    <row r="1086" spans="1:22" x14ac:dyDescent="0.25">
      <c r="A1086" s="107">
        <v>44623</v>
      </c>
      <c r="B1086" s="100">
        <f t="shared" si="125"/>
        <v>43925.195312999997</v>
      </c>
      <c r="C1086" s="100">
        <f t="shared" si="126"/>
        <v>2834.4689939999998</v>
      </c>
      <c r="D1086" s="108">
        <f t="shared" si="120"/>
        <v>1.0265999999999999E-2</v>
      </c>
      <c r="F1086" s="108">
        <f t="shared" si="121"/>
        <v>-9.7963651359460613E-3</v>
      </c>
      <c r="G1086" s="108">
        <f t="shared" si="122"/>
        <v>-3.9990691918810661E-2</v>
      </c>
      <c r="I1086" s="118">
        <f t="shared" si="123"/>
        <v>1.1425039580181783E-4</v>
      </c>
      <c r="J1086" s="118">
        <f t="shared" si="124"/>
        <v>1.690301074688485E-3</v>
      </c>
      <c r="Q1086" s="111">
        <v>42983</v>
      </c>
      <c r="R1086">
        <v>4228.2900390000004</v>
      </c>
      <c r="S1086" s="111">
        <v>44132</v>
      </c>
      <c r="T1086">
        <v>388.650757</v>
      </c>
      <c r="U1086" s="63">
        <v>44634</v>
      </c>
      <c r="V1086" s="57">
        <v>1.2092000000000001</v>
      </c>
    </row>
    <row r="1087" spans="1:22" x14ac:dyDescent="0.25">
      <c r="A1087" s="107">
        <v>44624</v>
      </c>
      <c r="B1087" s="100">
        <f t="shared" si="125"/>
        <v>42458.140625</v>
      </c>
      <c r="C1087" s="100">
        <f t="shared" si="126"/>
        <v>2617.1560060000002</v>
      </c>
      <c r="D1087" s="108">
        <f t="shared" si="120"/>
        <v>9.9050000000000006E-3</v>
      </c>
      <c r="F1087" s="108">
        <f t="shared" si="121"/>
        <v>-3.3969416473388137E-2</v>
      </c>
      <c r="G1087" s="108">
        <f t="shared" si="122"/>
        <v>-7.976638162779448E-2</v>
      </c>
      <c r="I1087" s="118">
        <f t="shared" si="123"/>
        <v>1.2153485167774353E-3</v>
      </c>
      <c r="J1087" s="118">
        <f t="shared" si="124"/>
        <v>6.5430240085898603E-3</v>
      </c>
      <c r="Q1087" s="111">
        <v>42984</v>
      </c>
      <c r="R1087">
        <v>4376.5898440000001</v>
      </c>
      <c r="S1087" s="111">
        <v>44133</v>
      </c>
      <c r="T1087">
        <v>386.73010299999999</v>
      </c>
      <c r="U1087" s="63">
        <v>44635</v>
      </c>
      <c r="V1087" s="57">
        <v>1.1937</v>
      </c>
    </row>
    <row r="1088" spans="1:22" x14ac:dyDescent="0.25">
      <c r="A1088" s="107">
        <v>44627</v>
      </c>
      <c r="B1088" s="100">
        <f t="shared" si="125"/>
        <v>38429.304687999997</v>
      </c>
      <c r="C1088" s="100">
        <f t="shared" si="126"/>
        <v>2497.77124</v>
      </c>
      <c r="D1088" s="108">
        <f t="shared" si="120"/>
        <v>1.0214000000000001E-2</v>
      </c>
      <c r="F1088" s="108">
        <f t="shared" si="121"/>
        <v>-9.9698352636130139E-2</v>
      </c>
      <c r="G1088" s="108">
        <f t="shared" si="122"/>
        <v>-4.6689404056564854E-2</v>
      </c>
      <c r="I1088" s="118">
        <f t="shared" si="123"/>
        <v>1.0118506062769221E-2</v>
      </c>
      <c r="J1088" s="118">
        <f t="shared" si="124"/>
        <v>2.2859857575785927E-3</v>
      </c>
      <c r="Q1088" s="111">
        <v>42985</v>
      </c>
      <c r="R1088">
        <v>4589.1401370000003</v>
      </c>
      <c r="S1088" s="111">
        <v>44134</v>
      </c>
      <c r="T1088">
        <v>382.81997699999999</v>
      </c>
      <c r="U1088" s="63">
        <v>44636</v>
      </c>
      <c r="V1088" s="57">
        <v>1.1989000000000001</v>
      </c>
    </row>
    <row r="1089" spans="1:22" x14ac:dyDescent="0.25">
      <c r="A1089" s="107">
        <v>44628</v>
      </c>
      <c r="B1089" s="100">
        <f t="shared" si="125"/>
        <v>38059.902344000002</v>
      </c>
      <c r="C1089" s="100">
        <f t="shared" si="126"/>
        <v>2576.7475589999999</v>
      </c>
      <c r="D1089" s="108">
        <f t="shared" si="120"/>
        <v>1.0522E-2</v>
      </c>
      <c r="F1089" s="108">
        <f t="shared" si="121"/>
        <v>-9.6590154435496345E-3</v>
      </c>
      <c r="G1089" s="108">
        <f t="shared" si="122"/>
        <v>3.1129137368836268E-2</v>
      </c>
      <c r="I1089" s="118">
        <f t="shared" si="123"/>
        <v>1.1133305459348964E-4</v>
      </c>
      <c r="J1089" s="118">
        <f t="shared" si="124"/>
        <v>9.0039352394388566E-4</v>
      </c>
      <c r="Q1089" s="111">
        <v>42986</v>
      </c>
      <c r="R1089">
        <v>4605.1601559999999</v>
      </c>
      <c r="S1089" s="111">
        <v>44135</v>
      </c>
      <c r="T1089">
        <v>386.59033199999999</v>
      </c>
      <c r="U1089" s="63">
        <v>44637</v>
      </c>
      <c r="V1089" s="57">
        <v>1.1911</v>
      </c>
    </row>
    <row r="1090" spans="1:22" x14ac:dyDescent="0.25">
      <c r="A1090" s="107">
        <v>44629</v>
      </c>
      <c r="B1090" s="100">
        <f t="shared" si="125"/>
        <v>38742.816405999998</v>
      </c>
      <c r="C1090" s="100">
        <f t="shared" si="126"/>
        <v>2729.7834469999998</v>
      </c>
      <c r="D1090" s="108">
        <f t="shared" si="120"/>
        <v>1.0960000000000001E-2</v>
      </c>
      <c r="F1090" s="108">
        <f t="shared" si="121"/>
        <v>1.7784059521515516E-2</v>
      </c>
      <c r="G1090" s="108">
        <f t="shared" si="122"/>
        <v>5.7694314990414775E-2</v>
      </c>
      <c r="I1090" s="118">
        <f t="shared" si="123"/>
        <v>2.8532706201232663E-4</v>
      </c>
      <c r="J1090" s="118">
        <f t="shared" si="124"/>
        <v>3.2003612730034103E-3</v>
      </c>
      <c r="Q1090" s="111">
        <v>42987</v>
      </c>
      <c r="R1090">
        <v>4229.8100590000004</v>
      </c>
      <c r="S1090" s="111">
        <v>44136</v>
      </c>
      <c r="T1090">
        <v>396.35818499999999</v>
      </c>
      <c r="U1090" s="63">
        <v>44638</v>
      </c>
      <c r="V1090" s="57">
        <v>1.1755</v>
      </c>
    </row>
    <row r="1091" spans="1:22" x14ac:dyDescent="0.25">
      <c r="A1091" s="107">
        <v>44630</v>
      </c>
      <c r="B1091" s="100">
        <f t="shared" si="125"/>
        <v>41974.070312999997</v>
      </c>
      <c r="C1091" s="100">
        <f t="shared" si="126"/>
        <v>2608.0485840000001</v>
      </c>
      <c r="D1091" s="108">
        <f t="shared" ref="D1091:D1154" si="127">VLOOKUP(A1091,U$2:V$2842,2)%</f>
        <v>1.1063E-2</v>
      </c>
      <c r="F1091" s="108">
        <f t="shared" si="121"/>
        <v>8.0106698587053771E-2</v>
      </c>
      <c r="G1091" s="108">
        <f t="shared" si="122"/>
        <v>-4.5620009882126666E-2</v>
      </c>
      <c r="I1091" s="118">
        <f t="shared" si="123"/>
        <v>6.274899945043569E-3</v>
      </c>
      <c r="J1091" s="118">
        <f t="shared" si="124"/>
        <v>2.1848696484253732E-3</v>
      </c>
      <c r="Q1091" s="111">
        <v>42988</v>
      </c>
      <c r="R1091">
        <v>4229.3398440000001</v>
      </c>
      <c r="S1091" s="111">
        <v>44137</v>
      </c>
      <c r="T1091">
        <v>383.15673800000002</v>
      </c>
      <c r="U1091" s="63">
        <v>44641</v>
      </c>
      <c r="V1091" s="57">
        <v>1.2477</v>
      </c>
    </row>
    <row r="1092" spans="1:22" x14ac:dyDescent="0.25">
      <c r="A1092" s="107">
        <v>44631</v>
      </c>
      <c r="B1092" s="100">
        <f t="shared" si="125"/>
        <v>39439.96875</v>
      </c>
      <c r="C1092" s="100">
        <f t="shared" si="126"/>
        <v>2559.5629880000001</v>
      </c>
      <c r="D1092" s="108">
        <f t="shared" si="127"/>
        <v>1.0907E-2</v>
      </c>
      <c r="F1092" s="108">
        <f t="shared" si="121"/>
        <v>-6.2272316738553712E-2</v>
      </c>
      <c r="G1092" s="108">
        <f t="shared" si="122"/>
        <v>-1.8765736618512996E-2</v>
      </c>
      <c r="I1092" s="118">
        <f t="shared" si="123"/>
        <v>3.9897855516855679E-3</v>
      </c>
      <c r="J1092" s="118">
        <f t="shared" si="124"/>
        <v>3.9554511219192672E-4</v>
      </c>
      <c r="Q1092" s="111">
        <v>42989</v>
      </c>
      <c r="R1092">
        <v>4122.4702150000003</v>
      </c>
      <c r="S1092" s="111">
        <v>44138</v>
      </c>
      <c r="T1092">
        <v>387.60217299999999</v>
      </c>
      <c r="U1092" s="63">
        <v>44642</v>
      </c>
      <c r="V1092" s="57">
        <v>1.3147</v>
      </c>
    </row>
    <row r="1093" spans="1:22" x14ac:dyDescent="0.25">
      <c r="A1093" s="107">
        <v>44634</v>
      </c>
      <c r="B1093" s="100">
        <f t="shared" si="125"/>
        <v>37846.316405999998</v>
      </c>
      <c r="C1093" s="100">
        <f t="shared" si="126"/>
        <v>2590.6960450000001</v>
      </c>
      <c r="D1093" s="108">
        <f t="shared" si="127"/>
        <v>1.2092E-2</v>
      </c>
      <c r="F1093" s="108">
        <f t="shared" si="121"/>
        <v>-4.1246083089287566E-2</v>
      </c>
      <c r="G1093" s="108">
        <f t="shared" si="122"/>
        <v>1.2090046742958549E-2</v>
      </c>
      <c r="I1093" s="118">
        <f t="shared" si="123"/>
        <v>1.7756544996151763E-3</v>
      </c>
      <c r="J1093" s="118">
        <f t="shared" si="124"/>
        <v>1.2028534094473759E-4</v>
      </c>
      <c r="Q1093" s="111">
        <v>42990</v>
      </c>
      <c r="R1093">
        <v>4168.8798829999996</v>
      </c>
      <c r="S1093" s="111">
        <v>44139</v>
      </c>
      <c r="T1093">
        <v>402.141998</v>
      </c>
      <c r="U1093" s="63">
        <v>44643</v>
      </c>
      <c r="V1093" s="57">
        <v>1.4839</v>
      </c>
    </row>
    <row r="1094" spans="1:22" x14ac:dyDescent="0.25">
      <c r="A1094" s="107">
        <v>44635</v>
      </c>
      <c r="B1094" s="100">
        <f t="shared" si="125"/>
        <v>39664.25</v>
      </c>
      <c r="C1094" s="100">
        <f t="shared" si="126"/>
        <v>2620.1496579999998</v>
      </c>
      <c r="D1094" s="108">
        <f t="shared" si="127"/>
        <v>1.1937E-2</v>
      </c>
      <c r="F1094" s="108">
        <f t="shared" si="121"/>
        <v>4.6916623915672417E-2</v>
      </c>
      <c r="G1094" s="108">
        <f t="shared" si="122"/>
        <v>1.1304854665994846E-2</v>
      </c>
      <c r="I1094" s="118">
        <f t="shared" si="123"/>
        <v>2.1182261915928756E-3</v>
      </c>
      <c r="J1094" s="118">
        <f t="shared" si="124"/>
        <v>1.0367873054492042E-4</v>
      </c>
      <c r="Q1094" s="111">
        <v>42991</v>
      </c>
      <c r="R1094">
        <v>4131.9799800000001</v>
      </c>
      <c r="S1094" s="111">
        <v>44140</v>
      </c>
      <c r="T1094">
        <v>414.06735200000003</v>
      </c>
      <c r="U1094" s="63">
        <v>44644</v>
      </c>
      <c r="V1094" s="57">
        <v>1.5408999999999999</v>
      </c>
    </row>
    <row r="1095" spans="1:22" x14ac:dyDescent="0.25">
      <c r="A1095" s="107">
        <v>44636</v>
      </c>
      <c r="B1095" s="100">
        <f t="shared" si="125"/>
        <v>39335.570312999997</v>
      </c>
      <c r="C1095" s="100">
        <f t="shared" si="126"/>
        <v>2772.055664</v>
      </c>
      <c r="D1095" s="108">
        <f t="shared" si="127"/>
        <v>1.1989000000000001E-2</v>
      </c>
      <c r="F1095" s="108">
        <f t="shared" si="121"/>
        <v>-8.3210716729169576E-3</v>
      </c>
      <c r="G1095" s="108">
        <f t="shared" si="122"/>
        <v>5.6357724418433008E-2</v>
      </c>
      <c r="I1095" s="118">
        <f t="shared" si="123"/>
        <v>8.4888659919803351E-5</v>
      </c>
      <c r="J1095" s="118">
        <f t="shared" si="124"/>
        <v>3.0509212503739115E-3</v>
      </c>
      <c r="Q1095" s="111">
        <v>42992</v>
      </c>
      <c r="R1095">
        <v>3875.3701169999999</v>
      </c>
      <c r="S1095" s="111">
        <v>44141</v>
      </c>
      <c r="T1095">
        <v>454.71929899999998</v>
      </c>
      <c r="U1095" s="63">
        <v>44645</v>
      </c>
      <c r="V1095" s="57">
        <v>1.629</v>
      </c>
    </row>
    <row r="1096" spans="1:22" x14ac:dyDescent="0.25">
      <c r="A1096" s="107">
        <v>44637</v>
      </c>
      <c r="B1096" s="100">
        <f t="shared" si="125"/>
        <v>41140.84375</v>
      </c>
      <c r="C1096" s="100">
        <f t="shared" si="126"/>
        <v>2814.8544919999999</v>
      </c>
      <c r="D1096" s="108">
        <f t="shared" si="127"/>
        <v>1.1911E-2</v>
      </c>
      <c r="F1096" s="108">
        <f t="shared" si="121"/>
        <v>4.4872186706461648E-2</v>
      </c>
      <c r="G1096" s="108">
        <f t="shared" si="122"/>
        <v>1.5321408090640531E-2</v>
      </c>
      <c r="I1096" s="118">
        <f t="shared" si="123"/>
        <v>1.93421877635927E-3</v>
      </c>
      <c r="J1096" s="118">
        <f t="shared" si="124"/>
        <v>2.0160673751428722E-4</v>
      </c>
      <c r="Q1096" s="111">
        <v>42993</v>
      </c>
      <c r="R1096">
        <v>3166.3000489999999</v>
      </c>
      <c r="S1096" s="111">
        <v>44142</v>
      </c>
      <c r="T1096">
        <v>435.71313500000002</v>
      </c>
      <c r="U1096" s="63">
        <v>44648</v>
      </c>
      <c r="V1096" s="57">
        <v>1.6627000000000001</v>
      </c>
    </row>
    <row r="1097" spans="1:22" x14ac:dyDescent="0.25">
      <c r="A1097" s="107">
        <v>44638</v>
      </c>
      <c r="B1097" s="100">
        <f t="shared" si="125"/>
        <v>40944.839844000002</v>
      </c>
      <c r="C1097" s="100">
        <f t="shared" si="126"/>
        <v>2945.343018</v>
      </c>
      <c r="D1097" s="108">
        <f t="shared" si="127"/>
        <v>1.1755E-2</v>
      </c>
      <c r="F1097" s="108">
        <f t="shared" ref="F1097:F1160" si="128">LN(B1097)-LN(B1096)</f>
        <v>-4.7756020277738287E-3</v>
      </c>
      <c r="G1097" s="108">
        <f t="shared" ref="G1097:G1160" si="129">LN(C1097)-LN(C1096)</f>
        <v>4.5314714999022954E-2</v>
      </c>
      <c r="I1097" s="118">
        <f t="shared" ref="I1097:I1160" si="130">(F1097-N$6)^2</f>
        <v>3.2126615885080623E-5</v>
      </c>
      <c r="J1097" s="118">
        <f t="shared" ref="J1097:J1160" si="131">(G1097-O$6)^2</f>
        <v>1.9529448529360771E-3</v>
      </c>
      <c r="Q1097" s="111">
        <v>42994</v>
      </c>
      <c r="R1097">
        <v>3637.75</v>
      </c>
      <c r="S1097" s="111">
        <v>44143</v>
      </c>
      <c r="T1097">
        <v>453.554779</v>
      </c>
      <c r="U1097" s="63">
        <v>44649</v>
      </c>
      <c r="V1097" s="57">
        <v>1.647</v>
      </c>
    </row>
    <row r="1098" spans="1:22" x14ac:dyDescent="0.25">
      <c r="A1098" s="107">
        <v>44641</v>
      </c>
      <c r="B1098" s="100">
        <f t="shared" si="125"/>
        <v>41246.132812999997</v>
      </c>
      <c r="C1098" s="100">
        <f t="shared" si="126"/>
        <v>2897.9765630000002</v>
      </c>
      <c r="D1098" s="108">
        <f t="shared" si="127"/>
        <v>1.2477E-2</v>
      </c>
      <c r="F1098" s="108">
        <f t="shared" si="128"/>
        <v>7.3315671745284305E-3</v>
      </c>
      <c r="G1098" s="108">
        <f t="shared" si="129"/>
        <v>-1.6212528459583098E-2</v>
      </c>
      <c r="I1098" s="118">
        <f t="shared" si="130"/>
        <v>4.1462454814771169E-5</v>
      </c>
      <c r="J1098" s="118">
        <f t="shared" si="131"/>
        <v>3.0050596288188784E-4</v>
      </c>
      <c r="Q1098" s="111">
        <v>42995</v>
      </c>
      <c r="R1098">
        <v>3606.280029</v>
      </c>
      <c r="S1098" s="111">
        <v>44144</v>
      </c>
      <c r="T1098">
        <v>444.16305499999999</v>
      </c>
      <c r="U1098" s="63">
        <v>44650</v>
      </c>
      <c r="V1098" s="57">
        <v>1.5951</v>
      </c>
    </row>
    <row r="1099" spans="1:22" x14ac:dyDescent="0.25">
      <c r="A1099" s="107">
        <v>44642</v>
      </c>
      <c r="B1099" s="100">
        <f t="shared" ref="B1099:B1162" si="132">VLOOKUP(A1099,Q$2:R$2842,2)</f>
        <v>41074.105469000002</v>
      </c>
      <c r="C1099" s="100">
        <f t="shared" si="126"/>
        <v>2973.1311040000001</v>
      </c>
      <c r="D1099" s="108">
        <f t="shared" si="127"/>
        <v>1.3146999999999999E-2</v>
      </c>
      <c r="F1099" s="108">
        <f t="shared" si="128"/>
        <v>-4.1794727032975487E-3</v>
      </c>
      <c r="G1099" s="108">
        <f t="shared" si="129"/>
        <v>2.560288469675065E-2</v>
      </c>
      <c r="I1099" s="118">
        <f t="shared" si="130"/>
        <v>2.572422281810847E-5</v>
      </c>
      <c r="J1099" s="118">
        <f t="shared" si="131"/>
        <v>5.9928534971195749E-4</v>
      </c>
      <c r="Q1099" s="111">
        <v>42996</v>
      </c>
      <c r="R1099">
        <v>3591.0900879999999</v>
      </c>
      <c r="S1099" s="111">
        <v>44145</v>
      </c>
      <c r="T1099">
        <v>449.67962599999998</v>
      </c>
      <c r="U1099" s="63">
        <v>44651</v>
      </c>
      <c r="V1099" s="57">
        <v>1.595</v>
      </c>
    </row>
    <row r="1100" spans="1:22" x14ac:dyDescent="0.25">
      <c r="A1100" s="107">
        <v>44643</v>
      </c>
      <c r="B1100" s="100">
        <f t="shared" si="132"/>
        <v>42364.378905999998</v>
      </c>
      <c r="C1100" s="100">
        <f t="shared" si="126"/>
        <v>3031.0671390000002</v>
      </c>
      <c r="D1100" s="108">
        <f t="shared" si="127"/>
        <v>1.4839E-2</v>
      </c>
      <c r="F1100" s="108">
        <f t="shared" si="128"/>
        <v>3.0930003302991338E-2</v>
      </c>
      <c r="G1100" s="108">
        <f t="shared" si="129"/>
        <v>1.9299107344711075E-2</v>
      </c>
      <c r="I1100" s="118">
        <f t="shared" si="130"/>
        <v>9.0225565721663628E-4</v>
      </c>
      <c r="J1100" s="118">
        <f t="shared" si="131"/>
        <v>3.3038616982505924E-4</v>
      </c>
      <c r="Q1100" s="111">
        <v>42997</v>
      </c>
      <c r="R1100">
        <v>4073.790039</v>
      </c>
      <c r="S1100" s="111">
        <v>44146</v>
      </c>
      <c r="T1100">
        <v>462.96054099999998</v>
      </c>
      <c r="U1100" s="63">
        <v>44652</v>
      </c>
      <c r="V1100" s="57">
        <v>1.6649</v>
      </c>
    </row>
    <row r="1101" spans="1:22" x14ac:dyDescent="0.25">
      <c r="A1101" s="107">
        <v>44644</v>
      </c>
      <c r="B1101" s="100">
        <f t="shared" si="132"/>
        <v>42886.652344000002</v>
      </c>
      <c r="C1101" s="100">
        <f t="shared" si="126"/>
        <v>3108.0620119999999</v>
      </c>
      <c r="D1101" s="108">
        <f t="shared" si="127"/>
        <v>1.5408999999999999E-2</v>
      </c>
      <c r="F1101" s="108">
        <f t="shared" si="128"/>
        <v>1.2252754351498751E-2</v>
      </c>
      <c r="G1101" s="108">
        <f t="shared" si="129"/>
        <v>2.5084636081643907E-2</v>
      </c>
      <c r="I1101" s="118">
        <f t="shared" si="130"/>
        <v>1.2905691161351014E-4</v>
      </c>
      <c r="J1101" s="118">
        <f t="shared" si="131"/>
        <v>5.7418016265567905E-4</v>
      </c>
      <c r="Q1101" s="111">
        <v>42998</v>
      </c>
      <c r="R1101">
        <v>3916.360107</v>
      </c>
      <c r="S1101" s="111">
        <v>44147</v>
      </c>
      <c r="T1101">
        <v>461.00528000000003</v>
      </c>
      <c r="U1101" s="63">
        <v>44655</v>
      </c>
      <c r="V1101" s="57">
        <v>1.6675</v>
      </c>
    </row>
    <row r="1102" spans="1:22" x14ac:dyDescent="0.25">
      <c r="A1102" s="107">
        <v>44645</v>
      </c>
      <c r="B1102" s="100">
        <f t="shared" si="132"/>
        <v>43964.546875</v>
      </c>
      <c r="C1102" s="100">
        <f t="shared" si="126"/>
        <v>3106.6713869999999</v>
      </c>
      <c r="D1102" s="108">
        <f t="shared" si="127"/>
        <v>1.6289999999999999E-2</v>
      </c>
      <c r="F1102" s="108">
        <f t="shared" si="128"/>
        <v>2.4822912934853392E-2</v>
      </c>
      <c r="G1102" s="108">
        <f t="shared" si="129"/>
        <v>-4.4752523847080283E-4</v>
      </c>
      <c r="I1102" s="118">
        <f t="shared" si="130"/>
        <v>5.7266789182881654E-4</v>
      </c>
      <c r="J1102" s="118">
        <f t="shared" si="131"/>
        <v>2.4652284288830313E-6</v>
      </c>
      <c r="Q1102" s="111">
        <v>42999</v>
      </c>
      <c r="R1102">
        <v>3901.469971</v>
      </c>
      <c r="S1102" s="111">
        <v>44148</v>
      </c>
      <c r="T1102">
        <v>474.62643400000002</v>
      </c>
      <c r="U1102" s="63">
        <v>44656</v>
      </c>
      <c r="V1102" s="57">
        <v>1.7168000000000001</v>
      </c>
    </row>
    <row r="1103" spans="1:22" x14ac:dyDescent="0.25">
      <c r="A1103" s="107">
        <v>44648</v>
      </c>
      <c r="B1103" s="100">
        <f t="shared" si="132"/>
        <v>46821.851562999997</v>
      </c>
      <c r="C1103" s="100">
        <f t="shared" si="126"/>
        <v>3336.6345209999999</v>
      </c>
      <c r="D1103" s="108">
        <f t="shared" si="127"/>
        <v>1.6626999999999999E-2</v>
      </c>
      <c r="F1103" s="108">
        <f t="shared" si="128"/>
        <v>6.2966451408563273E-2</v>
      </c>
      <c r="G1103" s="108">
        <f t="shared" si="129"/>
        <v>7.1410811097841531E-2</v>
      </c>
      <c r="I1103" s="118">
        <f t="shared" si="130"/>
        <v>3.8531838182362744E-3</v>
      </c>
      <c r="J1103" s="118">
        <f t="shared" si="131"/>
        <v>4.9404355217840777E-3</v>
      </c>
      <c r="Q1103" s="111">
        <v>43000</v>
      </c>
      <c r="R1103">
        <v>3628.0200199999999</v>
      </c>
      <c r="S1103" s="111">
        <v>44149</v>
      </c>
      <c r="T1103">
        <v>460.14984099999998</v>
      </c>
      <c r="U1103" s="63">
        <v>44657</v>
      </c>
      <c r="V1103" s="57">
        <v>1.7244999999999999</v>
      </c>
    </row>
    <row r="1104" spans="1:22" x14ac:dyDescent="0.25">
      <c r="A1104" s="107">
        <v>44649</v>
      </c>
      <c r="B1104" s="100">
        <f t="shared" si="132"/>
        <v>47100.4375</v>
      </c>
      <c r="C1104" s="100">
        <f t="shared" si="126"/>
        <v>3401.9877929999998</v>
      </c>
      <c r="D1104" s="108">
        <f t="shared" si="127"/>
        <v>1.6469999999999999E-2</v>
      </c>
      <c r="F1104" s="108">
        <f t="shared" si="128"/>
        <v>5.9322820339620108E-3</v>
      </c>
      <c r="G1104" s="108">
        <f t="shared" si="129"/>
        <v>1.9397235237132548E-2</v>
      </c>
      <c r="I1104" s="118">
        <f t="shared" si="130"/>
        <v>2.5400082900803315E-5</v>
      </c>
      <c r="J1104" s="118">
        <f t="shared" si="131"/>
        <v>3.3396304767501807E-4</v>
      </c>
      <c r="Q1104" s="111">
        <v>43001</v>
      </c>
      <c r="R1104">
        <v>3629.919922</v>
      </c>
      <c r="S1104" s="111">
        <v>44150</v>
      </c>
      <c r="T1104">
        <v>447.55908199999999</v>
      </c>
      <c r="U1104" s="63">
        <v>44658</v>
      </c>
      <c r="V1104" s="57">
        <v>1.6933</v>
      </c>
    </row>
    <row r="1105" spans="1:22" x14ac:dyDescent="0.25">
      <c r="A1105" s="107">
        <v>44650</v>
      </c>
      <c r="B1105" s="100">
        <f t="shared" si="132"/>
        <v>47456.898437999997</v>
      </c>
      <c r="C1105" s="100">
        <f t="shared" si="126"/>
        <v>3385.1579590000001</v>
      </c>
      <c r="D1105" s="108">
        <f t="shared" si="127"/>
        <v>1.5951E-2</v>
      </c>
      <c r="F1105" s="108">
        <f t="shared" si="128"/>
        <v>7.5396080709762003E-3</v>
      </c>
      <c r="G1105" s="108">
        <f t="shared" si="129"/>
        <v>-4.9593361065483066E-3</v>
      </c>
      <c r="I1105" s="118">
        <f t="shared" si="130"/>
        <v>4.4184942511930036E-5</v>
      </c>
      <c r="J1105" s="118">
        <f t="shared" si="131"/>
        <v>3.6989695659902324E-5</v>
      </c>
      <c r="Q1105" s="111">
        <v>43002</v>
      </c>
      <c r="R1105">
        <v>3796.1499020000001</v>
      </c>
      <c r="S1105" s="111">
        <v>44151</v>
      </c>
      <c r="T1105">
        <v>459.94030800000002</v>
      </c>
      <c r="U1105" s="63">
        <v>44659</v>
      </c>
      <c r="V1105" s="57">
        <v>1.7346999999999999</v>
      </c>
    </row>
    <row r="1106" spans="1:22" x14ac:dyDescent="0.25">
      <c r="A1106" s="107">
        <v>44651</v>
      </c>
      <c r="B1106" s="100">
        <f t="shared" si="132"/>
        <v>47062.148437999997</v>
      </c>
      <c r="C1106" s="100">
        <f t="shared" si="126"/>
        <v>3281.6428219999998</v>
      </c>
      <c r="D1106" s="108">
        <f t="shared" si="127"/>
        <v>1.5949999999999999E-2</v>
      </c>
      <c r="F1106" s="108">
        <f t="shared" si="128"/>
        <v>-8.3528623742399333E-3</v>
      </c>
      <c r="G1106" s="108">
        <f t="shared" si="129"/>
        <v>-3.105641230404288E-2</v>
      </c>
      <c r="I1106" s="118">
        <f t="shared" si="130"/>
        <v>8.5475478089767974E-5</v>
      </c>
      <c r="J1106" s="118">
        <f t="shared" si="131"/>
        <v>1.0354875040789009E-3</v>
      </c>
      <c r="Q1106" s="111">
        <v>43003</v>
      </c>
      <c r="R1106">
        <v>3681.580078</v>
      </c>
      <c r="S1106" s="111">
        <v>44152</v>
      </c>
      <c r="T1106">
        <v>480.36007699999999</v>
      </c>
      <c r="U1106" s="63">
        <v>44662</v>
      </c>
      <c r="V1106" s="57">
        <v>1.7527999999999999</v>
      </c>
    </row>
    <row r="1107" spans="1:22" x14ac:dyDescent="0.25">
      <c r="A1107" s="107">
        <v>44652</v>
      </c>
      <c r="B1107" s="100">
        <f t="shared" si="132"/>
        <v>45554.164062999997</v>
      </c>
      <c r="C1107" s="100">
        <f t="shared" si="126"/>
        <v>3449.5522460000002</v>
      </c>
      <c r="D1107" s="108">
        <f t="shared" si="127"/>
        <v>1.6649000000000001E-2</v>
      </c>
      <c r="F1107" s="108">
        <f t="shared" si="128"/>
        <v>-3.2566998486222687E-2</v>
      </c>
      <c r="G1107" s="108">
        <f t="shared" si="129"/>
        <v>4.9900281479292374E-2</v>
      </c>
      <c r="I1107" s="118">
        <f t="shared" si="130"/>
        <v>1.1195335247378777E-3</v>
      </c>
      <c r="J1107" s="118">
        <f t="shared" si="131"/>
        <v>2.3792642246987738E-3</v>
      </c>
      <c r="Q1107" s="111">
        <v>43004</v>
      </c>
      <c r="R1107">
        <v>3928.4099120000001</v>
      </c>
      <c r="S1107" s="111">
        <v>44153</v>
      </c>
      <c r="T1107">
        <v>479.48406999999997</v>
      </c>
      <c r="U1107" s="63">
        <v>44663</v>
      </c>
      <c r="V1107" s="57">
        <v>1.6567000000000001</v>
      </c>
    </row>
    <row r="1108" spans="1:22" x14ac:dyDescent="0.25">
      <c r="A1108" s="107">
        <v>44655</v>
      </c>
      <c r="B1108" s="100">
        <f t="shared" si="132"/>
        <v>46445.273437999997</v>
      </c>
      <c r="C1108" s="100">
        <f t="shared" si="126"/>
        <v>3521.241211</v>
      </c>
      <c r="D1108" s="108">
        <f t="shared" si="127"/>
        <v>1.6674999999999999E-2</v>
      </c>
      <c r="F1108" s="108">
        <f t="shared" si="128"/>
        <v>1.9372667235693086E-2</v>
      </c>
      <c r="G1108" s="108">
        <f t="shared" si="129"/>
        <v>2.0569105364177886E-2</v>
      </c>
      <c r="I1108" s="118">
        <f t="shared" si="130"/>
        <v>3.4151907433094725E-4</v>
      </c>
      <c r="J1108" s="118">
        <f t="shared" si="131"/>
        <v>3.781673738944344E-4</v>
      </c>
      <c r="Q1108" s="111">
        <v>43005</v>
      </c>
      <c r="R1108">
        <v>3892.9399410000001</v>
      </c>
      <c r="S1108" s="111">
        <v>44154</v>
      </c>
      <c r="T1108">
        <v>471.63043199999998</v>
      </c>
      <c r="U1108" s="63">
        <v>44664</v>
      </c>
      <c r="V1108" s="57">
        <v>1.6566000000000001</v>
      </c>
    </row>
    <row r="1109" spans="1:22" x14ac:dyDescent="0.25">
      <c r="A1109" s="107">
        <v>44656</v>
      </c>
      <c r="B1109" s="100">
        <f t="shared" si="132"/>
        <v>46624.507812999997</v>
      </c>
      <c r="C1109" s="100">
        <f t="shared" si="126"/>
        <v>3411.7924800000001</v>
      </c>
      <c r="D1109" s="108">
        <f t="shared" si="127"/>
        <v>1.7168000000000003E-2</v>
      </c>
      <c r="F1109" s="108">
        <f t="shared" si="128"/>
        <v>3.8516174459335417E-3</v>
      </c>
      <c r="G1109" s="108">
        <f t="shared" si="129"/>
        <v>-3.1575737069966081E-2</v>
      </c>
      <c r="I1109" s="118">
        <f t="shared" si="130"/>
        <v>8.756775295182924E-6</v>
      </c>
      <c r="J1109" s="118">
        <f t="shared" si="131"/>
        <v>1.069179896911519E-3</v>
      </c>
      <c r="Q1109" s="111">
        <v>43006</v>
      </c>
      <c r="R1109">
        <v>4197.1298829999996</v>
      </c>
      <c r="S1109" s="111">
        <v>44155</v>
      </c>
      <c r="T1109">
        <v>509.74456800000002</v>
      </c>
      <c r="U1109" s="63">
        <v>44665</v>
      </c>
      <c r="V1109" s="57">
        <v>1.6979</v>
      </c>
    </row>
    <row r="1110" spans="1:22" x14ac:dyDescent="0.25">
      <c r="A1110" s="107">
        <v>44657</v>
      </c>
      <c r="B1110" s="100">
        <f t="shared" si="132"/>
        <v>45544.355469000002</v>
      </c>
      <c r="C1110" s="100">
        <f t="shared" si="126"/>
        <v>3171.6918949999999</v>
      </c>
      <c r="D1110" s="108">
        <f t="shared" si="127"/>
        <v>1.7245E-2</v>
      </c>
      <c r="F1110" s="108">
        <f t="shared" si="128"/>
        <v>-2.3439625042552592E-2</v>
      </c>
      <c r="G1110" s="108">
        <f t="shared" si="129"/>
        <v>-7.2972640815644141E-2</v>
      </c>
      <c r="I1110" s="118">
        <f t="shared" si="130"/>
        <v>5.9204902630197328E-4</v>
      </c>
      <c r="J1110" s="118">
        <f t="shared" si="131"/>
        <v>5.4901016518740789E-3</v>
      </c>
      <c r="Q1110" s="111">
        <v>43007</v>
      </c>
      <c r="R1110">
        <v>4171.6201170000004</v>
      </c>
      <c r="S1110" s="111">
        <v>44156</v>
      </c>
      <c r="T1110">
        <v>549.48663299999998</v>
      </c>
      <c r="U1110" s="63">
        <v>44669</v>
      </c>
      <c r="V1110" s="57">
        <v>1.7342</v>
      </c>
    </row>
    <row r="1111" spans="1:22" x14ac:dyDescent="0.25">
      <c r="A1111" s="107">
        <v>44658</v>
      </c>
      <c r="B1111" s="100">
        <f t="shared" si="132"/>
        <v>43207.5</v>
      </c>
      <c r="C1111" s="100">
        <f t="shared" si="126"/>
        <v>3233.2746579999998</v>
      </c>
      <c r="D1111" s="108">
        <f t="shared" si="127"/>
        <v>1.6933E-2</v>
      </c>
      <c r="F1111" s="108">
        <f t="shared" si="128"/>
        <v>-5.2672605283653695E-2</v>
      </c>
      <c r="G1111" s="108">
        <f t="shared" si="129"/>
        <v>1.9230283335179621E-2</v>
      </c>
      <c r="I1111" s="118">
        <f t="shared" si="130"/>
        <v>2.8692132772724947E-3</v>
      </c>
      <c r="J1111" s="118">
        <f t="shared" si="131"/>
        <v>3.2788894349787849E-4</v>
      </c>
      <c r="Q1111" s="111">
        <v>43008</v>
      </c>
      <c r="R1111">
        <v>4166.1098629999997</v>
      </c>
      <c r="S1111" s="111">
        <v>44157</v>
      </c>
      <c r="T1111">
        <v>558.06811500000003</v>
      </c>
      <c r="U1111" s="63">
        <v>44670</v>
      </c>
      <c r="V1111" s="57">
        <v>1.8017000000000001</v>
      </c>
    </row>
    <row r="1112" spans="1:22" x14ac:dyDescent="0.25">
      <c r="A1112" s="107">
        <v>44659</v>
      </c>
      <c r="B1112" s="100">
        <f t="shared" si="132"/>
        <v>43505.136719000002</v>
      </c>
      <c r="C1112" s="100">
        <f t="shared" si="126"/>
        <v>3192.0739749999998</v>
      </c>
      <c r="D1112" s="108">
        <f t="shared" si="127"/>
        <v>1.7346999999999998E-2</v>
      </c>
      <c r="F1112" s="108">
        <f t="shared" si="128"/>
        <v>6.8649253248374009E-3</v>
      </c>
      <c r="G1112" s="108">
        <f t="shared" si="129"/>
        <v>-1.2824595221921697E-2</v>
      </c>
      <c r="I1112" s="118">
        <f t="shared" si="130"/>
        <v>3.5670670040065487E-5</v>
      </c>
      <c r="J1112" s="118">
        <f t="shared" si="131"/>
        <v>1.9452367862978536E-4</v>
      </c>
      <c r="Q1112" s="111">
        <v>43009</v>
      </c>
      <c r="R1112">
        <v>4341.0498049999997</v>
      </c>
      <c r="S1112" s="111">
        <v>44158</v>
      </c>
      <c r="T1112">
        <v>608.45404099999996</v>
      </c>
      <c r="U1112" s="63">
        <v>44671</v>
      </c>
      <c r="V1112" s="57">
        <v>1.905</v>
      </c>
    </row>
    <row r="1113" spans="1:22" x14ac:dyDescent="0.25">
      <c r="A1113" s="107">
        <v>44662</v>
      </c>
      <c r="B1113" s="100">
        <f t="shared" si="132"/>
        <v>42201.039062999997</v>
      </c>
      <c r="C1113" s="100">
        <f t="shared" si="126"/>
        <v>2981.0522460000002</v>
      </c>
      <c r="D1113" s="108">
        <f t="shared" si="127"/>
        <v>1.7527999999999998E-2</v>
      </c>
      <c r="F1113" s="108">
        <f t="shared" si="128"/>
        <v>-3.0434173532535524E-2</v>
      </c>
      <c r="G1113" s="108">
        <f t="shared" si="129"/>
        <v>-6.8394513568541981E-2</v>
      </c>
      <c r="I1113" s="118">
        <f t="shared" si="130"/>
        <v>9.8135624815426283E-4</v>
      </c>
      <c r="J1113" s="118">
        <f t="shared" si="131"/>
        <v>4.8326262082944169E-3</v>
      </c>
      <c r="Q1113" s="111">
        <v>43010</v>
      </c>
      <c r="R1113">
        <v>4395.8100590000004</v>
      </c>
      <c r="S1113" s="111">
        <v>44159</v>
      </c>
      <c r="T1113">
        <v>603.89776600000005</v>
      </c>
      <c r="U1113" s="63">
        <v>44672</v>
      </c>
      <c r="V1113" s="57">
        <v>1.9805999999999999</v>
      </c>
    </row>
    <row r="1114" spans="1:22" x14ac:dyDescent="0.25">
      <c r="A1114" s="107">
        <v>44663</v>
      </c>
      <c r="B1114" s="100">
        <f t="shared" si="132"/>
        <v>39533.714844000002</v>
      </c>
      <c r="C1114" s="100">
        <f t="shared" si="126"/>
        <v>3030.3764649999998</v>
      </c>
      <c r="D1114" s="108">
        <f t="shared" si="127"/>
        <v>1.6567000000000002E-2</v>
      </c>
      <c r="F1114" s="108">
        <f t="shared" si="128"/>
        <v>-6.5290994881729958E-2</v>
      </c>
      <c r="G1114" s="108">
        <f t="shared" si="129"/>
        <v>1.6410516802190855E-2</v>
      </c>
      <c r="I1114" s="118">
        <f t="shared" si="130"/>
        <v>4.380246065562983E-3</v>
      </c>
      <c r="J1114" s="118">
        <f t="shared" si="131"/>
        <v>2.337210314433097E-4</v>
      </c>
      <c r="Q1114" s="111">
        <v>43011</v>
      </c>
      <c r="R1114">
        <v>4408.4599609999996</v>
      </c>
      <c r="S1114" s="111">
        <v>44160</v>
      </c>
      <c r="T1114">
        <v>570.686646</v>
      </c>
      <c r="U1114" s="63">
        <v>44673</v>
      </c>
      <c r="V1114" s="57">
        <v>2.0194999999999999</v>
      </c>
    </row>
    <row r="1115" spans="1:22" x14ac:dyDescent="0.25">
      <c r="A1115" s="107">
        <v>44664</v>
      </c>
      <c r="B1115" s="100">
        <f t="shared" si="132"/>
        <v>40123.570312999997</v>
      </c>
      <c r="C1115" s="100">
        <f t="shared" si="126"/>
        <v>3118.3442380000001</v>
      </c>
      <c r="D1115" s="108">
        <f t="shared" si="127"/>
        <v>1.6566000000000001E-2</v>
      </c>
      <c r="F1115" s="108">
        <f t="shared" si="128"/>
        <v>1.4810101783643503E-2</v>
      </c>
      <c r="G1115" s="108">
        <f t="shared" si="129"/>
        <v>2.8615310327344545E-2</v>
      </c>
      <c r="I1115" s="118">
        <f t="shared" si="130"/>
        <v>1.9370151711750746E-4</v>
      </c>
      <c r="J1115" s="118">
        <f t="shared" si="131"/>
        <v>7.5585025641498318E-4</v>
      </c>
      <c r="Q1115" s="111">
        <v>43012</v>
      </c>
      <c r="R1115">
        <v>4319.3701170000004</v>
      </c>
      <c r="S1115" s="111">
        <v>44161</v>
      </c>
      <c r="T1115">
        <v>518.80114700000001</v>
      </c>
      <c r="U1115" s="63">
        <v>44676</v>
      </c>
      <c r="V1115" s="57">
        <v>2.0038</v>
      </c>
    </row>
    <row r="1116" spans="1:22" x14ac:dyDescent="0.25">
      <c r="A1116" s="107">
        <v>44665</v>
      </c>
      <c r="B1116" s="100">
        <f t="shared" si="132"/>
        <v>41160.21875</v>
      </c>
      <c r="C1116" s="100">
        <f t="shared" si="126"/>
        <v>3019.9094239999999</v>
      </c>
      <c r="D1116" s="108">
        <f t="shared" si="127"/>
        <v>1.6979000000000001E-2</v>
      </c>
      <c r="F1116" s="108">
        <f t="shared" si="128"/>
        <v>2.5508275590850005E-2</v>
      </c>
      <c r="G1116" s="108">
        <f t="shared" si="129"/>
        <v>-3.2075329121303398E-2</v>
      </c>
      <c r="I1116" s="118">
        <f t="shared" si="130"/>
        <v>6.0593972900158067E-4</v>
      </c>
      <c r="J1116" s="118">
        <f t="shared" si="131"/>
        <v>1.1021011270835619E-3</v>
      </c>
      <c r="Q1116" s="111">
        <v>43013</v>
      </c>
      <c r="R1116">
        <v>4229.8798829999996</v>
      </c>
      <c r="S1116" s="111">
        <v>44162</v>
      </c>
      <c r="T1116">
        <v>517.49371299999996</v>
      </c>
      <c r="U1116" s="63">
        <v>44677</v>
      </c>
      <c r="V1116" s="57">
        <v>1.9072</v>
      </c>
    </row>
    <row r="1117" spans="1:22" x14ac:dyDescent="0.25">
      <c r="A1117" s="107">
        <v>44669</v>
      </c>
      <c r="B1117" s="100">
        <f t="shared" si="132"/>
        <v>39721.203125</v>
      </c>
      <c r="C1117" s="100">
        <f t="shared" si="126"/>
        <v>3057.6066890000002</v>
      </c>
      <c r="D1117" s="108">
        <f t="shared" si="127"/>
        <v>1.7342E-2</v>
      </c>
      <c r="F1117" s="108">
        <f t="shared" si="128"/>
        <v>-3.5587096703249443E-2</v>
      </c>
      <c r="G1117" s="108">
        <f t="shared" si="129"/>
        <v>1.240564328097804E-2</v>
      </c>
      <c r="I1117" s="118">
        <f t="shared" si="130"/>
        <v>1.3307560539609913E-3</v>
      </c>
      <c r="J1117" s="118">
        <f t="shared" si="131"/>
        <v>1.2730753159762685E-4</v>
      </c>
      <c r="Q1117" s="111">
        <v>43014</v>
      </c>
      <c r="R1117">
        <v>4324.4599609999996</v>
      </c>
      <c r="S1117" s="111">
        <v>44163</v>
      </c>
      <c r="T1117">
        <v>538.22979699999996</v>
      </c>
      <c r="U1117" s="63">
        <v>44678</v>
      </c>
      <c r="V1117" s="57">
        <v>1.9332</v>
      </c>
    </row>
    <row r="1118" spans="1:22" x14ac:dyDescent="0.25">
      <c r="A1118" s="107">
        <v>44670</v>
      </c>
      <c r="B1118" s="100">
        <f t="shared" si="132"/>
        <v>40828.175780999998</v>
      </c>
      <c r="C1118" s="100">
        <f t="shared" si="126"/>
        <v>3104.1064449999999</v>
      </c>
      <c r="D1118" s="108">
        <f t="shared" si="127"/>
        <v>1.8017000000000002E-2</v>
      </c>
      <c r="F1118" s="108">
        <f t="shared" si="128"/>
        <v>2.7487297060810434E-2</v>
      </c>
      <c r="G1118" s="108">
        <f t="shared" si="129"/>
        <v>1.509341241591855E-2</v>
      </c>
      <c r="I1118" s="118">
        <f t="shared" si="130"/>
        <v>7.0728681876952115E-4</v>
      </c>
      <c r="J1118" s="118">
        <f t="shared" si="131"/>
        <v>1.9518417646548406E-4</v>
      </c>
      <c r="Q1118" s="111">
        <v>43015</v>
      </c>
      <c r="R1118">
        <v>4369.3500979999999</v>
      </c>
      <c r="S1118" s="111">
        <v>44164</v>
      </c>
      <c r="T1118">
        <v>575.75805700000001</v>
      </c>
      <c r="U1118" s="63">
        <v>44679</v>
      </c>
      <c r="V1118" s="57">
        <v>1.9722</v>
      </c>
    </row>
    <row r="1119" spans="1:22" x14ac:dyDescent="0.25">
      <c r="A1119" s="107">
        <v>44671</v>
      </c>
      <c r="B1119" s="100">
        <f t="shared" si="132"/>
        <v>41501.746094000002</v>
      </c>
      <c r="C1119" s="100">
        <f t="shared" si="126"/>
        <v>3077.7458499999998</v>
      </c>
      <c r="D1119" s="108">
        <f t="shared" si="127"/>
        <v>1.9050000000000001E-2</v>
      </c>
      <c r="F1119" s="108">
        <f t="shared" si="128"/>
        <v>1.6363074970621838E-2</v>
      </c>
      <c r="G1119" s="108">
        <f t="shared" si="129"/>
        <v>-8.528432423865695E-3</v>
      </c>
      <c r="I1119" s="118">
        <f t="shared" si="130"/>
        <v>2.3934077715173735E-4</v>
      </c>
      <c r="J1119" s="118">
        <f t="shared" si="131"/>
        <v>9.3142028321658777E-5</v>
      </c>
      <c r="Q1119" s="111">
        <v>43016</v>
      </c>
      <c r="R1119">
        <v>4429.669922</v>
      </c>
      <c r="S1119" s="111">
        <v>44165</v>
      </c>
      <c r="T1119">
        <v>614.84252900000001</v>
      </c>
      <c r="U1119" s="63">
        <v>44680</v>
      </c>
      <c r="V1119" s="57">
        <v>2.0581</v>
      </c>
    </row>
    <row r="1120" spans="1:22" x14ac:dyDescent="0.25">
      <c r="A1120" s="107">
        <v>44672</v>
      </c>
      <c r="B1120" s="100">
        <f t="shared" si="132"/>
        <v>41371.515625</v>
      </c>
      <c r="C1120" s="100">
        <f t="shared" si="126"/>
        <v>2987.4807129999999</v>
      </c>
      <c r="D1120" s="108">
        <f t="shared" si="127"/>
        <v>1.9806000000000001E-2</v>
      </c>
      <c r="F1120" s="108">
        <f t="shared" si="128"/>
        <v>-3.1428852562829235E-3</v>
      </c>
      <c r="G1120" s="108">
        <f t="shared" si="129"/>
        <v>-2.9767000819850509E-2</v>
      </c>
      <c r="I1120" s="118">
        <f t="shared" si="130"/>
        <v>1.6283789733800646E-5</v>
      </c>
      <c r="J1120" s="118">
        <f t="shared" si="131"/>
        <v>9.541661632692293E-4</v>
      </c>
      <c r="Q1120" s="111">
        <v>43017</v>
      </c>
      <c r="R1120">
        <v>4614.5200199999999</v>
      </c>
      <c r="S1120" s="111">
        <v>44166</v>
      </c>
      <c r="T1120">
        <v>587.32415800000001</v>
      </c>
      <c r="U1120" s="63">
        <v>44683</v>
      </c>
      <c r="V1120" s="57">
        <v>2.0476000000000001</v>
      </c>
    </row>
    <row r="1121" spans="1:22" x14ac:dyDescent="0.25">
      <c r="A1121" s="107">
        <v>44673</v>
      </c>
      <c r="B1121" s="100">
        <f t="shared" si="132"/>
        <v>40525.863280999998</v>
      </c>
      <c r="C1121" s="100">
        <f t="shared" si="126"/>
        <v>2964.835693</v>
      </c>
      <c r="D1121" s="108">
        <f t="shared" si="127"/>
        <v>2.0194999999999998E-2</v>
      </c>
      <c r="F1121" s="108">
        <f t="shared" si="128"/>
        <v>-2.0652245824031468E-2</v>
      </c>
      <c r="G1121" s="108">
        <f t="shared" si="129"/>
        <v>-7.6088459373488959E-3</v>
      </c>
      <c r="I1121" s="118">
        <f t="shared" si="130"/>
        <v>4.6417316589927719E-4</v>
      </c>
      <c r="J1121" s="118">
        <f t="shared" si="131"/>
        <v>7.6237787604977922E-5</v>
      </c>
      <c r="Q1121" s="111">
        <v>43018</v>
      </c>
      <c r="R1121">
        <v>4776.2099609999996</v>
      </c>
      <c r="S1121" s="111">
        <v>44167</v>
      </c>
      <c r="T1121">
        <v>598.35235599999999</v>
      </c>
      <c r="U1121" s="63">
        <v>44684</v>
      </c>
      <c r="V1121" s="57">
        <v>2.0971000000000002</v>
      </c>
    </row>
    <row r="1122" spans="1:22" x14ac:dyDescent="0.25">
      <c r="A1122" s="107">
        <v>44676</v>
      </c>
      <c r="B1122" s="100">
        <f t="shared" si="132"/>
        <v>39472.605469000002</v>
      </c>
      <c r="C1122" s="100">
        <f t="shared" si="126"/>
        <v>3009.3935550000001</v>
      </c>
      <c r="D1122" s="108">
        <f t="shared" si="127"/>
        <v>2.0038E-2</v>
      </c>
      <c r="F1122" s="108">
        <f t="shared" si="128"/>
        <v>-2.6333470953616711E-2</v>
      </c>
      <c r="G1122" s="108">
        <f t="shared" si="129"/>
        <v>1.4916966317573888E-2</v>
      </c>
      <c r="I1122" s="118">
        <f t="shared" si="130"/>
        <v>7.4124982115709873E-4</v>
      </c>
      <c r="J1122" s="118">
        <f t="shared" si="131"/>
        <v>1.9028511172203345E-4</v>
      </c>
      <c r="Q1122" s="111">
        <v>43019</v>
      </c>
      <c r="R1122">
        <v>4789.25</v>
      </c>
      <c r="S1122" s="111">
        <v>44168</v>
      </c>
      <c r="T1122">
        <v>616.70874000000003</v>
      </c>
      <c r="U1122" s="63">
        <v>44685</v>
      </c>
      <c r="V1122" s="57">
        <v>1.9692000000000001</v>
      </c>
    </row>
    <row r="1123" spans="1:22" x14ac:dyDescent="0.25">
      <c r="A1123" s="107">
        <v>44677</v>
      </c>
      <c r="B1123" s="100">
        <f t="shared" si="132"/>
        <v>40448.421875</v>
      </c>
      <c r="C1123" s="100">
        <f t="shared" si="126"/>
        <v>2808.2983399999998</v>
      </c>
      <c r="D1123" s="108">
        <f t="shared" si="127"/>
        <v>1.9071999999999999E-2</v>
      </c>
      <c r="F1123" s="108">
        <f t="shared" si="128"/>
        <v>2.4420729656517537E-2</v>
      </c>
      <c r="G1123" s="108">
        <f t="shared" si="129"/>
        <v>-6.9159854758874317E-2</v>
      </c>
      <c r="I1123" s="118">
        <f t="shared" si="130"/>
        <v>5.5358076510515612E-4</v>
      </c>
      <c r="J1123" s="118">
        <f t="shared" si="131"/>
        <v>4.939620544722423E-3</v>
      </c>
      <c r="Q1123" s="111">
        <v>43020</v>
      </c>
      <c r="R1123">
        <v>4829.580078</v>
      </c>
      <c r="S1123" s="111">
        <v>44169</v>
      </c>
      <c r="T1123">
        <v>569.35418700000002</v>
      </c>
      <c r="U1123" s="63">
        <v>44686</v>
      </c>
      <c r="V1123" s="57">
        <v>2.0055999999999998</v>
      </c>
    </row>
    <row r="1124" spans="1:22" x14ac:dyDescent="0.25">
      <c r="A1124" s="107">
        <v>44678</v>
      </c>
      <c r="B1124" s="100">
        <f t="shared" si="132"/>
        <v>38120.300780999998</v>
      </c>
      <c r="C1124" s="100">
        <f t="shared" si="126"/>
        <v>2888.9296880000002</v>
      </c>
      <c r="D1124" s="108">
        <f t="shared" si="127"/>
        <v>1.9332000000000002E-2</v>
      </c>
      <c r="F1124" s="108">
        <f t="shared" si="128"/>
        <v>-5.9280659400965163E-2</v>
      </c>
      <c r="G1124" s="108">
        <f t="shared" si="129"/>
        <v>2.8307356396210182E-2</v>
      </c>
      <c r="I1124" s="118">
        <f t="shared" si="130"/>
        <v>3.6208009939864062E-3</v>
      </c>
      <c r="J1124" s="118">
        <f t="shared" si="131"/>
        <v>7.3901210287648873E-4</v>
      </c>
      <c r="Q1124" s="111">
        <v>43021</v>
      </c>
      <c r="R1124">
        <v>5464.1601559999999</v>
      </c>
      <c r="S1124" s="111">
        <v>44170</v>
      </c>
      <c r="T1124">
        <v>596.59545900000001</v>
      </c>
      <c r="U1124" s="63">
        <v>44687</v>
      </c>
      <c r="V1124" s="57">
        <v>1.9715</v>
      </c>
    </row>
    <row r="1125" spans="1:22" x14ac:dyDescent="0.25">
      <c r="A1125" s="107">
        <v>44679</v>
      </c>
      <c r="B1125" s="100">
        <f t="shared" si="132"/>
        <v>39241.429687999997</v>
      </c>
      <c r="C1125" s="100">
        <f t="shared" si="126"/>
        <v>2936.9409179999998</v>
      </c>
      <c r="D1125" s="108">
        <f t="shared" si="127"/>
        <v>1.9722E-2</v>
      </c>
      <c r="F1125" s="108">
        <f t="shared" si="128"/>
        <v>2.8986099360700734E-2</v>
      </c>
      <c r="G1125" s="108">
        <f t="shared" si="129"/>
        <v>1.6482452214024335E-2</v>
      </c>
      <c r="I1125" s="118">
        <f t="shared" si="130"/>
        <v>7.8925411531555992E-4</v>
      </c>
      <c r="J1125" s="118">
        <f t="shared" si="131"/>
        <v>2.3592569429973614E-4</v>
      </c>
      <c r="Q1125" s="111">
        <v>43022</v>
      </c>
      <c r="R1125">
        <v>5643.5297849999997</v>
      </c>
      <c r="S1125" s="111">
        <v>44171</v>
      </c>
      <c r="T1125">
        <v>601.908997</v>
      </c>
      <c r="U1125" s="63">
        <v>44690</v>
      </c>
      <c r="V1125" s="57">
        <v>1.8906000000000001</v>
      </c>
    </row>
    <row r="1126" spans="1:22" x14ac:dyDescent="0.25">
      <c r="A1126" s="107">
        <v>44680</v>
      </c>
      <c r="B1126" s="100">
        <f t="shared" si="132"/>
        <v>39768.617187999997</v>
      </c>
      <c r="C1126" s="100">
        <f t="shared" si="126"/>
        <v>2815.601807</v>
      </c>
      <c r="D1126" s="108">
        <f t="shared" si="127"/>
        <v>2.0581000000000002E-2</v>
      </c>
      <c r="F1126" s="108">
        <f t="shared" si="128"/>
        <v>1.3345019898203248E-2</v>
      </c>
      <c r="G1126" s="108">
        <f t="shared" si="129"/>
        <v>-4.2192511035655578E-2</v>
      </c>
      <c r="I1126" s="118">
        <f t="shared" si="130"/>
        <v>1.5506693186183104E-4</v>
      </c>
      <c r="J1126" s="118">
        <f t="shared" si="131"/>
        <v>1.876197055397413E-3</v>
      </c>
      <c r="Q1126" s="111">
        <v>43023</v>
      </c>
      <c r="R1126">
        <v>5835.9599609999996</v>
      </c>
      <c r="S1126" s="111">
        <v>44172</v>
      </c>
      <c r="T1126">
        <v>591.84338400000001</v>
      </c>
      <c r="U1126" s="63">
        <v>44691</v>
      </c>
      <c r="V1126" s="57">
        <v>1.8906000000000001</v>
      </c>
    </row>
    <row r="1127" spans="1:22" x14ac:dyDescent="0.25">
      <c r="A1127" s="107">
        <v>44683</v>
      </c>
      <c r="B1127" s="100">
        <f t="shared" si="132"/>
        <v>38472.1875</v>
      </c>
      <c r="C1127" s="100">
        <f t="shared" si="126"/>
        <v>2857.4104000000002</v>
      </c>
      <c r="D1127" s="108">
        <f t="shared" si="127"/>
        <v>2.0476000000000001E-2</v>
      </c>
      <c r="F1127" s="108">
        <f t="shared" si="128"/>
        <v>-3.314251074843888E-2</v>
      </c>
      <c r="G1127" s="108">
        <f t="shared" si="129"/>
        <v>1.4739735581589919E-2</v>
      </c>
      <c r="I1127" s="118">
        <f t="shared" si="130"/>
        <v>1.1583773647889715E-3</v>
      </c>
      <c r="J1127" s="118">
        <f t="shared" si="131"/>
        <v>1.8542694374753456E-4</v>
      </c>
      <c r="Q1127" s="111">
        <v>43024</v>
      </c>
      <c r="R1127">
        <v>5687.5698240000002</v>
      </c>
      <c r="S1127" s="111">
        <v>44173</v>
      </c>
      <c r="T1127">
        <v>554.82775900000001</v>
      </c>
      <c r="U1127" s="63">
        <v>44692</v>
      </c>
      <c r="V1127" s="57">
        <v>1.9009</v>
      </c>
    </row>
    <row r="1128" spans="1:22" x14ac:dyDescent="0.25">
      <c r="A1128" s="107">
        <v>44684</v>
      </c>
      <c r="B1128" s="100">
        <f t="shared" si="132"/>
        <v>38528.109375</v>
      </c>
      <c r="C1128" s="100">
        <f t="shared" si="126"/>
        <v>2783.476318</v>
      </c>
      <c r="D1128" s="108">
        <f t="shared" si="127"/>
        <v>2.0971000000000004E-2</v>
      </c>
      <c r="F1128" s="108">
        <f t="shared" si="128"/>
        <v>1.4525108889564819E-3</v>
      </c>
      <c r="G1128" s="108">
        <f t="shared" si="129"/>
        <v>-2.621513950302834E-2</v>
      </c>
      <c r="I1128" s="118">
        <f t="shared" si="130"/>
        <v>3.1368775463766478E-7</v>
      </c>
      <c r="J1128" s="118">
        <f t="shared" si="131"/>
        <v>7.4735087226387661E-4</v>
      </c>
      <c r="Q1128" s="111">
        <v>43025</v>
      </c>
      <c r="R1128">
        <v>5741.580078</v>
      </c>
      <c r="S1128" s="111">
        <v>44174</v>
      </c>
      <c r="T1128">
        <v>573.47912599999995</v>
      </c>
      <c r="U1128" s="63">
        <v>44693</v>
      </c>
      <c r="V1128" s="57">
        <v>1.8748</v>
      </c>
    </row>
    <row r="1129" spans="1:22" x14ac:dyDescent="0.25">
      <c r="A1129" s="107">
        <v>44685</v>
      </c>
      <c r="B1129" s="100">
        <f t="shared" si="132"/>
        <v>37748.011719000002</v>
      </c>
      <c r="C1129" s="100">
        <f t="shared" si="126"/>
        <v>2940.6447750000002</v>
      </c>
      <c r="D1129" s="108">
        <f t="shared" si="127"/>
        <v>1.9692000000000001E-2</v>
      </c>
      <c r="F1129" s="108">
        <f t="shared" si="128"/>
        <v>-2.0455283914229128E-2</v>
      </c>
      <c r="G1129" s="108">
        <f t="shared" si="129"/>
        <v>5.4928247918190287E-2</v>
      </c>
      <c r="I1129" s="118">
        <f t="shared" si="130"/>
        <v>4.5572499789905648E-4</v>
      </c>
      <c r="J1129" s="118">
        <f t="shared" si="131"/>
        <v>2.8950499697222498E-3</v>
      </c>
      <c r="Q1129" s="111">
        <v>43026</v>
      </c>
      <c r="R1129">
        <v>5603.8198240000002</v>
      </c>
      <c r="S1129" s="111">
        <v>44175</v>
      </c>
      <c r="T1129">
        <v>559.67852800000003</v>
      </c>
      <c r="U1129" s="63">
        <v>44694</v>
      </c>
      <c r="V1129" s="57">
        <v>1.8720000000000001</v>
      </c>
    </row>
    <row r="1130" spans="1:22" x14ac:dyDescent="0.25">
      <c r="A1130" s="107">
        <v>44686</v>
      </c>
      <c r="B1130" s="100">
        <f t="shared" si="132"/>
        <v>39695.746094000002</v>
      </c>
      <c r="C1130" s="100">
        <f t="shared" ref="C1130:C1165" si="133">VLOOKUP(A1130,S$2:T$2842,2)</f>
        <v>2749.213135</v>
      </c>
      <c r="D1130" s="108">
        <f t="shared" si="127"/>
        <v>2.0055999999999997E-2</v>
      </c>
      <c r="F1130" s="108">
        <f t="shared" si="128"/>
        <v>5.0311226054827074E-2</v>
      </c>
      <c r="G1130" s="108">
        <f t="shared" si="129"/>
        <v>-6.7314130522460935E-2</v>
      </c>
      <c r="I1130" s="118">
        <f t="shared" si="130"/>
        <v>2.4422171522553355E-3</v>
      </c>
      <c r="J1130" s="118">
        <f t="shared" si="131"/>
        <v>4.6835832586096283E-3</v>
      </c>
      <c r="Q1130" s="111">
        <v>43027</v>
      </c>
      <c r="R1130">
        <v>5583.7402339999999</v>
      </c>
      <c r="S1130" s="111">
        <v>44176</v>
      </c>
      <c r="T1130">
        <v>545.79736300000002</v>
      </c>
      <c r="U1130" s="63">
        <v>44697</v>
      </c>
      <c r="V1130" s="57">
        <v>1.9786999999999999</v>
      </c>
    </row>
    <row r="1131" spans="1:22" x14ac:dyDescent="0.25">
      <c r="A1131" s="107">
        <v>44687</v>
      </c>
      <c r="B1131" s="100">
        <f t="shared" si="132"/>
        <v>36573.183594000002</v>
      </c>
      <c r="C1131" s="100">
        <f t="shared" si="133"/>
        <v>2694.9797359999998</v>
      </c>
      <c r="D1131" s="108">
        <f t="shared" si="127"/>
        <v>1.9715E-2</v>
      </c>
      <c r="F1131" s="108">
        <f t="shared" si="128"/>
        <v>-8.1928747496144538E-2</v>
      </c>
      <c r="G1131" s="108">
        <f t="shared" si="129"/>
        <v>-1.9924052784197954E-2</v>
      </c>
      <c r="I1131" s="118">
        <f t="shared" si="130"/>
        <v>6.8593478629243318E-3</v>
      </c>
      <c r="J1131" s="118">
        <f t="shared" si="131"/>
        <v>4.4296072432825661E-4</v>
      </c>
      <c r="Q1131" s="111">
        <v>43028</v>
      </c>
      <c r="R1131">
        <v>5708.1098629999997</v>
      </c>
      <c r="S1131" s="111">
        <v>44177</v>
      </c>
      <c r="T1131">
        <v>568.56732199999999</v>
      </c>
      <c r="U1131" s="63">
        <v>44698</v>
      </c>
      <c r="V1131" s="57">
        <v>2.0228999999999999</v>
      </c>
    </row>
    <row r="1132" spans="1:22" x14ac:dyDescent="0.25">
      <c r="A1132" s="107">
        <v>44690</v>
      </c>
      <c r="B1132" s="100">
        <f t="shared" si="132"/>
        <v>34060.015625</v>
      </c>
      <c r="C1132" s="100">
        <f t="shared" si="133"/>
        <v>2245.4304200000001</v>
      </c>
      <c r="D1132" s="108">
        <f t="shared" si="127"/>
        <v>1.8905999999999999E-2</v>
      </c>
      <c r="F1132" s="108">
        <f t="shared" si="128"/>
        <v>-7.1191149187553648E-2</v>
      </c>
      <c r="G1132" s="108">
        <f t="shared" si="129"/>
        <v>-0.18249345857494248</v>
      </c>
      <c r="I1132" s="118">
        <f t="shared" si="130"/>
        <v>5.1960427549730603E-3</v>
      </c>
      <c r="J1132" s="118">
        <f t="shared" si="131"/>
        <v>3.3714849384440436E-2</v>
      </c>
      <c r="Q1132" s="111">
        <v>43029</v>
      </c>
      <c r="R1132">
        <v>5996.7900390000004</v>
      </c>
      <c r="S1132" s="111">
        <v>44178</v>
      </c>
      <c r="T1132">
        <v>589.66320800000005</v>
      </c>
      <c r="U1132" s="63">
        <v>44699</v>
      </c>
      <c r="V1132" s="57">
        <v>2.0045999999999999</v>
      </c>
    </row>
    <row r="1133" spans="1:22" x14ac:dyDescent="0.25">
      <c r="A1133" s="107">
        <v>44691</v>
      </c>
      <c r="B1133" s="100">
        <f t="shared" si="132"/>
        <v>30273.654297000001</v>
      </c>
      <c r="C1133" s="100">
        <f t="shared" si="133"/>
        <v>2343.5109859999998</v>
      </c>
      <c r="D1133" s="108">
        <f t="shared" si="127"/>
        <v>1.8905999999999999E-2</v>
      </c>
      <c r="F1133" s="108">
        <f t="shared" si="128"/>
        <v>-0.11784629484706244</v>
      </c>
      <c r="G1133" s="108">
        <f t="shared" si="129"/>
        <v>4.2752999581386675E-2</v>
      </c>
      <c r="I1133" s="118">
        <f t="shared" si="130"/>
        <v>1.4098885381993557E-2</v>
      </c>
      <c r="J1133" s="118">
        <f t="shared" si="131"/>
        <v>1.7330918883728345E-3</v>
      </c>
      <c r="Q1133" s="111">
        <v>43030</v>
      </c>
      <c r="R1133">
        <v>6036.6601559999999</v>
      </c>
      <c r="S1133" s="111">
        <v>44179</v>
      </c>
      <c r="T1133">
        <v>586.011169</v>
      </c>
      <c r="U1133" s="63">
        <v>44700</v>
      </c>
      <c r="V1133" s="57">
        <v>2.0747</v>
      </c>
    </row>
    <row r="1134" spans="1:22" x14ac:dyDescent="0.25">
      <c r="A1134" s="107">
        <v>44692</v>
      </c>
      <c r="B1134" s="100">
        <f t="shared" si="132"/>
        <v>31016.183593999998</v>
      </c>
      <c r="C1134" s="100">
        <f t="shared" si="133"/>
        <v>2072.108643</v>
      </c>
      <c r="D1134" s="108">
        <f t="shared" si="127"/>
        <v>1.9009000000000002E-2</v>
      </c>
      <c r="F1134" s="108">
        <f t="shared" si="128"/>
        <v>2.4231280546427314E-2</v>
      </c>
      <c r="G1134" s="108">
        <f t="shared" si="129"/>
        <v>-0.12308346932673686</v>
      </c>
      <c r="I1134" s="118">
        <f t="shared" si="130"/>
        <v>5.4470182616993376E-4</v>
      </c>
      <c r="J1134" s="118">
        <f t="shared" si="131"/>
        <v>1.5427142528690542E-2</v>
      </c>
      <c r="Q1134" s="111">
        <v>43031</v>
      </c>
      <c r="R1134">
        <v>6006</v>
      </c>
      <c r="S1134" s="111">
        <v>44180</v>
      </c>
      <c r="T1134">
        <v>589.355591</v>
      </c>
      <c r="U1134" s="63">
        <v>44701</v>
      </c>
      <c r="V1134" s="57">
        <v>2.0274000000000001</v>
      </c>
    </row>
    <row r="1135" spans="1:22" x14ac:dyDescent="0.25">
      <c r="A1135" s="107">
        <v>44693</v>
      </c>
      <c r="B1135" s="100">
        <f t="shared" si="132"/>
        <v>28936.734375</v>
      </c>
      <c r="C1135" s="100">
        <f t="shared" si="133"/>
        <v>1961.701538</v>
      </c>
      <c r="D1135" s="108">
        <f t="shared" si="127"/>
        <v>1.8748000000000001E-2</v>
      </c>
      <c r="F1135" s="108">
        <f t="shared" si="128"/>
        <v>-6.9397246070000307E-2</v>
      </c>
      <c r="G1135" s="108">
        <f t="shared" si="129"/>
        <v>-5.475452863617658E-2</v>
      </c>
      <c r="I1135" s="118">
        <f t="shared" si="130"/>
        <v>4.9406389193898193E-3</v>
      </c>
      <c r="J1135" s="118">
        <f t="shared" si="131"/>
        <v>3.1222511972599149E-3</v>
      </c>
      <c r="Q1135" s="111">
        <v>43032</v>
      </c>
      <c r="R1135">
        <v>5935.5200199999999</v>
      </c>
      <c r="S1135" s="111">
        <v>44181</v>
      </c>
      <c r="T1135">
        <v>636.18182400000001</v>
      </c>
      <c r="U1135" s="63">
        <v>44704</v>
      </c>
      <c r="V1135" s="57">
        <v>2.0586000000000002</v>
      </c>
    </row>
    <row r="1136" spans="1:22" x14ac:dyDescent="0.25">
      <c r="A1136" s="107">
        <v>44694</v>
      </c>
      <c r="B1136" s="100">
        <f t="shared" si="132"/>
        <v>29030.910156000002</v>
      </c>
      <c r="C1136" s="100">
        <f t="shared" si="133"/>
        <v>2014.4182129999999</v>
      </c>
      <c r="D1136" s="108">
        <f t="shared" si="127"/>
        <v>1.8720000000000001E-2</v>
      </c>
      <c r="F1136" s="108">
        <f t="shared" si="128"/>
        <v>3.2492561882868642E-3</v>
      </c>
      <c r="G1136" s="108">
        <f t="shared" si="129"/>
        <v>2.6518197402218391E-2</v>
      </c>
      <c r="I1136" s="118">
        <f t="shared" si="130"/>
        <v>5.5546176993104427E-6</v>
      </c>
      <c r="J1136" s="118">
        <f t="shared" si="131"/>
        <v>6.4493741609005493E-4</v>
      </c>
      <c r="Q1136" s="111">
        <v>43033</v>
      </c>
      <c r="R1136">
        <v>5524.6000979999999</v>
      </c>
      <c r="S1136" s="111">
        <v>44182</v>
      </c>
      <c r="T1136">
        <v>642.86895800000002</v>
      </c>
      <c r="U1136" s="63">
        <v>44705</v>
      </c>
      <c r="V1136" s="57">
        <v>1.9698</v>
      </c>
    </row>
    <row r="1137" spans="1:22" x14ac:dyDescent="0.25">
      <c r="A1137" s="107">
        <v>44697</v>
      </c>
      <c r="B1137" s="100">
        <f t="shared" si="132"/>
        <v>31304.375</v>
      </c>
      <c r="C1137" s="100">
        <f t="shared" si="133"/>
        <v>2022.725952</v>
      </c>
      <c r="D1137" s="108">
        <f t="shared" si="127"/>
        <v>1.9786999999999999E-2</v>
      </c>
      <c r="F1137" s="108">
        <f t="shared" si="128"/>
        <v>7.5396734334775672E-2</v>
      </c>
      <c r="G1137" s="108">
        <f t="shared" si="129"/>
        <v>4.1156572008658188E-3</v>
      </c>
      <c r="I1137" s="118">
        <f t="shared" si="130"/>
        <v>5.5508909856167793E-3</v>
      </c>
      <c r="J1137" s="118">
        <f t="shared" si="131"/>
        <v>8.9585150020023809E-6</v>
      </c>
      <c r="Q1137" s="111">
        <v>43034</v>
      </c>
      <c r="R1137">
        <v>5747.9501950000003</v>
      </c>
      <c r="S1137" s="111">
        <v>44183</v>
      </c>
      <c r="T1137">
        <v>654.81195100000002</v>
      </c>
      <c r="U1137" s="63">
        <v>44706</v>
      </c>
      <c r="V1137" s="57">
        <v>1.9671000000000001</v>
      </c>
    </row>
    <row r="1138" spans="1:22" x14ac:dyDescent="0.25">
      <c r="A1138" s="107">
        <v>44698</v>
      </c>
      <c r="B1138" s="100">
        <f t="shared" si="132"/>
        <v>29862.408202999999</v>
      </c>
      <c r="C1138" s="100">
        <f t="shared" si="133"/>
        <v>2090.4091800000001</v>
      </c>
      <c r="D1138" s="108">
        <f t="shared" si="127"/>
        <v>2.0229E-2</v>
      </c>
      <c r="F1138" s="108">
        <f t="shared" si="128"/>
        <v>-4.715742547804247E-2</v>
      </c>
      <c r="G1138" s="108">
        <f t="shared" si="129"/>
        <v>3.2913743848796528E-2</v>
      </c>
      <c r="I1138" s="118">
        <f t="shared" si="130"/>
        <v>2.3087888557541186E-3</v>
      </c>
      <c r="J1138" s="118">
        <f t="shared" si="131"/>
        <v>1.0106781399841071E-3</v>
      </c>
      <c r="Q1138" s="111">
        <v>43035</v>
      </c>
      <c r="R1138">
        <v>5899.7402339999999</v>
      </c>
      <c r="S1138" s="111">
        <v>44184</v>
      </c>
      <c r="T1138">
        <v>659.29791299999999</v>
      </c>
      <c r="U1138" s="63">
        <v>44707</v>
      </c>
      <c r="V1138" s="57">
        <v>1.954</v>
      </c>
    </row>
    <row r="1139" spans="1:22" x14ac:dyDescent="0.25">
      <c r="A1139" s="107">
        <v>44699</v>
      </c>
      <c r="B1139" s="100">
        <f t="shared" si="132"/>
        <v>30424.478515999999</v>
      </c>
      <c r="C1139" s="100">
        <f t="shared" si="133"/>
        <v>1916.6561280000001</v>
      </c>
      <c r="D1139" s="108">
        <f t="shared" si="127"/>
        <v>2.0045999999999998E-2</v>
      </c>
      <c r="F1139" s="108">
        <f t="shared" si="128"/>
        <v>1.8647060085045908E-2</v>
      </c>
      <c r="G1139" s="108">
        <f t="shared" si="129"/>
        <v>-8.6777759027390822E-2</v>
      </c>
      <c r="I1139" s="118">
        <f t="shared" si="130"/>
        <v>3.1522679918937298E-4</v>
      </c>
      <c r="J1139" s="118">
        <f t="shared" si="131"/>
        <v>7.7264694874278148E-3</v>
      </c>
      <c r="Q1139" s="111">
        <v>43036</v>
      </c>
      <c r="R1139">
        <v>5787.8198240000002</v>
      </c>
      <c r="S1139" s="111">
        <v>44185</v>
      </c>
      <c r="T1139">
        <v>638.29083300000002</v>
      </c>
      <c r="U1139" s="63">
        <v>44708</v>
      </c>
      <c r="V1139" s="57">
        <v>1.9589000000000001</v>
      </c>
    </row>
    <row r="1140" spans="1:22" x14ac:dyDescent="0.25">
      <c r="A1140" s="107">
        <v>44700</v>
      </c>
      <c r="B1140" s="100">
        <f t="shared" si="132"/>
        <v>28720.359375</v>
      </c>
      <c r="C1140" s="100">
        <f t="shared" si="133"/>
        <v>2018.336182</v>
      </c>
      <c r="D1140" s="108">
        <f t="shared" si="127"/>
        <v>2.0747000000000002E-2</v>
      </c>
      <c r="F1140" s="108">
        <f t="shared" si="128"/>
        <v>-5.7641241584294178E-2</v>
      </c>
      <c r="G1140" s="108">
        <f t="shared" si="129"/>
        <v>5.169143204023996E-2</v>
      </c>
      <c r="I1140" s="118">
        <f t="shared" si="130"/>
        <v>3.4261910067327987E-3</v>
      </c>
      <c r="J1140" s="118">
        <f t="shared" si="131"/>
        <v>2.5572088620804149E-3</v>
      </c>
      <c r="Q1140" s="111">
        <v>43037</v>
      </c>
      <c r="R1140">
        <v>5754.4399409999996</v>
      </c>
      <c r="S1140" s="111">
        <v>44186</v>
      </c>
      <c r="T1140">
        <v>609.81787099999997</v>
      </c>
      <c r="U1140" s="63">
        <v>44712</v>
      </c>
      <c r="V1140" s="57">
        <v>2.0501</v>
      </c>
    </row>
    <row r="1141" spans="1:22" x14ac:dyDescent="0.25">
      <c r="A1141" s="107">
        <v>44701</v>
      </c>
      <c r="B1141" s="100">
        <f t="shared" si="132"/>
        <v>30311.119140999999</v>
      </c>
      <c r="C1141" s="100">
        <f t="shared" si="133"/>
        <v>1961.3156739999999</v>
      </c>
      <c r="D1141" s="108">
        <f t="shared" si="127"/>
        <v>2.0274E-2</v>
      </c>
      <c r="F1141" s="108">
        <f t="shared" si="128"/>
        <v>5.3908356389902323E-2</v>
      </c>
      <c r="G1141" s="108">
        <f t="shared" si="129"/>
        <v>-2.865798943989617E-2</v>
      </c>
      <c r="I1141" s="118">
        <f t="shared" si="130"/>
        <v>2.8106881814378847E-3</v>
      </c>
      <c r="J1141" s="118">
        <f t="shared" si="131"/>
        <v>8.8688227764217897E-4</v>
      </c>
      <c r="Q1141" s="111">
        <v>43038</v>
      </c>
      <c r="R1141">
        <v>6114.8500979999999</v>
      </c>
      <c r="S1141" s="111">
        <v>44187</v>
      </c>
      <c r="T1141">
        <v>634.85418700000002</v>
      </c>
      <c r="U1141" s="63">
        <v>44713</v>
      </c>
      <c r="V1141" s="57">
        <v>2.0943999999999998</v>
      </c>
    </row>
    <row r="1142" spans="1:22" x14ac:dyDescent="0.25">
      <c r="A1142" s="107">
        <v>44704</v>
      </c>
      <c r="B1142" s="100">
        <f t="shared" si="132"/>
        <v>30309.396484000001</v>
      </c>
      <c r="C1142" s="100">
        <f t="shared" si="133"/>
        <v>1972.181885</v>
      </c>
      <c r="D1142" s="108">
        <f t="shared" si="127"/>
        <v>2.0586000000000004E-2</v>
      </c>
      <c r="F1142" s="108">
        <f t="shared" si="128"/>
        <v>-5.6834125631510801E-5</v>
      </c>
      <c r="G1142" s="108">
        <f t="shared" si="129"/>
        <v>5.5249754083961378E-3</v>
      </c>
      <c r="I1142" s="118">
        <f t="shared" si="130"/>
        <v>9.0110720643189218E-7</v>
      </c>
      <c r="J1142" s="118">
        <f t="shared" si="131"/>
        <v>1.9381091026533716E-5</v>
      </c>
      <c r="Q1142" s="111">
        <v>43039</v>
      </c>
      <c r="R1142">
        <v>6132.0200199999999</v>
      </c>
      <c r="S1142" s="111">
        <v>44188</v>
      </c>
      <c r="T1142">
        <v>583.71460000000002</v>
      </c>
      <c r="U1142" s="63">
        <v>44714</v>
      </c>
      <c r="V1142" s="57">
        <v>2.0994999999999999</v>
      </c>
    </row>
    <row r="1143" spans="1:22" x14ac:dyDescent="0.25">
      <c r="A1143" s="107">
        <v>44705</v>
      </c>
      <c r="B1143" s="100">
        <f t="shared" si="132"/>
        <v>29101.125</v>
      </c>
      <c r="C1143" s="100">
        <f t="shared" si="133"/>
        <v>1978.982788</v>
      </c>
      <c r="D1143" s="108">
        <f t="shared" si="127"/>
        <v>1.9698E-2</v>
      </c>
      <c r="F1143" s="108">
        <f t="shared" si="128"/>
        <v>-4.0680946199119106E-2</v>
      </c>
      <c r="G1143" s="108">
        <f t="shared" si="129"/>
        <v>3.4424835607369531E-3</v>
      </c>
      <c r="I1143" s="118">
        <f t="shared" si="130"/>
        <v>1.7283458199593511E-3</v>
      </c>
      <c r="J1143" s="118">
        <f t="shared" si="131"/>
        <v>5.3819555320039035E-6</v>
      </c>
      <c r="Q1143" s="111">
        <v>43040</v>
      </c>
      <c r="R1143">
        <v>6440.9702150000003</v>
      </c>
      <c r="S1143" s="111">
        <v>44189</v>
      </c>
      <c r="T1143">
        <v>611.60717799999998</v>
      </c>
      <c r="U1143" s="63">
        <v>44715</v>
      </c>
      <c r="V1143" s="57">
        <v>2.1254</v>
      </c>
    </row>
    <row r="1144" spans="1:22" x14ac:dyDescent="0.25">
      <c r="A1144" s="107">
        <v>44706</v>
      </c>
      <c r="B1144" s="100">
        <f t="shared" si="132"/>
        <v>29653.134765999999</v>
      </c>
      <c r="C1144" s="100">
        <f t="shared" si="133"/>
        <v>1944.8278809999999</v>
      </c>
      <c r="D1144" s="108">
        <f t="shared" si="127"/>
        <v>1.9671000000000001E-2</v>
      </c>
      <c r="F1144" s="108">
        <f t="shared" si="128"/>
        <v>1.8791012297285192E-2</v>
      </c>
      <c r="G1144" s="108">
        <f t="shared" si="129"/>
        <v>-1.7409489165185477E-2</v>
      </c>
      <c r="I1144" s="118">
        <f t="shared" si="130"/>
        <v>3.2035915725336998E-4</v>
      </c>
      <c r="J1144" s="118">
        <f t="shared" si="131"/>
        <v>3.4343756357128251E-4</v>
      </c>
      <c r="Q1144" s="111">
        <v>43041</v>
      </c>
      <c r="R1144">
        <v>6777.7700199999999</v>
      </c>
      <c r="S1144" s="111">
        <v>44190</v>
      </c>
      <c r="T1144">
        <v>626.410706</v>
      </c>
      <c r="U1144" s="63">
        <v>44718</v>
      </c>
      <c r="V1144" s="57">
        <v>2.1749999999999998</v>
      </c>
    </row>
    <row r="1145" spans="1:22" x14ac:dyDescent="0.25">
      <c r="A1145" s="107">
        <v>44707</v>
      </c>
      <c r="B1145" s="100">
        <f t="shared" si="132"/>
        <v>29564.777343999998</v>
      </c>
      <c r="C1145" s="100">
        <f t="shared" si="133"/>
        <v>1803.9133300000001</v>
      </c>
      <c r="D1145" s="108">
        <f t="shared" si="127"/>
        <v>1.9539999999999998E-2</v>
      </c>
      <c r="F1145" s="108">
        <f t="shared" si="128"/>
        <v>-2.9841473439802257E-3</v>
      </c>
      <c r="G1145" s="108">
        <f t="shared" si="129"/>
        <v>-7.5215102846473592E-2</v>
      </c>
      <c r="I1145" s="118">
        <f t="shared" si="130"/>
        <v>1.5027871613022133E-5</v>
      </c>
      <c r="J1145" s="118">
        <f t="shared" si="131"/>
        <v>5.8274417236230929E-3</v>
      </c>
      <c r="Q1145" s="111">
        <v>43042</v>
      </c>
      <c r="R1145">
        <v>7087.5297849999997</v>
      </c>
      <c r="S1145" s="111">
        <v>44191</v>
      </c>
      <c r="T1145">
        <v>635.83581500000003</v>
      </c>
      <c r="U1145" s="63">
        <v>44719</v>
      </c>
      <c r="V1145" s="57">
        <v>2.1852999999999998</v>
      </c>
    </row>
    <row r="1146" spans="1:22" x14ac:dyDescent="0.25">
      <c r="A1146" s="107">
        <v>44708</v>
      </c>
      <c r="B1146" s="100">
        <f t="shared" si="132"/>
        <v>29251.140625</v>
      </c>
      <c r="C1146" s="100">
        <f t="shared" si="133"/>
        <v>1724.9228519999999</v>
      </c>
      <c r="D1146" s="108">
        <f t="shared" si="127"/>
        <v>1.9589000000000002E-2</v>
      </c>
      <c r="F1146" s="108">
        <f t="shared" si="128"/>
        <v>-1.0665129533247608E-2</v>
      </c>
      <c r="G1146" s="108">
        <f t="shared" si="129"/>
        <v>-4.4776051244130421E-2</v>
      </c>
      <c r="I1146" s="118">
        <f t="shared" si="130"/>
        <v>1.3357724112509698E-4</v>
      </c>
      <c r="J1146" s="118">
        <f t="shared" si="131"/>
        <v>2.1066842907130406E-3</v>
      </c>
      <c r="Q1146" s="111">
        <v>43043</v>
      </c>
      <c r="R1146">
        <v>7164.4799800000001</v>
      </c>
      <c r="S1146" s="111">
        <v>44192</v>
      </c>
      <c r="T1146">
        <v>682.64233400000001</v>
      </c>
      <c r="U1146" s="63">
        <v>44720</v>
      </c>
      <c r="V1146" s="57">
        <v>2.2271000000000001</v>
      </c>
    </row>
    <row r="1147" spans="1:22" x14ac:dyDescent="0.25">
      <c r="A1147" s="107">
        <v>44712</v>
      </c>
      <c r="B1147" s="100">
        <f t="shared" si="132"/>
        <v>31723.865234000001</v>
      </c>
      <c r="C1147" s="100">
        <f t="shared" si="133"/>
        <v>1942.3280030000001</v>
      </c>
      <c r="D1147" s="108">
        <f t="shared" si="127"/>
        <v>2.0501000000000002E-2</v>
      </c>
      <c r="F1147" s="108">
        <f t="shared" si="128"/>
        <v>8.1150675490837543E-2</v>
      </c>
      <c r="G1147" s="108">
        <f t="shared" si="129"/>
        <v>0.1187049291903195</v>
      </c>
      <c r="I1147" s="118">
        <f t="shared" si="130"/>
        <v>6.4413855612214703E-3</v>
      </c>
      <c r="J1147" s="118">
        <f t="shared" si="131"/>
        <v>1.3825608993211469E-2</v>
      </c>
      <c r="Q1147" s="111">
        <v>43044</v>
      </c>
      <c r="R1147">
        <v>7404.5200199999999</v>
      </c>
      <c r="S1147" s="111">
        <v>44193</v>
      </c>
      <c r="T1147">
        <v>730.39733899999999</v>
      </c>
      <c r="U1147" s="63">
        <v>44721</v>
      </c>
      <c r="V1147" s="57">
        <v>2.2583000000000002</v>
      </c>
    </row>
    <row r="1148" spans="1:22" x14ac:dyDescent="0.25">
      <c r="A1148" s="107">
        <v>44713</v>
      </c>
      <c r="B1148" s="100">
        <f t="shared" si="132"/>
        <v>31792.554688</v>
      </c>
      <c r="C1148" s="100">
        <f t="shared" si="133"/>
        <v>1823.569336</v>
      </c>
      <c r="D1148" s="108">
        <f t="shared" si="127"/>
        <v>2.0943999999999997E-2</v>
      </c>
      <c r="F1148" s="108">
        <f t="shared" si="128"/>
        <v>2.1628889305240762E-3</v>
      </c>
      <c r="G1148" s="108">
        <f t="shared" si="129"/>
        <v>-6.3091501070512201E-2</v>
      </c>
      <c r="I1148" s="118">
        <f t="shared" si="130"/>
        <v>1.6140594349333115E-6</v>
      </c>
      <c r="J1148" s="118">
        <f t="shared" si="131"/>
        <v>4.1234481246669582E-3</v>
      </c>
      <c r="Q1148" s="111">
        <v>43045</v>
      </c>
      <c r="R1148">
        <v>7403.2202150000003</v>
      </c>
      <c r="S1148" s="111">
        <v>44194</v>
      </c>
      <c r="T1148">
        <v>731.52014199999996</v>
      </c>
      <c r="U1148" s="63">
        <v>44722</v>
      </c>
      <c r="V1148" s="57">
        <v>2.4491999999999998</v>
      </c>
    </row>
    <row r="1149" spans="1:22" x14ac:dyDescent="0.25">
      <c r="A1149" s="107">
        <v>44714</v>
      </c>
      <c r="B1149" s="100">
        <f t="shared" si="132"/>
        <v>29794.890625</v>
      </c>
      <c r="C1149" s="100">
        <f t="shared" si="133"/>
        <v>1834.150513</v>
      </c>
      <c r="D1149" s="108">
        <f t="shared" si="127"/>
        <v>2.0995E-2</v>
      </c>
      <c r="F1149" s="108">
        <f t="shared" si="128"/>
        <v>-6.4895209791144381E-2</v>
      </c>
      <c r="G1149" s="108">
        <f t="shared" si="129"/>
        <v>5.7856844991546197E-3</v>
      </c>
      <c r="I1149" s="118">
        <f t="shared" si="130"/>
        <v>4.3280138837645185E-3</v>
      </c>
      <c r="J1149" s="118">
        <f t="shared" si="131"/>
        <v>2.1744549601939501E-5</v>
      </c>
      <c r="Q1149" s="111">
        <v>43046</v>
      </c>
      <c r="R1149">
        <v>7023.1000979999999</v>
      </c>
      <c r="S1149" s="111">
        <v>44195</v>
      </c>
      <c r="T1149">
        <v>751.61895800000002</v>
      </c>
      <c r="U1149" s="63">
        <v>44725</v>
      </c>
      <c r="V1149" s="57">
        <v>2.9411</v>
      </c>
    </row>
    <row r="1150" spans="1:22" x14ac:dyDescent="0.25">
      <c r="A1150" s="107">
        <v>44715</v>
      </c>
      <c r="B1150" s="100">
        <f t="shared" si="132"/>
        <v>30467.806640999999</v>
      </c>
      <c r="C1150" s="100">
        <f t="shared" si="133"/>
        <v>1775.0786129999999</v>
      </c>
      <c r="D1150" s="108">
        <f t="shared" si="127"/>
        <v>2.1253999999999999E-2</v>
      </c>
      <c r="F1150" s="108">
        <f t="shared" si="128"/>
        <v>2.2333682918384667E-2</v>
      </c>
      <c r="G1150" s="108">
        <f t="shared" si="129"/>
        <v>-3.2736727663166043E-2</v>
      </c>
      <c r="I1150" s="118">
        <f t="shared" si="130"/>
        <v>4.5972721769929977E-4</v>
      </c>
      <c r="J1150" s="118">
        <f t="shared" si="131"/>
        <v>1.1464526716306329E-3</v>
      </c>
      <c r="Q1150" s="111">
        <v>43047</v>
      </c>
      <c r="R1150">
        <v>7141.3798829999996</v>
      </c>
      <c r="S1150" s="111">
        <v>44196</v>
      </c>
      <c r="T1150">
        <v>737.803406</v>
      </c>
      <c r="U1150" s="63">
        <v>44726</v>
      </c>
      <c r="V1150" s="57">
        <v>2.9672999999999998</v>
      </c>
    </row>
    <row r="1151" spans="1:22" x14ac:dyDescent="0.25">
      <c r="A1151" s="107">
        <v>44718</v>
      </c>
      <c r="B1151" s="100">
        <f t="shared" si="132"/>
        <v>29910.283202999999</v>
      </c>
      <c r="C1151" s="100">
        <f t="shared" si="133"/>
        <v>1859.289673</v>
      </c>
      <c r="D1151" s="108">
        <f t="shared" si="127"/>
        <v>2.1749999999999999E-2</v>
      </c>
      <c r="F1151" s="108">
        <f t="shared" si="128"/>
        <v>-1.8468265090103131E-2</v>
      </c>
      <c r="G1151" s="108">
        <f t="shared" si="129"/>
        <v>4.6349807586877567E-2</v>
      </c>
      <c r="I1151" s="118">
        <f t="shared" si="130"/>
        <v>3.7483661280489849E-4</v>
      </c>
      <c r="J1151" s="118">
        <f t="shared" si="131"/>
        <v>2.0455021736983585E-3</v>
      </c>
      <c r="Q1151" s="111">
        <v>43048</v>
      </c>
      <c r="R1151">
        <v>7446.830078</v>
      </c>
      <c r="S1151" s="111">
        <v>44197</v>
      </c>
      <c r="T1151">
        <v>730.36755400000004</v>
      </c>
      <c r="U1151" s="63">
        <v>44727</v>
      </c>
      <c r="V1151" s="57">
        <v>2.8609</v>
      </c>
    </row>
    <row r="1152" spans="1:22" x14ac:dyDescent="0.25">
      <c r="A1152" s="107">
        <v>44719</v>
      </c>
      <c r="B1152" s="100">
        <f t="shared" si="132"/>
        <v>31371.742188</v>
      </c>
      <c r="C1152" s="100">
        <f t="shared" si="133"/>
        <v>1814.0483400000001</v>
      </c>
      <c r="D1152" s="108">
        <f t="shared" si="127"/>
        <v>2.1852999999999997E-2</v>
      </c>
      <c r="F1152" s="108">
        <f t="shared" si="128"/>
        <v>4.7705216312794008E-2</v>
      </c>
      <c r="G1152" s="108">
        <f t="shared" si="129"/>
        <v>-2.4633518918656172E-2</v>
      </c>
      <c r="I1152" s="118">
        <f t="shared" si="130"/>
        <v>2.1914367243634388E-3</v>
      </c>
      <c r="J1152" s="118">
        <f t="shared" si="131"/>
        <v>6.6337659819110854E-4</v>
      </c>
      <c r="Q1152" s="111">
        <v>43049</v>
      </c>
      <c r="R1152">
        <v>7173.7299800000001</v>
      </c>
      <c r="S1152" s="111">
        <v>44198</v>
      </c>
      <c r="T1152">
        <v>774.53497300000004</v>
      </c>
      <c r="U1152" s="63">
        <v>44728</v>
      </c>
      <c r="V1152" s="57">
        <v>2.7841</v>
      </c>
    </row>
    <row r="1153" spans="1:22" x14ac:dyDescent="0.25">
      <c r="A1153" s="107">
        <v>44720</v>
      </c>
      <c r="B1153" s="100">
        <f t="shared" si="132"/>
        <v>31151.480468999998</v>
      </c>
      <c r="C1153" s="100">
        <f t="shared" si="133"/>
        <v>1793.5722659999999</v>
      </c>
      <c r="D1153" s="108">
        <f t="shared" si="127"/>
        <v>2.2270999999999999E-2</v>
      </c>
      <c r="F1153" s="108">
        <f t="shared" si="128"/>
        <v>-7.0457862165511642E-3</v>
      </c>
      <c r="G1153" s="108">
        <f t="shared" si="129"/>
        <v>-1.1351689169213586E-2</v>
      </c>
      <c r="I1153" s="118">
        <f t="shared" si="130"/>
        <v>6.3015317059915275E-5</v>
      </c>
      <c r="J1153" s="118">
        <f t="shared" si="131"/>
        <v>1.556073751700514E-4</v>
      </c>
      <c r="Q1153" s="111">
        <v>43050</v>
      </c>
      <c r="R1153">
        <v>6618.6098629999997</v>
      </c>
      <c r="S1153" s="111">
        <v>44199</v>
      </c>
      <c r="T1153">
        <v>975.50769000000003</v>
      </c>
      <c r="U1153" s="63">
        <v>44729</v>
      </c>
      <c r="V1153" s="57">
        <v>2.8046000000000002</v>
      </c>
    </row>
    <row r="1154" spans="1:22" x14ac:dyDescent="0.25">
      <c r="A1154" s="107">
        <v>44721</v>
      </c>
      <c r="B1154" s="100">
        <f t="shared" si="132"/>
        <v>30215.279297000001</v>
      </c>
      <c r="C1154" s="100">
        <f t="shared" si="133"/>
        <v>1789.8260499999999</v>
      </c>
      <c r="D1154" s="108">
        <f t="shared" si="127"/>
        <v>2.2583000000000002E-2</v>
      </c>
      <c r="F1154" s="108">
        <f t="shared" si="128"/>
        <v>-3.0514037774175051E-2</v>
      </c>
      <c r="G1154" s="108">
        <f t="shared" si="129"/>
        <v>-2.0908741001903763E-3</v>
      </c>
      <c r="I1154" s="118">
        <f t="shared" si="130"/>
        <v>9.8636637772593454E-4</v>
      </c>
      <c r="J1154" s="118">
        <f t="shared" si="131"/>
        <v>1.0326283097305661E-5</v>
      </c>
      <c r="Q1154" s="111">
        <v>43051</v>
      </c>
      <c r="R1154">
        <v>6295.4501950000003</v>
      </c>
      <c r="S1154" s="111">
        <v>44200</v>
      </c>
      <c r="T1154">
        <v>1040.2330320000001</v>
      </c>
      <c r="U1154" s="63">
        <v>44733</v>
      </c>
      <c r="V1154" s="57">
        <v>2.8494000000000002</v>
      </c>
    </row>
    <row r="1155" spans="1:22" x14ac:dyDescent="0.25">
      <c r="A1155" s="107">
        <v>44722</v>
      </c>
      <c r="B1155" s="100">
        <f t="shared" si="132"/>
        <v>30110.330077999999</v>
      </c>
      <c r="C1155" s="100">
        <f t="shared" si="133"/>
        <v>1665.042236</v>
      </c>
      <c r="D1155" s="108">
        <f t="shared" ref="D1155:D1165" si="134">VLOOKUP(A1155,U$2:V$2842,2)%</f>
        <v>2.4492E-2</v>
      </c>
      <c r="F1155" s="108">
        <f t="shared" si="128"/>
        <v>-3.4794285865409336E-3</v>
      </c>
      <c r="G1155" s="108">
        <f t="shared" si="129"/>
        <v>-7.2267946281913353E-2</v>
      </c>
      <c r="I1155" s="118">
        <f t="shared" si="130"/>
        <v>1.9113169727964093E-5</v>
      </c>
      <c r="J1155" s="118">
        <f t="shared" si="131"/>
        <v>5.3861692530027781E-3</v>
      </c>
      <c r="Q1155" s="111">
        <v>43052</v>
      </c>
      <c r="R1155">
        <v>5938.25</v>
      </c>
      <c r="S1155" s="111">
        <v>44201</v>
      </c>
      <c r="T1155">
        <v>1100.0061040000001</v>
      </c>
      <c r="U1155" s="63">
        <v>44734</v>
      </c>
      <c r="V1155" s="57">
        <v>2.7330000000000001</v>
      </c>
    </row>
    <row r="1156" spans="1:22" x14ac:dyDescent="0.25">
      <c r="A1156" s="107">
        <v>44725</v>
      </c>
      <c r="B1156" s="100">
        <f t="shared" si="132"/>
        <v>26737.578125</v>
      </c>
      <c r="C1156" s="100">
        <f t="shared" si="133"/>
        <v>1204.582764</v>
      </c>
      <c r="D1156" s="108">
        <f t="shared" si="134"/>
        <v>2.9411E-2</v>
      </c>
      <c r="F1156" s="108">
        <f t="shared" si="128"/>
        <v>-0.11879830850768514</v>
      </c>
      <c r="G1156" s="108">
        <f t="shared" si="129"/>
        <v>-0.32371723703666611</v>
      </c>
      <c r="I1156" s="118">
        <f t="shared" si="130"/>
        <v>1.4325873493042408E-2</v>
      </c>
      <c r="J1156" s="118">
        <f t="shared" si="131"/>
        <v>0.10552090631222204</v>
      </c>
      <c r="Q1156" s="111">
        <v>43053</v>
      </c>
      <c r="R1156">
        <v>6561.4799800000001</v>
      </c>
      <c r="S1156" s="111">
        <v>44202</v>
      </c>
      <c r="T1156">
        <v>1207.112183</v>
      </c>
      <c r="U1156" s="63">
        <v>44735</v>
      </c>
      <c r="V1156" s="57">
        <v>2.7170999999999998</v>
      </c>
    </row>
    <row r="1157" spans="1:22" x14ac:dyDescent="0.25">
      <c r="A1157" s="107">
        <v>44726</v>
      </c>
      <c r="B1157" s="100">
        <f t="shared" si="132"/>
        <v>22487.986327999999</v>
      </c>
      <c r="C1157" s="100">
        <f t="shared" si="133"/>
        <v>1211.662842</v>
      </c>
      <c r="D1157" s="108">
        <f t="shared" si="134"/>
        <v>2.9672999999999998E-2</v>
      </c>
      <c r="F1157" s="108">
        <f t="shared" si="128"/>
        <v>-0.17308877069503659</v>
      </c>
      <c r="G1157" s="108">
        <f t="shared" si="129"/>
        <v>5.8604127377188675E-3</v>
      </c>
      <c r="I1157" s="118">
        <f t="shared" si="130"/>
        <v>3.026945907983556E-2</v>
      </c>
      <c r="J1157" s="118">
        <f t="shared" si="131"/>
        <v>2.2447065179167924E-5</v>
      </c>
      <c r="Q1157" s="111">
        <v>43054</v>
      </c>
      <c r="R1157">
        <v>6634.7597660000001</v>
      </c>
      <c r="S1157" s="111">
        <v>44203</v>
      </c>
      <c r="T1157">
        <v>1225.678101</v>
      </c>
      <c r="U1157" s="63">
        <v>44736</v>
      </c>
      <c r="V1157" s="57">
        <v>2.7483</v>
      </c>
    </row>
    <row r="1158" spans="1:22" x14ac:dyDescent="0.25">
      <c r="A1158" s="107">
        <v>44727</v>
      </c>
      <c r="B1158" s="100">
        <f t="shared" si="132"/>
        <v>22196.730468999998</v>
      </c>
      <c r="C1158" s="100">
        <f t="shared" si="133"/>
        <v>1233.2064210000001</v>
      </c>
      <c r="D1158" s="108">
        <f t="shared" si="134"/>
        <v>2.8608999999999999E-2</v>
      </c>
      <c r="F1158" s="108">
        <f t="shared" si="128"/>
        <v>-1.3036223774490097E-2</v>
      </c>
      <c r="G1158" s="108">
        <f t="shared" si="129"/>
        <v>1.7623958016723229E-2</v>
      </c>
      <c r="I1158" s="118">
        <f t="shared" si="130"/>
        <v>1.9400746678518345E-4</v>
      </c>
      <c r="J1158" s="118">
        <f t="shared" si="131"/>
        <v>2.722954977959571E-4</v>
      </c>
      <c r="Q1158" s="111">
        <v>43055</v>
      </c>
      <c r="R1158">
        <v>7323.2402339999999</v>
      </c>
      <c r="S1158" s="111">
        <v>44204</v>
      </c>
      <c r="T1158">
        <v>1224.197144</v>
      </c>
      <c r="U1158" s="63">
        <v>44739</v>
      </c>
      <c r="V1158" s="57">
        <v>2.7770999999999999</v>
      </c>
    </row>
    <row r="1159" spans="1:22" x14ac:dyDescent="0.25">
      <c r="A1159" s="107">
        <v>44728</v>
      </c>
      <c r="B1159" s="100">
        <f t="shared" si="132"/>
        <v>22576.304688</v>
      </c>
      <c r="C1159" s="100">
        <f t="shared" si="133"/>
        <v>1067.7307129999999</v>
      </c>
      <c r="D1159" s="108">
        <f t="shared" si="134"/>
        <v>2.7841000000000001E-2</v>
      </c>
      <c r="F1159" s="108">
        <f t="shared" si="128"/>
        <v>1.6955889260581003E-2</v>
      </c>
      <c r="G1159" s="108">
        <f t="shared" si="129"/>
        <v>-0.14408205643616245</v>
      </c>
      <c r="I1159" s="118">
        <f t="shared" si="130"/>
        <v>2.580346417470911E-4</v>
      </c>
      <c r="J1159" s="118">
        <f t="shared" si="131"/>
        <v>2.1084386254730397E-2</v>
      </c>
      <c r="Q1159" s="111">
        <v>43056</v>
      </c>
      <c r="R1159">
        <v>7853.5698240000002</v>
      </c>
      <c r="S1159" s="111">
        <v>44205</v>
      </c>
      <c r="T1159">
        <v>1281.0772710000001</v>
      </c>
    </row>
    <row r="1160" spans="1:22" x14ac:dyDescent="0.25">
      <c r="A1160" s="107">
        <v>44729</v>
      </c>
      <c r="B1160" s="100">
        <f t="shared" si="132"/>
        <v>20385.71875</v>
      </c>
      <c r="C1160" s="100">
        <f t="shared" si="133"/>
        <v>1086.5192870000001</v>
      </c>
      <c r="D1160" s="108">
        <f t="shared" si="134"/>
        <v>2.8046000000000001E-2</v>
      </c>
      <c r="F1160" s="108">
        <f t="shared" si="128"/>
        <v>-0.1020662967030983</v>
      </c>
      <c r="G1160" s="108">
        <f t="shared" si="129"/>
        <v>1.7443704693167916E-2</v>
      </c>
      <c r="I1160" s="118">
        <f t="shared" si="130"/>
        <v>1.0600499927782343E-2</v>
      </c>
      <c r="J1160" s="118">
        <f t="shared" si="131"/>
        <v>2.6637913236193144E-4</v>
      </c>
      <c r="Q1160" s="111">
        <v>43057</v>
      </c>
      <c r="R1160">
        <v>7697.2099609999996</v>
      </c>
      <c r="S1160" s="111">
        <v>44206</v>
      </c>
      <c r="T1160">
        <v>1262.2467039999999</v>
      </c>
    </row>
    <row r="1161" spans="1:22" x14ac:dyDescent="0.25">
      <c r="A1161" s="107">
        <v>44733</v>
      </c>
      <c r="B1161" s="100">
        <f t="shared" si="132"/>
        <v>20594.294922000001</v>
      </c>
      <c r="C1161" s="100">
        <f t="shared" si="133"/>
        <v>1124.8245850000001</v>
      </c>
      <c r="D1161" s="108">
        <f t="shared" si="134"/>
        <v>2.8494000000000002E-2</v>
      </c>
      <c r="F1161" s="108">
        <f t="shared" ref="F1161:F1208" si="135">LN(B1161)-LN(B1160)</f>
        <v>1.0179497486713984E-2</v>
      </c>
      <c r="G1161" s="108">
        <f t="shared" ref="G1161:G1208" si="136">LN(C1161)-LN(C1160)</f>
        <v>3.4647827002039833E-2</v>
      </c>
      <c r="I1161" s="118">
        <f t="shared" ref="I1161:I1165" si="137">(F1161-N$6)^2</f>
        <v>8.6249575285812484E-5</v>
      </c>
      <c r="J1161" s="118">
        <f t="shared" ref="J1161:J1165" si="138">(G1161-O$6)^2</f>
        <v>1.1239422299139633E-3</v>
      </c>
      <c r="Q1161" s="111">
        <v>43058</v>
      </c>
      <c r="R1161">
        <v>7766.0297849999997</v>
      </c>
      <c r="S1161" s="111">
        <v>44207</v>
      </c>
      <c r="T1161">
        <v>1090.1453859999999</v>
      </c>
    </row>
    <row r="1162" spans="1:22" x14ac:dyDescent="0.25">
      <c r="A1162" s="107">
        <v>44734</v>
      </c>
      <c r="B1162" s="100">
        <f t="shared" si="132"/>
        <v>20719.414063</v>
      </c>
      <c r="C1162" s="100">
        <f t="shared" si="133"/>
        <v>1051.421875</v>
      </c>
      <c r="D1162" s="108">
        <f t="shared" si="134"/>
        <v>2.733E-2</v>
      </c>
      <c r="F1162" s="108">
        <f t="shared" si="135"/>
        <v>6.057046273630462E-3</v>
      </c>
      <c r="G1162" s="108">
        <f t="shared" si="136"/>
        <v>-6.7483684275138955E-2</v>
      </c>
      <c r="I1162" s="118">
        <f t="shared" si="137"/>
        <v>2.6673234996099044E-5</v>
      </c>
      <c r="J1162" s="118">
        <f t="shared" si="138"/>
        <v>4.7068194090453958E-3</v>
      </c>
      <c r="Q1162" s="111">
        <v>43059</v>
      </c>
      <c r="R1162">
        <v>8039.0698240000002</v>
      </c>
      <c r="S1162" s="111">
        <v>44208</v>
      </c>
      <c r="T1162">
        <v>1043.4345699999999</v>
      </c>
    </row>
    <row r="1163" spans="1:22" x14ac:dyDescent="0.25">
      <c r="A1163" s="107">
        <v>44735</v>
      </c>
      <c r="B1163" s="100">
        <f t="shared" ref="B1163:B1165" si="139">VLOOKUP(A1163,Q$2:R$2842,2)</f>
        <v>19986.607422000001</v>
      </c>
      <c r="C1163" s="100">
        <f t="shared" si="133"/>
        <v>1143.3867190000001</v>
      </c>
      <c r="D1163" s="108">
        <f t="shared" si="134"/>
        <v>2.7170999999999997E-2</v>
      </c>
      <c r="F1163" s="108">
        <f t="shared" si="135"/>
        <v>-3.600871782626669E-2</v>
      </c>
      <c r="G1163" s="108">
        <f t="shared" si="136"/>
        <v>8.3851249643250192E-2</v>
      </c>
      <c r="I1163" s="118">
        <f t="shared" si="137"/>
        <v>1.3616948985074799E-3</v>
      </c>
      <c r="J1163" s="118">
        <f t="shared" si="138"/>
        <v>6.8440328879547071E-3</v>
      </c>
      <c r="Q1163" s="111">
        <v>43060</v>
      </c>
      <c r="R1163">
        <v>8205.7402340000008</v>
      </c>
      <c r="S1163" s="111">
        <v>44209</v>
      </c>
      <c r="T1163">
        <v>1130.73938</v>
      </c>
    </row>
    <row r="1164" spans="1:22" x14ac:dyDescent="0.25">
      <c r="A1164" s="107">
        <v>44736</v>
      </c>
      <c r="B1164" s="100">
        <f t="shared" si="139"/>
        <v>21084.648438</v>
      </c>
      <c r="C1164" s="100">
        <f t="shared" si="133"/>
        <v>1226.8447269999999</v>
      </c>
      <c r="D1164" s="108">
        <f t="shared" si="134"/>
        <v>2.7483E-2</v>
      </c>
      <c r="F1164" s="108">
        <f t="shared" si="135"/>
        <v>5.3482793147693997E-2</v>
      </c>
      <c r="G1164" s="108">
        <f t="shared" si="136"/>
        <v>7.0450946436208639E-2</v>
      </c>
      <c r="I1164" s="118">
        <f t="shared" si="137"/>
        <v>2.7657460286283075E-3</v>
      </c>
      <c r="J1164" s="118">
        <f t="shared" si="138"/>
        <v>4.8064224823920997E-3</v>
      </c>
      <c r="Q1164" s="111">
        <v>43061</v>
      </c>
      <c r="R1164">
        <v>8077.9501950000003</v>
      </c>
      <c r="S1164" s="111">
        <v>44210</v>
      </c>
      <c r="T1164">
        <v>1218.4530030000001</v>
      </c>
    </row>
    <row r="1165" spans="1:22" x14ac:dyDescent="0.25">
      <c r="A1165" s="107">
        <v>44739</v>
      </c>
      <c r="B1165" s="100">
        <f t="shared" si="139"/>
        <v>21024.480468999998</v>
      </c>
      <c r="C1165" s="100">
        <f t="shared" si="133"/>
        <v>1183.9830320000001</v>
      </c>
      <c r="D1165" s="108">
        <f t="shared" si="134"/>
        <v>2.7771000000000001E-2</v>
      </c>
      <c r="F1165" s="108">
        <f t="shared" si="135"/>
        <v>-2.857718100983675E-3</v>
      </c>
      <c r="G1165" s="108">
        <f t="shared" si="136"/>
        <v>-3.5561405580737393E-2</v>
      </c>
      <c r="I1165" s="118">
        <f t="shared" si="137"/>
        <v>1.4063629845685812E-5</v>
      </c>
      <c r="J1165" s="118">
        <f t="shared" si="138"/>
        <v>1.345714750635619E-3</v>
      </c>
      <c r="Q1165" s="111">
        <v>43062</v>
      </c>
      <c r="R1165">
        <v>8232.3798829999996</v>
      </c>
      <c r="S1165" s="111">
        <v>44211</v>
      </c>
      <c r="T1165">
        <v>1171.834595</v>
      </c>
    </row>
    <row r="1166" spans="1:22" x14ac:dyDescent="0.25">
      <c r="F1166" s="108"/>
      <c r="G1166" s="108"/>
      <c r="Q1166" s="111">
        <v>43063</v>
      </c>
      <c r="R1166">
        <v>8074.0200199999999</v>
      </c>
      <c r="S1166" s="111">
        <v>44212</v>
      </c>
      <c r="T1166">
        <v>1233.5375979999999</v>
      </c>
    </row>
    <row r="1167" spans="1:22" x14ac:dyDescent="0.25">
      <c r="F1167" s="108"/>
      <c r="G1167" s="108"/>
      <c r="Q1167" s="111">
        <v>43064</v>
      </c>
      <c r="R1167">
        <v>8241.7099610000005</v>
      </c>
      <c r="S1167" s="111">
        <v>44213</v>
      </c>
      <c r="T1167">
        <v>1230.172241</v>
      </c>
    </row>
    <row r="1168" spans="1:22" x14ac:dyDescent="0.25">
      <c r="F1168" s="108"/>
      <c r="G1168" s="108"/>
      <c r="Q1168" s="111">
        <v>43065</v>
      </c>
      <c r="R1168">
        <v>8789.0400389999995</v>
      </c>
      <c r="S1168" s="111">
        <v>44214</v>
      </c>
      <c r="T1168">
        <v>1257.2795410000001</v>
      </c>
    </row>
    <row r="1169" spans="6:20" x14ac:dyDescent="0.25">
      <c r="F1169" s="108"/>
      <c r="G1169" s="108"/>
      <c r="Q1169" s="111">
        <v>43066</v>
      </c>
      <c r="R1169">
        <v>9352.7197269999997</v>
      </c>
      <c r="S1169" s="111">
        <v>44215</v>
      </c>
      <c r="T1169">
        <v>1377.2958980000001</v>
      </c>
    </row>
    <row r="1170" spans="6:20" x14ac:dyDescent="0.25">
      <c r="F1170" s="108"/>
      <c r="G1170" s="108"/>
      <c r="Q1170" s="111">
        <v>43067</v>
      </c>
      <c r="R1170">
        <v>9823.4296880000002</v>
      </c>
      <c r="S1170" s="111">
        <v>44216</v>
      </c>
      <c r="T1170">
        <v>1382.274048</v>
      </c>
    </row>
    <row r="1171" spans="6:20" x14ac:dyDescent="0.25">
      <c r="F1171" s="108"/>
      <c r="G1171" s="108"/>
      <c r="Q1171" s="111">
        <v>43068</v>
      </c>
      <c r="R1171">
        <v>10077.400390999999</v>
      </c>
      <c r="S1171" s="111">
        <v>44217</v>
      </c>
      <c r="T1171">
        <v>1121.570923</v>
      </c>
    </row>
    <row r="1172" spans="6:20" x14ac:dyDescent="0.25">
      <c r="F1172" s="108"/>
      <c r="G1172" s="108"/>
      <c r="Q1172" s="111">
        <v>43069</v>
      </c>
      <c r="R1172">
        <v>9906.7900389999995</v>
      </c>
      <c r="S1172" s="111">
        <v>44218</v>
      </c>
      <c r="T1172">
        <v>1236.512207</v>
      </c>
    </row>
    <row r="1173" spans="6:20" x14ac:dyDescent="0.25">
      <c r="F1173" s="108"/>
      <c r="G1173" s="108"/>
      <c r="Q1173" s="111">
        <v>43070</v>
      </c>
      <c r="R1173">
        <v>10198.599609000001</v>
      </c>
      <c r="S1173" s="111">
        <v>44219</v>
      </c>
      <c r="T1173">
        <v>1230.990601</v>
      </c>
    </row>
    <row r="1174" spans="6:20" x14ac:dyDescent="0.25">
      <c r="F1174" s="108"/>
      <c r="G1174" s="108"/>
      <c r="Q1174" s="111">
        <v>43071</v>
      </c>
      <c r="R1174">
        <v>10978.299805000001</v>
      </c>
      <c r="S1174" s="111">
        <v>44220</v>
      </c>
      <c r="T1174">
        <v>1391.609375</v>
      </c>
    </row>
    <row r="1175" spans="6:20" x14ac:dyDescent="0.25">
      <c r="F1175" s="108"/>
      <c r="G1175" s="108"/>
      <c r="Q1175" s="111">
        <v>43072</v>
      </c>
      <c r="R1175">
        <v>11082.700194999999</v>
      </c>
      <c r="S1175" s="111">
        <v>44221</v>
      </c>
      <c r="T1175">
        <v>1324.4147949999999</v>
      </c>
    </row>
    <row r="1176" spans="6:20" x14ac:dyDescent="0.25">
      <c r="F1176" s="108"/>
      <c r="G1176" s="108"/>
      <c r="Q1176" s="111">
        <v>43073</v>
      </c>
      <c r="R1176">
        <v>11315.400390999999</v>
      </c>
      <c r="S1176" s="111">
        <v>44222</v>
      </c>
      <c r="T1176">
        <v>1357.0581050000001</v>
      </c>
    </row>
    <row r="1177" spans="6:20" x14ac:dyDescent="0.25">
      <c r="F1177" s="108"/>
      <c r="G1177" s="108"/>
      <c r="Q1177" s="111">
        <v>43074</v>
      </c>
      <c r="R1177">
        <v>11685.700194999999</v>
      </c>
      <c r="S1177" s="111">
        <v>44223</v>
      </c>
      <c r="T1177">
        <v>1253.187134</v>
      </c>
    </row>
    <row r="1178" spans="6:20" x14ac:dyDescent="0.25">
      <c r="F1178" s="108"/>
      <c r="G1178" s="108"/>
      <c r="Q1178" s="111">
        <v>43075</v>
      </c>
      <c r="R1178">
        <v>11923.400390999999</v>
      </c>
      <c r="S1178" s="111">
        <v>44224</v>
      </c>
      <c r="T1178">
        <v>1332.4921879999999</v>
      </c>
    </row>
    <row r="1179" spans="6:20" x14ac:dyDescent="0.25">
      <c r="F1179" s="108"/>
      <c r="G1179" s="108"/>
      <c r="Q1179" s="111">
        <v>43076</v>
      </c>
      <c r="R1179">
        <v>14266.099609000001</v>
      </c>
      <c r="S1179" s="111">
        <v>44225</v>
      </c>
      <c r="T1179">
        <v>1382.522827</v>
      </c>
    </row>
    <row r="1180" spans="6:20" x14ac:dyDescent="0.25">
      <c r="F1180" s="108"/>
      <c r="G1180" s="108"/>
      <c r="Q1180" s="111">
        <v>43077</v>
      </c>
      <c r="R1180">
        <v>17802.900390999999</v>
      </c>
      <c r="S1180" s="111">
        <v>44226</v>
      </c>
      <c r="T1180">
        <v>1376.1154790000001</v>
      </c>
    </row>
    <row r="1181" spans="6:20" x14ac:dyDescent="0.25">
      <c r="F1181" s="108"/>
      <c r="G1181" s="108"/>
      <c r="Q1181" s="111">
        <v>43078</v>
      </c>
      <c r="R1181">
        <v>16523.300781000002</v>
      </c>
      <c r="S1181" s="111">
        <v>44227</v>
      </c>
      <c r="T1181">
        <v>1314.986206</v>
      </c>
    </row>
    <row r="1182" spans="6:20" x14ac:dyDescent="0.25">
      <c r="F1182" s="108"/>
      <c r="G1182" s="108"/>
      <c r="Q1182" s="111">
        <v>43079</v>
      </c>
      <c r="R1182">
        <v>15168.400390999999</v>
      </c>
      <c r="S1182" s="111">
        <v>44228</v>
      </c>
      <c r="T1182">
        <v>1369.0405270000001</v>
      </c>
    </row>
    <row r="1183" spans="6:20" x14ac:dyDescent="0.25">
      <c r="F1183" s="108"/>
      <c r="G1183" s="108"/>
      <c r="Q1183" s="111">
        <v>43080</v>
      </c>
      <c r="R1183">
        <v>15427.400390999999</v>
      </c>
      <c r="S1183" s="111">
        <v>44229</v>
      </c>
      <c r="T1183">
        <v>1515.193726</v>
      </c>
    </row>
    <row r="1184" spans="6:20" x14ac:dyDescent="0.25">
      <c r="F1184" s="108"/>
      <c r="G1184" s="108"/>
      <c r="Q1184" s="111">
        <v>43081</v>
      </c>
      <c r="R1184">
        <v>16919.800781000002</v>
      </c>
      <c r="S1184" s="111">
        <v>44230</v>
      </c>
      <c r="T1184">
        <v>1660.9095460000001</v>
      </c>
    </row>
    <row r="1185" spans="6:20" x14ac:dyDescent="0.25">
      <c r="F1185" s="108"/>
      <c r="G1185" s="108"/>
      <c r="Q1185" s="111">
        <v>43082</v>
      </c>
      <c r="R1185">
        <v>17500</v>
      </c>
      <c r="S1185" s="111">
        <v>44231</v>
      </c>
      <c r="T1185">
        <v>1594.7626949999999</v>
      </c>
    </row>
    <row r="1186" spans="6:20" x14ac:dyDescent="0.25">
      <c r="F1186" s="108"/>
      <c r="G1186" s="108"/>
      <c r="Q1186" s="111">
        <v>43083</v>
      </c>
      <c r="R1186">
        <v>16384.599609000001</v>
      </c>
      <c r="S1186" s="111">
        <v>44232</v>
      </c>
      <c r="T1186">
        <v>1718.650879</v>
      </c>
    </row>
    <row r="1187" spans="6:20" x14ac:dyDescent="0.25">
      <c r="F1187" s="108"/>
      <c r="G1187" s="108"/>
      <c r="Q1187" s="111">
        <v>43084</v>
      </c>
      <c r="R1187">
        <v>16601.300781000002</v>
      </c>
      <c r="S1187" s="111">
        <v>44233</v>
      </c>
      <c r="T1187">
        <v>1677.846802</v>
      </c>
    </row>
    <row r="1188" spans="6:20" x14ac:dyDescent="0.25">
      <c r="F1188" s="108"/>
      <c r="G1188" s="108"/>
      <c r="Q1188" s="111">
        <v>43085</v>
      </c>
      <c r="R1188">
        <v>17760.300781000002</v>
      </c>
      <c r="S1188" s="111">
        <v>44234</v>
      </c>
      <c r="T1188">
        <v>1614.227783</v>
      </c>
    </row>
    <row r="1189" spans="6:20" x14ac:dyDescent="0.25">
      <c r="F1189" s="108"/>
      <c r="G1189" s="108"/>
      <c r="Q1189" s="111">
        <v>43086</v>
      </c>
      <c r="R1189">
        <v>19475.800781000002</v>
      </c>
      <c r="S1189" s="111">
        <v>44235</v>
      </c>
      <c r="T1189">
        <v>1746.6168210000001</v>
      </c>
    </row>
    <row r="1190" spans="6:20" x14ac:dyDescent="0.25">
      <c r="F1190" s="108"/>
      <c r="G1190" s="108"/>
      <c r="Q1190" s="111">
        <v>43087</v>
      </c>
      <c r="R1190">
        <v>19106.400390999999</v>
      </c>
      <c r="S1190" s="111">
        <v>44236</v>
      </c>
      <c r="T1190">
        <v>1768.035034</v>
      </c>
    </row>
    <row r="1191" spans="6:20" x14ac:dyDescent="0.25">
      <c r="F1191" s="108"/>
      <c r="G1191" s="108"/>
      <c r="Q1191" s="111">
        <v>43088</v>
      </c>
      <c r="R1191">
        <v>19118.300781000002</v>
      </c>
      <c r="S1191" s="111">
        <v>44237</v>
      </c>
      <c r="T1191">
        <v>1744.243408</v>
      </c>
    </row>
    <row r="1192" spans="6:20" x14ac:dyDescent="0.25">
      <c r="F1192" s="108"/>
      <c r="G1192" s="108"/>
      <c r="Q1192" s="111">
        <v>43089</v>
      </c>
      <c r="R1192">
        <v>17760.300781000002</v>
      </c>
      <c r="S1192" s="111">
        <v>44238</v>
      </c>
      <c r="T1192">
        <v>1783.7979740000001</v>
      </c>
    </row>
    <row r="1193" spans="6:20" x14ac:dyDescent="0.25">
      <c r="F1193" s="108"/>
      <c r="G1193" s="108"/>
      <c r="Q1193" s="111">
        <v>43090</v>
      </c>
      <c r="R1193">
        <v>16642.400390999999</v>
      </c>
      <c r="S1193" s="111">
        <v>44239</v>
      </c>
      <c r="T1193">
        <v>1843.5325929999999</v>
      </c>
    </row>
    <row r="1194" spans="6:20" x14ac:dyDescent="0.25">
      <c r="F1194" s="108"/>
      <c r="G1194" s="108"/>
      <c r="Q1194" s="111">
        <v>43091</v>
      </c>
      <c r="R1194">
        <v>15898</v>
      </c>
      <c r="S1194" s="111">
        <v>44240</v>
      </c>
      <c r="T1194">
        <v>1814.1098629999999</v>
      </c>
    </row>
    <row r="1195" spans="6:20" x14ac:dyDescent="0.25">
      <c r="F1195" s="108"/>
      <c r="G1195" s="108"/>
      <c r="Q1195" s="111">
        <v>43092</v>
      </c>
      <c r="R1195">
        <v>13948.700194999999</v>
      </c>
      <c r="S1195" s="111">
        <v>44241</v>
      </c>
      <c r="T1195">
        <v>1805.084106</v>
      </c>
    </row>
    <row r="1196" spans="6:20" x14ac:dyDescent="0.25">
      <c r="F1196" s="108"/>
      <c r="G1196" s="108"/>
      <c r="Q1196" s="111">
        <v>43093</v>
      </c>
      <c r="R1196">
        <v>14608.200194999999</v>
      </c>
      <c r="S1196" s="111">
        <v>44242</v>
      </c>
      <c r="T1196">
        <v>1779.7910159999999</v>
      </c>
    </row>
    <row r="1197" spans="6:20" x14ac:dyDescent="0.25">
      <c r="F1197" s="108"/>
      <c r="G1197" s="108"/>
      <c r="Q1197" s="111">
        <v>43094</v>
      </c>
      <c r="R1197">
        <v>13995.900390999999</v>
      </c>
      <c r="S1197" s="111">
        <v>44243</v>
      </c>
      <c r="T1197">
        <v>1781.067505</v>
      </c>
    </row>
    <row r="1198" spans="6:20" x14ac:dyDescent="0.25">
      <c r="F1198" s="108"/>
      <c r="G1198" s="108"/>
      <c r="Q1198" s="111">
        <v>43095</v>
      </c>
      <c r="R1198">
        <v>14036.599609000001</v>
      </c>
      <c r="S1198" s="111">
        <v>44244</v>
      </c>
      <c r="T1198">
        <v>1848.4582519999999</v>
      </c>
    </row>
    <row r="1199" spans="6:20" x14ac:dyDescent="0.25">
      <c r="F1199" s="108"/>
      <c r="G1199" s="108"/>
      <c r="Q1199" s="111">
        <v>43096</v>
      </c>
      <c r="R1199">
        <v>16163.5</v>
      </c>
      <c r="S1199" s="111">
        <v>44245</v>
      </c>
      <c r="T1199">
        <v>1937.4492190000001</v>
      </c>
    </row>
    <row r="1200" spans="6:20" x14ac:dyDescent="0.25">
      <c r="F1200" s="108"/>
      <c r="G1200" s="108"/>
      <c r="Q1200" s="111">
        <v>43097</v>
      </c>
      <c r="R1200">
        <v>15864.099609000001</v>
      </c>
      <c r="S1200" s="111">
        <v>44246</v>
      </c>
      <c r="T1200">
        <v>1960.1647949999999</v>
      </c>
    </row>
    <row r="1201" spans="6:20" x14ac:dyDescent="0.25">
      <c r="F1201" s="108"/>
      <c r="G1201" s="108"/>
      <c r="Q1201" s="111">
        <v>43098</v>
      </c>
      <c r="R1201">
        <v>14695.799805000001</v>
      </c>
      <c r="S1201" s="111">
        <v>44247</v>
      </c>
      <c r="T1201">
        <v>1919.534058</v>
      </c>
    </row>
    <row r="1202" spans="6:20" x14ac:dyDescent="0.25">
      <c r="F1202" s="108"/>
      <c r="G1202" s="108"/>
      <c r="Q1202" s="111">
        <v>43099</v>
      </c>
      <c r="R1202">
        <v>14681.900390999999</v>
      </c>
      <c r="S1202" s="111">
        <v>44248</v>
      </c>
      <c r="T1202">
        <v>1935.6010739999999</v>
      </c>
    </row>
    <row r="1203" spans="6:20" x14ac:dyDescent="0.25">
      <c r="F1203" s="108"/>
      <c r="G1203" s="108"/>
      <c r="Q1203" s="111">
        <v>43100</v>
      </c>
      <c r="R1203">
        <v>12897.700194999999</v>
      </c>
      <c r="S1203" s="111">
        <v>44249</v>
      </c>
      <c r="T1203">
        <v>1781.9929199999999</v>
      </c>
    </row>
    <row r="1204" spans="6:20" x14ac:dyDescent="0.25">
      <c r="F1204" s="108"/>
      <c r="G1204" s="108"/>
      <c r="Q1204" s="111">
        <v>43101</v>
      </c>
      <c r="R1204">
        <v>14112.200194999999</v>
      </c>
      <c r="S1204" s="111">
        <v>44250</v>
      </c>
      <c r="T1204">
        <v>1570.2039789999999</v>
      </c>
    </row>
    <row r="1205" spans="6:20" x14ac:dyDescent="0.25">
      <c r="F1205" s="108"/>
      <c r="G1205" s="108"/>
      <c r="Q1205" s="111">
        <v>43102</v>
      </c>
      <c r="R1205">
        <v>13625</v>
      </c>
      <c r="S1205" s="111">
        <v>44251</v>
      </c>
      <c r="T1205">
        <v>1626.5756839999999</v>
      </c>
    </row>
    <row r="1206" spans="6:20" x14ac:dyDescent="0.25">
      <c r="F1206" s="108"/>
      <c r="G1206" s="108"/>
      <c r="Q1206" s="111">
        <v>43103</v>
      </c>
      <c r="R1206">
        <v>14978.200194999999</v>
      </c>
      <c r="S1206" s="111">
        <v>44252</v>
      </c>
      <c r="T1206">
        <v>1475.7037350000001</v>
      </c>
    </row>
    <row r="1207" spans="6:20" x14ac:dyDescent="0.25">
      <c r="F1207" s="108"/>
      <c r="G1207" s="108"/>
      <c r="Q1207" s="111">
        <v>43104</v>
      </c>
      <c r="R1207">
        <v>15270.700194999999</v>
      </c>
      <c r="S1207" s="111">
        <v>44253</v>
      </c>
      <c r="T1207">
        <v>1446.0336910000001</v>
      </c>
    </row>
    <row r="1208" spans="6:20" x14ac:dyDescent="0.25">
      <c r="F1208" s="108"/>
      <c r="G1208" s="108"/>
      <c r="Q1208" s="111">
        <v>43105</v>
      </c>
      <c r="R1208">
        <v>15477.200194999999</v>
      </c>
      <c r="S1208" s="111">
        <v>44254</v>
      </c>
      <c r="T1208">
        <v>1459.9731449999999</v>
      </c>
    </row>
    <row r="1209" spans="6:20" x14ac:dyDescent="0.25">
      <c r="Q1209" s="111">
        <v>43106</v>
      </c>
      <c r="R1209">
        <v>17462.099609000001</v>
      </c>
      <c r="S1209" s="111">
        <v>44255</v>
      </c>
      <c r="T1209">
        <v>1416.0489500000001</v>
      </c>
    </row>
    <row r="1210" spans="6:20" x14ac:dyDescent="0.25">
      <c r="Q1210" s="111">
        <v>43107</v>
      </c>
      <c r="R1210">
        <v>17527.300781000002</v>
      </c>
      <c r="S1210" s="111">
        <v>44256</v>
      </c>
      <c r="T1210">
        <v>1564.7076420000001</v>
      </c>
    </row>
    <row r="1211" spans="6:20" x14ac:dyDescent="0.25">
      <c r="Q1211" s="111">
        <v>43108</v>
      </c>
      <c r="R1211">
        <v>16476.199218999998</v>
      </c>
      <c r="S1211" s="111">
        <v>44257</v>
      </c>
      <c r="T1211">
        <v>1492.6087649999999</v>
      </c>
    </row>
    <row r="1212" spans="6:20" x14ac:dyDescent="0.25">
      <c r="Q1212" s="111">
        <v>43109</v>
      </c>
      <c r="R1212">
        <v>15123.700194999999</v>
      </c>
      <c r="S1212" s="111">
        <v>44258</v>
      </c>
      <c r="T1212">
        <v>1575.853149</v>
      </c>
    </row>
    <row r="1213" spans="6:20" x14ac:dyDescent="0.25">
      <c r="Q1213" s="111">
        <v>43110</v>
      </c>
      <c r="R1213">
        <v>14588.5</v>
      </c>
      <c r="S1213" s="111">
        <v>44259</v>
      </c>
      <c r="T1213">
        <v>1541.914307</v>
      </c>
    </row>
    <row r="1214" spans="6:20" x14ac:dyDescent="0.25">
      <c r="Q1214" s="111">
        <v>43111</v>
      </c>
      <c r="R1214">
        <v>14968.200194999999</v>
      </c>
      <c r="S1214" s="111">
        <v>44260</v>
      </c>
      <c r="T1214">
        <v>1533.275024</v>
      </c>
    </row>
    <row r="1215" spans="6:20" x14ac:dyDescent="0.25">
      <c r="Q1215" s="111">
        <v>43112</v>
      </c>
      <c r="R1215">
        <v>13453.900390999999</v>
      </c>
      <c r="S1215" s="111">
        <v>44261</v>
      </c>
      <c r="T1215">
        <v>1654.741577</v>
      </c>
    </row>
    <row r="1216" spans="6:20" x14ac:dyDescent="0.25">
      <c r="Q1216" s="111">
        <v>43113</v>
      </c>
      <c r="R1216">
        <v>13952.400390999999</v>
      </c>
      <c r="S1216" s="111">
        <v>44262</v>
      </c>
      <c r="T1216">
        <v>1723.1538089999999</v>
      </c>
    </row>
    <row r="1217" spans="17:20" x14ac:dyDescent="0.25">
      <c r="Q1217" s="111">
        <v>43114</v>
      </c>
      <c r="R1217">
        <v>14370.799805000001</v>
      </c>
      <c r="S1217" s="111">
        <v>44263</v>
      </c>
      <c r="T1217">
        <v>1834.727905</v>
      </c>
    </row>
    <row r="1218" spans="17:20" x14ac:dyDescent="0.25">
      <c r="Q1218" s="111">
        <v>43115</v>
      </c>
      <c r="R1218">
        <v>13767.299805000001</v>
      </c>
      <c r="S1218" s="111">
        <v>44264</v>
      </c>
      <c r="T1218">
        <v>1868.048828</v>
      </c>
    </row>
    <row r="1219" spans="17:20" x14ac:dyDescent="0.25">
      <c r="Q1219" s="111">
        <v>43116</v>
      </c>
      <c r="R1219">
        <v>13836.099609000001</v>
      </c>
      <c r="S1219" s="111">
        <v>44265</v>
      </c>
      <c r="T1219">
        <v>1799.16626</v>
      </c>
    </row>
    <row r="1220" spans="17:20" x14ac:dyDescent="0.25">
      <c r="Q1220" s="111">
        <v>43117</v>
      </c>
      <c r="R1220">
        <v>11431.099609000001</v>
      </c>
      <c r="S1220" s="111">
        <v>44266</v>
      </c>
      <c r="T1220">
        <v>1826.1949460000001</v>
      </c>
    </row>
    <row r="1221" spans="17:20" x14ac:dyDescent="0.25">
      <c r="Q1221" s="111">
        <v>43118</v>
      </c>
      <c r="R1221">
        <v>11198.799805000001</v>
      </c>
      <c r="S1221" s="111">
        <v>44267</v>
      </c>
      <c r="T1221">
        <v>1772.1024170000001</v>
      </c>
    </row>
    <row r="1222" spans="17:20" x14ac:dyDescent="0.25">
      <c r="Q1222" s="111">
        <v>43119</v>
      </c>
      <c r="R1222">
        <v>11429.799805000001</v>
      </c>
      <c r="S1222" s="111">
        <v>44268</v>
      </c>
      <c r="T1222">
        <v>1924.6854249999999</v>
      </c>
    </row>
    <row r="1223" spans="17:20" x14ac:dyDescent="0.25">
      <c r="Q1223" s="111">
        <v>43120</v>
      </c>
      <c r="R1223">
        <v>11656.200194999999</v>
      </c>
      <c r="S1223" s="111">
        <v>44269</v>
      </c>
      <c r="T1223">
        <v>1854.564331</v>
      </c>
    </row>
    <row r="1224" spans="17:20" x14ac:dyDescent="0.25">
      <c r="Q1224" s="111">
        <v>43121</v>
      </c>
      <c r="R1224">
        <v>12889.200194999999</v>
      </c>
      <c r="S1224" s="111">
        <v>44270</v>
      </c>
      <c r="T1224">
        <v>1791.7022710000001</v>
      </c>
    </row>
    <row r="1225" spans="17:20" x14ac:dyDescent="0.25">
      <c r="Q1225" s="111">
        <v>43122</v>
      </c>
      <c r="R1225">
        <v>11633.099609000001</v>
      </c>
      <c r="S1225" s="111">
        <v>44271</v>
      </c>
      <c r="T1225">
        <v>1806.971802</v>
      </c>
    </row>
    <row r="1226" spans="17:20" x14ac:dyDescent="0.25">
      <c r="Q1226" s="111">
        <v>43123</v>
      </c>
      <c r="R1226">
        <v>10944.5</v>
      </c>
      <c r="S1226" s="111">
        <v>44272</v>
      </c>
      <c r="T1226">
        <v>1823.449341</v>
      </c>
    </row>
    <row r="1227" spans="17:20" x14ac:dyDescent="0.25">
      <c r="Q1227" s="111">
        <v>43124</v>
      </c>
      <c r="R1227">
        <v>10903.400390999999</v>
      </c>
      <c r="S1227" s="111">
        <v>44273</v>
      </c>
      <c r="T1227">
        <v>1782.8551030000001</v>
      </c>
    </row>
    <row r="1228" spans="17:20" x14ac:dyDescent="0.25">
      <c r="Q1228" s="111">
        <v>43125</v>
      </c>
      <c r="R1228">
        <v>11421.700194999999</v>
      </c>
      <c r="S1228" s="111">
        <v>44274</v>
      </c>
      <c r="T1228">
        <v>1817.6241460000001</v>
      </c>
    </row>
    <row r="1229" spans="17:20" x14ac:dyDescent="0.25">
      <c r="Q1229" s="111">
        <v>43126</v>
      </c>
      <c r="R1229">
        <v>11256</v>
      </c>
      <c r="S1229" s="111">
        <v>44275</v>
      </c>
      <c r="T1229">
        <v>1812.634644</v>
      </c>
    </row>
    <row r="1230" spans="17:20" x14ac:dyDescent="0.25">
      <c r="Q1230" s="111">
        <v>43127</v>
      </c>
      <c r="R1230">
        <v>11174.900390999999</v>
      </c>
      <c r="S1230" s="111">
        <v>44276</v>
      </c>
      <c r="T1230">
        <v>1788.2170410000001</v>
      </c>
    </row>
    <row r="1231" spans="17:20" x14ac:dyDescent="0.25">
      <c r="Q1231" s="111">
        <v>43128</v>
      </c>
      <c r="R1231">
        <v>11475.299805000001</v>
      </c>
      <c r="S1231" s="111">
        <v>44277</v>
      </c>
      <c r="T1231">
        <v>1691.3339840000001</v>
      </c>
    </row>
    <row r="1232" spans="17:20" x14ac:dyDescent="0.25">
      <c r="Q1232" s="111">
        <v>43129</v>
      </c>
      <c r="R1232">
        <v>11755.5</v>
      </c>
      <c r="S1232" s="111">
        <v>44278</v>
      </c>
      <c r="T1232">
        <v>1678.6501459999999</v>
      </c>
    </row>
    <row r="1233" spans="17:20" x14ac:dyDescent="0.25">
      <c r="Q1233" s="111">
        <v>43130</v>
      </c>
      <c r="R1233">
        <v>11306.799805000001</v>
      </c>
      <c r="S1233" s="111">
        <v>44279</v>
      </c>
      <c r="T1233">
        <v>1593.413452</v>
      </c>
    </row>
    <row r="1234" spans="17:20" x14ac:dyDescent="0.25">
      <c r="Q1234" s="111">
        <v>43131</v>
      </c>
      <c r="R1234">
        <v>10108.200194999999</v>
      </c>
      <c r="S1234" s="111">
        <v>44280</v>
      </c>
      <c r="T1234">
        <v>1595.3592530000001</v>
      </c>
    </row>
    <row r="1235" spans="17:20" x14ac:dyDescent="0.25">
      <c r="Q1235" s="111">
        <v>43132</v>
      </c>
      <c r="R1235">
        <v>10237.299805000001</v>
      </c>
      <c r="S1235" s="111">
        <v>44281</v>
      </c>
      <c r="T1235">
        <v>1702.8420410000001</v>
      </c>
    </row>
    <row r="1236" spans="17:20" x14ac:dyDescent="0.25">
      <c r="Q1236" s="111">
        <v>43133</v>
      </c>
      <c r="R1236">
        <v>9142.2802730000003</v>
      </c>
      <c r="S1236" s="111">
        <v>44282</v>
      </c>
      <c r="T1236">
        <v>1716.494629</v>
      </c>
    </row>
    <row r="1237" spans="17:20" x14ac:dyDescent="0.25">
      <c r="Q1237" s="111">
        <v>43134</v>
      </c>
      <c r="R1237">
        <v>8852.1201170000004</v>
      </c>
      <c r="S1237" s="111">
        <v>44283</v>
      </c>
      <c r="T1237">
        <v>1691.355957</v>
      </c>
    </row>
    <row r="1238" spans="17:20" x14ac:dyDescent="0.25">
      <c r="Q1238" s="111">
        <v>43135</v>
      </c>
      <c r="R1238">
        <v>9175.7001949999994</v>
      </c>
      <c r="S1238" s="111">
        <v>44284</v>
      </c>
      <c r="T1238">
        <v>1819.684937</v>
      </c>
    </row>
    <row r="1239" spans="17:20" x14ac:dyDescent="0.25">
      <c r="Q1239" s="111">
        <v>43136</v>
      </c>
      <c r="R1239">
        <v>8270.5400389999995</v>
      </c>
      <c r="S1239" s="111">
        <v>44285</v>
      </c>
      <c r="T1239">
        <v>1846.0336910000001</v>
      </c>
    </row>
    <row r="1240" spans="17:20" x14ac:dyDescent="0.25">
      <c r="Q1240" s="111">
        <v>43137</v>
      </c>
      <c r="R1240">
        <v>7051.75</v>
      </c>
      <c r="S1240" s="111">
        <v>44286</v>
      </c>
      <c r="T1240">
        <v>1918.362061</v>
      </c>
    </row>
    <row r="1241" spans="17:20" x14ac:dyDescent="0.25">
      <c r="Q1241" s="111">
        <v>43138</v>
      </c>
      <c r="R1241">
        <v>7755.4902339999999</v>
      </c>
      <c r="S1241" s="111">
        <v>44287</v>
      </c>
      <c r="T1241">
        <v>1977.2768550000001</v>
      </c>
    </row>
    <row r="1242" spans="17:20" x14ac:dyDescent="0.25">
      <c r="Q1242" s="111">
        <v>43139</v>
      </c>
      <c r="R1242">
        <v>7637.8598629999997</v>
      </c>
      <c r="S1242" s="111">
        <v>44288</v>
      </c>
      <c r="T1242">
        <v>2143.225586</v>
      </c>
    </row>
    <row r="1243" spans="17:20" x14ac:dyDescent="0.25">
      <c r="Q1243" s="111">
        <v>43140</v>
      </c>
      <c r="R1243">
        <v>8271.8398440000001</v>
      </c>
      <c r="S1243" s="111">
        <v>44289</v>
      </c>
      <c r="T1243">
        <v>2028.4224850000001</v>
      </c>
    </row>
    <row r="1244" spans="17:20" x14ac:dyDescent="0.25">
      <c r="Q1244" s="111">
        <v>43141</v>
      </c>
      <c r="R1244">
        <v>8720.0800780000009</v>
      </c>
      <c r="S1244" s="111">
        <v>44290</v>
      </c>
      <c r="T1244">
        <v>2093.1228030000002</v>
      </c>
    </row>
    <row r="1245" spans="17:20" x14ac:dyDescent="0.25">
      <c r="Q1245" s="111">
        <v>43142</v>
      </c>
      <c r="R1245">
        <v>8616.1298829999996</v>
      </c>
      <c r="S1245" s="111">
        <v>44291</v>
      </c>
      <c r="T1245">
        <v>2107.8872070000002</v>
      </c>
    </row>
    <row r="1246" spans="17:20" x14ac:dyDescent="0.25">
      <c r="Q1246" s="111">
        <v>43143</v>
      </c>
      <c r="R1246">
        <v>8141.4301759999998</v>
      </c>
      <c r="S1246" s="111">
        <v>44292</v>
      </c>
      <c r="T1246">
        <v>2118.3789059999999</v>
      </c>
    </row>
    <row r="1247" spans="17:20" x14ac:dyDescent="0.25">
      <c r="Q1247" s="111">
        <v>43144</v>
      </c>
      <c r="R1247">
        <v>8926.7197269999997</v>
      </c>
      <c r="S1247" s="111">
        <v>44293</v>
      </c>
      <c r="T1247">
        <v>1971.0772710000001</v>
      </c>
    </row>
    <row r="1248" spans="17:20" x14ac:dyDescent="0.25">
      <c r="Q1248" s="111">
        <v>43145</v>
      </c>
      <c r="R1248">
        <v>8599.9199219999991</v>
      </c>
      <c r="S1248" s="111">
        <v>44294</v>
      </c>
      <c r="T1248">
        <v>2088.5737300000001</v>
      </c>
    </row>
    <row r="1249" spans="17:20" x14ac:dyDescent="0.25">
      <c r="Q1249" s="111">
        <v>43146</v>
      </c>
      <c r="R1249">
        <v>9488.3203130000002</v>
      </c>
      <c r="S1249" s="111">
        <v>44295</v>
      </c>
      <c r="T1249">
        <v>2072.1088869999999</v>
      </c>
    </row>
    <row r="1250" spans="17:20" x14ac:dyDescent="0.25">
      <c r="Q1250" s="111">
        <v>43147</v>
      </c>
      <c r="R1250">
        <v>10135.700194999999</v>
      </c>
      <c r="S1250" s="111">
        <v>44296</v>
      </c>
      <c r="T1250">
        <v>2135.9421390000002</v>
      </c>
    </row>
    <row r="1251" spans="17:20" x14ac:dyDescent="0.25">
      <c r="Q1251" s="111">
        <v>43148</v>
      </c>
      <c r="R1251">
        <v>10207.5</v>
      </c>
      <c r="S1251" s="111">
        <v>44297</v>
      </c>
      <c r="T1251">
        <v>2157.656982</v>
      </c>
    </row>
    <row r="1252" spans="17:20" x14ac:dyDescent="0.25">
      <c r="Q1252" s="111">
        <v>43149</v>
      </c>
      <c r="R1252">
        <v>11123.400390999999</v>
      </c>
      <c r="S1252" s="111">
        <v>44298</v>
      </c>
      <c r="T1252">
        <v>2139.3532709999999</v>
      </c>
    </row>
    <row r="1253" spans="17:20" x14ac:dyDescent="0.25">
      <c r="Q1253" s="111">
        <v>43150</v>
      </c>
      <c r="R1253">
        <v>10552.599609000001</v>
      </c>
      <c r="S1253" s="111">
        <v>44299</v>
      </c>
      <c r="T1253">
        <v>2299.1877439999998</v>
      </c>
    </row>
    <row r="1254" spans="17:20" x14ac:dyDescent="0.25">
      <c r="Q1254" s="111">
        <v>43151</v>
      </c>
      <c r="R1254">
        <v>11231.799805000001</v>
      </c>
      <c r="S1254" s="111">
        <v>44300</v>
      </c>
      <c r="T1254">
        <v>2435.1049800000001</v>
      </c>
    </row>
    <row r="1255" spans="17:20" x14ac:dyDescent="0.25">
      <c r="Q1255" s="111">
        <v>43152</v>
      </c>
      <c r="R1255">
        <v>11372.200194999999</v>
      </c>
      <c r="S1255" s="111">
        <v>44301</v>
      </c>
      <c r="T1255">
        <v>2519.116211</v>
      </c>
    </row>
    <row r="1256" spans="17:20" x14ac:dyDescent="0.25">
      <c r="Q1256" s="111">
        <v>43153</v>
      </c>
      <c r="R1256">
        <v>10660.400390999999</v>
      </c>
      <c r="S1256" s="111">
        <v>44302</v>
      </c>
      <c r="T1256">
        <v>2431.9465329999998</v>
      </c>
    </row>
    <row r="1257" spans="17:20" x14ac:dyDescent="0.25">
      <c r="Q1257" s="111">
        <v>43154</v>
      </c>
      <c r="R1257">
        <v>9937.0703130000002</v>
      </c>
      <c r="S1257" s="111">
        <v>44303</v>
      </c>
      <c r="T1257">
        <v>2344.8950199999999</v>
      </c>
    </row>
    <row r="1258" spans="17:20" x14ac:dyDescent="0.25">
      <c r="Q1258" s="111">
        <v>43155</v>
      </c>
      <c r="R1258">
        <v>10287.700194999999</v>
      </c>
      <c r="S1258" s="111">
        <v>44304</v>
      </c>
      <c r="T1258">
        <v>2237.1369629999999</v>
      </c>
    </row>
    <row r="1259" spans="17:20" x14ac:dyDescent="0.25">
      <c r="Q1259" s="111">
        <v>43156</v>
      </c>
      <c r="R1259">
        <v>9796.4199219999991</v>
      </c>
      <c r="S1259" s="111">
        <v>44305</v>
      </c>
      <c r="T1259">
        <v>2166.188721</v>
      </c>
    </row>
    <row r="1260" spans="17:20" x14ac:dyDescent="0.25">
      <c r="Q1260" s="111">
        <v>43157</v>
      </c>
      <c r="R1260">
        <v>9669.4296880000002</v>
      </c>
      <c r="S1260" s="111">
        <v>44306</v>
      </c>
      <c r="T1260">
        <v>2330.2109380000002</v>
      </c>
    </row>
    <row r="1261" spans="17:20" x14ac:dyDescent="0.25">
      <c r="Q1261" s="111">
        <v>43158</v>
      </c>
      <c r="R1261">
        <v>10393.900390999999</v>
      </c>
      <c r="S1261" s="111">
        <v>44307</v>
      </c>
      <c r="T1261">
        <v>2364.7517090000001</v>
      </c>
    </row>
    <row r="1262" spans="17:20" x14ac:dyDescent="0.25">
      <c r="Q1262" s="111">
        <v>43159</v>
      </c>
      <c r="R1262">
        <v>10687.200194999999</v>
      </c>
      <c r="S1262" s="111">
        <v>44308</v>
      </c>
      <c r="T1262">
        <v>2403.5351559999999</v>
      </c>
    </row>
    <row r="1263" spans="17:20" x14ac:dyDescent="0.25">
      <c r="Q1263" s="111">
        <v>43160</v>
      </c>
      <c r="R1263">
        <v>10385</v>
      </c>
      <c r="S1263" s="111">
        <v>44309</v>
      </c>
      <c r="T1263">
        <v>2363.586182</v>
      </c>
    </row>
    <row r="1264" spans="17:20" x14ac:dyDescent="0.25">
      <c r="Q1264" s="111">
        <v>43161</v>
      </c>
      <c r="R1264">
        <v>10977.400390999999</v>
      </c>
      <c r="S1264" s="111">
        <v>44310</v>
      </c>
      <c r="T1264">
        <v>2211.625732</v>
      </c>
    </row>
    <row r="1265" spans="17:20" x14ac:dyDescent="0.25">
      <c r="Q1265" s="111">
        <v>43162</v>
      </c>
      <c r="R1265">
        <v>11101.900390999999</v>
      </c>
      <c r="S1265" s="111">
        <v>44311</v>
      </c>
      <c r="T1265">
        <v>2316.0595699999999</v>
      </c>
    </row>
    <row r="1266" spans="17:20" x14ac:dyDescent="0.25">
      <c r="Q1266" s="111">
        <v>43163</v>
      </c>
      <c r="R1266">
        <v>11497.400390999999</v>
      </c>
      <c r="S1266" s="111">
        <v>44312</v>
      </c>
      <c r="T1266">
        <v>2534.4816890000002</v>
      </c>
    </row>
    <row r="1267" spans="17:20" x14ac:dyDescent="0.25">
      <c r="Q1267" s="111">
        <v>43164</v>
      </c>
      <c r="R1267">
        <v>11532.400390999999</v>
      </c>
      <c r="S1267" s="111">
        <v>44313</v>
      </c>
      <c r="T1267">
        <v>2662.8652339999999</v>
      </c>
    </row>
    <row r="1268" spans="17:20" x14ac:dyDescent="0.25">
      <c r="Q1268" s="111">
        <v>43165</v>
      </c>
      <c r="R1268">
        <v>11500.099609000001</v>
      </c>
      <c r="S1268" s="111">
        <v>44314</v>
      </c>
      <c r="T1268">
        <v>2746.3801269999999</v>
      </c>
    </row>
    <row r="1269" spans="17:20" x14ac:dyDescent="0.25">
      <c r="Q1269" s="111">
        <v>43166</v>
      </c>
      <c r="R1269">
        <v>10803.900390999999</v>
      </c>
      <c r="S1269" s="111">
        <v>44315</v>
      </c>
      <c r="T1269">
        <v>2756.876953</v>
      </c>
    </row>
    <row r="1270" spans="17:20" x14ac:dyDescent="0.25">
      <c r="Q1270" s="111">
        <v>43167</v>
      </c>
      <c r="R1270">
        <v>9951.4404300000006</v>
      </c>
      <c r="S1270" s="111">
        <v>44316</v>
      </c>
      <c r="T1270">
        <v>2773.2070309999999</v>
      </c>
    </row>
    <row r="1271" spans="17:20" x14ac:dyDescent="0.25">
      <c r="Q1271" s="111">
        <v>43168</v>
      </c>
      <c r="R1271">
        <v>9414.6904300000006</v>
      </c>
      <c r="S1271" s="111">
        <v>44317</v>
      </c>
      <c r="T1271">
        <v>2945.8928219999998</v>
      </c>
    </row>
    <row r="1272" spans="17:20" x14ac:dyDescent="0.25">
      <c r="Q1272" s="111">
        <v>43169</v>
      </c>
      <c r="R1272">
        <v>9350.5898440000001</v>
      </c>
      <c r="S1272" s="111">
        <v>44318</v>
      </c>
      <c r="T1272">
        <v>2952.0561520000001</v>
      </c>
    </row>
    <row r="1273" spans="17:20" x14ac:dyDescent="0.25">
      <c r="Q1273" s="111">
        <v>43170</v>
      </c>
      <c r="R1273">
        <v>8852.7802730000003</v>
      </c>
      <c r="S1273" s="111">
        <v>44319</v>
      </c>
      <c r="T1273">
        <v>3431.086182</v>
      </c>
    </row>
    <row r="1274" spans="17:20" x14ac:dyDescent="0.25">
      <c r="Q1274" s="111">
        <v>43171</v>
      </c>
      <c r="R1274">
        <v>9602.9296880000002</v>
      </c>
      <c r="S1274" s="111">
        <v>44320</v>
      </c>
      <c r="T1274">
        <v>3253.6293949999999</v>
      </c>
    </row>
    <row r="1275" spans="17:20" x14ac:dyDescent="0.25">
      <c r="Q1275" s="111">
        <v>43172</v>
      </c>
      <c r="R1275">
        <v>9173.0400389999995</v>
      </c>
      <c r="S1275" s="111">
        <v>44321</v>
      </c>
      <c r="T1275">
        <v>3522.783203</v>
      </c>
    </row>
    <row r="1276" spans="17:20" x14ac:dyDescent="0.25">
      <c r="Q1276" s="111">
        <v>43173</v>
      </c>
      <c r="R1276">
        <v>9214.6503909999992</v>
      </c>
      <c r="S1276" s="111">
        <v>44322</v>
      </c>
      <c r="T1276">
        <v>3490.8803710000002</v>
      </c>
    </row>
    <row r="1277" spans="17:20" x14ac:dyDescent="0.25">
      <c r="Q1277" s="111">
        <v>43174</v>
      </c>
      <c r="R1277">
        <v>8290.7597659999992</v>
      </c>
      <c r="S1277" s="111">
        <v>44323</v>
      </c>
      <c r="T1277">
        <v>3484.7290039999998</v>
      </c>
    </row>
    <row r="1278" spans="17:20" x14ac:dyDescent="0.25">
      <c r="Q1278" s="111">
        <v>43175</v>
      </c>
      <c r="R1278">
        <v>8322.9101559999999</v>
      </c>
      <c r="S1278" s="111">
        <v>44324</v>
      </c>
      <c r="T1278">
        <v>3902.6477049999999</v>
      </c>
    </row>
    <row r="1279" spans="17:20" x14ac:dyDescent="0.25">
      <c r="Q1279" s="111">
        <v>43176</v>
      </c>
      <c r="R1279">
        <v>8321.9101559999999</v>
      </c>
      <c r="S1279" s="111">
        <v>44325</v>
      </c>
      <c r="T1279">
        <v>3928.8447270000001</v>
      </c>
    </row>
    <row r="1280" spans="17:20" x14ac:dyDescent="0.25">
      <c r="Q1280" s="111">
        <v>43177</v>
      </c>
      <c r="R1280">
        <v>7890.5200199999999</v>
      </c>
      <c r="S1280" s="111">
        <v>44326</v>
      </c>
      <c r="T1280">
        <v>3952.2939449999999</v>
      </c>
    </row>
    <row r="1281" spans="17:20" x14ac:dyDescent="0.25">
      <c r="Q1281" s="111">
        <v>43178</v>
      </c>
      <c r="R1281">
        <v>8344.1201170000004</v>
      </c>
      <c r="S1281" s="111">
        <v>44327</v>
      </c>
      <c r="T1281">
        <v>4168.701172</v>
      </c>
    </row>
    <row r="1282" spans="17:20" x14ac:dyDescent="0.25">
      <c r="Q1282" s="111">
        <v>43179</v>
      </c>
      <c r="R1282">
        <v>8619.6699219999991</v>
      </c>
      <c r="S1282" s="111">
        <v>44328</v>
      </c>
      <c r="T1282">
        <v>3785.8486330000001</v>
      </c>
    </row>
    <row r="1283" spans="17:20" x14ac:dyDescent="0.25">
      <c r="Q1283" s="111">
        <v>43180</v>
      </c>
      <c r="R1283">
        <v>8937.4804690000001</v>
      </c>
      <c r="S1283" s="111">
        <v>44329</v>
      </c>
      <c r="T1283">
        <v>3715.1484380000002</v>
      </c>
    </row>
    <row r="1284" spans="17:20" x14ac:dyDescent="0.25">
      <c r="Q1284" s="111">
        <v>43181</v>
      </c>
      <c r="R1284">
        <v>8939.4404300000006</v>
      </c>
      <c r="S1284" s="111">
        <v>44330</v>
      </c>
      <c r="T1284">
        <v>4079.0573730000001</v>
      </c>
    </row>
    <row r="1285" spans="17:20" x14ac:dyDescent="0.25">
      <c r="Q1285" s="111">
        <v>43182</v>
      </c>
      <c r="R1285">
        <v>8736.25</v>
      </c>
      <c r="S1285" s="111">
        <v>44331</v>
      </c>
      <c r="T1285">
        <v>3638.1220699999999</v>
      </c>
    </row>
    <row r="1286" spans="17:20" x14ac:dyDescent="0.25">
      <c r="Q1286" s="111">
        <v>43183</v>
      </c>
      <c r="R1286">
        <v>8901.9501949999994</v>
      </c>
      <c r="S1286" s="111">
        <v>44332</v>
      </c>
      <c r="T1286">
        <v>3587.5061040000001</v>
      </c>
    </row>
    <row r="1287" spans="17:20" x14ac:dyDescent="0.25">
      <c r="Q1287" s="111">
        <v>43184</v>
      </c>
      <c r="R1287">
        <v>8612.8095699999994</v>
      </c>
      <c r="S1287" s="111">
        <v>44333</v>
      </c>
      <c r="T1287">
        <v>3282.3977049999999</v>
      </c>
    </row>
    <row r="1288" spans="17:20" x14ac:dyDescent="0.25">
      <c r="Q1288" s="111">
        <v>43185</v>
      </c>
      <c r="R1288">
        <v>8498.4697269999997</v>
      </c>
      <c r="S1288" s="111">
        <v>44334</v>
      </c>
      <c r="T1288">
        <v>3380.070068</v>
      </c>
    </row>
    <row r="1289" spans="17:20" x14ac:dyDescent="0.25">
      <c r="Q1289" s="111">
        <v>43186</v>
      </c>
      <c r="R1289">
        <v>8200</v>
      </c>
      <c r="S1289" s="111">
        <v>44335</v>
      </c>
      <c r="T1289">
        <v>2460.6791990000002</v>
      </c>
    </row>
    <row r="1290" spans="17:20" x14ac:dyDescent="0.25">
      <c r="Q1290" s="111">
        <v>43187</v>
      </c>
      <c r="R1290">
        <v>7836.830078</v>
      </c>
      <c r="S1290" s="111">
        <v>44336</v>
      </c>
      <c r="T1290">
        <v>2784.2941890000002</v>
      </c>
    </row>
    <row r="1291" spans="17:20" x14ac:dyDescent="0.25">
      <c r="Q1291" s="111">
        <v>43188</v>
      </c>
      <c r="R1291">
        <v>7979.0698240000002</v>
      </c>
      <c r="S1291" s="111">
        <v>44337</v>
      </c>
      <c r="T1291">
        <v>2430.6213379999999</v>
      </c>
    </row>
    <row r="1292" spans="17:20" x14ac:dyDescent="0.25">
      <c r="Q1292" s="111">
        <v>43189</v>
      </c>
      <c r="R1292">
        <v>7171.4501950000003</v>
      </c>
      <c r="S1292" s="111">
        <v>44338</v>
      </c>
      <c r="T1292">
        <v>2295.7055660000001</v>
      </c>
    </row>
    <row r="1293" spans="17:20" x14ac:dyDescent="0.25">
      <c r="Q1293" s="111">
        <v>43190</v>
      </c>
      <c r="R1293">
        <v>6892.4799800000001</v>
      </c>
      <c r="S1293" s="111">
        <v>44339</v>
      </c>
      <c r="T1293">
        <v>2109.5798340000001</v>
      </c>
    </row>
    <row r="1294" spans="17:20" x14ac:dyDescent="0.25">
      <c r="Q1294" s="111">
        <v>43191</v>
      </c>
      <c r="R1294">
        <v>7003.0600590000004</v>
      </c>
      <c r="S1294" s="111">
        <v>44340</v>
      </c>
      <c r="T1294">
        <v>2643.5910640000002</v>
      </c>
    </row>
    <row r="1295" spans="17:20" x14ac:dyDescent="0.25">
      <c r="Q1295" s="111">
        <v>43192</v>
      </c>
      <c r="R1295">
        <v>6844.8598629999997</v>
      </c>
      <c r="S1295" s="111">
        <v>44341</v>
      </c>
      <c r="T1295">
        <v>2706.6289059999999</v>
      </c>
    </row>
    <row r="1296" spans="17:20" x14ac:dyDescent="0.25">
      <c r="Q1296" s="111">
        <v>43193</v>
      </c>
      <c r="R1296">
        <v>7102.2597660000001</v>
      </c>
      <c r="S1296" s="111">
        <v>44342</v>
      </c>
      <c r="T1296">
        <v>2888.6987300000001</v>
      </c>
    </row>
    <row r="1297" spans="17:20" x14ac:dyDescent="0.25">
      <c r="Q1297" s="111">
        <v>43194</v>
      </c>
      <c r="R1297">
        <v>7456.4101559999999</v>
      </c>
      <c r="S1297" s="111">
        <v>44343</v>
      </c>
      <c r="T1297">
        <v>2736.4885250000002</v>
      </c>
    </row>
    <row r="1298" spans="17:20" x14ac:dyDescent="0.25">
      <c r="Q1298" s="111">
        <v>43195</v>
      </c>
      <c r="R1298">
        <v>6848.6499020000001</v>
      </c>
      <c r="S1298" s="111">
        <v>44344</v>
      </c>
      <c r="T1298">
        <v>2419.90625</v>
      </c>
    </row>
    <row r="1299" spans="17:20" x14ac:dyDescent="0.25">
      <c r="Q1299" s="111">
        <v>43196</v>
      </c>
      <c r="R1299">
        <v>6815.9599609999996</v>
      </c>
      <c r="S1299" s="111">
        <v>44345</v>
      </c>
      <c r="T1299">
        <v>2279.5141600000002</v>
      </c>
    </row>
    <row r="1300" spans="17:20" x14ac:dyDescent="0.25">
      <c r="Q1300" s="111">
        <v>43197</v>
      </c>
      <c r="R1300">
        <v>6630.5097660000001</v>
      </c>
      <c r="S1300" s="111">
        <v>44346</v>
      </c>
      <c r="T1300">
        <v>2390.3054200000001</v>
      </c>
    </row>
    <row r="1301" spans="17:20" x14ac:dyDescent="0.25">
      <c r="Q1301" s="111">
        <v>43198</v>
      </c>
      <c r="R1301">
        <v>6919.9799800000001</v>
      </c>
      <c r="S1301" s="111">
        <v>44347</v>
      </c>
      <c r="T1301">
        <v>2714.9453130000002</v>
      </c>
    </row>
    <row r="1302" spans="17:20" x14ac:dyDescent="0.25">
      <c r="Q1302" s="111">
        <v>43199</v>
      </c>
      <c r="R1302">
        <v>7044.3198240000002</v>
      </c>
      <c r="S1302" s="111">
        <v>44348</v>
      </c>
      <c r="T1302">
        <v>2633.5183109999998</v>
      </c>
    </row>
    <row r="1303" spans="17:20" x14ac:dyDescent="0.25">
      <c r="Q1303" s="111">
        <v>43200</v>
      </c>
      <c r="R1303">
        <v>6795.4399409999996</v>
      </c>
      <c r="S1303" s="111">
        <v>44349</v>
      </c>
      <c r="T1303">
        <v>2706.125</v>
      </c>
    </row>
    <row r="1304" spans="17:20" x14ac:dyDescent="0.25">
      <c r="Q1304" s="111">
        <v>43201</v>
      </c>
      <c r="R1304">
        <v>6843.4702150000003</v>
      </c>
      <c r="S1304" s="111">
        <v>44350</v>
      </c>
      <c r="T1304">
        <v>2855.1264649999998</v>
      </c>
    </row>
    <row r="1305" spans="17:20" x14ac:dyDescent="0.25">
      <c r="Q1305" s="111">
        <v>43202</v>
      </c>
      <c r="R1305">
        <v>6955.3798829999996</v>
      </c>
      <c r="S1305" s="111">
        <v>44351</v>
      </c>
      <c r="T1305">
        <v>2688.195068</v>
      </c>
    </row>
    <row r="1306" spans="17:20" x14ac:dyDescent="0.25">
      <c r="Q1306" s="111">
        <v>43203</v>
      </c>
      <c r="R1306">
        <v>7901.0898440000001</v>
      </c>
      <c r="S1306" s="111">
        <v>44352</v>
      </c>
      <c r="T1306">
        <v>2630.576904</v>
      </c>
    </row>
    <row r="1307" spans="17:20" x14ac:dyDescent="0.25">
      <c r="Q1307" s="111">
        <v>43204</v>
      </c>
      <c r="R1307">
        <v>7874.669922</v>
      </c>
      <c r="S1307" s="111">
        <v>44353</v>
      </c>
      <c r="T1307">
        <v>2715.0927729999999</v>
      </c>
    </row>
    <row r="1308" spans="17:20" x14ac:dyDescent="0.25">
      <c r="Q1308" s="111">
        <v>43205</v>
      </c>
      <c r="R1308">
        <v>7999.330078</v>
      </c>
      <c r="S1308" s="111">
        <v>44354</v>
      </c>
      <c r="T1308">
        <v>2590.2631839999999</v>
      </c>
    </row>
    <row r="1309" spans="17:20" x14ac:dyDescent="0.25">
      <c r="Q1309" s="111">
        <v>43206</v>
      </c>
      <c r="R1309">
        <v>8337.5703130000002</v>
      </c>
      <c r="S1309" s="111">
        <v>44355</v>
      </c>
      <c r="T1309">
        <v>2517.438721</v>
      </c>
    </row>
    <row r="1310" spans="17:20" x14ac:dyDescent="0.25">
      <c r="Q1310" s="111">
        <v>43207</v>
      </c>
      <c r="R1310">
        <v>8071.6601559999999</v>
      </c>
      <c r="S1310" s="111">
        <v>44356</v>
      </c>
      <c r="T1310">
        <v>2608.2670899999998</v>
      </c>
    </row>
    <row r="1311" spans="17:20" x14ac:dyDescent="0.25">
      <c r="Q1311" s="111">
        <v>43208</v>
      </c>
      <c r="R1311">
        <v>7944.4301759999998</v>
      </c>
      <c r="S1311" s="111">
        <v>44357</v>
      </c>
      <c r="T1311">
        <v>2471.5185550000001</v>
      </c>
    </row>
    <row r="1312" spans="17:20" x14ac:dyDescent="0.25">
      <c r="Q1312" s="111">
        <v>43209</v>
      </c>
      <c r="R1312">
        <v>8159.2700199999999</v>
      </c>
      <c r="S1312" s="111">
        <v>44358</v>
      </c>
      <c r="T1312">
        <v>2353.7687989999999</v>
      </c>
    </row>
    <row r="1313" spans="17:20" x14ac:dyDescent="0.25">
      <c r="Q1313" s="111">
        <v>43210</v>
      </c>
      <c r="R1313">
        <v>8286.8798829999996</v>
      </c>
      <c r="S1313" s="111">
        <v>44359</v>
      </c>
      <c r="T1313">
        <v>2372.484375</v>
      </c>
    </row>
    <row r="1314" spans="17:20" x14ac:dyDescent="0.25">
      <c r="Q1314" s="111">
        <v>43211</v>
      </c>
      <c r="R1314">
        <v>8848.7900389999995</v>
      </c>
      <c r="S1314" s="111">
        <v>44360</v>
      </c>
      <c r="T1314">
        <v>2508.3916020000001</v>
      </c>
    </row>
    <row r="1315" spans="17:20" x14ac:dyDescent="0.25">
      <c r="Q1315" s="111">
        <v>43212</v>
      </c>
      <c r="R1315">
        <v>8925.0595699999994</v>
      </c>
      <c r="S1315" s="111">
        <v>44361</v>
      </c>
      <c r="T1315">
        <v>2537.8911130000001</v>
      </c>
    </row>
    <row r="1316" spans="17:20" x14ac:dyDescent="0.25">
      <c r="Q1316" s="111">
        <v>43213</v>
      </c>
      <c r="R1316">
        <v>8794.3896480000003</v>
      </c>
      <c r="S1316" s="111">
        <v>44362</v>
      </c>
      <c r="T1316">
        <v>2610.936768</v>
      </c>
    </row>
    <row r="1317" spans="17:20" x14ac:dyDescent="0.25">
      <c r="Q1317" s="111">
        <v>43214</v>
      </c>
      <c r="R1317">
        <v>8934.3398440000001</v>
      </c>
      <c r="S1317" s="111">
        <v>44363</v>
      </c>
      <c r="T1317">
        <v>2367.6635740000002</v>
      </c>
    </row>
    <row r="1318" spans="17:20" x14ac:dyDescent="0.25">
      <c r="Q1318" s="111">
        <v>43215</v>
      </c>
      <c r="R1318">
        <v>9701.0302730000003</v>
      </c>
      <c r="S1318" s="111">
        <v>44364</v>
      </c>
      <c r="T1318">
        <v>2372.001953</v>
      </c>
    </row>
    <row r="1319" spans="17:20" x14ac:dyDescent="0.25">
      <c r="Q1319" s="111">
        <v>43216</v>
      </c>
      <c r="R1319">
        <v>8867.3203130000002</v>
      </c>
      <c r="S1319" s="111">
        <v>44365</v>
      </c>
      <c r="T1319">
        <v>2231.733154</v>
      </c>
    </row>
    <row r="1320" spans="17:20" x14ac:dyDescent="0.25">
      <c r="Q1320" s="111">
        <v>43217</v>
      </c>
      <c r="R1320">
        <v>9290.6298829999996</v>
      </c>
      <c r="S1320" s="111">
        <v>44366</v>
      </c>
      <c r="T1320">
        <v>2178.4990229999999</v>
      </c>
    </row>
    <row r="1321" spans="17:20" x14ac:dyDescent="0.25">
      <c r="Q1321" s="111">
        <v>43218</v>
      </c>
      <c r="R1321">
        <v>8939.2695309999999</v>
      </c>
      <c r="S1321" s="111">
        <v>44367</v>
      </c>
      <c r="T1321">
        <v>2246.3645019999999</v>
      </c>
    </row>
    <row r="1322" spans="17:20" x14ac:dyDescent="0.25">
      <c r="Q1322" s="111">
        <v>43219</v>
      </c>
      <c r="R1322">
        <v>9346.4101559999999</v>
      </c>
      <c r="S1322" s="111">
        <v>44368</v>
      </c>
      <c r="T1322">
        <v>1888.44751</v>
      </c>
    </row>
    <row r="1323" spans="17:20" x14ac:dyDescent="0.25">
      <c r="Q1323" s="111">
        <v>43220</v>
      </c>
      <c r="R1323">
        <v>9426.1103519999997</v>
      </c>
      <c r="S1323" s="111">
        <v>44369</v>
      </c>
      <c r="T1323">
        <v>1874.950073</v>
      </c>
    </row>
    <row r="1324" spans="17:20" x14ac:dyDescent="0.25">
      <c r="Q1324" s="111">
        <v>43221</v>
      </c>
      <c r="R1324">
        <v>9251.4697269999997</v>
      </c>
      <c r="S1324" s="111">
        <v>44370</v>
      </c>
      <c r="T1324">
        <v>1989.736328</v>
      </c>
    </row>
    <row r="1325" spans="17:20" x14ac:dyDescent="0.25">
      <c r="Q1325" s="111">
        <v>43222</v>
      </c>
      <c r="R1325">
        <v>9104.5996090000008</v>
      </c>
      <c r="S1325" s="111">
        <v>44371</v>
      </c>
      <c r="T1325">
        <v>1988.4562989999999</v>
      </c>
    </row>
    <row r="1326" spans="17:20" x14ac:dyDescent="0.25">
      <c r="Q1326" s="111">
        <v>43223</v>
      </c>
      <c r="R1326">
        <v>9233.9697269999997</v>
      </c>
      <c r="S1326" s="111">
        <v>44372</v>
      </c>
      <c r="T1326">
        <v>1813.2172849999999</v>
      </c>
    </row>
    <row r="1327" spans="17:20" x14ac:dyDescent="0.25">
      <c r="Q1327" s="111">
        <v>43224</v>
      </c>
      <c r="R1327">
        <v>9695.5</v>
      </c>
      <c r="S1327" s="111">
        <v>44373</v>
      </c>
      <c r="T1327">
        <v>1829.2392580000001</v>
      </c>
    </row>
    <row r="1328" spans="17:20" x14ac:dyDescent="0.25">
      <c r="Q1328" s="111">
        <v>43225</v>
      </c>
      <c r="R1328">
        <v>9700.2802730000003</v>
      </c>
      <c r="S1328" s="111">
        <v>44374</v>
      </c>
      <c r="T1328">
        <v>1978.8946530000001</v>
      </c>
    </row>
    <row r="1329" spans="17:20" x14ac:dyDescent="0.25">
      <c r="Q1329" s="111">
        <v>43226</v>
      </c>
      <c r="R1329">
        <v>9845.3095699999994</v>
      </c>
      <c r="S1329" s="111">
        <v>44375</v>
      </c>
      <c r="T1329">
        <v>2079.657471</v>
      </c>
    </row>
    <row r="1330" spans="17:20" x14ac:dyDescent="0.25">
      <c r="Q1330" s="111">
        <v>43227</v>
      </c>
      <c r="R1330">
        <v>9645.6699219999991</v>
      </c>
      <c r="S1330" s="111">
        <v>44376</v>
      </c>
      <c r="T1330">
        <v>2160.7683109999998</v>
      </c>
    </row>
    <row r="1331" spans="17:20" x14ac:dyDescent="0.25">
      <c r="Q1331" s="111">
        <v>43228</v>
      </c>
      <c r="R1331">
        <v>9380.8701170000004</v>
      </c>
      <c r="S1331" s="111">
        <v>44377</v>
      </c>
      <c r="T1331">
        <v>2274.547607</v>
      </c>
    </row>
    <row r="1332" spans="17:20" x14ac:dyDescent="0.25">
      <c r="Q1332" s="111">
        <v>43229</v>
      </c>
      <c r="R1332">
        <v>9223.7304690000001</v>
      </c>
      <c r="S1332" s="111">
        <v>44378</v>
      </c>
      <c r="T1332">
        <v>2113.6054690000001</v>
      </c>
    </row>
    <row r="1333" spans="17:20" x14ac:dyDescent="0.25">
      <c r="Q1333" s="111">
        <v>43230</v>
      </c>
      <c r="R1333">
        <v>9325.9599610000005</v>
      </c>
      <c r="S1333" s="111">
        <v>44379</v>
      </c>
      <c r="T1333">
        <v>2150.0402829999998</v>
      </c>
    </row>
    <row r="1334" spans="17:20" x14ac:dyDescent="0.25">
      <c r="Q1334" s="111">
        <v>43231</v>
      </c>
      <c r="R1334">
        <v>9052.9599610000005</v>
      </c>
      <c r="S1334" s="111">
        <v>44380</v>
      </c>
      <c r="T1334">
        <v>2226.1142580000001</v>
      </c>
    </row>
    <row r="1335" spans="17:20" x14ac:dyDescent="0.25">
      <c r="Q1335" s="111">
        <v>43232</v>
      </c>
      <c r="R1335">
        <v>8441.4404300000006</v>
      </c>
      <c r="S1335" s="111">
        <v>44381</v>
      </c>
      <c r="T1335">
        <v>2321.7241210000002</v>
      </c>
    </row>
    <row r="1336" spans="17:20" x14ac:dyDescent="0.25">
      <c r="Q1336" s="111">
        <v>43233</v>
      </c>
      <c r="R1336">
        <v>8515.4902340000008</v>
      </c>
      <c r="S1336" s="111">
        <v>44382</v>
      </c>
      <c r="T1336">
        <v>2198.5825199999999</v>
      </c>
    </row>
    <row r="1337" spans="17:20" x14ac:dyDescent="0.25">
      <c r="Q1337" s="111">
        <v>43234</v>
      </c>
      <c r="R1337">
        <v>8713.0996090000008</v>
      </c>
      <c r="S1337" s="111">
        <v>44383</v>
      </c>
      <c r="T1337">
        <v>2324.679443</v>
      </c>
    </row>
    <row r="1338" spans="17:20" x14ac:dyDescent="0.25">
      <c r="Q1338" s="111">
        <v>43235</v>
      </c>
      <c r="R1338">
        <v>8705.1904300000006</v>
      </c>
      <c r="S1338" s="111">
        <v>44384</v>
      </c>
      <c r="T1338">
        <v>2315.161865</v>
      </c>
    </row>
    <row r="1339" spans="17:20" x14ac:dyDescent="0.25">
      <c r="Q1339" s="111">
        <v>43236</v>
      </c>
      <c r="R1339">
        <v>8504.4101559999999</v>
      </c>
      <c r="S1339" s="111">
        <v>44385</v>
      </c>
      <c r="T1339">
        <v>2120.0263669999999</v>
      </c>
    </row>
    <row r="1340" spans="17:20" x14ac:dyDescent="0.25">
      <c r="Q1340" s="111">
        <v>43237</v>
      </c>
      <c r="R1340">
        <v>8370.0498050000006</v>
      </c>
      <c r="S1340" s="111">
        <v>44386</v>
      </c>
      <c r="T1340">
        <v>2146.6923830000001</v>
      </c>
    </row>
    <row r="1341" spans="17:20" x14ac:dyDescent="0.25">
      <c r="Q1341" s="111">
        <v>43238</v>
      </c>
      <c r="R1341">
        <v>8091.830078</v>
      </c>
      <c r="S1341" s="111">
        <v>44387</v>
      </c>
      <c r="T1341">
        <v>2111.4035640000002</v>
      </c>
    </row>
    <row r="1342" spans="17:20" x14ac:dyDescent="0.25">
      <c r="Q1342" s="111">
        <v>43239</v>
      </c>
      <c r="R1342">
        <v>8255.7304690000001</v>
      </c>
      <c r="S1342" s="111">
        <v>44388</v>
      </c>
      <c r="T1342">
        <v>2139.6647950000001</v>
      </c>
    </row>
    <row r="1343" spans="17:20" x14ac:dyDescent="0.25">
      <c r="Q1343" s="111">
        <v>43240</v>
      </c>
      <c r="R1343">
        <v>8246.9902340000008</v>
      </c>
      <c r="S1343" s="111">
        <v>44389</v>
      </c>
      <c r="T1343">
        <v>2036.7210689999999</v>
      </c>
    </row>
    <row r="1344" spans="17:20" x14ac:dyDescent="0.25">
      <c r="Q1344" s="111">
        <v>43241</v>
      </c>
      <c r="R1344">
        <v>8522.3300780000009</v>
      </c>
      <c r="S1344" s="111">
        <v>44390</v>
      </c>
      <c r="T1344">
        <v>1940.0839840000001</v>
      </c>
    </row>
    <row r="1345" spans="17:20" x14ac:dyDescent="0.25">
      <c r="Q1345" s="111">
        <v>43242</v>
      </c>
      <c r="R1345">
        <v>8419.8701170000004</v>
      </c>
      <c r="S1345" s="111">
        <v>44391</v>
      </c>
      <c r="T1345">
        <v>1994.3312989999999</v>
      </c>
    </row>
    <row r="1346" spans="17:20" x14ac:dyDescent="0.25">
      <c r="Q1346" s="111">
        <v>43243</v>
      </c>
      <c r="R1346">
        <v>8037.080078</v>
      </c>
      <c r="S1346" s="111">
        <v>44392</v>
      </c>
      <c r="T1346">
        <v>1911.175659</v>
      </c>
    </row>
    <row r="1347" spans="17:20" x14ac:dyDescent="0.25">
      <c r="Q1347" s="111">
        <v>43244</v>
      </c>
      <c r="R1347">
        <v>7561.1201170000004</v>
      </c>
      <c r="S1347" s="111">
        <v>44393</v>
      </c>
      <c r="T1347">
        <v>1880.3829350000001</v>
      </c>
    </row>
    <row r="1348" spans="17:20" x14ac:dyDescent="0.25">
      <c r="Q1348" s="111">
        <v>43245</v>
      </c>
      <c r="R1348">
        <v>7592.2998049999997</v>
      </c>
      <c r="S1348" s="111">
        <v>44394</v>
      </c>
      <c r="T1348">
        <v>1898.8251949999999</v>
      </c>
    </row>
    <row r="1349" spans="17:20" x14ac:dyDescent="0.25">
      <c r="Q1349" s="111">
        <v>43246</v>
      </c>
      <c r="R1349">
        <v>7486.4799800000001</v>
      </c>
      <c r="S1349" s="111">
        <v>44395</v>
      </c>
      <c r="T1349">
        <v>1895.552124</v>
      </c>
    </row>
    <row r="1350" spans="17:20" x14ac:dyDescent="0.25">
      <c r="Q1350" s="111">
        <v>43247</v>
      </c>
      <c r="R1350">
        <v>7362.080078</v>
      </c>
      <c r="S1350" s="111">
        <v>44396</v>
      </c>
      <c r="T1350">
        <v>1817.2966309999999</v>
      </c>
    </row>
    <row r="1351" spans="17:20" x14ac:dyDescent="0.25">
      <c r="Q1351" s="111">
        <v>43248</v>
      </c>
      <c r="R1351">
        <v>7371.3100590000004</v>
      </c>
      <c r="S1351" s="111">
        <v>44397</v>
      </c>
      <c r="T1351">
        <v>1787.5107419999999</v>
      </c>
    </row>
    <row r="1352" spans="17:20" x14ac:dyDescent="0.25">
      <c r="Q1352" s="111">
        <v>43249</v>
      </c>
      <c r="R1352">
        <v>7129.4599609999996</v>
      </c>
      <c r="S1352" s="111">
        <v>44398</v>
      </c>
      <c r="T1352">
        <v>1990.9708250000001</v>
      </c>
    </row>
    <row r="1353" spans="17:20" x14ac:dyDescent="0.25">
      <c r="Q1353" s="111">
        <v>43250</v>
      </c>
      <c r="R1353">
        <v>7469.7299800000001</v>
      </c>
      <c r="S1353" s="111">
        <v>44399</v>
      </c>
      <c r="T1353">
        <v>2025.202759</v>
      </c>
    </row>
    <row r="1354" spans="17:20" x14ac:dyDescent="0.25">
      <c r="Q1354" s="111">
        <v>43251</v>
      </c>
      <c r="R1354">
        <v>7406.1499020000001</v>
      </c>
      <c r="S1354" s="111">
        <v>44400</v>
      </c>
      <c r="T1354">
        <v>2124.7766109999998</v>
      </c>
    </row>
    <row r="1355" spans="17:20" x14ac:dyDescent="0.25">
      <c r="Q1355" s="111">
        <v>43252</v>
      </c>
      <c r="R1355">
        <v>7500.7001950000003</v>
      </c>
      <c r="S1355" s="111">
        <v>44401</v>
      </c>
      <c r="T1355">
        <v>2189.21875</v>
      </c>
    </row>
    <row r="1356" spans="17:20" x14ac:dyDescent="0.25">
      <c r="Q1356" s="111">
        <v>43253</v>
      </c>
      <c r="R1356">
        <v>7536.7202150000003</v>
      </c>
      <c r="S1356" s="111">
        <v>44402</v>
      </c>
      <c r="T1356">
        <v>2191.373779</v>
      </c>
    </row>
    <row r="1357" spans="17:20" x14ac:dyDescent="0.25">
      <c r="Q1357" s="111">
        <v>43254</v>
      </c>
      <c r="R1357">
        <v>7632.0898440000001</v>
      </c>
      <c r="S1357" s="111">
        <v>44403</v>
      </c>
      <c r="T1357">
        <v>2233.3666990000002</v>
      </c>
    </row>
    <row r="1358" spans="17:20" x14ac:dyDescent="0.25">
      <c r="Q1358" s="111">
        <v>43255</v>
      </c>
      <c r="R1358">
        <v>7722.5297849999997</v>
      </c>
      <c r="S1358" s="111">
        <v>44404</v>
      </c>
      <c r="T1358">
        <v>2298.3334960000002</v>
      </c>
    </row>
    <row r="1359" spans="17:20" x14ac:dyDescent="0.25">
      <c r="Q1359" s="111">
        <v>43256</v>
      </c>
      <c r="R1359">
        <v>7500.8999020000001</v>
      </c>
      <c r="S1359" s="111">
        <v>44405</v>
      </c>
      <c r="T1359">
        <v>2296.5454100000002</v>
      </c>
    </row>
    <row r="1360" spans="17:20" x14ac:dyDescent="0.25">
      <c r="Q1360" s="111">
        <v>43257</v>
      </c>
      <c r="R1360">
        <v>7625.9702150000003</v>
      </c>
      <c r="S1360" s="111">
        <v>44406</v>
      </c>
      <c r="T1360">
        <v>2380.9567870000001</v>
      </c>
    </row>
    <row r="1361" spans="17:20" x14ac:dyDescent="0.25">
      <c r="Q1361" s="111">
        <v>43258</v>
      </c>
      <c r="R1361">
        <v>7650.8198240000002</v>
      </c>
      <c r="S1361" s="111">
        <v>44407</v>
      </c>
      <c r="T1361">
        <v>2466.9614259999998</v>
      </c>
    </row>
    <row r="1362" spans="17:20" x14ac:dyDescent="0.25">
      <c r="Q1362" s="111">
        <v>43259</v>
      </c>
      <c r="R1362">
        <v>7685.1401370000003</v>
      </c>
      <c r="S1362" s="111">
        <v>44408</v>
      </c>
      <c r="T1362">
        <v>2536.209961</v>
      </c>
    </row>
    <row r="1363" spans="17:20" x14ac:dyDescent="0.25">
      <c r="Q1363" s="111">
        <v>43260</v>
      </c>
      <c r="R1363">
        <v>7632.5200199999999</v>
      </c>
      <c r="S1363" s="111">
        <v>44409</v>
      </c>
      <c r="T1363">
        <v>2561.8520509999998</v>
      </c>
    </row>
    <row r="1364" spans="17:20" x14ac:dyDescent="0.25">
      <c r="Q1364" s="111">
        <v>43261</v>
      </c>
      <c r="R1364">
        <v>7499.5498049999997</v>
      </c>
      <c r="S1364" s="111">
        <v>44410</v>
      </c>
      <c r="T1364">
        <v>2610.1533199999999</v>
      </c>
    </row>
    <row r="1365" spans="17:20" x14ac:dyDescent="0.25">
      <c r="Q1365" s="111">
        <v>43262</v>
      </c>
      <c r="R1365">
        <v>6799.2900390000004</v>
      </c>
      <c r="S1365" s="111">
        <v>44411</v>
      </c>
      <c r="T1365">
        <v>2502.3496089999999</v>
      </c>
    </row>
    <row r="1366" spans="17:20" x14ac:dyDescent="0.25">
      <c r="Q1366" s="111">
        <v>43263</v>
      </c>
      <c r="R1366">
        <v>6905.8198240000002</v>
      </c>
      <c r="S1366" s="111">
        <v>44412</v>
      </c>
      <c r="T1366">
        <v>2724.6198730000001</v>
      </c>
    </row>
    <row r="1367" spans="17:20" x14ac:dyDescent="0.25">
      <c r="Q1367" s="111">
        <v>43264</v>
      </c>
      <c r="R1367">
        <v>6596.8798829999996</v>
      </c>
      <c r="S1367" s="111">
        <v>44413</v>
      </c>
      <c r="T1367">
        <v>2827.328857</v>
      </c>
    </row>
    <row r="1368" spans="17:20" x14ac:dyDescent="0.25">
      <c r="Q1368" s="111">
        <v>43265</v>
      </c>
      <c r="R1368">
        <v>6342.75</v>
      </c>
      <c r="S1368" s="111">
        <v>44414</v>
      </c>
      <c r="T1368">
        <v>2890.9416500000002</v>
      </c>
    </row>
    <row r="1369" spans="17:20" x14ac:dyDescent="0.25">
      <c r="Q1369" s="111">
        <v>43266</v>
      </c>
      <c r="R1369">
        <v>6674.080078</v>
      </c>
      <c r="S1369" s="111">
        <v>44415</v>
      </c>
      <c r="T1369">
        <v>3157.2387699999999</v>
      </c>
    </row>
    <row r="1370" spans="17:20" x14ac:dyDescent="0.25">
      <c r="Q1370" s="111">
        <v>43267</v>
      </c>
      <c r="R1370">
        <v>6455.4501950000003</v>
      </c>
      <c r="S1370" s="111">
        <v>44416</v>
      </c>
      <c r="T1370">
        <v>3013.7326659999999</v>
      </c>
    </row>
    <row r="1371" spans="17:20" x14ac:dyDescent="0.25">
      <c r="Q1371" s="111">
        <v>43268</v>
      </c>
      <c r="R1371">
        <v>6545.5297849999997</v>
      </c>
      <c r="S1371" s="111">
        <v>44417</v>
      </c>
      <c r="T1371">
        <v>3167.8562010000001</v>
      </c>
    </row>
    <row r="1372" spans="17:20" x14ac:dyDescent="0.25">
      <c r="Q1372" s="111">
        <v>43269</v>
      </c>
      <c r="R1372">
        <v>6510.0698240000002</v>
      </c>
      <c r="S1372" s="111">
        <v>44418</v>
      </c>
      <c r="T1372">
        <v>3141.6911620000001</v>
      </c>
    </row>
    <row r="1373" spans="17:20" x14ac:dyDescent="0.25">
      <c r="Q1373" s="111">
        <v>43270</v>
      </c>
      <c r="R1373">
        <v>6742.3901370000003</v>
      </c>
      <c r="S1373" s="111">
        <v>44419</v>
      </c>
      <c r="T1373">
        <v>3164.2451169999999</v>
      </c>
    </row>
    <row r="1374" spans="17:20" x14ac:dyDescent="0.25">
      <c r="Q1374" s="111">
        <v>43271</v>
      </c>
      <c r="R1374">
        <v>6770.7597660000001</v>
      </c>
      <c r="S1374" s="111">
        <v>44420</v>
      </c>
      <c r="T1374">
        <v>3043.414307</v>
      </c>
    </row>
    <row r="1375" spans="17:20" x14ac:dyDescent="0.25">
      <c r="Q1375" s="111">
        <v>43272</v>
      </c>
      <c r="R1375">
        <v>6780.0898440000001</v>
      </c>
      <c r="S1375" s="111">
        <v>44421</v>
      </c>
      <c r="T1375">
        <v>3322.2116700000001</v>
      </c>
    </row>
    <row r="1376" spans="17:20" x14ac:dyDescent="0.25">
      <c r="Q1376" s="111">
        <v>43273</v>
      </c>
      <c r="R1376">
        <v>6737.8798829999996</v>
      </c>
      <c r="S1376" s="111">
        <v>44422</v>
      </c>
      <c r="T1376">
        <v>3265.4433589999999</v>
      </c>
    </row>
    <row r="1377" spans="17:20" x14ac:dyDescent="0.25">
      <c r="Q1377" s="111">
        <v>43274</v>
      </c>
      <c r="R1377">
        <v>6090.1000979999999</v>
      </c>
      <c r="S1377" s="111">
        <v>44423</v>
      </c>
      <c r="T1377">
        <v>3310.5041500000002</v>
      </c>
    </row>
    <row r="1378" spans="17:20" x14ac:dyDescent="0.25">
      <c r="Q1378" s="111">
        <v>43275</v>
      </c>
      <c r="R1378">
        <v>6164.2797849999997</v>
      </c>
      <c r="S1378" s="111">
        <v>44424</v>
      </c>
      <c r="T1378">
        <v>3156.5095209999999</v>
      </c>
    </row>
    <row r="1379" spans="17:20" x14ac:dyDescent="0.25">
      <c r="Q1379" s="111">
        <v>43276</v>
      </c>
      <c r="R1379">
        <v>6171.9702150000003</v>
      </c>
      <c r="S1379" s="111">
        <v>44425</v>
      </c>
      <c r="T1379">
        <v>3014.8459469999998</v>
      </c>
    </row>
    <row r="1380" spans="17:20" x14ac:dyDescent="0.25">
      <c r="Q1380" s="111">
        <v>43277</v>
      </c>
      <c r="R1380">
        <v>6253.5498049999997</v>
      </c>
      <c r="S1380" s="111">
        <v>44426</v>
      </c>
      <c r="T1380">
        <v>3020.0898440000001</v>
      </c>
    </row>
    <row r="1381" spans="17:20" x14ac:dyDescent="0.25">
      <c r="Q1381" s="111">
        <v>43278</v>
      </c>
      <c r="R1381">
        <v>6084.3999020000001</v>
      </c>
      <c r="S1381" s="111">
        <v>44427</v>
      </c>
      <c r="T1381">
        <v>3182.7021479999999</v>
      </c>
    </row>
    <row r="1382" spans="17:20" x14ac:dyDescent="0.25">
      <c r="Q1382" s="111">
        <v>43279</v>
      </c>
      <c r="R1382">
        <v>6153.1601559999999</v>
      </c>
      <c r="S1382" s="111">
        <v>44428</v>
      </c>
      <c r="T1382">
        <v>3286.9353030000002</v>
      </c>
    </row>
    <row r="1383" spans="17:20" x14ac:dyDescent="0.25">
      <c r="Q1383" s="111">
        <v>43280</v>
      </c>
      <c r="R1383">
        <v>5898.1298829999996</v>
      </c>
      <c r="S1383" s="111">
        <v>44429</v>
      </c>
      <c r="T1383">
        <v>3226.0839839999999</v>
      </c>
    </row>
    <row r="1384" spans="17:20" x14ac:dyDescent="0.25">
      <c r="Q1384" s="111">
        <v>43281</v>
      </c>
      <c r="R1384">
        <v>6214.2202150000003</v>
      </c>
      <c r="S1384" s="111">
        <v>44430</v>
      </c>
      <c r="T1384">
        <v>3242.1154790000001</v>
      </c>
    </row>
    <row r="1385" spans="17:20" x14ac:dyDescent="0.25">
      <c r="Q1385" s="111">
        <v>43282</v>
      </c>
      <c r="R1385">
        <v>6411.6801759999998</v>
      </c>
      <c r="S1385" s="111">
        <v>44431</v>
      </c>
      <c r="T1385">
        <v>3319.2573240000002</v>
      </c>
    </row>
    <row r="1386" spans="17:20" x14ac:dyDescent="0.25">
      <c r="Q1386" s="111">
        <v>43283</v>
      </c>
      <c r="R1386">
        <v>6380.3798829999996</v>
      </c>
      <c r="S1386" s="111">
        <v>44432</v>
      </c>
      <c r="T1386">
        <v>3172.4562989999999</v>
      </c>
    </row>
    <row r="1387" spans="17:20" x14ac:dyDescent="0.25">
      <c r="Q1387" s="111">
        <v>43284</v>
      </c>
      <c r="R1387">
        <v>6596.6601559999999</v>
      </c>
      <c r="S1387" s="111">
        <v>44433</v>
      </c>
      <c r="T1387">
        <v>3224.9152829999998</v>
      </c>
    </row>
    <row r="1388" spans="17:20" x14ac:dyDescent="0.25">
      <c r="Q1388" s="111">
        <v>43285</v>
      </c>
      <c r="R1388">
        <v>6550.8701170000004</v>
      </c>
      <c r="S1388" s="111">
        <v>44434</v>
      </c>
      <c r="T1388">
        <v>3100.3254390000002</v>
      </c>
    </row>
    <row r="1389" spans="17:20" x14ac:dyDescent="0.25">
      <c r="Q1389" s="111">
        <v>43286</v>
      </c>
      <c r="R1389">
        <v>6599.7099609999996</v>
      </c>
      <c r="S1389" s="111">
        <v>44435</v>
      </c>
      <c r="T1389">
        <v>3270.6008299999999</v>
      </c>
    </row>
    <row r="1390" spans="17:20" x14ac:dyDescent="0.25">
      <c r="Q1390" s="111">
        <v>43287</v>
      </c>
      <c r="R1390">
        <v>6638.6899409999996</v>
      </c>
      <c r="S1390" s="111">
        <v>44436</v>
      </c>
      <c r="T1390">
        <v>3244.4033199999999</v>
      </c>
    </row>
    <row r="1391" spans="17:20" x14ac:dyDescent="0.25">
      <c r="Q1391" s="111">
        <v>43288</v>
      </c>
      <c r="R1391">
        <v>6668.7099609999996</v>
      </c>
      <c r="S1391" s="111">
        <v>44437</v>
      </c>
      <c r="T1391">
        <v>3227.0026859999998</v>
      </c>
    </row>
    <row r="1392" spans="17:20" x14ac:dyDescent="0.25">
      <c r="Q1392" s="111">
        <v>43289</v>
      </c>
      <c r="R1392">
        <v>6857.7998049999997</v>
      </c>
      <c r="S1392" s="111">
        <v>44438</v>
      </c>
      <c r="T1392">
        <v>3224.374268</v>
      </c>
    </row>
    <row r="1393" spans="17:20" x14ac:dyDescent="0.25">
      <c r="Q1393" s="111">
        <v>43290</v>
      </c>
      <c r="R1393">
        <v>6775.080078</v>
      </c>
      <c r="S1393" s="111">
        <v>44439</v>
      </c>
      <c r="T1393">
        <v>3433.7326659999999</v>
      </c>
    </row>
    <row r="1394" spans="17:20" x14ac:dyDescent="0.25">
      <c r="Q1394" s="111">
        <v>43291</v>
      </c>
      <c r="R1394">
        <v>6739.2099609999996</v>
      </c>
      <c r="S1394" s="111">
        <v>44440</v>
      </c>
      <c r="T1394">
        <v>3834.828125</v>
      </c>
    </row>
    <row r="1395" spans="17:20" x14ac:dyDescent="0.25">
      <c r="Q1395" s="111">
        <v>43292</v>
      </c>
      <c r="R1395">
        <v>6330.7700199999999</v>
      </c>
      <c r="S1395" s="111">
        <v>44441</v>
      </c>
      <c r="T1395">
        <v>3790.98999</v>
      </c>
    </row>
    <row r="1396" spans="17:20" x14ac:dyDescent="0.25">
      <c r="Q1396" s="111">
        <v>43293</v>
      </c>
      <c r="R1396">
        <v>6396.7797849999997</v>
      </c>
      <c r="S1396" s="111">
        <v>44442</v>
      </c>
      <c r="T1396">
        <v>3940.6147460000002</v>
      </c>
    </row>
    <row r="1397" spans="17:20" x14ac:dyDescent="0.25">
      <c r="Q1397" s="111">
        <v>43294</v>
      </c>
      <c r="R1397">
        <v>6235.0297849999997</v>
      </c>
      <c r="S1397" s="111">
        <v>44443</v>
      </c>
      <c r="T1397">
        <v>3887.8283689999998</v>
      </c>
    </row>
    <row r="1398" spans="17:20" x14ac:dyDescent="0.25">
      <c r="Q1398" s="111">
        <v>43295</v>
      </c>
      <c r="R1398">
        <v>6247.5</v>
      </c>
      <c r="S1398" s="111">
        <v>44444</v>
      </c>
      <c r="T1398">
        <v>3952.1335450000001</v>
      </c>
    </row>
    <row r="1399" spans="17:20" x14ac:dyDescent="0.25">
      <c r="Q1399" s="111">
        <v>43296</v>
      </c>
      <c r="R1399">
        <v>6272.7001950000003</v>
      </c>
      <c r="S1399" s="111">
        <v>44445</v>
      </c>
      <c r="T1399">
        <v>3928.3793949999999</v>
      </c>
    </row>
    <row r="1400" spans="17:20" x14ac:dyDescent="0.25">
      <c r="Q1400" s="111">
        <v>43297</v>
      </c>
      <c r="R1400">
        <v>6357.0097660000001</v>
      </c>
      <c r="S1400" s="111">
        <v>44446</v>
      </c>
      <c r="T1400">
        <v>3426.3942870000001</v>
      </c>
    </row>
    <row r="1401" spans="17:20" x14ac:dyDescent="0.25">
      <c r="Q1401" s="111">
        <v>43298</v>
      </c>
      <c r="R1401">
        <v>6739.6499020000001</v>
      </c>
      <c r="S1401" s="111">
        <v>44447</v>
      </c>
      <c r="T1401">
        <v>3497.3151859999998</v>
      </c>
    </row>
    <row r="1402" spans="17:20" x14ac:dyDescent="0.25">
      <c r="Q1402" s="111">
        <v>43299</v>
      </c>
      <c r="R1402">
        <v>7315.3198240000002</v>
      </c>
      <c r="S1402" s="111">
        <v>44448</v>
      </c>
      <c r="T1402">
        <v>3427.3400879999999</v>
      </c>
    </row>
    <row r="1403" spans="17:20" x14ac:dyDescent="0.25">
      <c r="Q1403" s="111">
        <v>43300</v>
      </c>
      <c r="R1403">
        <v>7378.2001950000003</v>
      </c>
      <c r="S1403" s="111">
        <v>44449</v>
      </c>
      <c r="T1403">
        <v>3211.5058589999999</v>
      </c>
    </row>
    <row r="1404" spans="17:20" x14ac:dyDescent="0.25">
      <c r="Q1404" s="111">
        <v>43301</v>
      </c>
      <c r="R1404">
        <v>7467.3999020000001</v>
      </c>
      <c r="S1404" s="111">
        <v>44450</v>
      </c>
      <c r="T1404">
        <v>3270.2780760000001</v>
      </c>
    </row>
    <row r="1405" spans="17:20" x14ac:dyDescent="0.25">
      <c r="Q1405" s="111">
        <v>43302</v>
      </c>
      <c r="R1405">
        <v>7352.7202150000003</v>
      </c>
      <c r="S1405" s="111">
        <v>44451</v>
      </c>
      <c r="T1405">
        <v>3410.1345209999999</v>
      </c>
    </row>
    <row r="1406" spans="17:20" x14ac:dyDescent="0.25">
      <c r="Q1406" s="111">
        <v>43303</v>
      </c>
      <c r="R1406">
        <v>7417.7998049999997</v>
      </c>
      <c r="S1406" s="111">
        <v>44452</v>
      </c>
      <c r="T1406">
        <v>3285.5117190000001</v>
      </c>
    </row>
    <row r="1407" spans="17:20" x14ac:dyDescent="0.25">
      <c r="Q1407" s="111">
        <v>43304</v>
      </c>
      <c r="R1407">
        <v>7414.7099609999996</v>
      </c>
      <c r="S1407" s="111">
        <v>44453</v>
      </c>
      <c r="T1407">
        <v>3429.1696780000002</v>
      </c>
    </row>
    <row r="1408" spans="17:20" x14ac:dyDescent="0.25">
      <c r="Q1408" s="111">
        <v>43305</v>
      </c>
      <c r="R1408">
        <v>7716.5097660000001</v>
      </c>
      <c r="S1408" s="111">
        <v>44454</v>
      </c>
      <c r="T1408">
        <v>3615.2827149999998</v>
      </c>
    </row>
    <row r="1409" spans="17:20" x14ac:dyDescent="0.25">
      <c r="Q1409" s="111">
        <v>43306</v>
      </c>
      <c r="R1409">
        <v>8379.6601559999999</v>
      </c>
      <c r="S1409" s="111">
        <v>44455</v>
      </c>
      <c r="T1409">
        <v>3571.294922</v>
      </c>
    </row>
    <row r="1410" spans="17:20" x14ac:dyDescent="0.25">
      <c r="Q1410" s="111">
        <v>43307</v>
      </c>
      <c r="R1410">
        <v>8176.8500979999999</v>
      </c>
      <c r="S1410" s="111">
        <v>44456</v>
      </c>
      <c r="T1410">
        <v>3398.538818</v>
      </c>
    </row>
    <row r="1411" spans="17:20" x14ac:dyDescent="0.25">
      <c r="Q1411" s="111">
        <v>43308</v>
      </c>
      <c r="R1411">
        <v>7950.3999020000001</v>
      </c>
      <c r="S1411" s="111">
        <v>44457</v>
      </c>
      <c r="T1411">
        <v>3432.0183109999998</v>
      </c>
    </row>
    <row r="1412" spans="17:20" x14ac:dyDescent="0.25">
      <c r="Q1412" s="111">
        <v>43309</v>
      </c>
      <c r="R1412">
        <v>8169.0600590000004</v>
      </c>
      <c r="S1412" s="111">
        <v>44458</v>
      </c>
      <c r="T1412">
        <v>3329.4479980000001</v>
      </c>
    </row>
    <row r="1413" spans="17:20" x14ac:dyDescent="0.25">
      <c r="Q1413" s="111">
        <v>43310</v>
      </c>
      <c r="R1413">
        <v>8205.8203130000002</v>
      </c>
      <c r="S1413" s="111">
        <v>44459</v>
      </c>
      <c r="T1413">
        <v>2958.9934079999998</v>
      </c>
    </row>
    <row r="1414" spans="17:20" x14ac:dyDescent="0.25">
      <c r="Q1414" s="111">
        <v>43311</v>
      </c>
      <c r="R1414">
        <v>8221.5800780000009</v>
      </c>
      <c r="S1414" s="111">
        <v>44460</v>
      </c>
      <c r="T1414">
        <v>2764.4311520000001</v>
      </c>
    </row>
    <row r="1415" spans="17:20" x14ac:dyDescent="0.25">
      <c r="Q1415" s="111">
        <v>43312</v>
      </c>
      <c r="R1415">
        <v>8181.2001950000003</v>
      </c>
      <c r="S1415" s="111">
        <v>44461</v>
      </c>
      <c r="T1415">
        <v>3077.8679200000001</v>
      </c>
    </row>
    <row r="1416" spans="17:20" x14ac:dyDescent="0.25">
      <c r="Q1416" s="111">
        <v>43313</v>
      </c>
      <c r="R1416">
        <v>7769.0400390000004</v>
      </c>
      <c r="S1416" s="111">
        <v>44462</v>
      </c>
      <c r="T1416">
        <v>3155.523682</v>
      </c>
    </row>
    <row r="1417" spans="17:20" x14ac:dyDescent="0.25">
      <c r="Q1417" s="111">
        <v>43314</v>
      </c>
      <c r="R1417">
        <v>7634.1899409999996</v>
      </c>
      <c r="S1417" s="111">
        <v>44463</v>
      </c>
      <c r="T1417">
        <v>2931.6691890000002</v>
      </c>
    </row>
    <row r="1418" spans="17:20" x14ac:dyDescent="0.25">
      <c r="Q1418" s="111">
        <v>43315</v>
      </c>
      <c r="R1418">
        <v>7562.1401370000003</v>
      </c>
      <c r="S1418" s="111">
        <v>44464</v>
      </c>
      <c r="T1418">
        <v>2925.5656739999999</v>
      </c>
    </row>
    <row r="1419" spans="17:20" x14ac:dyDescent="0.25">
      <c r="Q1419" s="111">
        <v>43316</v>
      </c>
      <c r="R1419">
        <v>7438.669922</v>
      </c>
      <c r="S1419" s="111">
        <v>44465</v>
      </c>
      <c r="T1419">
        <v>3062.2653810000002</v>
      </c>
    </row>
    <row r="1420" spans="17:20" x14ac:dyDescent="0.25">
      <c r="Q1420" s="111">
        <v>43317</v>
      </c>
      <c r="R1420">
        <v>7031.080078</v>
      </c>
      <c r="S1420" s="111">
        <v>44466</v>
      </c>
      <c r="T1420">
        <v>2934.1389159999999</v>
      </c>
    </row>
    <row r="1421" spans="17:20" x14ac:dyDescent="0.25">
      <c r="Q1421" s="111">
        <v>43318</v>
      </c>
      <c r="R1421">
        <v>7062.9399409999996</v>
      </c>
      <c r="S1421" s="111">
        <v>44467</v>
      </c>
      <c r="T1421">
        <v>2807.2966310000002</v>
      </c>
    </row>
    <row r="1422" spans="17:20" x14ac:dyDescent="0.25">
      <c r="Q1422" s="111">
        <v>43319</v>
      </c>
      <c r="R1422">
        <v>6958.3198240000002</v>
      </c>
      <c r="S1422" s="111">
        <v>44468</v>
      </c>
      <c r="T1422">
        <v>2853.1433109999998</v>
      </c>
    </row>
    <row r="1423" spans="17:20" x14ac:dyDescent="0.25">
      <c r="Q1423" s="111">
        <v>43320</v>
      </c>
      <c r="R1423">
        <v>6746.8500979999999</v>
      </c>
      <c r="S1423" s="111">
        <v>44469</v>
      </c>
      <c r="T1423">
        <v>3001.6789549999999</v>
      </c>
    </row>
    <row r="1424" spans="17:20" x14ac:dyDescent="0.25">
      <c r="Q1424" s="111">
        <v>43321</v>
      </c>
      <c r="R1424">
        <v>6305.5600590000004</v>
      </c>
      <c r="S1424" s="111">
        <v>44470</v>
      </c>
      <c r="T1424">
        <v>3307.5161130000001</v>
      </c>
    </row>
    <row r="1425" spans="17:20" x14ac:dyDescent="0.25">
      <c r="Q1425" s="111">
        <v>43322</v>
      </c>
      <c r="R1425">
        <v>6571.419922</v>
      </c>
      <c r="S1425" s="111">
        <v>44471</v>
      </c>
      <c r="T1425">
        <v>3391.694336</v>
      </c>
    </row>
    <row r="1426" spans="17:20" x14ac:dyDescent="0.25">
      <c r="Q1426" s="111">
        <v>43323</v>
      </c>
      <c r="R1426">
        <v>6185.7900390000004</v>
      </c>
      <c r="S1426" s="111">
        <v>44472</v>
      </c>
      <c r="T1426">
        <v>3418.358643</v>
      </c>
    </row>
    <row r="1427" spans="17:20" x14ac:dyDescent="0.25">
      <c r="Q1427" s="111">
        <v>43324</v>
      </c>
      <c r="R1427">
        <v>6283.6499020000001</v>
      </c>
      <c r="S1427" s="111">
        <v>44473</v>
      </c>
      <c r="T1427">
        <v>3380.0891109999998</v>
      </c>
    </row>
    <row r="1428" spans="17:20" x14ac:dyDescent="0.25">
      <c r="Q1428" s="111">
        <v>43325</v>
      </c>
      <c r="R1428">
        <v>6341.3598629999997</v>
      </c>
      <c r="S1428" s="111">
        <v>44474</v>
      </c>
      <c r="T1428">
        <v>3518.5185550000001</v>
      </c>
    </row>
    <row r="1429" spans="17:20" x14ac:dyDescent="0.25">
      <c r="Q1429" s="111">
        <v>43326</v>
      </c>
      <c r="R1429">
        <v>6287.6601559999999</v>
      </c>
      <c r="S1429" s="111">
        <v>44475</v>
      </c>
      <c r="T1429">
        <v>3580.5620119999999</v>
      </c>
    </row>
    <row r="1430" spans="17:20" x14ac:dyDescent="0.25">
      <c r="Q1430" s="111">
        <v>43327</v>
      </c>
      <c r="R1430">
        <v>6221.419922</v>
      </c>
      <c r="S1430" s="111">
        <v>44476</v>
      </c>
      <c r="T1430">
        <v>3587.9748540000001</v>
      </c>
    </row>
    <row r="1431" spans="17:20" x14ac:dyDescent="0.25">
      <c r="Q1431" s="111">
        <v>43328</v>
      </c>
      <c r="R1431">
        <v>6294.2299800000001</v>
      </c>
      <c r="S1431" s="111">
        <v>44477</v>
      </c>
      <c r="T1431">
        <v>3563.7592770000001</v>
      </c>
    </row>
    <row r="1432" spans="17:20" x14ac:dyDescent="0.25">
      <c r="Q1432" s="111">
        <v>43329</v>
      </c>
      <c r="R1432">
        <v>6340.9101559999999</v>
      </c>
      <c r="S1432" s="111">
        <v>44478</v>
      </c>
      <c r="T1432">
        <v>3575.716797</v>
      </c>
    </row>
    <row r="1433" spans="17:20" x14ac:dyDescent="0.25">
      <c r="Q1433" s="111">
        <v>43330</v>
      </c>
      <c r="R1433">
        <v>6583.4301759999998</v>
      </c>
      <c r="S1433" s="111">
        <v>44479</v>
      </c>
      <c r="T1433">
        <v>3425.8527829999998</v>
      </c>
    </row>
    <row r="1434" spans="17:20" x14ac:dyDescent="0.25">
      <c r="Q1434" s="111">
        <v>43331</v>
      </c>
      <c r="R1434">
        <v>6422.5698240000002</v>
      </c>
      <c r="S1434" s="111">
        <v>44480</v>
      </c>
      <c r="T1434">
        <v>3545.3540039999998</v>
      </c>
    </row>
    <row r="1435" spans="17:20" x14ac:dyDescent="0.25">
      <c r="Q1435" s="111">
        <v>43332</v>
      </c>
      <c r="R1435">
        <v>6500.5097660000001</v>
      </c>
      <c r="S1435" s="111">
        <v>44481</v>
      </c>
      <c r="T1435">
        <v>3492.5732419999999</v>
      </c>
    </row>
    <row r="1436" spans="17:20" x14ac:dyDescent="0.25">
      <c r="Q1436" s="111">
        <v>43333</v>
      </c>
      <c r="R1436">
        <v>6301.0698240000002</v>
      </c>
      <c r="S1436" s="111">
        <v>44482</v>
      </c>
      <c r="T1436">
        <v>3606.2016600000002</v>
      </c>
    </row>
    <row r="1437" spans="17:20" x14ac:dyDescent="0.25">
      <c r="Q1437" s="111">
        <v>43334</v>
      </c>
      <c r="R1437">
        <v>6486.25</v>
      </c>
      <c r="S1437" s="111">
        <v>44483</v>
      </c>
      <c r="T1437">
        <v>3786.0141600000002</v>
      </c>
    </row>
    <row r="1438" spans="17:20" x14ac:dyDescent="0.25">
      <c r="Q1438" s="111">
        <v>43335</v>
      </c>
      <c r="R1438">
        <v>6371.3398440000001</v>
      </c>
      <c r="S1438" s="111">
        <v>44484</v>
      </c>
      <c r="T1438">
        <v>3862.6347660000001</v>
      </c>
    </row>
    <row r="1439" spans="17:20" x14ac:dyDescent="0.25">
      <c r="Q1439" s="111">
        <v>43336</v>
      </c>
      <c r="R1439">
        <v>6551.5200199999999</v>
      </c>
      <c r="S1439" s="111">
        <v>44485</v>
      </c>
      <c r="T1439">
        <v>3830.3820799999999</v>
      </c>
    </row>
    <row r="1440" spans="17:20" x14ac:dyDescent="0.25">
      <c r="Q1440" s="111">
        <v>43337</v>
      </c>
      <c r="R1440">
        <v>6719.9501950000003</v>
      </c>
      <c r="S1440" s="111">
        <v>44486</v>
      </c>
      <c r="T1440">
        <v>3847.1044919999999</v>
      </c>
    </row>
    <row r="1441" spans="17:20" x14ac:dyDescent="0.25">
      <c r="Q1441" s="111">
        <v>43338</v>
      </c>
      <c r="R1441">
        <v>6754.6401370000003</v>
      </c>
      <c r="S1441" s="111">
        <v>44487</v>
      </c>
      <c r="T1441">
        <v>3748.7602539999998</v>
      </c>
    </row>
    <row r="1442" spans="17:20" x14ac:dyDescent="0.25">
      <c r="Q1442" s="111">
        <v>43339</v>
      </c>
      <c r="R1442">
        <v>6710.7998049999997</v>
      </c>
      <c r="S1442" s="111">
        <v>44488</v>
      </c>
      <c r="T1442">
        <v>3877.6508789999998</v>
      </c>
    </row>
    <row r="1443" spans="17:20" x14ac:dyDescent="0.25">
      <c r="Q1443" s="111">
        <v>43340</v>
      </c>
      <c r="R1443">
        <v>6891.080078</v>
      </c>
      <c r="S1443" s="111">
        <v>44489</v>
      </c>
      <c r="T1443">
        <v>4155.9921880000002</v>
      </c>
    </row>
    <row r="1444" spans="17:20" x14ac:dyDescent="0.25">
      <c r="Q1444" s="111">
        <v>43341</v>
      </c>
      <c r="R1444">
        <v>7091.7099609999996</v>
      </c>
      <c r="S1444" s="111">
        <v>44490</v>
      </c>
      <c r="T1444">
        <v>4054.3227539999998</v>
      </c>
    </row>
    <row r="1445" spans="17:20" x14ac:dyDescent="0.25">
      <c r="Q1445" s="111">
        <v>43342</v>
      </c>
      <c r="R1445">
        <v>7043.7597660000001</v>
      </c>
      <c r="S1445" s="111">
        <v>44491</v>
      </c>
      <c r="T1445">
        <v>3970.181885</v>
      </c>
    </row>
    <row r="1446" spans="17:20" x14ac:dyDescent="0.25">
      <c r="Q1446" s="111">
        <v>43343</v>
      </c>
      <c r="R1446">
        <v>6973.9702150000003</v>
      </c>
      <c r="S1446" s="111">
        <v>44492</v>
      </c>
      <c r="T1446">
        <v>4171.6635740000002</v>
      </c>
    </row>
    <row r="1447" spans="17:20" x14ac:dyDescent="0.25">
      <c r="Q1447" s="111">
        <v>43344</v>
      </c>
      <c r="R1447">
        <v>7044.8100590000004</v>
      </c>
      <c r="S1447" s="111">
        <v>44493</v>
      </c>
      <c r="T1447">
        <v>4087.9030760000001</v>
      </c>
    </row>
    <row r="1448" spans="17:20" x14ac:dyDescent="0.25">
      <c r="Q1448" s="111">
        <v>43345</v>
      </c>
      <c r="R1448">
        <v>7189.580078</v>
      </c>
      <c r="S1448" s="111">
        <v>44494</v>
      </c>
      <c r="T1448">
        <v>4217.876953</v>
      </c>
    </row>
    <row r="1449" spans="17:20" x14ac:dyDescent="0.25">
      <c r="Q1449" s="111">
        <v>43346</v>
      </c>
      <c r="R1449">
        <v>7279.0297849999997</v>
      </c>
      <c r="S1449" s="111">
        <v>44495</v>
      </c>
      <c r="T1449">
        <v>4131.1020509999998</v>
      </c>
    </row>
    <row r="1450" spans="17:20" x14ac:dyDescent="0.25">
      <c r="Q1450" s="111">
        <v>43347</v>
      </c>
      <c r="R1450">
        <v>7263</v>
      </c>
      <c r="S1450" s="111">
        <v>44496</v>
      </c>
      <c r="T1450">
        <v>3930.2573240000002</v>
      </c>
    </row>
    <row r="1451" spans="17:20" x14ac:dyDescent="0.25">
      <c r="Q1451" s="111">
        <v>43348</v>
      </c>
      <c r="R1451">
        <v>7361.4599609999996</v>
      </c>
      <c r="S1451" s="111">
        <v>44497</v>
      </c>
      <c r="T1451">
        <v>4287.3188479999999</v>
      </c>
    </row>
    <row r="1452" spans="17:20" x14ac:dyDescent="0.25">
      <c r="Q1452" s="111">
        <v>43349</v>
      </c>
      <c r="R1452">
        <v>6755.1401370000003</v>
      </c>
      <c r="S1452" s="111">
        <v>44498</v>
      </c>
      <c r="T1452">
        <v>4414.7465819999998</v>
      </c>
    </row>
    <row r="1453" spans="17:20" x14ac:dyDescent="0.25">
      <c r="Q1453" s="111">
        <v>43350</v>
      </c>
      <c r="R1453">
        <v>6528.919922</v>
      </c>
      <c r="S1453" s="111">
        <v>44499</v>
      </c>
      <c r="T1453">
        <v>4325.6503910000001</v>
      </c>
    </row>
    <row r="1454" spans="17:20" x14ac:dyDescent="0.25">
      <c r="Q1454" s="111">
        <v>43351</v>
      </c>
      <c r="R1454">
        <v>6460.169922</v>
      </c>
      <c r="S1454" s="111">
        <v>44500</v>
      </c>
      <c r="T1454">
        <v>4288.0742190000001</v>
      </c>
    </row>
    <row r="1455" spans="17:20" x14ac:dyDescent="0.25">
      <c r="Q1455" s="111">
        <v>43352</v>
      </c>
      <c r="R1455">
        <v>6223.3798829999996</v>
      </c>
      <c r="S1455" s="111">
        <v>44501</v>
      </c>
      <c r="T1455">
        <v>4324.626953</v>
      </c>
    </row>
    <row r="1456" spans="17:20" x14ac:dyDescent="0.25">
      <c r="Q1456" s="111">
        <v>43353</v>
      </c>
      <c r="R1456">
        <v>6301.5698240000002</v>
      </c>
      <c r="S1456" s="111">
        <v>44502</v>
      </c>
      <c r="T1456">
        <v>4584.798828</v>
      </c>
    </row>
    <row r="1457" spans="17:20" x14ac:dyDescent="0.25">
      <c r="Q1457" s="111">
        <v>43354</v>
      </c>
      <c r="R1457">
        <v>6331.8798829999996</v>
      </c>
      <c r="S1457" s="111">
        <v>44503</v>
      </c>
      <c r="T1457">
        <v>4607.1938479999999</v>
      </c>
    </row>
    <row r="1458" spans="17:20" x14ac:dyDescent="0.25">
      <c r="Q1458" s="111">
        <v>43355</v>
      </c>
      <c r="R1458">
        <v>6317.0097660000001</v>
      </c>
      <c r="S1458" s="111">
        <v>44504</v>
      </c>
      <c r="T1458">
        <v>4537.3242190000001</v>
      </c>
    </row>
    <row r="1459" spans="17:20" x14ac:dyDescent="0.25">
      <c r="Q1459" s="111">
        <v>43356</v>
      </c>
      <c r="R1459">
        <v>6354.2402339999999</v>
      </c>
      <c r="S1459" s="111">
        <v>44505</v>
      </c>
      <c r="T1459">
        <v>4486.2431640000004</v>
      </c>
    </row>
    <row r="1460" spans="17:20" x14ac:dyDescent="0.25">
      <c r="Q1460" s="111">
        <v>43357</v>
      </c>
      <c r="R1460">
        <v>6515.4101559999999</v>
      </c>
      <c r="S1460" s="111">
        <v>44506</v>
      </c>
      <c r="T1460">
        <v>4521.5810549999997</v>
      </c>
    </row>
    <row r="1461" spans="17:20" x14ac:dyDescent="0.25">
      <c r="Q1461" s="111">
        <v>43358</v>
      </c>
      <c r="R1461">
        <v>6509.3999020000001</v>
      </c>
      <c r="S1461" s="111">
        <v>44507</v>
      </c>
      <c r="T1461">
        <v>4620.5546880000002</v>
      </c>
    </row>
    <row r="1462" spans="17:20" x14ac:dyDescent="0.25">
      <c r="Q1462" s="111">
        <v>43359</v>
      </c>
      <c r="R1462">
        <v>6536.6801759999998</v>
      </c>
      <c r="S1462" s="111">
        <v>44508</v>
      </c>
      <c r="T1462">
        <v>4812.0874020000001</v>
      </c>
    </row>
    <row r="1463" spans="17:20" x14ac:dyDescent="0.25">
      <c r="Q1463" s="111">
        <v>43360</v>
      </c>
      <c r="R1463">
        <v>6514.0600590000004</v>
      </c>
      <c r="S1463" s="111">
        <v>44509</v>
      </c>
      <c r="T1463">
        <v>4735.0688479999999</v>
      </c>
    </row>
    <row r="1464" spans="17:20" x14ac:dyDescent="0.25">
      <c r="Q1464" s="111">
        <v>43361</v>
      </c>
      <c r="R1464">
        <v>6280.9101559999999</v>
      </c>
      <c r="S1464" s="111">
        <v>44510</v>
      </c>
      <c r="T1464">
        <v>4636.1743159999996</v>
      </c>
    </row>
    <row r="1465" spans="17:20" x14ac:dyDescent="0.25">
      <c r="Q1465" s="111">
        <v>43362</v>
      </c>
      <c r="R1465">
        <v>6371.8500979999999</v>
      </c>
      <c r="S1465" s="111">
        <v>44511</v>
      </c>
      <c r="T1465">
        <v>4730.3842770000001</v>
      </c>
    </row>
    <row r="1466" spans="17:20" x14ac:dyDescent="0.25">
      <c r="Q1466" s="111">
        <v>43363</v>
      </c>
      <c r="R1466">
        <v>6398.8500979999999</v>
      </c>
      <c r="S1466" s="111">
        <v>44512</v>
      </c>
      <c r="T1466">
        <v>4667.1152339999999</v>
      </c>
    </row>
    <row r="1467" spans="17:20" x14ac:dyDescent="0.25">
      <c r="Q1467" s="111">
        <v>43364</v>
      </c>
      <c r="R1467">
        <v>6513.8701170000004</v>
      </c>
      <c r="S1467" s="111">
        <v>44513</v>
      </c>
      <c r="T1467">
        <v>4651.4604490000002</v>
      </c>
    </row>
    <row r="1468" spans="17:20" x14ac:dyDescent="0.25">
      <c r="Q1468" s="111">
        <v>43365</v>
      </c>
      <c r="R1468">
        <v>6735.0498049999997</v>
      </c>
      <c r="S1468" s="111">
        <v>44514</v>
      </c>
      <c r="T1468">
        <v>4626.3588870000003</v>
      </c>
    </row>
    <row r="1469" spans="17:20" x14ac:dyDescent="0.25">
      <c r="Q1469" s="111">
        <v>43366</v>
      </c>
      <c r="R1469">
        <v>6715.3198240000002</v>
      </c>
      <c r="S1469" s="111">
        <v>44515</v>
      </c>
      <c r="T1469">
        <v>4557.5039059999999</v>
      </c>
    </row>
    <row r="1470" spans="17:20" x14ac:dyDescent="0.25">
      <c r="Q1470" s="111">
        <v>43367</v>
      </c>
      <c r="R1470">
        <v>6704.7700199999999</v>
      </c>
      <c r="S1470" s="111">
        <v>44516</v>
      </c>
      <c r="T1470">
        <v>4216.3652339999999</v>
      </c>
    </row>
    <row r="1471" spans="17:20" x14ac:dyDescent="0.25">
      <c r="Q1471" s="111">
        <v>43368</v>
      </c>
      <c r="R1471">
        <v>6603.6401370000003</v>
      </c>
      <c r="S1471" s="111">
        <v>44517</v>
      </c>
      <c r="T1471">
        <v>4287.59375</v>
      </c>
    </row>
    <row r="1472" spans="17:20" x14ac:dyDescent="0.25">
      <c r="Q1472" s="111">
        <v>43369</v>
      </c>
      <c r="R1472">
        <v>6452.7900390000004</v>
      </c>
      <c r="S1472" s="111">
        <v>44518</v>
      </c>
      <c r="T1472">
        <v>4000.6508789999998</v>
      </c>
    </row>
    <row r="1473" spans="17:20" x14ac:dyDescent="0.25">
      <c r="Q1473" s="111">
        <v>43370</v>
      </c>
      <c r="R1473">
        <v>6495.2900390000004</v>
      </c>
      <c r="S1473" s="111">
        <v>44519</v>
      </c>
      <c r="T1473">
        <v>4298.3066410000001</v>
      </c>
    </row>
    <row r="1474" spans="17:20" x14ac:dyDescent="0.25">
      <c r="Q1474" s="111">
        <v>43371</v>
      </c>
      <c r="R1474">
        <v>6678.75</v>
      </c>
      <c r="S1474" s="111">
        <v>44520</v>
      </c>
      <c r="T1474">
        <v>4409.9311520000001</v>
      </c>
    </row>
    <row r="1475" spans="17:20" x14ac:dyDescent="0.25">
      <c r="Q1475" s="111">
        <v>43372</v>
      </c>
      <c r="R1475">
        <v>6643.1000979999999</v>
      </c>
      <c r="S1475" s="111">
        <v>44521</v>
      </c>
      <c r="T1475">
        <v>4269.7329099999997</v>
      </c>
    </row>
    <row r="1476" spans="17:20" x14ac:dyDescent="0.25">
      <c r="Q1476" s="111">
        <v>43373</v>
      </c>
      <c r="R1476">
        <v>6604.7099609999996</v>
      </c>
      <c r="S1476" s="111">
        <v>44522</v>
      </c>
      <c r="T1476">
        <v>4088.4577640000002</v>
      </c>
    </row>
    <row r="1477" spans="17:20" x14ac:dyDescent="0.25">
      <c r="Q1477" s="111">
        <v>43374</v>
      </c>
      <c r="R1477">
        <v>6619.8500979999999</v>
      </c>
      <c r="S1477" s="111">
        <v>44523</v>
      </c>
      <c r="T1477">
        <v>4340.763672</v>
      </c>
    </row>
    <row r="1478" spans="17:20" x14ac:dyDescent="0.25">
      <c r="Q1478" s="111">
        <v>43375</v>
      </c>
      <c r="R1478">
        <v>6593.2402339999999</v>
      </c>
      <c r="S1478" s="111">
        <v>44524</v>
      </c>
      <c r="T1478">
        <v>4239.9814450000003</v>
      </c>
    </row>
    <row r="1479" spans="17:20" x14ac:dyDescent="0.25">
      <c r="Q1479" s="111">
        <v>43376</v>
      </c>
      <c r="R1479">
        <v>6553.8598629999997</v>
      </c>
      <c r="S1479" s="111">
        <v>44525</v>
      </c>
      <c r="T1479">
        <v>4274.7431640000004</v>
      </c>
    </row>
    <row r="1480" spans="17:20" x14ac:dyDescent="0.25">
      <c r="Q1480" s="111">
        <v>43377</v>
      </c>
      <c r="R1480">
        <v>6497.9101559999999</v>
      </c>
      <c r="S1480" s="111">
        <v>44526</v>
      </c>
      <c r="T1480">
        <v>4030.9089359999998</v>
      </c>
    </row>
    <row r="1481" spans="17:20" x14ac:dyDescent="0.25">
      <c r="Q1481" s="111">
        <v>43378</v>
      </c>
      <c r="R1481">
        <v>6574.1499020000001</v>
      </c>
      <c r="S1481" s="111">
        <v>44527</v>
      </c>
      <c r="T1481">
        <v>4096.9121089999999</v>
      </c>
    </row>
    <row r="1482" spans="17:20" x14ac:dyDescent="0.25">
      <c r="Q1482" s="111">
        <v>43379</v>
      </c>
      <c r="R1482">
        <v>6622.4501950000003</v>
      </c>
      <c r="S1482" s="111">
        <v>44528</v>
      </c>
      <c r="T1482">
        <v>4294.4536129999997</v>
      </c>
    </row>
    <row r="1483" spans="17:20" x14ac:dyDescent="0.25">
      <c r="Q1483" s="111">
        <v>43380</v>
      </c>
      <c r="R1483">
        <v>6590.6801759999998</v>
      </c>
      <c r="S1483" s="111">
        <v>44529</v>
      </c>
      <c r="T1483">
        <v>4445.1049800000001</v>
      </c>
    </row>
    <row r="1484" spans="17:20" x14ac:dyDescent="0.25">
      <c r="Q1484" s="111">
        <v>43381</v>
      </c>
      <c r="R1484">
        <v>6600.1899409999996</v>
      </c>
      <c r="S1484" s="111">
        <v>44530</v>
      </c>
      <c r="T1484">
        <v>4631.4790039999998</v>
      </c>
    </row>
    <row r="1485" spans="17:20" x14ac:dyDescent="0.25">
      <c r="Q1485" s="111">
        <v>43382</v>
      </c>
      <c r="R1485">
        <v>6653.080078</v>
      </c>
      <c r="S1485" s="111">
        <v>44531</v>
      </c>
      <c r="T1485">
        <v>4586.9902339999999</v>
      </c>
    </row>
    <row r="1486" spans="17:20" x14ac:dyDescent="0.25">
      <c r="Q1486" s="111">
        <v>43383</v>
      </c>
      <c r="R1486">
        <v>6640.2900390000004</v>
      </c>
      <c r="S1486" s="111">
        <v>44532</v>
      </c>
      <c r="T1486">
        <v>4511.3022460000002</v>
      </c>
    </row>
    <row r="1487" spans="17:20" x14ac:dyDescent="0.25">
      <c r="Q1487" s="111">
        <v>43384</v>
      </c>
      <c r="R1487">
        <v>6586.7402339999999</v>
      </c>
      <c r="S1487" s="111">
        <v>44533</v>
      </c>
      <c r="T1487">
        <v>4220.7060549999997</v>
      </c>
    </row>
    <row r="1488" spans="17:20" x14ac:dyDescent="0.25">
      <c r="Q1488" s="111">
        <v>43385</v>
      </c>
      <c r="R1488">
        <v>6239.25</v>
      </c>
      <c r="S1488" s="111">
        <v>44534</v>
      </c>
      <c r="T1488">
        <v>4119.5874020000001</v>
      </c>
    </row>
    <row r="1489" spans="17:20" x14ac:dyDescent="0.25">
      <c r="Q1489" s="111">
        <v>43386</v>
      </c>
      <c r="R1489">
        <v>6278.080078</v>
      </c>
      <c r="S1489" s="111">
        <v>44535</v>
      </c>
      <c r="T1489">
        <v>4198.3227539999998</v>
      </c>
    </row>
    <row r="1490" spans="17:20" x14ac:dyDescent="0.25">
      <c r="Q1490" s="111">
        <v>43387</v>
      </c>
      <c r="R1490">
        <v>6288.4902339999999</v>
      </c>
      <c r="S1490" s="111">
        <v>44536</v>
      </c>
      <c r="T1490">
        <v>4358.7373049999997</v>
      </c>
    </row>
    <row r="1491" spans="17:20" x14ac:dyDescent="0.25">
      <c r="Q1491" s="111">
        <v>43388</v>
      </c>
      <c r="R1491">
        <v>6292.6401370000003</v>
      </c>
      <c r="S1491" s="111">
        <v>44537</v>
      </c>
      <c r="T1491">
        <v>4315.0615230000003</v>
      </c>
    </row>
    <row r="1492" spans="17:20" x14ac:dyDescent="0.25">
      <c r="Q1492" s="111">
        <v>43389</v>
      </c>
      <c r="R1492">
        <v>6601.4101559999999</v>
      </c>
      <c r="S1492" s="111">
        <v>44538</v>
      </c>
      <c r="T1492">
        <v>4439.3579099999997</v>
      </c>
    </row>
    <row r="1493" spans="17:20" x14ac:dyDescent="0.25">
      <c r="Q1493" s="111">
        <v>43390</v>
      </c>
      <c r="R1493">
        <v>6590.5200199999999</v>
      </c>
      <c r="S1493" s="111">
        <v>44539</v>
      </c>
      <c r="T1493">
        <v>4119.8159180000002</v>
      </c>
    </row>
    <row r="1494" spans="17:20" x14ac:dyDescent="0.25">
      <c r="Q1494" s="111">
        <v>43391</v>
      </c>
      <c r="R1494">
        <v>6542.330078</v>
      </c>
      <c r="S1494" s="111">
        <v>44540</v>
      </c>
      <c r="T1494">
        <v>3908.4960940000001</v>
      </c>
    </row>
    <row r="1495" spans="17:20" x14ac:dyDescent="0.25">
      <c r="Q1495" s="111">
        <v>43392</v>
      </c>
      <c r="R1495">
        <v>6478.0698240000002</v>
      </c>
      <c r="S1495" s="111">
        <v>44541</v>
      </c>
      <c r="T1495">
        <v>4084.452393</v>
      </c>
    </row>
    <row r="1496" spans="17:20" x14ac:dyDescent="0.25">
      <c r="Q1496" s="111">
        <v>43393</v>
      </c>
      <c r="R1496">
        <v>6460.919922</v>
      </c>
      <c r="S1496" s="111">
        <v>44542</v>
      </c>
      <c r="T1496">
        <v>4134.453125</v>
      </c>
    </row>
    <row r="1497" spans="17:20" x14ac:dyDescent="0.25">
      <c r="Q1497" s="111">
        <v>43394</v>
      </c>
      <c r="R1497">
        <v>6490.0898440000001</v>
      </c>
      <c r="S1497" s="111">
        <v>44543</v>
      </c>
      <c r="T1497">
        <v>3784.226807</v>
      </c>
    </row>
    <row r="1498" spans="17:20" x14ac:dyDescent="0.25">
      <c r="Q1498" s="111">
        <v>43395</v>
      </c>
      <c r="R1498">
        <v>6486.0498049999997</v>
      </c>
      <c r="S1498" s="111">
        <v>44544</v>
      </c>
      <c r="T1498">
        <v>3745.4404300000001</v>
      </c>
    </row>
    <row r="1499" spans="17:20" x14ac:dyDescent="0.25">
      <c r="Q1499" s="111">
        <v>43396</v>
      </c>
      <c r="R1499">
        <v>6472.3598629999997</v>
      </c>
      <c r="S1499" s="111">
        <v>44545</v>
      </c>
      <c r="T1499">
        <v>4018.388672</v>
      </c>
    </row>
    <row r="1500" spans="17:20" x14ac:dyDescent="0.25">
      <c r="Q1500" s="111">
        <v>43397</v>
      </c>
      <c r="R1500">
        <v>6478.8901370000003</v>
      </c>
      <c r="S1500" s="111">
        <v>44546</v>
      </c>
      <c r="T1500">
        <v>3962.4697270000001</v>
      </c>
    </row>
    <row r="1501" spans="17:20" x14ac:dyDescent="0.25">
      <c r="Q1501" s="111">
        <v>43398</v>
      </c>
      <c r="R1501">
        <v>6484.6499020000001</v>
      </c>
      <c r="S1501" s="111">
        <v>44547</v>
      </c>
      <c r="T1501">
        <v>3879.4865719999998</v>
      </c>
    </row>
    <row r="1502" spans="17:20" x14ac:dyDescent="0.25">
      <c r="Q1502" s="111">
        <v>43399</v>
      </c>
      <c r="R1502">
        <v>6468.4399409999996</v>
      </c>
      <c r="S1502" s="111">
        <v>44548</v>
      </c>
      <c r="T1502">
        <v>3960.860107</v>
      </c>
    </row>
    <row r="1503" spans="17:20" x14ac:dyDescent="0.25">
      <c r="Q1503" s="111">
        <v>43400</v>
      </c>
      <c r="R1503">
        <v>6480.8398440000001</v>
      </c>
      <c r="S1503" s="111">
        <v>44549</v>
      </c>
      <c r="T1503">
        <v>3922.592529</v>
      </c>
    </row>
    <row r="1504" spans="17:20" x14ac:dyDescent="0.25">
      <c r="Q1504" s="111">
        <v>43401</v>
      </c>
      <c r="R1504">
        <v>6482.6601559999999</v>
      </c>
      <c r="S1504" s="111">
        <v>44550</v>
      </c>
      <c r="T1504">
        <v>3933.844482</v>
      </c>
    </row>
    <row r="1505" spans="17:20" x14ac:dyDescent="0.25">
      <c r="Q1505" s="111">
        <v>43402</v>
      </c>
      <c r="R1505">
        <v>6492.3500979999999</v>
      </c>
      <c r="S1505" s="111">
        <v>44551</v>
      </c>
      <c r="T1505">
        <v>4020.26001</v>
      </c>
    </row>
    <row r="1506" spans="17:20" x14ac:dyDescent="0.25">
      <c r="Q1506" s="111">
        <v>43403</v>
      </c>
      <c r="R1506">
        <v>6337.0400390000004</v>
      </c>
      <c r="S1506" s="111">
        <v>44552</v>
      </c>
      <c r="T1506">
        <v>3982.0996089999999</v>
      </c>
    </row>
    <row r="1507" spans="17:20" x14ac:dyDescent="0.25">
      <c r="Q1507" s="111">
        <v>43404</v>
      </c>
      <c r="R1507">
        <v>6336.9902339999999</v>
      </c>
      <c r="S1507" s="111">
        <v>44553</v>
      </c>
      <c r="T1507">
        <v>4108.015625</v>
      </c>
    </row>
    <row r="1508" spans="17:20" x14ac:dyDescent="0.25">
      <c r="Q1508" s="111">
        <v>43405</v>
      </c>
      <c r="R1508">
        <v>6318.1401370000003</v>
      </c>
      <c r="S1508" s="111">
        <v>44554</v>
      </c>
      <c r="T1508">
        <v>4047.9829100000002</v>
      </c>
    </row>
    <row r="1509" spans="17:20" x14ac:dyDescent="0.25">
      <c r="Q1509" s="111">
        <v>43406</v>
      </c>
      <c r="R1509">
        <v>6378.919922</v>
      </c>
      <c r="S1509" s="111">
        <v>44555</v>
      </c>
      <c r="T1509">
        <v>4093.2810060000002</v>
      </c>
    </row>
    <row r="1510" spans="17:20" x14ac:dyDescent="0.25">
      <c r="Q1510" s="111">
        <v>43407</v>
      </c>
      <c r="R1510">
        <v>6387.2402339999999</v>
      </c>
      <c r="S1510" s="111">
        <v>44556</v>
      </c>
      <c r="T1510">
        <v>4067.328125</v>
      </c>
    </row>
    <row r="1511" spans="17:20" x14ac:dyDescent="0.25">
      <c r="Q1511" s="111">
        <v>43408</v>
      </c>
      <c r="R1511">
        <v>6365.4702150000003</v>
      </c>
      <c r="S1511" s="111">
        <v>44557</v>
      </c>
      <c r="T1511">
        <v>4037.547607</v>
      </c>
    </row>
    <row r="1512" spans="17:20" x14ac:dyDescent="0.25">
      <c r="Q1512" s="111">
        <v>43409</v>
      </c>
      <c r="R1512">
        <v>6363.6201170000004</v>
      </c>
      <c r="S1512" s="111">
        <v>44558</v>
      </c>
      <c r="T1512">
        <v>3800.8930660000001</v>
      </c>
    </row>
    <row r="1513" spans="17:20" x14ac:dyDescent="0.25">
      <c r="Q1513" s="111">
        <v>43410</v>
      </c>
      <c r="R1513">
        <v>6433.3798829999996</v>
      </c>
      <c r="S1513" s="111">
        <v>44559</v>
      </c>
      <c r="T1513">
        <v>3628.5317380000001</v>
      </c>
    </row>
    <row r="1514" spans="17:20" x14ac:dyDescent="0.25">
      <c r="Q1514" s="111">
        <v>43411</v>
      </c>
      <c r="R1514">
        <v>6468.5</v>
      </c>
      <c r="S1514" s="111">
        <v>44560</v>
      </c>
      <c r="T1514">
        <v>3713.8520509999998</v>
      </c>
    </row>
    <row r="1515" spans="17:20" x14ac:dyDescent="0.25">
      <c r="Q1515" s="111">
        <v>43412</v>
      </c>
      <c r="R1515">
        <v>6522.2700199999999</v>
      </c>
      <c r="S1515" s="111">
        <v>44561</v>
      </c>
      <c r="T1515">
        <v>3682.6328130000002</v>
      </c>
    </row>
    <row r="1516" spans="17:20" x14ac:dyDescent="0.25">
      <c r="Q1516" s="111">
        <v>43413</v>
      </c>
      <c r="R1516">
        <v>6442.6000979999999</v>
      </c>
      <c r="S1516" s="111">
        <v>44562</v>
      </c>
      <c r="T1516">
        <v>3769.6970209999999</v>
      </c>
    </row>
    <row r="1517" spans="17:20" x14ac:dyDescent="0.25">
      <c r="Q1517" s="111">
        <v>43414</v>
      </c>
      <c r="R1517">
        <v>6386.1298829999996</v>
      </c>
      <c r="S1517" s="111">
        <v>44563</v>
      </c>
      <c r="T1517">
        <v>3829.5649410000001</v>
      </c>
    </row>
    <row r="1518" spans="17:20" x14ac:dyDescent="0.25">
      <c r="Q1518" s="111">
        <v>43415</v>
      </c>
      <c r="R1518">
        <v>6413.6298829999996</v>
      </c>
      <c r="S1518" s="111">
        <v>44564</v>
      </c>
      <c r="T1518">
        <v>3761.3803710000002</v>
      </c>
    </row>
    <row r="1519" spans="17:20" x14ac:dyDescent="0.25">
      <c r="Q1519" s="111">
        <v>43416</v>
      </c>
      <c r="R1519">
        <v>6411.7597660000001</v>
      </c>
      <c r="S1519" s="111">
        <v>44565</v>
      </c>
      <c r="T1519">
        <v>3794.0566410000001</v>
      </c>
    </row>
    <row r="1520" spans="17:20" x14ac:dyDescent="0.25">
      <c r="Q1520" s="111">
        <v>43417</v>
      </c>
      <c r="R1520">
        <v>6373.1899409999996</v>
      </c>
      <c r="S1520" s="111">
        <v>44566</v>
      </c>
      <c r="T1520">
        <v>3550.3869629999999</v>
      </c>
    </row>
    <row r="1521" spans="17:20" x14ac:dyDescent="0.25">
      <c r="Q1521" s="111">
        <v>43418</v>
      </c>
      <c r="R1521">
        <v>6351.2402339999999</v>
      </c>
      <c r="S1521" s="111">
        <v>44567</v>
      </c>
      <c r="T1521">
        <v>3418.408203</v>
      </c>
    </row>
    <row r="1522" spans="17:20" x14ac:dyDescent="0.25">
      <c r="Q1522" s="111">
        <v>43419</v>
      </c>
      <c r="R1522">
        <v>5736.1499020000001</v>
      </c>
      <c r="S1522" s="111">
        <v>44568</v>
      </c>
      <c r="T1522">
        <v>3193.2104490000002</v>
      </c>
    </row>
    <row r="1523" spans="17:20" x14ac:dyDescent="0.25">
      <c r="Q1523" s="111">
        <v>43420</v>
      </c>
      <c r="R1523">
        <v>5645.3198240000002</v>
      </c>
      <c r="S1523" s="111">
        <v>44569</v>
      </c>
      <c r="T1523">
        <v>3091.9726559999999</v>
      </c>
    </row>
    <row r="1524" spans="17:20" x14ac:dyDescent="0.25">
      <c r="Q1524" s="111">
        <v>43421</v>
      </c>
      <c r="R1524">
        <v>5578.580078</v>
      </c>
      <c r="S1524" s="111">
        <v>44570</v>
      </c>
      <c r="T1524">
        <v>3157.7514649999998</v>
      </c>
    </row>
    <row r="1525" spans="17:20" x14ac:dyDescent="0.25">
      <c r="Q1525" s="111">
        <v>43422</v>
      </c>
      <c r="R1525">
        <v>5559.7402339999999</v>
      </c>
      <c r="S1525" s="111">
        <v>44571</v>
      </c>
      <c r="T1525">
        <v>3083.0979000000002</v>
      </c>
    </row>
    <row r="1526" spans="17:20" x14ac:dyDescent="0.25">
      <c r="Q1526" s="111">
        <v>43423</v>
      </c>
      <c r="R1526">
        <v>5620.7797849999997</v>
      </c>
      <c r="S1526" s="111">
        <v>44572</v>
      </c>
      <c r="T1526">
        <v>3238.1115719999998</v>
      </c>
    </row>
    <row r="1527" spans="17:20" x14ac:dyDescent="0.25">
      <c r="Q1527" s="111">
        <v>43424</v>
      </c>
      <c r="R1527">
        <v>4863.9301759999998</v>
      </c>
      <c r="S1527" s="111">
        <v>44573</v>
      </c>
      <c r="T1527">
        <v>3372.2583009999998</v>
      </c>
    </row>
    <row r="1528" spans="17:20" x14ac:dyDescent="0.25">
      <c r="Q1528" s="111">
        <v>43425</v>
      </c>
      <c r="R1528">
        <v>4465.5400390000004</v>
      </c>
      <c r="S1528" s="111">
        <v>44574</v>
      </c>
      <c r="T1528">
        <v>3248.2885740000002</v>
      </c>
    </row>
    <row r="1529" spans="17:20" x14ac:dyDescent="0.25">
      <c r="Q1529" s="111">
        <v>43426</v>
      </c>
      <c r="R1529">
        <v>4611.5698240000002</v>
      </c>
      <c r="S1529" s="111">
        <v>44575</v>
      </c>
      <c r="T1529">
        <v>3310.0014649999998</v>
      </c>
    </row>
    <row r="1530" spans="17:20" x14ac:dyDescent="0.25">
      <c r="Q1530" s="111">
        <v>43427</v>
      </c>
      <c r="R1530">
        <v>4360.7001950000003</v>
      </c>
      <c r="S1530" s="111">
        <v>44576</v>
      </c>
      <c r="T1530">
        <v>3330.5307619999999</v>
      </c>
    </row>
    <row r="1531" spans="17:20" x14ac:dyDescent="0.25">
      <c r="Q1531" s="111">
        <v>43428</v>
      </c>
      <c r="R1531">
        <v>4347.6899409999996</v>
      </c>
      <c r="S1531" s="111">
        <v>44577</v>
      </c>
      <c r="T1531">
        <v>3350.921875</v>
      </c>
    </row>
    <row r="1532" spans="17:20" x14ac:dyDescent="0.25">
      <c r="Q1532" s="111">
        <v>43429</v>
      </c>
      <c r="R1532">
        <v>3880.780029</v>
      </c>
      <c r="S1532" s="111">
        <v>44578</v>
      </c>
      <c r="T1532">
        <v>3212.304932</v>
      </c>
    </row>
    <row r="1533" spans="17:20" x14ac:dyDescent="0.25">
      <c r="Q1533" s="111">
        <v>43430</v>
      </c>
      <c r="R1533">
        <v>4015.070068</v>
      </c>
      <c r="S1533" s="111">
        <v>44579</v>
      </c>
      <c r="T1533">
        <v>3164.0251459999999</v>
      </c>
    </row>
    <row r="1534" spans="17:20" x14ac:dyDescent="0.25">
      <c r="Q1534" s="111">
        <v>43431</v>
      </c>
      <c r="R1534">
        <v>3765.9499510000001</v>
      </c>
      <c r="S1534" s="111">
        <v>44580</v>
      </c>
      <c r="T1534">
        <v>3095.8259280000002</v>
      </c>
    </row>
    <row r="1535" spans="17:20" x14ac:dyDescent="0.25">
      <c r="Q1535" s="111">
        <v>43432</v>
      </c>
      <c r="R1535">
        <v>3822.469971</v>
      </c>
      <c r="S1535" s="111">
        <v>44581</v>
      </c>
      <c r="T1535">
        <v>3001.1201169999999</v>
      </c>
    </row>
    <row r="1536" spans="17:20" x14ac:dyDescent="0.25">
      <c r="Q1536" s="111">
        <v>43433</v>
      </c>
      <c r="R1536">
        <v>4269.0043949999999</v>
      </c>
      <c r="S1536" s="111">
        <v>44582</v>
      </c>
      <c r="T1536">
        <v>2557.9316410000001</v>
      </c>
    </row>
    <row r="1537" spans="17:20" x14ac:dyDescent="0.25">
      <c r="Q1537" s="111">
        <v>43434</v>
      </c>
      <c r="R1537">
        <v>4289.0888670000004</v>
      </c>
      <c r="S1537" s="111">
        <v>44583</v>
      </c>
      <c r="T1537">
        <v>2405.1811520000001</v>
      </c>
    </row>
    <row r="1538" spans="17:20" x14ac:dyDescent="0.25">
      <c r="Q1538" s="111">
        <v>43435</v>
      </c>
      <c r="R1538">
        <v>4024.4643550000001</v>
      </c>
      <c r="S1538" s="111">
        <v>44584</v>
      </c>
      <c r="T1538">
        <v>2535.0390630000002</v>
      </c>
    </row>
    <row r="1539" spans="17:20" x14ac:dyDescent="0.25">
      <c r="Q1539" s="111">
        <v>43436</v>
      </c>
      <c r="R1539">
        <v>4200.7333980000003</v>
      </c>
      <c r="S1539" s="111">
        <v>44585</v>
      </c>
      <c r="T1539">
        <v>2440.3522950000001</v>
      </c>
    </row>
    <row r="1540" spans="17:20" x14ac:dyDescent="0.25">
      <c r="Q1540" s="111">
        <v>43437</v>
      </c>
      <c r="R1540">
        <v>4147.3237300000001</v>
      </c>
      <c r="S1540" s="111">
        <v>44586</v>
      </c>
      <c r="T1540">
        <v>2455.9350589999999</v>
      </c>
    </row>
    <row r="1541" spans="17:20" x14ac:dyDescent="0.25">
      <c r="Q1541" s="111">
        <v>43438</v>
      </c>
      <c r="R1541">
        <v>3886.294922</v>
      </c>
      <c r="S1541" s="111">
        <v>44587</v>
      </c>
      <c r="T1541">
        <v>2468.0302729999999</v>
      </c>
    </row>
    <row r="1542" spans="17:20" x14ac:dyDescent="0.25">
      <c r="Q1542" s="111">
        <v>43439</v>
      </c>
      <c r="R1542">
        <v>3958.8947750000002</v>
      </c>
      <c r="S1542" s="111">
        <v>44588</v>
      </c>
      <c r="T1542">
        <v>2423.001221</v>
      </c>
    </row>
    <row r="1543" spans="17:20" x14ac:dyDescent="0.25">
      <c r="Q1543" s="111">
        <v>43440</v>
      </c>
      <c r="R1543">
        <v>3754.0744629999999</v>
      </c>
      <c r="S1543" s="111">
        <v>44589</v>
      </c>
      <c r="T1543">
        <v>2547.0920409999999</v>
      </c>
    </row>
    <row r="1544" spans="17:20" x14ac:dyDescent="0.25">
      <c r="Q1544" s="111">
        <v>43441</v>
      </c>
      <c r="R1544">
        <v>3512.5903320000002</v>
      </c>
      <c r="S1544" s="111">
        <v>44590</v>
      </c>
      <c r="T1544">
        <v>2597.0847170000002</v>
      </c>
    </row>
    <row r="1545" spans="17:20" x14ac:dyDescent="0.25">
      <c r="Q1545" s="111">
        <v>43442</v>
      </c>
      <c r="R1545">
        <v>3421.9104000000002</v>
      </c>
      <c r="S1545" s="111">
        <v>44591</v>
      </c>
      <c r="T1545">
        <v>2603.4665530000002</v>
      </c>
    </row>
    <row r="1546" spans="17:20" x14ac:dyDescent="0.25">
      <c r="Q1546" s="111">
        <v>43443</v>
      </c>
      <c r="R1546">
        <v>3473.227539</v>
      </c>
      <c r="S1546" s="111">
        <v>44592</v>
      </c>
      <c r="T1546">
        <v>2688.2788089999999</v>
      </c>
    </row>
    <row r="1547" spans="17:20" x14ac:dyDescent="0.25">
      <c r="Q1547" s="111">
        <v>43444</v>
      </c>
      <c r="R1547">
        <v>3612.0463869999999</v>
      </c>
      <c r="S1547" s="111">
        <v>44593</v>
      </c>
      <c r="T1547">
        <v>2792.1171880000002</v>
      </c>
    </row>
    <row r="1548" spans="17:20" x14ac:dyDescent="0.25">
      <c r="Q1548" s="111">
        <v>43445</v>
      </c>
      <c r="R1548">
        <v>3497.5546880000002</v>
      </c>
      <c r="S1548" s="111">
        <v>44594</v>
      </c>
      <c r="T1548">
        <v>2682.8540039999998</v>
      </c>
    </row>
    <row r="1549" spans="17:20" x14ac:dyDescent="0.25">
      <c r="Q1549" s="111">
        <v>43446</v>
      </c>
      <c r="R1549">
        <v>3421.4582519999999</v>
      </c>
      <c r="S1549" s="111">
        <v>44595</v>
      </c>
      <c r="T1549">
        <v>2679.1625979999999</v>
      </c>
    </row>
    <row r="1550" spans="17:20" x14ac:dyDescent="0.25">
      <c r="Q1550" s="111">
        <v>43447</v>
      </c>
      <c r="R1550">
        <v>3487.8793949999999</v>
      </c>
      <c r="S1550" s="111">
        <v>44596</v>
      </c>
      <c r="T1550">
        <v>2983.586914</v>
      </c>
    </row>
    <row r="1551" spans="17:20" x14ac:dyDescent="0.25">
      <c r="Q1551" s="111">
        <v>43448</v>
      </c>
      <c r="R1551">
        <v>3311.751953</v>
      </c>
      <c r="S1551" s="111">
        <v>44597</v>
      </c>
      <c r="T1551">
        <v>3014.648193</v>
      </c>
    </row>
    <row r="1552" spans="17:20" x14ac:dyDescent="0.25">
      <c r="Q1552" s="111">
        <v>43449</v>
      </c>
      <c r="R1552">
        <v>3243.9975589999999</v>
      </c>
      <c r="S1552" s="111">
        <v>44598</v>
      </c>
      <c r="T1552">
        <v>3057.4760740000002</v>
      </c>
    </row>
    <row r="1553" spans="17:20" x14ac:dyDescent="0.25">
      <c r="Q1553" s="111">
        <v>43450</v>
      </c>
      <c r="R1553">
        <v>3236.2746579999998</v>
      </c>
      <c r="S1553" s="111">
        <v>44599</v>
      </c>
      <c r="T1553">
        <v>3142.470703</v>
      </c>
    </row>
    <row r="1554" spans="17:20" x14ac:dyDescent="0.25">
      <c r="Q1554" s="111">
        <v>43451</v>
      </c>
      <c r="R1554">
        <v>3253.123047</v>
      </c>
      <c r="S1554" s="111">
        <v>44600</v>
      </c>
      <c r="T1554">
        <v>3122.608643</v>
      </c>
    </row>
    <row r="1555" spans="17:20" x14ac:dyDescent="0.25">
      <c r="Q1555" s="111">
        <v>43452</v>
      </c>
      <c r="R1555">
        <v>3544.7614749999998</v>
      </c>
      <c r="S1555" s="111">
        <v>44601</v>
      </c>
      <c r="T1555">
        <v>3239.4570309999999</v>
      </c>
    </row>
    <row r="1556" spans="17:20" x14ac:dyDescent="0.25">
      <c r="Q1556" s="111">
        <v>43453</v>
      </c>
      <c r="R1556">
        <v>3706.8249510000001</v>
      </c>
      <c r="S1556" s="111">
        <v>44602</v>
      </c>
      <c r="T1556">
        <v>3077.4821780000002</v>
      </c>
    </row>
    <row r="1557" spans="17:20" x14ac:dyDescent="0.25">
      <c r="Q1557" s="111">
        <v>43454</v>
      </c>
      <c r="R1557">
        <v>3742.195068</v>
      </c>
      <c r="S1557" s="111">
        <v>44603</v>
      </c>
      <c r="T1557">
        <v>2927.3835450000001</v>
      </c>
    </row>
    <row r="1558" spans="17:20" x14ac:dyDescent="0.25">
      <c r="Q1558" s="111">
        <v>43455</v>
      </c>
      <c r="R1558">
        <v>4133.7036129999997</v>
      </c>
      <c r="S1558" s="111">
        <v>44604</v>
      </c>
      <c r="T1558">
        <v>2917.3627929999998</v>
      </c>
    </row>
    <row r="1559" spans="17:20" x14ac:dyDescent="0.25">
      <c r="Q1559" s="111">
        <v>43456</v>
      </c>
      <c r="R1559">
        <v>3898.08374</v>
      </c>
      <c r="S1559" s="111">
        <v>44605</v>
      </c>
      <c r="T1559">
        <v>2883.4633789999998</v>
      </c>
    </row>
    <row r="1560" spans="17:20" x14ac:dyDescent="0.25">
      <c r="Q1560" s="111">
        <v>43457</v>
      </c>
      <c r="R1560">
        <v>4020.9946289999998</v>
      </c>
      <c r="S1560" s="111">
        <v>44606</v>
      </c>
      <c r="T1560">
        <v>2933.4790039999998</v>
      </c>
    </row>
    <row r="1561" spans="17:20" x14ac:dyDescent="0.25">
      <c r="Q1561" s="111">
        <v>43458</v>
      </c>
      <c r="R1561">
        <v>4000.3317870000001</v>
      </c>
      <c r="S1561" s="111">
        <v>44607</v>
      </c>
      <c r="T1561">
        <v>3179.8771969999998</v>
      </c>
    </row>
    <row r="1562" spans="17:20" x14ac:dyDescent="0.25">
      <c r="Q1562" s="111">
        <v>43459</v>
      </c>
      <c r="R1562">
        <v>4081.030518</v>
      </c>
      <c r="S1562" s="111">
        <v>44608</v>
      </c>
      <c r="T1562">
        <v>3127.830078</v>
      </c>
    </row>
    <row r="1563" spans="17:20" x14ac:dyDescent="0.25">
      <c r="Q1563" s="111">
        <v>43460</v>
      </c>
      <c r="R1563">
        <v>3819.6667480000001</v>
      </c>
      <c r="S1563" s="111">
        <v>44609</v>
      </c>
      <c r="T1563">
        <v>2881.4819339999999</v>
      </c>
    </row>
    <row r="1564" spans="17:20" x14ac:dyDescent="0.25">
      <c r="Q1564" s="111">
        <v>43461</v>
      </c>
      <c r="R1564">
        <v>3854.6884770000001</v>
      </c>
      <c r="S1564" s="111">
        <v>44610</v>
      </c>
      <c r="T1564">
        <v>2785.727539</v>
      </c>
    </row>
    <row r="1565" spans="17:20" x14ac:dyDescent="0.25">
      <c r="Q1565" s="111">
        <v>43462</v>
      </c>
      <c r="R1565">
        <v>3653.131836</v>
      </c>
      <c r="S1565" s="111">
        <v>44611</v>
      </c>
      <c r="T1565">
        <v>2763.701172</v>
      </c>
    </row>
    <row r="1566" spans="17:20" x14ac:dyDescent="0.25">
      <c r="Q1566" s="111">
        <v>43463</v>
      </c>
      <c r="R1566">
        <v>3932.4916990000002</v>
      </c>
      <c r="S1566" s="111">
        <v>44612</v>
      </c>
      <c r="T1566">
        <v>2628.6484380000002</v>
      </c>
    </row>
    <row r="1567" spans="17:20" x14ac:dyDescent="0.25">
      <c r="Q1567" s="111">
        <v>43464</v>
      </c>
      <c r="R1567">
        <v>3822.3847660000001</v>
      </c>
      <c r="S1567" s="111">
        <v>44613</v>
      </c>
      <c r="T1567">
        <v>2573.8161620000001</v>
      </c>
    </row>
    <row r="1568" spans="17:20" x14ac:dyDescent="0.25">
      <c r="Q1568" s="111">
        <v>43465</v>
      </c>
      <c r="R1568">
        <v>3866.8391109999998</v>
      </c>
      <c r="S1568" s="111">
        <v>44614</v>
      </c>
      <c r="T1568">
        <v>2639.2993160000001</v>
      </c>
    </row>
    <row r="1569" spans="17:20" x14ac:dyDescent="0.25">
      <c r="Q1569" s="111">
        <v>43466</v>
      </c>
      <c r="R1569">
        <v>3746.7133789999998</v>
      </c>
      <c r="S1569" s="111">
        <v>44615</v>
      </c>
      <c r="T1569">
        <v>2590.3596189999998</v>
      </c>
    </row>
    <row r="1570" spans="17:20" x14ac:dyDescent="0.25">
      <c r="Q1570" s="111">
        <v>43467</v>
      </c>
      <c r="R1570">
        <v>3849.2163089999999</v>
      </c>
      <c r="S1570" s="111">
        <v>44616</v>
      </c>
      <c r="T1570">
        <v>2598.0671390000002</v>
      </c>
    </row>
    <row r="1571" spans="17:20" x14ac:dyDescent="0.25">
      <c r="Q1571" s="111">
        <v>43468</v>
      </c>
      <c r="R1571">
        <v>3931.0485840000001</v>
      </c>
      <c r="S1571" s="111">
        <v>44617</v>
      </c>
      <c r="T1571">
        <v>2764.5356449999999</v>
      </c>
    </row>
    <row r="1572" spans="17:20" x14ac:dyDescent="0.25">
      <c r="Q1572" s="111">
        <v>43469</v>
      </c>
      <c r="R1572">
        <v>3832.040039</v>
      </c>
      <c r="S1572" s="111">
        <v>44618</v>
      </c>
      <c r="T1572">
        <v>2781.1118160000001</v>
      </c>
    </row>
    <row r="1573" spans="17:20" x14ac:dyDescent="0.25">
      <c r="Q1573" s="111">
        <v>43470</v>
      </c>
      <c r="R1573">
        <v>3851.9738769999999</v>
      </c>
      <c r="S1573" s="111">
        <v>44619</v>
      </c>
      <c r="T1573">
        <v>2621.8017580000001</v>
      </c>
    </row>
    <row r="1574" spans="17:20" x14ac:dyDescent="0.25">
      <c r="Q1574" s="111">
        <v>43471</v>
      </c>
      <c r="R1574">
        <v>3836.5190429999998</v>
      </c>
      <c r="S1574" s="111">
        <v>44620</v>
      </c>
      <c r="T1574">
        <v>2919.201172</v>
      </c>
    </row>
    <row r="1575" spans="17:20" x14ac:dyDescent="0.25">
      <c r="Q1575" s="111">
        <v>43472</v>
      </c>
      <c r="R1575">
        <v>4078.584961</v>
      </c>
      <c r="S1575" s="111">
        <v>44621</v>
      </c>
      <c r="T1575">
        <v>2972.485107</v>
      </c>
    </row>
    <row r="1576" spans="17:20" x14ac:dyDescent="0.25">
      <c r="Q1576" s="111">
        <v>43473</v>
      </c>
      <c r="R1576">
        <v>4028.4721679999998</v>
      </c>
      <c r="S1576" s="111">
        <v>44622</v>
      </c>
      <c r="T1576">
        <v>2950.1184079999998</v>
      </c>
    </row>
    <row r="1577" spans="17:20" x14ac:dyDescent="0.25">
      <c r="Q1577" s="111">
        <v>43474</v>
      </c>
      <c r="R1577">
        <v>4031.5520019999999</v>
      </c>
      <c r="S1577" s="111">
        <v>44623</v>
      </c>
      <c r="T1577">
        <v>2834.4689939999998</v>
      </c>
    </row>
    <row r="1578" spans="17:20" x14ac:dyDescent="0.25">
      <c r="Q1578" s="111">
        <v>43475</v>
      </c>
      <c r="R1578">
        <v>4034.4113769999999</v>
      </c>
      <c r="S1578" s="111">
        <v>44624</v>
      </c>
      <c r="T1578">
        <v>2617.1560060000002</v>
      </c>
    </row>
    <row r="1579" spans="17:20" x14ac:dyDescent="0.25">
      <c r="Q1579" s="111">
        <v>43476</v>
      </c>
      <c r="R1579">
        <v>3674.0153810000002</v>
      </c>
      <c r="S1579" s="111">
        <v>44625</v>
      </c>
      <c r="T1579">
        <v>2664.8310550000001</v>
      </c>
    </row>
    <row r="1580" spans="17:20" x14ac:dyDescent="0.25">
      <c r="Q1580" s="111">
        <v>43477</v>
      </c>
      <c r="R1580">
        <v>3686.9731449999999</v>
      </c>
      <c r="S1580" s="111">
        <v>44626</v>
      </c>
      <c r="T1580">
        <v>2555.0373540000001</v>
      </c>
    </row>
    <row r="1581" spans="17:20" x14ac:dyDescent="0.25">
      <c r="Q1581" s="111">
        <v>43478</v>
      </c>
      <c r="R1581">
        <v>3658.868164</v>
      </c>
      <c r="S1581" s="111">
        <v>44627</v>
      </c>
      <c r="T1581">
        <v>2497.77124</v>
      </c>
    </row>
    <row r="1582" spans="17:20" x14ac:dyDescent="0.25">
      <c r="Q1582" s="111">
        <v>43479</v>
      </c>
      <c r="R1582">
        <v>3557.3110350000002</v>
      </c>
      <c r="S1582" s="111">
        <v>44628</v>
      </c>
      <c r="T1582">
        <v>2576.7475589999999</v>
      </c>
    </row>
    <row r="1583" spans="17:20" x14ac:dyDescent="0.25">
      <c r="Q1583" s="111">
        <v>43480</v>
      </c>
      <c r="R1583">
        <v>3704.2163089999999</v>
      </c>
      <c r="S1583" s="111">
        <v>44629</v>
      </c>
      <c r="T1583">
        <v>2729.7834469999998</v>
      </c>
    </row>
    <row r="1584" spans="17:20" x14ac:dyDescent="0.25">
      <c r="Q1584" s="111">
        <v>43481</v>
      </c>
      <c r="R1584">
        <v>3631.5097660000001</v>
      </c>
      <c r="S1584" s="111">
        <v>44630</v>
      </c>
      <c r="T1584">
        <v>2608.0485840000001</v>
      </c>
    </row>
    <row r="1585" spans="17:20" x14ac:dyDescent="0.25">
      <c r="Q1585" s="111">
        <v>43482</v>
      </c>
      <c r="R1585">
        <v>3651.8710940000001</v>
      </c>
      <c r="S1585" s="111">
        <v>44631</v>
      </c>
      <c r="T1585">
        <v>2559.5629880000001</v>
      </c>
    </row>
    <row r="1586" spans="17:20" x14ac:dyDescent="0.25">
      <c r="Q1586" s="111">
        <v>43483</v>
      </c>
      <c r="R1586">
        <v>3677.9904790000001</v>
      </c>
      <c r="S1586" s="111">
        <v>44632</v>
      </c>
      <c r="T1586">
        <v>2574.7541500000002</v>
      </c>
    </row>
    <row r="1587" spans="17:20" x14ac:dyDescent="0.25">
      <c r="Q1587" s="111">
        <v>43484</v>
      </c>
      <c r="R1587">
        <v>3652.3779300000001</v>
      </c>
      <c r="S1587" s="111">
        <v>44633</v>
      </c>
      <c r="T1587">
        <v>2518.9445799999999</v>
      </c>
    </row>
    <row r="1588" spans="17:20" x14ac:dyDescent="0.25">
      <c r="Q1588" s="111">
        <v>43485</v>
      </c>
      <c r="R1588">
        <v>3725.4460450000001</v>
      </c>
      <c r="S1588" s="111">
        <v>44634</v>
      </c>
      <c r="T1588">
        <v>2590.6960450000001</v>
      </c>
    </row>
    <row r="1589" spans="17:20" x14ac:dyDescent="0.25">
      <c r="Q1589" s="111">
        <v>43486</v>
      </c>
      <c r="R1589">
        <v>3600.3728030000002</v>
      </c>
      <c r="S1589" s="111">
        <v>44635</v>
      </c>
      <c r="T1589">
        <v>2620.1496579999998</v>
      </c>
    </row>
    <row r="1590" spans="17:20" x14ac:dyDescent="0.25">
      <c r="Q1590" s="111">
        <v>43487</v>
      </c>
      <c r="R1590">
        <v>3575.0812989999999</v>
      </c>
      <c r="S1590" s="111">
        <v>44636</v>
      </c>
      <c r="T1590">
        <v>2772.055664</v>
      </c>
    </row>
    <row r="1591" spans="17:20" x14ac:dyDescent="0.25">
      <c r="Q1591" s="111">
        <v>43488</v>
      </c>
      <c r="R1591">
        <v>3605.5571289999998</v>
      </c>
      <c r="S1591" s="111">
        <v>44637</v>
      </c>
      <c r="T1591">
        <v>2814.8544919999999</v>
      </c>
    </row>
    <row r="1592" spans="17:20" x14ac:dyDescent="0.25">
      <c r="Q1592" s="111">
        <v>43489</v>
      </c>
      <c r="R1592">
        <v>3584.5002439999998</v>
      </c>
      <c r="S1592" s="111">
        <v>44638</v>
      </c>
      <c r="T1592">
        <v>2945.343018</v>
      </c>
    </row>
    <row r="1593" spans="17:20" x14ac:dyDescent="0.25">
      <c r="Q1593" s="111">
        <v>43490</v>
      </c>
      <c r="R1593">
        <v>3607.3903810000002</v>
      </c>
      <c r="S1593" s="111">
        <v>44639</v>
      </c>
      <c r="T1593">
        <v>2946.2570799999999</v>
      </c>
    </row>
    <row r="1594" spans="17:20" x14ac:dyDescent="0.25">
      <c r="Q1594" s="111">
        <v>43491</v>
      </c>
      <c r="R1594">
        <v>3599.7153320000002</v>
      </c>
      <c r="S1594" s="111">
        <v>44640</v>
      </c>
      <c r="T1594">
        <v>2860.4592290000001</v>
      </c>
    </row>
    <row r="1595" spans="17:20" x14ac:dyDescent="0.25">
      <c r="Q1595" s="111">
        <v>43492</v>
      </c>
      <c r="R1595">
        <v>3604.6872560000002</v>
      </c>
      <c r="S1595" s="111">
        <v>44641</v>
      </c>
      <c r="T1595">
        <v>2897.9765630000002</v>
      </c>
    </row>
    <row r="1596" spans="17:20" x14ac:dyDescent="0.25">
      <c r="Q1596" s="111">
        <v>43493</v>
      </c>
      <c r="R1596">
        <v>3584.283203</v>
      </c>
      <c r="S1596" s="111">
        <v>44642</v>
      </c>
      <c r="T1596">
        <v>2973.1311040000001</v>
      </c>
    </row>
    <row r="1597" spans="17:20" x14ac:dyDescent="0.25">
      <c r="Q1597" s="111">
        <v>43494</v>
      </c>
      <c r="R1597">
        <v>3468.8701169999999</v>
      </c>
      <c r="S1597" s="111">
        <v>44643</v>
      </c>
      <c r="T1597">
        <v>3031.0671390000002</v>
      </c>
    </row>
    <row r="1598" spans="17:20" x14ac:dyDescent="0.25">
      <c r="Q1598" s="111">
        <v>43495</v>
      </c>
      <c r="R1598">
        <v>3443.8969729999999</v>
      </c>
      <c r="S1598" s="111">
        <v>44644</v>
      </c>
      <c r="T1598">
        <v>3108.0620119999999</v>
      </c>
    </row>
    <row r="1599" spans="17:20" x14ac:dyDescent="0.25">
      <c r="Q1599" s="111">
        <v>43496</v>
      </c>
      <c r="R1599">
        <v>3485.4091800000001</v>
      </c>
      <c r="S1599" s="111">
        <v>44645</v>
      </c>
      <c r="T1599">
        <v>3106.6713869999999</v>
      </c>
    </row>
    <row r="1600" spans="17:20" x14ac:dyDescent="0.25">
      <c r="Q1600" s="111">
        <v>43497</v>
      </c>
      <c r="R1600">
        <v>3460.5471189999998</v>
      </c>
      <c r="S1600" s="111">
        <v>44646</v>
      </c>
      <c r="T1600">
        <v>3143.1789549999999</v>
      </c>
    </row>
    <row r="1601" spans="17:20" x14ac:dyDescent="0.25">
      <c r="Q1601" s="111">
        <v>43498</v>
      </c>
      <c r="R1601">
        <v>3484.6259770000001</v>
      </c>
      <c r="S1601" s="111">
        <v>44647</v>
      </c>
      <c r="T1601">
        <v>3291.5776369999999</v>
      </c>
    </row>
    <row r="1602" spans="17:20" x14ac:dyDescent="0.25">
      <c r="Q1602" s="111">
        <v>43499</v>
      </c>
      <c r="R1602">
        <v>3516.1396479999999</v>
      </c>
      <c r="S1602" s="111">
        <v>44648</v>
      </c>
      <c r="T1602">
        <v>3336.6345209999999</v>
      </c>
    </row>
    <row r="1603" spans="17:20" x14ac:dyDescent="0.25">
      <c r="Q1603" s="111">
        <v>43500</v>
      </c>
      <c r="R1603">
        <v>3467.2116700000001</v>
      </c>
      <c r="S1603" s="111">
        <v>44649</v>
      </c>
      <c r="T1603">
        <v>3401.9877929999998</v>
      </c>
    </row>
    <row r="1604" spans="17:20" x14ac:dyDescent="0.25">
      <c r="Q1604" s="111">
        <v>43501</v>
      </c>
      <c r="R1604">
        <v>3454.9509280000002</v>
      </c>
      <c r="S1604" s="111">
        <v>44650</v>
      </c>
      <c r="T1604">
        <v>3385.1579590000001</v>
      </c>
    </row>
    <row r="1605" spans="17:20" x14ac:dyDescent="0.25">
      <c r="Q1605" s="111">
        <v>43502</v>
      </c>
      <c r="R1605">
        <v>3469.091797</v>
      </c>
      <c r="S1605" s="111">
        <v>44651</v>
      </c>
      <c r="T1605">
        <v>3281.6428219999998</v>
      </c>
    </row>
    <row r="1606" spans="17:20" x14ac:dyDescent="0.25">
      <c r="Q1606" s="111">
        <v>43503</v>
      </c>
      <c r="R1606">
        <v>3414.929443</v>
      </c>
      <c r="S1606" s="111">
        <v>44652</v>
      </c>
      <c r="T1606">
        <v>3449.5522460000002</v>
      </c>
    </row>
    <row r="1607" spans="17:20" x14ac:dyDescent="0.25">
      <c r="Q1607" s="111">
        <v>43504</v>
      </c>
      <c r="R1607">
        <v>3401.3764649999998</v>
      </c>
      <c r="S1607" s="111">
        <v>44653</v>
      </c>
      <c r="T1607">
        <v>3445.0593260000001</v>
      </c>
    </row>
    <row r="1608" spans="17:20" x14ac:dyDescent="0.25">
      <c r="Q1608" s="111">
        <v>43505</v>
      </c>
      <c r="R1608">
        <v>3671.5859380000002</v>
      </c>
      <c r="S1608" s="111">
        <v>44654</v>
      </c>
      <c r="T1608">
        <v>3522.8334960000002</v>
      </c>
    </row>
    <row r="1609" spans="17:20" x14ac:dyDescent="0.25">
      <c r="Q1609" s="111">
        <v>43506</v>
      </c>
      <c r="R1609">
        <v>3673.2014159999999</v>
      </c>
      <c r="S1609" s="111">
        <v>44655</v>
      </c>
      <c r="T1609">
        <v>3521.241211</v>
      </c>
    </row>
    <row r="1610" spans="17:20" x14ac:dyDescent="0.25">
      <c r="Q1610" s="111">
        <v>43507</v>
      </c>
      <c r="R1610">
        <v>3695.6130370000001</v>
      </c>
      <c r="S1610" s="111">
        <v>44656</v>
      </c>
      <c r="T1610">
        <v>3411.7924800000001</v>
      </c>
    </row>
    <row r="1611" spans="17:20" x14ac:dyDescent="0.25">
      <c r="Q1611" s="111">
        <v>43508</v>
      </c>
      <c r="R1611">
        <v>3642.751953</v>
      </c>
      <c r="S1611" s="111">
        <v>44657</v>
      </c>
      <c r="T1611">
        <v>3171.6918949999999</v>
      </c>
    </row>
    <row r="1612" spans="17:20" x14ac:dyDescent="0.25">
      <c r="Q1612" s="111">
        <v>43509</v>
      </c>
      <c r="R1612">
        <v>3653.6040039999998</v>
      </c>
      <c r="S1612" s="111">
        <v>44658</v>
      </c>
      <c r="T1612">
        <v>3233.2746579999998</v>
      </c>
    </row>
    <row r="1613" spans="17:20" x14ac:dyDescent="0.25">
      <c r="Q1613" s="111">
        <v>43510</v>
      </c>
      <c r="R1613">
        <v>3631.1701659999999</v>
      </c>
      <c r="S1613" s="111">
        <v>44659</v>
      </c>
      <c r="T1613">
        <v>3192.0739749999998</v>
      </c>
    </row>
    <row r="1614" spans="17:20" x14ac:dyDescent="0.25">
      <c r="Q1614" s="111">
        <v>43511</v>
      </c>
      <c r="R1614">
        <v>3617.3684079999998</v>
      </c>
      <c r="S1614" s="111">
        <v>44660</v>
      </c>
      <c r="T1614">
        <v>3261.91626</v>
      </c>
    </row>
    <row r="1615" spans="17:20" x14ac:dyDescent="0.25">
      <c r="Q1615" s="111">
        <v>43512</v>
      </c>
      <c r="R1615">
        <v>3615.2702640000002</v>
      </c>
      <c r="S1615" s="111">
        <v>44661</v>
      </c>
      <c r="T1615">
        <v>3211.866943</v>
      </c>
    </row>
    <row r="1616" spans="17:20" x14ac:dyDescent="0.25">
      <c r="Q1616" s="111">
        <v>43513</v>
      </c>
      <c r="R1616">
        <v>3633.359375</v>
      </c>
      <c r="S1616" s="111">
        <v>44662</v>
      </c>
      <c r="T1616">
        <v>2981.0522460000002</v>
      </c>
    </row>
    <row r="1617" spans="17:20" x14ac:dyDescent="0.25">
      <c r="Q1617" s="111">
        <v>43514</v>
      </c>
      <c r="R1617">
        <v>3671.3698730000001</v>
      </c>
      <c r="S1617" s="111">
        <v>44663</v>
      </c>
      <c r="T1617">
        <v>3030.3764649999998</v>
      </c>
    </row>
    <row r="1618" spans="17:20" x14ac:dyDescent="0.25">
      <c r="Q1618" s="111">
        <v>43515</v>
      </c>
      <c r="R1618">
        <v>3911.6616210000002</v>
      </c>
      <c r="S1618" s="111">
        <v>44664</v>
      </c>
      <c r="T1618">
        <v>3118.3442380000001</v>
      </c>
    </row>
    <row r="1619" spans="17:20" x14ac:dyDescent="0.25">
      <c r="Q1619" s="111">
        <v>43516</v>
      </c>
      <c r="R1619">
        <v>3946.6850589999999</v>
      </c>
      <c r="S1619" s="111">
        <v>44665</v>
      </c>
      <c r="T1619">
        <v>3019.9094239999999</v>
      </c>
    </row>
    <row r="1620" spans="17:20" x14ac:dyDescent="0.25">
      <c r="Q1620" s="111">
        <v>43517</v>
      </c>
      <c r="R1620">
        <v>4000.256836</v>
      </c>
      <c r="S1620" s="111">
        <v>44666</v>
      </c>
      <c r="T1620">
        <v>3040.9165039999998</v>
      </c>
    </row>
    <row r="1621" spans="17:20" x14ac:dyDescent="0.25">
      <c r="Q1621" s="111">
        <v>43518</v>
      </c>
      <c r="R1621">
        <v>3952.4064939999998</v>
      </c>
      <c r="S1621" s="111">
        <v>44667</v>
      </c>
      <c r="T1621">
        <v>3062.3103030000002</v>
      </c>
    </row>
    <row r="1622" spans="17:20" x14ac:dyDescent="0.25">
      <c r="Q1622" s="111">
        <v>43519</v>
      </c>
      <c r="R1622">
        <v>3998.91626</v>
      </c>
      <c r="S1622" s="111">
        <v>44668</v>
      </c>
      <c r="T1622">
        <v>2993.4033199999999</v>
      </c>
    </row>
    <row r="1623" spans="17:20" x14ac:dyDescent="0.25">
      <c r="Q1623" s="111">
        <v>43520</v>
      </c>
      <c r="R1623">
        <v>4145.4580079999996</v>
      </c>
      <c r="S1623" s="111">
        <v>44669</v>
      </c>
      <c r="T1623">
        <v>3057.6066890000002</v>
      </c>
    </row>
    <row r="1624" spans="17:20" x14ac:dyDescent="0.25">
      <c r="Q1624" s="111">
        <v>43521</v>
      </c>
      <c r="R1624">
        <v>3807.0024410000001</v>
      </c>
      <c r="S1624" s="111">
        <v>44670</v>
      </c>
      <c r="T1624">
        <v>3104.1064449999999</v>
      </c>
    </row>
    <row r="1625" spans="17:20" x14ac:dyDescent="0.25">
      <c r="Q1625" s="111">
        <v>43522</v>
      </c>
      <c r="R1625">
        <v>3878.6972660000001</v>
      </c>
      <c r="S1625" s="111">
        <v>44671</v>
      </c>
      <c r="T1625">
        <v>3077.7458499999998</v>
      </c>
    </row>
    <row r="1626" spans="17:20" x14ac:dyDescent="0.25">
      <c r="Q1626" s="111">
        <v>43523</v>
      </c>
      <c r="R1626">
        <v>3857.4797359999998</v>
      </c>
      <c r="S1626" s="111">
        <v>44672</v>
      </c>
      <c r="T1626">
        <v>2987.4807129999999</v>
      </c>
    </row>
    <row r="1627" spans="17:20" x14ac:dyDescent="0.25">
      <c r="Q1627" s="111">
        <v>43524</v>
      </c>
      <c r="R1627">
        <v>3848.2619629999999</v>
      </c>
      <c r="S1627" s="111">
        <v>44673</v>
      </c>
      <c r="T1627">
        <v>2964.835693</v>
      </c>
    </row>
    <row r="1628" spans="17:20" x14ac:dyDescent="0.25">
      <c r="Q1628" s="111">
        <v>43525</v>
      </c>
      <c r="R1628">
        <v>3853.7570799999999</v>
      </c>
      <c r="S1628" s="111">
        <v>44674</v>
      </c>
      <c r="T1628">
        <v>2938.1140140000002</v>
      </c>
    </row>
    <row r="1629" spans="17:20" x14ac:dyDescent="0.25">
      <c r="Q1629" s="111">
        <v>43526</v>
      </c>
      <c r="R1629">
        <v>3855.318115</v>
      </c>
      <c r="S1629" s="111">
        <v>44675</v>
      </c>
      <c r="T1629">
        <v>2922.7326659999999</v>
      </c>
    </row>
    <row r="1630" spans="17:20" x14ac:dyDescent="0.25">
      <c r="Q1630" s="111">
        <v>43527</v>
      </c>
      <c r="R1630">
        <v>3862.2661130000001</v>
      </c>
      <c r="S1630" s="111">
        <v>44676</v>
      </c>
      <c r="T1630">
        <v>3009.3935550000001</v>
      </c>
    </row>
    <row r="1631" spans="17:20" x14ac:dyDescent="0.25">
      <c r="Q1631" s="111">
        <v>43528</v>
      </c>
      <c r="R1631">
        <v>3845.0915530000002</v>
      </c>
      <c r="S1631" s="111">
        <v>44677</v>
      </c>
      <c r="T1631">
        <v>2808.2983399999998</v>
      </c>
    </row>
    <row r="1632" spans="17:20" x14ac:dyDescent="0.25">
      <c r="Q1632" s="111">
        <v>43529</v>
      </c>
      <c r="R1632">
        <v>3759.8325199999999</v>
      </c>
      <c r="S1632" s="111">
        <v>44678</v>
      </c>
      <c r="T1632">
        <v>2888.9296880000002</v>
      </c>
    </row>
    <row r="1633" spans="17:20" x14ac:dyDescent="0.25">
      <c r="Q1633" s="111">
        <v>43530</v>
      </c>
      <c r="R1633">
        <v>3897.0810550000001</v>
      </c>
      <c r="S1633" s="111">
        <v>44679</v>
      </c>
      <c r="T1633">
        <v>2936.9409179999998</v>
      </c>
    </row>
    <row r="1634" spans="17:20" x14ac:dyDescent="0.25">
      <c r="Q1634" s="111">
        <v>43531</v>
      </c>
      <c r="R1634">
        <v>3903.3847660000001</v>
      </c>
      <c r="S1634" s="111">
        <v>44680</v>
      </c>
      <c r="T1634">
        <v>2815.601807</v>
      </c>
    </row>
    <row r="1635" spans="17:20" x14ac:dyDescent="0.25">
      <c r="Q1635" s="111">
        <v>43532</v>
      </c>
      <c r="R1635">
        <v>3913.2258299999999</v>
      </c>
      <c r="S1635" s="111">
        <v>44681</v>
      </c>
      <c r="T1635">
        <v>2730.186768</v>
      </c>
    </row>
    <row r="1636" spans="17:20" x14ac:dyDescent="0.25">
      <c r="Q1636" s="111">
        <v>43533</v>
      </c>
      <c r="R1636">
        <v>3894.55249</v>
      </c>
      <c r="S1636" s="111">
        <v>44682</v>
      </c>
      <c r="T1636">
        <v>2827.7561040000001</v>
      </c>
    </row>
    <row r="1637" spans="17:20" x14ac:dyDescent="0.25">
      <c r="Q1637" s="111">
        <v>43534</v>
      </c>
      <c r="R1637">
        <v>3966.1743160000001</v>
      </c>
      <c r="S1637" s="111">
        <v>44683</v>
      </c>
      <c r="T1637">
        <v>2857.4104000000002</v>
      </c>
    </row>
    <row r="1638" spans="17:20" x14ac:dyDescent="0.25">
      <c r="Q1638" s="111">
        <v>43535</v>
      </c>
      <c r="R1638">
        <v>3953.7402339999999</v>
      </c>
      <c r="S1638" s="111">
        <v>44684</v>
      </c>
      <c r="T1638">
        <v>2783.476318</v>
      </c>
    </row>
    <row r="1639" spans="17:20" x14ac:dyDescent="0.25">
      <c r="Q1639" s="111">
        <v>43536</v>
      </c>
      <c r="R1639">
        <v>3903.7583009999998</v>
      </c>
      <c r="S1639" s="111">
        <v>44685</v>
      </c>
      <c r="T1639">
        <v>2940.6447750000002</v>
      </c>
    </row>
    <row r="1640" spans="17:20" x14ac:dyDescent="0.25">
      <c r="Q1640" s="111">
        <v>43537</v>
      </c>
      <c r="R1640">
        <v>3913.0473630000001</v>
      </c>
      <c r="S1640" s="111">
        <v>44686</v>
      </c>
      <c r="T1640">
        <v>2749.213135</v>
      </c>
    </row>
    <row r="1641" spans="17:20" x14ac:dyDescent="0.25">
      <c r="Q1641" s="111">
        <v>43538</v>
      </c>
      <c r="R1641">
        <v>3905.576904</v>
      </c>
      <c r="S1641" s="111">
        <v>44687</v>
      </c>
      <c r="T1641">
        <v>2694.9797359999998</v>
      </c>
    </row>
    <row r="1642" spans="17:20" x14ac:dyDescent="0.25">
      <c r="Q1642" s="111">
        <v>43539</v>
      </c>
      <c r="R1642">
        <v>3926.6633299999999</v>
      </c>
      <c r="S1642" s="111">
        <v>44688</v>
      </c>
      <c r="T1642">
        <v>2636.093018</v>
      </c>
    </row>
    <row r="1643" spans="17:20" x14ac:dyDescent="0.25">
      <c r="Q1643" s="111">
        <v>43540</v>
      </c>
      <c r="R1643">
        <v>3963.9001459999999</v>
      </c>
      <c r="S1643" s="111">
        <v>44689</v>
      </c>
      <c r="T1643">
        <v>2517.459961</v>
      </c>
    </row>
    <row r="1644" spans="17:20" x14ac:dyDescent="0.25">
      <c r="Q1644" s="111">
        <v>43541</v>
      </c>
      <c r="R1644">
        <v>4047.719482</v>
      </c>
      <c r="S1644" s="111">
        <v>44690</v>
      </c>
      <c r="T1644">
        <v>2245.4304200000001</v>
      </c>
    </row>
    <row r="1645" spans="17:20" x14ac:dyDescent="0.25">
      <c r="Q1645" s="111">
        <v>43542</v>
      </c>
      <c r="R1645">
        <v>4029.9685060000002</v>
      </c>
      <c r="S1645" s="111">
        <v>44691</v>
      </c>
      <c r="T1645">
        <v>2343.5109859999998</v>
      </c>
    </row>
    <row r="1646" spans="17:20" x14ac:dyDescent="0.25">
      <c r="Q1646" s="111">
        <v>43543</v>
      </c>
      <c r="R1646">
        <v>4032.6918949999999</v>
      </c>
      <c r="S1646" s="111">
        <v>44692</v>
      </c>
      <c r="T1646">
        <v>2072.108643</v>
      </c>
    </row>
    <row r="1647" spans="17:20" x14ac:dyDescent="0.25">
      <c r="Q1647" s="111">
        <v>43544</v>
      </c>
      <c r="R1647">
        <v>4070.7939449999999</v>
      </c>
      <c r="S1647" s="111">
        <v>44693</v>
      </c>
      <c r="T1647">
        <v>1961.701538</v>
      </c>
    </row>
    <row r="1648" spans="17:20" x14ac:dyDescent="0.25">
      <c r="Q1648" s="111">
        <v>43545</v>
      </c>
      <c r="R1648">
        <v>4083.953857</v>
      </c>
      <c r="S1648" s="111">
        <v>44694</v>
      </c>
      <c r="T1648">
        <v>2014.4182129999999</v>
      </c>
    </row>
    <row r="1649" spans="17:20" x14ac:dyDescent="0.25">
      <c r="Q1649" s="111">
        <v>43546</v>
      </c>
      <c r="R1649">
        <v>4028.5146479999999</v>
      </c>
      <c r="S1649" s="111">
        <v>44695</v>
      </c>
      <c r="T1649">
        <v>2056.2739259999998</v>
      </c>
    </row>
    <row r="1650" spans="17:20" x14ac:dyDescent="0.25">
      <c r="Q1650" s="111">
        <v>43547</v>
      </c>
      <c r="R1650">
        <v>4022.7133789999998</v>
      </c>
      <c r="S1650" s="111">
        <v>44696</v>
      </c>
      <c r="T1650">
        <v>2145.7067870000001</v>
      </c>
    </row>
    <row r="1651" spans="17:20" x14ac:dyDescent="0.25">
      <c r="Q1651" s="111">
        <v>43548</v>
      </c>
      <c r="R1651">
        <v>4035.1635740000002</v>
      </c>
      <c r="S1651" s="111">
        <v>44697</v>
      </c>
      <c r="T1651">
        <v>2022.725952</v>
      </c>
    </row>
    <row r="1652" spans="17:20" x14ac:dyDescent="0.25">
      <c r="Q1652" s="111">
        <v>43549</v>
      </c>
      <c r="R1652">
        <v>4024.1127929999998</v>
      </c>
      <c r="S1652" s="111">
        <v>44698</v>
      </c>
      <c r="T1652">
        <v>2090.4091800000001</v>
      </c>
    </row>
    <row r="1653" spans="17:20" x14ac:dyDescent="0.25">
      <c r="Q1653" s="111">
        <v>43550</v>
      </c>
      <c r="R1653">
        <v>3969.22876</v>
      </c>
      <c r="S1653" s="111">
        <v>44699</v>
      </c>
      <c r="T1653">
        <v>1916.6561280000001</v>
      </c>
    </row>
    <row r="1654" spans="17:20" x14ac:dyDescent="0.25">
      <c r="Q1654" s="111">
        <v>43551</v>
      </c>
      <c r="R1654">
        <v>3984.2448730000001</v>
      </c>
      <c r="S1654" s="111">
        <v>44700</v>
      </c>
      <c r="T1654">
        <v>2018.336182</v>
      </c>
    </row>
    <row r="1655" spans="17:20" x14ac:dyDescent="0.25">
      <c r="Q1655" s="111">
        <v>43552</v>
      </c>
      <c r="R1655">
        <v>4087.5844729999999</v>
      </c>
      <c r="S1655" s="111">
        <v>44701</v>
      </c>
      <c r="T1655">
        <v>1961.3156739999999</v>
      </c>
    </row>
    <row r="1656" spans="17:20" x14ac:dyDescent="0.25">
      <c r="Q1656" s="111">
        <v>43553</v>
      </c>
      <c r="R1656">
        <v>4068.2998050000001</v>
      </c>
      <c r="S1656" s="111">
        <v>44702</v>
      </c>
      <c r="T1656">
        <v>1974.518311</v>
      </c>
    </row>
    <row r="1657" spans="17:20" x14ac:dyDescent="0.25">
      <c r="Q1657" s="111">
        <v>43554</v>
      </c>
      <c r="R1657">
        <v>4092.1362300000001</v>
      </c>
      <c r="S1657" s="111">
        <v>44703</v>
      </c>
      <c r="T1657">
        <v>2043.1701660000001</v>
      </c>
    </row>
    <row r="1658" spans="17:20" x14ac:dyDescent="0.25">
      <c r="Q1658" s="111">
        <v>43555</v>
      </c>
      <c r="R1658">
        <v>4105.4560549999997</v>
      </c>
      <c r="S1658" s="111">
        <v>44704</v>
      </c>
      <c r="T1658">
        <v>1972.181885</v>
      </c>
    </row>
    <row r="1659" spans="17:20" x14ac:dyDescent="0.25">
      <c r="Q1659" s="111">
        <v>43556</v>
      </c>
      <c r="R1659">
        <v>4105.3623049999997</v>
      </c>
      <c r="S1659" s="111">
        <v>44705</v>
      </c>
      <c r="T1659">
        <v>1978.982788</v>
      </c>
    </row>
    <row r="1660" spans="17:20" x14ac:dyDescent="0.25">
      <c r="Q1660" s="111">
        <v>43557</v>
      </c>
      <c r="R1660">
        <v>4156.9194340000004</v>
      </c>
      <c r="S1660" s="111">
        <v>44706</v>
      </c>
      <c r="T1660">
        <v>1944.8278809999999</v>
      </c>
    </row>
    <row r="1661" spans="17:20" x14ac:dyDescent="0.25">
      <c r="Q1661" s="111">
        <v>43558</v>
      </c>
      <c r="R1661">
        <v>4879.9580079999996</v>
      </c>
      <c r="S1661" s="111">
        <v>44707</v>
      </c>
      <c r="T1661">
        <v>1803.9133300000001</v>
      </c>
    </row>
    <row r="1662" spans="17:20" x14ac:dyDescent="0.25">
      <c r="Q1662" s="111">
        <v>43559</v>
      </c>
      <c r="R1662">
        <v>4971.3076170000004</v>
      </c>
      <c r="S1662" s="111">
        <v>44708</v>
      </c>
      <c r="T1662">
        <v>1724.9228519999999</v>
      </c>
    </row>
    <row r="1663" spans="17:20" x14ac:dyDescent="0.25">
      <c r="Q1663" s="111">
        <v>43560</v>
      </c>
      <c r="R1663">
        <v>4922.8061520000001</v>
      </c>
      <c r="S1663" s="111">
        <v>44709</v>
      </c>
      <c r="T1663">
        <v>1757.9417719999999</v>
      </c>
    </row>
    <row r="1664" spans="17:20" x14ac:dyDescent="0.25">
      <c r="Q1664" s="111">
        <v>43561</v>
      </c>
      <c r="R1664">
        <v>5036.7929690000001</v>
      </c>
      <c r="S1664" s="111">
        <v>44710</v>
      </c>
      <c r="T1664">
        <v>1812.0310059999999</v>
      </c>
    </row>
    <row r="1665" spans="17:20" x14ac:dyDescent="0.25">
      <c r="Q1665" s="111">
        <v>43562</v>
      </c>
      <c r="R1665">
        <v>5062.7939450000003</v>
      </c>
      <c r="S1665" s="111">
        <v>44711</v>
      </c>
      <c r="T1665">
        <v>1996.441284</v>
      </c>
    </row>
    <row r="1666" spans="17:20" x14ac:dyDescent="0.25">
      <c r="Q1666" s="111">
        <v>43563</v>
      </c>
      <c r="R1666">
        <v>5199.8354490000002</v>
      </c>
      <c r="S1666" s="111">
        <v>44712</v>
      </c>
      <c r="T1666">
        <v>1942.3280030000001</v>
      </c>
    </row>
    <row r="1667" spans="17:20" x14ac:dyDescent="0.25">
      <c r="Q1667" s="111">
        <v>43564</v>
      </c>
      <c r="R1667">
        <v>5289.9179690000001</v>
      </c>
      <c r="S1667" s="111">
        <v>44713</v>
      </c>
      <c r="T1667">
        <v>1823.569336</v>
      </c>
    </row>
    <row r="1668" spans="17:20" x14ac:dyDescent="0.25">
      <c r="Q1668" s="111">
        <v>43565</v>
      </c>
      <c r="R1668">
        <v>5204.1054690000001</v>
      </c>
      <c r="S1668" s="111">
        <v>44714</v>
      </c>
      <c r="T1668">
        <v>1834.150513</v>
      </c>
    </row>
    <row r="1669" spans="17:20" x14ac:dyDescent="0.25">
      <c r="Q1669" s="111">
        <v>43566</v>
      </c>
      <c r="R1669">
        <v>5325.0815430000002</v>
      </c>
      <c r="S1669" s="111">
        <v>44715</v>
      </c>
      <c r="T1669">
        <v>1775.0786129999999</v>
      </c>
    </row>
    <row r="1670" spans="17:20" x14ac:dyDescent="0.25">
      <c r="Q1670" s="111">
        <v>43567</v>
      </c>
      <c r="R1670">
        <v>5061.2006840000004</v>
      </c>
      <c r="S1670" s="111">
        <v>44716</v>
      </c>
      <c r="T1670">
        <v>1801.6094969999999</v>
      </c>
    </row>
    <row r="1671" spans="17:20" x14ac:dyDescent="0.25">
      <c r="Q1671" s="111">
        <v>43568</v>
      </c>
      <c r="R1671">
        <v>5088.8500979999999</v>
      </c>
      <c r="S1671" s="111">
        <v>44717</v>
      </c>
      <c r="T1671">
        <v>1805.204956</v>
      </c>
    </row>
    <row r="1672" spans="17:20" x14ac:dyDescent="0.25">
      <c r="Q1672" s="111">
        <v>43569</v>
      </c>
      <c r="R1672">
        <v>5095.7587890000004</v>
      </c>
      <c r="S1672" s="111">
        <v>44718</v>
      </c>
      <c r="T1672">
        <v>1859.289673</v>
      </c>
    </row>
    <row r="1673" spans="17:20" x14ac:dyDescent="0.25">
      <c r="Q1673" s="111">
        <v>43570</v>
      </c>
      <c r="R1673">
        <v>5167.3217770000001</v>
      </c>
      <c r="S1673" s="111">
        <v>44719</v>
      </c>
      <c r="T1673">
        <v>1814.0483400000001</v>
      </c>
    </row>
    <row r="1674" spans="17:20" x14ac:dyDescent="0.25">
      <c r="Q1674" s="111">
        <v>43571</v>
      </c>
      <c r="R1674">
        <v>5066.5776370000003</v>
      </c>
      <c r="S1674" s="111">
        <v>44720</v>
      </c>
      <c r="T1674">
        <v>1793.5722659999999</v>
      </c>
    </row>
    <row r="1675" spans="17:20" x14ac:dyDescent="0.25">
      <c r="Q1675" s="111">
        <v>43572</v>
      </c>
      <c r="R1675">
        <v>5236.1352539999998</v>
      </c>
      <c r="S1675" s="111">
        <v>44721</v>
      </c>
      <c r="T1675">
        <v>1789.8260499999999</v>
      </c>
    </row>
    <row r="1676" spans="17:20" x14ac:dyDescent="0.25">
      <c r="Q1676" s="111">
        <v>43573</v>
      </c>
      <c r="R1676">
        <v>5251.4804690000001</v>
      </c>
      <c r="S1676" s="111">
        <v>44722</v>
      </c>
      <c r="T1676">
        <v>1665.042236</v>
      </c>
    </row>
    <row r="1677" spans="17:20" x14ac:dyDescent="0.25">
      <c r="Q1677" s="111">
        <v>43574</v>
      </c>
      <c r="R1677">
        <v>5298.154297</v>
      </c>
      <c r="S1677" s="111">
        <v>44723</v>
      </c>
      <c r="T1677">
        <v>1529.663452</v>
      </c>
    </row>
    <row r="1678" spans="17:20" x14ac:dyDescent="0.25">
      <c r="Q1678" s="111">
        <v>43575</v>
      </c>
      <c r="R1678">
        <v>5304.1606449999999</v>
      </c>
      <c r="S1678" s="111">
        <v>44724</v>
      </c>
      <c r="T1678">
        <v>1445.216553</v>
      </c>
    </row>
    <row r="1679" spans="17:20" x14ac:dyDescent="0.25">
      <c r="Q1679" s="111">
        <v>43576</v>
      </c>
      <c r="R1679">
        <v>5335.8789059999999</v>
      </c>
      <c r="S1679" s="111">
        <v>44725</v>
      </c>
      <c r="T1679">
        <v>1204.582764</v>
      </c>
    </row>
    <row r="1680" spans="17:20" x14ac:dyDescent="0.25">
      <c r="Q1680" s="111">
        <v>43577</v>
      </c>
      <c r="R1680">
        <v>5312.4946289999998</v>
      </c>
      <c r="S1680" s="111">
        <v>44726</v>
      </c>
      <c r="T1680">
        <v>1211.662842</v>
      </c>
    </row>
    <row r="1681" spans="17:20" x14ac:dyDescent="0.25">
      <c r="Q1681" s="111">
        <v>43578</v>
      </c>
      <c r="R1681">
        <v>5399.3657229999999</v>
      </c>
      <c r="S1681" s="111">
        <v>44727</v>
      </c>
      <c r="T1681">
        <v>1233.2064210000001</v>
      </c>
    </row>
    <row r="1682" spans="17:20" x14ac:dyDescent="0.25">
      <c r="Q1682" s="111">
        <v>43579</v>
      </c>
      <c r="R1682">
        <v>5571.5083009999998</v>
      </c>
      <c r="S1682" s="111">
        <v>44728</v>
      </c>
      <c r="T1682">
        <v>1067.7307129999999</v>
      </c>
    </row>
    <row r="1683" spans="17:20" x14ac:dyDescent="0.25">
      <c r="Q1683" s="111">
        <v>43580</v>
      </c>
      <c r="R1683">
        <v>5466.5244140000004</v>
      </c>
      <c r="S1683" s="111">
        <v>44729</v>
      </c>
      <c r="T1683">
        <v>1086.5192870000001</v>
      </c>
    </row>
    <row r="1684" spans="17:20" x14ac:dyDescent="0.25">
      <c r="Q1684" s="111">
        <v>43581</v>
      </c>
      <c r="R1684">
        <v>5210.3046880000002</v>
      </c>
      <c r="S1684" s="111">
        <v>44730</v>
      </c>
      <c r="T1684">
        <v>993.63678000000004</v>
      </c>
    </row>
    <row r="1685" spans="17:20" x14ac:dyDescent="0.25">
      <c r="Q1685" s="111">
        <v>43582</v>
      </c>
      <c r="R1685">
        <v>5279.4711909999996</v>
      </c>
      <c r="S1685" s="111">
        <v>44731</v>
      </c>
      <c r="T1685">
        <v>1127.6564940000001</v>
      </c>
    </row>
    <row r="1686" spans="17:20" x14ac:dyDescent="0.25">
      <c r="Q1686" s="111">
        <v>43583</v>
      </c>
      <c r="R1686">
        <v>5271.7465819999998</v>
      </c>
      <c r="S1686" s="111">
        <v>44732</v>
      </c>
      <c r="T1686">
        <v>1127.642456</v>
      </c>
    </row>
    <row r="1687" spans="17:20" x14ac:dyDescent="0.25">
      <c r="Q1687" s="111">
        <v>43584</v>
      </c>
      <c r="R1687">
        <v>5284.8583980000003</v>
      </c>
      <c r="S1687" s="111">
        <v>44733</v>
      </c>
      <c r="T1687">
        <v>1124.8245850000001</v>
      </c>
    </row>
    <row r="1688" spans="17:20" x14ac:dyDescent="0.25">
      <c r="Q1688" s="111">
        <v>43585</v>
      </c>
      <c r="R1688">
        <v>5247.7260740000002</v>
      </c>
      <c r="S1688" s="111">
        <v>44734</v>
      </c>
      <c r="T1688">
        <v>1051.421875</v>
      </c>
    </row>
    <row r="1689" spans="17:20" x14ac:dyDescent="0.25">
      <c r="Q1689" s="111">
        <v>43586</v>
      </c>
      <c r="R1689">
        <v>5350.9145509999998</v>
      </c>
      <c r="S1689" s="111">
        <v>44735</v>
      </c>
      <c r="T1689">
        <v>1143.3867190000001</v>
      </c>
    </row>
    <row r="1690" spans="17:20" x14ac:dyDescent="0.25">
      <c r="Q1690" s="111">
        <v>43587</v>
      </c>
      <c r="R1690">
        <v>5402.4228519999997</v>
      </c>
      <c r="S1690" s="111">
        <v>44736</v>
      </c>
      <c r="T1690">
        <v>1226.8447269999999</v>
      </c>
    </row>
    <row r="1691" spans="17:20" x14ac:dyDescent="0.25">
      <c r="Q1691" s="111">
        <v>43588</v>
      </c>
      <c r="R1691">
        <v>5505.5522460000002</v>
      </c>
      <c r="S1691" s="111">
        <v>44737</v>
      </c>
      <c r="T1691">
        <v>1243.446899</v>
      </c>
    </row>
    <row r="1692" spans="17:20" x14ac:dyDescent="0.25">
      <c r="Q1692" s="111">
        <v>43589</v>
      </c>
      <c r="R1692">
        <v>5769.2026370000003</v>
      </c>
      <c r="S1692" s="111">
        <v>44738</v>
      </c>
      <c r="T1692">
        <v>1199.8316649999999</v>
      </c>
    </row>
    <row r="1693" spans="17:20" x14ac:dyDescent="0.25">
      <c r="Q1693" s="111">
        <v>43590</v>
      </c>
      <c r="R1693">
        <v>5831.0683589999999</v>
      </c>
      <c r="S1693" s="111">
        <v>44739</v>
      </c>
      <c r="T1693">
        <v>1183.9830320000001</v>
      </c>
    </row>
    <row r="1694" spans="17:20" x14ac:dyDescent="0.25">
      <c r="Q1694" s="111">
        <v>43591</v>
      </c>
      <c r="R1694">
        <v>5791.6933589999999</v>
      </c>
    </row>
    <row r="1695" spans="17:20" x14ac:dyDescent="0.25">
      <c r="Q1695" s="111">
        <v>43592</v>
      </c>
      <c r="R1695">
        <v>5745.5991210000002</v>
      </c>
    </row>
    <row r="1696" spans="17:20" x14ac:dyDescent="0.25">
      <c r="Q1696" s="111">
        <v>43593</v>
      </c>
      <c r="R1696">
        <v>5849.4814450000003</v>
      </c>
    </row>
    <row r="1697" spans="17:18" x14ac:dyDescent="0.25">
      <c r="Q1697" s="111">
        <v>43594</v>
      </c>
      <c r="R1697">
        <v>5982.3164059999999</v>
      </c>
    </row>
    <row r="1698" spans="17:18" x14ac:dyDescent="0.25">
      <c r="Q1698" s="111">
        <v>43595</v>
      </c>
      <c r="R1698">
        <v>6175.8227539999998</v>
      </c>
    </row>
    <row r="1699" spans="17:18" x14ac:dyDescent="0.25">
      <c r="Q1699" s="111">
        <v>43596</v>
      </c>
      <c r="R1699">
        <v>6379.6669920000004</v>
      </c>
    </row>
    <row r="1700" spans="17:18" x14ac:dyDescent="0.25">
      <c r="Q1700" s="111">
        <v>43597</v>
      </c>
      <c r="R1700">
        <v>7203.5073240000002</v>
      </c>
    </row>
    <row r="1701" spans="17:18" x14ac:dyDescent="0.25">
      <c r="Q1701" s="111">
        <v>43598</v>
      </c>
      <c r="R1701">
        <v>6971.1782229999999</v>
      </c>
    </row>
    <row r="1702" spans="17:18" x14ac:dyDescent="0.25">
      <c r="Q1702" s="111">
        <v>43599</v>
      </c>
      <c r="R1702">
        <v>7807.8842770000001</v>
      </c>
    </row>
    <row r="1703" spans="17:18" x14ac:dyDescent="0.25">
      <c r="Q1703" s="111">
        <v>43600</v>
      </c>
      <c r="R1703">
        <v>7989.3745120000003</v>
      </c>
    </row>
    <row r="1704" spans="17:18" x14ac:dyDescent="0.25">
      <c r="Q1704" s="111">
        <v>43601</v>
      </c>
      <c r="R1704">
        <v>8194.5009769999997</v>
      </c>
    </row>
    <row r="1705" spans="17:18" x14ac:dyDescent="0.25">
      <c r="Q1705" s="111">
        <v>43602</v>
      </c>
      <c r="R1705">
        <v>7886.9257809999999</v>
      </c>
    </row>
    <row r="1706" spans="17:18" x14ac:dyDescent="0.25">
      <c r="Q1706" s="111">
        <v>43603</v>
      </c>
      <c r="R1706">
        <v>7341.6645509999998</v>
      </c>
    </row>
    <row r="1707" spans="17:18" x14ac:dyDescent="0.25">
      <c r="Q1707" s="111">
        <v>43604</v>
      </c>
      <c r="R1707">
        <v>7267.9628910000001</v>
      </c>
    </row>
    <row r="1708" spans="17:18" x14ac:dyDescent="0.25">
      <c r="Q1708" s="111">
        <v>43605</v>
      </c>
      <c r="R1708">
        <v>8196.9238280000009</v>
      </c>
    </row>
    <row r="1709" spans="17:18" x14ac:dyDescent="0.25">
      <c r="Q1709" s="111">
        <v>43606</v>
      </c>
      <c r="R1709">
        <v>7977.9692379999997</v>
      </c>
    </row>
    <row r="1710" spans="17:18" x14ac:dyDescent="0.25">
      <c r="Q1710" s="111">
        <v>43607</v>
      </c>
      <c r="R1710">
        <v>7956.2919920000004</v>
      </c>
    </row>
    <row r="1711" spans="17:18" x14ac:dyDescent="0.25">
      <c r="Q1711" s="111">
        <v>43608</v>
      </c>
      <c r="R1711">
        <v>7677.2690430000002</v>
      </c>
    </row>
    <row r="1712" spans="17:18" x14ac:dyDescent="0.25">
      <c r="Q1712" s="111">
        <v>43609</v>
      </c>
      <c r="R1712">
        <v>7881.6953130000002</v>
      </c>
    </row>
    <row r="1713" spans="17:18" x14ac:dyDescent="0.25">
      <c r="Q1713" s="111">
        <v>43610</v>
      </c>
      <c r="R1713">
        <v>7991.8852539999998</v>
      </c>
    </row>
    <row r="1714" spans="17:18" x14ac:dyDescent="0.25">
      <c r="Q1714" s="111">
        <v>43611</v>
      </c>
      <c r="R1714">
        <v>8055.2060549999997</v>
      </c>
    </row>
    <row r="1715" spans="17:18" x14ac:dyDescent="0.25">
      <c r="Q1715" s="111">
        <v>43612</v>
      </c>
      <c r="R1715">
        <v>8674.0722659999992</v>
      </c>
    </row>
    <row r="1716" spans="17:18" x14ac:dyDescent="0.25">
      <c r="Q1716" s="111">
        <v>43613</v>
      </c>
      <c r="R1716">
        <v>8802.7578130000002</v>
      </c>
    </row>
    <row r="1717" spans="17:18" x14ac:dyDescent="0.25">
      <c r="Q1717" s="111">
        <v>43614</v>
      </c>
      <c r="R1717">
        <v>8718.5917969999991</v>
      </c>
    </row>
    <row r="1718" spans="17:18" x14ac:dyDescent="0.25">
      <c r="Q1718" s="111">
        <v>43615</v>
      </c>
      <c r="R1718">
        <v>8661.7607420000004</v>
      </c>
    </row>
    <row r="1719" spans="17:18" x14ac:dyDescent="0.25">
      <c r="Q1719" s="111">
        <v>43616</v>
      </c>
      <c r="R1719">
        <v>8320.2861329999996</v>
      </c>
    </row>
    <row r="1720" spans="17:18" x14ac:dyDescent="0.25">
      <c r="Q1720" s="111">
        <v>43617</v>
      </c>
      <c r="R1720">
        <v>8573.8398440000001</v>
      </c>
    </row>
    <row r="1721" spans="17:18" x14ac:dyDescent="0.25">
      <c r="Q1721" s="111">
        <v>43618</v>
      </c>
      <c r="R1721">
        <v>8565.4736329999996</v>
      </c>
    </row>
    <row r="1722" spans="17:18" x14ac:dyDescent="0.25">
      <c r="Q1722" s="111">
        <v>43619</v>
      </c>
      <c r="R1722">
        <v>8741.7470699999994</v>
      </c>
    </row>
    <row r="1723" spans="17:18" x14ac:dyDescent="0.25">
      <c r="Q1723" s="111">
        <v>43620</v>
      </c>
      <c r="R1723">
        <v>8210.9853519999997</v>
      </c>
    </row>
    <row r="1724" spans="17:18" x14ac:dyDescent="0.25">
      <c r="Q1724" s="111">
        <v>43621</v>
      </c>
      <c r="R1724">
        <v>7704.3432620000003</v>
      </c>
    </row>
    <row r="1725" spans="17:18" x14ac:dyDescent="0.25">
      <c r="Q1725" s="111">
        <v>43622</v>
      </c>
      <c r="R1725">
        <v>7819.6333009999998</v>
      </c>
    </row>
    <row r="1726" spans="17:18" x14ac:dyDescent="0.25">
      <c r="Q1726" s="111">
        <v>43623</v>
      </c>
      <c r="R1726">
        <v>7826.9013670000004</v>
      </c>
    </row>
    <row r="1727" spans="17:18" x14ac:dyDescent="0.25">
      <c r="Q1727" s="111">
        <v>43624</v>
      </c>
      <c r="R1727">
        <v>8036.7749020000001</v>
      </c>
    </row>
    <row r="1728" spans="17:18" x14ac:dyDescent="0.25">
      <c r="Q1728" s="111">
        <v>43625</v>
      </c>
      <c r="R1728">
        <v>7949.6748049999997</v>
      </c>
    </row>
    <row r="1729" spans="17:18" x14ac:dyDescent="0.25">
      <c r="Q1729" s="111">
        <v>43626</v>
      </c>
      <c r="R1729">
        <v>7692.2846680000002</v>
      </c>
    </row>
    <row r="1730" spans="17:18" x14ac:dyDescent="0.25">
      <c r="Q1730" s="111">
        <v>43627</v>
      </c>
      <c r="R1730">
        <v>8004.2436520000001</v>
      </c>
    </row>
    <row r="1731" spans="17:18" x14ac:dyDescent="0.25">
      <c r="Q1731" s="111">
        <v>43628</v>
      </c>
      <c r="R1731">
        <v>7925.4340819999998</v>
      </c>
    </row>
    <row r="1732" spans="17:18" x14ac:dyDescent="0.25">
      <c r="Q1732" s="111">
        <v>43629</v>
      </c>
      <c r="R1732">
        <v>8145.5454099999997</v>
      </c>
    </row>
    <row r="1733" spans="17:18" x14ac:dyDescent="0.25">
      <c r="Q1733" s="111">
        <v>43630</v>
      </c>
      <c r="R1733">
        <v>8230.8984380000002</v>
      </c>
    </row>
    <row r="1734" spans="17:18" x14ac:dyDescent="0.25">
      <c r="Q1734" s="111">
        <v>43631</v>
      </c>
      <c r="R1734">
        <v>8689.7460940000001</v>
      </c>
    </row>
    <row r="1735" spans="17:18" x14ac:dyDescent="0.25">
      <c r="Q1735" s="111">
        <v>43632</v>
      </c>
      <c r="R1735">
        <v>8841.4404300000006</v>
      </c>
    </row>
    <row r="1736" spans="17:18" x14ac:dyDescent="0.25">
      <c r="Q1736" s="111">
        <v>43633</v>
      </c>
      <c r="R1736">
        <v>8988.9238280000009</v>
      </c>
    </row>
    <row r="1737" spans="17:18" x14ac:dyDescent="0.25">
      <c r="Q1737" s="111">
        <v>43634</v>
      </c>
      <c r="R1737">
        <v>9335.4667969999991</v>
      </c>
    </row>
    <row r="1738" spans="17:18" x14ac:dyDescent="0.25">
      <c r="Q1738" s="111">
        <v>43635</v>
      </c>
      <c r="R1738">
        <v>9078.7275389999995</v>
      </c>
    </row>
    <row r="1739" spans="17:18" x14ac:dyDescent="0.25">
      <c r="Q1739" s="111">
        <v>43636</v>
      </c>
      <c r="R1739">
        <v>9273.0605469999991</v>
      </c>
    </row>
    <row r="1740" spans="17:18" x14ac:dyDescent="0.25">
      <c r="Q1740" s="111">
        <v>43637</v>
      </c>
      <c r="R1740">
        <v>9525.0742190000001</v>
      </c>
    </row>
    <row r="1741" spans="17:18" x14ac:dyDescent="0.25">
      <c r="Q1741" s="111">
        <v>43638</v>
      </c>
      <c r="R1741">
        <v>10175.923828000001</v>
      </c>
    </row>
    <row r="1742" spans="17:18" x14ac:dyDescent="0.25">
      <c r="Q1742" s="111">
        <v>43639</v>
      </c>
      <c r="R1742">
        <v>10696.691406</v>
      </c>
    </row>
    <row r="1743" spans="17:18" x14ac:dyDescent="0.25">
      <c r="Q1743" s="111">
        <v>43640</v>
      </c>
      <c r="R1743">
        <v>10853.744140999999</v>
      </c>
    </row>
    <row r="1744" spans="17:18" x14ac:dyDescent="0.25">
      <c r="Q1744" s="111">
        <v>43641</v>
      </c>
      <c r="R1744">
        <v>11007.202148</v>
      </c>
    </row>
    <row r="1745" spans="17:18" x14ac:dyDescent="0.25">
      <c r="Q1745" s="111">
        <v>43642</v>
      </c>
      <c r="R1745">
        <v>11778.581055000001</v>
      </c>
    </row>
    <row r="1746" spans="17:18" x14ac:dyDescent="0.25">
      <c r="Q1746" s="111">
        <v>43643</v>
      </c>
      <c r="R1746">
        <v>13017.125</v>
      </c>
    </row>
    <row r="1747" spans="17:18" x14ac:dyDescent="0.25">
      <c r="Q1747" s="111">
        <v>43644</v>
      </c>
      <c r="R1747">
        <v>11162.167969</v>
      </c>
    </row>
    <row r="1748" spans="17:18" x14ac:dyDescent="0.25">
      <c r="Q1748" s="111">
        <v>43645</v>
      </c>
      <c r="R1748">
        <v>12400.763671999999</v>
      </c>
    </row>
    <row r="1749" spans="17:18" x14ac:dyDescent="0.25">
      <c r="Q1749" s="111">
        <v>43646</v>
      </c>
      <c r="R1749">
        <v>11931.991211</v>
      </c>
    </row>
    <row r="1750" spans="17:18" x14ac:dyDescent="0.25">
      <c r="Q1750" s="111">
        <v>43647</v>
      </c>
      <c r="R1750">
        <v>10796.930664</v>
      </c>
    </row>
    <row r="1751" spans="17:18" x14ac:dyDescent="0.25">
      <c r="Q1751" s="111">
        <v>43648</v>
      </c>
      <c r="R1751">
        <v>10588.683594</v>
      </c>
    </row>
    <row r="1752" spans="17:18" x14ac:dyDescent="0.25">
      <c r="Q1752" s="111">
        <v>43649</v>
      </c>
      <c r="R1752">
        <v>10818.15625</v>
      </c>
    </row>
    <row r="1753" spans="17:18" x14ac:dyDescent="0.25">
      <c r="Q1753" s="111">
        <v>43650</v>
      </c>
      <c r="R1753">
        <v>11972.71875</v>
      </c>
    </row>
    <row r="1754" spans="17:18" x14ac:dyDescent="0.25">
      <c r="Q1754" s="111">
        <v>43651</v>
      </c>
      <c r="R1754">
        <v>11203.102539</v>
      </c>
    </row>
    <row r="1755" spans="17:18" x14ac:dyDescent="0.25">
      <c r="Q1755" s="111">
        <v>43652</v>
      </c>
      <c r="R1755">
        <v>10982.543944999999</v>
      </c>
    </row>
    <row r="1756" spans="17:18" x14ac:dyDescent="0.25">
      <c r="Q1756" s="111">
        <v>43653</v>
      </c>
      <c r="R1756">
        <v>11217.616211</v>
      </c>
    </row>
    <row r="1757" spans="17:18" x14ac:dyDescent="0.25">
      <c r="Q1757" s="111">
        <v>43654</v>
      </c>
      <c r="R1757">
        <v>11446.596680000001</v>
      </c>
    </row>
    <row r="1758" spans="17:18" x14ac:dyDescent="0.25">
      <c r="Q1758" s="111">
        <v>43655</v>
      </c>
      <c r="R1758">
        <v>12284.326171999999</v>
      </c>
    </row>
    <row r="1759" spans="17:18" x14ac:dyDescent="0.25">
      <c r="Q1759" s="111">
        <v>43656</v>
      </c>
      <c r="R1759">
        <v>12571.537109000001</v>
      </c>
    </row>
    <row r="1760" spans="17:18" x14ac:dyDescent="0.25">
      <c r="Q1760" s="111">
        <v>43657</v>
      </c>
      <c r="R1760">
        <v>12139.713867</v>
      </c>
    </row>
    <row r="1761" spans="17:18" x14ac:dyDescent="0.25">
      <c r="Q1761" s="111">
        <v>43658</v>
      </c>
      <c r="R1761">
        <v>11354.299805000001</v>
      </c>
    </row>
    <row r="1762" spans="17:18" x14ac:dyDescent="0.25">
      <c r="Q1762" s="111">
        <v>43659</v>
      </c>
      <c r="R1762">
        <v>11813.126953000001</v>
      </c>
    </row>
    <row r="1763" spans="17:18" x14ac:dyDescent="0.25">
      <c r="Q1763" s="111">
        <v>43660</v>
      </c>
      <c r="R1763">
        <v>11381.020508</v>
      </c>
    </row>
    <row r="1764" spans="17:18" x14ac:dyDescent="0.25">
      <c r="Q1764" s="111">
        <v>43661</v>
      </c>
      <c r="R1764">
        <v>10257.838867</v>
      </c>
    </row>
    <row r="1765" spans="17:18" x14ac:dyDescent="0.25">
      <c r="Q1765" s="111">
        <v>43662</v>
      </c>
      <c r="R1765">
        <v>10896.653319999999</v>
      </c>
    </row>
    <row r="1766" spans="17:18" x14ac:dyDescent="0.25">
      <c r="Q1766" s="111">
        <v>43663</v>
      </c>
      <c r="R1766">
        <v>9471.2138670000004</v>
      </c>
    </row>
    <row r="1767" spans="17:18" x14ac:dyDescent="0.25">
      <c r="Q1767" s="111">
        <v>43664</v>
      </c>
      <c r="R1767">
        <v>9698.5029300000006</v>
      </c>
    </row>
    <row r="1768" spans="17:18" x14ac:dyDescent="0.25">
      <c r="Q1768" s="111">
        <v>43665</v>
      </c>
      <c r="R1768">
        <v>10653.956055000001</v>
      </c>
    </row>
    <row r="1769" spans="17:18" x14ac:dyDescent="0.25">
      <c r="Q1769" s="111">
        <v>43666</v>
      </c>
      <c r="R1769">
        <v>10525.819336</v>
      </c>
    </row>
    <row r="1770" spans="17:18" x14ac:dyDescent="0.25">
      <c r="Q1770" s="111">
        <v>43667</v>
      </c>
      <c r="R1770">
        <v>10777.529296999999</v>
      </c>
    </row>
    <row r="1771" spans="17:18" x14ac:dyDescent="0.25">
      <c r="Q1771" s="111">
        <v>43668</v>
      </c>
      <c r="R1771">
        <v>10596.948242</v>
      </c>
    </row>
    <row r="1772" spans="17:18" x14ac:dyDescent="0.25">
      <c r="Q1772" s="111">
        <v>43669</v>
      </c>
      <c r="R1772">
        <v>10346.748046999999</v>
      </c>
    </row>
    <row r="1773" spans="17:18" x14ac:dyDescent="0.25">
      <c r="Q1773" s="111">
        <v>43670</v>
      </c>
      <c r="R1773">
        <v>9887.7304690000001</v>
      </c>
    </row>
    <row r="1774" spans="17:18" x14ac:dyDescent="0.25">
      <c r="Q1774" s="111">
        <v>43671</v>
      </c>
      <c r="R1774">
        <v>9809.0966800000006</v>
      </c>
    </row>
    <row r="1775" spans="17:18" x14ac:dyDescent="0.25">
      <c r="Q1775" s="111">
        <v>43672</v>
      </c>
      <c r="R1775">
        <v>9913.1269530000009</v>
      </c>
    </row>
    <row r="1776" spans="17:18" x14ac:dyDescent="0.25">
      <c r="Q1776" s="111">
        <v>43673</v>
      </c>
      <c r="R1776">
        <v>9871.1650389999995</v>
      </c>
    </row>
    <row r="1777" spans="17:18" x14ac:dyDescent="0.25">
      <c r="Q1777" s="111">
        <v>43674</v>
      </c>
      <c r="R1777">
        <v>9491.6269530000009</v>
      </c>
    </row>
    <row r="1778" spans="17:18" x14ac:dyDescent="0.25">
      <c r="Q1778" s="111">
        <v>43675</v>
      </c>
      <c r="R1778">
        <v>9548.1787110000005</v>
      </c>
    </row>
    <row r="1779" spans="17:18" x14ac:dyDescent="0.25">
      <c r="Q1779" s="111">
        <v>43676</v>
      </c>
      <c r="R1779">
        <v>9522.3291019999997</v>
      </c>
    </row>
    <row r="1780" spans="17:18" x14ac:dyDescent="0.25">
      <c r="Q1780" s="111">
        <v>43677</v>
      </c>
      <c r="R1780">
        <v>9604.0507809999999</v>
      </c>
    </row>
    <row r="1781" spans="17:18" x14ac:dyDescent="0.25">
      <c r="Q1781" s="111">
        <v>43678</v>
      </c>
      <c r="R1781">
        <v>10077.442383</v>
      </c>
    </row>
    <row r="1782" spans="17:18" x14ac:dyDescent="0.25">
      <c r="Q1782" s="111">
        <v>43679</v>
      </c>
      <c r="R1782">
        <v>10402.042969</v>
      </c>
    </row>
    <row r="1783" spans="17:18" x14ac:dyDescent="0.25">
      <c r="Q1783" s="111">
        <v>43680</v>
      </c>
      <c r="R1783">
        <v>10519.278319999999</v>
      </c>
    </row>
    <row r="1784" spans="17:18" x14ac:dyDescent="0.25">
      <c r="Q1784" s="111">
        <v>43681</v>
      </c>
      <c r="R1784">
        <v>10821.632813</v>
      </c>
    </row>
    <row r="1785" spans="17:18" x14ac:dyDescent="0.25">
      <c r="Q1785" s="111">
        <v>43682</v>
      </c>
      <c r="R1785">
        <v>10960.735352</v>
      </c>
    </row>
    <row r="1786" spans="17:18" x14ac:dyDescent="0.25">
      <c r="Q1786" s="111">
        <v>43683</v>
      </c>
      <c r="R1786">
        <v>11811.544921999999</v>
      </c>
    </row>
    <row r="1787" spans="17:18" x14ac:dyDescent="0.25">
      <c r="Q1787" s="111">
        <v>43684</v>
      </c>
      <c r="R1787">
        <v>11476.193359000001</v>
      </c>
    </row>
    <row r="1788" spans="17:18" x14ac:dyDescent="0.25">
      <c r="Q1788" s="111">
        <v>43685</v>
      </c>
      <c r="R1788">
        <v>11954.040039</v>
      </c>
    </row>
    <row r="1789" spans="17:18" x14ac:dyDescent="0.25">
      <c r="Q1789" s="111">
        <v>43686</v>
      </c>
      <c r="R1789">
        <v>11953.469727</v>
      </c>
    </row>
    <row r="1790" spans="17:18" x14ac:dyDescent="0.25">
      <c r="Q1790" s="111">
        <v>43687</v>
      </c>
      <c r="R1790">
        <v>11861.556640999999</v>
      </c>
    </row>
    <row r="1791" spans="17:18" x14ac:dyDescent="0.25">
      <c r="Q1791" s="111">
        <v>43688</v>
      </c>
      <c r="R1791">
        <v>11349.740234000001</v>
      </c>
    </row>
    <row r="1792" spans="17:18" x14ac:dyDescent="0.25">
      <c r="Q1792" s="111">
        <v>43689</v>
      </c>
      <c r="R1792">
        <v>11528.189453000001</v>
      </c>
    </row>
    <row r="1793" spans="17:18" x14ac:dyDescent="0.25">
      <c r="Q1793" s="111">
        <v>43690</v>
      </c>
      <c r="R1793">
        <v>11385.052734000001</v>
      </c>
    </row>
    <row r="1794" spans="17:18" x14ac:dyDescent="0.25">
      <c r="Q1794" s="111">
        <v>43691</v>
      </c>
      <c r="R1794">
        <v>10889.487305000001</v>
      </c>
    </row>
    <row r="1795" spans="17:18" x14ac:dyDescent="0.25">
      <c r="Q1795" s="111">
        <v>43692</v>
      </c>
      <c r="R1795">
        <v>10038.421875</v>
      </c>
    </row>
    <row r="1796" spans="17:18" x14ac:dyDescent="0.25">
      <c r="Q1796" s="111">
        <v>43693</v>
      </c>
      <c r="R1796">
        <v>10319.419921999999</v>
      </c>
    </row>
    <row r="1797" spans="17:18" x14ac:dyDescent="0.25">
      <c r="Q1797" s="111">
        <v>43694</v>
      </c>
      <c r="R1797">
        <v>10358.722656</v>
      </c>
    </row>
    <row r="1798" spans="17:18" x14ac:dyDescent="0.25">
      <c r="Q1798" s="111">
        <v>43695</v>
      </c>
      <c r="R1798">
        <v>10233.005859000001</v>
      </c>
    </row>
    <row r="1799" spans="17:18" x14ac:dyDescent="0.25">
      <c r="Q1799" s="111">
        <v>43696</v>
      </c>
      <c r="R1799">
        <v>10350.283203000001</v>
      </c>
    </row>
    <row r="1800" spans="17:18" x14ac:dyDescent="0.25">
      <c r="Q1800" s="111">
        <v>43697</v>
      </c>
      <c r="R1800">
        <v>10916.346680000001</v>
      </c>
    </row>
    <row r="1801" spans="17:18" x14ac:dyDescent="0.25">
      <c r="Q1801" s="111">
        <v>43698</v>
      </c>
      <c r="R1801">
        <v>10764.572265999999</v>
      </c>
    </row>
    <row r="1802" spans="17:18" x14ac:dyDescent="0.25">
      <c r="Q1802" s="111">
        <v>43699</v>
      </c>
      <c r="R1802">
        <v>10142.521484000001</v>
      </c>
    </row>
    <row r="1803" spans="17:18" x14ac:dyDescent="0.25">
      <c r="Q1803" s="111">
        <v>43700</v>
      </c>
      <c r="R1803">
        <v>10136.309569999999</v>
      </c>
    </row>
    <row r="1804" spans="17:18" x14ac:dyDescent="0.25">
      <c r="Q1804" s="111">
        <v>43701</v>
      </c>
      <c r="R1804">
        <v>10407.644531</v>
      </c>
    </row>
    <row r="1805" spans="17:18" x14ac:dyDescent="0.25">
      <c r="Q1805" s="111">
        <v>43702</v>
      </c>
      <c r="R1805">
        <v>10160.737305000001</v>
      </c>
    </row>
    <row r="1806" spans="17:18" x14ac:dyDescent="0.25">
      <c r="Q1806" s="111">
        <v>43703</v>
      </c>
      <c r="R1806">
        <v>10126.299805000001</v>
      </c>
    </row>
    <row r="1807" spans="17:18" x14ac:dyDescent="0.25">
      <c r="Q1807" s="111">
        <v>43704</v>
      </c>
      <c r="R1807">
        <v>10372.826171999999</v>
      </c>
    </row>
    <row r="1808" spans="17:18" x14ac:dyDescent="0.25">
      <c r="Q1808" s="111">
        <v>43705</v>
      </c>
      <c r="R1808">
        <v>10203.426758</v>
      </c>
    </row>
    <row r="1809" spans="17:18" x14ac:dyDescent="0.25">
      <c r="Q1809" s="111">
        <v>43706</v>
      </c>
      <c r="R1809">
        <v>9756.7861329999996</v>
      </c>
    </row>
    <row r="1810" spans="17:18" x14ac:dyDescent="0.25">
      <c r="Q1810" s="111">
        <v>43707</v>
      </c>
      <c r="R1810">
        <v>9514.8447269999997</v>
      </c>
    </row>
    <row r="1811" spans="17:18" x14ac:dyDescent="0.25">
      <c r="Q1811" s="111">
        <v>43708</v>
      </c>
      <c r="R1811">
        <v>9597.5390630000002</v>
      </c>
    </row>
    <row r="1812" spans="17:18" x14ac:dyDescent="0.25">
      <c r="Q1812" s="111">
        <v>43709</v>
      </c>
      <c r="R1812">
        <v>9630.5927730000003</v>
      </c>
    </row>
    <row r="1813" spans="17:18" x14ac:dyDescent="0.25">
      <c r="Q1813" s="111">
        <v>43710</v>
      </c>
      <c r="R1813">
        <v>9757.4736329999996</v>
      </c>
    </row>
    <row r="1814" spans="17:18" x14ac:dyDescent="0.25">
      <c r="Q1814" s="111">
        <v>43711</v>
      </c>
      <c r="R1814">
        <v>10345.725586</v>
      </c>
    </row>
    <row r="1815" spans="17:18" x14ac:dyDescent="0.25">
      <c r="Q1815" s="111">
        <v>43712</v>
      </c>
      <c r="R1815">
        <v>10621.180664</v>
      </c>
    </row>
    <row r="1816" spans="17:18" x14ac:dyDescent="0.25">
      <c r="Q1816" s="111">
        <v>43713</v>
      </c>
      <c r="R1816">
        <v>10588.183594</v>
      </c>
    </row>
    <row r="1817" spans="17:18" x14ac:dyDescent="0.25">
      <c r="Q1817" s="111">
        <v>43714</v>
      </c>
      <c r="R1817">
        <v>10578.198242</v>
      </c>
    </row>
    <row r="1818" spans="17:18" x14ac:dyDescent="0.25">
      <c r="Q1818" s="111">
        <v>43715</v>
      </c>
      <c r="R1818">
        <v>10353.931640999999</v>
      </c>
    </row>
    <row r="1819" spans="17:18" x14ac:dyDescent="0.25">
      <c r="Q1819" s="111">
        <v>43716</v>
      </c>
      <c r="R1819">
        <v>10518.114258</v>
      </c>
    </row>
    <row r="1820" spans="17:18" x14ac:dyDescent="0.25">
      <c r="Q1820" s="111">
        <v>43717</v>
      </c>
      <c r="R1820">
        <v>10443.228515999999</v>
      </c>
    </row>
    <row r="1821" spans="17:18" x14ac:dyDescent="0.25">
      <c r="Q1821" s="111">
        <v>43718</v>
      </c>
      <c r="R1821">
        <v>10336.408203000001</v>
      </c>
    </row>
    <row r="1822" spans="17:18" x14ac:dyDescent="0.25">
      <c r="Q1822" s="111">
        <v>43719</v>
      </c>
      <c r="R1822">
        <v>10123.035156</v>
      </c>
    </row>
    <row r="1823" spans="17:18" x14ac:dyDescent="0.25">
      <c r="Q1823" s="111">
        <v>43720</v>
      </c>
      <c r="R1823">
        <v>10176.819336</v>
      </c>
    </row>
    <row r="1824" spans="17:18" x14ac:dyDescent="0.25">
      <c r="Q1824" s="111">
        <v>43721</v>
      </c>
      <c r="R1824">
        <v>10415.362305000001</v>
      </c>
    </row>
    <row r="1825" spans="17:18" x14ac:dyDescent="0.25">
      <c r="Q1825" s="111">
        <v>43722</v>
      </c>
      <c r="R1825">
        <v>10345.403319999999</v>
      </c>
    </row>
    <row r="1826" spans="17:18" x14ac:dyDescent="0.25">
      <c r="Q1826" s="111">
        <v>43723</v>
      </c>
      <c r="R1826">
        <v>10356.465819999999</v>
      </c>
    </row>
    <row r="1827" spans="17:18" x14ac:dyDescent="0.25">
      <c r="Q1827" s="111">
        <v>43724</v>
      </c>
      <c r="R1827">
        <v>10347.222656</v>
      </c>
    </row>
    <row r="1828" spans="17:18" x14ac:dyDescent="0.25">
      <c r="Q1828" s="111">
        <v>43725</v>
      </c>
      <c r="R1828">
        <v>10281.513671999999</v>
      </c>
    </row>
    <row r="1829" spans="17:18" x14ac:dyDescent="0.25">
      <c r="Q1829" s="111">
        <v>43726</v>
      </c>
      <c r="R1829">
        <v>10247.795898</v>
      </c>
    </row>
    <row r="1830" spans="17:18" x14ac:dyDescent="0.25">
      <c r="Q1830" s="111">
        <v>43727</v>
      </c>
      <c r="R1830">
        <v>10200.496094</v>
      </c>
    </row>
    <row r="1831" spans="17:18" x14ac:dyDescent="0.25">
      <c r="Q1831" s="111">
        <v>43728</v>
      </c>
      <c r="R1831">
        <v>10266.318359000001</v>
      </c>
    </row>
    <row r="1832" spans="17:18" x14ac:dyDescent="0.25">
      <c r="Q1832" s="111">
        <v>43729</v>
      </c>
      <c r="R1832">
        <v>10183.648438</v>
      </c>
    </row>
    <row r="1833" spans="17:18" x14ac:dyDescent="0.25">
      <c r="Q1833" s="111">
        <v>43730</v>
      </c>
      <c r="R1833">
        <v>10024.115234000001</v>
      </c>
    </row>
    <row r="1834" spans="17:18" x14ac:dyDescent="0.25">
      <c r="Q1834" s="111">
        <v>43731</v>
      </c>
      <c r="R1834">
        <v>10067.962890999999</v>
      </c>
    </row>
    <row r="1835" spans="17:18" x14ac:dyDescent="0.25">
      <c r="Q1835" s="111">
        <v>43732</v>
      </c>
      <c r="R1835">
        <v>9729.3212889999995</v>
      </c>
    </row>
    <row r="1836" spans="17:18" x14ac:dyDescent="0.25">
      <c r="Q1836" s="111">
        <v>43733</v>
      </c>
      <c r="R1836">
        <v>8603.4287110000005</v>
      </c>
    </row>
    <row r="1837" spans="17:18" x14ac:dyDescent="0.25">
      <c r="Q1837" s="111">
        <v>43734</v>
      </c>
      <c r="R1837">
        <v>8487.6699219999991</v>
      </c>
    </row>
    <row r="1838" spans="17:18" x14ac:dyDescent="0.25">
      <c r="Q1838" s="111">
        <v>43735</v>
      </c>
      <c r="R1838">
        <v>8113.1010740000002</v>
      </c>
    </row>
    <row r="1839" spans="17:18" x14ac:dyDescent="0.25">
      <c r="Q1839" s="111">
        <v>43736</v>
      </c>
      <c r="R1839">
        <v>8251.2734380000002</v>
      </c>
    </row>
    <row r="1840" spans="17:18" x14ac:dyDescent="0.25">
      <c r="Q1840" s="111">
        <v>43737</v>
      </c>
      <c r="R1840">
        <v>8246.0371090000008</v>
      </c>
    </row>
    <row r="1841" spans="17:18" x14ac:dyDescent="0.25">
      <c r="Q1841" s="111">
        <v>43738</v>
      </c>
      <c r="R1841">
        <v>8104.2265630000002</v>
      </c>
    </row>
    <row r="1842" spans="17:18" x14ac:dyDescent="0.25">
      <c r="Q1842" s="111">
        <v>43739</v>
      </c>
      <c r="R1842">
        <v>8299.7207030000009</v>
      </c>
    </row>
    <row r="1843" spans="17:18" x14ac:dyDescent="0.25">
      <c r="Q1843" s="111">
        <v>43740</v>
      </c>
      <c r="R1843">
        <v>8344.2128909999992</v>
      </c>
    </row>
    <row r="1844" spans="17:18" x14ac:dyDescent="0.25">
      <c r="Q1844" s="111">
        <v>43741</v>
      </c>
      <c r="R1844">
        <v>8390.7744139999995</v>
      </c>
    </row>
    <row r="1845" spans="17:18" x14ac:dyDescent="0.25">
      <c r="Q1845" s="111">
        <v>43742</v>
      </c>
      <c r="R1845">
        <v>8259.4941409999992</v>
      </c>
    </row>
    <row r="1846" spans="17:18" x14ac:dyDescent="0.25">
      <c r="Q1846" s="111">
        <v>43743</v>
      </c>
      <c r="R1846">
        <v>8210.1494139999995</v>
      </c>
    </row>
    <row r="1847" spans="17:18" x14ac:dyDescent="0.25">
      <c r="Q1847" s="111">
        <v>43744</v>
      </c>
      <c r="R1847">
        <v>8149.876953</v>
      </c>
    </row>
    <row r="1848" spans="17:18" x14ac:dyDescent="0.25">
      <c r="Q1848" s="111">
        <v>43745</v>
      </c>
      <c r="R1848">
        <v>7989.1206050000001</v>
      </c>
    </row>
    <row r="1849" spans="17:18" x14ac:dyDescent="0.25">
      <c r="Q1849" s="111">
        <v>43746</v>
      </c>
      <c r="R1849">
        <v>8246.8496090000008</v>
      </c>
    </row>
    <row r="1850" spans="17:18" x14ac:dyDescent="0.25">
      <c r="Q1850" s="111">
        <v>43747</v>
      </c>
      <c r="R1850">
        <v>8229.8408199999994</v>
      </c>
    </row>
    <row r="1851" spans="17:18" x14ac:dyDescent="0.25">
      <c r="Q1851" s="111">
        <v>43748</v>
      </c>
      <c r="R1851">
        <v>8585.2802730000003</v>
      </c>
    </row>
    <row r="1852" spans="17:18" x14ac:dyDescent="0.25">
      <c r="Q1852" s="111">
        <v>43749</v>
      </c>
      <c r="R1852">
        <v>8585.2626949999994</v>
      </c>
    </row>
    <row r="1853" spans="17:18" x14ac:dyDescent="0.25">
      <c r="Q1853" s="111">
        <v>43750</v>
      </c>
      <c r="R1853">
        <v>8315.6650389999995</v>
      </c>
    </row>
    <row r="1854" spans="17:18" x14ac:dyDescent="0.25">
      <c r="Q1854" s="111">
        <v>43751</v>
      </c>
      <c r="R1854">
        <v>8336.9023440000001</v>
      </c>
    </row>
    <row r="1855" spans="17:18" x14ac:dyDescent="0.25">
      <c r="Q1855" s="111">
        <v>43752</v>
      </c>
      <c r="R1855">
        <v>8320.8320309999999</v>
      </c>
    </row>
    <row r="1856" spans="17:18" x14ac:dyDescent="0.25">
      <c r="Q1856" s="111">
        <v>43753</v>
      </c>
      <c r="R1856">
        <v>8373.4580079999996</v>
      </c>
    </row>
    <row r="1857" spans="17:18" x14ac:dyDescent="0.25">
      <c r="Q1857" s="111">
        <v>43754</v>
      </c>
      <c r="R1857">
        <v>8204.6748050000006</v>
      </c>
    </row>
    <row r="1858" spans="17:18" x14ac:dyDescent="0.25">
      <c r="Q1858" s="111">
        <v>43755</v>
      </c>
      <c r="R1858">
        <v>8047.8125</v>
      </c>
    </row>
    <row r="1859" spans="17:18" x14ac:dyDescent="0.25">
      <c r="Q1859" s="111">
        <v>43756</v>
      </c>
      <c r="R1859">
        <v>8100.9335940000001</v>
      </c>
    </row>
    <row r="1860" spans="17:18" x14ac:dyDescent="0.25">
      <c r="Q1860" s="111">
        <v>43757</v>
      </c>
      <c r="R1860">
        <v>7973.8037109999996</v>
      </c>
    </row>
    <row r="1861" spans="17:18" x14ac:dyDescent="0.25">
      <c r="Q1861" s="111">
        <v>43758</v>
      </c>
      <c r="R1861">
        <v>7997.8071289999998</v>
      </c>
    </row>
    <row r="1862" spans="17:18" x14ac:dyDescent="0.25">
      <c r="Q1862" s="111">
        <v>43759</v>
      </c>
      <c r="R1862">
        <v>8225.1152340000008</v>
      </c>
    </row>
    <row r="1863" spans="17:18" x14ac:dyDescent="0.25">
      <c r="Q1863" s="111">
        <v>43760</v>
      </c>
      <c r="R1863">
        <v>8243.4023440000001</v>
      </c>
    </row>
    <row r="1864" spans="17:18" x14ac:dyDescent="0.25">
      <c r="Q1864" s="111">
        <v>43761</v>
      </c>
      <c r="R1864">
        <v>8076.2285160000001</v>
      </c>
    </row>
    <row r="1865" spans="17:18" x14ac:dyDescent="0.25">
      <c r="Q1865" s="111">
        <v>43762</v>
      </c>
      <c r="R1865">
        <v>7509.7280270000001</v>
      </c>
    </row>
    <row r="1866" spans="17:18" x14ac:dyDescent="0.25">
      <c r="Q1866" s="111">
        <v>43763</v>
      </c>
      <c r="R1866">
        <v>7490.703125</v>
      </c>
    </row>
    <row r="1867" spans="17:18" x14ac:dyDescent="0.25">
      <c r="Q1867" s="111">
        <v>43764</v>
      </c>
      <c r="R1867">
        <v>8667.5771480000003</v>
      </c>
    </row>
    <row r="1868" spans="17:18" x14ac:dyDescent="0.25">
      <c r="Q1868" s="111">
        <v>43765</v>
      </c>
      <c r="R1868">
        <v>9241.7070309999999</v>
      </c>
    </row>
    <row r="1869" spans="17:18" x14ac:dyDescent="0.25">
      <c r="Q1869" s="111">
        <v>43766</v>
      </c>
      <c r="R1869">
        <v>9565.1015630000002</v>
      </c>
    </row>
    <row r="1870" spans="17:18" x14ac:dyDescent="0.25">
      <c r="Q1870" s="111">
        <v>43767</v>
      </c>
      <c r="R1870">
        <v>9248.4404300000006</v>
      </c>
    </row>
    <row r="1871" spans="17:18" x14ac:dyDescent="0.25">
      <c r="Q1871" s="111">
        <v>43768</v>
      </c>
      <c r="R1871">
        <v>9422.4628909999992</v>
      </c>
    </row>
    <row r="1872" spans="17:18" x14ac:dyDescent="0.25">
      <c r="Q1872" s="111">
        <v>43769</v>
      </c>
      <c r="R1872">
        <v>9202.4580079999996</v>
      </c>
    </row>
    <row r="1873" spans="17:18" x14ac:dyDescent="0.25">
      <c r="Q1873" s="111">
        <v>43770</v>
      </c>
      <c r="R1873">
        <v>9193.9921880000002</v>
      </c>
    </row>
    <row r="1874" spans="17:18" x14ac:dyDescent="0.25">
      <c r="Q1874" s="111">
        <v>43771</v>
      </c>
      <c r="R1874">
        <v>9259.7832030000009</v>
      </c>
    </row>
    <row r="1875" spans="17:18" x14ac:dyDescent="0.25">
      <c r="Q1875" s="111">
        <v>43772</v>
      </c>
      <c r="R1875">
        <v>9324.7871090000008</v>
      </c>
    </row>
    <row r="1876" spans="17:18" x14ac:dyDescent="0.25">
      <c r="Q1876" s="111">
        <v>43773</v>
      </c>
      <c r="R1876">
        <v>9235.6074219999991</v>
      </c>
    </row>
    <row r="1877" spans="17:18" x14ac:dyDescent="0.25">
      <c r="Q1877" s="111">
        <v>43774</v>
      </c>
      <c r="R1877">
        <v>9413.0048829999996</v>
      </c>
    </row>
    <row r="1878" spans="17:18" x14ac:dyDescent="0.25">
      <c r="Q1878" s="111">
        <v>43775</v>
      </c>
      <c r="R1878">
        <v>9340.8642579999996</v>
      </c>
    </row>
    <row r="1879" spans="17:18" x14ac:dyDescent="0.25">
      <c r="Q1879" s="111">
        <v>43776</v>
      </c>
      <c r="R1879">
        <v>9352.3935550000006</v>
      </c>
    </row>
    <row r="1880" spans="17:18" x14ac:dyDescent="0.25">
      <c r="Q1880" s="111">
        <v>43777</v>
      </c>
      <c r="R1880">
        <v>9265.3681639999995</v>
      </c>
    </row>
    <row r="1881" spans="17:18" x14ac:dyDescent="0.25">
      <c r="Q1881" s="111">
        <v>43778</v>
      </c>
      <c r="R1881">
        <v>8809.46875</v>
      </c>
    </row>
    <row r="1882" spans="17:18" x14ac:dyDescent="0.25">
      <c r="Q1882" s="111">
        <v>43779</v>
      </c>
      <c r="R1882">
        <v>8812.4892579999996</v>
      </c>
    </row>
    <row r="1883" spans="17:18" x14ac:dyDescent="0.25">
      <c r="Q1883" s="111">
        <v>43780</v>
      </c>
      <c r="R1883">
        <v>9056.9179690000001</v>
      </c>
    </row>
    <row r="1884" spans="17:18" x14ac:dyDescent="0.25">
      <c r="Q1884" s="111">
        <v>43781</v>
      </c>
      <c r="R1884">
        <v>8759.7519530000009</v>
      </c>
    </row>
    <row r="1885" spans="17:18" x14ac:dyDescent="0.25">
      <c r="Q1885" s="111">
        <v>43782</v>
      </c>
      <c r="R1885">
        <v>8812.0332030000009</v>
      </c>
    </row>
    <row r="1886" spans="17:18" x14ac:dyDescent="0.25">
      <c r="Q1886" s="111">
        <v>43783</v>
      </c>
      <c r="R1886">
        <v>8811.9365230000003</v>
      </c>
    </row>
    <row r="1887" spans="17:18" x14ac:dyDescent="0.25">
      <c r="Q1887" s="111">
        <v>43784</v>
      </c>
      <c r="R1887">
        <v>8705.7080079999996</v>
      </c>
    </row>
    <row r="1888" spans="17:18" x14ac:dyDescent="0.25">
      <c r="Q1888" s="111">
        <v>43785</v>
      </c>
      <c r="R1888">
        <v>8491.1660159999992</v>
      </c>
    </row>
    <row r="1889" spans="17:18" x14ac:dyDescent="0.25">
      <c r="Q1889" s="111">
        <v>43786</v>
      </c>
      <c r="R1889">
        <v>8549.4707030000009</v>
      </c>
    </row>
    <row r="1890" spans="17:18" x14ac:dyDescent="0.25">
      <c r="Q1890" s="111">
        <v>43787</v>
      </c>
      <c r="R1890">
        <v>8573.9804690000001</v>
      </c>
    </row>
    <row r="1891" spans="17:18" x14ac:dyDescent="0.25">
      <c r="Q1891" s="111">
        <v>43788</v>
      </c>
      <c r="R1891">
        <v>8305.1347659999992</v>
      </c>
    </row>
    <row r="1892" spans="17:18" x14ac:dyDescent="0.25">
      <c r="Q1892" s="111">
        <v>43789</v>
      </c>
      <c r="R1892">
        <v>8203.6132809999999</v>
      </c>
    </row>
    <row r="1893" spans="17:18" x14ac:dyDescent="0.25">
      <c r="Q1893" s="111">
        <v>43790</v>
      </c>
      <c r="R1893">
        <v>8023.6445309999999</v>
      </c>
    </row>
    <row r="1894" spans="17:18" x14ac:dyDescent="0.25">
      <c r="Q1894" s="111">
        <v>43791</v>
      </c>
      <c r="R1894">
        <v>7643.5693359999996</v>
      </c>
    </row>
    <row r="1895" spans="17:18" x14ac:dyDescent="0.25">
      <c r="Q1895" s="111">
        <v>43792</v>
      </c>
      <c r="R1895">
        <v>7296.1645509999998</v>
      </c>
    </row>
    <row r="1896" spans="17:18" x14ac:dyDescent="0.25">
      <c r="Q1896" s="111">
        <v>43793</v>
      </c>
      <c r="R1896">
        <v>7398.6337890000004</v>
      </c>
    </row>
    <row r="1897" spans="17:18" x14ac:dyDescent="0.25">
      <c r="Q1897" s="111">
        <v>43794</v>
      </c>
      <c r="R1897">
        <v>7039.9770509999998</v>
      </c>
    </row>
    <row r="1898" spans="17:18" x14ac:dyDescent="0.25">
      <c r="Q1898" s="111">
        <v>43795</v>
      </c>
      <c r="R1898">
        <v>7145.1591799999997</v>
      </c>
    </row>
    <row r="1899" spans="17:18" x14ac:dyDescent="0.25">
      <c r="Q1899" s="111">
        <v>43796</v>
      </c>
      <c r="R1899">
        <v>7220.8808589999999</v>
      </c>
    </row>
    <row r="1900" spans="17:18" x14ac:dyDescent="0.25">
      <c r="Q1900" s="111">
        <v>43797</v>
      </c>
      <c r="R1900">
        <v>7536.8203130000002</v>
      </c>
    </row>
    <row r="1901" spans="17:18" x14ac:dyDescent="0.25">
      <c r="Q1901" s="111">
        <v>43798</v>
      </c>
      <c r="R1901">
        <v>7466.7270509999998</v>
      </c>
    </row>
    <row r="1902" spans="17:18" x14ac:dyDescent="0.25">
      <c r="Q1902" s="111">
        <v>43799</v>
      </c>
      <c r="R1902">
        <v>7764.0571289999998</v>
      </c>
    </row>
    <row r="1903" spans="17:18" x14ac:dyDescent="0.25">
      <c r="Q1903" s="111">
        <v>43800</v>
      </c>
      <c r="R1903">
        <v>7571.6162109999996</v>
      </c>
    </row>
    <row r="1904" spans="17:18" x14ac:dyDescent="0.25">
      <c r="Q1904" s="111">
        <v>43801</v>
      </c>
      <c r="R1904">
        <v>7424.0361329999996</v>
      </c>
    </row>
    <row r="1905" spans="17:18" x14ac:dyDescent="0.25">
      <c r="Q1905" s="111">
        <v>43802</v>
      </c>
      <c r="R1905">
        <v>7323.9755859999996</v>
      </c>
    </row>
    <row r="1906" spans="17:18" x14ac:dyDescent="0.25">
      <c r="Q1906" s="111">
        <v>43803</v>
      </c>
      <c r="R1906">
        <v>7320.125</v>
      </c>
    </row>
    <row r="1907" spans="17:18" x14ac:dyDescent="0.25">
      <c r="Q1907" s="111">
        <v>43804</v>
      </c>
      <c r="R1907">
        <v>7253.2416990000002</v>
      </c>
    </row>
    <row r="1908" spans="17:18" x14ac:dyDescent="0.25">
      <c r="Q1908" s="111">
        <v>43805</v>
      </c>
      <c r="R1908">
        <v>7450.5615230000003</v>
      </c>
    </row>
    <row r="1909" spans="17:18" x14ac:dyDescent="0.25">
      <c r="Q1909" s="111">
        <v>43806</v>
      </c>
      <c r="R1909">
        <v>7547.265625</v>
      </c>
    </row>
    <row r="1910" spans="17:18" x14ac:dyDescent="0.25">
      <c r="Q1910" s="111">
        <v>43807</v>
      </c>
      <c r="R1910">
        <v>7551.3388670000004</v>
      </c>
    </row>
    <row r="1911" spans="17:18" x14ac:dyDescent="0.25">
      <c r="Q1911" s="111">
        <v>43808</v>
      </c>
      <c r="R1911">
        <v>7561.7954099999997</v>
      </c>
    </row>
    <row r="1912" spans="17:18" x14ac:dyDescent="0.25">
      <c r="Q1912" s="111">
        <v>43809</v>
      </c>
      <c r="R1912">
        <v>7397.1342770000001</v>
      </c>
    </row>
    <row r="1913" spans="17:18" x14ac:dyDescent="0.25">
      <c r="Q1913" s="111">
        <v>43810</v>
      </c>
      <c r="R1913">
        <v>7277.1977539999998</v>
      </c>
    </row>
    <row r="1914" spans="17:18" x14ac:dyDescent="0.25">
      <c r="Q1914" s="111">
        <v>43811</v>
      </c>
      <c r="R1914">
        <v>7216.7387699999999</v>
      </c>
    </row>
    <row r="1915" spans="17:18" x14ac:dyDescent="0.25">
      <c r="Q1915" s="111">
        <v>43812</v>
      </c>
      <c r="R1915">
        <v>7244.6621089999999</v>
      </c>
    </row>
    <row r="1916" spans="17:18" x14ac:dyDescent="0.25">
      <c r="Q1916" s="111">
        <v>43813</v>
      </c>
      <c r="R1916">
        <v>7268.9028319999998</v>
      </c>
    </row>
    <row r="1917" spans="17:18" x14ac:dyDescent="0.25">
      <c r="Q1917" s="111">
        <v>43814</v>
      </c>
      <c r="R1917">
        <v>7124.2397460000002</v>
      </c>
    </row>
    <row r="1918" spans="17:18" x14ac:dyDescent="0.25">
      <c r="Q1918" s="111">
        <v>43815</v>
      </c>
      <c r="R1918">
        <v>7153.6630859999996</v>
      </c>
    </row>
    <row r="1919" spans="17:18" x14ac:dyDescent="0.25">
      <c r="Q1919" s="111">
        <v>43816</v>
      </c>
      <c r="R1919">
        <v>6931.3154299999997</v>
      </c>
    </row>
    <row r="1920" spans="17:18" x14ac:dyDescent="0.25">
      <c r="Q1920" s="111">
        <v>43817</v>
      </c>
      <c r="R1920">
        <v>6647.6982420000004</v>
      </c>
    </row>
    <row r="1921" spans="17:18" x14ac:dyDescent="0.25">
      <c r="Q1921" s="111">
        <v>43818</v>
      </c>
      <c r="R1921">
        <v>7277.5908200000003</v>
      </c>
    </row>
    <row r="1922" spans="17:18" x14ac:dyDescent="0.25">
      <c r="Q1922" s="111">
        <v>43819</v>
      </c>
      <c r="R1922">
        <v>7208.6367190000001</v>
      </c>
    </row>
    <row r="1923" spans="17:18" x14ac:dyDescent="0.25">
      <c r="Q1923" s="111">
        <v>43820</v>
      </c>
      <c r="R1923">
        <v>7220.59375</v>
      </c>
    </row>
    <row r="1924" spans="17:18" x14ac:dyDescent="0.25">
      <c r="Q1924" s="111">
        <v>43821</v>
      </c>
      <c r="R1924">
        <v>7191.1884769999997</v>
      </c>
    </row>
    <row r="1925" spans="17:18" x14ac:dyDescent="0.25">
      <c r="Q1925" s="111">
        <v>43822</v>
      </c>
      <c r="R1925">
        <v>7508.9023440000001</v>
      </c>
    </row>
    <row r="1926" spans="17:18" x14ac:dyDescent="0.25">
      <c r="Q1926" s="111">
        <v>43823</v>
      </c>
      <c r="R1926">
        <v>7354.3930659999996</v>
      </c>
    </row>
    <row r="1927" spans="17:18" x14ac:dyDescent="0.25">
      <c r="Q1927" s="111">
        <v>43824</v>
      </c>
      <c r="R1927">
        <v>7325.7558589999999</v>
      </c>
    </row>
    <row r="1928" spans="17:18" x14ac:dyDescent="0.25">
      <c r="Q1928" s="111">
        <v>43825</v>
      </c>
      <c r="R1928">
        <v>7274.7993159999996</v>
      </c>
    </row>
    <row r="1929" spans="17:18" x14ac:dyDescent="0.25">
      <c r="Q1929" s="111">
        <v>43826</v>
      </c>
      <c r="R1929">
        <v>7238.1411129999997</v>
      </c>
    </row>
    <row r="1930" spans="17:18" x14ac:dyDescent="0.25">
      <c r="Q1930" s="111">
        <v>43827</v>
      </c>
      <c r="R1930">
        <v>7289.03125</v>
      </c>
    </row>
    <row r="1931" spans="17:18" x14ac:dyDescent="0.25">
      <c r="Q1931" s="111">
        <v>43828</v>
      </c>
      <c r="R1931">
        <v>7317.6474609999996</v>
      </c>
    </row>
    <row r="1932" spans="17:18" x14ac:dyDescent="0.25">
      <c r="Q1932" s="111">
        <v>43829</v>
      </c>
      <c r="R1932">
        <v>7420.2729490000002</v>
      </c>
    </row>
    <row r="1933" spans="17:18" x14ac:dyDescent="0.25">
      <c r="Q1933" s="111">
        <v>43830</v>
      </c>
      <c r="R1933">
        <v>7294.4389650000003</v>
      </c>
    </row>
    <row r="1934" spans="17:18" x14ac:dyDescent="0.25">
      <c r="Q1934" s="111">
        <v>43831</v>
      </c>
      <c r="R1934">
        <v>7194.8920900000003</v>
      </c>
    </row>
    <row r="1935" spans="17:18" x14ac:dyDescent="0.25">
      <c r="Q1935" s="111">
        <v>43832</v>
      </c>
      <c r="R1935">
        <v>7202.5512699999999</v>
      </c>
    </row>
    <row r="1936" spans="17:18" x14ac:dyDescent="0.25">
      <c r="Q1936" s="111">
        <v>43833</v>
      </c>
      <c r="R1936">
        <v>6984.4287109999996</v>
      </c>
    </row>
    <row r="1937" spans="17:18" x14ac:dyDescent="0.25">
      <c r="Q1937" s="111">
        <v>43834</v>
      </c>
      <c r="R1937">
        <v>7345.3754879999997</v>
      </c>
    </row>
    <row r="1938" spans="17:18" x14ac:dyDescent="0.25">
      <c r="Q1938" s="111">
        <v>43835</v>
      </c>
      <c r="R1938">
        <v>7410.4516599999997</v>
      </c>
    </row>
    <row r="1939" spans="17:18" x14ac:dyDescent="0.25">
      <c r="Q1939" s="111">
        <v>43836</v>
      </c>
      <c r="R1939">
        <v>7410.4521480000003</v>
      </c>
    </row>
    <row r="1940" spans="17:18" x14ac:dyDescent="0.25">
      <c r="Q1940" s="111">
        <v>43837</v>
      </c>
      <c r="R1940">
        <v>7768.6821289999998</v>
      </c>
    </row>
    <row r="1941" spans="17:18" x14ac:dyDescent="0.25">
      <c r="Q1941" s="111">
        <v>43838</v>
      </c>
      <c r="R1941">
        <v>8161.935547</v>
      </c>
    </row>
    <row r="1942" spans="17:18" x14ac:dyDescent="0.25">
      <c r="Q1942" s="111">
        <v>43839</v>
      </c>
      <c r="R1942">
        <v>8082.2958980000003</v>
      </c>
    </row>
    <row r="1943" spans="17:18" x14ac:dyDescent="0.25">
      <c r="Q1943" s="111">
        <v>43840</v>
      </c>
      <c r="R1943">
        <v>7878.3076170000004</v>
      </c>
    </row>
    <row r="1944" spans="17:18" x14ac:dyDescent="0.25">
      <c r="Q1944" s="111">
        <v>43841</v>
      </c>
      <c r="R1944">
        <v>8162.1909180000002</v>
      </c>
    </row>
    <row r="1945" spans="17:18" x14ac:dyDescent="0.25">
      <c r="Q1945" s="111">
        <v>43842</v>
      </c>
      <c r="R1945">
        <v>8033.2617190000001</v>
      </c>
    </row>
    <row r="1946" spans="17:18" x14ac:dyDescent="0.25">
      <c r="Q1946" s="111">
        <v>43843</v>
      </c>
      <c r="R1946">
        <v>8189.7719729999999</v>
      </c>
    </row>
    <row r="1947" spans="17:18" x14ac:dyDescent="0.25">
      <c r="Q1947" s="111">
        <v>43844</v>
      </c>
      <c r="R1947">
        <v>8140.9331050000001</v>
      </c>
    </row>
    <row r="1948" spans="17:18" x14ac:dyDescent="0.25">
      <c r="Q1948" s="111">
        <v>43845</v>
      </c>
      <c r="R1948">
        <v>8825.34375</v>
      </c>
    </row>
    <row r="1949" spans="17:18" x14ac:dyDescent="0.25">
      <c r="Q1949" s="111">
        <v>43846</v>
      </c>
      <c r="R1949">
        <v>8812.4814449999994</v>
      </c>
    </row>
    <row r="1950" spans="17:18" x14ac:dyDescent="0.25">
      <c r="Q1950" s="111">
        <v>43847</v>
      </c>
      <c r="R1950">
        <v>8725.2099610000005</v>
      </c>
    </row>
    <row r="1951" spans="17:18" x14ac:dyDescent="0.25">
      <c r="Q1951" s="111">
        <v>43848</v>
      </c>
      <c r="R1951">
        <v>8927.2119139999995</v>
      </c>
    </row>
    <row r="1952" spans="17:18" x14ac:dyDescent="0.25">
      <c r="Q1952" s="111">
        <v>43849</v>
      </c>
      <c r="R1952">
        <v>8941.4453130000002</v>
      </c>
    </row>
    <row r="1953" spans="17:18" x14ac:dyDescent="0.25">
      <c r="Q1953" s="111">
        <v>43850</v>
      </c>
      <c r="R1953">
        <v>8704.6318360000005</v>
      </c>
    </row>
    <row r="1954" spans="17:18" x14ac:dyDescent="0.25">
      <c r="Q1954" s="111">
        <v>43851</v>
      </c>
      <c r="R1954">
        <v>8658.9912110000005</v>
      </c>
    </row>
    <row r="1955" spans="17:18" x14ac:dyDescent="0.25">
      <c r="Q1955" s="111">
        <v>43852</v>
      </c>
      <c r="R1955">
        <v>8744.2109380000002</v>
      </c>
    </row>
    <row r="1956" spans="17:18" x14ac:dyDescent="0.25">
      <c r="Q1956" s="111">
        <v>43853</v>
      </c>
      <c r="R1956">
        <v>8680.6503909999992</v>
      </c>
    </row>
    <row r="1957" spans="17:18" x14ac:dyDescent="0.25">
      <c r="Q1957" s="111">
        <v>43854</v>
      </c>
      <c r="R1957">
        <v>8405.5673829999996</v>
      </c>
    </row>
    <row r="1958" spans="17:18" x14ac:dyDescent="0.25">
      <c r="Q1958" s="111">
        <v>43855</v>
      </c>
      <c r="R1958">
        <v>8440.1191409999992</v>
      </c>
    </row>
    <row r="1959" spans="17:18" x14ac:dyDescent="0.25">
      <c r="Q1959" s="111">
        <v>43856</v>
      </c>
      <c r="R1959">
        <v>8364.4101559999999</v>
      </c>
    </row>
    <row r="1960" spans="17:18" x14ac:dyDescent="0.25">
      <c r="Q1960" s="111">
        <v>43857</v>
      </c>
      <c r="R1960">
        <v>8597.3085940000001</v>
      </c>
    </row>
    <row r="1961" spans="17:18" x14ac:dyDescent="0.25">
      <c r="Q1961" s="111">
        <v>43858</v>
      </c>
      <c r="R1961">
        <v>8912.5244139999995</v>
      </c>
    </row>
    <row r="1962" spans="17:18" x14ac:dyDescent="0.25">
      <c r="Q1962" s="111">
        <v>43859</v>
      </c>
      <c r="R1962">
        <v>9357.4707030000009</v>
      </c>
    </row>
    <row r="1963" spans="17:18" x14ac:dyDescent="0.25">
      <c r="Q1963" s="111">
        <v>43860</v>
      </c>
      <c r="R1963">
        <v>9316.0166019999997</v>
      </c>
    </row>
    <row r="1964" spans="17:18" x14ac:dyDescent="0.25">
      <c r="Q1964" s="111">
        <v>43861</v>
      </c>
      <c r="R1964">
        <v>9508.3134769999997</v>
      </c>
    </row>
    <row r="1965" spans="17:18" x14ac:dyDescent="0.25">
      <c r="Q1965" s="111">
        <v>43862</v>
      </c>
      <c r="R1965">
        <v>9346.3574219999991</v>
      </c>
    </row>
    <row r="1966" spans="17:18" x14ac:dyDescent="0.25">
      <c r="Q1966" s="111">
        <v>43863</v>
      </c>
      <c r="R1966">
        <v>9389.8203130000002</v>
      </c>
    </row>
    <row r="1967" spans="17:18" x14ac:dyDescent="0.25">
      <c r="Q1967" s="111">
        <v>43864</v>
      </c>
      <c r="R1967">
        <v>9344.6835940000001</v>
      </c>
    </row>
    <row r="1968" spans="17:18" x14ac:dyDescent="0.25">
      <c r="Q1968" s="111">
        <v>43865</v>
      </c>
      <c r="R1968">
        <v>9292.8417969999991</v>
      </c>
    </row>
    <row r="1969" spans="17:18" x14ac:dyDescent="0.25">
      <c r="Q1969" s="111">
        <v>43866</v>
      </c>
      <c r="R1969">
        <v>9183.4160159999992</v>
      </c>
    </row>
    <row r="1970" spans="17:18" x14ac:dyDescent="0.25">
      <c r="Q1970" s="111">
        <v>43867</v>
      </c>
      <c r="R1970">
        <v>9617.8212889999995</v>
      </c>
    </row>
    <row r="1971" spans="17:18" x14ac:dyDescent="0.25">
      <c r="Q1971" s="111">
        <v>43868</v>
      </c>
      <c r="R1971">
        <v>9726.0029300000006</v>
      </c>
    </row>
    <row r="1972" spans="17:18" x14ac:dyDescent="0.25">
      <c r="Q1972" s="111">
        <v>43869</v>
      </c>
      <c r="R1972">
        <v>9793.0703130000002</v>
      </c>
    </row>
    <row r="1973" spans="17:18" x14ac:dyDescent="0.25">
      <c r="Q1973" s="111">
        <v>43870</v>
      </c>
      <c r="R1973">
        <v>9863.8945309999999</v>
      </c>
    </row>
    <row r="1974" spans="17:18" x14ac:dyDescent="0.25">
      <c r="Q1974" s="111">
        <v>43871</v>
      </c>
      <c r="R1974">
        <v>10115.559569999999</v>
      </c>
    </row>
    <row r="1975" spans="17:18" x14ac:dyDescent="0.25">
      <c r="Q1975" s="111">
        <v>43872</v>
      </c>
      <c r="R1975">
        <v>9855.8916019999997</v>
      </c>
    </row>
    <row r="1976" spans="17:18" x14ac:dyDescent="0.25">
      <c r="Q1976" s="111">
        <v>43873</v>
      </c>
      <c r="R1976">
        <v>10202.387694999999</v>
      </c>
    </row>
    <row r="1977" spans="17:18" x14ac:dyDescent="0.25">
      <c r="Q1977" s="111">
        <v>43874</v>
      </c>
      <c r="R1977">
        <v>10323.960938</v>
      </c>
    </row>
    <row r="1978" spans="17:18" x14ac:dyDescent="0.25">
      <c r="Q1978" s="111">
        <v>43875</v>
      </c>
      <c r="R1978">
        <v>10211.550781</v>
      </c>
    </row>
    <row r="1979" spans="17:18" x14ac:dyDescent="0.25">
      <c r="Q1979" s="111">
        <v>43876</v>
      </c>
      <c r="R1979">
        <v>10313.856444999999</v>
      </c>
    </row>
    <row r="1980" spans="17:18" x14ac:dyDescent="0.25">
      <c r="Q1980" s="111">
        <v>43877</v>
      </c>
      <c r="R1980">
        <v>9889.1796880000002</v>
      </c>
    </row>
    <row r="1981" spans="17:18" x14ac:dyDescent="0.25">
      <c r="Q1981" s="111">
        <v>43878</v>
      </c>
      <c r="R1981">
        <v>9936.5605469999991</v>
      </c>
    </row>
    <row r="1982" spans="17:18" x14ac:dyDescent="0.25">
      <c r="Q1982" s="111">
        <v>43879</v>
      </c>
      <c r="R1982">
        <v>9691.2304690000001</v>
      </c>
    </row>
    <row r="1983" spans="17:18" x14ac:dyDescent="0.25">
      <c r="Q1983" s="111">
        <v>43880</v>
      </c>
      <c r="R1983">
        <v>10143.798828000001</v>
      </c>
    </row>
    <row r="1984" spans="17:18" x14ac:dyDescent="0.25">
      <c r="Q1984" s="111">
        <v>43881</v>
      </c>
      <c r="R1984">
        <v>9629.3251949999994</v>
      </c>
    </row>
    <row r="1985" spans="17:18" x14ac:dyDescent="0.25">
      <c r="Q1985" s="111">
        <v>43882</v>
      </c>
      <c r="R1985">
        <v>9611.7822269999997</v>
      </c>
    </row>
    <row r="1986" spans="17:18" x14ac:dyDescent="0.25">
      <c r="Q1986" s="111">
        <v>43883</v>
      </c>
      <c r="R1986">
        <v>9687.7070309999999</v>
      </c>
    </row>
    <row r="1987" spans="17:18" x14ac:dyDescent="0.25">
      <c r="Q1987" s="111">
        <v>43884</v>
      </c>
      <c r="R1987">
        <v>9663.3183590000008</v>
      </c>
    </row>
    <row r="1988" spans="17:18" x14ac:dyDescent="0.25">
      <c r="Q1988" s="111">
        <v>43885</v>
      </c>
      <c r="R1988">
        <v>9921.5830079999996</v>
      </c>
    </row>
    <row r="1989" spans="17:18" x14ac:dyDescent="0.25">
      <c r="Q1989" s="111">
        <v>43886</v>
      </c>
      <c r="R1989">
        <v>9651.3125</v>
      </c>
    </row>
    <row r="1990" spans="17:18" x14ac:dyDescent="0.25">
      <c r="Q1990" s="111">
        <v>43887</v>
      </c>
      <c r="R1990">
        <v>9338.2900389999995</v>
      </c>
    </row>
    <row r="1991" spans="17:18" x14ac:dyDescent="0.25">
      <c r="Q1991" s="111">
        <v>43888</v>
      </c>
      <c r="R1991">
        <v>8825.09375</v>
      </c>
    </row>
    <row r="1992" spans="17:18" x14ac:dyDescent="0.25">
      <c r="Q1992" s="111">
        <v>43889</v>
      </c>
      <c r="R1992">
        <v>8788.7285159999992</v>
      </c>
    </row>
    <row r="1993" spans="17:18" x14ac:dyDescent="0.25">
      <c r="Q1993" s="111">
        <v>43890</v>
      </c>
      <c r="R1993">
        <v>8671.2128909999992</v>
      </c>
    </row>
    <row r="1994" spans="17:18" x14ac:dyDescent="0.25">
      <c r="Q1994" s="111">
        <v>43891</v>
      </c>
      <c r="R1994">
        <v>8599.7587889999995</v>
      </c>
    </row>
    <row r="1995" spans="17:18" x14ac:dyDescent="0.25">
      <c r="Q1995" s="111">
        <v>43892</v>
      </c>
      <c r="R1995">
        <v>8563.2646480000003</v>
      </c>
    </row>
    <row r="1996" spans="17:18" x14ac:dyDescent="0.25">
      <c r="Q1996" s="111">
        <v>43893</v>
      </c>
      <c r="R1996">
        <v>8865.3876949999994</v>
      </c>
    </row>
    <row r="1997" spans="17:18" x14ac:dyDescent="0.25">
      <c r="Q1997" s="111">
        <v>43894</v>
      </c>
      <c r="R1997">
        <v>8788.5419920000004</v>
      </c>
    </row>
    <row r="1998" spans="17:18" x14ac:dyDescent="0.25">
      <c r="Q1998" s="111">
        <v>43895</v>
      </c>
      <c r="R1998">
        <v>8760.2851559999999</v>
      </c>
    </row>
    <row r="1999" spans="17:18" x14ac:dyDescent="0.25">
      <c r="Q1999" s="111">
        <v>43896</v>
      </c>
      <c r="R1999">
        <v>9078.3085940000001</v>
      </c>
    </row>
    <row r="2000" spans="17:18" x14ac:dyDescent="0.25">
      <c r="Q2000" s="111">
        <v>43897</v>
      </c>
      <c r="R2000">
        <v>9121.6005860000005</v>
      </c>
    </row>
    <row r="2001" spans="17:18" x14ac:dyDescent="0.25">
      <c r="Q2001" s="111">
        <v>43898</v>
      </c>
      <c r="R2001">
        <v>8908.2060550000006</v>
      </c>
    </row>
    <row r="2002" spans="17:18" x14ac:dyDescent="0.25">
      <c r="Q2002" s="111">
        <v>43899</v>
      </c>
      <c r="R2002">
        <v>8111.1464839999999</v>
      </c>
    </row>
    <row r="2003" spans="17:18" x14ac:dyDescent="0.25">
      <c r="Q2003" s="111">
        <v>43900</v>
      </c>
      <c r="R2003">
        <v>7922.1469729999999</v>
      </c>
    </row>
    <row r="2004" spans="17:18" x14ac:dyDescent="0.25">
      <c r="Q2004" s="111">
        <v>43901</v>
      </c>
      <c r="R2004">
        <v>7910.0898440000001</v>
      </c>
    </row>
    <row r="2005" spans="17:18" x14ac:dyDescent="0.25">
      <c r="Q2005" s="111">
        <v>43902</v>
      </c>
      <c r="R2005">
        <v>7913.6162109999996</v>
      </c>
    </row>
    <row r="2006" spans="17:18" x14ac:dyDescent="0.25">
      <c r="Q2006" s="111">
        <v>43903</v>
      </c>
      <c r="R2006">
        <v>5017.8310549999997</v>
      </c>
    </row>
    <row r="2007" spans="17:18" x14ac:dyDescent="0.25">
      <c r="Q2007" s="111">
        <v>43904</v>
      </c>
      <c r="R2007">
        <v>5573.0776370000003</v>
      </c>
    </row>
    <row r="2008" spans="17:18" x14ac:dyDescent="0.25">
      <c r="Q2008" s="111">
        <v>43905</v>
      </c>
      <c r="R2008">
        <v>5201.0668949999999</v>
      </c>
    </row>
    <row r="2009" spans="17:18" x14ac:dyDescent="0.25">
      <c r="Q2009" s="111">
        <v>43906</v>
      </c>
      <c r="R2009">
        <v>5385.2294920000004</v>
      </c>
    </row>
    <row r="2010" spans="17:18" x14ac:dyDescent="0.25">
      <c r="Q2010" s="111">
        <v>43907</v>
      </c>
      <c r="R2010">
        <v>5002.578125</v>
      </c>
    </row>
    <row r="2011" spans="17:18" x14ac:dyDescent="0.25">
      <c r="Q2011" s="111">
        <v>43908</v>
      </c>
      <c r="R2011">
        <v>5227.1137699999999</v>
      </c>
    </row>
    <row r="2012" spans="17:18" x14ac:dyDescent="0.25">
      <c r="Q2012" s="111">
        <v>43909</v>
      </c>
      <c r="R2012">
        <v>5245.4165039999998</v>
      </c>
    </row>
    <row r="2013" spans="17:18" x14ac:dyDescent="0.25">
      <c r="Q2013" s="111">
        <v>43910</v>
      </c>
      <c r="R2013">
        <v>6191.6538090000004</v>
      </c>
    </row>
    <row r="2014" spans="17:18" x14ac:dyDescent="0.25">
      <c r="Q2014" s="111">
        <v>43911</v>
      </c>
      <c r="R2014">
        <v>6206.5214839999999</v>
      </c>
    </row>
    <row r="2015" spans="17:18" x14ac:dyDescent="0.25">
      <c r="Q2015" s="111">
        <v>43912</v>
      </c>
      <c r="R2015">
        <v>6185.5581050000001</v>
      </c>
    </row>
    <row r="2016" spans="17:18" x14ac:dyDescent="0.25">
      <c r="Q2016" s="111">
        <v>43913</v>
      </c>
      <c r="R2016">
        <v>5831.3745120000003</v>
      </c>
    </row>
    <row r="2017" spans="17:18" x14ac:dyDescent="0.25">
      <c r="Q2017" s="111">
        <v>43914</v>
      </c>
      <c r="R2017">
        <v>6436.642578</v>
      </c>
    </row>
    <row r="2018" spans="17:18" x14ac:dyDescent="0.25">
      <c r="Q2018" s="111">
        <v>43915</v>
      </c>
      <c r="R2018">
        <v>6738.716797</v>
      </c>
    </row>
    <row r="2019" spans="17:18" x14ac:dyDescent="0.25">
      <c r="Q2019" s="111">
        <v>43916</v>
      </c>
      <c r="R2019">
        <v>6675.1708980000003</v>
      </c>
    </row>
    <row r="2020" spans="17:18" x14ac:dyDescent="0.25">
      <c r="Q2020" s="111">
        <v>43917</v>
      </c>
      <c r="R2020">
        <v>6719.3891599999997</v>
      </c>
    </row>
    <row r="2021" spans="17:18" x14ac:dyDescent="0.25">
      <c r="Q2021" s="111">
        <v>43918</v>
      </c>
      <c r="R2021">
        <v>6467.2539059999999</v>
      </c>
    </row>
    <row r="2022" spans="17:18" x14ac:dyDescent="0.25">
      <c r="Q2022" s="111">
        <v>43919</v>
      </c>
      <c r="R2022">
        <v>6245.6245120000003</v>
      </c>
    </row>
    <row r="2023" spans="17:18" x14ac:dyDescent="0.25">
      <c r="Q2023" s="111">
        <v>43920</v>
      </c>
      <c r="R2023">
        <v>5925.5385740000002</v>
      </c>
    </row>
    <row r="2024" spans="17:18" x14ac:dyDescent="0.25">
      <c r="Q2024" s="111">
        <v>43921</v>
      </c>
      <c r="R2024">
        <v>6430.6064450000003</v>
      </c>
    </row>
    <row r="2025" spans="17:18" x14ac:dyDescent="0.25">
      <c r="Q2025" s="111">
        <v>43922</v>
      </c>
      <c r="R2025">
        <v>6437.3193359999996</v>
      </c>
    </row>
    <row r="2026" spans="17:18" x14ac:dyDescent="0.25">
      <c r="Q2026" s="111">
        <v>43923</v>
      </c>
      <c r="R2026">
        <v>6606.7763670000004</v>
      </c>
    </row>
    <row r="2027" spans="17:18" x14ac:dyDescent="0.25">
      <c r="Q2027" s="111">
        <v>43924</v>
      </c>
      <c r="R2027">
        <v>6797.3964839999999</v>
      </c>
    </row>
    <row r="2028" spans="17:18" x14ac:dyDescent="0.25">
      <c r="Q2028" s="111">
        <v>43925</v>
      </c>
      <c r="R2028">
        <v>6738.3828130000002</v>
      </c>
    </row>
    <row r="2029" spans="17:18" x14ac:dyDescent="0.25">
      <c r="Q2029" s="111">
        <v>43926</v>
      </c>
      <c r="R2029">
        <v>6862.5375979999999</v>
      </c>
    </row>
    <row r="2030" spans="17:18" x14ac:dyDescent="0.25">
      <c r="Q2030" s="111">
        <v>43927</v>
      </c>
      <c r="R2030">
        <v>6788.0498049999997</v>
      </c>
    </row>
    <row r="2031" spans="17:18" x14ac:dyDescent="0.25">
      <c r="Q2031" s="111">
        <v>43928</v>
      </c>
      <c r="R2031">
        <v>7273.6440430000002</v>
      </c>
    </row>
    <row r="2032" spans="17:18" x14ac:dyDescent="0.25">
      <c r="Q2032" s="111">
        <v>43929</v>
      </c>
      <c r="R2032">
        <v>7179.283203</v>
      </c>
    </row>
    <row r="2033" spans="17:18" x14ac:dyDescent="0.25">
      <c r="Q2033" s="111">
        <v>43930</v>
      </c>
      <c r="R2033">
        <v>7337.9663090000004</v>
      </c>
    </row>
    <row r="2034" spans="17:18" x14ac:dyDescent="0.25">
      <c r="Q2034" s="111">
        <v>43931</v>
      </c>
      <c r="R2034">
        <v>7303.8154299999997</v>
      </c>
    </row>
    <row r="2035" spans="17:18" x14ac:dyDescent="0.25">
      <c r="Q2035" s="111">
        <v>43932</v>
      </c>
      <c r="R2035">
        <v>6867.4404299999997</v>
      </c>
    </row>
    <row r="2036" spans="17:18" x14ac:dyDescent="0.25">
      <c r="Q2036" s="111">
        <v>43933</v>
      </c>
      <c r="R2036">
        <v>6858.0678710000002</v>
      </c>
    </row>
    <row r="2037" spans="17:18" x14ac:dyDescent="0.25">
      <c r="Q2037" s="111">
        <v>43934</v>
      </c>
      <c r="R2037">
        <v>6965.6166990000002</v>
      </c>
    </row>
    <row r="2038" spans="17:18" x14ac:dyDescent="0.25">
      <c r="Q2038" s="111">
        <v>43935</v>
      </c>
      <c r="R2038">
        <v>6843.2817379999997</v>
      </c>
    </row>
    <row r="2039" spans="17:18" x14ac:dyDescent="0.25">
      <c r="Q2039" s="111">
        <v>43936</v>
      </c>
      <c r="R2039">
        <v>6845.5615230000003</v>
      </c>
    </row>
    <row r="2040" spans="17:18" x14ac:dyDescent="0.25">
      <c r="Q2040" s="111">
        <v>43937</v>
      </c>
      <c r="R2040">
        <v>6640.4541019999997</v>
      </c>
    </row>
    <row r="2041" spans="17:18" x14ac:dyDescent="0.25">
      <c r="Q2041" s="111">
        <v>43938</v>
      </c>
      <c r="R2041">
        <v>7116.5527339999999</v>
      </c>
    </row>
    <row r="2042" spans="17:18" x14ac:dyDescent="0.25">
      <c r="Q2042" s="111">
        <v>43939</v>
      </c>
      <c r="R2042">
        <v>7092.2915039999998</v>
      </c>
    </row>
    <row r="2043" spans="17:18" x14ac:dyDescent="0.25">
      <c r="Q2043" s="111">
        <v>43940</v>
      </c>
      <c r="R2043">
        <v>7260.9223629999997</v>
      </c>
    </row>
    <row r="2044" spans="17:18" x14ac:dyDescent="0.25">
      <c r="Q2044" s="111">
        <v>43941</v>
      </c>
      <c r="R2044">
        <v>7186.8735349999997</v>
      </c>
    </row>
    <row r="2045" spans="17:18" x14ac:dyDescent="0.25">
      <c r="Q2045" s="111">
        <v>43942</v>
      </c>
      <c r="R2045">
        <v>6879.7841799999997</v>
      </c>
    </row>
    <row r="2046" spans="17:18" x14ac:dyDescent="0.25">
      <c r="Q2046" s="111">
        <v>43943</v>
      </c>
      <c r="R2046">
        <v>6879.4404299999997</v>
      </c>
    </row>
    <row r="2047" spans="17:18" x14ac:dyDescent="0.25">
      <c r="Q2047" s="111">
        <v>43944</v>
      </c>
      <c r="R2047">
        <v>7121.3061520000001</v>
      </c>
    </row>
    <row r="2048" spans="17:18" x14ac:dyDescent="0.25">
      <c r="Q2048" s="111">
        <v>43945</v>
      </c>
      <c r="R2048">
        <v>7434.1816410000001</v>
      </c>
    </row>
    <row r="2049" spans="17:18" x14ac:dyDescent="0.25">
      <c r="Q2049" s="111">
        <v>43946</v>
      </c>
      <c r="R2049">
        <v>7550.4829099999997</v>
      </c>
    </row>
    <row r="2050" spans="17:18" x14ac:dyDescent="0.25">
      <c r="Q2050" s="111">
        <v>43947</v>
      </c>
      <c r="R2050">
        <v>7570.1391599999997</v>
      </c>
    </row>
    <row r="2051" spans="17:18" x14ac:dyDescent="0.25">
      <c r="Q2051" s="111">
        <v>43948</v>
      </c>
      <c r="R2051">
        <v>7679.4189450000003</v>
      </c>
    </row>
    <row r="2052" spans="17:18" x14ac:dyDescent="0.25">
      <c r="Q2052" s="111">
        <v>43949</v>
      </c>
      <c r="R2052">
        <v>7796.9702150000003</v>
      </c>
    </row>
    <row r="2053" spans="17:18" x14ac:dyDescent="0.25">
      <c r="Q2053" s="111">
        <v>43950</v>
      </c>
      <c r="R2053">
        <v>7806.7124020000001</v>
      </c>
    </row>
    <row r="2054" spans="17:18" x14ac:dyDescent="0.25">
      <c r="Q2054" s="111">
        <v>43951</v>
      </c>
      <c r="R2054">
        <v>8797.6699219999991</v>
      </c>
    </row>
    <row r="2055" spans="17:18" x14ac:dyDescent="0.25">
      <c r="Q2055" s="111">
        <v>43952</v>
      </c>
      <c r="R2055">
        <v>8672.7822269999997</v>
      </c>
    </row>
    <row r="2056" spans="17:18" x14ac:dyDescent="0.25">
      <c r="Q2056" s="111">
        <v>43953</v>
      </c>
      <c r="R2056">
        <v>8869.0576170000004</v>
      </c>
    </row>
    <row r="2057" spans="17:18" x14ac:dyDescent="0.25">
      <c r="Q2057" s="111">
        <v>43954</v>
      </c>
      <c r="R2057">
        <v>8983.6142579999996</v>
      </c>
    </row>
    <row r="2058" spans="17:18" x14ac:dyDescent="0.25">
      <c r="Q2058" s="111">
        <v>43955</v>
      </c>
      <c r="R2058">
        <v>8895.7451170000004</v>
      </c>
    </row>
    <row r="2059" spans="17:18" x14ac:dyDescent="0.25">
      <c r="Q2059" s="111">
        <v>43956</v>
      </c>
      <c r="R2059">
        <v>8912.8320309999999</v>
      </c>
    </row>
    <row r="2060" spans="17:18" x14ac:dyDescent="0.25">
      <c r="Q2060" s="111">
        <v>43957</v>
      </c>
      <c r="R2060">
        <v>9007.4414059999999</v>
      </c>
    </row>
    <row r="2061" spans="17:18" x14ac:dyDescent="0.25">
      <c r="Q2061" s="111">
        <v>43958</v>
      </c>
      <c r="R2061">
        <v>9261.8955079999996</v>
      </c>
    </row>
    <row r="2062" spans="17:18" x14ac:dyDescent="0.25">
      <c r="Q2062" s="111">
        <v>43959</v>
      </c>
      <c r="R2062">
        <v>9936.1621090000008</v>
      </c>
    </row>
    <row r="2063" spans="17:18" x14ac:dyDescent="0.25">
      <c r="Q2063" s="111">
        <v>43960</v>
      </c>
      <c r="R2063">
        <v>9840.90625</v>
      </c>
    </row>
    <row r="2064" spans="17:18" x14ac:dyDescent="0.25">
      <c r="Q2064" s="111">
        <v>43961</v>
      </c>
      <c r="R2064">
        <v>9591.1689449999994</v>
      </c>
    </row>
    <row r="2065" spans="17:18" x14ac:dyDescent="0.25">
      <c r="Q2065" s="111">
        <v>43962</v>
      </c>
      <c r="R2065">
        <v>8755.5351559999999</v>
      </c>
    </row>
    <row r="2066" spans="17:18" x14ac:dyDescent="0.25">
      <c r="Q2066" s="111">
        <v>43963</v>
      </c>
      <c r="R2066">
        <v>8610.3857420000004</v>
      </c>
    </row>
    <row r="2067" spans="17:18" x14ac:dyDescent="0.25">
      <c r="Q2067" s="111">
        <v>43964</v>
      </c>
      <c r="R2067">
        <v>8805.3876949999994</v>
      </c>
    </row>
    <row r="2068" spans="17:18" x14ac:dyDescent="0.25">
      <c r="Q2068" s="111">
        <v>43965</v>
      </c>
      <c r="R2068">
        <v>9271.3291019999997</v>
      </c>
    </row>
    <row r="2069" spans="17:18" x14ac:dyDescent="0.25">
      <c r="Q2069" s="111">
        <v>43966</v>
      </c>
      <c r="R2069">
        <v>9734.2910159999992</v>
      </c>
    </row>
    <row r="2070" spans="17:18" x14ac:dyDescent="0.25">
      <c r="Q2070" s="111">
        <v>43967</v>
      </c>
      <c r="R2070">
        <v>9333.2402340000008</v>
      </c>
    </row>
    <row r="2071" spans="17:18" x14ac:dyDescent="0.25">
      <c r="Q2071" s="111">
        <v>43968</v>
      </c>
      <c r="R2071">
        <v>9374.9296880000002</v>
      </c>
    </row>
    <row r="2072" spans="17:18" x14ac:dyDescent="0.25">
      <c r="Q2072" s="111">
        <v>43969</v>
      </c>
      <c r="R2072">
        <v>9675.6953130000002</v>
      </c>
    </row>
    <row r="2073" spans="17:18" x14ac:dyDescent="0.25">
      <c r="Q2073" s="111">
        <v>43970</v>
      </c>
      <c r="R2073">
        <v>9727.0634769999997</v>
      </c>
    </row>
    <row r="2074" spans="17:18" x14ac:dyDescent="0.25">
      <c r="Q2074" s="111">
        <v>43971</v>
      </c>
      <c r="R2074">
        <v>9725.3291019999997</v>
      </c>
    </row>
    <row r="2075" spans="17:18" x14ac:dyDescent="0.25">
      <c r="Q2075" s="111">
        <v>43972</v>
      </c>
      <c r="R2075">
        <v>9522.7402340000008</v>
      </c>
    </row>
    <row r="2076" spans="17:18" x14ac:dyDescent="0.25">
      <c r="Q2076" s="111">
        <v>43973</v>
      </c>
      <c r="R2076">
        <v>9080.3349610000005</v>
      </c>
    </row>
    <row r="2077" spans="17:18" x14ac:dyDescent="0.25">
      <c r="Q2077" s="111">
        <v>43974</v>
      </c>
      <c r="R2077">
        <v>9185.0625</v>
      </c>
    </row>
    <row r="2078" spans="17:18" x14ac:dyDescent="0.25">
      <c r="Q2078" s="111">
        <v>43975</v>
      </c>
      <c r="R2078">
        <v>9212.2832030000009</v>
      </c>
    </row>
    <row r="2079" spans="17:18" x14ac:dyDescent="0.25">
      <c r="Q2079" s="111">
        <v>43976</v>
      </c>
      <c r="R2079">
        <v>8786.1074219999991</v>
      </c>
    </row>
    <row r="2080" spans="17:18" x14ac:dyDescent="0.25">
      <c r="Q2080" s="111">
        <v>43977</v>
      </c>
      <c r="R2080">
        <v>8909.5859380000002</v>
      </c>
    </row>
    <row r="2081" spans="17:18" x14ac:dyDescent="0.25">
      <c r="Q2081" s="111">
        <v>43978</v>
      </c>
      <c r="R2081">
        <v>8837.3808590000008</v>
      </c>
    </row>
    <row r="2082" spans="17:18" x14ac:dyDescent="0.25">
      <c r="Q2082" s="111">
        <v>43979</v>
      </c>
      <c r="R2082">
        <v>9184.9453130000002</v>
      </c>
    </row>
    <row r="2083" spans="17:18" x14ac:dyDescent="0.25">
      <c r="Q2083" s="111">
        <v>43980</v>
      </c>
      <c r="R2083">
        <v>9528.3554690000001</v>
      </c>
    </row>
    <row r="2084" spans="17:18" x14ac:dyDescent="0.25">
      <c r="Q2084" s="111">
        <v>43981</v>
      </c>
      <c r="R2084">
        <v>9438.9140630000002</v>
      </c>
    </row>
    <row r="2085" spans="17:18" x14ac:dyDescent="0.25">
      <c r="Q2085" s="111">
        <v>43982</v>
      </c>
      <c r="R2085">
        <v>9700.1054690000001</v>
      </c>
    </row>
    <row r="2086" spans="17:18" x14ac:dyDescent="0.25">
      <c r="Q2086" s="111">
        <v>43983</v>
      </c>
      <c r="R2086">
        <v>9463.6054690000001</v>
      </c>
    </row>
    <row r="2087" spans="17:18" x14ac:dyDescent="0.25">
      <c r="Q2087" s="111">
        <v>43984</v>
      </c>
      <c r="R2087">
        <v>10162.973633</v>
      </c>
    </row>
    <row r="2088" spans="17:18" x14ac:dyDescent="0.25">
      <c r="Q2088" s="111">
        <v>43985</v>
      </c>
      <c r="R2088">
        <v>9533.7607420000004</v>
      </c>
    </row>
    <row r="2089" spans="17:18" x14ac:dyDescent="0.25">
      <c r="Q2089" s="111">
        <v>43986</v>
      </c>
      <c r="R2089">
        <v>9655.8544920000004</v>
      </c>
    </row>
    <row r="2090" spans="17:18" x14ac:dyDescent="0.25">
      <c r="Q2090" s="111">
        <v>43987</v>
      </c>
      <c r="R2090">
        <v>9800.2158199999994</v>
      </c>
    </row>
    <row r="2091" spans="17:18" x14ac:dyDescent="0.25">
      <c r="Q2091" s="111">
        <v>43988</v>
      </c>
      <c r="R2091">
        <v>9664.9042969999991</v>
      </c>
    </row>
    <row r="2092" spans="17:18" x14ac:dyDescent="0.25">
      <c r="Q2092" s="111">
        <v>43989</v>
      </c>
      <c r="R2092">
        <v>9653.0029300000006</v>
      </c>
    </row>
    <row r="2093" spans="17:18" x14ac:dyDescent="0.25">
      <c r="Q2093" s="111">
        <v>43990</v>
      </c>
      <c r="R2093">
        <v>9760.0634769999997</v>
      </c>
    </row>
    <row r="2094" spans="17:18" x14ac:dyDescent="0.25">
      <c r="Q2094" s="111">
        <v>43991</v>
      </c>
      <c r="R2094">
        <v>9774.3603519999997</v>
      </c>
    </row>
    <row r="2095" spans="17:18" x14ac:dyDescent="0.25">
      <c r="Q2095" s="111">
        <v>43992</v>
      </c>
      <c r="R2095">
        <v>9794.1191409999992</v>
      </c>
    </row>
    <row r="2096" spans="17:18" x14ac:dyDescent="0.25">
      <c r="Q2096" s="111">
        <v>43993</v>
      </c>
      <c r="R2096">
        <v>9870.078125</v>
      </c>
    </row>
    <row r="2097" spans="17:18" x14ac:dyDescent="0.25">
      <c r="Q2097" s="111">
        <v>43994</v>
      </c>
      <c r="R2097">
        <v>9320.6904300000006</v>
      </c>
    </row>
    <row r="2098" spans="17:18" x14ac:dyDescent="0.25">
      <c r="Q2098" s="111">
        <v>43995</v>
      </c>
      <c r="R2098">
        <v>9480.7353519999997</v>
      </c>
    </row>
    <row r="2099" spans="17:18" x14ac:dyDescent="0.25">
      <c r="Q2099" s="111">
        <v>43996</v>
      </c>
      <c r="R2099">
        <v>9477.5537110000005</v>
      </c>
    </row>
    <row r="2100" spans="17:18" x14ac:dyDescent="0.25">
      <c r="Q2100" s="111">
        <v>43997</v>
      </c>
      <c r="R2100">
        <v>9386.0351559999999</v>
      </c>
    </row>
    <row r="2101" spans="17:18" x14ac:dyDescent="0.25">
      <c r="Q2101" s="111">
        <v>43998</v>
      </c>
      <c r="R2101">
        <v>9454.2666019999997</v>
      </c>
    </row>
    <row r="2102" spans="17:18" x14ac:dyDescent="0.25">
      <c r="Q2102" s="111">
        <v>43999</v>
      </c>
      <c r="R2102">
        <v>9533.7841800000006</v>
      </c>
    </row>
    <row r="2103" spans="17:18" x14ac:dyDescent="0.25">
      <c r="Q2103" s="111">
        <v>44000</v>
      </c>
      <c r="R2103">
        <v>9481.5673829999996</v>
      </c>
    </row>
    <row r="2104" spans="17:18" x14ac:dyDescent="0.25">
      <c r="Q2104" s="111">
        <v>44001</v>
      </c>
      <c r="R2104">
        <v>9410.2939449999994</v>
      </c>
    </row>
    <row r="2105" spans="17:18" x14ac:dyDescent="0.25">
      <c r="Q2105" s="111">
        <v>44002</v>
      </c>
      <c r="R2105">
        <v>9290.9599610000005</v>
      </c>
    </row>
    <row r="2106" spans="17:18" x14ac:dyDescent="0.25">
      <c r="Q2106" s="111">
        <v>44003</v>
      </c>
      <c r="R2106">
        <v>9330.9267579999996</v>
      </c>
    </row>
    <row r="2107" spans="17:18" x14ac:dyDescent="0.25">
      <c r="Q2107" s="111">
        <v>44004</v>
      </c>
      <c r="R2107">
        <v>9300.9150389999995</v>
      </c>
    </row>
    <row r="2108" spans="17:18" x14ac:dyDescent="0.25">
      <c r="Q2108" s="111">
        <v>44005</v>
      </c>
      <c r="R2108">
        <v>9644.0761719999991</v>
      </c>
    </row>
    <row r="2109" spans="17:18" x14ac:dyDescent="0.25">
      <c r="Q2109" s="111">
        <v>44006</v>
      </c>
      <c r="R2109">
        <v>9632.1494139999995</v>
      </c>
    </row>
    <row r="2110" spans="17:18" x14ac:dyDescent="0.25">
      <c r="Q2110" s="111">
        <v>44007</v>
      </c>
      <c r="R2110">
        <v>9314.1269530000009</v>
      </c>
    </row>
    <row r="2111" spans="17:18" x14ac:dyDescent="0.25">
      <c r="Q2111" s="111">
        <v>44008</v>
      </c>
      <c r="R2111">
        <v>9260.9951170000004</v>
      </c>
    </row>
    <row r="2112" spans="17:18" x14ac:dyDescent="0.25">
      <c r="Q2112" s="111">
        <v>44009</v>
      </c>
      <c r="R2112">
        <v>9167.8242190000001</v>
      </c>
    </row>
    <row r="2113" spans="17:18" x14ac:dyDescent="0.25">
      <c r="Q2113" s="111">
        <v>44010</v>
      </c>
      <c r="R2113">
        <v>9048.4609380000002</v>
      </c>
    </row>
    <row r="2114" spans="17:18" x14ac:dyDescent="0.25">
      <c r="Q2114" s="111">
        <v>44011</v>
      </c>
      <c r="R2114">
        <v>9140.0292969999991</v>
      </c>
    </row>
    <row r="2115" spans="17:18" x14ac:dyDescent="0.25">
      <c r="Q2115" s="111">
        <v>44012</v>
      </c>
      <c r="R2115">
        <v>9185.5810550000006</v>
      </c>
    </row>
    <row r="2116" spans="17:18" x14ac:dyDescent="0.25">
      <c r="Q2116" s="111">
        <v>44013</v>
      </c>
      <c r="R2116">
        <v>9145.9853519999997</v>
      </c>
    </row>
    <row r="2117" spans="17:18" x14ac:dyDescent="0.25">
      <c r="Q2117" s="111">
        <v>44014</v>
      </c>
      <c r="R2117">
        <v>9231.1396480000003</v>
      </c>
    </row>
    <row r="2118" spans="17:18" x14ac:dyDescent="0.25">
      <c r="Q2118" s="111">
        <v>44015</v>
      </c>
      <c r="R2118">
        <v>9124.8427730000003</v>
      </c>
    </row>
    <row r="2119" spans="17:18" x14ac:dyDescent="0.25">
      <c r="Q2119" s="111">
        <v>44016</v>
      </c>
      <c r="R2119">
        <v>9084.2333980000003</v>
      </c>
    </row>
    <row r="2120" spans="17:18" x14ac:dyDescent="0.25">
      <c r="Q2120" s="111">
        <v>44017</v>
      </c>
      <c r="R2120">
        <v>9126.0908199999994</v>
      </c>
    </row>
    <row r="2121" spans="17:18" x14ac:dyDescent="0.25">
      <c r="Q2121" s="111">
        <v>44018</v>
      </c>
      <c r="R2121">
        <v>9072.8496090000008</v>
      </c>
    </row>
    <row r="2122" spans="17:18" x14ac:dyDescent="0.25">
      <c r="Q2122" s="111">
        <v>44019</v>
      </c>
      <c r="R2122">
        <v>9349.1611329999996</v>
      </c>
    </row>
    <row r="2123" spans="17:18" x14ac:dyDescent="0.25">
      <c r="Q2123" s="111">
        <v>44020</v>
      </c>
      <c r="R2123">
        <v>9253.0205079999996</v>
      </c>
    </row>
    <row r="2124" spans="17:18" x14ac:dyDescent="0.25">
      <c r="Q2124" s="111">
        <v>44021</v>
      </c>
      <c r="R2124">
        <v>9427.9941409999992</v>
      </c>
    </row>
    <row r="2125" spans="17:18" x14ac:dyDescent="0.25">
      <c r="Q2125" s="111">
        <v>44022</v>
      </c>
      <c r="R2125">
        <v>9273.3574219999991</v>
      </c>
    </row>
    <row r="2126" spans="17:18" x14ac:dyDescent="0.25">
      <c r="Q2126" s="111">
        <v>44023</v>
      </c>
      <c r="R2126">
        <v>9277.5117190000001</v>
      </c>
    </row>
    <row r="2127" spans="17:18" x14ac:dyDescent="0.25">
      <c r="Q2127" s="111">
        <v>44024</v>
      </c>
      <c r="R2127">
        <v>9241.0546880000002</v>
      </c>
    </row>
    <row r="2128" spans="17:18" x14ac:dyDescent="0.25">
      <c r="Q2128" s="111">
        <v>44025</v>
      </c>
      <c r="R2128">
        <v>9277.2050780000009</v>
      </c>
    </row>
    <row r="2129" spans="17:18" x14ac:dyDescent="0.25">
      <c r="Q2129" s="111">
        <v>44026</v>
      </c>
      <c r="R2129">
        <v>9238.703125</v>
      </c>
    </row>
    <row r="2130" spans="17:18" x14ac:dyDescent="0.25">
      <c r="Q2130" s="111">
        <v>44027</v>
      </c>
      <c r="R2130">
        <v>9241.8974610000005</v>
      </c>
    </row>
    <row r="2131" spans="17:18" x14ac:dyDescent="0.25">
      <c r="Q2131" s="111">
        <v>44028</v>
      </c>
      <c r="R2131">
        <v>9191.9804690000001</v>
      </c>
    </row>
    <row r="2132" spans="17:18" x14ac:dyDescent="0.25">
      <c r="Q2132" s="111">
        <v>44029</v>
      </c>
      <c r="R2132">
        <v>9131.8125</v>
      </c>
    </row>
    <row r="2133" spans="17:18" x14ac:dyDescent="0.25">
      <c r="Q2133" s="111">
        <v>44030</v>
      </c>
      <c r="R2133">
        <v>9151.1835940000001</v>
      </c>
    </row>
    <row r="2134" spans="17:18" x14ac:dyDescent="0.25">
      <c r="Q2134" s="111">
        <v>44031</v>
      </c>
      <c r="R2134">
        <v>9158.0058590000008</v>
      </c>
    </row>
    <row r="2135" spans="17:18" x14ac:dyDescent="0.25">
      <c r="Q2135" s="111">
        <v>44032</v>
      </c>
      <c r="R2135">
        <v>9187.2207030000009</v>
      </c>
    </row>
    <row r="2136" spans="17:18" x14ac:dyDescent="0.25">
      <c r="Q2136" s="111">
        <v>44033</v>
      </c>
      <c r="R2136">
        <v>9162.5146480000003</v>
      </c>
    </row>
    <row r="2137" spans="17:18" x14ac:dyDescent="0.25">
      <c r="Q2137" s="111">
        <v>44034</v>
      </c>
      <c r="R2137">
        <v>9375.0800780000009</v>
      </c>
    </row>
    <row r="2138" spans="17:18" x14ac:dyDescent="0.25">
      <c r="Q2138" s="111">
        <v>44035</v>
      </c>
      <c r="R2138">
        <v>9527.1416019999997</v>
      </c>
    </row>
    <row r="2139" spans="17:18" x14ac:dyDescent="0.25">
      <c r="Q2139" s="111">
        <v>44036</v>
      </c>
      <c r="R2139">
        <v>9585.5146480000003</v>
      </c>
    </row>
    <row r="2140" spans="17:18" x14ac:dyDescent="0.25">
      <c r="Q2140" s="111">
        <v>44037</v>
      </c>
      <c r="R2140">
        <v>9539.4853519999997</v>
      </c>
    </row>
    <row r="2141" spans="17:18" x14ac:dyDescent="0.25">
      <c r="Q2141" s="111">
        <v>44038</v>
      </c>
      <c r="R2141">
        <v>9680.234375</v>
      </c>
    </row>
    <row r="2142" spans="17:18" x14ac:dyDescent="0.25">
      <c r="Q2142" s="111">
        <v>44039</v>
      </c>
      <c r="R2142">
        <v>9905.2177730000003</v>
      </c>
    </row>
    <row r="2143" spans="17:18" x14ac:dyDescent="0.25">
      <c r="Q2143" s="111">
        <v>44040</v>
      </c>
      <c r="R2143">
        <v>11017.463867</v>
      </c>
    </row>
    <row r="2144" spans="17:18" x14ac:dyDescent="0.25">
      <c r="Q2144" s="111">
        <v>44041</v>
      </c>
      <c r="R2144">
        <v>10912.953125</v>
      </c>
    </row>
    <row r="2145" spans="17:18" x14ac:dyDescent="0.25">
      <c r="Q2145" s="111">
        <v>44042</v>
      </c>
      <c r="R2145">
        <v>11099.833008</v>
      </c>
    </row>
    <row r="2146" spans="17:18" x14ac:dyDescent="0.25">
      <c r="Q2146" s="111">
        <v>44043</v>
      </c>
      <c r="R2146">
        <v>11110.210938</v>
      </c>
    </row>
    <row r="2147" spans="17:18" x14ac:dyDescent="0.25">
      <c r="Q2147" s="111">
        <v>44044</v>
      </c>
      <c r="R2147">
        <v>11322.570313</v>
      </c>
    </row>
    <row r="2148" spans="17:18" x14ac:dyDescent="0.25">
      <c r="Q2148" s="111">
        <v>44045</v>
      </c>
      <c r="R2148">
        <v>11758.764648</v>
      </c>
    </row>
    <row r="2149" spans="17:18" x14ac:dyDescent="0.25">
      <c r="Q2149" s="111">
        <v>44046</v>
      </c>
      <c r="R2149">
        <v>11043.768555000001</v>
      </c>
    </row>
    <row r="2150" spans="17:18" x14ac:dyDescent="0.25">
      <c r="Q2150" s="111">
        <v>44047</v>
      </c>
      <c r="R2150">
        <v>11246.203125</v>
      </c>
    </row>
    <row r="2151" spans="17:18" x14ac:dyDescent="0.25">
      <c r="Q2151" s="111">
        <v>44048</v>
      </c>
      <c r="R2151">
        <v>11203.823242</v>
      </c>
    </row>
    <row r="2152" spans="17:18" x14ac:dyDescent="0.25">
      <c r="Q2152" s="111">
        <v>44049</v>
      </c>
      <c r="R2152">
        <v>11749.871094</v>
      </c>
    </row>
    <row r="2153" spans="17:18" x14ac:dyDescent="0.25">
      <c r="Q2153" s="111">
        <v>44050</v>
      </c>
      <c r="R2153">
        <v>11778.894531</v>
      </c>
    </row>
    <row r="2154" spans="17:18" x14ac:dyDescent="0.25">
      <c r="Q2154" s="111">
        <v>44051</v>
      </c>
      <c r="R2154">
        <v>11604.553711</v>
      </c>
    </row>
    <row r="2155" spans="17:18" x14ac:dyDescent="0.25">
      <c r="Q2155" s="111">
        <v>44052</v>
      </c>
      <c r="R2155">
        <v>11737.325194999999</v>
      </c>
    </row>
    <row r="2156" spans="17:18" x14ac:dyDescent="0.25">
      <c r="Q2156" s="111">
        <v>44053</v>
      </c>
      <c r="R2156">
        <v>11662.256836</v>
      </c>
    </row>
    <row r="2157" spans="17:18" x14ac:dyDescent="0.25">
      <c r="Q2157" s="111">
        <v>44054</v>
      </c>
      <c r="R2157">
        <v>11881.647461</v>
      </c>
    </row>
    <row r="2158" spans="17:18" x14ac:dyDescent="0.25">
      <c r="Q2158" s="111">
        <v>44055</v>
      </c>
      <c r="R2158">
        <v>11404.596680000001</v>
      </c>
    </row>
    <row r="2159" spans="17:18" x14ac:dyDescent="0.25">
      <c r="Q2159" s="111">
        <v>44056</v>
      </c>
      <c r="R2159">
        <v>11588.405273</v>
      </c>
    </row>
    <row r="2160" spans="17:18" x14ac:dyDescent="0.25">
      <c r="Q2160" s="111">
        <v>44057</v>
      </c>
      <c r="R2160">
        <v>11772.659180000001</v>
      </c>
    </row>
    <row r="2161" spans="17:18" x14ac:dyDescent="0.25">
      <c r="Q2161" s="111">
        <v>44058</v>
      </c>
      <c r="R2161">
        <v>11768.697265999999</v>
      </c>
    </row>
    <row r="2162" spans="17:18" x14ac:dyDescent="0.25">
      <c r="Q2162" s="111">
        <v>44059</v>
      </c>
      <c r="R2162">
        <v>11866.685546999999</v>
      </c>
    </row>
    <row r="2163" spans="17:18" x14ac:dyDescent="0.25">
      <c r="Q2163" s="111">
        <v>44060</v>
      </c>
      <c r="R2163">
        <v>11895.658203000001</v>
      </c>
    </row>
    <row r="2164" spans="17:18" x14ac:dyDescent="0.25">
      <c r="Q2164" s="111">
        <v>44061</v>
      </c>
      <c r="R2164">
        <v>12251.895508</v>
      </c>
    </row>
    <row r="2165" spans="17:18" x14ac:dyDescent="0.25">
      <c r="Q2165" s="111">
        <v>44062</v>
      </c>
      <c r="R2165">
        <v>11990.884765999999</v>
      </c>
    </row>
    <row r="2166" spans="17:18" x14ac:dyDescent="0.25">
      <c r="Q2166" s="111">
        <v>44063</v>
      </c>
      <c r="R2166">
        <v>11761.5</v>
      </c>
    </row>
    <row r="2167" spans="17:18" x14ac:dyDescent="0.25">
      <c r="Q2167" s="111">
        <v>44064</v>
      </c>
      <c r="R2167">
        <v>11878.026367</v>
      </c>
    </row>
    <row r="2168" spans="17:18" x14ac:dyDescent="0.25">
      <c r="Q2168" s="111">
        <v>44065</v>
      </c>
      <c r="R2168">
        <v>11585.477539</v>
      </c>
    </row>
    <row r="2169" spans="17:18" x14ac:dyDescent="0.25">
      <c r="Q2169" s="111">
        <v>44066</v>
      </c>
      <c r="R2169">
        <v>11679.696289</v>
      </c>
    </row>
    <row r="2170" spans="17:18" x14ac:dyDescent="0.25">
      <c r="Q2170" s="111">
        <v>44067</v>
      </c>
      <c r="R2170">
        <v>11663.689453000001</v>
      </c>
    </row>
    <row r="2171" spans="17:18" x14ac:dyDescent="0.25">
      <c r="Q2171" s="111">
        <v>44068</v>
      </c>
      <c r="R2171">
        <v>11773.588867</v>
      </c>
    </row>
    <row r="2172" spans="17:18" x14ac:dyDescent="0.25">
      <c r="Q2172" s="111">
        <v>44069</v>
      </c>
      <c r="R2172">
        <v>11366.894531</v>
      </c>
    </row>
    <row r="2173" spans="17:18" x14ac:dyDescent="0.25">
      <c r="Q2173" s="111">
        <v>44070</v>
      </c>
      <c r="R2173">
        <v>11485.608398</v>
      </c>
    </row>
    <row r="2174" spans="17:18" x14ac:dyDescent="0.25">
      <c r="Q2174" s="111">
        <v>44071</v>
      </c>
      <c r="R2174">
        <v>11325.295898</v>
      </c>
    </row>
    <row r="2175" spans="17:18" x14ac:dyDescent="0.25">
      <c r="Q2175" s="111">
        <v>44072</v>
      </c>
      <c r="R2175">
        <v>11541.054688</v>
      </c>
    </row>
    <row r="2176" spans="17:18" x14ac:dyDescent="0.25">
      <c r="Q2176" s="111">
        <v>44073</v>
      </c>
      <c r="R2176">
        <v>11508.713867</v>
      </c>
    </row>
    <row r="2177" spans="17:18" x14ac:dyDescent="0.25">
      <c r="Q2177" s="111">
        <v>44074</v>
      </c>
      <c r="R2177">
        <v>11713.306640999999</v>
      </c>
    </row>
    <row r="2178" spans="17:18" x14ac:dyDescent="0.25">
      <c r="Q2178" s="111">
        <v>44075</v>
      </c>
      <c r="R2178">
        <v>11679.316406</v>
      </c>
    </row>
    <row r="2179" spans="17:18" x14ac:dyDescent="0.25">
      <c r="Q2179" s="111">
        <v>44076</v>
      </c>
      <c r="R2179">
        <v>11964.823242</v>
      </c>
    </row>
    <row r="2180" spans="17:18" x14ac:dyDescent="0.25">
      <c r="Q2180" s="111">
        <v>44077</v>
      </c>
      <c r="R2180">
        <v>11407.191406</v>
      </c>
    </row>
    <row r="2181" spans="17:18" x14ac:dyDescent="0.25">
      <c r="Q2181" s="111">
        <v>44078</v>
      </c>
      <c r="R2181">
        <v>10230.365234000001</v>
      </c>
    </row>
    <row r="2182" spans="17:18" x14ac:dyDescent="0.25">
      <c r="Q2182" s="111">
        <v>44079</v>
      </c>
      <c r="R2182">
        <v>10512.530273</v>
      </c>
    </row>
    <row r="2183" spans="17:18" x14ac:dyDescent="0.25">
      <c r="Q2183" s="111">
        <v>44080</v>
      </c>
      <c r="R2183">
        <v>10167.216796999999</v>
      </c>
    </row>
    <row r="2184" spans="17:18" x14ac:dyDescent="0.25">
      <c r="Q2184" s="111">
        <v>44081</v>
      </c>
      <c r="R2184">
        <v>10280.998046999999</v>
      </c>
    </row>
    <row r="2185" spans="17:18" x14ac:dyDescent="0.25">
      <c r="Q2185" s="111">
        <v>44082</v>
      </c>
      <c r="R2185">
        <v>10369.306640999999</v>
      </c>
    </row>
    <row r="2186" spans="17:18" x14ac:dyDescent="0.25">
      <c r="Q2186" s="111">
        <v>44083</v>
      </c>
      <c r="R2186">
        <v>10134.151367</v>
      </c>
    </row>
    <row r="2187" spans="17:18" x14ac:dyDescent="0.25">
      <c r="Q2187" s="111">
        <v>44084</v>
      </c>
      <c r="R2187">
        <v>10242.330078000001</v>
      </c>
    </row>
    <row r="2188" spans="17:18" x14ac:dyDescent="0.25">
      <c r="Q2188" s="111">
        <v>44085</v>
      </c>
      <c r="R2188">
        <v>10369.028319999999</v>
      </c>
    </row>
    <row r="2189" spans="17:18" x14ac:dyDescent="0.25">
      <c r="Q2189" s="111">
        <v>44086</v>
      </c>
      <c r="R2189">
        <v>10409.861328000001</v>
      </c>
    </row>
    <row r="2190" spans="17:18" x14ac:dyDescent="0.25">
      <c r="Q2190" s="111">
        <v>44087</v>
      </c>
      <c r="R2190">
        <v>10452.399414</v>
      </c>
    </row>
    <row r="2191" spans="17:18" x14ac:dyDescent="0.25">
      <c r="Q2191" s="111">
        <v>44088</v>
      </c>
      <c r="R2191">
        <v>10328.734375</v>
      </c>
    </row>
    <row r="2192" spans="17:18" x14ac:dyDescent="0.25">
      <c r="Q2192" s="111">
        <v>44089</v>
      </c>
      <c r="R2192">
        <v>10677.754883</v>
      </c>
    </row>
    <row r="2193" spans="17:18" x14ac:dyDescent="0.25">
      <c r="Q2193" s="111">
        <v>44090</v>
      </c>
      <c r="R2193">
        <v>10797.761719</v>
      </c>
    </row>
    <row r="2194" spans="17:18" x14ac:dyDescent="0.25">
      <c r="Q2194" s="111">
        <v>44091</v>
      </c>
      <c r="R2194">
        <v>10973.251953000001</v>
      </c>
    </row>
    <row r="2195" spans="17:18" x14ac:dyDescent="0.25">
      <c r="Q2195" s="111">
        <v>44092</v>
      </c>
      <c r="R2195">
        <v>10951.820313</v>
      </c>
    </row>
    <row r="2196" spans="17:18" x14ac:dyDescent="0.25">
      <c r="Q2196" s="111">
        <v>44093</v>
      </c>
      <c r="R2196">
        <v>10933.752930000001</v>
      </c>
    </row>
    <row r="2197" spans="17:18" x14ac:dyDescent="0.25">
      <c r="Q2197" s="111">
        <v>44094</v>
      </c>
      <c r="R2197">
        <v>11095.870117</v>
      </c>
    </row>
    <row r="2198" spans="17:18" x14ac:dyDescent="0.25">
      <c r="Q2198" s="111">
        <v>44095</v>
      </c>
      <c r="R2198">
        <v>10934.925781</v>
      </c>
    </row>
    <row r="2199" spans="17:18" x14ac:dyDescent="0.25">
      <c r="Q2199" s="111">
        <v>44096</v>
      </c>
      <c r="R2199">
        <v>10459.624023</v>
      </c>
    </row>
    <row r="2200" spans="17:18" x14ac:dyDescent="0.25">
      <c r="Q2200" s="111">
        <v>44097</v>
      </c>
      <c r="R2200">
        <v>10535.492188</v>
      </c>
    </row>
    <row r="2201" spans="17:18" x14ac:dyDescent="0.25">
      <c r="Q2201" s="111">
        <v>44098</v>
      </c>
      <c r="R2201">
        <v>10248.786133</v>
      </c>
    </row>
    <row r="2202" spans="17:18" x14ac:dyDescent="0.25">
      <c r="Q2202" s="111">
        <v>44099</v>
      </c>
      <c r="R2202">
        <v>10761.109375</v>
      </c>
    </row>
    <row r="2203" spans="17:18" x14ac:dyDescent="0.25">
      <c r="Q2203" s="111">
        <v>44100</v>
      </c>
      <c r="R2203">
        <v>10695.575194999999</v>
      </c>
    </row>
    <row r="2204" spans="17:18" x14ac:dyDescent="0.25">
      <c r="Q2204" s="111">
        <v>44101</v>
      </c>
      <c r="R2204">
        <v>10746.892578000001</v>
      </c>
    </row>
    <row r="2205" spans="17:18" x14ac:dyDescent="0.25">
      <c r="Q2205" s="111">
        <v>44102</v>
      </c>
      <c r="R2205">
        <v>10776.613281</v>
      </c>
    </row>
    <row r="2206" spans="17:18" x14ac:dyDescent="0.25">
      <c r="Q2206" s="111">
        <v>44103</v>
      </c>
      <c r="R2206">
        <v>10709.650390999999</v>
      </c>
    </row>
    <row r="2207" spans="17:18" x14ac:dyDescent="0.25">
      <c r="Q2207" s="111">
        <v>44104</v>
      </c>
      <c r="R2207">
        <v>10843.871094</v>
      </c>
    </row>
    <row r="2208" spans="17:18" x14ac:dyDescent="0.25">
      <c r="Q2208" s="111">
        <v>44105</v>
      </c>
      <c r="R2208">
        <v>10795.254883</v>
      </c>
    </row>
    <row r="2209" spans="17:18" x14ac:dyDescent="0.25">
      <c r="Q2209" s="111">
        <v>44106</v>
      </c>
      <c r="R2209">
        <v>10619.821289</v>
      </c>
    </row>
    <row r="2210" spans="17:18" x14ac:dyDescent="0.25">
      <c r="Q2210" s="111">
        <v>44107</v>
      </c>
      <c r="R2210">
        <v>10575.100586</v>
      </c>
    </row>
    <row r="2211" spans="17:18" x14ac:dyDescent="0.25">
      <c r="Q2211" s="111">
        <v>44108</v>
      </c>
      <c r="R2211">
        <v>10550.440430000001</v>
      </c>
    </row>
    <row r="2212" spans="17:18" x14ac:dyDescent="0.25">
      <c r="Q2212" s="111">
        <v>44109</v>
      </c>
      <c r="R2212">
        <v>10676.529296999999</v>
      </c>
    </row>
    <row r="2213" spans="17:18" x14ac:dyDescent="0.25">
      <c r="Q2213" s="111">
        <v>44110</v>
      </c>
      <c r="R2213">
        <v>10796.306640999999</v>
      </c>
    </row>
    <row r="2214" spans="17:18" x14ac:dyDescent="0.25">
      <c r="Q2214" s="111">
        <v>44111</v>
      </c>
      <c r="R2214">
        <v>10603.355469</v>
      </c>
    </row>
    <row r="2215" spans="17:18" x14ac:dyDescent="0.25">
      <c r="Q2215" s="111">
        <v>44112</v>
      </c>
      <c r="R2215">
        <v>10669.371094</v>
      </c>
    </row>
    <row r="2216" spans="17:18" x14ac:dyDescent="0.25">
      <c r="Q2216" s="111">
        <v>44113</v>
      </c>
      <c r="R2216">
        <v>10927.913086</v>
      </c>
    </row>
    <row r="2217" spans="17:18" x14ac:dyDescent="0.25">
      <c r="Q2217" s="111">
        <v>44114</v>
      </c>
      <c r="R2217">
        <v>11059.142578000001</v>
      </c>
    </row>
    <row r="2218" spans="17:18" x14ac:dyDescent="0.25">
      <c r="Q2218" s="111">
        <v>44115</v>
      </c>
      <c r="R2218">
        <v>11296.082031</v>
      </c>
    </row>
    <row r="2219" spans="17:18" x14ac:dyDescent="0.25">
      <c r="Q2219" s="111">
        <v>44116</v>
      </c>
      <c r="R2219">
        <v>11392.635742</v>
      </c>
    </row>
    <row r="2220" spans="17:18" x14ac:dyDescent="0.25">
      <c r="Q2220" s="111">
        <v>44117</v>
      </c>
      <c r="R2220">
        <v>11548.719727</v>
      </c>
    </row>
    <row r="2221" spans="17:18" x14ac:dyDescent="0.25">
      <c r="Q2221" s="111">
        <v>44118</v>
      </c>
      <c r="R2221">
        <v>11429.047852</v>
      </c>
    </row>
    <row r="2222" spans="17:18" x14ac:dyDescent="0.25">
      <c r="Q2222" s="111">
        <v>44119</v>
      </c>
      <c r="R2222">
        <v>11426.602539</v>
      </c>
    </row>
    <row r="2223" spans="17:18" x14ac:dyDescent="0.25">
      <c r="Q2223" s="111">
        <v>44120</v>
      </c>
      <c r="R2223">
        <v>11502.828125</v>
      </c>
    </row>
    <row r="2224" spans="17:18" x14ac:dyDescent="0.25">
      <c r="Q2224" s="111">
        <v>44121</v>
      </c>
      <c r="R2224">
        <v>11322.123046999999</v>
      </c>
    </row>
    <row r="2225" spans="17:18" x14ac:dyDescent="0.25">
      <c r="Q2225" s="111">
        <v>44122</v>
      </c>
      <c r="R2225">
        <v>11355.982421999999</v>
      </c>
    </row>
    <row r="2226" spans="17:18" x14ac:dyDescent="0.25">
      <c r="Q2226" s="111">
        <v>44123</v>
      </c>
      <c r="R2226">
        <v>11495.038086</v>
      </c>
    </row>
    <row r="2227" spans="17:18" x14ac:dyDescent="0.25">
      <c r="Q2227" s="111">
        <v>44124</v>
      </c>
      <c r="R2227">
        <v>11745.974609000001</v>
      </c>
    </row>
    <row r="2228" spans="17:18" x14ac:dyDescent="0.25">
      <c r="Q2228" s="111">
        <v>44125</v>
      </c>
      <c r="R2228">
        <v>11913.077148</v>
      </c>
    </row>
    <row r="2229" spans="17:18" x14ac:dyDescent="0.25">
      <c r="Q2229" s="111">
        <v>44126</v>
      </c>
      <c r="R2229">
        <v>12801.635742</v>
      </c>
    </row>
    <row r="2230" spans="17:18" x14ac:dyDescent="0.25">
      <c r="Q2230" s="111">
        <v>44127</v>
      </c>
      <c r="R2230">
        <v>12971.548828000001</v>
      </c>
    </row>
    <row r="2231" spans="17:18" x14ac:dyDescent="0.25">
      <c r="Q2231" s="111">
        <v>44128</v>
      </c>
      <c r="R2231">
        <v>12931.574219</v>
      </c>
    </row>
    <row r="2232" spans="17:18" x14ac:dyDescent="0.25">
      <c r="Q2232" s="111">
        <v>44129</v>
      </c>
      <c r="R2232">
        <v>13108.063477</v>
      </c>
    </row>
    <row r="2233" spans="17:18" x14ac:dyDescent="0.25">
      <c r="Q2233" s="111">
        <v>44130</v>
      </c>
      <c r="R2233">
        <v>13031.201171999999</v>
      </c>
    </row>
    <row r="2234" spans="17:18" x14ac:dyDescent="0.25">
      <c r="Q2234" s="111">
        <v>44131</v>
      </c>
      <c r="R2234">
        <v>13075.242188</v>
      </c>
    </row>
    <row r="2235" spans="17:18" x14ac:dyDescent="0.25">
      <c r="Q2235" s="111">
        <v>44132</v>
      </c>
      <c r="R2235">
        <v>13654.214844</v>
      </c>
    </row>
    <row r="2236" spans="17:18" x14ac:dyDescent="0.25">
      <c r="Q2236" s="111">
        <v>44133</v>
      </c>
      <c r="R2236">
        <v>13271.298828000001</v>
      </c>
    </row>
    <row r="2237" spans="17:18" x14ac:dyDescent="0.25">
      <c r="Q2237" s="111">
        <v>44134</v>
      </c>
      <c r="R2237">
        <v>13437.874023</v>
      </c>
    </row>
    <row r="2238" spans="17:18" x14ac:dyDescent="0.25">
      <c r="Q2238" s="111">
        <v>44135</v>
      </c>
      <c r="R2238">
        <v>13546.532227</v>
      </c>
    </row>
    <row r="2239" spans="17:18" x14ac:dyDescent="0.25">
      <c r="Q2239" s="111">
        <v>44136</v>
      </c>
      <c r="R2239">
        <v>13780.995117</v>
      </c>
    </row>
    <row r="2240" spans="17:18" x14ac:dyDescent="0.25">
      <c r="Q2240" s="111">
        <v>44137</v>
      </c>
      <c r="R2240">
        <v>13737.032227</v>
      </c>
    </row>
    <row r="2241" spans="17:18" x14ac:dyDescent="0.25">
      <c r="Q2241" s="111">
        <v>44138</v>
      </c>
      <c r="R2241">
        <v>13550.451171999999</v>
      </c>
    </row>
    <row r="2242" spans="17:18" x14ac:dyDescent="0.25">
      <c r="Q2242" s="111">
        <v>44139</v>
      </c>
      <c r="R2242">
        <v>13950.488281</v>
      </c>
    </row>
    <row r="2243" spans="17:18" x14ac:dyDescent="0.25">
      <c r="Q2243" s="111">
        <v>44140</v>
      </c>
      <c r="R2243">
        <v>14133.733398</v>
      </c>
    </row>
    <row r="2244" spans="17:18" x14ac:dyDescent="0.25">
      <c r="Q2244" s="111">
        <v>44141</v>
      </c>
      <c r="R2244">
        <v>15579.729492</v>
      </c>
    </row>
    <row r="2245" spans="17:18" x14ac:dyDescent="0.25">
      <c r="Q2245" s="111">
        <v>44142</v>
      </c>
      <c r="R2245">
        <v>15565.880859000001</v>
      </c>
    </row>
    <row r="2246" spans="17:18" x14ac:dyDescent="0.25">
      <c r="Q2246" s="111">
        <v>44143</v>
      </c>
      <c r="R2246">
        <v>14833.753906</v>
      </c>
    </row>
    <row r="2247" spans="17:18" x14ac:dyDescent="0.25">
      <c r="Q2247" s="111">
        <v>44144</v>
      </c>
      <c r="R2247">
        <v>15479.595703000001</v>
      </c>
    </row>
    <row r="2248" spans="17:18" x14ac:dyDescent="0.25">
      <c r="Q2248" s="111">
        <v>44145</v>
      </c>
      <c r="R2248">
        <v>15332.350586</v>
      </c>
    </row>
    <row r="2249" spans="17:18" x14ac:dyDescent="0.25">
      <c r="Q2249" s="111">
        <v>44146</v>
      </c>
      <c r="R2249">
        <v>15290.909180000001</v>
      </c>
    </row>
    <row r="2250" spans="17:18" x14ac:dyDescent="0.25">
      <c r="Q2250" s="111">
        <v>44147</v>
      </c>
      <c r="R2250">
        <v>15701.298828000001</v>
      </c>
    </row>
    <row r="2251" spans="17:18" x14ac:dyDescent="0.25">
      <c r="Q2251" s="111">
        <v>44148</v>
      </c>
      <c r="R2251">
        <v>16276.440430000001</v>
      </c>
    </row>
    <row r="2252" spans="17:18" x14ac:dyDescent="0.25">
      <c r="Q2252" s="111">
        <v>44149</v>
      </c>
      <c r="R2252">
        <v>16317.808594</v>
      </c>
    </row>
    <row r="2253" spans="17:18" x14ac:dyDescent="0.25">
      <c r="Q2253" s="111">
        <v>44150</v>
      </c>
      <c r="R2253">
        <v>16068.139648</v>
      </c>
    </row>
    <row r="2254" spans="17:18" x14ac:dyDescent="0.25">
      <c r="Q2254" s="111">
        <v>44151</v>
      </c>
      <c r="R2254">
        <v>15955.577148</v>
      </c>
    </row>
    <row r="2255" spans="17:18" x14ac:dyDescent="0.25">
      <c r="Q2255" s="111">
        <v>44152</v>
      </c>
      <c r="R2255">
        <v>16685.691406000002</v>
      </c>
    </row>
    <row r="2256" spans="17:18" x14ac:dyDescent="0.25">
      <c r="Q2256" s="111">
        <v>44153</v>
      </c>
      <c r="R2256">
        <v>17645.191406000002</v>
      </c>
    </row>
    <row r="2257" spans="17:18" x14ac:dyDescent="0.25">
      <c r="Q2257" s="111">
        <v>44154</v>
      </c>
      <c r="R2257">
        <v>17803.861327999999</v>
      </c>
    </row>
    <row r="2258" spans="17:18" x14ac:dyDescent="0.25">
      <c r="Q2258" s="111">
        <v>44155</v>
      </c>
      <c r="R2258">
        <v>17817.083984000001</v>
      </c>
    </row>
    <row r="2259" spans="17:18" x14ac:dyDescent="0.25">
      <c r="Q2259" s="111">
        <v>44156</v>
      </c>
      <c r="R2259">
        <v>18621.316406000002</v>
      </c>
    </row>
    <row r="2260" spans="17:18" x14ac:dyDescent="0.25">
      <c r="Q2260" s="111">
        <v>44157</v>
      </c>
      <c r="R2260">
        <v>18642.232422000001</v>
      </c>
    </row>
    <row r="2261" spans="17:18" x14ac:dyDescent="0.25">
      <c r="Q2261" s="111">
        <v>44158</v>
      </c>
      <c r="R2261">
        <v>18370.017577999999</v>
      </c>
    </row>
    <row r="2262" spans="17:18" x14ac:dyDescent="0.25">
      <c r="Q2262" s="111">
        <v>44159</v>
      </c>
      <c r="R2262">
        <v>18365.015625</v>
      </c>
    </row>
    <row r="2263" spans="17:18" x14ac:dyDescent="0.25">
      <c r="Q2263" s="111">
        <v>44160</v>
      </c>
      <c r="R2263">
        <v>19104.410156000002</v>
      </c>
    </row>
    <row r="2264" spans="17:18" x14ac:dyDescent="0.25">
      <c r="Q2264" s="111">
        <v>44161</v>
      </c>
      <c r="R2264">
        <v>18729.839843999998</v>
      </c>
    </row>
    <row r="2265" spans="17:18" x14ac:dyDescent="0.25">
      <c r="Q2265" s="111">
        <v>44162</v>
      </c>
      <c r="R2265">
        <v>17153.914063</v>
      </c>
    </row>
    <row r="2266" spans="17:18" x14ac:dyDescent="0.25">
      <c r="Q2266" s="111">
        <v>44163</v>
      </c>
      <c r="R2266">
        <v>17112.933593999998</v>
      </c>
    </row>
    <row r="2267" spans="17:18" x14ac:dyDescent="0.25">
      <c r="Q2267" s="111">
        <v>44164</v>
      </c>
      <c r="R2267">
        <v>17719.634765999999</v>
      </c>
    </row>
    <row r="2268" spans="17:18" x14ac:dyDescent="0.25">
      <c r="Q2268" s="111">
        <v>44165</v>
      </c>
      <c r="R2268">
        <v>18178.322265999999</v>
      </c>
    </row>
    <row r="2269" spans="17:18" x14ac:dyDescent="0.25">
      <c r="Q2269" s="111">
        <v>44166</v>
      </c>
      <c r="R2269">
        <v>19633.769531000002</v>
      </c>
    </row>
    <row r="2270" spans="17:18" x14ac:dyDescent="0.25">
      <c r="Q2270" s="111">
        <v>44167</v>
      </c>
      <c r="R2270">
        <v>18801.744140999999</v>
      </c>
    </row>
    <row r="2271" spans="17:18" x14ac:dyDescent="0.25">
      <c r="Q2271" s="111">
        <v>44168</v>
      </c>
      <c r="R2271">
        <v>19205.925781000002</v>
      </c>
    </row>
    <row r="2272" spans="17:18" x14ac:dyDescent="0.25">
      <c r="Q2272" s="111">
        <v>44169</v>
      </c>
      <c r="R2272">
        <v>19446.966797000001</v>
      </c>
    </row>
    <row r="2273" spans="17:18" x14ac:dyDescent="0.25">
      <c r="Q2273" s="111">
        <v>44170</v>
      </c>
      <c r="R2273">
        <v>18698.384765999999</v>
      </c>
    </row>
    <row r="2274" spans="17:18" x14ac:dyDescent="0.25">
      <c r="Q2274" s="111">
        <v>44171</v>
      </c>
      <c r="R2274">
        <v>19154.179688</v>
      </c>
    </row>
    <row r="2275" spans="17:18" x14ac:dyDescent="0.25">
      <c r="Q2275" s="111">
        <v>44172</v>
      </c>
      <c r="R2275">
        <v>19343.128906000002</v>
      </c>
    </row>
    <row r="2276" spans="17:18" x14ac:dyDescent="0.25">
      <c r="Q2276" s="111">
        <v>44173</v>
      </c>
      <c r="R2276">
        <v>19191.529297000001</v>
      </c>
    </row>
    <row r="2277" spans="17:18" x14ac:dyDescent="0.25">
      <c r="Q2277" s="111">
        <v>44174</v>
      </c>
      <c r="R2277">
        <v>18320.884765999999</v>
      </c>
    </row>
    <row r="2278" spans="17:18" x14ac:dyDescent="0.25">
      <c r="Q2278" s="111">
        <v>44175</v>
      </c>
      <c r="R2278">
        <v>18553.298827999999</v>
      </c>
    </row>
    <row r="2279" spans="17:18" x14ac:dyDescent="0.25">
      <c r="Q2279" s="111">
        <v>44176</v>
      </c>
      <c r="R2279">
        <v>18263.929688</v>
      </c>
    </row>
    <row r="2280" spans="17:18" x14ac:dyDescent="0.25">
      <c r="Q2280" s="111">
        <v>44177</v>
      </c>
      <c r="R2280">
        <v>18051.320313</v>
      </c>
    </row>
    <row r="2281" spans="17:18" x14ac:dyDescent="0.25">
      <c r="Q2281" s="111">
        <v>44178</v>
      </c>
      <c r="R2281">
        <v>18806.765625</v>
      </c>
    </row>
    <row r="2282" spans="17:18" x14ac:dyDescent="0.25">
      <c r="Q2282" s="111">
        <v>44179</v>
      </c>
      <c r="R2282">
        <v>19144.492188</v>
      </c>
    </row>
    <row r="2283" spans="17:18" x14ac:dyDescent="0.25">
      <c r="Q2283" s="111">
        <v>44180</v>
      </c>
      <c r="R2283">
        <v>19246.919922000001</v>
      </c>
    </row>
    <row r="2284" spans="17:18" x14ac:dyDescent="0.25">
      <c r="Q2284" s="111">
        <v>44181</v>
      </c>
      <c r="R2284">
        <v>19418.818359000001</v>
      </c>
    </row>
    <row r="2285" spans="17:18" x14ac:dyDescent="0.25">
      <c r="Q2285" s="111">
        <v>44182</v>
      </c>
      <c r="R2285">
        <v>21308.351563</v>
      </c>
    </row>
    <row r="2286" spans="17:18" x14ac:dyDescent="0.25">
      <c r="Q2286" s="111">
        <v>44183</v>
      </c>
      <c r="R2286">
        <v>22806.796875</v>
      </c>
    </row>
    <row r="2287" spans="17:18" x14ac:dyDescent="0.25">
      <c r="Q2287" s="111">
        <v>44184</v>
      </c>
      <c r="R2287">
        <v>23132.865234000001</v>
      </c>
    </row>
    <row r="2288" spans="17:18" x14ac:dyDescent="0.25">
      <c r="Q2288" s="111">
        <v>44185</v>
      </c>
      <c r="R2288">
        <v>23861.765625</v>
      </c>
    </row>
    <row r="2289" spans="17:18" x14ac:dyDescent="0.25">
      <c r="Q2289" s="111">
        <v>44186</v>
      </c>
      <c r="R2289">
        <v>23474.455077999999</v>
      </c>
    </row>
    <row r="2290" spans="17:18" x14ac:dyDescent="0.25">
      <c r="Q2290" s="111">
        <v>44187</v>
      </c>
      <c r="R2290">
        <v>22794.039063</v>
      </c>
    </row>
    <row r="2291" spans="17:18" x14ac:dyDescent="0.25">
      <c r="Q2291" s="111">
        <v>44188</v>
      </c>
      <c r="R2291">
        <v>23781.974609000001</v>
      </c>
    </row>
    <row r="2292" spans="17:18" x14ac:dyDescent="0.25">
      <c r="Q2292" s="111">
        <v>44189</v>
      </c>
      <c r="R2292">
        <v>23240.203125</v>
      </c>
    </row>
    <row r="2293" spans="17:18" x14ac:dyDescent="0.25">
      <c r="Q2293" s="111">
        <v>44190</v>
      </c>
      <c r="R2293">
        <v>23733.570313</v>
      </c>
    </row>
    <row r="2294" spans="17:18" x14ac:dyDescent="0.25">
      <c r="Q2294" s="111">
        <v>44191</v>
      </c>
      <c r="R2294">
        <v>24677.015625</v>
      </c>
    </row>
    <row r="2295" spans="17:18" x14ac:dyDescent="0.25">
      <c r="Q2295" s="111">
        <v>44192</v>
      </c>
      <c r="R2295">
        <v>26439.373047000001</v>
      </c>
    </row>
    <row r="2296" spans="17:18" x14ac:dyDescent="0.25">
      <c r="Q2296" s="111">
        <v>44193</v>
      </c>
      <c r="R2296">
        <v>26280.822265999999</v>
      </c>
    </row>
    <row r="2297" spans="17:18" x14ac:dyDescent="0.25">
      <c r="Q2297" s="111">
        <v>44194</v>
      </c>
      <c r="R2297">
        <v>27081.810547000001</v>
      </c>
    </row>
    <row r="2298" spans="17:18" x14ac:dyDescent="0.25">
      <c r="Q2298" s="111">
        <v>44195</v>
      </c>
      <c r="R2298">
        <v>27360.089843999998</v>
      </c>
    </row>
    <row r="2299" spans="17:18" x14ac:dyDescent="0.25">
      <c r="Q2299" s="111">
        <v>44196</v>
      </c>
      <c r="R2299">
        <v>28841.574218999998</v>
      </c>
    </row>
    <row r="2300" spans="17:18" x14ac:dyDescent="0.25">
      <c r="Q2300" s="111">
        <v>44197</v>
      </c>
      <c r="R2300">
        <v>28994.009765999999</v>
      </c>
    </row>
    <row r="2301" spans="17:18" x14ac:dyDescent="0.25">
      <c r="Q2301" s="111">
        <v>44198</v>
      </c>
      <c r="R2301">
        <v>29376.455077999999</v>
      </c>
    </row>
    <row r="2302" spans="17:18" x14ac:dyDescent="0.25">
      <c r="Q2302" s="111">
        <v>44199</v>
      </c>
      <c r="R2302">
        <v>32129.408202999999</v>
      </c>
    </row>
    <row r="2303" spans="17:18" x14ac:dyDescent="0.25">
      <c r="Q2303" s="111">
        <v>44200</v>
      </c>
      <c r="R2303">
        <v>32810.949219000002</v>
      </c>
    </row>
    <row r="2304" spans="17:18" x14ac:dyDescent="0.25">
      <c r="Q2304" s="111">
        <v>44201</v>
      </c>
      <c r="R2304">
        <v>31977.041015999999</v>
      </c>
    </row>
    <row r="2305" spans="17:18" x14ac:dyDescent="0.25">
      <c r="Q2305" s="111">
        <v>44202</v>
      </c>
      <c r="R2305">
        <v>34013.613280999998</v>
      </c>
    </row>
    <row r="2306" spans="17:18" x14ac:dyDescent="0.25">
      <c r="Q2306" s="111">
        <v>44203</v>
      </c>
      <c r="R2306">
        <v>36833.875</v>
      </c>
    </row>
    <row r="2307" spans="17:18" x14ac:dyDescent="0.25">
      <c r="Q2307" s="111">
        <v>44204</v>
      </c>
      <c r="R2307">
        <v>39381.765625</v>
      </c>
    </row>
    <row r="2308" spans="17:18" x14ac:dyDescent="0.25">
      <c r="Q2308" s="111">
        <v>44205</v>
      </c>
      <c r="R2308">
        <v>40788.640625</v>
      </c>
    </row>
    <row r="2309" spans="17:18" x14ac:dyDescent="0.25">
      <c r="Q2309" s="111">
        <v>44206</v>
      </c>
      <c r="R2309">
        <v>40254.21875</v>
      </c>
    </row>
    <row r="2310" spans="17:18" x14ac:dyDescent="0.25">
      <c r="Q2310" s="111">
        <v>44207</v>
      </c>
      <c r="R2310">
        <v>38346.53125</v>
      </c>
    </row>
    <row r="2311" spans="17:18" x14ac:dyDescent="0.25">
      <c r="Q2311" s="111">
        <v>44208</v>
      </c>
      <c r="R2311">
        <v>35516.359375</v>
      </c>
    </row>
    <row r="2312" spans="17:18" x14ac:dyDescent="0.25">
      <c r="Q2312" s="111">
        <v>44209</v>
      </c>
      <c r="R2312">
        <v>33915.121094000002</v>
      </c>
    </row>
    <row r="2313" spans="17:18" x14ac:dyDescent="0.25">
      <c r="Q2313" s="111">
        <v>44210</v>
      </c>
      <c r="R2313">
        <v>37325.109375</v>
      </c>
    </row>
    <row r="2314" spans="17:18" x14ac:dyDescent="0.25">
      <c r="Q2314" s="111">
        <v>44211</v>
      </c>
      <c r="R2314">
        <v>39156.707030999998</v>
      </c>
    </row>
    <row r="2315" spans="17:18" x14ac:dyDescent="0.25">
      <c r="Q2315" s="111">
        <v>44212</v>
      </c>
      <c r="R2315">
        <v>36821.648437999997</v>
      </c>
    </row>
    <row r="2316" spans="17:18" x14ac:dyDescent="0.25">
      <c r="Q2316" s="111">
        <v>44213</v>
      </c>
      <c r="R2316">
        <v>36163.648437999997</v>
      </c>
    </row>
    <row r="2317" spans="17:18" x14ac:dyDescent="0.25">
      <c r="Q2317" s="111">
        <v>44214</v>
      </c>
      <c r="R2317">
        <v>35792.238280999998</v>
      </c>
    </row>
    <row r="2318" spans="17:18" x14ac:dyDescent="0.25">
      <c r="Q2318" s="111">
        <v>44215</v>
      </c>
      <c r="R2318">
        <v>36642.234375</v>
      </c>
    </row>
    <row r="2319" spans="17:18" x14ac:dyDescent="0.25">
      <c r="Q2319" s="111">
        <v>44216</v>
      </c>
      <c r="R2319">
        <v>36050.113280999998</v>
      </c>
    </row>
    <row r="2320" spans="17:18" x14ac:dyDescent="0.25">
      <c r="Q2320" s="111">
        <v>44217</v>
      </c>
      <c r="R2320">
        <v>35549.398437999997</v>
      </c>
    </row>
    <row r="2321" spans="17:18" x14ac:dyDescent="0.25">
      <c r="Q2321" s="111">
        <v>44218</v>
      </c>
      <c r="R2321">
        <v>30817.625</v>
      </c>
    </row>
    <row r="2322" spans="17:18" x14ac:dyDescent="0.25">
      <c r="Q2322" s="111">
        <v>44219</v>
      </c>
      <c r="R2322">
        <v>32985.757812999997</v>
      </c>
    </row>
    <row r="2323" spans="17:18" x14ac:dyDescent="0.25">
      <c r="Q2323" s="111">
        <v>44220</v>
      </c>
      <c r="R2323">
        <v>32064.376952999999</v>
      </c>
    </row>
    <row r="2324" spans="17:18" x14ac:dyDescent="0.25">
      <c r="Q2324" s="111">
        <v>44221</v>
      </c>
      <c r="R2324">
        <v>32285.798827999999</v>
      </c>
    </row>
    <row r="2325" spans="17:18" x14ac:dyDescent="0.25">
      <c r="Q2325" s="111">
        <v>44222</v>
      </c>
      <c r="R2325">
        <v>32358.613281000002</v>
      </c>
    </row>
    <row r="2326" spans="17:18" x14ac:dyDescent="0.25">
      <c r="Q2326" s="111">
        <v>44223</v>
      </c>
      <c r="R2326">
        <v>32564.029297000001</v>
      </c>
    </row>
    <row r="2327" spans="17:18" x14ac:dyDescent="0.25">
      <c r="Q2327" s="111">
        <v>44224</v>
      </c>
      <c r="R2327">
        <v>30441.041015999999</v>
      </c>
    </row>
    <row r="2328" spans="17:18" x14ac:dyDescent="0.25">
      <c r="Q2328" s="111">
        <v>44225</v>
      </c>
      <c r="R2328">
        <v>34318.671875</v>
      </c>
    </row>
    <row r="2329" spans="17:18" x14ac:dyDescent="0.25">
      <c r="Q2329" s="111">
        <v>44226</v>
      </c>
      <c r="R2329">
        <v>34295.933594000002</v>
      </c>
    </row>
    <row r="2330" spans="17:18" x14ac:dyDescent="0.25">
      <c r="Q2330" s="111">
        <v>44227</v>
      </c>
      <c r="R2330">
        <v>34270.878905999998</v>
      </c>
    </row>
    <row r="2331" spans="17:18" x14ac:dyDescent="0.25">
      <c r="Q2331" s="111">
        <v>44228</v>
      </c>
      <c r="R2331">
        <v>33114.578125</v>
      </c>
    </row>
    <row r="2332" spans="17:18" x14ac:dyDescent="0.25">
      <c r="Q2332" s="111">
        <v>44229</v>
      </c>
      <c r="R2332">
        <v>33533.199219000002</v>
      </c>
    </row>
    <row r="2333" spans="17:18" x14ac:dyDescent="0.25">
      <c r="Q2333" s="111">
        <v>44230</v>
      </c>
      <c r="R2333">
        <v>35510.820312999997</v>
      </c>
    </row>
    <row r="2334" spans="17:18" x14ac:dyDescent="0.25">
      <c r="Q2334" s="111">
        <v>44231</v>
      </c>
      <c r="R2334">
        <v>37475.105469000002</v>
      </c>
    </row>
    <row r="2335" spans="17:18" x14ac:dyDescent="0.25">
      <c r="Q2335" s="111">
        <v>44232</v>
      </c>
      <c r="R2335">
        <v>36931.546875</v>
      </c>
    </row>
    <row r="2336" spans="17:18" x14ac:dyDescent="0.25">
      <c r="Q2336" s="111">
        <v>44233</v>
      </c>
      <c r="R2336">
        <v>38138.386719000002</v>
      </c>
    </row>
    <row r="2337" spans="17:18" x14ac:dyDescent="0.25">
      <c r="Q2337" s="111">
        <v>44234</v>
      </c>
      <c r="R2337">
        <v>39250.191405999998</v>
      </c>
    </row>
    <row r="2338" spans="17:18" x14ac:dyDescent="0.25">
      <c r="Q2338" s="111">
        <v>44235</v>
      </c>
      <c r="R2338">
        <v>38886.828125</v>
      </c>
    </row>
    <row r="2339" spans="17:18" x14ac:dyDescent="0.25">
      <c r="Q2339" s="111">
        <v>44236</v>
      </c>
      <c r="R2339">
        <v>46184.992187999997</v>
      </c>
    </row>
    <row r="2340" spans="17:18" x14ac:dyDescent="0.25">
      <c r="Q2340" s="111">
        <v>44237</v>
      </c>
      <c r="R2340">
        <v>46469.761719000002</v>
      </c>
    </row>
    <row r="2341" spans="17:18" x14ac:dyDescent="0.25">
      <c r="Q2341" s="111">
        <v>44238</v>
      </c>
      <c r="R2341">
        <v>44898.710937999997</v>
      </c>
    </row>
    <row r="2342" spans="17:18" x14ac:dyDescent="0.25">
      <c r="Q2342" s="111">
        <v>44239</v>
      </c>
      <c r="R2342">
        <v>47877.035155999998</v>
      </c>
    </row>
    <row r="2343" spans="17:18" x14ac:dyDescent="0.25">
      <c r="Q2343" s="111">
        <v>44240</v>
      </c>
      <c r="R2343">
        <v>47491.203125</v>
      </c>
    </row>
    <row r="2344" spans="17:18" x14ac:dyDescent="0.25">
      <c r="Q2344" s="111">
        <v>44241</v>
      </c>
      <c r="R2344">
        <v>47114.507812999997</v>
      </c>
    </row>
    <row r="2345" spans="17:18" x14ac:dyDescent="0.25">
      <c r="Q2345" s="111">
        <v>44242</v>
      </c>
      <c r="R2345">
        <v>48696.535155999998</v>
      </c>
    </row>
    <row r="2346" spans="17:18" x14ac:dyDescent="0.25">
      <c r="Q2346" s="111">
        <v>44243</v>
      </c>
      <c r="R2346">
        <v>47944.457030999998</v>
      </c>
    </row>
    <row r="2347" spans="17:18" x14ac:dyDescent="0.25">
      <c r="Q2347" s="111">
        <v>44244</v>
      </c>
      <c r="R2347">
        <v>49207.277344000002</v>
      </c>
    </row>
    <row r="2348" spans="17:18" x14ac:dyDescent="0.25">
      <c r="Q2348" s="111">
        <v>44245</v>
      </c>
      <c r="R2348">
        <v>52140.972655999998</v>
      </c>
    </row>
    <row r="2349" spans="17:18" x14ac:dyDescent="0.25">
      <c r="Q2349" s="111">
        <v>44246</v>
      </c>
      <c r="R2349">
        <v>51675.980469000002</v>
      </c>
    </row>
    <row r="2350" spans="17:18" x14ac:dyDescent="0.25">
      <c r="Q2350" s="111">
        <v>44247</v>
      </c>
      <c r="R2350">
        <v>55887.335937999997</v>
      </c>
    </row>
    <row r="2351" spans="17:18" x14ac:dyDescent="0.25">
      <c r="Q2351" s="111">
        <v>44248</v>
      </c>
      <c r="R2351">
        <v>56068.566405999998</v>
      </c>
    </row>
    <row r="2352" spans="17:18" x14ac:dyDescent="0.25">
      <c r="Q2352" s="111">
        <v>44249</v>
      </c>
      <c r="R2352">
        <v>57532.738280999998</v>
      </c>
    </row>
    <row r="2353" spans="17:18" x14ac:dyDescent="0.25">
      <c r="Q2353" s="111">
        <v>44250</v>
      </c>
      <c r="R2353">
        <v>54204.929687999997</v>
      </c>
    </row>
    <row r="2354" spans="17:18" x14ac:dyDescent="0.25">
      <c r="Q2354" s="111">
        <v>44251</v>
      </c>
      <c r="R2354">
        <v>48835.085937999997</v>
      </c>
    </row>
    <row r="2355" spans="17:18" x14ac:dyDescent="0.25">
      <c r="Q2355" s="111">
        <v>44252</v>
      </c>
      <c r="R2355">
        <v>49709.082030999998</v>
      </c>
    </row>
    <row r="2356" spans="17:18" x14ac:dyDescent="0.25">
      <c r="Q2356" s="111">
        <v>44253</v>
      </c>
      <c r="R2356">
        <v>47180.464844000002</v>
      </c>
    </row>
    <row r="2357" spans="17:18" x14ac:dyDescent="0.25">
      <c r="Q2357" s="111">
        <v>44254</v>
      </c>
      <c r="R2357">
        <v>46344.773437999997</v>
      </c>
    </row>
    <row r="2358" spans="17:18" x14ac:dyDescent="0.25">
      <c r="Q2358" s="111">
        <v>44255</v>
      </c>
      <c r="R2358">
        <v>46194.015625</v>
      </c>
    </row>
    <row r="2359" spans="17:18" x14ac:dyDescent="0.25">
      <c r="Q2359" s="111">
        <v>44256</v>
      </c>
      <c r="R2359">
        <v>45159.503905999998</v>
      </c>
    </row>
    <row r="2360" spans="17:18" x14ac:dyDescent="0.25">
      <c r="Q2360" s="111">
        <v>44257</v>
      </c>
      <c r="R2360">
        <v>49612.105469000002</v>
      </c>
    </row>
    <row r="2361" spans="17:18" x14ac:dyDescent="0.25">
      <c r="Q2361" s="111">
        <v>44258</v>
      </c>
      <c r="R2361">
        <v>48415.816405999998</v>
      </c>
    </row>
    <row r="2362" spans="17:18" x14ac:dyDescent="0.25">
      <c r="Q2362" s="111">
        <v>44259</v>
      </c>
      <c r="R2362">
        <v>50522.304687999997</v>
      </c>
    </row>
    <row r="2363" spans="17:18" x14ac:dyDescent="0.25">
      <c r="Q2363" s="111">
        <v>44260</v>
      </c>
      <c r="R2363">
        <v>48527.03125</v>
      </c>
    </row>
    <row r="2364" spans="17:18" x14ac:dyDescent="0.25">
      <c r="Q2364" s="111">
        <v>44261</v>
      </c>
      <c r="R2364">
        <v>48899.230469000002</v>
      </c>
    </row>
    <row r="2365" spans="17:18" x14ac:dyDescent="0.25">
      <c r="Q2365" s="111">
        <v>44262</v>
      </c>
      <c r="R2365">
        <v>48918.679687999997</v>
      </c>
    </row>
    <row r="2366" spans="17:18" x14ac:dyDescent="0.25">
      <c r="Q2366" s="111">
        <v>44263</v>
      </c>
      <c r="R2366">
        <v>51174.117187999997</v>
      </c>
    </row>
    <row r="2367" spans="17:18" x14ac:dyDescent="0.25">
      <c r="Q2367" s="111">
        <v>44264</v>
      </c>
      <c r="R2367">
        <v>52272.96875</v>
      </c>
    </row>
    <row r="2368" spans="17:18" x14ac:dyDescent="0.25">
      <c r="Q2368" s="111">
        <v>44265</v>
      </c>
      <c r="R2368">
        <v>54824.011719000002</v>
      </c>
    </row>
    <row r="2369" spans="17:18" x14ac:dyDescent="0.25">
      <c r="Q2369" s="111">
        <v>44266</v>
      </c>
      <c r="R2369">
        <v>55963.179687999997</v>
      </c>
    </row>
    <row r="2370" spans="17:18" x14ac:dyDescent="0.25">
      <c r="Q2370" s="111">
        <v>44267</v>
      </c>
      <c r="R2370">
        <v>57821.21875</v>
      </c>
    </row>
    <row r="2371" spans="17:18" x14ac:dyDescent="0.25">
      <c r="Q2371" s="111">
        <v>44268</v>
      </c>
      <c r="R2371">
        <v>57343.371094000002</v>
      </c>
    </row>
    <row r="2372" spans="17:18" x14ac:dyDescent="0.25">
      <c r="Q2372" s="111">
        <v>44269</v>
      </c>
      <c r="R2372">
        <v>61221.132812999997</v>
      </c>
    </row>
    <row r="2373" spans="17:18" x14ac:dyDescent="0.25">
      <c r="Q2373" s="111">
        <v>44270</v>
      </c>
      <c r="R2373">
        <v>59267.429687999997</v>
      </c>
    </row>
    <row r="2374" spans="17:18" x14ac:dyDescent="0.25">
      <c r="Q2374" s="111">
        <v>44271</v>
      </c>
      <c r="R2374">
        <v>55840.785155999998</v>
      </c>
    </row>
    <row r="2375" spans="17:18" x14ac:dyDescent="0.25">
      <c r="Q2375" s="111">
        <v>44272</v>
      </c>
      <c r="R2375">
        <v>56825.828125</v>
      </c>
    </row>
    <row r="2376" spans="17:18" x14ac:dyDescent="0.25">
      <c r="Q2376" s="111">
        <v>44273</v>
      </c>
      <c r="R2376">
        <v>58893.078125</v>
      </c>
    </row>
    <row r="2377" spans="17:18" x14ac:dyDescent="0.25">
      <c r="Q2377" s="111">
        <v>44274</v>
      </c>
      <c r="R2377">
        <v>57850.441405999998</v>
      </c>
    </row>
    <row r="2378" spans="17:18" x14ac:dyDescent="0.25">
      <c r="Q2378" s="111">
        <v>44275</v>
      </c>
      <c r="R2378">
        <v>58332.261719000002</v>
      </c>
    </row>
    <row r="2379" spans="17:18" x14ac:dyDescent="0.25">
      <c r="Q2379" s="111">
        <v>44276</v>
      </c>
      <c r="R2379">
        <v>58309.914062999997</v>
      </c>
    </row>
    <row r="2380" spans="17:18" x14ac:dyDescent="0.25">
      <c r="Q2380" s="111">
        <v>44277</v>
      </c>
      <c r="R2380">
        <v>57517.890625</v>
      </c>
    </row>
    <row r="2381" spans="17:18" x14ac:dyDescent="0.25">
      <c r="Q2381" s="111">
        <v>44278</v>
      </c>
      <c r="R2381">
        <v>54511.660155999998</v>
      </c>
    </row>
    <row r="2382" spans="17:18" x14ac:dyDescent="0.25">
      <c r="Q2382" s="111">
        <v>44279</v>
      </c>
      <c r="R2382">
        <v>54710.488280999998</v>
      </c>
    </row>
    <row r="2383" spans="17:18" x14ac:dyDescent="0.25">
      <c r="Q2383" s="111">
        <v>44280</v>
      </c>
      <c r="R2383">
        <v>52726.746094000002</v>
      </c>
    </row>
    <row r="2384" spans="17:18" x14ac:dyDescent="0.25">
      <c r="Q2384" s="111">
        <v>44281</v>
      </c>
      <c r="R2384">
        <v>51683.011719000002</v>
      </c>
    </row>
    <row r="2385" spans="17:18" x14ac:dyDescent="0.25">
      <c r="Q2385" s="111">
        <v>44282</v>
      </c>
      <c r="R2385">
        <v>55137.566405999998</v>
      </c>
    </row>
    <row r="2386" spans="17:18" x14ac:dyDescent="0.25">
      <c r="Q2386" s="111">
        <v>44283</v>
      </c>
      <c r="R2386">
        <v>55974.941405999998</v>
      </c>
    </row>
    <row r="2387" spans="17:18" x14ac:dyDescent="0.25">
      <c r="Q2387" s="111">
        <v>44284</v>
      </c>
      <c r="R2387">
        <v>55947.898437999997</v>
      </c>
    </row>
    <row r="2388" spans="17:18" x14ac:dyDescent="0.25">
      <c r="Q2388" s="111">
        <v>44285</v>
      </c>
      <c r="R2388">
        <v>57750.132812999997</v>
      </c>
    </row>
    <row r="2389" spans="17:18" x14ac:dyDescent="0.25">
      <c r="Q2389" s="111">
        <v>44286</v>
      </c>
      <c r="R2389">
        <v>58930.277344000002</v>
      </c>
    </row>
    <row r="2390" spans="17:18" x14ac:dyDescent="0.25">
      <c r="Q2390" s="111">
        <v>44287</v>
      </c>
      <c r="R2390">
        <v>58926.5625</v>
      </c>
    </row>
    <row r="2391" spans="17:18" x14ac:dyDescent="0.25">
      <c r="Q2391" s="111">
        <v>44288</v>
      </c>
      <c r="R2391">
        <v>59098.878905999998</v>
      </c>
    </row>
    <row r="2392" spans="17:18" x14ac:dyDescent="0.25">
      <c r="Q2392" s="111">
        <v>44289</v>
      </c>
      <c r="R2392">
        <v>59397.410155999998</v>
      </c>
    </row>
    <row r="2393" spans="17:18" x14ac:dyDescent="0.25">
      <c r="Q2393" s="111">
        <v>44290</v>
      </c>
      <c r="R2393">
        <v>57604.839844000002</v>
      </c>
    </row>
    <row r="2394" spans="17:18" x14ac:dyDescent="0.25">
      <c r="Q2394" s="111">
        <v>44291</v>
      </c>
      <c r="R2394">
        <v>58760.875</v>
      </c>
    </row>
    <row r="2395" spans="17:18" x14ac:dyDescent="0.25">
      <c r="Q2395" s="111">
        <v>44292</v>
      </c>
      <c r="R2395">
        <v>59171.933594000002</v>
      </c>
    </row>
    <row r="2396" spans="17:18" x14ac:dyDescent="0.25">
      <c r="Q2396" s="111">
        <v>44293</v>
      </c>
      <c r="R2396">
        <v>58186.507812999997</v>
      </c>
    </row>
    <row r="2397" spans="17:18" x14ac:dyDescent="0.25">
      <c r="Q2397" s="111">
        <v>44294</v>
      </c>
      <c r="R2397">
        <v>56099.914062999997</v>
      </c>
    </row>
    <row r="2398" spans="17:18" x14ac:dyDescent="0.25">
      <c r="Q2398" s="111">
        <v>44295</v>
      </c>
      <c r="R2398">
        <v>58326.5625</v>
      </c>
    </row>
    <row r="2399" spans="17:18" x14ac:dyDescent="0.25">
      <c r="Q2399" s="111">
        <v>44296</v>
      </c>
      <c r="R2399">
        <v>58253.777344000002</v>
      </c>
    </row>
    <row r="2400" spans="17:18" x14ac:dyDescent="0.25">
      <c r="Q2400" s="111">
        <v>44297</v>
      </c>
      <c r="R2400">
        <v>59846.230469000002</v>
      </c>
    </row>
    <row r="2401" spans="17:18" x14ac:dyDescent="0.25">
      <c r="Q2401" s="111">
        <v>44298</v>
      </c>
      <c r="R2401">
        <v>60175.945312999997</v>
      </c>
    </row>
    <row r="2402" spans="17:18" x14ac:dyDescent="0.25">
      <c r="Q2402" s="111">
        <v>44299</v>
      </c>
      <c r="R2402">
        <v>59890.019530999998</v>
      </c>
    </row>
    <row r="2403" spans="17:18" x14ac:dyDescent="0.25">
      <c r="Q2403" s="111">
        <v>44300</v>
      </c>
      <c r="R2403">
        <v>63523.753905999998</v>
      </c>
    </row>
    <row r="2404" spans="17:18" x14ac:dyDescent="0.25">
      <c r="Q2404" s="111">
        <v>44301</v>
      </c>
      <c r="R2404">
        <v>63075.195312999997</v>
      </c>
    </row>
    <row r="2405" spans="17:18" x14ac:dyDescent="0.25">
      <c r="Q2405" s="111">
        <v>44302</v>
      </c>
      <c r="R2405">
        <v>63258.503905999998</v>
      </c>
    </row>
    <row r="2406" spans="17:18" x14ac:dyDescent="0.25">
      <c r="Q2406" s="111">
        <v>44303</v>
      </c>
      <c r="R2406">
        <v>61529.921875</v>
      </c>
    </row>
    <row r="2407" spans="17:18" x14ac:dyDescent="0.25">
      <c r="Q2407" s="111">
        <v>44304</v>
      </c>
      <c r="R2407">
        <v>60701.886719000002</v>
      </c>
    </row>
    <row r="2408" spans="17:18" x14ac:dyDescent="0.25">
      <c r="Q2408" s="111">
        <v>44305</v>
      </c>
      <c r="R2408">
        <v>56191.585937999997</v>
      </c>
    </row>
    <row r="2409" spans="17:18" x14ac:dyDescent="0.25">
      <c r="Q2409" s="111">
        <v>44306</v>
      </c>
      <c r="R2409">
        <v>55681.792969000002</v>
      </c>
    </row>
    <row r="2410" spans="17:18" x14ac:dyDescent="0.25">
      <c r="Q2410" s="111">
        <v>44307</v>
      </c>
      <c r="R2410">
        <v>56471.128905999998</v>
      </c>
    </row>
    <row r="2411" spans="17:18" x14ac:dyDescent="0.25">
      <c r="Q2411" s="111">
        <v>44308</v>
      </c>
      <c r="R2411">
        <v>53857.105469000002</v>
      </c>
    </row>
    <row r="2412" spans="17:18" x14ac:dyDescent="0.25">
      <c r="Q2412" s="111">
        <v>44309</v>
      </c>
      <c r="R2412">
        <v>51739.808594000002</v>
      </c>
    </row>
    <row r="2413" spans="17:18" x14ac:dyDescent="0.25">
      <c r="Q2413" s="111">
        <v>44310</v>
      </c>
      <c r="R2413">
        <v>51143.226562999997</v>
      </c>
    </row>
    <row r="2414" spans="17:18" x14ac:dyDescent="0.25">
      <c r="Q2414" s="111">
        <v>44311</v>
      </c>
      <c r="R2414">
        <v>50052.832030999998</v>
      </c>
    </row>
    <row r="2415" spans="17:18" x14ac:dyDescent="0.25">
      <c r="Q2415" s="111">
        <v>44312</v>
      </c>
      <c r="R2415">
        <v>49077.792969000002</v>
      </c>
    </row>
    <row r="2416" spans="17:18" x14ac:dyDescent="0.25">
      <c r="Q2416" s="111">
        <v>44313</v>
      </c>
      <c r="R2416">
        <v>54030.304687999997</v>
      </c>
    </row>
    <row r="2417" spans="17:18" x14ac:dyDescent="0.25">
      <c r="Q2417" s="111">
        <v>44314</v>
      </c>
      <c r="R2417">
        <v>55036.636719000002</v>
      </c>
    </row>
    <row r="2418" spans="17:18" x14ac:dyDescent="0.25">
      <c r="Q2418" s="111">
        <v>44315</v>
      </c>
      <c r="R2418">
        <v>54858.089844000002</v>
      </c>
    </row>
    <row r="2419" spans="17:18" x14ac:dyDescent="0.25">
      <c r="Q2419" s="111">
        <v>44316</v>
      </c>
      <c r="R2419">
        <v>53568.664062999997</v>
      </c>
    </row>
    <row r="2420" spans="17:18" x14ac:dyDescent="0.25">
      <c r="Q2420" s="111">
        <v>44317</v>
      </c>
      <c r="R2420">
        <v>57714.664062999997</v>
      </c>
    </row>
    <row r="2421" spans="17:18" x14ac:dyDescent="0.25">
      <c r="Q2421" s="111">
        <v>44318</v>
      </c>
      <c r="R2421">
        <v>57825.863280999998</v>
      </c>
    </row>
    <row r="2422" spans="17:18" x14ac:dyDescent="0.25">
      <c r="Q2422" s="111">
        <v>44319</v>
      </c>
      <c r="R2422">
        <v>56620.273437999997</v>
      </c>
    </row>
    <row r="2423" spans="17:18" x14ac:dyDescent="0.25">
      <c r="Q2423" s="111">
        <v>44320</v>
      </c>
      <c r="R2423">
        <v>57214.179687999997</v>
      </c>
    </row>
    <row r="2424" spans="17:18" x14ac:dyDescent="0.25">
      <c r="Q2424" s="111">
        <v>44321</v>
      </c>
      <c r="R2424">
        <v>53252.164062999997</v>
      </c>
    </row>
    <row r="2425" spans="17:18" x14ac:dyDescent="0.25">
      <c r="Q2425" s="111">
        <v>44322</v>
      </c>
      <c r="R2425">
        <v>57441.308594000002</v>
      </c>
    </row>
    <row r="2426" spans="17:18" x14ac:dyDescent="0.25">
      <c r="Q2426" s="111">
        <v>44323</v>
      </c>
      <c r="R2426">
        <v>56413.953125</v>
      </c>
    </row>
    <row r="2427" spans="17:18" x14ac:dyDescent="0.25">
      <c r="Q2427" s="111">
        <v>44324</v>
      </c>
      <c r="R2427">
        <v>57352.765625</v>
      </c>
    </row>
    <row r="2428" spans="17:18" x14ac:dyDescent="0.25">
      <c r="Q2428" s="111">
        <v>44325</v>
      </c>
      <c r="R2428">
        <v>58877.390625</v>
      </c>
    </row>
    <row r="2429" spans="17:18" x14ac:dyDescent="0.25">
      <c r="Q2429" s="111">
        <v>44326</v>
      </c>
      <c r="R2429">
        <v>58250.871094000002</v>
      </c>
    </row>
    <row r="2430" spans="17:18" x14ac:dyDescent="0.25">
      <c r="Q2430" s="111">
        <v>44327</v>
      </c>
      <c r="R2430">
        <v>55847.242187999997</v>
      </c>
    </row>
    <row r="2431" spans="17:18" x14ac:dyDescent="0.25">
      <c r="Q2431" s="111">
        <v>44328</v>
      </c>
      <c r="R2431">
        <v>56714.53125</v>
      </c>
    </row>
    <row r="2432" spans="17:18" x14ac:dyDescent="0.25">
      <c r="Q2432" s="111">
        <v>44329</v>
      </c>
      <c r="R2432">
        <v>49735.433594000002</v>
      </c>
    </row>
    <row r="2433" spans="17:18" x14ac:dyDescent="0.25">
      <c r="Q2433" s="111">
        <v>44330</v>
      </c>
      <c r="R2433">
        <v>49682.980469000002</v>
      </c>
    </row>
    <row r="2434" spans="17:18" x14ac:dyDescent="0.25">
      <c r="Q2434" s="111">
        <v>44331</v>
      </c>
      <c r="R2434">
        <v>49855.496094000002</v>
      </c>
    </row>
    <row r="2435" spans="17:18" x14ac:dyDescent="0.25">
      <c r="Q2435" s="111">
        <v>44332</v>
      </c>
      <c r="R2435">
        <v>46716.636719000002</v>
      </c>
    </row>
    <row r="2436" spans="17:18" x14ac:dyDescent="0.25">
      <c r="Q2436" s="111">
        <v>44333</v>
      </c>
      <c r="R2436">
        <v>46415.898437999997</v>
      </c>
    </row>
    <row r="2437" spans="17:18" x14ac:dyDescent="0.25">
      <c r="Q2437" s="111">
        <v>44334</v>
      </c>
      <c r="R2437">
        <v>43488.058594000002</v>
      </c>
    </row>
    <row r="2438" spans="17:18" x14ac:dyDescent="0.25">
      <c r="Q2438" s="111">
        <v>44335</v>
      </c>
      <c r="R2438">
        <v>42944.976562999997</v>
      </c>
    </row>
    <row r="2439" spans="17:18" x14ac:dyDescent="0.25">
      <c r="Q2439" s="111">
        <v>44336</v>
      </c>
      <c r="R2439">
        <v>36753.667969000002</v>
      </c>
    </row>
    <row r="2440" spans="17:18" x14ac:dyDescent="0.25">
      <c r="Q2440" s="111">
        <v>44337</v>
      </c>
      <c r="R2440">
        <v>40596.949219000002</v>
      </c>
    </row>
    <row r="2441" spans="17:18" x14ac:dyDescent="0.25">
      <c r="Q2441" s="111">
        <v>44338</v>
      </c>
      <c r="R2441">
        <v>37371.03125</v>
      </c>
    </row>
    <row r="2442" spans="17:18" x14ac:dyDescent="0.25">
      <c r="Q2442" s="111">
        <v>44339</v>
      </c>
      <c r="R2442">
        <v>37531.449219000002</v>
      </c>
    </row>
    <row r="2443" spans="17:18" x14ac:dyDescent="0.25">
      <c r="Q2443" s="111">
        <v>44340</v>
      </c>
      <c r="R2443">
        <v>34700.363280999998</v>
      </c>
    </row>
    <row r="2444" spans="17:18" x14ac:dyDescent="0.25">
      <c r="Q2444" s="111">
        <v>44341</v>
      </c>
      <c r="R2444">
        <v>38795.78125</v>
      </c>
    </row>
    <row r="2445" spans="17:18" x14ac:dyDescent="0.25">
      <c r="Q2445" s="111">
        <v>44342</v>
      </c>
      <c r="R2445">
        <v>38392.625</v>
      </c>
    </row>
    <row r="2446" spans="17:18" x14ac:dyDescent="0.25">
      <c r="Q2446" s="111">
        <v>44343</v>
      </c>
      <c r="R2446">
        <v>39316.890625</v>
      </c>
    </row>
    <row r="2447" spans="17:18" x14ac:dyDescent="0.25">
      <c r="Q2447" s="111">
        <v>44344</v>
      </c>
      <c r="R2447">
        <v>38507.082030999998</v>
      </c>
    </row>
    <row r="2448" spans="17:18" x14ac:dyDescent="0.25">
      <c r="Q2448" s="111">
        <v>44345</v>
      </c>
      <c r="R2448">
        <v>35684.15625</v>
      </c>
    </row>
    <row r="2449" spans="17:18" x14ac:dyDescent="0.25">
      <c r="Q2449" s="111">
        <v>44346</v>
      </c>
      <c r="R2449">
        <v>34607.40625</v>
      </c>
    </row>
    <row r="2450" spans="17:18" x14ac:dyDescent="0.25">
      <c r="Q2450" s="111">
        <v>44347</v>
      </c>
      <c r="R2450">
        <v>35658.59375</v>
      </c>
    </row>
    <row r="2451" spans="17:18" x14ac:dyDescent="0.25">
      <c r="Q2451" s="111">
        <v>44348</v>
      </c>
      <c r="R2451">
        <v>37293.792969000002</v>
      </c>
    </row>
    <row r="2452" spans="17:18" x14ac:dyDescent="0.25">
      <c r="Q2452" s="111">
        <v>44349</v>
      </c>
      <c r="R2452">
        <v>36699.921875</v>
      </c>
    </row>
    <row r="2453" spans="17:18" x14ac:dyDescent="0.25">
      <c r="Q2453" s="111">
        <v>44350</v>
      </c>
      <c r="R2453">
        <v>37599.410155999998</v>
      </c>
    </row>
    <row r="2454" spans="17:18" x14ac:dyDescent="0.25">
      <c r="Q2454" s="111">
        <v>44351</v>
      </c>
      <c r="R2454">
        <v>39242.484375</v>
      </c>
    </row>
    <row r="2455" spans="17:18" x14ac:dyDescent="0.25">
      <c r="Q2455" s="111">
        <v>44352</v>
      </c>
      <c r="R2455">
        <v>36880.15625</v>
      </c>
    </row>
    <row r="2456" spans="17:18" x14ac:dyDescent="0.25">
      <c r="Q2456" s="111">
        <v>44353</v>
      </c>
      <c r="R2456">
        <v>35538.609375</v>
      </c>
    </row>
    <row r="2457" spans="17:18" x14ac:dyDescent="0.25">
      <c r="Q2457" s="111">
        <v>44354</v>
      </c>
      <c r="R2457">
        <v>35835.265625</v>
      </c>
    </row>
    <row r="2458" spans="17:18" x14ac:dyDescent="0.25">
      <c r="Q2458" s="111">
        <v>44355</v>
      </c>
      <c r="R2458">
        <v>33589.519530999998</v>
      </c>
    </row>
    <row r="2459" spans="17:18" x14ac:dyDescent="0.25">
      <c r="Q2459" s="111">
        <v>44356</v>
      </c>
      <c r="R2459">
        <v>33416.976562999997</v>
      </c>
    </row>
    <row r="2460" spans="17:18" x14ac:dyDescent="0.25">
      <c r="Q2460" s="111">
        <v>44357</v>
      </c>
      <c r="R2460">
        <v>37389.515625</v>
      </c>
    </row>
    <row r="2461" spans="17:18" x14ac:dyDescent="0.25">
      <c r="Q2461" s="111">
        <v>44358</v>
      </c>
      <c r="R2461">
        <v>36697.03125</v>
      </c>
    </row>
    <row r="2462" spans="17:18" x14ac:dyDescent="0.25">
      <c r="Q2462" s="111">
        <v>44359</v>
      </c>
      <c r="R2462">
        <v>37340.144530999998</v>
      </c>
    </row>
    <row r="2463" spans="17:18" x14ac:dyDescent="0.25">
      <c r="Q2463" s="111">
        <v>44360</v>
      </c>
      <c r="R2463">
        <v>35555.789062999997</v>
      </c>
    </row>
    <row r="2464" spans="17:18" x14ac:dyDescent="0.25">
      <c r="Q2464" s="111">
        <v>44361</v>
      </c>
      <c r="R2464">
        <v>39016.96875</v>
      </c>
    </row>
    <row r="2465" spans="17:18" x14ac:dyDescent="0.25">
      <c r="Q2465" s="111">
        <v>44362</v>
      </c>
      <c r="R2465">
        <v>40427.167969000002</v>
      </c>
    </row>
    <row r="2466" spans="17:18" x14ac:dyDescent="0.25">
      <c r="Q2466" s="111">
        <v>44363</v>
      </c>
      <c r="R2466">
        <v>40168.691405999998</v>
      </c>
    </row>
    <row r="2467" spans="17:18" x14ac:dyDescent="0.25">
      <c r="Q2467" s="111">
        <v>44364</v>
      </c>
      <c r="R2467">
        <v>38341.421875</v>
      </c>
    </row>
    <row r="2468" spans="17:18" x14ac:dyDescent="0.25">
      <c r="Q2468" s="111">
        <v>44365</v>
      </c>
      <c r="R2468">
        <v>38099.476562999997</v>
      </c>
    </row>
    <row r="2469" spans="17:18" x14ac:dyDescent="0.25">
      <c r="Q2469" s="111">
        <v>44366</v>
      </c>
      <c r="R2469">
        <v>35854.527344000002</v>
      </c>
    </row>
    <row r="2470" spans="17:18" x14ac:dyDescent="0.25">
      <c r="Q2470" s="111">
        <v>44367</v>
      </c>
      <c r="R2470">
        <v>35563.140625</v>
      </c>
    </row>
    <row r="2471" spans="17:18" x14ac:dyDescent="0.25">
      <c r="Q2471" s="111">
        <v>44368</v>
      </c>
      <c r="R2471">
        <v>35641.144530999998</v>
      </c>
    </row>
    <row r="2472" spans="17:18" x14ac:dyDescent="0.25">
      <c r="Q2472" s="111">
        <v>44369</v>
      </c>
      <c r="R2472">
        <v>31622.376952999999</v>
      </c>
    </row>
    <row r="2473" spans="17:18" x14ac:dyDescent="0.25">
      <c r="Q2473" s="111">
        <v>44370</v>
      </c>
      <c r="R2473">
        <v>32515.714843999998</v>
      </c>
    </row>
    <row r="2474" spans="17:18" x14ac:dyDescent="0.25">
      <c r="Q2474" s="111">
        <v>44371</v>
      </c>
      <c r="R2474">
        <v>33682.800780999998</v>
      </c>
    </row>
    <row r="2475" spans="17:18" x14ac:dyDescent="0.25">
      <c r="Q2475" s="111">
        <v>44372</v>
      </c>
      <c r="R2475">
        <v>34659.105469000002</v>
      </c>
    </row>
    <row r="2476" spans="17:18" x14ac:dyDescent="0.25">
      <c r="Q2476" s="111">
        <v>44373</v>
      </c>
      <c r="R2476">
        <v>31594.664063</v>
      </c>
    </row>
    <row r="2477" spans="17:18" x14ac:dyDescent="0.25">
      <c r="Q2477" s="111">
        <v>44374</v>
      </c>
      <c r="R2477">
        <v>32287.523438</v>
      </c>
    </row>
    <row r="2478" spans="17:18" x14ac:dyDescent="0.25">
      <c r="Q2478" s="111">
        <v>44375</v>
      </c>
      <c r="R2478">
        <v>34679.121094000002</v>
      </c>
    </row>
    <row r="2479" spans="17:18" x14ac:dyDescent="0.25">
      <c r="Q2479" s="111">
        <v>44376</v>
      </c>
      <c r="R2479">
        <v>34475.558594000002</v>
      </c>
    </row>
    <row r="2480" spans="17:18" x14ac:dyDescent="0.25">
      <c r="Q2480" s="111">
        <v>44377</v>
      </c>
      <c r="R2480">
        <v>35908.386719000002</v>
      </c>
    </row>
    <row r="2481" spans="17:18" x14ac:dyDescent="0.25">
      <c r="Q2481" s="111">
        <v>44378</v>
      </c>
      <c r="R2481">
        <v>35035.984375</v>
      </c>
    </row>
    <row r="2482" spans="17:18" x14ac:dyDescent="0.25">
      <c r="Q2482" s="111">
        <v>44379</v>
      </c>
      <c r="R2482">
        <v>33549.601562999997</v>
      </c>
    </row>
    <row r="2483" spans="17:18" x14ac:dyDescent="0.25">
      <c r="Q2483" s="111">
        <v>44380</v>
      </c>
      <c r="R2483">
        <v>33854.421875</v>
      </c>
    </row>
    <row r="2484" spans="17:18" x14ac:dyDescent="0.25">
      <c r="Q2484" s="111">
        <v>44381</v>
      </c>
      <c r="R2484">
        <v>34665.566405999998</v>
      </c>
    </row>
    <row r="2485" spans="17:18" x14ac:dyDescent="0.25">
      <c r="Q2485" s="111">
        <v>44382</v>
      </c>
      <c r="R2485">
        <v>35284.34375</v>
      </c>
    </row>
    <row r="2486" spans="17:18" x14ac:dyDescent="0.25">
      <c r="Q2486" s="111">
        <v>44383</v>
      </c>
      <c r="R2486">
        <v>33723.507812999997</v>
      </c>
    </row>
    <row r="2487" spans="17:18" x14ac:dyDescent="0.25">
      <c r="Q2487" s="111">
        <v>44384</v>
      </c>
      <c r="R2487">
        <v>34225.679687999997</v>
      </c>
    </row>
    <row r="2488" spans="17:18" x14ac:dyDescent="0.25">
      <c r="Q2488" s="111">
        <v>44385</v>
      </c>
      <c r="R2488">
        <v>33889.605469000002</v>
      </c>
    </row>
    <row r="2489" spans="17:18" x14ac:dyDescent="0.25">
      <c r="Q2489" s="111">
        <v>44386</v>
      </c>
      <c r="R2489">
        <v>32861.671875</v>
      </c>
    </row>
    <row r="2490" spans="17:18" x14ac:dyDescent="0.25">
      <c r="Q2490" s="111">
        <v>44387</v>
      </c>
      <c r="R2490">
        <v>33811.242187999997</v>
      </c>
    </row>
    <row r="2491" spans="17:18" x14ac:dyDescent="0.25">
      <c r="Q2491" s="111">
        <v>44388</v>
      </c>
      <c r="R2491">
        <v>33509.078125</v>
      </c>
    </row>
    <row r="2492" spans="17:18" x14ac:dyDescent="0.25">
      <c r="Q2492" s="111">
        <v>44389</v>
      </c>
      <c r="R2492">
        <v>34254.015625</v>
      </c>
    </row>
    <row r="2493" spans="17:18" x14ac:dyDescent="0.25">
      <c r="Q2493" s="111">
        <v>44390</v>
      </c>
      <c r="R2493">
        <v>33125.46875</v>
      </c>
    </row>
    <row r="2494" spans="17:18" x14ac:dyDescent="0.25">
      <c r="Q2494" s="111">
        <v>44391</v>
      </c>
      <c r="R2494">
        <v>32723.845702999999</v>
      </c>
    </row>
    <row r="2495" spans="17:18" x14ac:dyDescent="0.25">
      <c r="Q2495" s="111">
        <v>44392</v>
      </c>
      <c r="R2495">
        <v>32827.875</v>
      </c>
    </row>
    <row r="2496" spans="17:18" x14ac:dyDescent="0.25">
      <c r="Q2496" s="111">
        <v>44393</v>
      </c>
      <c r="R2496">
        <v>31841.550781000002</v>
      </c>
    </row>
    <row r="2497" spans="17:18" x14ac:dyDescent="0.25">
      <c r="Q2497" s="111">
        <v>44394</v>
      </c>
      <c r="R2497">
        <v>31397.308593999998</v>
      </c>
    </row>
    <row r="2498" spans="17:18" x14ac:dyDescent="0.25">
      <c r="Q2498" s="111">
        <v>44395</v>
      </c>
      <c r="R2498">
        <v>31533.884765999999</v>
      </c>
    </row>
    <row r="2499" spans="17:18" x14ac:dyDescent="0.25">
      <c r="Q2499" s="111">
        <v>44396</v>
      </c>
      <c r="R2499">
        <v>31800.011718999998</v>
      </c>
    </row>
    <row r="2500" spans="17:18" x14ac:dyDescent="0.25">
      <c r="Q2500" s="111">
        <v>44397</v>
      </c>
      <c r="R2500">
        <v>30838.285156000002</v>
      </c>
    </row>
    <row r="2501" spans="17:18" x14ac:dyDescent="0.25">
      <c r="Q2501" s="111">
        <v>44398</v>
      </c>
      <c r="R2501">
        <v>29796.285156000002</v>
      </c>
    </row>
    <row r="2502" spans="17:18" x14ac:dyDescent="0.25">
      <c r="Q2502" s="111">
        <v>44399</v>
      </c>
      <c r="R2502">
        <v>32138.873047000001</v>
      </c>
    </row>
    <row r="2503" spans="17:18" x14ac:dyDescent="0.25">
      <c r="Q2503" s="111">
        <v>44400</v>
      </c>
      <c r="R2503">
        <v>32305.958984000001</v>
      </c>
    </row>
    <row r="2504" spans="17:18" x14ac:dyDescent="0.25">
      <c r="Q2504" s="111">
        <v>44401</v>
      </c>
      <c r="R2504">
        <v>33593.730469000002</v>
      </c>
    </row>
    <row r="2505" spans="17:18" x14ac:dyDescent="0.25">
      <c r="Q2505" s="111">
        <v>44402</v>
      </c>
      <c r="R2505">
        <v>34290.292969000002</v>
      </c>
    </row>
    <row r="2506" spans="17:18" x14ac:dyDescent="0.25">
      <c r="Q2506" s="111">
        <v>44403</v>
      </c>
      <c r="R2506">
        <v>35384.03125</v>
      </c>
    </row>
    <row r="2507" spans="17:18" x14ac:dyDescent="0.25">
      <c r="Q2507" s="111">
        <v>44404</v>
      </c>
      <c r="R2507">
        <v>37276.035155999998</v>
      </c>
    </row>
    <row r="2508" spans="17:18" x14ac:dyDescent="0.25">
      <c r="Q2508" s="111">
        <v>44405</v>
      </c>
      <c r="R2508">
        <v>39503.1875</v>
      </c>
    </row>
    <row r="2509" spans="17:18" x14ac:dyDescent="0.25">
      <c r="Q2509" s="111">
        <v>44406</v>
      </c>
      <c r="R2509">
        <v>39995.453125</v>
      </c>
    </row>
    <row r="2510" spans="17:18" x14ac:dyDescent="0.25">
      <c r="Q2510" s="111">
        <v>44407</v>
      </c>
      <c r="R2510">
        <v>40027.484375</v>
      </c>
    </row>
    <row r="2511" spans="17:18" x14ac:dyDescent="0.25">
      <c r="Q2511" s="111">
        <v>44408</v>
      </c>
      <c r="R2511">
        <v>42196.304687999997</v>
      </c>
    </row>
    <row r="2512" spans="17:18" x14ac:dyDescent="0.25">
      <c r="Q2512" s="111">
        <v>44409</v>
      </c>
      <c r="R2512">
        <v>41460.84375</v>
      </c>
    </row>
    <row r="2513" spans="17:18" x14ac:dyDescent="0.25">
      <c r="Q2513" s="111">
        <v>44410</v>
      </c>
      <c r="R2513">
        <v>39907.261719000002</v>
      </c>
    </row>
    <row r="2514" spans="17:18" x14ac:dyDescent="0.25">
      <c r="Q2514" s="111">
        <v>44411</v>
      </c>
      <c r="R2514">
        <v>39178.402344000002</v>
      </c>
    </row>
    <row r="2515" spans="17:18" x14ac:dyDescent="0.25">
      <c r="Q2515" s="111">
        <v>44412</v>
      </c>
      <c r="R2515">
        <v>38213.332030999998</v>
      </c>
    </row>
    <row r="2516" spans="17:18" x14ac:dyDescent="0.25">
      <c r="Q2516" s="111">
        <v>44413</v>
      </c>
      <c r="R2516">
        <v>39744.515625</v>
      </c>
    </row>
    <row r="2517" spans="17:18" x14ac:dyDescent="0.25">
      <c r="Q2517" s="111">
        <v>44414</v>
      </c>
      <c r="R2517">
        <v>40865.867187999997</v>
      </c>
    </row>
    <row r="2518" spans="17:18" x14ac:dyDescent="0.25">
      <c r="Q2518" s="111">
        <v>44415</v>
      </c>
      <c r="R2518">
        <v>42832.796875</v>
      </c>
    </row>
    <row r="2519" spans="17:18" x14ac:dyDescent="0.25">
      <c r="Q2519" s="111">
        <v>44416</v>
      </c>
      <c r="R2519">
        <v>44574.4375</v>
      </c>
    </row>
    <row r="2520" spans="17:18" x14ac:dyDescent="0.25">
      <c r="Q2520" s="111">
        <v>44417</v>
      </c>
      <c r="R2520">
        <v>43791.925780999998</v>
      </c>
    </row>
    <row r="2521" spans="17:18" x14ac:dyDescent="0.25">
      <c r="Q2521" s="111">
        <v>44418</v>
      </c>
      <c r="R2521">
        <v>46280.847655999998</v>
      </c>
    </row>
    <row r="2522" spans="17:18" x14ac:dyDescent="0.25">
      <c r="Q2522" s="111">
        <v>44419</v>
      </c>
      <c r="R2522">
        <v>45599.703125</v>
      </c>
    </row>
    <row r="2523" spans="17:18" x14ac:dyDescent="0.25">
      <c r="Q2523" s="111">
        <v>44420</v>
      </c>
      <c r="R2523">
        <v>45576.878905999998</v>
      </c>
    </row>
    <row r="2524" spans="17:18" x14ac:dyDescent="0.25">
      <c r="Q2524" s="111">
        <v>44421</v>
      </c>
      <c r="R2524">
        <v>44439.691405999998</v>
      </c>
    </row>
    <row r="2525" spans="17:18" x14ac:dyDescent="0.25">
      <c r="Q2525" s="111">
        <v>44422</v>
      </c>
      <c r="R2525">
        <v>47810.6875</v>
      </c>
    </row>
    <row r="2526" spans="17:18" x14ac:dyDescent="0.25">
      <c r="Q2526" s="111">
        <v>44423</v>
      </c>
      <c r="R2526">
        <v>47096.667969000002</v>
      </c>
    </row>
    <row r="2527" spans="17:18" x14ac:dyDescent="0.25">
      <c r="Q2527" s="111">
        <v>44424</v>
      </c>
      <c r="R2527">
        <v>47019.960937999997</v>
      </c>
    </row>
    <row r="2528" spans="17:18" x14ac:dyDescent="0.25">
      <c r="Q2528" s="111">
        <v>44425</v>
      </c>
      <c r="R2528">
        <v>45936.457030999998</v>
      </c>
    </row>
    <row r="2529" spans="17:18" x14ac:dyDescent="0.25">
      <c r="Q2529" s="111">
        <v>44426</v>
      </c>
      <c r="R2529">
        <v>44686.75</v>
      </c>
    </row>
    <row r="2530" spans="17:18" x14ac:dyDescent="0.25">
      <c r="Q2530" s="111">
        <v>44427</v>
      </c>
      <c r="R2530">
        <v>44741.882812999997</v>
      </c>
    </row>
    <row r="2531" spans="17:18" x14ac:dyDescent="0.25">
      <c r="Q2531" s="111">
        <v>44428</v>
      </c>
      <c r="R2531">
        <v>46723.121094000002</v>
      </c>
    </row>
    <row r="2532" spans="17:18" x14ac:dyDescent="0.25">
      <c r="Q2532" s="111">
        <v>44429</v>
      </c>
      <c r="R2532">
        <v>49327.074219000002</v>
      </c>
    </row>
    <row r="2533" spans="17:18" x14ac:dyDescent="0.25">
      <c r="Q2533" s="111">
        <v>44430</v>
      </c>
      <c r="R2533">
        <v>48869.105469000002</v>
      </c>
    </row>
    <row r="2534" spans="17:18" x14ac:dyDescent="0.25">
      <c r="Q2534" s="111">
        <v>44431</v>
      </c>
      <c r="R2534">
        <v>49291.675780999998</v>
      </c>
    </row>
    <row r="2535" spans="17:18" x14ac:dyDescent="0.25">
      <c r="Q2535" s="111">
        <v>44432</v>
      </c>
      <c r="R2535">
        <v>49562.347655999998</v>
      </c>
    </row>
    <row r="2536" spans="17:18" x14ac:dyDescent="0.25">
      <c r="Q2536" s="111">
        <v>44433</v>
      </c>
      <c r="R2536">
        <v>47727.257812999997</v>
      </c>
    </row>
    <row r="2537" spans="17:18" x14ac:dyDescent="0.25">
      <c r="Q2537" s="111">
        <v>44434</v>
      </c>
      <c r="R2537">
        <v>49002.640625</v>
      </c>
    </row>
    <row r="2538" spans="17:18" x14ac:dyDescent="0.25">
      <c r="Q2538" s="111">
        <v>44435</v>
      </c>
      <c r="R2538">
        <v>46894.554687999997</v>
      </c>
    </row>
    <row r="2539" spans="17:18" x14ac:dyDescent="0.25">
      <c r="Q2539" s="111">
        <v>44436</v>
      </c>
      <c r="R2539">
        <v>49072.585937999997</v>
      </c>
    </row>
    <row r="2540" spans="17:18" x14ac:dyDescent="0.25">
      <c r="Q2540" s="111">
        <v>44437</v>
      </c>
      <c r="R2540">
        <v>48911.25</v>
      </c>
    </row>
    <row r="2541" spans="17:18" x14ac:dyDescent="0.25">
      <c r="Q2541" s="111">
        <v>44438</v>
      </c>
      <c r="R2541">
        <v>48834.851562999997</v>
      </c>
    </row>
    <row r="2542" spans="17:18" x14ac:dyDescent="0.25">
      <c r="Q2542" s="111">
        <v>44439</v>
      </c>
      <c r="R2542">
        <v>47024.339844000002</v>
      </c>
    </row>
    <row r="2543" spans="17:18" x14ac:dyDescent="0.25">
      <c r="Q2543" s="111">
        <v>44440</v>
      </c>
      <c r="R2543">
        <v>47099.773437999997</v>
      </c>
    </row>
    <row r="2544" spans="17:18" x14ac:dyDescent="0.25">
      <c r="Q2544" s="111">
        <v>44441</v>
      </c>
      <c r="R2544">
        <v>48807.847655999998</v>
      </c>
    </row>
    <row r="2545" spans="17:18" x14ac:dyDescent="0.25">
      <c r="Q2545" s="111">
        <v>44442</v>
      </c>
      <c r="R2545">
        <v>49288.25</v>
      </c>
    </row>
    <row r="2546" spans="17:18" x14ac:dyDescent="0.25">
      <c r="Q2546" s="111">
        <v>44443</v>
      </c>
      <c r="R2546">
        <v>50009.324219000002</v>
      </c>
    </row>
    <row r="2547" spans="17:18" x14ac:dyDescent="0.25">
      <c r="Q2547" s="111">
        <v>44444</v>
      </c>
      <c r="R2547">
        <v>49937.859375</v>
      </c>
    </row>
    <row r="2548" spans="17:18" x14ac:dyDescent="0.25">
      <c r="Q2548" s="111">
        <v>44445</v>
      </c>
      <c r="R2548">
        <v>51769.003905999998</v>
      </c>
    </row>
    <row r="2549" spans="17:18" x14ac:dyDescent="0.25">
      <c r="Q2549" s="111">
        <v>44446</v>
      </c>
      <c r="R2549">
        <v>52660.480469000002</v>
      </c>
    </row>
    <row r="2550" spans="17:18" x14ac:dyDescent="0.25">
      <c r="Q2550" s="111">
        <v>44447</v>
      </c>
      <c r="R2550">
        <v>46827.761719000002</v>
      </c>
    </row>
    <row r="2551" spans="17:18" x14ac:dyDescent="0.25">
      <c r="Q2551" s="111">
        <v>44448</v>
      </c>
      <c r="R2551">
        <v>45774.742187999997</v>
      </c>
    </row>
    <row r="2552" spans="17:18" x14ac:dyDescent="0.25">
      <c r="Q2552" s="111">
        <v>44449</v>
      </c>
      <c r="R2552">
        <v>46396.664062999997</v>
      </c>
    </row>
    <row r="2553" spans="17:18" x14ac:dyDescent="0.25">
      <c r="Q2553" s="111">
        <v>44450</v>
      </c>
      <c r="R2553">
        <v>44869.839844000002</v>
      </c>
    </row>
    <row r="2554" spans="17:18" x14ac:dyDescent="0.25">
      <c r="Q2554" s="111">
        <v>44451</v>
      </c>
      <c r="R2554">
        <v>45206.628905999998</v>
      </c>
    </row>
    <row r="2555" spans="17:18" x14ac:dyDescent="0.25">
      <c r="Q2555" s="111">
        <v>44452</v>
      </c>
      <c r="R2555">
        <v>46057.214844000002</v>
      </c>
    </row>
    <row r="2556" spans="17:18" x14ac:dyDescent="0.25">
      <c r="Q2556" s="111">
        <v>44453</v>
      </c>
      <c r="R2556">
        <v>44960.050780999998</v>
      </c>
    </row>
    <row r="2557" spans="17:18" x14ac:dyDescent="0.25">
      <c r="Q2557" s="111">
        <v>44454</v>
      </c>
      <c r="R2557">
        <v>47098</v>
      </c>
    </row>
    <row r="2558" spans="17:18" x14ac:dyDescent="0.25">
      <c r="Q2558" s="111">
        <v>44455</v>
      </c>
      <c r="R2558">
        <v>48158.90625</v>
      </c>
    </row>
    <row r="2559" spans="17:18" x14ac:dyDescent="0.25">
      <c r="Q2559" s="111">
        <v>44456</v>
      </c>
      <c r="R2559">
        <v>47771.003905999998</v>
      </c>
    </row>
    <row r="2560" spans="17:18" x14ac:dyDescent="0.25">
      <c r="Q2560" s="111">
        <v>44457</v>
      </c>
      <c r="R2560">
        <v>47273.527344000002</v>
      </c>
    </row>
    <row r="2561" spans="17:18" x14ac:dyDescent="0.25">
      <c r="Q2561" s="111">
        <v>44458</v>
      </c>
      <c r="R2561">
        <v>48268.855469000002</v>
      </c>
    </row>
    <row r="2562" spans="17:18" x14ac:dyDescent="0.25">
      <c r="Q2562" s="111">
        <v>44459</v>
      </c>
      <c r="R2562">
        <v>47261.40625</v>
      </c>
    </row>
    <row r="2563" spans="17:18" x14ac:dyDescent="0.25">
      <c r="Q2563" s="111">
        <v>44460</v>
      </c>
      <c r="R2563">
        <v>43012.234375</v>
      </c>
    </row>
    <row r="2564" spans="17:18" x14ac:dyDescent="0.25">
      <c r="Q2564" s="111">
        <v>44461</v>
      </c>
      <c r="R2564">
        <v>40677.953125</v>
      </c>
    </row>
    <row r="2565" spans="17:18" x14ac:dyDescent="0.25">
      <c r="Q2565" s="111">
        <v>44462</v>
      </c>
      <c r="R2565">
        <v>43560.296875</v>
      </c>
    </row>
    <row r="2566" spans="17:18" x14ac:dyDescent="0.25">
      <c r="Q2566" s="111">
        <v>44463</v>
      </c>
      <c r="R2566">
        <v>44894.300780999998</v>
      </c>
    </row>
    <row r="2567" spans="17:18" x14ac:dyDescent="0.25">
      <c r="Q2567" s="111">
        <v>44464</v>
      </c>
      <c r="R2567">
        <v>42840.890625</v>
      </c>
    </row>
    <row r="2568" spans="17:18" x14ac:dyDescent="0.25">
      <c r="Q2568" s="111">
        <v>44465</v>
      </c>
      <c r="R2568">
        <v>42721.628905999998</v>
      </c>
    </row>
    <row r="2569" spans="17:18" x14ac:dyDescent="0.25">
      <c r="Q2569" s="111">
        <v>44466</v>
      </c>
      <c r="R2569">
        <v>43234.183594000002</v>
      </c>
    </row>
    <row r="2570" spans="17:18" x14ac:dyDescent="0.25">
      <c r="Q2570" s="111">
        <v>44467</v>
      </c>
      <c r="R2570">
        <v>42200.898437999997</v>
      </c>
    </row>
    <row r="2571" spans="17:18" x14ac:dyDescent="0.25">
      <c r="Q2571" s="111">
        <v>44468</v>
      </c>
      <c r="R2571">
        <v>41064.984375</v>
      </c>
    </row>
    <row r="2572" spans="17:18" x14ac:dyDescent="0.25">
      <c r="Q2572" s="111">
        <v>44469</v>
      </c>
      <c r="R2572">
        <v>41551.269530999998</v>
      </c>
    </row>
    <row r="2573" spans="17:18" x14ac:dyDescent="0.25">
      <c r="Q2573" s="111">
        <v>44470</v>
      </c>
      <c r="R2573">
        <v>43816.742187999997</v>
      </c>
    </row>
    <row r="2574" spans="17:18" x14ac:dyDescent="0.25">
      <c r="Q2574" s="111">
        <v>44471</v>
      </c>
      <c r="R2574">
        <v>48137.46875</v>
      </c>
    </row>
    <row r="2575" spans="17:18" x14ac:dyDescent="0.25">
      <c r="Q2575" s="111">
        <v>44472</v>
      </c>
      <c r="R2575">
        <v>47680.027344000002</v>
      </c>
    </row>
    <row r="2576" spans="17:18" x14ac:dyDescent="0.25">
      <c r="Q2576" s="111">
        <v>44473</v>
      </c>
      <c r="R2576">
        <v>48208.90625</v>
      </c>
    </row>
    <row r="2577" spans="17:18" x14ac:dyDescent="0.25">
      <c r="Q2577" s="111">
        <v>44474</v>
      </c>
      <c r="R2577">
        <v>49174.960937999997</v>
      </c>
    </row>
    <row r="2578" spans="17:18" x14ac:dyDescent="0.25">
      <c r="Q2578" s="111">
        <v>44475</v>
      </c>
      <c r="R2578">
        <v>51486.664062999997</v>
      </c>
    </row>
    <row r="2579" spans="17:18" x14ac:dyDescent="0.25">
      <c r="Q2579" s="111">
        <v>44476</v>
      </c>
      <c r="R2579">
        <v>55338.625</v>
      </c>
    </row>
    <row r="2580" spans="17:18" x14ac:dyDescent="0.25">
      <c r="Q2580" s="111">
        <v>44477</v>
      </c>
      <c r="R2580">
        <v>53802.144530999998</v>
      </c>
    </row>
    <row r="2581" spans="17:18" x14ac:dyDescent="0.25">
      <c r="Q2581" s="111">
        <v>44478</v>
      </c>
      <c r="R2581">
        <v>53929.78125</v>
      </c>
    </row>
    <row r="2582" spans="17:18" x14ac:dyDescent="0.25">
      <c r="Q2582" s="111">
        <v>44479</v>
      </c>
      <c r="R2582">
        <v>54952.820312999997</v>
      </c>
    </row>
    <row r="2583" spans="17:18" x14ac:dyDescent="0.25">
      <c r="Q2583" s="111">
        <v>44480</v>
      </c>
      <c r="R2583">
        <v>54734.125</v>
      </c>
    </row>
    <row r="2584" spans="17:18" x14ac:dyDescent="0.25">
      <c r="Q2584" s="111">
        <v>44481</v>
      </c>
      <c r="R2584">
        <v>57526.832030999998</v>
      </c>
    </row>
    <row r="2585" spans="17:18" x14ac:dyDescent="0.25">
      <c r="Q2585" s="111">
        <v>44482</v>
      </c>
      <c r="R2585">
        <v>56038.257812999997</v>
      </c>
    </row>
    <row r="2586" spans="17:18" x14ac:dyDescent="0.25">
      <c r="Q2586" s="111">
        <v>44483</v>
      </c>
      <c r="R2586">
        <v>57372.832030999998</v>
      </c>
    </row>
    <row r="2587" spans="17:18" x14ac:dyDescent="0.25">
      <c r="Q2587" s="111">
        <v>44484</v>
      </c>
      <c r="R2587">
        <v>57345.902344000002</v>
      </c>
    </row>
    <row r="2588" spans="17:18" x14ac:dyDescent="0.25">
      <c r="Q2588" s="111">
        <v>44485</v>
      </c>
      <c r="R2588">
        <v>61609.527344000002</v>
      </c>
    </row>
    <row r="2589" spans="17:18" x14ac:dyDescent="0.25">
      <c r="Q2589" s="111">
        <v>44486</v>
      </c>
      <c r="R2589">
        <v>60887.652344000002</v>
      </c>
    </row>
    <row r="2590" spans="17:18" x14ac:dyDescent="0.25">
      <c r="Q2590" s="111">
        <v>44487</v>
      </c>
      <c r="R2590">
        <v>61548.804687999997</v>
      </c>
    </row>
    <row r="2591" spans="17:18" x14ac:dyDescent="0.25">
      <c r="Q2591" s="111">
        <v>44488</v>
      </c>
      <c r="R2591">
        <v>62043.164062999997</v>
      </c>
    </row>
    <row r="2592" spans="17:18" x14ac:dyDescent="0.25">
      <c r="Q2592" s="111">
        <v>44489</v>
      </c>
      <c r="R2592">
        <v>64284.585937999997</v>
      </c>
    </row>
    <row r="2593" spans="17:18" x14ac:dyDescent="0.25">
      <c r="Q2593" s="111">
        <v>44490</v>
      </c>
      <c r="R2593">
        <v>66002.234375</v>
      </c>
    </row>
    <row r="2594" spans="17:18" x14ac:dyDescent="0.25">
      <c r="Q2594" s="111">
        <v>44491</v>
      </c>
      <c r="R2594">
        <v>62237.890625</v>
      </c>
    </row>
    <row r="2595" spans="17:18" x14ac:dyDescent="0.25">
      <c r="Q2595" s="111">
        <v>44492</v>
      </c>
      <c r="R2595">
        <v>60694.628905999998</v>
      </c>
    </row>
    <row r="2596" spans="17:18" x14ac:dyDescent="0.25">
      <c r="Q2596" s="111">
        <v>44493</v>
      </c>
      <c r="R2596">
        <v>61368.34375</v>
      </c>
    </row>
    <row r="2597" spans="17:18" x14ac:dyDescent="0.25">
      <c r="Q2597" s="111">
        <v>44494</v>
      </c>
      <c r="R2597">
        <v>60893.925780999998</v>
      </c>
    </row>
    <row r="2598" spans="17:18" x14ac:dyDescent="0.25">
      <c r="Q2598" s="111">
        <v>44495</v>
      </c>
      <c r="R2598">
        <v>63032.761719000002</v>
      </c>
    </row>
    <row r="2599" spans="17:18" x14ac:dyDescent="0.25">
      <c r="Q2599" s="111">
        <v>44496</v>
      </c>
      <c r="R2599">
        <v>60352</v>
      </c>
    </row>
    <row r="2600" spans="17:18" x14ac:dyDescent="0.25">
      <c r="Q2600" s="111">
        <v>44497</v>
      </c>
      <c r="R2600">
        <v>58470.730469000002</v>
      </c>
    </row>
    <row r="2601" spans="17:18" x14ac:dyDescent="0.25">
      <c r="Q2601" s="111">
        <v>44498</v>
      </c>
      <c r="R2601">
        <v>60624.871094000002</v>
      </c>
    </row>
    <row r="2602" spans="17:18" x14ac:dyDescent="0.25">
      <c r="Q2602" s="111">
        <v>44499</v>
      </c>
      <c r="R2602">
        <v>62239.363280999998</v>
      </c>
    </row>
    <row r="2603" spans="17:18" x14ac:dyDescent="0.25">
      <c r="Q2603" s="111">
        <v>44500</v>
      </c>
      <c r="R2603">
        <v>61850.488280999998</v>
      </c>
    </row>
    <row r="2604" spans="17:18" x14ac:dyDescent="0.25">
      <c r="Q2604" s="111">
        <v>44501</v>
      </c>
      <c r="R2604">
        <v>61320.449219000002</v>
      </c>
    </row>
    <row r="2605" spans="17:18" x14ac:dyDescent="0.25">
      <c r="Q2605" s="111">
        <v>44502</v>
      </c>
      <c r="R2605">
        <v>60963.253905999998</v>
      </c>
    </row>
    <row r="2606" spans="17:18" x14ac:dyDescent="0.25">
      <c r="Q2606" s="111">
        <v>44503</v>
      </c>
      <c r="R2606">
        <v>63254.335937999997</v>
      </c>
    </row>
    <row r="2607" spans="17:18" x14ac:dyDescent="0.25">
      <c r="Q2607" s="111">
        <v>44504</v>
      </c>
      <c r="R2607">
        <v>62941.804687999997</v>
      </c>
    </row>
    <row r="2608" spans="17:18" x14ac:dyDescent="0.25">
      <c r="Q2608" s="111">
        <v>44505</v>
      </c>
      <c r="R2608">
        <v>61460.078125</v>
      </c>
    </row>
    <row r="2609" spans="17:18" x14ac:dyDescent="0.25">
      <c r="Q2609" s="111">
        <v>44506</v>
      </c>
      <c r="R2609">
        <v>61068.875</v>
      </c>
    </row>
    <row r="2610" spans="17:18" x14ac:dyDescent="0.25">
      <c r="Q2610" s="111">
        <v>44507</v>
      </c>
      <c r="R2610">
        <v>61554.921875</v>
      </c>
    </row>
    <row r="2611" spans="17:18" x14ac:dyDescent="0.25">
      <c r="Q2611" s="111">
        <v>44508</v>
      </c>
      <c r="R2611">
        <v>63344.066405999998</v>
      </c>
    </row>
    <row r="2612" spans="17:18" x14ac:dyDescent="0.25">
      <c r="Q2612" s="111">
        <v>44509</v>
      </c>
      <c r="R2612">
        <v>67549.734375</v>
      </c>
    </row>
    <row r="2613" spans="17:18" x14ac:dyDescent="0.25">
      <c r="Q2613" s="111">
        <v>44510</v>
      </c>
      <c r="R2613">
        <v>66953.335938000004</v>
      </c>
    </row>
    <row r="2614" spans="17:18" x14ac:dyDescent="0.25">
      <c r="Q2614" s="111">
        <v>44511</v>
      </c>
      <c r="R2614">
        <v>64978.890625</v>
      </c>
    </row>
    <row r="2615" spans="17:18" x14ac:dyDescent="0.25">
      <c r="Q2615" s="111">
        <v>44512</v>
      </c>
      <c r="R2615">
        <v>64863.980469000002</v>
      </c>
    </row>
    <row r="2616" spans="17:18" x14ac:dyDescent="0.25">
      <c r="Q2616" s="111">
        <v>44513</v>
      </c>
      <c r="R2616">
        <v>64158.121094000002</v>
      </c>
    </row>
    <row r="2617" spans="17:18" x14ac:dyDescent="0.25">
      <c r="Q2617" s="111">
        <v>44514</v>
      </c>
      <c r="R2617">
        <v>64455.371094000002</v>
      </c>
    </row>
    <row r="2618" spans="17:18" x14ac:dyDescent="0.25">
      <c r="Q2618" s="111">
        <v>44515</v>
      </c>
      <c r="R2618">
        <v>65521.289062999997</v>
      </c>
    </row>
    <row r="2619" spans="17:18" x14ac:dyDescent="0.25">
      <c r="Q2619" s="111">
        <v>44516</v>
      </c>
      <c r="R2619">
        <v>63721.195312999997</v>
      </c>
    </row>
    <row r="2620" spans="17:18" x14ac:dyDescent="0.25">
      <c r="Q2620" s="111">
        <v>44517</v>
      </c>
      <c r="R2620">
        <v>60139.621094000002</v>
      </c>
    </row>
    <row r="2621" spans="17:18" x14ac:dyDescent="0.25">
      <c r="Q2621" s="111">
        <v>44518</v>
      </c>
      <c r="R2621">
        <v>60360.136719000002</v>
      </c>
    </row>
    <row r="2622" spans="17:18" x14ac:dyDescent="0.25">
      <c r="Q2622" s="111">
        <v>44519</v>
      </c>
      <c r="R2622">
        <v>56896.128905999998</v>
      </c>
    </row>
    <row r="2623" spans="17:18" x14ac:dyDescent="0.25">
      <c r="Q2623" s="111">
        <v>44520</v>
      </c>
      <c r="R2623">
        <v>58115.082030999998</v>
      </c>
    </row>
    <row r="2624" spans="17:18" x14ac:dyDescent="0.25">
      <c r="Q2624" s="111">
        <v>44521</v>
      </c>
      <c r="R2624">
        <v>59730.507812999997</v>
      </c>
    </row>
    <row r="2625" spans="17:18" x14ac:dyDescent="0.25">
      <c r="Q2625" s="111">
        <v>44522</v>
      </c>
      <c r="R2625">
        <v>58706.847655999998</v>
      </c>
    </row>
    <row r="2626" spans="17:18" x14ac:dyDescent="0.25">
      <c r="Q2626" s="111">
        <v>44523</v>
      </c>
      <c r="R2626">
        <v>56304.554687999997</v>
      </c>
    </row>
    <row r="2627" spans="17:18" x14ac:dyDescent="0.25">
      <c r="Q2627" s="111">
        <v>44524</v>
      </c>
      <c r="R2627">
        <v>57565.851562999997</v>
      </c>
    </row>
    <row r="2628" spans="17:18" x14ac:dyDescent="0.25">
      <c r="Q2628" s="111">
        <v>44525</v>
      </c>
      <c r="R2628">
        <v>57165.417969000002</v>
      </c>
    </row>
    <row r="2629" spans="17:18" x14ac:dyDescent="0.25">
      <c r="Q2629" s="111">
        <v>44526</v>
      </c>
      <c r="R2629">
        <v>58960.285155999998</v>
      </c>
    </row>
    <row r="2630" spans="17:18" x14ac:dyDescent="0.25">
      <c r="Q2630" s="111">
        <v>44527</v>
      </c>
      <c r="R2630">
        <v>53736.429687999997</v>
      </c>
    </row>
    <row r="2631" spans="17:18" x14ac:dyDescent="0.25">
      <c r="Q2631" s="111">
        <v>44528</v>
      </c>
      <c r="R2631">
        <v>54813.023437999997</v>
      </c>
    </row>
    <row r="2632" spans="17:18" x14ac:dyDescent="0.25">
      <c r="Q2632" s="111">
        <v>44529</v>
      </c>
      <c r="R2632">
        <v>57291.90625</v>
      </c>
    </row>
    <row r="2633" spans="17:18" x14ac:dyDescent="0.25">
      <c r="Q2633" s="111">
        <v>44530</v>
      </c>
      <c r="R2633">
        <v>57830.113280999998</v>
      </c>
    </row>
    <row r="2634" spans="17:18" x14ac:dyDescent="0.25">
      <c r="Q2634" s="111">
        <v>44531</v>
      </c>
      <c r="R2634">
        <v>56907.964844000002</v>
      </c>
    </row>
    <row r="2635" spans="17:18" x14ac:dyDescent="0.25">
      <c r="Q2635" s="111">
        <v>44532</v>
      </c>
      <c r="R2635">
        <v>57217.371094000002</v>
      </c>
    </row>
    <row r="2636" spans="17:18" x14ac:dyDescent="0.25">
      <c r="Q2636" s="111">
        <v>44533</v>
      </c>
      <c r="R2636">
        <v>56509.164062999997</v>
      </c>
    </row>
    <row r="2637" spans="17:18" x14ac:dyDescent="0.25">
      <c r="Q2637" s="111">
        <v>44534</v>
      </c>
      <c r="R2637">
        <v>53727.878905999998</v>
      </c>
    </row>
    <row r="2638" spans="17:18" x14ac:dyDescent="0.25">
      <c r="Q2638" s="111">
        <v>44535</v>
      </c>
      <c r="R2638">
        <v>49201.519530999998</v>
      </c>
    </row>
    <row r="2639" spans="17:18" x14ac:dyDescent="0.25">
      <c r="Q2639" s="111">
        <v>44536</v>
      </c>
      <c r="R2639">
        <v>49413.480469000002</v>
      </c>
    </row>
    <row r="2640" spans="17:18" x14ac:dyDescent="0.25">
      <c r="Q2640" s="111">
        <v>44537</v>
      </c>
      <c r="R2640">
        <v>50581.828125</v>
      </c>
    </row>
    <row r="2641" spans="17:18" x14ac:dyDescent="0.25">
      <c r="Q2641" s="111">
        <v>44538</v>
      </c>
      <c r="R2641">
        <v>50667.648437999997</v>
      </c>
    </row>
    <row r="2642" spans="17:18" x14ac:dyDescent="0.25">
      <c r="Q2642" s="111">
        <v>44539</v>
      </c>
      <c r="R2642">
        <v>50450.082030999998</v>
      </c>
    </row>
    <row r="2643" spans="17:18" x14ac:dyDescent="0.25">
      <c r="Q2643" s="111">
        <v>44540</v>
      </c>
      <c r="R2643">
        <v>47642.144530999998</v>
      </c>
    </row>
    <row r="2644" spans="17:18" x14ac:dyDescent="0.25">
      <c r="Q2644" s="111">
        <v>44541</v>
      </c>
      <c r="R2644">
        <v>47264.632812999997</v>
      </c>
    </row>
    <row r="2645" spans="17:18" x14ac:dyDescent="0.25">
      <c r="Q2645" s="111">
        <v>44542</v>
      </c>
      <c r="R2645">
        <v>49354.855469000002</v>
      </c>
    </row>
    <row r="2646" spans="17:18" x14ac:dyDescent="0.25">
      <c r="Q2646" s="111">
        <v>44543</v>
      </c>
      <c r="R2646">
        <v>50114.742187999997</v>
      </c>
    </row>
    <row r="2647" spans="17:18" x14ac:dyDescent="0.25">
      <c r="Q2647" s="111">
        <v>44544</v>
      </c>
      <c r="R2647">
        <v>46709.824219000002</v>
      </c>
    </row>
    <row r="2648" spans="17:18" x14ac:dyDescent="0.25">
      <c r="Q2648" s="111">
        <v>44545</v>
      </c>
      <c r="R2648">
        <v>48379.753905999998</v>
      </c>
    </row>
    <row r="2649" spans="17:18" x14ac:dyDescent="0.25">
      <c r="Q2649" s="111">
        <v>44546</v>
      </c>
      <c r="R2649">
        <v>48900.464844000002</v>
      </c>
    </row>
    <row r="2650" spans="17:18" x14ac:dyDescent="0.25">
      <c r="Q2650" s="111">
        <v>44547</v>
      </c>
      <c r="R2650">
        <v>47653.730469000002</v>
      </c>
    </row>
    <row r="2651" spans="17:18" x14ac:dyDescent="0.25">
      <c r="Q2651" s="111">
        <v>44548</v>
      </c>
      <c r="R2651">
        <v>46219.253905999998</v>
      </c>
    </row>
    <row r="2652" spans="17:18" x14ac:dyDescent="0.25">
      <c r="Q2652" s="111">
        <v>44549</v>
      </c>
      <c r="R2652">
        <v>46853.867187999997</v>
      </c>
    </row>
    <row r="2653" spans="17:18" x14ac:dyDescent="0.25">
      <c r="Q2653" s="111">
        <v>44550</v>
      </c>
      <c r="R2653">
        <v>46707.0625</v>
      </c>
    </row>
    <row r="2654" spans="17:18" x14ac:dyDescent="0.25">
      <c r="Q2654" s="111">
        <v>44551</v>
      </c>
      <c r="R2654">
        <v>46886.078125</v>
      </c>
    </row>
    <row r="2655" spans="17:18" x14ac:dyDescent="0.25">
      <c r="Q2655" s="111">
        <v>44552</v>
      </c>
      <c r="R2655">
        <v>48937.097655999998</v>
      </c>
    </row>
    <row r="2656" spans="17:18" x14ac:dyDescent="0.25">
      <c r="Q2656" s="111">
        <v>44553</v>
      </c>
      <c r="R2656">
        <v>48626.34375</v>
      </c>
    </row>
    <row r="2657" spans="17:18" x14ac:dyDescent="0.25">
      <c r="Q2657" s="111">
        <v>44554</v>
      </c>
      <c r="R2657">
        <v>50806.050780999998</v>
      </c>
    </row>
    <row r="2658" spans="17:18" x14ac:dyDescent="0.25">
      <c r="Q2658" s="111">
        <v>44555</v>
      </c>
      <c r="R2658">
        <v>50854.917969000002</v>
      </c>
    </row>
    <row r="2659" spans="17:18" x14ac:dyDescent="0.25">
      <c r="Q2659" s="111">
        <v>44556</v>
      </c>
      <c r="R2659">
        <v>50428.691405999998</v>
      </c>
    </row>
    <row r="2660" spans="17:18" x14ac:dyDescent="0.25">
      <c r="Q2660" s="111">
        <v>44557</v>
      </c>
      <c r="R2660">
        <v>50802.609375</v>
      </c>
    </row>
    <row r="2661" spans="17:18" x14ac:dyDescent="0.25">
      <c r="Q2661" s="111">
        <v>44558</v>
      </c>
      <c r="R2661">
        <v>50679.859375</v>
      </c>
    </row>
    <row r="2662" spans="17:18" x14ac:dyDescent="0.25">
      <c r="Q2662" s="111">
        <v>44559</v>
      </c>
      <c r="R2662">
        <v>47623.871094000002</v>
      </c>
    </row>
    <row r="2663" spans="17:18" x14ac:dyDescent="0.25">
      <c r="Q2663" s="111">
        <v>44560</v>
      </c>
      <c r="R2663">
        <v>46490.605469000002</v>
      </c>
    </row>
    <row r="2664" spans="17:18" x14ac:dyDescent="0.25">
      <c r="Q2664" s="111">
        <v>44561</v>
      </c>
      <c r="R2664">
        <v>47169.371094000002</v>
      </c>
    </row>
    <row r="2665" spans="17:18" x14ac:dyDescent="0.25">
      <c r="Q2665" s="111">
        <v>44562</v>
      </c>
      <c r="R2665">
        <v>46311.746094000002</v>
      </c>
    </row>
    <row r="2666" spans="17:18" x14ac:dyDescent="0.25">
      <c r="Q2666" s="111">
        <v>44563</v>
      </c>
      <c r="R2666">
        <v>47680.925780999998</v>
      </c>
    </row>
    <row r="2667" spans="17:18" x14ac:dyDescent="0.25">
      <c r="Q2667" s="111">
        <v>44564</v>
      </c>
      <c r="R2667">
        <v>47343.542969000002</v>
      </c>
    </row>
    <row r="2668" spans="17:18" x14ac:dyDescent="0.25">
      <c r="Q2668" s="111">
        <v>44565</v>
      </c>
      <c r="R2668">
        <v>46458.851562999997</v>
      </c>
    </row>
    <row r="2669" spans="17:18" x14ac:dyDescent="0.25">
      <c r="Q2669" s="111">
        <v>44566</v>
      </c>
      <c r="R2669">
        <v>45899.359375</v>
      </c>
    </row>
    <row r="2670" spans="17:18" x14ac:dyDescent="0.25">
      <c r="Q2670" s="111">
        <v>44567</v>
      </c>
      <c r="R2670">
        <v>43565.511719000002</v>
      </c>
    </row>
    <row r="2671" spans="17:18" x14ac:dyDescent="0.25">
      <c r="Q2671" s="111">
        <v>44568</v>
      </c>
      <c r="R2671">
        <v>43153.570312999997</v>
      </c>
    </row>
    <row r="2672" spans="17:18" x14ac:dyDescent="0.25">
      <c r="Q2672" s="111">
        <v>44569</v>
      </c>
      <c r="R2672">
        <v>41561.464844000002</v>
      </c>
    </row>
    <row r="2673" spans="17:18" x14ac:dyDescent="0.25">
      <c r="Q2673" s="111">
        <v>44570</v>
      </c>
      <c r="R2673">
        <v>41734.726562999997</v>
      </c>
    </row>
    <row r="2674" spans="17:18" x14ac:dyDescent="0.25">
      <c r="Q2674" s="111">
        <v>44571</v>
      </c>
      <c r="R2674">
        <v>41910.230469000002</v>
      </c>
    </row>
    <row r="2675" spans="17:18" x14ac:dyDescent="0.25">
      <c r="Q2675" s="111">
        <v>44572</v>
      </c>
      <c r="R2675">
        <v>41819.507812999997</v>
      </c>
    </row>
    <row r="2676" spans="17:18" x14ac:dyDescent="0.25">
      <c r="Q2676" s="111">
        <v>44573</v>
      </c>
      <c r="R2676">
        <v>42742.179687999997</v>
      </c>
    </row>
    <row r="2677" spans="17:18" x14ac:dyDescent="0.25">
      <c r="Q2677" s="111">
        <v>44574</v>
      </c>
      <c r="R2677">
        <v>43946.742187999997</v>
      </c>
    </row>
    <row r="2678" spans="17:18" x14ac:dyDescent="0.25">
      <c r="Q2678" s="111">
        <v>44575</v>
      </c>
      <c r="R2678">
        <v>42598.871094000002</v>
      </c>
    </row>
    <row r="2679" spans="17:18" x14ac:dyDescent="0.25">
      <c r="Q2679" s="111">
        <v>44576</v>
      </c>
      <c r="R2679">
        <v>43101.898437999997</v>
      </c>
    </row>
    <row r="2680" spans="17:18" x14ac:dyDescent="0.25">
      <c r="Q2680" s="111">
        <v>44577</v>
      </c>
      <c r="R2680">
        <v>43172.039062999997</v>
      </c>
    </row>
    <row r="2681" spans="17:18" x14ac:dyDescent="0.25">
      <c r="Q2681" s="111">
        <v>44578</v>
      </c>
      <c r="R2681">
        <v>43118.121094000002</v>
      </c>
    </row>
    <row r="2682" spans="17:18" x14ac:dyDescent="0.25">
      <c r="Q2682" s="111">
        <v>44579</v>
      </c>
      <c r="R2682">
        <v>42250.074219000002</v>
      </c>
    </row>
    <row r="2683" spans="17:18" x14ac:dyDescent="0.25">
      <c r="Q2683" s="111">
        <v>44580</v>
      </c>
      <c r="R2683">
        <v>42374.039062999997</v>
      </c>
    </row>
    <row r="2684" spans="17:18" x14ac:dyDescent="0.25">
      <c r="Q2684" s="111">
        <v>44581</v>
      </c>
      <c r="R2684">
        <v>41744.027344000002</v>
      </c>
    </row>
    <row r="2685" spans="17:18" x14ac:dyDescent="0.25">
      <c r="Q2685" s="111">
        <v>44582</v>
      </c>
      <c r="R2685">
        <v>40699.605469000002</v>
      </c>
    </row>
    <row r="2686" spans="17:18" x14ac:dyDescent="0.25">
      <c r="Q2686" s="111">
        <v>44583</v>
      </c>
      <c r="R2686">
        <v>36471.589844000002</v>
      </c>
    </row>
    <row r="2687" spans="17:18" x14ac:dyDescent="0.25">
      <c r="Q2687" s="111">
        <v>44584</v>
      </c>
      <c r="R2687">
        <v>35047.359375</v>
      </c>
    </row>
    <row r="2688" spans="17:18" x14ac:dyDescent="0.25">
      <c r="Q2688" s="111">
        <v>44585</v>
      </c>
      <c r="R2688">
        <v>36275.734375</v>
      </c>
    </row>
    <row r="2689" spans="17:18" x14ac:dyDescent="0.25">
      <c r="Q2689" s="111">
        <v>44586</v>
      </c>
      <c r="R2689">
        <v>36654.804687999997</v>
      </c>
    </row>
    <row r="2690" spans="17:18" x14ac:dyDescent="0.25">
      <c r="Q2690" s="111">
        <v>44587</v>
      </c>
      <c r="R2690">
        <v>36950.515625</v>
      </c>
    </row>
    <row r="2691" spans="17:18" x14ac:dyDescent="0.25">
      <c r="Q2691" s="111">
        <v>44588</v>
      </c>
      <c r="R2691">
        <v>36841.878905999998</v>
      </c>
    </row>
    <row r="2692" spans="17:18" x14ac:dyDescent="0.25">
      <c r="Q2692" s="111">
        <v>44589</v>
      </c>
      <c r="R2692">
        <v>37128.445312999997</v>
      </c>
    </row>
    <row r="2693" spans="17:18" x14ac:dyDescent="0.25">
      <c r="Q2693" s="111">
        <v>44590</v>
      </c>
      <c r="R2693">
        <v>37780.714844000002</v>
      </c>
    </row>
    <row r="2694" spans="17:18" x14ac:dyDescent="0.25">
      <c r="Q2694" s="111">
        <v>44591</v>
      </c>
      <c r="R2694">
        <v>38151.917969000002</v>
      </c>
    </row>
    <row r="2695" spans="17:18" x14ac:dyDescent="0.25">
      <c r="Q2695" s="111">
        <v>44592</v>
      </c>
      <c r="R2695">
        <v>37920.28125</v>
      </c>
    </row>
    <row r="2696" spans="17:18" x14ac:dyDescent="0.25">
      <c r="Q2696" s="111">
        <v>44593</v>
      </c>
      <c r="R2696">
        <v>38481.765625</v>
      </c>
    </row>
    <row r="2697" spans="17:18" x14ac:dyDescent="0.25">
      <c r="Q2697" s="111">
        <v>44594</v>
      </c>
      <c r="R2697">
        <v>38743.714844000002</v>
      </c>
    </row>
    <row r="2698" spans="17:18" x14ac:dyDescent="0.25">
      <c r="Q2698" s="111">
        <v>44595</v>
      </c>
      <c r="R2698">
        <v>36944.804687999997</v>
      </c>
    </row>
    <row r="2699" spans="17:18" x14ac:dyDescent="0.25">
      <c r="Q2699" s="111">
        <v>44596</v>
      </c>
      <c r="R2699">
        <v>37149.265625</v>
      </c>
    </row>
    <row r="2700" spans="17:18" x14ac:dyDescent="0.25">
      <c r="Q2700" s="111">
        <v>44597</v>
      </c>
      <c r="R2700">
        <v>41501.480469000002</v>
      </c>
    </row>
    <row r="2701" spans="17:18" x14ac:dyDescent="0.25">
      <c r="Q2701" s="111">
        <v>44598</v>
      </c>
      <c r="R2701">
        <v>41441.121094000002</v>
      </c>
    </row>
    <row r="2702" spans="17:18" x14ac:dyDescent="0.25">
      <c r="Q2702" s="111">
        <v>44599</v>
      </c>
      <c r="R2702">
        <v>42406.78125</v>
      </c>
    </row>
    <row r="2703" spans="17:18" x14ac:dyDescent="0.25">
      <c r="Q2703" s="111">
        <v>44600</v>
      </c>
      <c r="R2703">
        <v>43854.652344000002</v>
      </c>
    </row>
    <row r="2704" spans="17:18" x14ac:dyDescent="0.25">
      <c r="Q2704" s="111">
        <v>44601</v>
      </c>
      <c r="R2704">
        <v>44096.703125</v>
      </c>
    </row>
    <row r="2705" spans="17:18" x14ac:dyDescent="0.25">
      <c r="Q2705" s="111">
        <v>44602</v>
      </c>
      <c r="R2705">
        <v>44347.800780999998</v>
      </c>
    </row>
    <row r="2706" spans="17:18" x14ac:dyDescent="0.25">
      <c r="Q2706" s="111">
        <v>44603</v>
      </c>
      <c r="R2706">
        <v>43571.128905999998</v>
      </c>
    </row>
    <row r="2707" spans="17:18" x14ac:dyDescent="0.25">
      <c r="Q2707" s="111">
        <v>44604</v>
      </c>
      <c r="R2707">
        <v>42412.300780999998</v>
      </c>
    </row>
    <row r="2708" spans="17:18" x14ac:dyDescent="0.25">
      <c r="Q2708" s="111">
        <v>44605</v>
      </c>
      <c r="R2708">
        <v>42236.566405999998</v>
      </c>
    </row>
    <row r="2709" spans="17:18" x14ac:dyDescent="0.25">
      <c r="Q2709" s="111">
        <v>44606</v>
      </c>
      <c r="R2709">
        <v>42157.398437999997</v>
      </c>
    </row>
    <row r="2710" spans="17:18" x14ac:dyDescent="0.25">
      <c r="Q2710" s="111">
        <v>44607</v>
      </c>
      <c r="R2710">
        <v>42586.464844000002</v>
      </c>
    </row>
    <row r="2711" spans="17:18" x14ac:dyDescent="0.25">
      <c r="Q2711" s="111">
        <v>44608</v>
      </c>
      <c r="R2711">
        <v>44578.277344000002</v>
      </c>
    </row>
    <row r="2712" spans="17:18" x14ac:dyDescent="0.25">
      <c r="Q2712" s="111">
        <v>44609</v>
      </c>
      <c r="R2712">
        <v>43937.070312999997</v>
      </c>
    </row>
    <row r="2713" spans="17:18" x14ac:dyDescent="0.25">
      <c r="Q2713" s="111">
        <v>44610</v>
      </c>
      <c r="R2713">
        <v>40552.132812999997</v>
      </c>
    </row>
    <row r="2714" spans="17:18" x14ac:dyDescent="0.25">
      <c r="Q2714" s="111">
        <v>44611</v>
      </c>
      <c r="R2714">
        <v>40026.023437999997</v>
      </c>
    </row>
    <row r="2715" spans="17:18" x14ac:dyDescent="0.25">
      <c r="Q2715" s="111">
        <v>44612</v>
      </c>
      <c r="R2715">
        <v>40118.101562999997</v>
      </c>
    </row>
    <row r="2716" spans="17:18" x14ac:dyDescent="0.25">
      <c r="Q2716" s="111">
        <v>44613</v>
      </c>
      <c r="R2716">
        <v>38423.210937999997</v>
      </c>
    </row>
    <row r="2717" spans="17:18" x14ac:dyDescent="0.25">
      <c r="Q2717" s="111">
        <v>44614</v>
      </c>
      <c r="R2717">
        <v>37068.769530999998</v>
      </c>
    </row>
    <row r="2718" spans="17:18" x14ac:dyDescent="0.25">
      <c r="Q2718" s="111">
        <v>44615</v>
      </c>
      <c r="R2718">
        <v>38285.28125</v>
      </c>
    </row>
    <row r="2719" spans="17:18" x14ac:dyDescent="0.25">
      <c r="Q2719" s="111">
        <v>44616</v>
      </c>
      <c r="R2719">
        <v>37278.566405999998</v>
      </c>
    </row>
    <row r="2720" spans="17:18" x14ac:dyDescent="0.25">
      <c r="Q2720" s="111">
        <v>44617</v>
      </c>
      <c r="R2720">
        <v>38333.746094000002</v>
      </c>
    </row>
    <row r="2721" spans="17:18" x14ac:dyDescent="0.25">
      <c r="Q2721" s="111">
        <v>44618</v>
      </c>
      <c r="R2721">
        <v>39213.082030999998</v>
      </c>
    </row>
    <row r="2722" spans="17:18" x14ac:dyDescent="0.25">
      <c r="Q2722" s="111">
        <v>44619</v>
      </c>
      <c r="R2722">
        <v>39098.699219000002</v>
      </c>
    </row>
    <row r="2723" spans="17:18" x14ac:dyDescent="0.25">
      <c r="Q2723" s="111">
        <v>44620</v>
      </c>
      <c r="R2723">
        <v>37706</v>
      </c>
    </row>
    <row r="2724" spans="17:18" x14ac:dyDescent="0.25">
      <c r="Q2724" s="111">
        <v>44621</v>
      </c>
      <c r="R2724">
        <v>43194.503905999998</v>
      </c>
    </row>
    <row r="2725" spans="17:18" x14ac:dyDescent="0.25">
      <c r="Q2725" s="111">
        <v>44622</v>
      </c>
      <c r="R2725">
        <v>44357.617187999997</v>
      </c>
    </row>
    <row r="2726" spans="17:18" x14ac:dyDescent="0.25">
      <c r="Q2726" s="111">
        <v>44623</v>
      </c>
      <c r="R2726">
        <v>43925.195312999997</v>
      </c>
    </row>
    <row r="2727" spans="17:18" x14ac:dyDescent="0.25">
      <c r="Q2727" s="111">
        <v>44624</v>
      </c>
      <c r="R2727">
        <v>42458.140625</v>
      </c>
    </row>
    <row r="2728" spans="17:18" x14ac:dyDescent="0.25">
      <c r="Q2728" s="111">
        <v>44625</v>
      </c>
      <c r="R2728">
        <v>39148.449219000002</v>
      </c>
    </row>
    <row r="2729" spans="17:18" x14ac:dyDescent="0.25">
      <c r="Q2729" s="111">
        <v>44626</v>
      </c>
      <c r="R2729">
        <v>39404.199219000002</v>
      </c>
    </row>
    <row r="2730" spans="17:18" x14ac:dyDescent="0.25">
      <c r="Q2730" s="111">
        <v>44627</v>
      </c>
      <c r="R2730">
        <v>38429.304687999997</v>
      </c>
    </row>
    <row r="2731" spans="17:18" x14ac:dyDescent="0.25">
      <c r="Q2731" s="111">
        <v>44628</v>
      </c>
      <c r="R2731">
        <v>38059.902344000002</v>
      </c>
    </row>
    <row r="2732" spans="17:18" x14ac:dyDescent="0.25">
      <c r="Q2732" s="111">
        <v>44629</v>
      </c>
      <c r="R2732">
        <v>38742.816405999998</v>
      </c>
    </row>
    <row r="2733" spans="17:18" x14ac:dyDescent="0.25">
      <c r="Q2733" s="111">
        <v>44630</v>
      </c>
      <c r="R2733">
        <v>41974.070312999997</v>
      </c>
    </row>
    <row r="2734" spans="17:18" x14ac:dyDescent="0.25">
      <c r="Q2734" s="111">
        <v>44631</v>
      </c>
      <c r="R2734">
        <v>39439.96875</v>
      </c>
    </row>
    <row r="2735" spans="17:18" x14ac:dyDescent="0.25">
      <c r="Q2735" s="111">
        <v>44632</v>
      </c>
      <c r="R2735">
        <v>38794.464844000002</v>
      </c>
    </row>
    <row r="2736" spans="17:18" x14ac:dyDescent="0.25">
      <c r="Q2736" s="111">
        <v>44633</v>
      </c>
      <c r="R2736">
        <v>38884.726562999997</v>
      </c>
    </row>
    <row r="2737" spans="17:18" x14ac:dyDescent="0.25">
      <c r="Q2737" s="111">
        <v>44634</v>
      </c>
      <c r="R2737">
        <v>37846.316405999998</v>
      </c>
    </row>
    <row r="2738" spans="17:18" x14ac:dyDescent="0.25">
      <c r="Q2738" s="111">
        <v>44635</v>
      </c>
      <c r="R2738">
        <v>39664.25</v>
      </c>
    </row>
    <row r="2739" spans="17:18" x14ac:dyDescent="0.25">
      <c r="Q2739" s="111">
        <v>44636</v>
      </c>
      <c r="R2739">
        <v>39335.570312999997</v>
      </c>
    </row>
    <row r="2740" spans="17:18" x14ac:dyDescent="0.25">
      <c r="Q2740" s="111">
        <v>44637</v>
      </c>
      <c r="R2740">
        <v>41140.84375</v>
      </c>
    </row>
    <row r="2741" spans="17:18" x14ac:dyDescent="0.25">
      <c r="Q2741" s="111">
        <v>44638</v>
      </c>
      <c r="R2741">
        <v>40944.839844000002</v>
      </c>
    </row>
    <row r="2742" spans="17:18" x14ac:dyDescent="0.25">
      <c r="Q2742" s="111">
        <v>44639</v>
      </c>
      <c r="R2742">
        <v>41794.648437999997</v>
      </c>
    </row>
    <row r="2743" spans="17:18" x14ac:dyDescent="0.25">
      <c r="Q2743" s="111">
        <v>44640</v>
      </c>
      <c r="R2743">
        <v>42191.40625</v>
      </c>
    </row>
    <row r="2744" spans="17:18" x14ac:dyDescent="0.25">
      <c r="Q2744" s="111">
        <v>44641</v>
      </c>
      <c r="R2744">
        <v>41246.132812999997</v>
      </c>
    </row>
    <row r="2745" spans="17:18" x14ac:dyDescent="0.25">
      <c r="Q2745" s="111">
        <v>44642</v>
      </c>
      <c r="R2745">
        <v>41074.105469000002</v>
      </c>
    </row>
    <row r="2746" spans="17:18" x14ac:dyDescent="0.25">
      <c r="Q2746" s="111">
        <v>44643</v>
      </c>
      <c r="R2746">
        <v>42364.378905999998</v>
      </c>
    </row>
    <row r="2747" spans="17:18" x14ac:dyDescent="0.25">
      <c r="Q2747" s="111">
        <v>44644</v>
      </c>
      <c r="R2747">
        <v>42886.652344000002</v>
      </c>
    </row>
    <row r="2748" spans="17:18" x14ac:dyDescent="0.25">
      <c r="Q2748" s="111">
        <v>44645</v>
      </c>
      <c r="R2748">
        <v>43964.546875</v>
      </c>
    </row>
    <row r="2749" spans="17:18" x14ac:dyDescent="0.25">
      <c r="Q2749" s="111">
        <v>44646</v>
      </c>
      <c r="R2749">
        <v>44349.859375</v>
      </c>
    </row>
    <row r="2750" spans="17:18" x14ac:dyDescent="0.25">
      <c r="Q2750" s="111">
        <v>44647</v>
      </c>
      <c r="R2750">
        <v>44505.355469000002</v>
      </c>
    </row>
    <row r="2751" spans="17:18" x14ac:dyDescent="0.25">
      <c r="Q2751" s="111">
        <v>44648</v>
      </c>
      <c r="R2751">
        <v>46821.851562999997</v>
      </c>
    </row>
    <row r="2752" spans="17:18" x14ac:dyDescent="0.25">
      <c r="Q2752" s="111">
        <v>44649</v>
      </c>
      <c r="R2752">
        <v>47100.4375</v>
      </c>
    </row>
    <row r="2753" spans="17:18" x14ac:dyDescent="0.25">
      <c r="Q2753" s="111">
        <v>44650</v>
      </c>
      <c r="R2753">
        <v>47456.898437999997</v>
      </c>
    </row>
    <row r="2754" spans="17:18" x14ac:dyDescent="0.25">
      <c r="Q2754" s="111">
        <v>44651</v>
      </c>
      <c r="R2754">
        <v>47062.148437999997</v>
      </c>
    </row>
    <row r="2755" spans="17:18" x14ac:dyDescent="0.25">
      <c r="Q2755" s="111">
        <v>44652</v>
      </c>
      <c r="R2755">
        <v>45554.164062999997</v>
      </c>
    </row>
    <row r="2756" spans="17:18" x14ac:dyDescent="0.25">
      <c r="Q2756" s="111">
        <v>44653</v>
      </c>
      <c r="R2756">
        <v>46285.5</v>
      </c>
    </row>
    <row r="2757" spans="17:18" x14ac:dyDescent="0.25">
      <c r="Q2757" s="111">
        <v>44654</v>
      </c>
      <c r="R2757">
        <v>45859.128905999998</v>
      </c>
    </row>
    <row r="2758" spans="17:18" x14ac:dyDescent="0.25">
      <c r="Q2758" s="111">
        <v>44655</v>
      </c>
      <c r="R2758">
        <v>46445.273437999997</v>
      </c>
    </row>
    <row r="2759" spans="17:18" x14ac:dyDescent="0.25">
      <c r="Q2759" s="111">
        <v>44656</v>
      </c>
      <c r="R2759">
        <v>46624.507812999997</v>
      </c>
    </row>
    <row r="2760" spans="17:18" x14ac:dyDescent="0.25">
      <c r="Q2760" s="111">
        <v>44657</v>
      </c>
      <c r="R2760">
        <v>45544.355469000002</v>
      </c>
    </row>
    <row r="2761" spans="17:18" x14ac:dyDescent="0.25">
      <c r="Q2761" s="111">
        <v>44658</v>
      </c>
      <c r="R2761">
        <v>43207.5</v>
      </c>
    </row>
    <row r="2762" spans="17:18" x14ac:dyDescent="0.25">
      <c r="Q2762" s="111">
        <v>44659</v>
      </c>
      <c r="R2762">
        <v>43505.136719000002</v>
      </c>
    </row>
    <row r="2763" spans="17:18" x14ac:dyDescent="0.25">
      <c r="Q2763" s="111">
        <v>44660</v>
      </c>
      <c r="R2763">
        <v>42282.078125</v>
      </c>
    </row>
    <row r="2764" spans="17:18" x14ac:dyDescent="0.25">
      <c r="Q2764" s="111">
        <v>44661</v>
      </c>
      <c r="R2764">
        <v>42781.089844000002</v>
      </c>
    </row>
    <row r="2765" spans="17:18" x14ac:dyDescent="0.25">
      <c r="Q2765" s="111">
        <v>44662</v>
      </c>
      <c r="R2765">
        <v>42201.039062999997</v>
      </c>
    </row>
    <row r="2766" spans="17:18" x14ac:dyDescent="0.25">
      <c r="Q2766" s="111">
        <v>44663</v>
      </c>
      <c r="R2766">
        <v>39533.714844000002</v>
      </c>
    </row>
    <row r="2767" spans="17:18" x14ac:dyDescent="0.25">
      <c r="Q2767" s="111">
        <v>44664</v>
      </c>
      <c r="R2767">
        <v>40123.570312999997</v>
      </c>
    </row>
    <row r="2768" spans="17:18" x14ac:dyDescent="0.25">
      <c r="Q2768" s="111">
        <v>44665</v>
      </c>
      <c r="R2768">
        <v>41160.21875</v>
      </c>
    </row>
    <row r="2769" spans="17:18" x14ac:dyDescent="0.25">
      <c r="Q2769" s="111">
        <v>44666</v>
      </c>
      <c r="R2769">
        <v>39939.402344000002</v>
      </c>
    </row>
    <row r="2770" spans="17:18" x14ac:dyDescent="0.25">
      <c r="Q2770" s="111">
        <v>44667</v>
      </c>
      <c r="R2770">
        <v>40552.316405999998</v>
      </c>
    </row>
    <row r="2771" spans="17:18" x14ac:dyDescent="0.25">
      <c r="Q2771" s="111">
        <v>44668</v>
      </c>
      <c r="R2771">
        <v>40417.777344000002</v>
      </c>
    </row>
    <row r="2772" spans="17:18" x14ac:dyDescent="0.25">
      <c r="Q2772" s="111">
        <v>44669</v>
      </c>
      <c r="R2772">
        <v>39721.203125</v>
      </c>
    </row>
    <row r="2773" spans="17:18" x14ac:dyDescent="0.25">
      <c r="Q2773" s="111">
        <v>44670</v>
      </c>
      <c r="R2773">
        <v>40828.175780999998</v>
      </c>
    </row>
    <row r="2774" spans="17:18" x14ac:dyDescent="0.25">
      <c r="Q2774" s="111">
        <v>44671</v>
      </c>
      <c r="R2774">
        <v>41501.746094000002</v>
      </c>
    </row>
    <row r="2775" spans="17:18" x14ac:dyDescent="0.25">
      <c r="Q2775" s="111">
        <v>44672</v>
      </c>
      <c r="R2775">
        <v>41371.515625</v>
      </c>
    </row>
    <row r="2776" spans="17:18" x14ac:dyDescent="0.25">
      <c r="Q2776" s="111">
        <v>44673</v>
      </c>
      <c r="R2776">
        <v>40525.863280999998</v>
      </c>
    </row>
    <row r="2777" spans="17:18" x14ac:dyDescent="0.25">
      <c r="Q2777" s="111">
        <v>44674</v>
      </c>
      <c r="R2777">
        <v>39738.722655999998</v>
      </c>
    </row>
    <row r="2778" spans="17:18" x14ac:dyDescent="0.25">
      <c r="Q2778" s="111">
        <v>44675</v>
      </c>
      <c r="R2778">
        <v>39478.375</v>
      </c>
    </row>
    <row r="2779" spans="17:18" x14ac:dyDescent="0.25">
      <c r="Q2779" s="111">
        <v>44676</v>
      </c>
      <c r="R2779">
        <v>39472.605469000002</v>
      </c>
    </row>
    <row r="2780" spans="17:18" x14ac:dyDescent="0.25">
      <c r="Q2780" s="111">
        <v>44677</v>
      </c>
      <c r="R2780">
        <v>40448.421875</v>
      </c>
    </row>
    <row r="2781" spans="17:18" x14ac:dyDescent="0.25">
      <c r="Q2781" s="111">
        <v>44678</v>
      </c>
      <c r="R2781">
        <v>38120.300780999998</v>
      </c>
    </row>
    <row r="2782" spans="17:18" x14ac:dyDescent="0.25">
      <c r="Q2782" s="111">
        <v>44679</v>
      </c>
      <c r="R2782">
        <v>39241.429687999997</v>
      </c>
    </row>
    <row r="2783" spans="17:18" x14ac:dyDescent="0.25">
      <c r="Q2783" s="111">
        <v>44680</v>
      </c>
      <c r="R2783">
        <v>39768.617187999997</v>
      </c>
    </row>
    <row r="2784" spans="17:18" x14ac:dyDescent="0.25">
      <c r="Q2784" s="111">
        <v>44681</v>
      </c>
      <c r="R2784">
        <v>38605.859375</v>
      </c>
    </row>
    <row r="2785" spans="17:18" x14ac:dyDescent="0.25">
      <c r="Q2785" s="111">
        <v>44682</v>
      </c>
      <c r="R2785">
        <v>37713.265625</v>
      </c>
    </row>
    <row r="2786" spans="17:18" x14ac:dyDescent="0.25">
      <c r="Q2786" s="111">
        <v>44683</v>
      </c>
      <c r="R2786">
        <v>38472.1875</v>
      </c>
    </row>
    <row r="2787" spans="17:18" x14ac:dyDescent="0.25">
      <c r="Q2787" s="111">
        <v>44684</v>
      </c>
      <c r="R2787">
        <v>38528.109375</v>
      </c>
    </row>
    <row r="2788" spans="17:18" x14ac:dyDescent="0.25">
      <c r="Q2788" s="111">
        <v>44685</v>
      </c>
      <c r="R2788">
        <v>37748.011719000002</v>
      </c>
    </row>
    <row r="2789" spans="17:18" x14ac:dyDescent="0.25">
      <c r="Q2789" s="111">
        <v>44686</v>
      </c>
      <c r="R2789">
        <v>39695.746094000002</v>
      </c>
    </row>
    <row r="2790" spans="17:18" x14ac:dyDescent="0.25">
      <c r="Q2790" s="111">
        <v>44687</v>
      </c>
      <c r="R2790">
        <v>36573.183594000002</v>
      </c>
    </row>
    <row r="2791" spans="17:18" x14ac:dyDescent="0.25">
      <c r="Q2791" s="111">
        <v>44688</v>
      </c>
      <c r="R2791">
        <v>36042.503905999998</v>
      </c>
    </row>
    <row r="2792" spans="17:18" x14ac:dyDescent="0.25">
      <c r="Q2792" s="111">
        <v>44689</v>
      </c>
      <c r="R2792">
        <v>35502.941405999998</v>
      </c>
    </row>
    <row r="2793" spans="17:18" x14ac:dyDescent="0.25">
      <c r="Q2793" s="111">
        <v>44690</v>
      </c>
      <c r="R2793">
        <v>34060.015625</v>
      </c>
    </row>
    <row r="2794" spans="17:18" x14ac:dyDescent="0.25">
      <c r="Q2794" s="111">
        <v>44691</v>
      </c>
      <c r="R2794">
        <v>30273.654297000001</v>
      </c>
    </row>
    <row r="2795" spans="17:18" x14ac:dyDescent="0.25">
      <c r="Q2795" s="111">
        <v>44692</v>
      </c>
      <c r="R2795">
        <v>31016.183593999998</v>
      </c>
    </row>
    <row r="2796" spans="17:18" x14ac:dyDescent="0.25">
      <c r="Q2796" s="111">
        <v>44693</v>
      </c>
      <c r="R2796">
        <v>28936.734375</v>
      </c>
    </row>
    <row r="2797" spans="17:18" x14ac:dyDescent="0.25">
      <c r="Q2797" s="111">
        <v>44694</v>
      </c>
      <c r="R2797">
        <v>29030.910156000002</v>
      </c>
    </row>
    <row r="2798" spans="17:18" x14ac:dyDescent="0.25">
      <c r="Q2798" s="111">
        <v>44695</v>
      </c>
      <c r="R2798">
        <v>29285.642577999999</v>
      </c>
    </row>
    <row r="2799" spans="17:18" x14ac:dyDescent="0.25">
      <c r="Q2799" s="111">
        <v>44696</v>
      </c>
      <c r="R2799">
        <v>30098.585938</v>
      </c>
    </row>
    <row r="2800" spans="17:18" x14ac:dyDescent="0.25">
      <c r="Q2800" s="111">
        <v>44697</v>
      </c>
      <c r="R2800">
        <v>31304.375</v>
      </c>
    </row>
    <row r="2801" spans="17:18" x14ac:dyDescent="0.25">
      <c r="Q2801" s="111">
        <v>44698</v>
      </c>
      <c r="R2801">
        <v>29862.408202999999</v>
      </c>
    </row>
    <row r="2802" spans="17:18" x14ac:dyDescent="0.25">
      <c r="Q2802" s="111">
        <v>44699</v>
      </c>
      <c r="R2802">
        <v>30424.478515999999</v>
      </c>
    </row>
    <row r="2803" spans="17:18" x14ac:dyDescent="0.25">
      <c r="Q2803" s="111">
        <v>44700</v>
      </c>
      <c r="R2803">
        <v>28720.359375</v>
      </c>
    </row>
    <row r="2804" spans="17:18" x14ac:dyDescent="0.25">
      <c r="Q2804" s="111">
        <v>44701</v>
      </c>
      <c r="R2804">
        <v>30311.119140999999</v>
      </c>
    </row>
    <row r="2805" spans="17:18" x14ac:dyDescent="0.25">
      <c r="Q2805" s="111">
        <v>44702</v>
      </c>
      <c r="R2805">
        <v>29199.859375</v>
      </c>
    </row>
    <row r="2806" spans="17:18" x14ac:dyDescent="0.25">
      <c r="Q2806" s="111">
        <v>44703</v>
      </c>
      <c r="R2806">
        <v>29432.472656000002</v>
      </c>
    </row>
    <row r="2807" spans="17:18" x14ac:dyDescent="0.25">
      <c r="Q2807" s="111">
        <v>44704</v>
      </c>
      <c r="R2807">
        <v>30309.396484000001</v>
      </c>
    </row>
    <row r="2808" spans="17:18" x14ac:dyDescent="0.25">
      <c r="Q2808" s="111">
        <v>44705</v>
      </c>
      <c r="R2808">
        <v>29101.125</v>
      </c>
    </row>
    <row r="2809" spans="17:18" x14ac:dyDescent="0.25">
      <c r="Q2809" s="111">
        <v>44706</v>
      </c>
      <c r="R2809">
        <v>29653.134765999999</v>
      </c>
    </row>
    <row r="2810" spans="17:18" x14ac:dyDescent="0.25">
      <c r="Q2810" s="111">
        <v>44707</v>
      </c>
      <c r="R2810">
        <v>29564.777343999998</v>
      </c>
    </row>
    <row r="2811" spans="17:18" x14ac:dyDescent="0.25">
      <c r="Q2811" s="111">
        <v>44708</v>
      </c>
      <c r="R2811">
        <v>29251.140625</v>
      </c>
    </row>
    <row r="2812" spans="17:18" x14ac:dyDescent="0.25">
      <c r="Q2812" s="111">
        <v>44709</v>
      </c>
      <c r="R2812">
        <v>28622.625</v>
      </c>
    </row>
    <row r="2813" spans="17:18" x14ac:dyDescent="0.25">
      <c r="Q2813" s="111">
        <v>44710</v>
      </c>
      <c r="R2813">
        <v>29019.867188</v>
      </c>
    </row>
    <row r="2814" spans="17:18" x14ac:dyDescent="0.25">
      <c r="Q2814" s="111">
        <v>44711</v>
      </c>
      <c r="R2814">
        <v>29443.365234000001</v>
      </c>
    </row>
    <row r="2815" spans="17:18" x14ac:dyDescent="0.25">
      <c r="Q2815" s="111">
        <v>44712</v>
      </c>
      <c r="R2815">
        <v>31723.865234000001</v>
      </c>
    </row>
    <row r="2816" spans="17:18" x14ac:dyDescent="0.25">
      <c r="Q2816" s="111">
        <v>44713</v>
      </c>
      <c r="R2816">
        <v>31792.554688</v>
      </c>
    </row>
    <row r="2817" spans="17:18" x14ac:dyDescent="0.25">
      <c r="Q2817" s="111">
        <v>44714</v>
      </c>
      <c r="R2817">
        <v>29794.890625</v>
      </c>
    </row>
    <row r="2818" spans="17:18" x14ac:dyDescent="0.25">
      <c r="Q2818" s="111">
        <v>44715</v>
      </c>
      <c r="R2818">
        <v>30467.806640999999</v>
      </c>
    </row>
    <row r="2819" spans="17:18" x14ac:dyDescent="0.25">
      <c r="Q2819" s="111">
        <v>44716</v>
      </c>
      <c r="R2819">
        <v>29706.138672000001</v>
      </c>
    </row>
    <row r="2820" spans="17:18" x14ac:dyDescent="0.25">
      <c r="Q2820" s="111">
        <v>44717</v>
      </c>
      <c r="R2820">
        <v>29835.117188</v>
      </c>
    </row>
    <row r="2821" spans="17:18" x14ac:dyDescent="0.25">
      <c r="Q2821" s="111">
        <v>44718</v>
      </c>
      <c r="R2821">
        <v>29910.283202999999</v>
      </c>
    </row>
    <row r="2822" spans="17:18" x14ac:dyDescent="0.25">
      <c r="Q2822" s="111">
        <v>44719</v>
      </c>
      <c r="R2822">
        <v>31371.742188</v>
      </c>
    </row>
    <row r="2823" spans="17:18" x14ac:dyDescent="0.25">
      <c r="Q2823" s="111">
        <v>44720</v>
      </c>
      <c r="R2823">
        <v>31151.480468999998</v>
      </c>
    </row>
    <row r="2824" spans="17:18" x14ac:dyDescent="0.25">
      <c r="Q2824" s="111">
        <v>44721</v>
      </c>
      <c r="R2824">
        <v>30215.279297000001</v>
      </c>
    </row>
    <row r="2825" spans="17:18" x14ac:dyDescent="0.25">
      <c r="Q2825" s="111">
        <v>44722</v>
      </c>
      <c r="R2825">
        <v>30110.330077999999</v>
      </c>
    </row>
    <row r="2826" spans="17:18" x14ac:dyDescent="0.25">
      <c r="Q2826" s="111">
        <v>44723</v>
      </c>
      <c r="R2826">
        <v>29084.666015999999</v>
      </c>
    </row>
    <row r="2827" spans="17:18" x14ac:dyDescent="0.25">
      <c r="Q2827" s="111">
        <v>44724</v>
      </c>
      <c r="R2827">
        <v>28373.513672000001</v>
      </c>
    </row>
    <row r="2828" spans="17:18" x14ac:dyDescent="0.25">
      <c r="Q2828" s="111">
        <v>44725</v>
      </c>
      <c r="R2828">
        <v>26737.578125</v>
      </c>
    </row>
    <row r="2829" spans="17:18" x14ac:dyDescent="0.25">
      <c r="Q2829" s="111">
        <v>44726</v>
      </c>
      <c r="R2829">
        <v>22487.986327999999</v>
      </c>
    </row>
    <row r="2830" spans="17:18" x14ac:dyDescent="0.25">
      <c r="Q2830" s="111">
        <v>44727</v>
      </c>
      <c r="R2830">
        <v>22196.730468999998</v>
      </c>
    </row>
    <row r="2831" spans="17:18" x14ac:dyDescent="0.25">
      <c r="Q2831" s="111">
        <v>44728</v>
      </c>
      <c r="R2831">
        <v>22576.304688</v>
      </c>
    </row>
    <row r="2832" spans="17:18" x14ac:dyDescent="0.25">
      <c r="Q2832" s="111">
        <v>44729</v>
      </c>
      <c r="R2832">
        <v>20385.71875</v>
      </c>
    </row>
    <row r="2833" spans="17:18" x14ac:dyDescent="0.25">
      <c r="Q2833" s="111">
        <v>44730</v>
      </c>
      <c r="R2833">
        <v>20473.425781000002</v>
      </c>
    </row>
    <row r="2834" spans="17:18" x14ac:dyDescent="0.25">
      <c r="Q2834" s="111">
        <v>44731</v>
      </c>
      <c r="R2834">
        <v>19010.902343999998</v>
      </c>
    </row>
    <row r="2835" spans="17:18" x14ac:dyDescent="0.25">
      <c r="Q2835" s="111">
        <v>44732</v>
      </c>
      <c r="R2835">
        <v>20553.371093999998</v>
      </c>
    </row>
    <row r="2836" spans="17:18" x14ac:dyDescent="0.25">
      <c r="Q2836" s="111">
        <v>44733</v>
      </c>
      <c r="R2836">
        <v>20594.294922000001</v>
      </c>
    </row>
    <row r="2837" spans="17:18" x14ac:dyDescent="0.25">
      <c r="Q2837" s="111">
        <v>44734</v>
      </c>
      <c r="R2837">
        <v>20719.414063</v>
      </c>
    </row>
    <row r="2838" spans="17:18" x14ac:dyDescent="0.25">
      <c r="Q2838" s="111">
        <v>44735</v>
      </c>
      <c r="R2838">
        <v>19986.607422000001</v>
      </c>
    </row>
    <row r="2839" spans="17:18" x14ac:dyDescent="0.25">
      <c r="Q2839" s="111">
        <v>44736</v>
      </c>
      <c r="R2839">
        <v>21084.648438</v>
      </c>
    </row>
    <row r="2840" spans="17:18" x14ac:dyDescent="0.25">
      <c r="Q2840" s="111">
        <v>44737</v>
      </c>
      <c r="R2840">
        <v>21233.609375</v>
      </c>
    </row>
    <row r="2841" spans="17:18" x14ac:dyDescent="0.25">
      <c r="Q2841" s="111">
        <v>44738</v>
      </c>
      <c r="R2841">
        <v>21496.494140999999</v>
      </c>
    </row>
    <row r="2842" spans="17:18" x14ac:dyDescent="0.25">
      <c r="Q2842" s="111">
        <v>44739</v>
      </c>
      <c r="R2842">
        <v>21024.480468999998</v>
      </c>
    </row>
  </sheetData>
  <autoFilter ref="U1:V1">
    <sortState ref="U2:V2842">
      <sortCondition ref="U1:U2842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3"/>
  <sheetViews>
    <sheetView showGridLines="0" tabSelected="1" workbookViewId="0">
      <selection activeCell="O30" sqref="O30"/>
    </sheetView>
  </sheetViews>
  <sheetFormatPr baseColWidth="10" defaultRowHeight="12" x14ac:dyDescent="0.15"/>
  <cols>
    <col min="1" max="16384" width="10.83203125" style="57"/>
  </cols>
  <sheetData>
    <row r="2" spans="2:33" x14ac:dyDescent="0.15">
      <c r="C2" s="115" t="s">
        <v>4093</v>
      </c>
      <c r="D2" s="115"/>
      <c r="E2" s="115"/>
      <c r="F2" s="115"/>
    </row>
    <row r="3" spans="2:33" x14ac:dyDescent="0.15">
      <c r="B3" s="66"/>
      <c r="C3" s="67" t="s">
        <v>4079</v>
      </c>
      <c r="D3" s="67" t="s">
        <v>4078</v>
      </c>
      <c r="E3" s="64"/>
      <c r="F3" s="67" t="s">
        <v>4092</v>
      </c>
    </row>
    <row r="4" spans="2:33" ht="16" x14ac:dyDescent="0.2">
      <c r="B4" s="66" t="s">
        <v>4083</v>
      </c>
      <c r="C4" s="65">
        <f>'3a'!N6</f>
        <v>8.9243254208198907E-4</v>
      </c>
      <c r="D4" s="65">
        <f>'3a'!O6</f>
        <v>1.1225793532309829E-3</v>
      </c>
      <c r="F4" s="60">
        <f t="array" ref="F4">MMULT(C4:D4,F9:F10)</f>
        <v>1.007505947656486E-3</v>
      </c>
      <c r="I4" s="65"/>
    </row>
    <row r="5" spans="2:33" ht="16" x14ac:dyDescent="0.2">
      <c r="B5" s="66" t="s">
        <v>4082</v>
      </c>
      <c r="C5" s="65">
        <f>'3a'!N7</f>
        <v>4.9040590889645623E-2</v>
      </c>
      <c r="D5" s="65">
        <f>'3a'!O7</f>
        <v>4.9139217700342512E-2</v>
      </c>
      <c r="F5" s="60">
        <f t="array" ref="F5">SQRT(MMULT(MMULT(TRANSPOSE(F9:F10),$C$9:$D$10),F9:F10))</f>
        <v>3.722695730178846E-2</v>
      </c>
      <c r="G5" s="58"/>
    </row>
    <row r="7" spans="2:33" x14ac:dyDescent="0.15">
      <c r="C7" s="115" t="s">
        <v>4089</v>
      </c>
      <c r="D7" s="115"/>
      <c r="E7" s="64"/>
      <c r="F7" s="114" t="s">
        <v>26</v>
      </c>
    </row>
    <row r="8" spans="2:33" x14ac:dyDescent="0.15">
      <c r="B8" s="66" t="s">
        <v>4088</v>
      </c>
      <c r="C8" s="67" t="s">
        <v>4079</v>
      </c>
      <c r="D8" s="67" t="s">
        <v>4078</v>
      </c>
      <c r="E8" s="64"/>
      <c r="F8" s="115"/>
    </row>
    <row r="9" spans="2:33" x14ac:dyDescent="0.15">
      <c r="B9" s="66" t="s">
        <v>4079</v>
      </c>
      <c r="C9" s="65">
        <f>C$5^2</f>
        <v>2.4049795548055932E-3</v>
      </c>
      <c r="D9" s="65">
        <f>_xlfn.COVARIANCE.S('3a'!$F$3:$F$72,'3a'!$G$3:$G$72)</f>
        <v>3.6187156439473867E-4</v>
      </c>
      <c r="F9" s="57">
        <v>0.5</v>
      </c>
    </row>
    <row r="10" spans="2:33" x14ac:dyDescent="0.15">
      <c r="B10" s="66" t="s">
        <v>4078</v>
      </c>
      <c r="C10" s="65">
        <f>D9</f>
        <v>3.6187156439473867E-4</v>
      </c>
      <c r="D10" s="65">
        <f>D$5^2</f>
        <v>2.414662716201655E-3</v>
      </c>
      <c r="F10" s="57">
        <f>1-F9</f>
        <v>0.5</v>
      </c>
    </row>
    <row r="13" spans="2:33" ht="16" customHeight="1" x14ac:dyDescent="0.15"/>
    <row r="14" spans="2:33" x14ac:dyDescent="0.15">
      <c r="B14" s="66"/>
    </row>
    <row r="15" spans="2:33" ht="16" x14ac:dyDescent="0.2">
      <c r="B15" s="66" t="s">
        <v>4083</v>
      </c>
      <c r="C15" s="60">
        <f t="array" ref="C15">MMULT($C$4:$D$4,C17:C18)</f>
        <v>1.3527261643799769E-3</v>
      </c>
      <c r="D15" s="60">
        <f t="array" ref="D15">MMULT($C$4:$D$4,D17:D18)</f>
        <v>1.3297114832650776E-3</v>
      </c>
      <c r="E15" s="60">
        <f t="array" ref="E15">MMULT($C$4:$D$4,E17:E18)</f>
        <v>1.3066968021501783E-3</v>
      </c>
      <c r="F15" s="60">
        <f t="array" ref="F15">MMULT($C$4:$D$4,F17:F18)</f>
        <v>1.283682121035279E-3</v>
      </c>
      <c r="G15" s="60">
        <f t="array" ref="G15">MMULT($C$4:$D$4,G17:G18)</f>
        <v>1.2606674399203792E-3</v>
      </c>
      <c r="H15" s="60">
        <f t="array" ref="H15">MMULT($C$4:$D$4,H17:H18)</f>
        <v>1.2376527588054797E-3</v>
      </c>
      <c r="I15" s="60">
        <f t="array" ref="I15">MMULT($C$4:$D$4,I17:I18)</f>
        <v>1.2146380776905804E-3</v>
      </c>
      <c r="J15" s="60">
        <f t="array" ref="J15">MMULT($C$4:$D$4,J17:J18)</f>
        <v>1.1916233965756813E-3</v>
      </c>
      <c r="K15" s="60">
        <f t="array" ref="K15">MMULT($C$4:$D$4,K17:K18)</f>
        <v>1.1686087154607818E-3</v>
      </c>
      <c r="L15" s="60">
        <f t="array" ref="L15">MMULT($C$4:$D$4,L17:L18)</f>
        <v>1.1455940343458823E-3</v>
      </c>
      <c r="M15" s="60">
        <f t="array" ref="M15">MMULT($C$4:$D$4,M17:M18)</f>
        <v>1.1225793532309829E-3</v>
      </c>
      <c r="N15" s="60">
        <f t="array" ref="N15">MMULT($C$4:$D$4,N17:N18)</f>
        <v>1.0995646721160836E-3</v>
      </c>
      <c r="O15" s="60">
        <f t="array" ref="O15">MMULT($C$4:$D$4,O17:O18)</f>
        <v>1.0765499910011843E-3</v>
      </c>
      <c r="P15" s="60">
        <f t="array" ref="P15">MMULT($C$4:$D$4,P17:P18)</f>
        <v>1.0535353098862848E-3</v>
      </c>
      <c r="Q15" s="60">
        <f t="array" ref="Q15">MMULT($C$4:$D$4,Q17:Q18)</f>
        <v>1.0305206287713855E-3</v>
      </c>
      <c r="R15" s="60">
        <f t="array" ref="R15">MMULT($C$4:$D$4,R17:R18)</f>
        <v>1.007505947656486E-3</v>
      </c>
      <c r="S15" s="60">
        <f t="array" ref="S15">MMULT($C$4:$D$4,S17:S18)</f>
        <v>9.8449126654158664E-4</v>
      </c>
      <c r="T15" s="60">
        <f t="array" ref="T15">MMULT($C$4:$D$4,T17:T18)</f>
        <v>9.6147658542668722E-4</v>
      </c>
      <c r="U15" s="60">
        <f t="array" ref="U15">MMULT($C$4:$D$4,U17:U18)</f>
        <v>9.3846190431178781E-4</v>
      </c>
      <c r="V15" s="60">
        <f t="array" ref="V15">MMULT($C$4:$D$4,V17:V18)</f>
        <v>9.1544722319688849E-4</v>
      </c>
      <c r="W15" s="60">
        <f t="array" ref="W15">MMULT($C$4:$D$4,W17:W18)</f>
        <v>8.9243254208198886E-4</v>
      </c>
      <c r="X15" s="60">
        <f t="array" ref="X15">MMULT($C$4:$D$4,X17:X18)</f>
        <v>8.6941786096708976E-4</v>
      </c>
      <c r="Y15" s="60">
        <f t="array" ref="Y15">MMULT($C$4:$D$4,Y17:Y18)</f>
        <v>8.4640317985219024E-4</v>
      </c>
      <c r="Z15" s="60">
        <f t="array" ref="Z15">MMULT($C$4:$D$4,Z17:Z18)</f>
        <v>8.2338849873729093E-4</v>
      </c>
      <c r="AA15" s="60">
        <f t="array" ref="AA15">MMULT($C$4:$D$4,AA17:AA18)</f>
        <v>8.0037381762239151E-4</v>
      </c>
      <c r="AB15" s="60">
        <f t="array" ref="AB15">MMULT($C$4:$D$4,AB17:AB18)</f>
        <v>7.773591365074922E-4</v>
      </c>
      <c r="AC15" s="60">
        <f t="array" ref="AC15">MMULT($C$4:$D$4,AC17:AC18)</f>
        <v>7.5434445539259267E-4</v>
      </c>
      <c r="AD15" s="60">
        <f t="array" ref="AD15">MMULT($C$4:$D$4,AD17:AD18)</f>
        <v>7.3132977427769314E-4</v>
      </c>
      <c r="AE15" s="60">
        <f t="array" ref="AE15">MMULT($C$4:$D$4,AE17:AE18)</f>
        <v>7.0831509316279394E-4</v>
      </c>
      <c r="AF15" s="60">
        <f t="array" ref="AF15">MMULT($C$4:$D$4,AF17:AF18)</f>
        <v>6.853004120478943E-4</v>
      </c>
      <c r="AG15" s="60">
        <f t="array" ref="AG15">MMULT($C$4:$D$4,AG17:AG18)</f>
        <v>6.6228573093299521E-4</v>
      </c>
    </row>
    <row r="16" spans="2:33" ht="16" x14ac:dyDescent="0.2">
      <c r="B16" s="66" t="s">
        <v>4082</v>
      </c>
      <c r="C16" s="60">
        <f t="array" ref="C16">SQRT(MMULT(MMULT(TRANSPOSE(C17:C18),$C$9:$D$10),C17:C18))</f>
        <v>0.10303467456168947</v>
      </c>
      <c r="D16" s="60">
        <f t="array" ref="D16">SQRT(MMULT(MMULT(TRANSPOSE(D17:D18),$C$9:$D$10),D17:D18))</f>
        <v>9.7094619287839523E-2</v>
      </c>
      <c r="E16" s="60">
        <f t="array" ref="E16">SQRT(MMULT(MMULT(TRANSPOSE(E17:E18),$C$9:$D$10),E17:E18))</f>
        <v>9.121679675428257E-2</v>
      </c>
      <c r="F16" s="60">
        <f t="array" ref="F16">SQRT(MMULT(MMULT(TRANSPOSE(F17:F18),$C$9:$D$10),F17:F18))</f>
        <v>8.5414055684167392E-2</v>
      </c>
      <c r="G16" s="60">
        <f t="array" ref="G16">SQRT(MMULT(MMULT(TRANSPOSE(G17:G18),$C$9:$D$10),G17:G18))</f>
        <v>7.9702796623257535E-2</v>
      </c>
      <c r="H16" s="60">
        <f t="array" ref="H16">SQRT(MMULT(MMULT(TRANSPOSE(H17:H18),$C$9:$D$10),H17:H18))</f>
        <v>7.4104174332914705E-2</v>
      </c>
      <c r="I16" s="60">
        <f t="array" ref="I16">SQRT(MMULT(MMULT(TRANSPOSE(I17:I18),$C$9:$D$10),I17:I18))</f>
        <v>6.8645753695345438E-2</v>
      </c>
      <c r="J16" s="60">
        <f t="array" ref="J16">SQRT(MMULT(MMULT(TRANSPOSE(J17:J18),$C$9:$D$10),J17:J18))</f>
        <v>6.3363777744744706E-2</v>
      </c>
      <c r="K16" s="60">
        <f t="array" ref="K16">SQRT(MMULT(MMULT(TRANSPOSE(K17:K18),$C$9:$D$10),K17:K18))</f>
        <v>5.8306218730193211E-2</v>
      </c>
      <c r="L16" s="60">
        <f t="array" ref="L16">SQRT(MMULT(MMULT(TRANSPOSE(L17:L18),$C$9:$D$10),L17:L18))</f>
        <v>5.3536715793791614E-2</v>
      </c>
      <c r="M16" s="60">
        <f t="array" ref="M16">SQRT(MMULT(MMULT(TRANSPOSE(M17:M18),$C$9:$D$10),M17:M18))</f>
        <v>4.9139217700342519E-2</v>
      </c>
      <c r="N16" s="60">
        <f t="array" ref="N16">SQRT(MMULT(MMULT(TRANSPOSE(N17:N18),$C$9:$D$10),N17:N18))</f>
        <v>4.5222378058461826E-2</v>
      </c>
      <c r="O16" s="60">
        <f t="array" ref="O16">SQRT(MMULT(MMULT(TRANSPOSE(O17:O18),$C$9:$D$10),O17:O18))</f>
        <v>4.1921142889568268E-2</v>
      </c>
      <c r="P16" s="60">
        <f t="array" ref="P16">SQRT(MMULT(MMULT(TRANSPOSE(P17:P18),$C$9:$D$10),P17:P18))</f>
        <v>3.9390594663156649E-2</v>
      </c>
      <c r="Q16" s="60">
        <f t="array" ref="Q16">SQRT(MMULT(MMULT(TRANSPOSE(Q17:Q18),$C$9:$D$10),Q17:Q18))</f>
        <v>3.7785892307989309E-2</v>
      </c>
      <c r="R16" s="60">
        <f t="array" ref="R16">SQRT(MMULT(MMULT(TRANSPOSE(R17:R18),$C$9:$D$10),R17:R18))</f>
        <v>3.722695730178846E-2</v>
      </c>
      <c r="S16" s="60">
        <f t="array" ref="S16">SQRT(MMULT(MMULT(TRANSPOSE(S17:S18),$C$9:$D$10),S17:S18))</f>
        <v>3.7760257218824034E-2</v>
      </c>
      <c r="T16" s="60">
        <f t="array" ref="T16">SQRT(MMULT(MMULT(TRANSPOSE(T17:T18),$C$9:$D$10),T17:T18))</f>
        <v>3.9341399102709597E-2</v>
      </c>
      <c r="U16" s="60">
        <f t="array" ref="U16">SQRT(MMULT(MMULT(TRANSPOSE(U17:U18),$C$9:$D$10),U17:U18))</f>
        <v>4.185178997760982E-2</v>
      </c>
      <c r="V16" s="60">
        <f t="array" ref="V16">SQRT(MMULT(MMULT(TRANSPOSE(V17:V18),$C$9:$D$10),V17:V18))</f>
        <v>4.5136647506716747E-2</v>
      </c>
      <c r="W16" s="60">
        <f t="array" ref="W16">SQRT(MMULT(MMULT(TRANSPOSE(W17:W18),$C$9:$D$10),W17:W18))</f>
        <v>4.9040590889645616E-2</v>
      </c>
      <c r="X16" s="60">
        <f t="array" ref="X16">SQRT(MMULT(MMULT(TRANSPOSE(X17:X18),$C$9:$D$10),X17:X18))</f>
        <v>5.3428083853998928E-2</v>
      </c>
      <c r="Y16" s="60">
        <f t="array" ref="Y16">SQRT(MMULT(MMULT(TRANSPOSE(Y17:Y18),$C$9:$D$10),Y17:Y18))</f>
        <v>5.8189850632723278E-2</v>
      </c>
      <c r="Z16" s="60">
        <f t="array" ref="Z16">SQRT(MMULT(MMULT(TRANSPOSE(Z17:Z18),$C$9:$D$10),Z17:Z18))</f>
        <v>6.3241404727059206E-2</v>
      </c>
      <c r="AA16" s="60">
        <f t="array" ref="AA16">SQRT(MMULT(MMULT(TRANSPOSE(AA17:AA18),$C$9:$D$10),AA17:AA18))</f>
        <v>6.8518682196092473E-2</v>
      </c>
      <c r="AB16" s="60">
        <f t="array" ref="AB16">SQRT(MMULT(MMULT(TRANSPOSE(AB17:AB18),$C$9:$D$10),AB17:AB18))</f>
        <v>7.3973389342187723E-2</v>
      </c>
      <c r="AC16" s="60">
        <f t="array" ref="AC16">SQRT(MMULT(MMULT(TRANSPOSE(AC17:AC18),$C$9:$D$10),AC17:AC18))</f>
        <v>7.9569044448811993E-2</v>
      </c>
      <c r="AD16" s="60">
        <f t="array" ref="AD16">SQRT(MMULT(MMULT(TRANSPOSE(AD17:AD18),$C$9:$D$10),AD17:AD18))</f>
        <v>8.5277906406451498E-2</v>
      </c>
      <c r="AE16" s="60">
        <f t="array" ref="AE16">SQRT(MMULT(MMULT(TRANSPOSE(AE17:AE18),$C$9:$D$10),AE17:AE18))</f>
        <v>9.1078690100826212E-2</v>
      </c>
      <c r="AF16" s="60">
        <f t="array" ref="AF16">SQRT(MMULT(MMULT(TRANSPOSE(AF17:AF18),$C$9:$D$10),AF17:AF18))</f>
        <v>9.6954897982214044E-2</v>
      </c>
      <c r="AG16" s="60">
        <f t="array" ref="AG16">SQRT(MMULT(MMULT(TRANSPOSE(AG17:AG18),$C$9:$D$10),AG17:AG18))</f>
        <v>0.10289360853738719</v>
      </c>
    </row>
    <row r="17" spans="1:33" x14ac:dyDescent="0.15">
      <c r="A17" s="114"/>
      <c r="B17" s="66" t="s">
        <v>4079</v>
      </c>
      <c r="C17" s="58">
        <v>-1</v>
      </c>
      <c r="D17" s="58">
        <f t="shared" ref="D17:AG17" si="0">C17+0.1</f>
        <v>-0.9</v>
      </c>
      <c r="E17" s="58">
        <f t="shared" si="0"/>
        <v>-0.8</v>
      </c>
      <c r="F17" s="58">
        <f t="shared" si="0"/>
        <v>-0.70000000000000007</v>
      </c>
      <c r="G17" s="58">
        <f t="shared" si="0"/>
        <v>-0.60000000000000009</v>
      </c>
      <c r="H17" s="58">
        <f t="shared" si="0"/>
        <v>-0.50000000000000011</v>
      </c>
      <c r="I17" s="58">
        <f t="shared" si="0"/>
        <v>-0.40000000000000013</v>
      </c>
      <c r="J17" s="58">
        <f t="shared" si="0"/>
        <v>-0.30000000000000016</v>
      </c>
      <c r="K17" s="58">
        <f t="shared" si="0"/>
        <v>-0.20000000000000015</v>
      </c>
      <c r="L17" s="58">
        <f t="shared" si="0"/>
        <v>-0.10000000000000014</v>
      </c>
      <c r="M17" s="58">
        <f t="shared" si="0"/>
        <v>-1.3877787807814457E-16</v>
      </c>
      <c r="N17" s="58">
        <f t="shared" si="0"/>
        <v>9.9999999999999867E-2</v>
      </c>
      <c r="O17" s="58">
        <f t="shared" si="0"/>
        <v>0.19999999999999987</v>
      </c>
      <c r="P17" s="58">
        <f t="shared" si="0"/>
        <v>0.29999999999999988</v>
      </c>
      <c r="Q17" s="58">
        <f t="shared" si="0"/>
        <v>0.39999999999999991</v>
      </c>
      <c r="R17" s="58">
        <f t="shared" si="0"/>
        <v>0.49999999999999989</v>
      </c>
      <c r="S17" s="58">
        <f t="shared" si="0"/>
        <v>0.59999999999999987</v>
      </c>
      <c r="T17" s="58">
        <f t="shared" si="0"/>
        <v>0.69999999999999984</v>
      </c>
      <c r="U17" s="58">
        <f t="shared" si="0"/>
        <v>0.79999999999999982</v>
      </c>
      <c r="V17" s="58">
        <f t="shared" si="0"/>
        <v>0.8999999999999998</v>
      </c>
      <c r="W17" s="58">
        <f t="shared" si="0"/>
        <v>0.99999999999999978</v>
      </c>
      <c r="X17" s="58">
        <f t="shared" si="0"/>
        <v>1.0999999999999999</v>
      </c>
      <c r="Y17" s="58">
        <f t="shared" si="0"/>
        <v>1.2</v>
      </c>
      <c r="Z17" s="58">
        <f t="shared" si="0"/>
        <v>1.3</v>
      </c>
      <c r="AA17" s="58">
        <f t="shared" si="0"/>
        <v>1.4000000000000001</v>
      </c>
      <c r="AB17" s="58">
        <f t="shared" si="0"/>
        <v>1.5000000000000002</v>
      </c>
      <c r="AC17" s="58">
        <f t="shared" si="0"/>
        <v>1.6000000000000003</v>
      </c>
      <c r="AD17" s="58">
        <f t="shared" si="0"/>
        <v>1.7000000000000004</v>
      </c>
      <c r="AE17" s="58">
        <f t="shared" si="0"/>
        <v>1.8000000000000005</v>
      </c>
      <c r="AF17" s="58">
        <f t="shared" si="0"/>
        <v>1.9000000000000006</v>
      </c>
      <c r="AG17" s="58">
        <f t="shared" si="0"/>
        <v>2.0000000000000004</v>
      </c>
    </row>
    <row r="18" spans="1:33" x14ac:dyDescent="0.15">
      <c r="A18" s="114"/>
      <c r="B18" s="66" t="s">
        <v>4078</v>
      </c>
      <c r="C18" s="57">
        <f t="shared" ref="C18:AG18" si="1">1-C17</f>
        <v>2</v>
      </c>
      <c r="D18" s="57">
        <f t="shared" si="1"/>
        <v>1.9</v>
      </c>
      <c r="E18" s="57">
        <f t="shared" si="1"/>
        <v>1.8</v>
      </c>
      <c r="F18" s="57">
        <f t="shared" si="1"/>
        <v>1.7000000000000002</v>
      </c>
      <c r="G18" s="57">
        <f t="shared" si="1"/>
        <v>1.6</v>
      </c>
      <c r="H18" s="57">
        <f t="shared" si="1"/>
        <v>1.5</v>
      </c>
      <c r="I18" s="57">
        <f t="shared" si="1"/>
        <v>1.4000000000000001</v>
      </c>
      <c r="J18" s="57">
        <f t="shared" si="1"/>
        <v>1.3000000000000003</v>
      </c>
      <c r="K18" s="57">
        <f t="shared" si="1"/>
        <v>1.2000000000000002</v>
      </c>
      <c r="L18" s="57">
        <f t="shared" si="1"/>
        <v>1.1000000000000001</v>
      </c>
      <c r="M18" s="57">
        <f t="shared" si="1"/>
        <v>1.0000000000000002</v>
      </c>
      <c r="N18" s="57">
        <f t="shared" si="1"/>
        <v>0.90000000000000013</v>
      </c>
      <c r="O18" s="57">
        <f t="shared" si="1"/>
        <v>0.80000000000000016</v>
      </c>
      <c r="P18" s="57">
        <f t="shared" si="1"/>
        <v>0.70000000000000018</v>
      </c>
      <c r="Q18" s="57">
        <f t="shared" si="1"/>
        <v>0.60000000000000009</v>
      </c>
      <c r="R18" s="57">
        <f t="shared" si="1"/>
        <v>0.50000000000000011</v>
      </c>
      <c r="S18" s="57">
        <f t="shared" si="1"/>
        <v>0.40000000000000013</v>
      </c>
      <c r="T18" s="57">
        <f t="shared" si="1"/>
        <v>0.30000000000000016</v>
      </c>
      <c r="U18" s="57">
        <f t="shared" si="1"/>
        <v>0.20000000000000018</v>
      </c>
      <c r="V18" s="57">
        <f t="shared" si="1"/>
        <v>0.1000000000000002</v>
      </c>
      <c r="W18" s="57">
        <f t="shared" si="1"/>
        <v>0</v>
      </c>
      <c r="X18" s="57">
        <f t="shared" si="1"/>
        <v>-9.9999999999999867E-2</v>
      </c>
      <c r="Y18" s="57">
        <f t="shared" si="1"/>
        <v>-0.19999999999999996</v>
      </c>
      <c r="Z18" s="57">
        <f t="shared" si="1"/>
        <v>-0.30000000000000004</v>
      </c>
      <c r="AA18" s="57">
        <f t="shared" si="1"/>
        <v>-0.40000000000000013</v>
      </c>
      <c r="AB18" s="57">
        <f t="shared" si="1"/>
        <v>-0.50000000000000022</v>
      </c>
      <c r="AC18" s="57">
        <f t="shared" si="1"/>
        <v>-0.60000000000000031</v>
      </c>
      <c r="AD18" s="57">
        <f t="shared" si="1"/>
        <v>-0.7000000000000004</v>
      </c>
      <c r="AE18" s="57">
        <f t="shared" si="1"/>
        <v>-0.80000000000000049</v>
      </c>
      <c r="AF18" s="57">
        <f t="shared" si="1"/>
        <v>-0.90000000000000058</v>
      </c>
      <c r="AG18" s="57">
        <f t="shared" si="1"/>
        <v>-1.0000000000000004</v>
      </c>
    </row>
    <row r="21" spans="1:33" x14ac:dyDescent="0.15">
      <c r="A21" s="119"/>
      <c r="B21" s="119"/>
      <c r="C21" s="119"/>
      <c r="D21" s="119"/>
      <c r="E21" s="119"/>
    </row>
    <row r="22" spans="1:33" x14ac:dyDescent="0.15">
      <c r="A22" s="119"/>
      <c r="B22" s="120" t="s">
        <v>4087</v>
      </c>
      <c r="C22" s="119"/>
      <c r="D22" s="119"/>
      <c r="E22" s="119"/>
    </row>
    <row r="23" spans="1:33" ht="16" x14ac:dyDescent="0.2">
      <c r="A23" s="119"/>
      <c r="B23" s="120" t="s">
        <v>4083</v>
      </c>
      <c r="C23" s="121">
        <f t="array" ref="C23">MMULT($C$4:$D$4,C25:C26)</f>
        <v>9.6066009517143834E-4</v>
      </c>
      <c r="D23" s="119"/>
      <c r="E23" s="119"/>
    </row>
    <row r="24" spans="1:33" ht="16" x14ac:dyDescent="0.2">
      <c r="A24" s="119"/>
      <c r="B24" s="120" t="s">
        <v>4082</v>
      </c>
      <c r="C24" s="121">
        <f t="array" ref="C24">SQRT(MMULT(MMULT(TRANSPOSE(C25:C26),$C$9:$D$10),C25:C26))</f>
        <v>3.9415419308154336E-2</v>
      </c>
      <c r="D24" s="119"/>
      <c r="E24" s="119"/>
    </row>
    <row r="25" spans="1:33" x14ac:dyDescent="0.15">
      <c r="A25" s="122"/>
      <c r="B25" s="120" t="s">
        <v>4079</v>
      </c>
      <c r="C25" s="123">
        <v>0.70354769310585974</v>
      </c>
      <c r="D25" s="123"/>
      <c r="E25" s="119"/>
    </row>
    <row r="26" spans="1:33" x14ac:dyDescent="0.15">
      <c r="A26" s="122"/>
      <c r="B26" s="120" t="s">
        <v>4078</v>
      </c>
      <c r="C26" s="123">
        <f>1-C25</f>
        <v>0.29645230689414026</v>
      </c>
      <c r="D26" s="123"/>
      <c r="E26" s="119"/>
    </row>
    <row r="27" spans="1:33" ht="16" x14ac:dyDescent="0.2">
      <c r="A27" s="119"/>
      <c r="B27" s="120" t="s">
        <v>4086</v>
      </c>
      <c r="C27" s="124">
        <f>'3a'!M6</f>
        <v>1.4457321428571425E-3</v>
      </c>
      <c r="D27" s="119"/>
      <c r="E27" s="119"/>
    </row>
    <row r="28" spans="1:33" x14ac:dyDescent="0.15">
      <c r="A28" s="119"/>
      <c r="B28" s="120" t="s">
        <v>4085</v>
      </c>
      <c r="C28" s="125">
        <f>(C23-C27)/C24</f>
        <v>-1.2306657044375309E-2</v>
      </c>
      <c r="D28" s="119"/>
      <c r="E28" s="119"/>
    </row>
    <row r="29" spans="1:33" x14ac:dyDescent="0.15">
      <c r="A29" s="119"/>
      <c r="B29" s="119"/>
      <c r="C29" s="119"/>
      <c r="D29" s="119"/>
      <c r="E29" s="119"/>
    </row>
    <row r="30" spans="1:33" x14ac:dyDescent="0.15">
      <c r="A30" s="119"/>
      <c r="B30" s="119"/>
      <c r="C30" s="119"/>
      <c r="D30" s="119"/>
      <c r="E30" s="119"/>
    </row>
    <row r="31" spans="1:33" x14ac:dyDescent="0.15">
      <c r="A31" s="119"/>
      <c r="B31" s="126" t="s">
        <v>4084</v>
      </c>
      <c r="C31" s="126"/>
      <c r="D31" s="126"/>
      <c r="E31" s="119"/>
    </row>
    <row r="32" spans="1:33" x14ac:dyDescent="0.15">
      <c r="A32" s="119"/>
      <c r="B32" s="120" t="s">
        <v>4083</v>
      </c>
      <c r="C32" s="125">
        <f>C27</f>
        <v>1.4457321428571425E-3</v>
      </c>
      <c r="D32" s="127">
        <f>C23</f>
        <v>9.6066009517143834E-4</v>
      </c>
      <c r="E32" s="127">
        <f>(D32-C32)/D33*E33</f>
        <v>-9.7014409537140829E-4</v>
      </c>
    </row>
    <row r="33" spans="1:6" x14ac:dyDescent="0.15">
      <c r="A33" s="119"/>
      <c r="B33" s="120" t="s">
        <v>4082</v>
      </c>
      <c r="C33" s="127">
        <v>0</v>
      </c>
      <c r="D33" s="127">
        <f>C24</f>
        <v>3.9415419308154336E-2</v>
      </c>
      <c r="E33" s="127">
        <f>D33*2</f>
        <v>7.8830838616308671E-2</v>
      </c>
    </row>
    <row r="34" spans="1:6" x14ac:dyDescent="0.15">
      <c r="A34" s="119"/>
      <c r="B34" s="119"/>
      <c r="C34" s="119"/>
      <c r="D34" s="119"/>
      <c r="E34" s="119"/>
    </row>
    <row r="35" spans="1:6" x14ac:dyDescent="0.15">
      <c r="A35" s="119"/>
      <c r="B35" s="119"/>
      <c r="C35" s="119"/>
      <c r="D35" s="119"/>
      <c r="E35" s="119"/>
    </row>
    <row r="36" spans="1:6" x14ac:dyDescent="0.15">
      <c r="A36" s="119"/>
      <c r="B36" s="119"/>
      <c r="C36" s="119"/>
      <c r="D36" s="119"/>
      <c r="E36" s="119"/>
    </row>
    <row r="37" spans="1:6" x14ac:dyDescent="0.15">
      <c r="A37" s="119"/>
      <c r="B37" s="119"/>
      <c r="C37" s="119"/>
      <c r="D37" s="119"/>
      <c r="E37" s="119"/>
    </row>
    <row r="38" spans="1:6" x14ac:dyDescent="0.15">
      <c r="A38" s="119"/>
      <c r="B38" s="119"/>
      <c r="C38" s="119"/>
      <c r="D38" s="119"/>
      <c r="E38" s="119"/>
    </row>
    <row r="39" spans="1:6" x14ac:dyDescent="0.15">
      <c r="A39" s="119"/>
      <c r="B39" s="119"/>
      <c r="C39" s="119"/>
      <c r="D39" s="119"/>
      <c r="E39" s="119"/>
    </row>
    <row r="45" spans="1:6" x14ac:dyDescent="0.15">
      <c r="A45" s="119"/>
      <c r="B45" s="119"/>
      <c r="C45" s="119"/>
      <c r="D45" s="119"/>
      <c r="E45" s="119"/>
      <c r="F45" s="119"/>
    </row>
    <row r="46" spans="1:6" x14ac:dyDescent="0.15">
      <c r="A46" s="119"/>
      <c r="B46" s="119"/>
      <c r="C46" s="119"/>
      <c r="D46" s="119"/>
      <c r="E46" s="119"/>
      <c r="F46" s="119"/>
    </row>
    <row r="47" spans="1:6" x14ac:dyDescent="0.15">
      <c r="A47" s="119"/>
      <c r="B47" s="119"/>
      <c r="C47" s="119"/>
      <c r="D47" s="119"/>
      <c r="E47" s="119"/>
      <c r="F47" s="119"/>
    </row>
    <row r="48" spans="1:6" x14ac:dyDescent="0.15">
      <c r="A48" s="119"/>
      <c r="B48" s="126" t="s">
        <v>4091</v>
      </c>
      <c r="C48" s="126"/>
      <c r="D48" s="126"/>
      <c r="E48" s="119"/>
      <c r="F48" s="119"/>
    </row>
    <row r="49" spans="1:6" x14ac:dyDescent="0.15">
      <c r="A49" s="119"/>
      <c r="B49" s="119"/>
      <c r="C49" s="128" t="s">
        <v>4090</v>
      </c>
      <c r="D49" s="128"/>
      <c r="E49" s="119"/>
      <c r="F49" s="119"/>
    </row>
    <row r="50" spans="1:6" x14ac:dyDescent="0.15">
      <c r="A50" s="119"/>
      <c r="B50" s="120"/>
      <c r="C50" s="129" t="s">
        <v>4079</v>
      </c>
      <c r="D50" s="129" t="s">
        <v>4078</v>
      </c>
      <c r="E50" s="119"/>
      <c r="F50" s="119"/>
    </row>
    <row r="51" spans="1:6" x14ac:dyDescent="0.15">
      <c r="A51" s="119"/>
      <c r="B51" s="120" t="s">
        <v>4083</v>
      </c>
      <c r="C51" s="127">
        <f>'3a'!N15</f>
        <v>0</v>
      </c>
      <c r="D51" s="127">
        <f>'3a'!O15</f>
        <v>0</v>
      </c>
      <c r="E51" s="119"/>
      <c r="F51" s="119"/>
    </row>
    <row r="52" spans="1:6" x14ac:dyDescent="0.15">
      <c r="A52" s="119"/>
      <c r="B52" s="120" t="s">
        <v>4082</v>
      </c>
      <c r="C52" s="127">
        <f>'3a'!N16</f>
        <v>0</v>
      </c>
      <c r="D52" s="127">
        <f>'3a'!O16</f>
        <v>0</v>
      </c>
      <c r="E52" s="119"/>
      <c r="F52" s="119"/>
    </row>
    <row r="53" spans="1:6" x14ac:dyDescent="0.15">
      <c r="A53" s="119"/>
      <c r="B53" s="119"/>
      <c r="C53" s="119"/>
      <c r="D53" s="119"/>
      <c r="E53" s="119"/>
      <c r="F53" s="119"/>
    </row>
    <row r="54" spans="1:6" x14ac:dyDescent="0.15">
      <c r="A54" s="119"/>
      <c r="B54" s="119"/>
      <c r="C54" s="128" t="s">
        <v>4089</v>
      </c>
      <c r="D54" s="128"/>
      <c r="E54" s="119"/>
      <c r="F54" s="119"/>
    </row>
    <row r="55" spans="1:6" x14ac:dyDescent="0.15">
      <c r="A55" s="119"/>
      <c r="B55" s="120" t="s">
        <v>4088</v>
      </c>
      <c r="C55" s="129" t="s">
        <v>4079</v>
      </c>
      <c r="D55" s="129" t="s">
        <v>4078</v>
      </c>
      <c r="E55" s="119"/>
      <c r="F55" s="119"/>
    </row>
    <row r="56" spans="1:6" x14ac:dyDescent="0.15">
      <c r="A56" s="119"/>
      <c r="B56" s="120" t="s">
        <v>4079</v>
      </c>
      <c r="C56" s="127">
        <f>C52^2</f>
        <v>0</v>
      </c>
      <c r="D56" s="127">
        <f>_xlfn.COVARIANCE.S('3a'!$F$30:$F$72,'3a'!$G$30:$G$72)</f>
        <v>-1.9422147497890919E-4</v>
      </c>
      <c r="E56" s="119"/>
      <c r="F56" s="119"/>
    </row>
    <row r="57" spans="1:6" x14ac:dyDescent="0.15">
      <c r="A57" s="119"/>
      <c r="B57" s="120" t="s">
        <v>4078</v>
      </c>
      <c r="C57" s="127">
        <f>D56</f>
        <v>-1.9422147497890919E-4</v>
      </c>
      <c r="D57" s="127">
        <f>D52^2</f>
        <v>0</v>
      </c>
      <c r="E57" s="119"/>
      <c r="F57" s="119"/>
    </row>
    <row r="58" spans="1:6" x14ac:dyDescent="0.15">
      <c r="A58" s="119"/>
      <c r="B58" s="119"/>
      <c r="C58" s="119"/>
      <c r="D58" s="119"/>
      <c r="E58" s="119"/>
      <c r="F58" s="119"/>
    </row>
    <row r="59" spans="1:6" x14ac:dyDescent="0.15">
      <c r="A59" s="119"/>
      <c r="B59" s="120" t="s">
        <v>4087</v>
      </c>
      <c r="C59" s="119"/>
      <c r="D59" s="119"/>
      <c r="E59" s="119"/>
      <c r="F59" s="119"/>
    </row>
    <row r="60" spans="1:6" ht="16" x14ac:dyDescent="0.2">
      <c r="A60" s="119"/>
      <c r="B60" s="120" t="s">
        <v>4083</v>
      </c>
      <c r="C60" s="121">
        <f t="array" ref="C60">MMULT($C$51:$D$51,C62:C63)</f>
        <v>0</v>
      </c>
      <c r="D60" s="119"/>
      <c r="E60" s="119"/>
      <c r="F60" s="119"/>
    </row>
    <row r="61" spans="1:6" ht="16" x14ac:dyDescent="0.2">
      <c r="A61" s="119"/>
      <c r="B61" s="120" t="s">
        <v>4082</v>
      </c>
      <c r="C61" s="121" t="e">
        <f t="array" ref="C61">SQRT(MMULT(MMULT(TRANSPOSE(C62:C63),$C$56:$D$57),C62:C63))</f>
        <v>#NUM!</v>
      </c>
      <c r="D61" s="119"/>
      <c r="E61" s="119"/>
      <c r="F61" s="119"/>
    </row>
    <row r="62" spans="1:6" x14ac:dyDescent="0.15">
      <c r="A62" s="122"/>
      <c r="B62" s="120" t="s">
        <v>4079</v>
      </c>
      <c r="C62" s="123">
        <v>0.41656157114240921</v>
      </c>
      <c r="D62" s="119"/>
      <c r="E62" s="119"/>
      <c r="F62" s="119"/>
    </row>
    <row r="63" spans="1:6" x14ac:dyDescent="0.15">
      <c r="A63" s="122"/>
      <c r="B63" s="120" t="s">
        <v>4078</v>
      </c>
      <c r="C63" s="123">
        <f>1-C62</f>
        <v>0.58343842885759079</v>
      </c>
      <c r="D63" s="119"/>
      <c r="E63" s="119"/>
      <c r="F63" s="119"/>
    </row>
    <row r="64" spans="1:6" ht="16" x14ac:dyDescent="0.2">
      <c r="A64" s="119"/>
      <c r="B64" s="120" t="s">
        <v>4086</v>
      </c>
      <c r="C64" s="124">
        <f>'3a'!M15</f>
        <v>0</v>
      </c>
      <c r="D64" s="119"/>
      <c r="E64" s="119"/>
      <c r="F64" s="119"/>
    </row>
    <row r="65" spans="1:6" x14ac:dyDescent="0.15">
      <c r="A65" s="119"/>
      <c r="B65" s="120" t="s">
        <v>4085</v>
      </c>
      <c r="C65" s="125" t="e">
        <f>(C60-C64)/C61</f>
        <v>#NUM!</v>
      </c>
      <c r="D65" s="119"/>
      <c r="E65" s="119"/>
      <c r="F65" s="119"/>
    </row>
    <row r="66" spans="1:6" x14ac:dyDescent="0.15">
      <c r="A66" s="119"/>
      <c r="B66" s="119"/>
      <c r="C66" s="119"/>
      <c r="D66" s="119"/>
      <c r="E66" s="119"/>
      <c r="F66" s="119"/>
    </row>
    <row r="67" spans="1:6" x14ac:dyDescent="0.15">
      <c r="A67" s="119"/>
      <c r="B67" s="119"/>
      <c r="C67" s="119"/>
      <c r="D67" s="119"/>
      <c r="E67" s="119"/>
      <c r="F67" s="119"/>
    </row>
    <row r="68" spans="1:6" x14ac:dyDescent="0.15">
      <c r="A68" s="119"/>
      <c r="B68" s="119"/>
      <c r="C68" s="119"/>
      <c r="D68" s="119"/>
      <c r="E68" s="119"/>
      <c r="F68" s="119"/>
    </row>
    <row r="69" spans="1:6" x14ac:dyDescent="0.15">
      <c r="A69" s="119"/>
      <c r="B69" s="119"/>
      <c r="C69" s="119"/>
      <c r="D69" s="119"/>
      <c r="E69" s="119"/>
      <c r="F69" s="119"/>
    </row>
    <row r="70" spans="1:6" x14ac:dyDescent="0.15">
      <c r="A70" s="119"/>
      <c r="B70" s="119"/>
      <c r="C70" s="119"/>
      <c r="D70" s="119"/>
      <c r="E70" s="119"/>
      <c r="F70" s="119"/>
    </row>
    <row r="71" spans="1:6" x14ac:dyDescent="0.15">
      <c r="A71" s="119"/>
      <c r="B71" s="119"/>
      <c r="C71" s="119"/>
      <c r="D71" s="119"/>
      <c r="E71" s="119"/>
      <c r="F71" s="119"/>
    </row>
    <row r="72" spans="1:6" x14ac:dyDescent="0.15">
      <c r="A72" s="119"/>
      <c r="B72" s="119"/>
      <c r="C72" s="119"/>
      <c r="D72" s="119"/>
      <c r="E72" s="119"/>
      <c r="F72" s="119"/>
    </row>
    <row r="73" spans="1:6" x14ac:dyDescent="0.15">
      <c r="A73" s="119"/>
      <c r="B73" s="119"/>
      <c r="C73" s="119"/>
      <c r="D73" s="119"/>
      <c r="E73" s="119"/>
      <c r="F73" s="119"/>
    </row>
  </sheetData>
  <mergeCells count="10">
    <mergeCell ref="B31:D31"/>
    <mergeCell ref="A17:A18"/>
    <mergeCell ref="A25:A26"/>
    <mergeCell ref="A62:A63"/>
    <mergeCell ref="C2:F2"/>
    <mergeCell ref="C7:D7"/>
    <mergeCell ref="F7:F8"/>
    <mergeCell ref="C49:D49"/>
    <mergeCell ref="C54:D54"/>
    <mergeCell ref="B48:D4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0"/>
  <sheetViews>
    <sheetView showGridLines="0" workbookViewId="0">
      <selection activeCell="G3" sqref="G3"/>
    </sheetView>
  </sheetViews>
  <sheetFormatPr baseColWidth="10" defaultRowHeight="12" x14ac:dyDescent="0.15"/>
  <cols>
    <col min="1" max="1" width="10.83203125" style="57"/>
    <col min="2" max="2" width="26.6640625" style="57" customWidth="1"/>
    <col min="3" max="3" width="10.83203125" style="57"/>
    <col min="4" max="4" width="15.33203125" style="57" bestFit="1" customWidth="1"/>
    <col min="5" max="5" width="9.33203125" style="57" bestFit="1" customWidth="1"/>
    <col min="6" max="6" width="17.33203125" style="57" bestFit="1" customWidth="1"/>
    <col min="7" max="16384" width="10.83203125" style="57"/>
  </cols>
  <sheetData>
    <row r="2" spans="2:8" ht="15" thickBot="1" x14ac:dyDescent="0.2">
      <c r="B2" s="71" t="s">
        <v>4195</v>
      </c>
      <c r="C2" s="71" t="s">
        <v>4194</v>
      </c>
      <c r="D2" s="71" t="s">
        <v>4193</v>
      </c>
      <c r="E2" s="71" t="s">
        <v>4192</v>
      </c>
      <c r="F2" s="71" t="s">
        <v>4191</v>
      </c>
      <c r="G2" s="71" t="s">
        <v>4190</v>
      </c>
    </row>
    <row r="3" spans="2:8" ht="17" thickTop="1" x14ac:dyDescent="0.2">
      <c r="B3" s="70" t="s">
        <v>4189</v>
      </c>
      <c r="C3" s="70" t="s">
        <v>4188</v>
      </c>
      <c r="D3" s="69">
        <v>907559761</v>
      </c>
      <c r="E3" s="69">
        <v>149.15</v>
      </c>
      <c r="F3" s="69">
        <v>135362538353</v>
      </c>
      <c r="G3" s="68">
        <f t="shared" ref="G3:G50" si="0">F3/SUM(F$3:F$50)</f>
        <v>0.42373342179098072</v>
      </c>
      <c r="H3" s="59">
        <f>SUM(G$3:G3)</f>
        <v>0.42373342179098072</v>
      </c>
    </row>
    <row r="4" spans="2:8" ht="16" x14ac:dyDescent="0.2">
      <c r="B4" s="70" t="s">
        <v>4187</v>
      </c>
      <c r="C4" s="70" t="s">
        <v>4186</v>
      </c>
      <c r="D4" s="69">
        <v>1032852006</v>
      </c>
      <c r="E4" s="69">
        <v>38.86</v>
      </c>
      <c r="F4" s="69">
        <v>40136628953</v>
      </c>
      <c r="G4" s="68">
        <f t="shared" si="0"/>
        <v>0.12564208186653522</v>
      </c>
      <c r="H4" s="59">
        <f>SUM(G$3:G4)</f>
        <v>0.54937550365751597</v>
      </c>
    </row>
    <row r="5" spans="2:8" ht="16" x14ac:dyDescent="0.2">
      <c r="B5" s="70" t="s">
        <v>4185</v>
      </c>
      <c r="C5" s="70" t="s">
        <v>4184</v>
      </c>
      <c r="D5" s="69">
        <v>151610700</v>
      </c>
      <c r="E5" s="69">
        <v>172.52</v>
      </c>
      <c r="F5" s="69">
        <v>26155877964</v>
      </c>
      <c r="G5" s="68">
        <f t="shared" si="0"/>
        <v>8.1877303753940714E-2</v>
      </c>
      <c r="H5" s="59">
        <f>SUM(G$3:G5)</f>
        <v>0.63125280741145673</v>
      </c>
    </row>
    <row r="6" spans="2:8" ht="16" x14ac:dyDescent="0.2">
      <c r="B6" s="70" t="s">
        <v>4183</v>
      </c>
      <c r="C6" s="70" t="s">
        <v>4182</v>
      </c>
      <c r="D6" s="69">
        <v>400000000</v>
      </c>
      <c r="E6" s="69">
        <v>56.26</v>
      </c>
      <c r="F6" s="69">
        <v>22504000000</v>
      </c>
      <c r="G6" s="68">
        <f t="shared" si="0"/>
        <v>7.0445612501125895E-2</v>
      </c>
      <c r="H6" s="59">
        <f>SUM(G$3:G6)</f>
        <v>0.70169841991258264</v>
      </c>
    </row>
    <row r="7" spans="2:8" ht="16" x14ac:dyDescent="0.2">
      <c r="B7" s="70" t="s">
        <v>4181</v>
      </c>
      <c r="C7" s="70" t="s">
        <v>4180</v>
      </c>
      <c r="D7" s="69">
        <v>325634818</v>
      </c>
      <c r="E7" s="69">
        <v>38.99</v>
      </c>
      <c r="F7" s="69">
        <v>12696501554</v>
      </c>
      <c r="G7" s="68">
        <f t="shared" si="0"/>
        <v>3.974461556136806E-2</v>
      </c>
      <c r="H7" s="59">
        <f>SUM(G$3:G7)</f>
        <v>0.74144303547395074</v>
      </c>
    </row>
    <row r="8" spans="2:8" ht="16" x14ac:dyDescent="0.2">
      <c r="B8" s="70" t="s">
        <v>4179</v>
      </c>
      <c r="C8" s="70" t="s">
        <v>4178</v>
      </c>
      <c r="D8" s="69">
        <v>24669778</v>
      </c>
      <c r="E8" s="69">
        <v>375.6</v>
      </c>
      <c r="F8" s="69">
        <v>9265968617</v>
      </c>
      <c r="G8" s="68">
        <f t="shared" si="0"/>
        <v>2.9005813839351913E-2</v>
      </c>
      <c r="H8" s="59">
        <f>SUM(G$3:G8)</f>
        <v>0.7704488493133026</v>
      </c>
    </row>
    <row r="9" spans="2:8" ht="16" x14ac:dyDescent="0.2">
      <c r="B9" s="70" t="s">
        <v>4177</v>
      </c>
      <c r="C9" s="70" t="s">
        <v>4176</v>
      </c>
      <c r="D9" s="69">
        <v>158824575</v>
      </c>
      <c r="E9" s="69">
        <v>56.32</v>
      </c>
      <c r="F9" s="69">
        <v>8945000064</v>
      </c>
      <c r="G9" s="68">
        <f t="shared" si="0"/>
        <v>2.8001066847275609E-2</v>
      </c>
      <c r="H9" s="59">
        <f>SUM(G$3:G9)</f>
        <v>0.79844991616057825</v>
      </c>
    </row>
    <row r="10" spans="2:8" ht="16" x14ac:dyDescent="0.2">
      <c r="B10" s="70" t="s">
        <v>4175</v>
      </c>
      <c r="C10" s="70" t="s">
        <v>4174</v>
      </c>
      <c r="D10" s="69">
        <v>147315527</v>
      </c>
      <c r="E10" s="69">
        <v>56.99</v>
      </c>
      <c r="F10" s="69">
        <v>8395511884</v>
      </c>
      <c r="G10" s="68">
        <f t="shared" si="0"/>
        <v>2.6280971246394481E-2</v>
      </c>
      <c r="H10" s="59">
        <f>SUM(G$3:G10)</f>
        <v>0.82473088740697276</v>
      </c>
    </row>
    <row r="11" spans="2:8" ht="16" x14ac:dyDescent="0.2">
      <c r="B11" s="70" t="s">
        <v>4173</v>
      </c>
      <c r="C11" s="70" t="s">
        <v>4172</v>
      </c>
      <c r="D11" s="69">
        <v>225000000</v>
      </c>
      <c r="E11" s="69">
        <v>28.36</v>
      </c>
      <c r="F11" s="69">
        <v>6381000000</v>
      </c>
      <c r="G11" s="68">
        <f t="shared" si="0"/>
        <v>1.9974824625385901E-2</v>
      </c>
      <c r="H11" s="59">
        <f>SUM(G$3:G11)</f>
        <v>0.84470571203235867</v>
      </c>
    </row>
    <row r="12" spans="2:8" ht="16" x14ac:dyDescent="0.2">
      <c r="B12" s="70" t="s">
        <v>4171</v>
      </c>
      <c r="C12" s="70" t="s">
        <v>4170</v>
      </c>
      <c r="D12" s="69">
        <v>36095570</v>
      </c>
      <c r="E12" s="69">
        <v>121.05</v>
      </c>
      <c r="F12" s="69">
        <v>4369368749</v>
      </c>
      <c r="G12" s="68">
        <f t="shared" si="0"/>
        <v>1.3677695421550978E-2</v>
      </c>
      <c r="H12" s="59">
        <f>SUM(G$3:G12)</f>
        <v>0.85838340745390962</v>
      </c>
    </row>
    <row r="13" spans="2:8" ht="16" x14ac:dyDescent="0.2">
      <c r="B13" s="70" t="s">
        <v>4169</v>
      </c>
      <c r="C13" s="70" t="s">
        <v>4168</v>
      </c>
      <c r="D13" s="69">
        <v>67000000</v>
      </c>
      <c r="E13" s="69">
        <v>58</v>
      </c>
      <c r="F13" s="69">
        <v>3886000000</v>
      </c>
      <c r="G13" s="68">
        <f t="shared" si="0"/>
        <v>1.2164577416431534E-2</v>
      </c>
      <c r="H13" s="59">
        <f>SUM(G$3:G13)</f>
        <v>0.87054798487034113</v>
      </c>
    </row>
    <row r="14" spans="2:8" ht="16" x14ac:dyDescent="0.2">
      <c r="B14" s="70" t="s">
        <v>4167</v>
      </c>
      <c r="C14" s="70" t="s">
        <v>4166</v>
      </c>
      <c r="D14" s="69">
        <v>74346864</v>
      </c>
      <c r="E14" s="69">
        <v>49.28</v>
      </c>
      <c r="F14" s="69">
        <v>3663813458</v>
      </c>
      <c r="G14" s="68">
        <f t="shared" si="0"/>
        <v>1.1469053641071725E-2</v>
      </c>
      <c r="H14" s="59">
        <f>SUM(G$3:G14)</f>
        <v>0.88201703851141289</v>
      </c>
    </row>
    <row r="15" spans="2:8" ht="16" x14ac:dyDescent="0.2">
      <c r="B15" s="70" t="s">
        <v>4165</v>
      </c>
      <c r="C15" s="70" t="s">
        <v>4164</v>
      </c>
      <c r="D15" s="69">
        <v>5213461</v>
      </c>
      <c r="E15" s="69">
        <v>701.37</v>
      </c>
      <c r="F15" s="69">
        <v>3656565142</v>
      </c>
      <c r="G15" s="68">
        <f t="shared" si="0"/>
        <v>1.1446363805477087E-2</v>
      </c>
      <c r="H15" s="59">
        <f>SUM(G$3:G15)</f>
        <v>0.89346340231688992</v>
      </c>
    </row>
    <row r="16" spans="2:8" ht="16" x14ac:dyDescent="0.2">
      <c r="B16" s="70" t="s">
        <v>4163</v>
      </c>
      <c r="C16" s="70" t="s">
        <v>4162</v>
      </c>
      <c r="D16" s="69">
        <v>12815613</v>
      </c>
      <c r="E16" s="69">
        <v>230.64</v>
      </c>
      <c r="F16" s="69">
        <v>2955792982</v>
      </c>
      <c r="G16" s="68">
        <f t="shared" si="0"/>
        <v>9.2526949450550747E-3</v>
      </c>
      <c r="H16" s="59">
        <f>SUM(G$3:G16)</f>
        <v>0.90271609726194502</v>
      </c>
    </row>
    <row r="17" spans="2:8" ht="16" x14ac:dyDescent="0.2">
      <c r="B17" s="70" t="s">
        <v>4161</v>
      </c>
      <c r="C17" s="70" t="s">
        <v>4160</v>
      </c>
      <c r="D17" s="69">
        <v>22868178</v>
      </c>
      <c r="E17" s="69">
        <v>117.36</v>
      </c>
      <c r="F17" s="69">
        <v>2683809370</v>
      </c>
      <c r="G17" s="68">
        <f t="shared" si="0"/>
        <v>8.4012884334300937E-3</v>
      </c>
      <c r="H17" s="59">
        <f>SUM(G$3:G17)</f>
        <v>0.91111738569537515</v>
      </c>
    </row>
    <row r="18" spans="2:8" ht="16" x14ac:dyDescent="0.2">
      <c r="B18" s="70" t="s">
        <v>4159</v>
      </c>
      <c r="C18" s="70" t="s">
        <v>4158</v>
      </c>
      <c r="D18" s="69">
        <v>81304200</v>
      </c>
      <c r="E18" s="69">
        <v>30.25</v>
      </c>
      <c r="F18" s="69">
        <v>2459452050</v>
      </c>
      <c r="G18" s="68">
        <f t="shared" si="0"/>
        <v>7.6989693423124648E-3</v>
      </c>
      <c r="H18" s="59">
        <f>SUM(G$3:G18)</f>
        <v>0.91881635503768766</v>
      </c>
    </row>
    <row r="19" spans="2:8" ht="16" x14ac:dyDescent="0.2">
      <c r="B19" s="70" t="s">
        <v>4157</v>
      </c>
      <c r="C19" s="70" t="s">
        <v>4156</v>
      </c>
      <c r="D19" s="69">
        <v>9987460</v>
      </c>
      <c r="E19" s="69">
        <v>245.99</v>
      </c>
      <c r="F19" s="69">
        <v>2456815285</v>
      </c>
      <c r="G19" s="68">
        <f t="shared" si="0"/>
        <v>7.6907153196744214E-3</v>
      </c>
      <c r="H19" s="59">
        <f>SUM(G$3:G19)</f>
        <v>0.92650707035736213</v>
      </c>
    </row>
    <row r="20" spans="2:8" ht="16" x14ac:dyDescent="0.2">
      <c r="B20" s="70" t="s">
        <v>4155</v>
      </c>
      <c r="C20" s="70" t="s">
        <v>4154</v>
      </c>
      <c r="D20" s="69">
        <v>23672271</v>
      </c>
      <c r="E20" s="69">
        <v>101.97</v>
      </c>
      <c r="F20" s="69">
        <v>2413861474</v>
      </c>
      <c r="G20" s="68">
        <f t="shared" si="0"/>
        <v>7.5562544449342597E-3</v>
      </c>
      <c r="H20" s="59">
        <f>SUM(G$3:G20)</f>
        <v>0.93406332480229637</v>
      </c>
    </row>
    <row r="21" spans="2:8" ht="16" x14ac:dyDescent="0.2">
      <c r="B21" s="70" t="s">
        <v>4153</v>
      </c>
      <c r="C21" s="70" t="s">
        <v>4152</v>
      </c>
      <c r="D21" s="69">
        <v>31032227</v>
      </c>
      <c r="E21" s="69">
        <v>67.88</v>
      </c>
      <c r="F21" s="69">
        <v>2106467569</v>
      </c>
      <c r="G21" s="68">
        <f t="shared" si="0"/>
        <v>6.5940009825792159E-3</v>
      </c>
      <c r="H21" s="59">
        <f>SUM(G$3:G21)</f>
        <v>0.9406573257848756</v>
      </c>
    </row>
    <row r="22" spans="2:8" ht="16" x14ac:dyDescent="0.2">
      <c r="B22" s="70" t="s">
        <v>4151</v>
      </c>
      <c r="C22" s="70" t="s">
        <v>4150</v>
      </c>
      <c r="D22" s="69">
        <v>43208291</v>
      </c>
      <c r="E22" s="69">
        <v>46.02</v>
      </c>
      <c r="F22" s="69">
        <v>1988445552</v>
      </c>
      <c r="G22" s="68">
        <f t="shared" si="0"/>
        <v>6.2245496283229373E-3</v>
      </c>
      <c r="H22" s="59">
        <f>SUM(G$3:G22)</f>
        <v>0.94688187541319857</v>
      </c>
    </row>
    <row r="23" spans="2:8" ht="16" x14ac:dyDescent="0.2">
      <c r="B23" s="70" t="s">
        <v>4149</v>
      </c>
      <c r="C23" s="70" t="s">
        <v>4148</v>
      </c>
      <c r="D23" s="69">
        <v>533300</v>
      </c>
      <c r="E23" s="69">
        <v>3681.68</v>
      </c>
      <c r="F23" s="69">
        <v>1963439944</v>
      </c>
      <c r="G23" s="68">
        <f t="shared" si="0"/>
        <v>6.1462730831966022E-3</v>
      </c>
      <c r="H23" s="59">
        <f>SUM(G$3:G23)</f>
        <v>0.95302814849639517</v>
      </c>
    </row>
    <row r="24" spans="2:8" ht="16" x14ac:dyDescent="0.2">
      <c r="B24" s="70" t="s">
        <v>4147</v>
      </c>
      <c r="C24" s="70" t="s">
        <v>4146</v>
      </c>
      <c r="D24" s="69">
        <v>51060296</v>
      </c>
      <c r="E24" s="69">
        <v>38.32</v>
      </c>
      <c r="F24" s="69">
        <v>1956630543</v>
      </c>
      <c r="G24" s="68">
        <f t="shared" si="0"/>
        <v>6.1249572093870219E-3</v>
      </c>
      <c r="H24" s="59">
        <f>SUM(G$3:G24)</f>
        <v>0.95915310570578216</v>
      </c>
    </row>
    <row r="25" spans="2:8" ht="16" x14ac:dyDescent="0.2">
      <c r="B25" s="70" t="s">
        <v>4145</v>
      </c>
      <c r="C25" s="70" t="s">
        <v>4144</v>
      </c>
      <c r="D25" s="69">
        <v>4564756</v>
      </c>
      <c r="E25" s="69">
        <v>390.8</v>
      </c>
      <c r="F25" s="69">
        <v>1783906645</v>
      </c>
      <c r="G25" s="68">
        <f t="shared" si="0"/>
        <v>5.5842692966518647E-3</v>
      </c>
      <c r="H25" s="59">
        <f>SUM(G$3:G25)</f>
        <v>0.96473737500243406</v>
      </c>
    </row>
    <row r="26" spans="2:8" ht="16" x14ac:dyDescent="0.2">
      <c r="B26" s="70" t="s">
        <v>4143</v>
      </c>
      <c r="C26" s="70" t="s">
        <v>4142</v>
      </c>
      <c r="D26" s="69">
        <v>6125376</v>
      </c>
      <c r="E26" s="69">
        <v>252.54</v>
      </c>
      <c r="F26" s="69">
        <v>1546902455</v>
      </c>
      <c r="G26" s="68">
        <f t="shared" si="0"/>
        <v>4.8423609545845334E-3</v>
      </c>
      <c r="H26" s="59">
        <f>SUM(G$3:G26)</f>
        <v>0.96957973595701863</v>
      </c>
    </row>
    <row r="27" spans="2:8" ht="16" x14ac:dyDescent="0.2">
      <c r="B27" s="70" t="s">
        <v>4141</v>
      </c>
      <c r="C27" s="70" t="s">
        <v>4140</v>
      </c>
      <c r="D27" s="69">
        <v>17882388</v>
      </c>
      <c r="E27" s="69">
        <v>77.62</v>
      </c>
      <c r="F27" s="69">
        <v>1388030957</v>
      </c>
      <c r="G27" s="68">
        <f t="shared" si="0"/>
        <v>4.3450360352110268E-3</v>
      </c>
      <c r="H27" s="59">
        <f>SUM(G$3:G27)</f>
        <v>0.97392477199222971</v>
      </c>
    </row>
    <row r="28" spans="2:8" ht="16" x14ac:dyDescent="0.2">
      <c r="B28" s="70" t="s">
        <v>4139</v>
      </c>
      <c r="C28" s="70" t="s">
        <v>4138</v>
      </c>
      <c r="D28" s="69">
        <v>1756448</v>
      </c>
      <c r="E28" s="69">
        <v>680.09</v>
      </c>
      <c r="F28" s="69">
        <v>1194542720</v>
      </c>
      <c r="G28" s="68">
        <f t="shared" si="0"/>
        <v>3.7393482744916872E-3</v>
      </c>
      <c r="H28" s="59">
        <f>SUM(G$3:G28)</f>
        <v>0.97766412026672145</v>
      </c>
    </row>
    <row r="29" spans="2:8" ht="16" x14ac:dyDescent="0.2">
      <c r="B29" s="70" t="s">
        <v>4137</v>
      </c>
      <c r="C29" s="70" t="s">
        <v>4136</v>
      </c>
      <c r="D29" s="69">
        <v>4096146</v>
      </c>
      <c r="E29" s="69">
        <v>230.43</v>
      </c>
      <c r="F29" s="69">
        <v>943874923</v>
      </c>
      <c r="G29" s="68">
        <f t="shared" si="0"/>
        <v>2.9546679290431942E-3</v>
      </c>
      <c r="H29" s="59">
        <f>SUM(G$3:G29)</f>
        <v>0.98061878819576465</v>
      </c>
    </row>
    <row r="30" spans="2:8" ht="16" x14ac:dyDescent="0.2">
      <c r="B30" s="70" t="s">
        <v>4135</v>
      </c>
      <c r="C30" s="70" t="s">
        <v>4134</v>
      </c>
      <c r="D30" s="69">
        <v>24415168</v>
      </c>
      <c r="E30" s="69">
        <v>36.130000000000003</v>
      </c>
      <c r="F30" s="69">
        <v>882120020</v>
      </c>
      <c r="G30" s="68">
        <f t="shared" si="0"/>
        <v>2.7613528754179446E-3</v>
      </c>
      <c r="H30" s="59">
        <f>SUM(G$3:G30)</f>
        <v>0.98338014107118255</v>
      </c>
    </row>
    <row r="31" spans="2:8" ht="16" x14ac:dyDescent="0.2">
      <c r="B31" s="70" t="s">
        <v>4133</v>
      </c>
      <c r="C31" s="70" t="s">
        <v>4132</v>
      </c>
      <c r="D31" s="69">
        <v>5242000</v>
      </c>
      <c r="E31" s="69">
        <v>148.9</v>
      </c>
      <c r="F31" s="69">
        <v>780533800</v>
      </c>
      <c r="G31" s="68">
        <f t="shared" si="0"/>
        <v>2.4433514761300792E-3</v>
      </c>
      <c r="H31" s="59">
        <f>SUM(G$3:G31)</f>
        <v>0.98582349254731261</v>
      </c>
    </row>
    <row r="32" spans="2:8" ht="16" x14ac:dyDescent="0.2">
      <c r="B32" s="70" t="s">
        <v>4131</v>
      </c>
      <c r="C32" s="70" t="s">
        <v>4130</v>
      </c>
      <c r="D32" s="69">
        <v>5287526</v>
      </c>
      <c r="E32" s="69">
        <v>140.96</v>
      </c>
      <c r="F32" s="69">
        <v>745329665</v>
      </c>
      <c r="G32" s="68">
        <f t="shared" si="0"/>
        <v>2.3331498740750078E-3</v>
      </c>
      <c r="H32" s="59">
        <f>SUM(G$3:G32)</f>
        <v>0.98815664242138757</v>
      </c>
    </row>
    <row r="33" spans="2:8" ht="16" x14ac:dyDescent="0.2">
      <c r="B33" s="70" t="s">
        <v>4129</v>
      </c>
      <c r="C33" s="70" t="s">
        <v>4128</v>
      </c>
      <c r="D33" s="69">
        <v>14860360</v>
      </c>
      <c r="E33" s="69">
        <v>46.4</v>
      </c>
      <c r="F33" s="69">
        <v>689520704</v>
      </c>
      <c r="G33" s="68">
        <f t="shared" si="0"/>
        <v>2.1584477570870749E-3</v>
      </c>
      <c r="H33" s="59">
        <f>SUM(G$3:G33)</f>
        <v>0.99031509017847463</v>
      </c>
    </row>
    <row r="34" spans="2:8" ht="16" x14ac:dyDescent="0.2">
      <c r="B34" s="70" t="s">
        <v>4127</v>
      </c>
      <c r="C34" s="70" t="s">
        <v>4126</v>
      </c>
      <c r="D34" s="69">
        <v>10695448</v>
      </c>
      <c r="E34" s="69">
        <v>60.49</v>
      </c>
      <c r="F34" s="69">
        <v>646967650</v>
      </c>
      <c r="G34" s="68">
        <f t="shared" si="0"/>
        <v>2.0252413958702473E-3</v>
      </c>
      <c r="H34" s="59">
        <f>SUM(G$3:G34)</f>
        <v>0.99234033157434487</v>
      </c>
    </row>
    <row r="35" spans="2:8" ht="16" x14ac:dyDescent="0.2">
      <c r="B35" s="70" t="s">
        <v>4125</v>
      </c>
      <c r="C35" s="70" t="s">
        <v>4124</v>
      </c>
      <c r="D35" s="69">
        <v>6353727</v>
      </c>
      <c r="E35" s="69">
        <v>93.77</v>
      </c>
      <c r="F35" s="69">
        <v>595788981</v>
      </c>
      <c r="G35" s="68">
        <f t="shared" si="0"/>
        <v>1.8650337579082235E-3</v>
      </c>
      <c r="H35" s="59">
        <f>SUM(G$3:G35)</f>
        <v>0.99420536533225312</v>
      </c>
    </row>
    <row r="36" spans="2:8" ht="16" x14ac:dyDescent="0.2">
      <c r="B36" s="70" t="s">
        <v>4123</v>
      </c>
      <c r="C36" s="70" t="s">
        <v>4122</v>
      </c>
      <c r="D36" s="69">
        <v>13887037</v>
      </c>
      <c r="E36" s="69">
        <v>29.97</v>
      </c>
      <c r="F36" s="69">
        <v>416194499</v>
      </c>
      <c r="G36" s="68">
        <f t="shared" si="0"/>
        <v>1.3028384465719085E-3</v>
      </c>
      <c r="H36" s="59">
        <f>SUM(G$3:G36)</f>
        <v>0.99550820377882498</v>
      </c>
    </row>
    <row r="37" spans="2:8" ht="16" x14ac:dyDescent="0.2">
      <c r="B37" s="70" t="s">
        <v>4121</v>
      </c>
      <c r="C37" s="70" t="s">
        <v>4120</v>
      </c>
      <c r="D37" s="69">
        <v>42789295</v>
      </c>
      <c r="E37" s="69">
        <v>8.94</v>
      </c>
      <c r="F37" s="69">
        <v>382536297</v>
      </c>
      <c r="G37" s="68">
        <f t="shared" si="0"/>
        <v>1.1974761707286531E-3</v>
      </c>
      <c r="H37" s="59">
        <f>SUM(G$3:G37)</f>
        <v>0.99670567994955361</v>
      </c>
    </row>
    <row r="38" spans="2:8" ht="16" x14ac:dyDescent="0.2">
      <c r="B38" s="70" t="s">
        <v>4119</v>
      </c>
      <c r="C38" s="70" t="s">
        <v>4118</v>
      </c>
      <c r="D38" s="69">
        <v>43658800</v>
      </c>
      <c r="E38" s="69">
        <v>6.5</v>
      </c>
      <c r="F38" s="69">
        <v>283782200</v>
      </c>
      <c r="G38" s="68">
        <f t="shared" si="0"/>
        <v>8.8834033487011238E-4</v>
      </c>
      <c r="H38" s="59">
        <f>SUM(G$3:G38)</f>
        <v>0.99759402028442368</v>
      </c>
    </row>
    <row r="39" spans="2:8" ht="16" x14ac:dyDescent="0.2">
      <c r="B39" s="70" t="s">
        <v>4117</v>
      </c>
      <c r="C39" s="70" t="s">
        <v>4116</v>
      </c>
      <c r="D39" s="69">
        <v>643022</v>
      </c>
      <c r="E39" s="69">
        <v>352.06</v>
      </c>
      <c r="F39" s="69">
        <v>226382325</v>
      </c>
      <c r="G39" s="68">
        <f t="shared" si="0"/>
        <v>7.0865808496507049E-4</v>
      </c>
      <c r="H39" s="59">
        <f>SUM(G$3:G39)</f>
        <v>0.9983026783693888</v>
      </c>
    </row>
    <row r="40" spans="2:8" ht="16" x14ac:dyDescent="0.2">
      <c r="B40" s="70" t="s">
        <v>4115</v>
      </c>
      <c r="C40" s="70" t="s">
        <v>4114</v>
      </c>
      <c r="D40" s="69">
        <v>7346968</v>
      </c>
      <c r="E40" s="69">
        <v>25.65</v>
      </c>
      <c r="F40" s="69">
        <v>188449729</v>
      </c>
      <c r="G40" s="68">
        <f t="shared" si="0"/>
        <v>5.8991541881781853E-4</v>
      </c>
      <c r="H40" s="59">
        <f>SUM(G$3:G40)</f>
        <v>0.99889259378820661</v>
      </c>
    </row>
    <row r="41" spans="2:8" ht="16" x14ac:dyDescent="0.2">
      <c r="B41" s="70" t="s">
        <v>4113</v>
      </c>
      <c r="C41" s="70" t="s">
        <v>4112</v>
      </c>
      <c r="D41" s="69">
        <v>3359831</v>
      </c>
      <c r="E41" s="69">
        <v>25.6</v>
      </c>
      <c r="F41" s="69">
        <v>86011674</v>
      </c>
      <c r="G41" s="68">
        <f t="shared" si="0"/>
        <v>2.6924746965771264E-4</v>
      </c>
      <c r="H41" s="59">
        <f>SUM(G$3:G41)</f>
        <v>0.99916184125786434</v>
      </c>
    </row>
    <row r="42" spans="2:8" ht="16" x14ac:dyDescent="0.2">
      <c r="B42" s="70" t="s">
        <v>4111</v>
      </c>
      <c r="C42" s="70" t="s">
        <v>4110</v>
      </c>
      <c r="D42" s="69">
        <v>327100</v>
      </c>
      <c r="E42" s="69">
        <v>170.42</v>
      </c>
      <c r="F42" s="69">
        <v>55744382</v>
      </c>
      <c r="G42" s="68">
        <f t="shared" si="0"/>
        <v>1.7449996149514476E-4</v>
      </c>
      <c r="H42" s="59">
        <f>SUM(G$3:G42)</f>
        <v>0.99933634121935944</v>
      </c>
    </row>
    <row r="43" spans="2:8" ht="16" x14ac:dyDescent="0.2">
      <c r="B43" s="70" t="s">
        <v>4109</v>
      </c>
      <c r="C43" s="70" t="s">
        <v>4108</v>
      </c>
      <c r="D43" s="69">
        <v>315400</v>
      </c>
      <c r="E43" s="69">
        <v>137.97999999999999</v>
      </c>
      <c r="F43" s="69">
        <v>43518892</v>
      </c>
      <c r="G43" s="68">
        <f t="shared" si="0"/>
        <v>1.3622978147486437E-4</v>
      </c>
      <c r="H43" s="59">
        <f>SUM(G$3:G43)</f>
        <v>0.99947257100083431</v>
      </c>
    </row>
    <row r="44" spans="2:8" ht="16" x14ac:dyDescent="0.2">
      <c r="B44" s="70" t="s">
        <v>4107</v>
      </c>
      <c r="C44" s="70" t="s">
        <v>4106</v>
      </c>
      <c r="D44" s="69">
        <v>578000</v>
      </c>
      <c r="E44" s="69">
        <v>63.51</v>
      </c>
      <c r="F44" s="69">
        <v>36708780</v>
      </c>
      <c r="G44" s="68">
        <f t="shared" si="0"/>
        <v>1.149116819796072E-4</v>
      </c>
      <c r="H44" s="59">
        <f>SUM(G$3:G44)</f>
        <v>0.99958748268281394</v>
      </c>
    </row>
    <row r="45" spans="2:8" ht="16" x14ac:dyDescent="0.2">
      <c r="B45" s="70" t="s">
        <v>4105</v>
      </c>
      <c r="C45" s="70" t="s">
        <v>4104</v>
      </c>
      <c r="D45" s="69">
        <v>2630792</v>
      </c>
      <c r="E45" s="69">
        <v>13.87</v>
      </c>
      <c r="F45" s="69">
        <v>36489085</v>
      </c>
      <c r="G45" s="68">
        <f t="shared" si="0"/>
        <v>1.1422395762667283E-4</v>
      </c>
      <c r="H45" s="59">
        <f>SUM(G$3:G45)</f>
        <v>0.99970170664044067</v>
      </c>
    </row>
    <row r="46" spans="2:8" ht="16" x14ac:dyDescent="0.2">
      <c r="B46" s="70" t="s">
        <v>4103</v>
      </c>
      <c r="C46" s="70" t="s">
        <v>4102</v>
      </c>
      <c r="D46" s="69">
        <v>675054</v>
      </c>
      <c r="E46" s="69">
        <v>44.95</v>
      </c>
      <c r="F46" s="69">
        <v>30343677</v>
      </c>
      <c r="G46" s="68">
        <f t="shared" si="0"/>
        <v>9.4986620680826805E-5</v>
      </c>
      <c r="H46" s="59">
        <f>SUM(G$3:G46)</f>
        <v>0.99979669326112153</v>
      </c>
    </row>
    <row r="47" spans="2:8" ht="16" x14ac:dyDescent="0.2">
      <c r="B47" s="70" t="s">
        <v>4101</v>
      </c>
      <c r="C47" s="70" t="s">
        <v>4100</v>
      </c>
      <c r="D47" s="69">
        <v>1284020</v>
      </c>
      <c r="E47" s="69">
        <v>13.98</v>
      </c>
      <c r="F47" s="69">
        <v>17950600</v>
      </c>
      <c r="G47" s="68">
        <f t="shared" si="0"/>
        <v>5.61918330857941E-5</v>
      </c>
      <c r="H47" s="59">
        <f>SUM(G$3:G47)</f>
        <v>0.99985288509420733</v>
      </c>
    </row>
    <row r="48" spans="2:8" ht="16" x14ac:dyDescent="0.2">
      <c r="B48" s="70" t="s">
        <v>4099</v>
      </c>
      <c r="C48" s="70" t="s">
        <v>4098</v>
      </c>
      <c r="D48" s="69">
        <v>43000</v>
      </c>
      <c r="E48" s="69">
        <v>401.01</v>
      </c>
      <c r="F48" s="69">
        <v>17243430</v>
      </c>
      <c r="G48" s="68">
        <f t="shared" si="0"/>
        <v>5.3978136685490994E-5</v>
      </c>
      <c r="H48" s="59">
        <f>SUM(G$3:G48)</f>
        <v>0.99990686323089284</v>
      </c>
    </row>
    <row r="49" spans="2:8" ht="16" x14ac:dyDescent="0.2">
      <c r="B49" s="70" t="s">
        <v>4097</v>
      </c>
      <c r="C49" s="70" t="s">
        <v>4096</v>
      </c>
      <c r="D49" s="69">
        <v>39400</v>
      </c>
      <c r="E49" s="69">
        <v>436.24</v>
      </c>
      <c r="F49" s="69">
        <v>17187856</v>
      </c>
      <c r="G49" s="68">
        <f t="shared" si="0"/>
        <v>5.3804170080925691E-5</v>
      </c>
      <c r="H49" s="59">
        <f>SUM(G$3:G49)</f>
        <v>0.99996066740097378</v>
      </c>
    </row>
    <row r="50" spans="2:8" ht="16" x14ac:dyDescent="0.2">
      <c r="B50" s="70" t="s">
        <v>4095</v>
      </c>
      <c r="C50" s="70" t="s">
        <v>4094</v>
      </c>
      <c r="D50" s="69">
        <v>59400</v>
      </c>
      <c r="E50" s="69">
        <v>211.53</v>
      </c>
      <c r="F50" s="69">
        <v>12564882</v>
      </c>
      <c r="G50" s="68">
        <f t="shared" si="0"/>
        <v>3.9332599026589571E-5</v>
      </c>
      <c r="H50" s="59">
        <f>SUM(G$3:G50)</f>
        <v>1.0000000000000004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U442"/>
  <sheetViews>
    <sheetView topLeftCell="CG1" zoomScale="110" workbookViewId="0">
      <pane ySplit="3" topLeftCell="A4" activePane="bottomLeft" state="frozen"/>
      <selection activeCell="H39" sqref="H39"/>
      <selection pane="bottomLeft" activeCell="H39" sqref="H39"/>
    </sheetView>
  </sheetViews>
  <sheetFormatPr baseColWidth="10" defaultRowHeight="12" x14ac:dyDescent="0.15"/>
  <cols>
    <col min="1" max="1" width="10.83203125" style="57"/>
    <col min="2" max="99" width="7.6640625" style="57" customWidth="1"/>
    <col min="100" max="16384" width="10.83203125" style="57"/>
  </cols>
  <sheetData>
    <row r="1" spans="2:99" x14ac:dyDescent="0.15">
      <c r="B1" s="57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57">
        <v>21</v>
      </c>
      <c r="W1" s="57">
        <v>22</v>
      </c>
      <c r="X1" s="57">
        <v>23</v>
      </c>
      <c r="Y1" s="57">
        <v>24</v>
      </c>
      <c r="Z1" s="57">
        <v>25</v>
      </c>
      <c r="AA1" s="57">
        <v>26</v>
      </c>
      <c r="AB1" s="57">
        <v>27</v>
      </c>
      <c r="AC1" s="57">
        <v>28</v>
      </c>
      <c r="AD1" s="57">
        <v>29</v>
      </c>
      <c r="AE1" s="57">
        <v>30</v>
      </c>
      <c r="AF1" s="57">
        <v>31</v>
      </c>
      <c r="AG1" s="57">
        <v>32</v>
      </c>
      <c r="AH1" s="57">
        <v>33</v>
      </c>
      <c r="AI1" s="57">
        <v>34</v>
      </c>
      <c r="AJ1" s="57">
        <v>35</v>
      </c>
      <c r="AK1" s="57">
        <v>36</v>
      </c>
      <c r="AL1" s="57">
        <v>37</v>
      </c>
      <c r="AM1" s="57">
        <v>38</v>
      </c>
      <c r="AN1" s="57">
        <v>39</v>
      </c>
      <c r="AO1" s="57">
        <v>40</v>
      </c>
      <c r="AP1" s="57">
        <v>41</v>
      </c>
      <c r="AQ1" s="57">
        <v>42</v>
      </c>
      <c r="AR1" s="57">
        <v>43</v>
      </c>
      <c r="AS1" s="57">
        <v>44</v>
      </c>
      <c r="AT1" s="57">
        <v>45</v>
      </c>
      <c r="AU1" s="57">
        <v>46</v>
      </c>
      <c r="AV1" s="57">
        <v>47</v>
      </c>
      <c r="AW1" s="57">
        <v>48</v>
      </c>
      <c r="AX1" s="57">
        <v>49</v>
      </c>
      <c r="AY1" s="57">
        <v>50</v>
      </c>
      <c r="AZ1" s="57">
        <v>51</v>
      </c>
      <c r="BA1" s="57">
        <v>52</v>
      </c>
      <c r="BB1" s="57">
        <v>53</v>
      </c>
      <c r="BC1" s="57">
        <v>54</v>
      </c>
      <c r="BD1" s="57">
        <v>55</v>
      </c>
      <c r="BE1" s="57">
        <v>56</v>
      </c>
      <c r="BF1" s="57">
        <v>57</v>
      </c>
      <c r="BG1" s="57">
        <v>58</v>
      </c>
      <c r="BH1" s="57">
        <v>59</v>
      </c>
      <c r="BI1" s="57">
        <v>60</v>
      </c>
      <c r="BJ1" s="57">
        <v>61</v>
      </c>
      <c r="BK1" s="57">
        <v>62</v>
      </c>
      <c r="BL1" s="57">
        <v>63</v>
      </c>
      <c r="BM1" s="57">
        <v>64</v>
      </c>
      <c r="BN1" s="57">
        <v>65</v>
      </c>
      <c r="BO1" s="57">
        <v>66</v>
      </c>
      <c r="BP1" s="57">
        <v>67</v>
      </c>
      <c r="BQ1" s="57">
        <v>68</v>
      </c>
      <c r="BR1" s="57">
        <v>69</v>
      </c>
      <c r="BS1" s="57">
        <v>70</v>
      </c>
      <c r="BT1" s="57">
        <v>71</v>
      </c>
      <c r="BU1" s="57">
        <v>72</v>
      </c>
      <c r="BV1" s="57">
        <v>73</v>
      </c>
      <c r="BW1" s="57">
        <v>74</v>
      </c>
      <c r="BX1" s="57">
        <v>75</v>
      </c>
      <c r="BY1" s="57">
        <v>76</v>
      </c>
      <c r="BZ1" s="57">
        <v>77</v>
      </c>
      <c r="CA1" s="57">
        <v>78</v>
      </c>
      <c r="CB1" s="57">
        <v>79</v>
      </c>
      <c r="CC1" s="57">
        <v>80</v>
      </c>
      <c r="CD1" s="57">
        <v>81</v>
      </c>
      <c r="CE1" s="57">
        <v>82</v>
      </c>
      <c r="CF1" s="57">
        <v>83</v>
      </c>
      <c r="CG1" s="57">
        <v>84</v>
      </c>
      <c r="CH1" s="57">
        <v>85</v>
      </c>
      <c r="CI1" s="57">
        <v>86</v>
      </c>
      <c r="CJ1" s="57">
        <v>87</v>
      </c>
      <c r="CK1" s="57">
        <v>88</v>
      </c>
      <c r="CL1" s="57">
        <v>89</v>
      </c>
      <c r="CM1" s="57">
        <v>90</v>
      </c>
      <c r="CN1" s="57">
        <v>91</v>
      </c>
      <c r="CO1" s="57">
        <v>92</v>
      </c>
      <c r="CP1" s="57">
        <v>93</v>
      </c>
      <c r="CQ1" s="57">
        <v>94</v>
      </c>
      <c r="CR1" s="57">
        <v>95</v>
      </c>
      <c r="CS1" s="57">
        <v>96</v>
      </c>
      <c r="CT1" s="57">
        <v>97</v>
      </c>
      <c r="CU1" s="57">
        <v>98</v>
      </c>
    </row>
    <row r="2" spans="2:99" x14ac:dyDescent="0.15">
      <c r="B2" s="57" t="str">
        <f ca="1">OFFSET('Assets BH'!$C$3,(COLUMN('Raw data BH'!B3)-COLUMN('Raw data BH'!$B$3))/7,0,1,1)</f>
        <v>AAPL</v>
      </c>
      <c r="I2" s="57" t="str">
        <f ca="1">OFFSET('Assets BH'!$C$3,(COLUMN('Raw data BH'!I4)-COLUMN('Raw data BH'!$B$3))/7,0,1,1)</f>
        <v>BAC</v>
      </c>
      <c r="P2" s="57" t="str">
        <f ca="1">OFFSET('Assets BH'!$C$3,(COLUMN('Raw data BH'!P3)-COLUMN('Raw data BH'!$B$3))/7,0,1,1)</f>
        <v>AXP</v>
      </c>
      <c r="W2" s="57" t="str">
        <f ca="1">OFFSET('Assets BH'!$C$3,(COLUMN('Raw data BH'!W3)-COLUMN('Raw data BH'!$B$3))/7,0,1,1)</f>
        <v>KO</v>
      </c>
      <c r="AD2" s="57" t="str">
        <f ca="1">OFFSET('Assets BH'!$C$3,(COLUMN('Raw data BH'!AD3)-COLUMN('Raw data BH'!$B$3))/7,0,1,1)</f>
        <v>KHC</v>
      </c>
      <c r="AK2" s="57" t="str">
        <f ca="1">OFFSET('Assets BH'!$C$3,(COLUMN('Raw data BH'!AK3)-COLUMN('Raw data BH'!$B$3))/7,0,1,1)</f>
        <v>MCO</v>
      </c>
      <c r="AM2" s="73">
        <v>1000000</v>
      </c>
      <c r="AR2" s="57" t="str">
        <f ca="1">OFFSET('Assets BH'!$C$3,(COLUMN('Raw data BH'!AR3)-COLUMN('Raw data BH'!$B$3))/7,0,1,1)</f>
        <v>VZ</v>
      </c>
      <c r="AY2" s="57" t="str">
        <f ca="1">OFFSET('Assets BH'!$C$3,(COLUMN('Raw data BH'!AY3)-COLUMN('Raw data BH'!$B$3))/7,0,1,1)</f>
        <v>USB</v>
      </c>
      <c r="BD2" s="73"/>
      <c r="BF2" s="57" t="str">
        <f ca="1">OFFSET('Assets BH'!$C$3,(COLUMN('Raw data BH'!BF3)-COLUMN('Raw data BH'!$B$3))/7,0,1,1)</f>
        <v>BYDDF</v>
      </c>
      <c r="BM2" s="57" t="str">
        <f ca="1">OFFSET('Assets BH'!$C$3,(COLUMN('Raw data BH'!BM3)-COLUMN('Raw data BH'!$B$3))/7,0,1,1)</f>
        <v>DVA</v>
      </c>
      <c r="BO2" s="73"/>
      <c r="BT2" s="57" t="str">
        <f ca="1">OFFSET('Assets BH'!$C$3,(COLUMN('Raw data BH'!BT3)-COLUMN('Raw data BH'!$B$3))/7,0,1,1)</f>
        <v>GM</v>
      </c>
      <c r="CA2" s="57" t="str">
        <f ca="1">OFFSET('Assets BH'!$C$3,(COLUMN('Raw data BH'!CA3)-COLUMN('Raw data BH'!$B$3))/7,0,1,1)</f>
        <v>BK</v>
      </c>
      <c r="CE2" s="57">
        <v>1000000</v>
      </c>
      <c r="CH2" s="57" t="str">
        <f ca="1">OFFSET('Assets BH'!$C$3,(COLUMN('Raw data BH'!CH3)-COLUMN('Raw data BH'!$B$3))/7,0,1,1)</f>
        <v>CHTR</v>
      </c>
      <c r="CO2" s="57" t="str">
        <f ca="1">OFFSET('Assets BH'!$C$3,(COLUMN('Raw data BH'!CO3)-COLUMN('Raw data BH'!$B$3))/7,0,1,1)</f>
        <v>VRSN</v>
      </c>
    </row>
    <row r="3" spans="2:99" x14ac:dyDescent="0.15">
      <c r="B3" s="57" t="s">
        <v>4081</v>
      </c>
      <c r="C3" s="57" t="s">
        <v>4201</v>
      </c>
      <c r="D3" s="57" t="s">
        <v>4200</v>
      </c>
      <c r="E3" s="57" t="s">
        <v>4199</v>
      </c>
      <c r="F3" s="57" t="s">
        <v>4198</v>
      </c>
      <c r="G3" s="57" t="s">
        <v>4197</v>
      </c>
      <c r="H3" s="57" t="s">
        <v>4196</v>
      </c>
      <c r="I3" s="57" t="s">
        <v>4081</v>
      </c>
      <c r="J3" s="57" t="s">
        <v>4201</v>
      </c>
      <c r="K3" s="57" t="s">
        <v>4200</v>
      </c>
      <c r="L3" s="57" t="s">
        <v>4199</v>
      </c>
      <c r="M3" s="57" t="s">
        <v>4198</v>
      </c>
      <c r="N3" s="57" t="s">
        <v>4197</v>
      </c>
      <c r="O3" s="57" t="s">
        <v>4196</v>
      </c>
      <c r="P3" s="57" t="s">
        <v>4081</v>
      </c>
      <c r="Q3" s="57" t="s">
        <v>4201</v>
      </c>
      <c r="R3" s="57" t="s">
        <v>4200</v>
      </c>
      <c r="S3" s="57" t="s">
        <v>4199</v>
      </c>
      <c r="T3" s="57" t="s">
        <v>4198</v>
      </c>
      <c r="U3" s="57" t="s">
        <v>4197</v>
      </c>
      <c r="V3" s="57" t="s">
        <v>4196</v>
      </c>
      <c r="W3" s="57" t="s">
        <v>4081</v>
      </c>
      <c r="X3" s="57" t="s">
        <v>4201</v>
      </c>
      <c r="Y3" s="57" t="s">
        <v>4200</v>
      </c>
      <c r="Z3" s="57" t="s">
        <v>4199</v>
      </c>
      <c r="AA3" s="57" t="s">
        <v>4198</v>
      </c>
      <c r="AB3" s="57" t="s">
        <v>4197</v>
      </c>
      <c r="AC3" s="57" t="s">
        <v>4196</v>
      </c>
      <c r="AD3" s="57" t="s">
        <v>4081</v>
      </c>
      <c r="AE3" s="57" t="s">
        <v>4201</v>
      </c>
      <c r="AF3" s="57" t="s">
        <v>4200</v>
      </c>
      <c r="AG3" s="57" t="s">
        <v>4199</v>
      </c>
      <c r="AH3" s="57" t="s">
        <v>4198</v>
      </c>
      <c r="AI3" s="57" t="s">
        <v>4197</v>
      </c>
      <c r="AJ3" s="57" t="s">
        <v>4196</v>
      </c>
      <c r="AK3" s="57" t="s">
        <v>4081</v>
      </c>
      <c r="AL3" s="57" t="s">
        <v>4201</v>
      </c>
      <c r="AM3" s="57" t="s">
        <v>4200</v>
      </c>
      <c r="AN3" s="57" t="s">
        <v>4199</v>
      </c>
      <c r="AO3" s="57" t="s">
        <v>4198</v>
      </c>
      <c r="AP3" s="57" t="s">
        <v>4197</v>
      </c>
      <c r="AQ3" s="57" t="s">
        <v>4196</v>
      </c>
      <c r="AR3" s="57" t="s">
        <v>4081</v>
      </c>
      <c r="AS3" s="57" t="s">
        <v>4201</v>
      </c>
      <c r="AT3" s="57" t="s">
        <v>4200</v>
      </c>
      <c r="AU3" s="57" t="s">
        <v>4199</v>
      </c>
      <c r="AV3" s="57" t="s">
        <v>4198</v>
      </c>
      <c r="AW3" s="57" t="s">
        <v>4197</v>
      </c>
      <c r="AX3" s="57" t="s">
        <v>4196</v>
      </c>
      <c r="AY3" s="57" t="s">
        <v>4081</v>
      </c>
      <c r="AZ3" s="57" t="s">
        <v>4201</v>
      </c>
      <c r="BA3" s="57" t="s">
        <v>4200</v>
      </c>
      <c r="BB3" s="57" t="s">
        <v>4199</v>
      </c>
      <c r="BC3" s="57" t="s">
        <v>4198</v>
      </c>
      <c r="BD3" s="57" t="s">
        <v>4197</v>
      </c>
      <c r="BE3" s="57" t="s">
        <v>4196</v>
      </c>
      <c r="BF3" s="57" t="s">
        <v>4081</v>
      </c>
      <c r="BG3" s="57" t="s">
        <v>4201</v>
      </c>
      <c r="BH3" s="57" t="s">
        <v>4200</v>
      </c>
      <c r="BI3" s="57" t="s">
        <v>4199</v>
      </c>
      <c r="BJ3" s="57" t="s">
        <v>4198</v>
      </c>
      <c r="BK3" s="57" t="s">
        <v>4197</v>
      </c>
      <c r="BL3" s="57" t="s">
        <v>4196</v>
      </c>
      <c r="BM3" s="57" t="s">
        <v>4081</v>
      </c>
      <c r="BN3" s="57" t="s">
        <v>4201</v>
      </c>
      <c r="BO3" s="57" t="s">
        <v>4200</v>
      </c>
      <c r="BP3" s="57" t="s">
        <v>4199</v>
      </c>
      <c r="BQ3" s="57" t="s">
        <v>4198</v>
      </c>
      <c r="BR3" s="57" t="s">
        <v>4197</v>
      </c>
      <c r="BS3" s="57" t="s">
        <v>4196</v>
      </c>
      <c r="BT3" s="57" t="s">
        <v>4081</v>
      </c>
      <c r="BU3" s="57" t="s">
        <v>4201</v>
      </c>
      <c r="BV3" s="57" t="s">
        <v>4200</v>
      </c>
      <c r="BW3" s="57" t="s">
        <v>4199</v>
      </c>
      <c r="BX3" s="57" t="s">
        <v>4198</v>
      </c>
      <c r="BY3" s="57" t="s">
        <v>4197</v>
      </c>
      <c r="BZ3" s="57" t="s">
        <v>4196</v>
      </c>
      <c r="CA3" s="57" t="s">
        <v>4081</v>
      </c>
      <c r="CB3" s="57" t="s">
        <v>4201</v>
      </c>
      <c r="CC3" s="57" t="s">
        <v>4200</v>
      </c>
      <c r="CD3" s="57" t="s">
        <v>4199</v>
      </c>
      <c r="CE3" s="57" t="s">
        <v>4198</v>
      </c>
      <c r="CF3" s="57" t="s">
        <v>4197</v>
      </c>
      <c r="CG3" s="57" t="s">
        <v>4196</v>
      </c>
      <c r="CH3" s="57" t="s">
        <v>4081</v>
      </c>
      <c r="CI3" s="57" t="s">
        <v>4201</v>
      </c>
      <c r="CJ3" s="57" t="s">
        <v>4200</v>
      </c>
      <c r="CK3" s="57" t="s">
        <v>4199</v>
      </c>
      <c r="CL3" s="57" t="s">
        <v>4198</v>
      </c>
      <c r="CM3" s="57" t="s">
        <v>4197</v>
      </c>
      <c r="CN3" s="57" t="s">
        <v>4196</v>
      </c>
      <c r="CO3" s="57" t="s">
        <v>4081</v>
      </c>
      <c r="CP3" s="57" t="s">
        <v>4201</v>
      </c>
      <c r="CQ3" s="57" t="s">
        <v>4200</v>
      </c>
      <c r="CR3" s="57" t="s">
        <v>4199</v>
      </c>
      <c r="CS3" s="57" t="s">
        <v>4198</v>
      </c>
      <c r="CT3" s="57" t="s">
        <v>4197</v>
      </c>
      <c r="CU3" s="57" t="s">
        <v>4196</v>
      </c>
    </row>
    <row r="4" spans="2:99" x14ac:dyDescent="0.15">
      <c r="B4" s="63">
        <v>31048</v>
      </c>
      <c r="C4" s="57">
        <v>0.130022</v>
      </c>
      <c r="D4" s="57">
        <v>0.13895099999999999</v>
      </c>
      <c r="E4" s="57">
        <v>0.124442</v>
      </c>
      <c r="F4" s="57">
        <v>0.129464</v>
      </c>
      <c r="G4" s="57">
        <v>0.101627</v>
      </c>
      <c r="H4" s="57">
        <v>6366416000</v>
      </c>
      <c r="I4" s="63">
        <v>31048</v>
      </c>
      <c r="J4" s="57">
        <v>0</v>
      </c>
      <c r="K4" s="57">
        <v>4.96875</v>
      </c>
      <c r="L4" s="57">
        <v>4.328125</v>
      </c>
      <c r="M4" s="57">
        <v>4.6875</v>
      </c>
      <c r="N4" s="57">
        <v>1.708448</v>
      </c>
      <c r="O4" s="57">
        <v>8536000</v>
      </c>
      <c r="P4" s="63">
        <v>31048</v>
      </c>
      <c r="Q4" s="57">
        <v>4.8278270000000001</v>
      </c>
      <c r="R4" s="57">
        <v>5.5198150000000004</v>
      </c>
      <c r="S4" s="57">
        <v>4.5220640000000003</v>
      </c>
      <c r="T4" s="57">
        <v>5.5198150000000004</v>
      </c>
      <c r="U4" s="57">
        <v>2.736583</v>
      </c>
      <c r="V4" s="57">
        <v>174875276</v>
      </c>
      <c r="W4" s="63">
        <v>31048</v>
      </c>
      <c r="X4" s="57">
        <v>1.2942709999999999</v>
      </c>
      <c r="Y4" s="57">
        <v>1.34375</v>
      </c>
      <c r="Z4" s="57">
        <v>1.2447919999999999</v>
      </c>
      <c r="AA4" s="57">
        <v>1.25</v>
      </c>
      <c r="AB4" s="57">
        <v>0.524173</v>
      </c>
      <c r="AC4" s="57">
        <v>310324800</v>
      </c>
      <c r="AD4" s="63">
        <v>42217</v>
      </c>
      <c r="AE4" s="57">
        <v>80</v>
      </c>
      <c r="AF4" s="57">
        <v>81.190002000000007</v>
      </c>
      <c r="AG4" s="57">
        <v>61.419998</v>
      </c>
      <c r="AH4" s="57">
        <v>72.660004000000001</v>
      </c>
      <c r="AI4" s="57">
        <v>57.042271</v>
      </c>
      <c r="AJ4" s="57">
        <v>78206700</v>
      </c>
      <c r="AK4" s="63">
        <v>34639</v>
      </c>
      <c r="AL4" s="62">
        <v>8.3125</v>
      </c>
      <c r="AM4" s="62">
        <v>8.3125</v>
      </c>
      <c r="AN4" s="62">
        <v>7.3125</v>
      </c>
      <c r="AO4" s="62">
        <v>7.5</v>
      </c>
      <c r="AP4" s="62">
        <v>6.0597510000000003</v>
      </c>
      <c r="AQ4" s="57">
        <v>44080000</v>
      </c>
      <c r="AR4" s="63">
        <v>31048</v>
      </c>
      <c r="AS4" s="62">
        <v>9.0072790000000005</v>
      </c>
      <c r="AT4" s="62">
        <v>9.2742660000000008</v>
      </c>
      <c r="AU4" s="62">
        <v>8.7402929999999994</v>
      </c>
      <c r="AV4" s="62">
        <v>9.246162</v>
      </c>
      <c r="AW4" s="62">
        <v>1.7559100000000001</v>
      </c>
      <c r="AX4" s="57">
        <v>33320184</v>
      </c>
      <c r="AY4" s="63">
        <v>31048</v>
      </c>
      <c r="AZ4" s="62">
        <v>1.4791669999999999</v>
      </c>
      <c r="BA4" s="62">
        <v>1.486111</v>
      </c>
      <c r="BB4" s="62">
        <v>1.4166669999999999</v>
      </c>
      <c r="BC4" s="62">
        <v>1.4652780000000001</v>
      </c>
      <c r="BD4" s="58">
        <v>0.54207799999999995</v>
      </c>
      <c r="BE4" s="57">
        <v>2336400</v>
      </c>
      <c r="BF4" s="63">
        <v>39873</v>
      </c>
      <c r="BG4" s="62">
        <v>1.8</v>
      </c>
      <c r="BH4" s="62">
        <v>2.08</v>
      </c>
      <c r="BI4" s="62">
        <v>1.7</v>
      </c>
      <c r="BJ4" s="62">
        <v>1.93</v>
      </c>
      <c r="BK4" s="62">
        <v>1.916301</v>
      </c>
      <c r="BL4" s="57">
        <v>617800</v>
      </c>
      <c r="BM4" s="63">
        <v>35004</v>
      </c>
      <c r="BN4" s="62">
        <v>3.9</v>
      </c>
      <c r="BO4" s="62">
        <v>5.85</v>
      </c>
      <c r="BP4" s="62">
        <v>3.6</v>
      </c>
      <c r="BQ4" s="62">
        <v>5.375</v>
      </c>
      <c r="BR4" s="62">
        <v>5.375</v>
      </c>
      <c r="BS4" s="57">
        <v>15082000</v>
      </c>
      <c r="BT4" s="63">
        <v>40513</v>
      </c>
      <c r="BU4" s="62">
        <v>34.650002000000001</v>
      </c>
      <c r="BV4" s="62">
        <v>36.979999999999997</v>
      </c>
      <c r="BW4" s="62">
        <v>33.189999</v>
      </c>
      <c r="BX4" s="62">
        <v>36.860000999999997</v>
      </c>
      <c r="BY4" s="62">
        <v>28.488869000000001</v>
      </c>
      <c r="BZ4" s="57">
        <v>372332600</v>
      </c>
      <c r="CA4" s="63">
        <v>31048</v>
      </c>
      <c r="CB4" s="62">
        <v>3.146862</v>
      </c>
      <c r="CC4" s="62">
        <v>3.433945</v>
      </c>
      <c r="CD4" s="62">
        <v>3.080613</v>
      </c>
      <c r="CE4" s="62">
        <v>3.323528</v>
      </c>
      <c r="CF4" s="62">
        <v>1.2826230000000001</v>
      </c>
      <c r="CG4" s="57">
        <v>14974021</v>
      </c>
      <c r="CH4" s="63">
        <v>40210</v>
      </c>
      <c r="CI4" s="62">
        <v>30.25</v>
      </c>
      <c r="CJ4" s="62">
        <v>30.5</v>
      </c>
      <c r="CK4" s="62">
        <v>29.1</v>
      </c>
      <c r="CL4" s="62">
        <v>29.75</v>
      </c>
      <c r="CM4" s="62">
        <v>29.75</v>
      </c>
      <c r="CN4" s="57">
        <v>262200</v>
      </c>
      <c r="CO4" s="63">
        <v>35827</v>
      </c>
      <c r="CP4" s="62">
        <v>6.84375</v>
      </c>
      <c r="CQ4" s="62">
        <v>9.3125</v>
      </c>
      <c r="CR4" s="62">
        <v>6.40625</v>
      </c>
      <c r="CS4" s="62">
        <v>7.15625</v>
      </c>
      <c r="CT4" s="62">
        <v>6.0767369999999996</v>
      </c>
      <c r="CU4" s="57">
        <v>35233200</v>
      </c>
    </row>
    <row r="5" spans="2:99" x14ac:dyDescent="0.15">
      <c r="B5" s="63">
        <v>31079</v>
      </c>
      <c r="C5" s="57">
        <v>0.129464</v>
      </c>
      <c r="D5" s="57">
        <v>0.13727700000000001</v>
      </c>
      <c r="E5" s="57">
        <v>0.11049100000000001</v>
      </c>
      <c r="F5" s="57">
        <v>0.11049100000000001</v>
      </c>
      <c r="G5" s="57">
        <v>8.6733000000000005E-2</v>
      </c>
      <c r="H5" s="57">
        <v>4733388800</v>
      </c>
      <c r="I5" s="63">
        <v>31079</v>
      </c>
      <c r="J5" s="57">
        <v>0</v>
      </c>
      <c r="K5" s="57">
        <v>4.75</v>
      </c>
      <c r="L5" s="57">
        <v>4.40625</v>
      </c>
      <c r="M5" s="57">
        <v>4.46875</v>
      </c>
      <c r="N5" s="57">
        <v>1.6287229999999999</v>
      </c>
      <c r="O5" s="57">
        <v>13904800</v>
      </c>
      <c r="P5" s="63">
        <v>31079</v>
      </c>
      <c r="Q5" s="57">
        <v>5.3749799999999999</v>
      </c>
      <c r="R5" s="57">
        <v>5.6324639999999997</v>
      </c>
      <c r="S5" s="57">
        <v>5.1818669999999996</v>
      </c>
      <c r="T5" s="57">
        <v>5.5037219999999998</v>
      </c>
      <c r="U5" s="57">
        <v>2.7286049999999999</v>
      </c>
      <c r="V5" s="57">
        <v>124110972</v>
      </c>
      <c r="W5" s="63">
        <v>31079</v>
      </c>
      <c r="X5" s="57">
        <v>1.25</v>
      </c>
      <c r="Y5" s="57">
        <v>1.3229169999999999</v>
      </c>
      <c r="Z5" s="57">
        <v>1.2395830000000001</v>
      </c>
      <c r="AA5" s="57">
        <v>1.3229169999999999</v>
      </c>
      <c r="AB5" s="57">
        <v>0.55474999999999997</v>
      </c>
      <c r="AC5" s="57">
        <v>311376000</v>
      </c>
      <c r="AD5" s="63">
        <v>42248</v>
      </c>
      <c r="AE5" s="57">
        <v>71.230002999999996</v>
      </c>
      <c r="AF5" s="57">
        <v>77.760002</v>
      </c>
      <c r="AG5" s="57">
        <v>68.650002000000001</v>
      </c>
      <c r="AH5" s="57">
        <v>70.580001999999993</v>
      </c>
      <c r="AI5" s="57">
        <v>55.409348000000001</v>
      </c>
      <c r="AJ5" s="57">
        <v>74943100</v>
      </c>
      <c r="AK5" s="63">
        <v>34669</v>
      </c>
      <c r="AL5" s="62">
        <v>7.5</v>
      </c>
      <c r="AM5" s="62">
        <v>7.8125</v>
      </c>
      <c r="AN5" s="62">
        <v>7.3125</v>
      </c>
      <c r="AO5" s="62">
        <v>7.8125</v>
      </c>
      <c r="AP5" s="62">
        <v>6.3122429999999996</v>
      </c>
      <c r="AQ5" s="57">
        <v>38267800</v>
      </c>
      <c r="AR5" s="63">
        <v>31079</v>
      </c>
      <c r="AS5" s="62">
        <v>9.2321100000000005</v>
      </c>
      <c r="AT5" s="62">
        <v>9.5412520000000001</v>
      </c>
      <c r="AU5" s="62">
        <v>9.1056430000000006</v>
      </c>
      <c r="AV5" s="62">
        <v>9.3445260000000001</v>
      </c>
      <c r="AW5" s="62">
        <v>1.7745899999999999</v>
      </c>
      <c r="AX5" s="57">
        <v>26217060</v>
      </c>
      <c r="AY5" s="63">
        <v>31079</v>
      </c>
      <c r="AZ5" s="62">
        <v>1.4652780000000001</v>
      </c>
      <c r="BA5" s="62">
        <v>1.4652780000000001</v>
      </c>
      <c r="BB5" s="62">
        <v>1.4166669999999999</v>
      </c>
      <c r="BC5" s="62">
        <v>1.4305559999999999</v>
      </c>
      <c r="BD5" s="58">
        <v>0.52923200000000004</v>
      </c>
      <c r="BE5" s="57">
        <v>2120400</v>
      </c>
      <c r="BF5" s="63">
        <v>39904</v>
      </c>
      <c r="BG5" s="62">
        <v>1.78</v>
      </c>
      <c r="BH5" s="62">
        <v>2.9</v>
      </c>
      <c r="BI5" s="62">
        <v>1.78</v>
      </c>
      <c r="BJ5" s="62">
        <v>2.8</v>
      </c>
      <c r="BK5" s="62">
        <v>2.7801260000000001</v>
      </c>
      <c r="BL5" s="57">
        <v>5266600</v>
      </c>
      <c r="BM5" s="63">
        <v>35034</v>
      </c>
      <c r="BN5" s="62">
        <v>5.35</v>
      </c>
      <c r="BO5" s="62">
        <v>6</v>
      </c>
      <c r="BP5" s="62">
        <v>5.125</v>
      </c>
      <c r="BQ5" s="62">
        <v>6</v>
      </c>
      <c r="BR5" s="62">
        <v>6</v>
      </c>
      <c r="BS5" s="57">
        <v>6974500</v>
      </c>
      <c r="BT5" s="63">
        <v>40544</v>
      </c>
      <c r="BU5" s="62">
        <v>37.32</v>
      </c>
      <c r="BV5" s="62">
        <v>39.479999999999997</v>
      </c>
      <c r="BW5" s="62">
        <v>35.889999000000003</v>
      </c>
      <c r="BX5" s="62">
        <v>36.490001999999997</v>
      </c>
      <c r="BY5" s="62">
        <v>28.202891999999999</v>
      </c>
      <c r="BZ5" s="57">
        <v>353499500</v>
      </c>
      <c r="CA5" s="63">
        <v>31079</v>
      </c>
      <c r="CB5" s="62">
        <v>3.323528</v>
      </c>
      <c r="CC5" s="62">
        <v>3.6216520000000001</v>
      </c>
      <c r="CD5" s="62">
        <v>3.2793619999999999</v>
      </c>
      <c r="CE5" s="62">
        <v>3.500194</v>
      </c>
      <c r="CF5" s="62">
        <v>1.350803</v>
      </c>
      <c r="CG5" s="57">
        <v>10278157</v>
      </c>
      <c r="CH5" s="63">
        <v>40238</v>
      </c>
      <c r="CI5" s="62">
        <v>29.75</v>
      </c>
      <c r="CJ5" s="62">
        <v>35.25</v>
      </c>
      <c r="CK5" s="62">
        <v>29.75</v>
      </c>
      <c r="CL5" s="62">
        <v>34.5</v>
      </c>
      <c r="CM5" s="62">
        <v>34.5</v>
      </c>
      <c r="CN5" s="57">
        <v>1733800</v>
      </c>
      <c r="CO5" s="63">
        <v>35855</v>
      </c>
      <c r="CP5" s="62">
        <v>7.15625</v>
      </c>
      <c r="CQ5" s="62">
        <v>11.71875</v>
      </c>
      <c r="CR5" s="62">
        <v>6.625</v>
      </c>
      <c r="CS5" s="62">
        <v>11</v>
      </c>
      <c r="CT5" s="62">
        <v>9.340662</v>
      </c>
      <c r="CU5" s="57">
        <v>24191600</v>
      </c>
    </row>
    <row r="6" spans="2:99" x14ac:dyDescent="0.15">
      <c r="B6" s="63">
        <v>31107</v>
      </c>
      <c r="C6" s="57">
        <v>0.11049100000000001</v>
      </c>
      <c r="D6" s="57">
        <v>0.11607099999999999</v>
      </c>
      <c r="E6" s="57">
        <v>9.2633999999999994E-2</v>
      </c>
      <c r="F6" s="57">
        <v>9.8771999999999999E-2</v>
      </c>
      <c r="G6" s="57">
        <v>7.7534000000000006E-2</v>
      </c>
      <c r="H6" s="57">
        <v>4615587200</v>
      </c>
      <c r="I6" s="63">
        <v>31107</v>
      </c>
      <c r="J6" s="57">
        <v>0</v>
      </c>
      <c r="K6" s="57">
        <v>4.734375</v>
      </c>
      <c r="L6" s="57">
        <v>4.296875</v>
      </c>
      <c r="M6" s="57">
        <v>4.59375</v>
      </c>
      <c r="N6" s="57">
        <v>1.67428</v>
      </c>
      <c r="O6" s="57">
        <v>7308800</v>
      </c>
      <c r="P6" s="63">
        <v>31107</v>
      </c>
      <c r="Q6" s="57">
        <v>5.5520009999999997</v>
      </c>
      <c r="R6" s="57">
        <v>5.6968350000000001</v>
      </c>
      <c r="S6" s="57">
        <v>5.1818669999999996</v>
      </c>
      <c r="T6" s="57">
        <v>5.326702</v>
      </c>
      <c r="U6" s="57">
        <v>2.6408420000000001</v>
      </c>
      <c r="V6" s="57">
        <v>115068861</v>
      </c>
      <c r="W6" s="63">
        <v>31107</v>
      </c>
      <c r="X6" s="57">
        <v>1.3229169999999999</v>
      </c>
      <c r="Y6" s="57">
        <v>1.4635419999999999</v>
      </c>
      <c r="Z6" s="57">
        <v>1.3229169999999999</v>
      </c>
      <c r="AA6" s="57">
        <v>1.4583330000000001</v>
      </c>
      <c r="AB6" s="57">
        <v>0.61153500000000005</v>
      </c>
      <c r="AC6" s="57">
        <v>348480000</v>
      </c>
      <c r="AD6" s="63">
        <v>42278</v>
      </c>
      <c r="AE6" s="57">
        <v>71.269997000000004</v>
      </c>
      <c r="AF6" s="57">
        <v>79.940002000000007</v>
      </c>
      <c r="AG6" s="57">
        <v>69.370002999999997</v>
      </c>
      <c r="AH6" s="57">
        <v>77.970000999999996</v>
      </c>
      <c r="AI6" s="57">
        <v>61.210934000000002</v>
      </c>
      <c r="AJ6" s="57">
        <v>58053100</v>
      </c>
      <c r="AK6" s="63">
        <v>34700</v>
      </c>
      <c r="AL6" s="62">
        <v>7.8125</v>
      </c>
      <c r="AM6" s="62">
        <v>7.8125</v>
      </c>
      <c r="AN6" s="62">
        <v>6.875</v>
      </c>
      <c r="AO6" s="62">
        <v>7.0625</v>
      </c>
      <c r="AP6" s="62">
        <v>5.7062650000000001</v>
      </c>
      <c r="AQ6" s="57">
        <v>67408400</v>
      </c>
      <c r="AR6" s="63">
        <v>31107</v>
      </c>
      <c r="AS6" s="62">
        <v>9.3445260000000001</v>
      </c>
      <c r="AT6" s="62">
        <v>9.5693560000000009</v>
      </c>
      <c r="AU6" s="62">
        <v>9.1618510000000004</v>
      </c>
      <c r="AV6" s="62">
        <v>9.3445260000000001</v>
      </c>
      <c r="AW6" s="62">
        <v>1.7745899999999999</v>
      </c>
      <c r="AX6" s="57">
        <v>23696055</v>
      </c>
      <c r="AY6" s="63">
        <v>31107</v>
      </c>
      <c r="AZ6" s="62">
        <v>1.4305559999999999</v>
      </c>
      <c r="BA6" s="62">
        <v>1.4791669999999999</v>
      </c>
      <c r="BB6" s="62">
        <v>1.3993059999999999</v>
      </c>
      <c r="BC6" s="62">
        <v>1.4791669999999999</v>
      </c>
      <c r="BD6" s="58">
        <v>0.54721600000000004</v>
      </c>
      <c r="BE6" s="57">
        <v>3448800</v>
      </c>
      <c r="BF6" s="63">
        <v>39934</v>
      </c>
      <c r="BG6" s="62">
        <v>2.85</v>
      </c>
      <c r="BH6" s="62">
        <v>5.25</v>
      </c>
      <c r="BI6" s="62">
        <v>2.4500000000000002</v>
      </c>
      <c r="BJ6" s="62">
        <v>4.51</v>
      </c>
      <c r="BK6" s="62">
        <v>4.4779900000000001</v>
      </c>
      <c r="BL6" s="57">
        <v>10812500</v>
      </c>
      <c r="BM6" s="63">
        <v>35065</v>
      </c>
      <c r="BN6" s="62">
        <v>5.9</v>
      </c>
      <c r="BO6" s="62">
        <v>6</v>
      </c>
      <c r="BP6" s="62">
        <v>5.4</v>
      </c>
      <c r="BQ6" s="62">
        <v>5.55</v>
      </c>
      <c r="BR6" s="62">
        <v>5.55</v>
      </c>
      <c r="BS6" s="57">
        <v>1838000</v>
      </c>
      <c r="BT6" s="63">
        <v>40575</v>
      </c>
      <c r="BU6" s="62">
        <v>36.93</v>
      </c>
      <c r="BV6" s="62">
        <v>37.229999999999997</v>
      </c>
      <c r="BW6" s="62">
        <v>32.049999</v>
      </c>
      <c r="BX6" s="62">
        <v>33.529998999999997</v>
      </c>
      <c r="BY6" s="62">
        <v>25.915129</v>
      </c>
      <c r="BZ6" s="57">
        <v>312027400</v>
      </c>
      <c r="CA6" s="63">
        <v>31107</v>
      </c>
      <c r="CB6" s="62">
        <v>3.500194</v>
      </c>
      <c r="CC6" s="62">
        <v>3.5333190000000001</v>
      </c>
      <c r="CD6" s="62">
        <v>3.3014450000000002</v>
      </c>
      <c r="CE6" s="62">
        <v>3.411861</v>
      </c>
      <c r="CF6" s="62">
        <v>1.316713</v>
      </c>
      <c r="CG6" s="57">
        <v>5222285</v>
      </c>
      <c r="CH6" s="63">
        <v>40269</v>
      </c>
      <c r="CI6" s="62">
        <v>34.5</v>
      </c>
      <c r="CJ6" s="62">
        <v>38</v>
      </c>
      <c r="CK6" s="62">
        <v>34.349997999999999</v>
      </c>
      <c r="CL6" s="62">
        <v>37.900002000000001</v>
      </c>
      <c r="CM6" s="62">
        <v>37.900002000000001</v>
      </c>
      <c r="CN6" s="57">
        <v>705500</v>
      </c>
      <c r="CO6" s="63">
        <v>35886</v>
      </c>
      <c r="CP6" s="62">
        <v>11.09375</v>
      </c>
      <c r="CQ6" s="62">
        <v>12.25</v>
      </c>
      <c r="CR6" s="62">
        <v>8.28125</v>
      </c>
      <c r="CS6" s="62">
        <v>9.59375</v>
      </c>
      <c r="CT6" s="62">
        <v>8.1465440000000005</v>
      </c>
      <c r="CU6" s="57">
        <v>17524800</v>
      </c>
    </row>
    <row r="7" spans="2:99" x14ac:dyDescent="0.15">
      <c r="B7" s="63">
        <v>31138</v>
      </c>
      <c r="C7" s="57">
        <v>9.8771999999999999E-2</v>
      </c>
      <c r="D7" s="57">
        <v>0.10267900000000001</v>
      </c>
      <c r="E7" s="57">
        <v>8.7611999999999995E-2</v>
      </c>
      <c r="F7" s="57">
        <v>9.4866000000000006E-2</v>
      </c>
      <c r="G7" s="57">
        <v>7.4468000000000006E-2</v>
      </c>
      <c r="H7" s="57">
        <v>2868028800</v>
      </c>
      <c r="I7" s="63">
        <v>31138</v>
      </c>
      <c r="J7" s="57">
        <v>0</v>
      </c>
      <c r="K7" s="57">
        <v>5.03125</v>
      </c>
      <c r="L7" s="57">
        <v>4.4375</v>
      </c>
      <c r="M7" s="57">
        <v>4.96875</v>
      </c>
      <c r="N7" s="57">
        <v>1.8109569999999999</v>
      </c>
      <c r="O7" s="57">
        <v>13404800</v>
      </c>
      <c r="P7" s="63">
        <v>31138</v>
      </c>
      <c r="Q7" s="57">
        <v>5.2945159999999998</v>
      </c>
      <c r="R7" s="57">
        <v>5.7612059999999996</v>
      </c>
      <c r="S7" s="57">
        <v>5.1818669999999996</v>
      </c>
      <c r="T7" s="57">
        <v>5.5520009999999997</v>
      </c>
      <c r="U7" s="57">
        <v>2.773863</v>
      </c>
      <c r="V7" s="57">
        <v>88180984</v>
      </c>
      <c r="W7" s="63">
        <v>31138</v>
      </c>
      <c r="X7" s="57">
        <v>1.4583330000000001</v>
      </c>
      <c r="Y7" s="57">
        <v>1.5052080000000001</v>
      </c>
      <c r="Z7" s="57">
        <v>1.4088540000000001</v>
      </c>
      <c r="AA7" s="57">
        <v>1.4270830000000001</v>
      </c>
      <c r="AB7" s="57">
        <v>0.60520300000000005</v>
      </c>
      <c r="AC7" s="57">
        <v>331833600</v>
      </c>
      <c r="AD7" s="63">
        <v>42309</v>
      </c>
      <c r="AE7" s="57">
        <v>78.430000000000007</v>
      </c>
      <c r="AF7" s="57">
        <v>78.930000000000007</v>
      </c>
      <c r="AG7" s="57">
        <v>70.25</v>
      </c>
      <c r="AH7" s="57">
        <v>73.690002000000007</v>
      </c>
      <c r="AI7" s="57">
        <v>57.850867999999998</v>
      </c>
      <c r="AJ7" s="57">
        <v>69191300</v>
      </c>
      <c r="AK7" s="63">
        <v>34731</v>
      </c>
      <c r="AL7" s="62">
        <v>7.0625</v>
      </c>
      <c r="AM7" s="62">
        <v>7.3125</v>
      </c>
      <c r="AN7" s="62">
        <v>6.875</v>
      </c>
      <c r="AO7" s="62">
        <v>7.3125</v>
      </c>
      <c r="AP7" s="62">
        <v>5.9082569999999999</v>
      </c>
      <c r="AQ7" s="57">
        <v>43003400</v>
      </c>
      <c r="AR7" s="63">
        <v>31138</v>
      </c>
      <c r="AS7" s="62">
        <v>9.3445260000000001</v>
      </c>
      <c r="AT7" s="62">
        <v>9.89255</v>
      </c>
      <c r="AU7" s="62">
        <v>9.2742660000000008</v>
      </c>
      <c r="AV7" s="62">
        <v>9.7941870000000009</v>
      </c>
      <c r="AW7" s="62">
        <v>1.8979999999999999</v>
      </c>
      <c r="AX7" s="57">
        <v>14820045</v>
      </c>
      <c r="AY7" s="63">
        <v>31138</v>
      </c>
      <c r="AZ7" s="62">
        <v>1.4791669999999999</v>
      </c>
      <c r="BA7" s="62">
        <v>1.6666669999999999</v>
      </c>
      <c r="BB7" s="62">
        <v>1.4722219999999999</v>
      </c>
      <c r="BC7" s="62">
        <v>1.638889</v>
      </c>
      <c r="BD7" s="58">
        <v>0.60630399999999995</v>
      </c>
      <c r="BE7" s="57">
        <v>3087000</v>
      </c>
      <c r="BF7" s="63">
        <v>39965</v>
      </c>
      <c r="BG7" s="62">
        <v>4.8</v>
      </c>
      <c r="BH7" s="62">
        <v>4.8</v>
      </c>
      <c r="BI7" s="62">
        <v>3.75</v>
      </c>
      <c r="BJ7" s="62">
        <v>4.0199999999999996</v>
      </c>
      <c r="BK7" s="62">
        <v>3.9914670000000001</v>
      </c>
      <c r="BL7" s="57">
        <v>8530300</v>
      </c>
      <c r="BM7" s="63">
        <v>35096</v>
      </c>
      <c r="BN7" s="62">
        <v>5.5250000000000004</v>
      </c>
      <c r="BO7" s="62">
        <v>6.45</v>
      </c>
      <c r="BP7" s="62">
        <v>5.4749999999999996</v>
      </c>
      <c r="BQ7" s="62">
        <v>5.9</v>
      </c>
      <c r="BR7" s="62">
        <v>5.9</v>
      </c>
      <c r="BS7" s="57">
        <v>4284000</v>
      </c>
      <c r="BT7" s="63">
        <v>40603</v>
      </c>
      <c r="BU7" s="62">
        <v>33.689999</v>
      </c>
      <c r="BV7" s="62">
        <v>33.75</v>
      </c>
      <c r="BW7" s="62">
        <v>30.200001</v>
      </c>
      <c r="BX7" s="62">
        <v>31.030000999999999</v>
      </c>
      <c r="BY7" s="62">
        <v>23.982893000000001</v>
      </c>
      <c r="BZ7" s="57">
        <v>364010100</v>
      </c>
      <c r="CA7" s="63">
        <v>31138</v>
      </c>
      <c r="CB7" s="62">
        <v>3.411861</v>
      </c>
      <c r="CC7" s="62">
        <v>3.8204009999999999</v>
      </c>
      <c r="CD7" s="62">
        <v>3.323528</v>
      </c>
      <c r="CE7" s="62">
        <v>3.6658189999999999</v>
      </c>
      <c r="CF7" s="62">
        <v>1.4147209999999999</v>
      </c>
      <c r="CG7" s="57">
        <v>6130214</v>
      </c>
      <c r="CH7" s="63">
        <v>40299</v>
      </c>
      <c r="CI7" s="62">
        <v>38.5</v>
      </c>
      <c r="CJ7" s="62">
        <v>39.990001999999997</v>
      </c>
      <c r="CK7" s="62">
        <v>35.25</v>
      </c>
      <c r="CL7" s="62">
        <v>36</v>
      </c>
      <c r="CM7" s="62">
        <v>36</v>
      </c>
      <c r="CN7" s="57">
        <v>587200</v>
      </c>
      <c r="CO7" s="63">
        <v>35916</v>
      </c>
      <c r="CP7" s="62">
        <v>9.5625</v>
      </c>
      <c r="CQ7" s="62">
        <v>10.28125</v>
      </c>
      <c r="CR7" s="62">
        <v>7.96875</v>
      </c>
      <c r="CS7" s="62">
        <v>7.984375</v>
      </c>
      <c r="CT7" s="62">
        <v>6.779941</v>
      </c>
      <c r="CU7" s="57">
        <v>12809600</v>
      </c>
    </row>
    <row r="8" spans="2:99" x14ac:dyDescent="0.15">
      <c r="B8" s="63">
        <v>31168</v>
      </c>
      <c r="C8" s="57">
        <v>9.4866000000000006E-2</v>
      </c>
      <c r="D8" s="57">
        <v>9.9330000000000002E-2</v>
      </c>
      <c r="E8" s="57">
        <v>7.5334999999999999E-2</v>
      </c>
      <c r="F8" s="57">
        <v>7.7566999999999997E-2</v>
      </c>
      <c r="G8" s="57">
        <v>6.0888999999999999E-2</v>
      </c>
      <c r="H8" s="57">
        <v>4639129600</v>
      </c>
      <c r="I8" s="63">
        <v>31168</v>
      </c>
      <c r="J8" s="57">
        <v>0</v>
      </c>
      <c r="K8" s="57">
        <v>5.375</v>
      </c>
      <c r="L8" s="57">
        <v>4.8125</v>
      </c>
      <c r="M8" s="57">
        <v>5.1875</v>
      </c>
      <c r="N8" s="57">
        <v>1.890684</v>
      </c>
      <c r="O8" s="57">
        <v>13924800</v>
      </c>
      <c r="P8" s="63">
        <v>31168</v>
      </c>
      <c r="Q8" s="57">
        <v>5.5520009999999997</v>
      </c>
      <c r="R8" s="57">
        <v>5.9865050000000002</v>
      </c>
      <c r="S8" s="57">
        <v>5.3749799999999999</v>
      </c>
      <c r="T8" s="57">
        <v>5.9221339999999998</v>
      </c>
      <c r="U8" s="57">
        <v>2.9587870000000001</v>
      </c>
      <c r="V8" s="57">
        <v>122704284</v>
      </c>
      <c r="W8" s="63">
        <v>31168</v>
      </c>
      <c r="X8" s="57">
        <v>1.4270830000000001</v>
      </c>
      <c r="Y8" s="57">
        <v>1.4661459999999999</v>
      </c>
      <c r="Z8" s="57">
        <v>1.375</v>
      </c>
      <c r="AA8" s="57">
        <v>1.4140630000000001</v>
      </c>
      <c r="AB8" s="57">
        <v>0.59968200000000005</v>
      </c>
      <c r="AC8" s="57">
        <v>336014400</v>
      </c>
      <c r="AD8" s="63">
        <v>42339</v>
      </c>
      <c r="AE8" s="57">
        <v>74.230002999999996</v>
      </c>
      <c r="AF8" s="57">
        <v>75</v>
      </c>
      <c r="AG8" s="57">
        <v>69.389999000000003</v>
      </c>
      <c r="AH8" s="57">
        <v>72.760002</v>
      </c>
      <c r="AI8" s="57">
        <v>57.579906000000001</v>
      </c>
      <c r="AJ8" s="57">
        <v>81390700</v>
      </c>
      <c r="AK8" s="63">
        <v>34759</v>
      </c>
      <c r="AL8" s="62">
        <v>7.3125</v>
      </c>
      <c r="AM8" s="62">
        <v>7.625</v>
      </c>
      <c r="AN8" s="62">
        <v>7.25</v>
      </c>
      <c r="AO8" s="62">
        <v>7.4375</v>
      </c>
      <c r="AP8" s="62">
        <v>6.0092540000000003</v>
      </c>
      <c r="AQ8" s="57">
        <v>57260000</v>
      </c>
      <c r="AR8" s="63">
        <v>31168</v>
      </c>
      <c r="AS8" s="62">
        <v>9.7941870000000009</v>
      </c>
      <c r="AT8" s="62">
        <v>10.215744000000001</v>
      </c>
      <c r="AU8" s="62">
        <v>9.6115119999999994</v>
      </c>
      <c r="AV8" s="62">
        <v>10.103329</v>
      </c>
      <c r="AW8" s="62">
        <v>1.9579070000000001</v>
      </c>
      <c r="AX8" s="57">
        <v>19313198</v>
      </c>
      <c r="AY8" s="63">
        <v>31168</v>
      </c>
      <c r="AZ8" s="62">
        <v>1.638889</v>
      </c>
      <c r="BA8" s="62">
        <v>1.9583330000000001</v>
      </c>
      <c r="BB8" s="62">
        <v>1.625</v>
      </c>
      <c r="BC8" s="62">
        <v>1.9583330000000001</v>
      </c>
      <c r="BD8" s="58">
        <v>0.72448199999999996</v>
      </c>
      <c r="BE8" s="57">
        <v>2498400</v>
      </c>
      <c r="BF8" s="63">
        <v>39995</v>
      </c>
      <c r="BG8" s="62">
        <v>4.05</v>
      </c>
      <c r="BH8" s="62">
        <v>5.7</v>
      </c>
      <c r="BI8" s="62">
        <v>4</v>
      </c>
      <c r="BJ8" s="62">
        <v>5.69</v>
      </c>
      <c r="BK8" s="62">
        <v>5.6496139999999997</v>
      </c>
      <c r="BL8" s="57">
        <v>7486600</v>
      </c>
      <c r="BM8" s="63">
        <v>35125</v>
      </c>
      <c r="BN8" s="62">
        <v>5.95</v>
      </c>
      <c r="BO8" s="62">
        <v>6.25</v>
      </c>
      <c r="BP8" s="62">
        <v>5.8</v>
      </c>
      <c r="BQ8" s="62">
        <v>6.2249999999999996</v>
      </c>
      <c r="BR8" s="62">
        <v>6.2249999999999996</v>
      </c>
      <c r="BS8" s="57">
        <v>3358000</v>
      </c>
      <c r="BT8" s="63">
        <v>40634</v>
      </c>
      <c r="BU8" s="62">
        <v>31.389999</v>
      </c>
      <c r="BV8" s="62">
        <v>33.279998999999997</v>
      </c>
      <c r="BW8" s="62">
        <v>29.17</v>
      </c>
      <c r="BX8" s="62">
        <v>32.090000000000003</v>
      </c>
      <c r="BY8" s="62">
        <v>24.802157999999999</v>
      </c>
      <c r="BZ8" s="57">
        <v>304610100</v>
      </c>
      <c r="CA8" s="63">
        <v>31168</v>
      </c>
      <c r="CB8" s="62">
        <v>3.6658189999999999</v>
      </c>
      <c r="CC8" s="62">
        <v>3.8756089999999999</v>
      </c>
      <c r="CD8" s="62">
        <v>3.4891529999999999</v>
      </c>
      <c r="CE8" s="62">
        <v>3.8314430000000002</v>
      </c>
      <c r="CF8" s="62">
        <v>1.478639</v>
      </c>
      <c r="CG8" s="57">
        <v>8358147</v>
      </c>
      <c r="CH8" s="63">
        <v>40330</v>
      </c>
      <c r="CI8" s="62">
        <v>36</v>
      </c>
      <c r="CJ8" s="62">
        <v>36</v>
      </c>
      <c r="CK8" s="62">
        <v>33.75</v>
      </c>
      <c r="CL8" s="62">
        <v>35.299999</v>
      </c>
      <c r="CM8" s="62">
        <v>35.299999</v>
      </c>
      <c r="CN8" s="57">
        <v>1066400</v>
      </c>
      <c r="CO8" s="63">
        <v>35947</v>
      </c>
      <c r="CP8" s="62">
        <v>7.90625</v>
      </c>
      <c r="CQ8" s="62">
        <v>10.78125</v>
      </c>
      <c r="CR8" s="62">
        <v>6.5</v>
      </c>
      <c r="CS8" s="62">
        <v>9.34375</v>
      </c>
      <c r="CT8" s="62">
        <v>7.9342560000000004</v>
      </c>
      <c r="CU8" s="57">
        <v>22714000</v>
      </c>
    </row>
    <row r="9" spans="2:99" x14ac:dyDescent="0.15">
      <c r="B9" s="63">
        <v>31199</v>
      </c>
      <c r="C9" s="57">
        <v>7.5893000000000002E-2</v>
      </c>
      <c r="D9" s="57">
        <v>8.2588999999999996E-2</v>
      </c>
      <c r="E9" s="57">
        <v>6.5848000000000004E-2</v>
      </c>
      <c r="F9" s="57">
        <v>8.0356999999999998E-2</v>
      </c>
      <c r="G9" s="57">
        <v>6.3078999999999996E-2</v>
      </c>
      <c r="H9" s="57">
        <v>5811388800</v>
      </c>
      <c r="I9" s="63">
        <v>31199</v>
      </c>
      <c r="J9" s="57">
        <v>0</v>
      </c>
      <c r="K9" s="57">
        <v>5.515625</v>
      </c>
      <c r="L9" s="57">
        <v>5.125</v>
      </c>
      <c r="M9" s="57">
        <v>5.4375</v>
      </c>
      <c r="N9" s="57">
        <v>1.9818009999999999</v>
      </c>
      <c r="O9" s="57">
        <v>8670400</v>
      </c>
      <c r="P9" s="63">
        <v>31199</v>
      </c>
      <c r="Q9" s="57">
        <v>6.0186900000000003</v>
      </c>
      <c r="R9" s="57">
        <v>6.3566380000000002</v>
      </c>
      <c r="S9" s="57">
        <v>5.8577630000000003</v>
      </c>
      <c r="T9" s="57">
        <v>6.1152470000000001</v>
      </c>
      <c r="U9" s="57">
        <v>3.0552700000000002</v>
      </c>
      <c r="V9" s="57">
        <v>131982528</v>
      </c>
      <c r="W9" s="63">
        <v>31199</v>
      </c>
      <c r="X9" s="57">
        <v>1.4140630000000001</v>
      </c>
      <c r="Y9" s="57">
        <v>1.5026040000000001</v>
      </c>
      <c r="Z9" s="57">
        <v>1.3854169999999999</v>
      </c>
      <c r="AA9" s="57">
        <v>1.4453130000000001</v>
      </c>
      <c r="AB9" s="57">
        <v>0.61293500000000001</v>
      </c>
      <c r="AC9" s="57">
        <v>457723200</v>
      </c>
      <c r="AD9" s="63">
        <v>42370</v>
      </c>
      <c r="AE9" s="57">
        <v>71.379997000000003</v>
      </c>
      <c r="AF9" s="57">
        <v>78.220000999999996</v>
      </c>
      <c r="AG9" s="57">
        <v>68.180000000000007</v>
      </c>
      <c r="AH9" s="57">
        <v>78.059997999999993</v>
      </c>
      <c r="AI9" s="57">
        <v>62.280898999999998</v>
      </c>
      <c r="AJ9" s="57">
        <v>80775800</v>
      </c>
      <c r="AK9" s="63">
        <v>34790</v>
      </c>
      <c r="AL9" s="62">
        <v>7.4375</v>
      </c>
      <c r="AM9" s="62">
        <v>7.625</v>
      </c>
      <c r="AN9" s="62">
        <v>7.125</v>
      </c>
      <c r="AO9" s="62">
        <v>7.375</v>
      </c>
      <c r="AP9" s="62">
        <v>5.9587560000000002</v>
      </c>
      <c r="AQ9" s="57">
        <v>40168800</v>
      </c>
      <c r="AR9" s="63">
        <v>31199</v>
      </c>
      <c r="AS9" s="62">
        <v>10.103329</v>
      </c>
      <c r="AT9" s="62">
        <v>10.510835</v>
      </c>
      <c r="AU9" s="62">
        <v>10.103329</v>
      </c>
      <c r="AV9" s="62">
        <v>10.412471</v>
      </c>
      <c r="AW9" s="62">
        <v>2.0178150000000001</v>
      </c>
      <c r="AX9" s="57">
        <v>33997134</v>
      </c>
      <c r="AY9" s="63">
        <v>31199</v>
      </c>
      <c r="AZ9" s="62">
        <v>1.9583330000000001</v>
      </c>
      <c r="BA9" s="62">
        <v>2.125</v>
      </c>
      <c r="BB9" s="62">
        <v>1.951389</v>
      </c>
      <c r="BC9" s="62">
        <v>2.125</v>
      </c>
      <c r="BD9" s="58">
        <v>0.78614099999999998</v>
      </c>
      <c r="BE9" s="57">
        <v>2538000</v>
      </c>
      <c r="BF9" s="63">
        <v>40026</v>
      </c>
      <c r="BG9" s="62">
        <v>6.2</v>
      </c>
      <c r="BH9" s="62">
        <v>6.39</v>
      </c>
      <c r="BI9" s="62">
        <v>5.42</v>
      </c>
      <c r="BJ9" s="62">
        <v>6.23</v>
      </c>
      <c r="BK9" s="62">
        <v>6.1857810000000004</v>
      </c>
      <c r="BL9" s="57">
        <v>7525100</v>
      </c>
      <c r="BM9" s="63">
        <v>35156</v>
      </c>
      <c r="BN9" s="62">
        <v>6.2</v>
      </c>
      <c r="BO9" s="62">
        <v>8.1</v>
      </c>
      <c r="BP9" s="62">
        <v>6.2</v>
      </c>
      <c r="BQ9" s="62">
        <v>7.65</v>
      </c>
      <c r="BR9" s="62">
        <v>7.65</v>
      </c>
      <c r="BS9" s="57">
        <v>22869000</v>
      </c>
      <c r="BT9" s="63">
        <v>40664</v>
      </c>
      <c r="BU9" s="62">
        <v>32.409999999999997</v>
      </c>
      <c r="BV9" s="62">
        <v>33.470001000000003</v>
      </c>
      <c r="BW9" s="62">
        <v>30.5</v>
      </c>
      <c r="BX9" s="62">
        <v>31.809999000000001</v>
      </c>
      <c r="BY9" s="62">
        <v>24.585750999999998</v>
      </c>
      <c r="BZ9" s="57">
        <v>275094300</v>
      </c>
      <c r="CA9" s="63">
        <v>31199</v>
      </c>
      <c r="CB9" s="62">
        <v>3.8314430000000002</v>
      </c>
      <c r="CC9" s="62">
        <v>4.118525</v>
      </c>
      <c r="CD9" s="62">
        <v>3.8314430000000002</v>
      </c>
      <c r="CE9" s="62">
        <v>3.9308179999999999</v>
      </c>
      <c r="CF9" s="62">
        <v>1.5169900000000001</v>
      </c>
      <c r="CG9" s="57">
        <v>6097382</v>
      </c>
      <c r="CH9" s="63">
        <v>40360</v>
      </c>
      <c r="CI9" s="62">
        <v>35.5</v>
      </c>
      <c r="CJ9" s="62">
        <v>37</v>
      </c>
      <c r="CK9" s="62">
        <v>34.5</v>
      </c>
      <c r="CL9" s="62">
        <v>36.5</v>
      </c>
      <c r="CM9" s="62">
        <v>36.5</v>
      </c>
      <c r="CN9" s="57">
        <v>1449400</v>
      </c>
      <c r="CO9" s="63">
        <v>35977</v>
      </c>
      <c r="CP9" s="62">
        <v>9.625</v>
      </c>
      <c r="CQ9" s="62">
        <v>11.21875</v>
      </c>
      <c r="CR9" s="62">
        <v>7.75</v>
      </c>
      <c r="CS9" s="62">
        <v>7.75</v>
      </c>
      <c r="CT9" s="62">
        <v>6.580921</v>
      </c>
      <c r="CU9" s="57">
        <v>16618400</v>
      </c>
    </row>
    <row r="10" spans="2:99" x14ac:dyDescent="0.15">
      <c r="B10" s="63">
        <v>31229</v>
      </c>
      <c r="C10" s="57">
        <v>8.0915000000000001E-2</v>
      </c>
      <c r="D10" s="57">
        <v>8.1473000000000004E-2</v>
      </c>
      <c r="E10" s="57">
        <v>7.0871000000000003E-2</v>
      </c>
      <c r="F10" s="57">
        <v>7.0871000000000003E-2</v>
      </c>
      <c r="G10" s="57">
        <v>5.5632000000000001E-2</v>
      </c>
      <c r="H10" s="57">
        <v>2600595200</v>
      </c>
      <c r="I10" s="63">
        <v>31229</v>
      </c>
      <c r="J10" s="57">
        <v>0</v>
      </c>
      <c r="K10" s="57">
        <v>5.546875</v>
      </c>
      <c r="L10" s="57">
        <v>4.9375</v>
      </c>
      <c r="M10" s="57">
        <v>5.15625</v>
      </c>
      <c r="N10" s="57">
        <v>1.8792949999999999</v>
      </c>
      <c r="O10" s="57">
        <v>7009600</v>
      </c>
      <c r="P10" s="63">
        <v>31229</v>
      </c>
      <c r="Q10" s="57">
        <v>6.1474320000000002</v>
      </c>
      <c r="R10" s="57">
        <v>6.2278960000000003</v>
      </c>
      <c r="S10" s="57">
        <v>5.4232589999999998</v>
      </c>
      <c r="T10" s="57">
        <v>5.6968350000000001</v>
      </c>
      <c r="U10" s="57">
        <v>2.865227</v>
      </c>
      <c r="V10" s="57">
        <v>113401960</v>
      </c>
      <c r="W10" s="63">
        <v>31229</v>
      </c>
      <c r="X10" s="57">
        <v>1.4453130000000001</v>
      </c>
      <c r="Y10" s="57">
        <v>1.5598959999999999</v>
      </c>
      <c r="Z10" s="57">
        <v>1.4010419999999999</v>
      </c>
      <c r="AA10" s="57">
        <v>1.5052080000000001</v>
      </c>
      <c r="AB10" s="57">
        <v>0.64528099999999999</v>
      </c>
      <c r="AC10" s="57">
        <v>522912000</v>
      </c>
      <c r="AD10" s="63">
        <v>42401</v>
      </c>
      <c r="AE10" s="57">
        <v>77.370002999999997</v>
      </c>
      <c r="AF10" s="57">
        <v>78.900002000000001</v>
      </c>
      <c r="AG10" s="57">
        <v>70.010002</v>
      </c>
      <c r="AH10" s="57">
        <v>77.019997000000004</v>
      </c>
      <c r="AI10" s="57">
        <v>61.451126000000002</v>
      </c>
      <c r="AJ10" s="57">
        <v>93718300</v>
      </c>
      <c r="AK10" s="63">
        <v>34820</v>
      </c>
      <c r="AL10" s="62">
        <v>7.375</v>
      </c>
      <c r="AM10" s="62">
        <v>7.875</v>
      </c>
      <c r="AN10" s="62">
        <v>7.3125</v>
      </c>
      <c r="AO10" s="62">
        <v>7.5</v>
      </c>
      <c r="AP10" s="62">
        <v>6.0597510000000003</v>
      </c>
      <c r="AQ10" s="57">
        <v>50787200</v>
      </c>
      <c r="AR10" s="63">
        <v>31229</v>
      </c>
      <c r="AS10" s="62">
        <v>10.412471</v>
      </c>
      <c r="AT10" s="62">
        <v>10.904287999999999</v>
      </c>
      <c r="AU10" s="62">
        <v>9.8082390000000004</v>
      </c>
      <c r="AV10" s="62">
        <v>9.9487579999999998</v>
      </c>
      <c r="AW10" s="62">
        <v>1.9314990000000001</v>
      </c>
      <c r="AX10" s="57">
        <v>27071033</v>
      </c>
      <c r="AY10" s="63">
        <v>31229</v>
      </c>
      <c r="AZ10" s="62">
        <v>2.125</v>
      </c>
      <c r="BA10" s="62">
        <v>2.375</v>
      </c>
      <c r="BB10" s="62">
        <v>1.9027780000000001</v>
      </c>
      <c r="BC10" s="62">
        <v>1.9027780000000001</v>
      </c>
      <c r="BD10" s="58">
        <v>0.70392900000000003</v>
      </c>
      <c r="BE10" s="57">
        <v>4174200</v>
      </c>
      <c r="BF10" s="63">
        <v>40057</v>
      </c>
      <c r="BG10" s="62">
        <v>6.28</v>
      </c>
      <c r="BH10" s="62">
        <v>9.5</v>
      </c>
      <c r="BI10" s="62">
        <v>6.15</v>
      </c>
      <c r="BJ10" s="62">
        <v>8.25</v>
      </c>
      <c r="BK10" s="62">
        <v>8.1914429999999996</v>
      </c>
      <c r="BL10" s="57">
        <v>12862200</v>
      </c>
      <c r="BM10" s="63">
        <v>35186</v>
      </c>
      <c r="BN10" s="62">
        <v>7.6749999999999998</v>
      </c>
      <c r="BO10" s="62">
        <v>9.1</v>
      </c>
      <c r="BP10" s="62">
        <v>7.0250000000000004</v>
      </c>
      <c r="BQ10" s="62">
        <v>8.25</v>
      </c>
      <c r="BR10" s="62">
        <v>8.25</v>
      </c>
      <c r="BS10" s="57">
        <v>7425500</v>
      </c>
      <c r="BT10" s="63">
        <v>40695</v>
      </c>
      <c r="BU10" s="62">
        <v>31.700001</v>
      </c>
      <c r="BV10" s="62">
        <v>31.700001</v>
      </c>
      <c r="BW10" s="62">
        <v>28.17</v>
      </c>
      <c r="BX10" s="62">
        <v>30.360001</v>
      </c>
      <c r="BY10" s="62">
        <v>23.465057000000002</v>
      </c>
      <c r="BZ10" s="57">
        <v>357738600</v>
      </c>
      <c r="CA10" s="63">
        <v>31229</v>
      </c>
      <c r="CB10" s="62">
        <v>3.9308179999999999</v>
      </c>
      <c r="CC10" s="62">
        <v>4.3835240000000004</v>
      </c>
      <c r="CD10" s="62">
        <v>3.7541519999999999</v>
      </c>
      <c r="CE10" s="62">
        <v>3.8204009999999999</v>
      </c>
      <c r="CF10" s="62">
        <v>1.474378</v>
      </c>
      <c r="CG10" s="57">
        <v>11268725</v>
      </c>
      <c r="CH10" s="63">
        <v>40391</v>
      </c>
      <c r="CI10" s="62">
        <v>36.400002000000001</v>
      </c>
      <c r="CJ10" s="62">
        <v>36.540000999999997</v>
      </c>
      <c r="CK10" s="62">
        <v>33.75</v>
      </c>
      <c r="CL10" s="62">
        <v>33.75</v>
      </c>
      <c r="CM10" s="62">
        <v>33.75</v>
      </c>
      <c r="CN10" s="57">
        <v>1155900</v>
      </c>
      <c r="CO10" s="63">
        <v>36008</v>
      </c>
      <c r="CP10" s="62">
        <v>7.75</v>
      </c>
      <c r="CQ10" s="62">
        <v>8.59375</v>
      </c>
      <c r="CR10" s="62">
        <v>6.53125</v>
      </c>
      <c r="CS10" s="62">
        <v>7.09375</v>
      </c>
      <c r="CT10" s="62">
        <v>6.0236650000000003</v>
      </c>
      <c r="CU10" s="57">
        <v>16520400</v>
      </c>
    </row>
    <row r="11" spans="2:99" x14ac:dyDescent="0.15">
      <c r="B11" s="63">
        <v>31260</v>
      </c>
      <c r="C11" s="57">
        <v>7.0871000000000003E-2</v>
      </c>
      <c r="D11" s="57">
        <v>7.1986999999999995E-2</v>
      </c>
      <c r="E11" s="57">
        <v>6.4731999999999998E-2</v>
      </c>
      <c r="F11" s="57">
        <v>6.6963999999999996E-2</v>
      </c>
      <c r="G11" s="57">
        <v>5.2566000000000002E-2</v>
      </c>
      <c r="H11" s="57">
        <v>1818745600</v>
      </c>
      <c r="I11" s="63">
        <v>31260</v>
      </c>
      <c r="J11" s="57">
        <v>0</v>
      </c>
      <c r="K11" s="57">
        <v>5.25</v>
      </c>
      <c r="L11" s="57">
        <v>4.625</v>
      </c>
      <c r="M11" s="57">
        <v>4.71875</v>
      </c>
      <c r="N11" s="57">
        <v>1.71984</v>
      </c>
      <c r="O11" s="57">
        <v>19220000</v>
      </c>
      <c r="P11" s="63">
        <v>31260</v>
      </c>
      <c r="Q11" s="57">
        <v>5.7612059999999996</v>
      </c>
      <c r="R11" s="57">
        <v>5.825577</v>
      </c>
      <c r="S11" s="57">
        <v>5.3106090000000004</v>
      </c>
      <c r="T11" s="57">
        <v>5.3106090000000004</v>
      </c>
      <c r="U11" s="57">
        <v>2.6709740000000002</v>
      </c>
      <c r="V11" s="57">
        <v>90254123</v>
      </c>
      <c r="W11" s="63">
        <v>31260</v>
      </c>
      <c r="X11" s="57">
        <v>1.5078130000000001</v>
      </c>
      <c r="Y11" s="57">
        <v>1.5416669999999999</v>
      </c>
      <c r="Z11" s="57">
        <v>1.4739580000000001</v>
      </c>
      <c r="AA11" s="57">
        <v>1.4921880000000001</v>
      </c>
      <c r="AB11" s="57">
        <v>0.63969900000000002</v>
      </c>
      <c r="AC11" s="57">
        <v>209078400</v>
      </c>
      <c r="AD11" s="63">
        <v>42430</v>
      </c>
      <c r="AE11" s="57">
        <v>77.660004000000001</v>
      </c>
      <c r="AF11" s="57">
        <v>79.050003000000004</v>
      </c>
      <c r="AG11" s="57">
        <v>75.550003000000004</v>
      </c>
      <c r="AH11" s="57">
        <v>78.559997999999993</v>
      </c>
      <c r="AI11" s="57">
        <v>62.679844000000003</v>
      </c>
      <c r="AJ11" s="57">
        <v>77769600</v>
      </c>
      <c r="AK11" s="63">
        <v>34851</v>
      </c>
      <c r="AL11" s="62">
        <v>7.5</v>
      </c>
      <c r="AM11" s="62">
        <v>7.75</v>
      </c>
      <c r="AN11" s="62">
        <v>7.375</v>
      </c>
      <c r="AO11" s="62">
        <v>7.4375</v>
      </c>
      <c r="AP11" s="62">
        <v>6.0092540000000003</v>
      </c>
      <c r="AQ11" s="57">
        <v>62688400</v>
      </c>
      <c r="AR11" s="63">
        <v>31260</v>
      </c>
      <c r="AS11" s="62">
        <v>9.9628099999999993</v>
      </c>
      <c r="AT11" s="62">
        <v>10.300056</v>
      </c>
      <c r="AU11" s="62">
        <v>9.7520310000000006</v>
      </c>
      <c r="AV11" s="62">
        <v>10.243848</v>
      </c>
      <c r="AW11" s="62">
        <v>1.9887889999999999</v>
      </c>
      <c r="AX11" s="57">
        <v>19822916</v>
      </c>
      <c r="AY11" s="63">
        <v>31260</v>
      </c>
      <c r="AZ11" s="62">
        <v>1.9444440000000001</v>
      </c>
      <c r="BA11" s="62">
        <v>2.0138889999999998</v>
      </c>
      <c r="BB11" s="62">
        <v>1.9027780000000001</v>
      </c>
      <c r="BC11" s="62">
        <v>1.9305559999999999</v>
      </c>
      <c r="BD11" s="58">
        <v>0.71420600000000001</v>
      </c>
      <c r="BE11" s="57">
        <v>3009600</v>
      </c>
      <c r="BF11" s="63">
        <v>40087</v>
      </c>
      <c r="BG11" s="62">
        <v>8.25</v>
      </c>
      <c r="BH11" s="62">
        <v>11.25</v>
      </c>
      <c r="BI11" s="62">
        <v>7.55</v>
      </c>
      <c r="BJ11" s="62">
        <v>8.75</v>
      </c>
      <c r="BK11" s="62">
        <v>8.6878949999999993</v>
      </c>
      <c r="BL11" s="57">
        <v>13835900</v>
      </c>
      <c r="BM11" s="63">
        <v>35217</v>
      </c>
      <c r="BN11" s="62">
        <v>8.2249999999999996</v>
      </c>
      <c r="BO11" s="62">
        <v>8.4499999999999993</v>
      </c>
      <c r="BP11" s="62">
        <v>7.375</v>
      </c>
      <c r="BQ11" s="62">
        <v>8.4499999999999993</v>
      </c>
      <c r="BR11" s="62">
        <v>8.4499999999999993</v>
      </c>
      <c r="BS11" s="57">
        <v>3276000</v>
      </c>
      <c r="BT11" s="63">
        <v>40725</v>
      </c>
      <c r="BU11" s="62">
        <v>30.35</v>
      </c>
      <c r="BV11" s="62">
        <v>32.080002</v>
      </c>
      <c r="BW11" s="62">
        <v>27.309999000000001</v>
      </c>
      <c r="BX11" s="62">
        <v>27.68</v>
      </c>
      <c r="BY11" s="62">
        <v>21.393698000000001</v>
      </c>
      <c r="BZ11" s="57">
        <v>219484000</v>
      </c>
      <c r="CA11" s="63">
        <v>31260</v>
      </c>
      <c r="CB11" s="62">
        <v>3.8204009999999999</v>
      </c>
      <c r="CC11" s="62">
        <v>4.1516500000000001</v>
      </c>
      <c r="CD11" s="62">
        <v>3.6437349999999999</v>
      </c>
      <c r="CE11" s="62">
        <v>3.698944</v>
      </c>
      <c r="CF11" s="62">
        <v>1.427505</v>
      </c>
      <c r="CG11" s="57">
        <v>14518927</v>
      </c>
      <c r="CH11" s="63">
        <v>40422</v>
      </c>
      <c r="CI11" s="62">
        <v>34</v>
      </c>
      <c r="CJ11" s="62">
        <v>38</v>
      </c>
      <c r="CK11" s="62">
        <v>32.009998000000003</v>
      </c>
      <c r="CL11" s="62">
        <v>32.5</v>
      </c>
      <c r="CM11" s="62">
        <v>32.5</v>
      </c>
      <c r="CN11" s="57">
        <v>879900</v>
      </c>
      <c r="CO11" s="63">
        <v>36039</v>
      </c>
      <c r="CP11" s="62">
        <v>7</v>
      </c>
      <c r="CQ11" s="62">
        <v>7.8125</v>
      </c>
      <c r="CR11" s="62">
        <v>5.46875</v>
      </c>
      <c r="CS11" s="62">
        <v>6.8125</v>
      </c>
      <c r="CT11" s="62">
        <v>5.7848420000000003</v>
      </c>
      <c r="CU11" s="57">
        <v>14321200</v>
      </c>
    </row>
    <row r="12" spans="2:99" x14ac:dyDescent="0.15">
      <c r="B12" s="63">
        <v>31291</v>
      </c>
      <c r="C12" s="57">
        <v>6.6963999999999996E-2</v>
      </c>
      <c r="D12" s="57">
        <v>7.7008999999999994E-2</v>
      </c>
      <c r="E12" s="57">
        <v>6.5848000000000004E-2</v>
      </c>
      <c r="F12" s="57">
        <v>7.0313000000000001E-2</v>
      </c>
      <c r="G12" s="57">
        <v>5.5194E-2</v>
      </c>
      <c r="H12" s="57">
        <v>1797199304</v>
      </c>
      <c r="I12" s="63">
        <v>31291</v>
      </c>
      <c r="J12" s="57">
        <v>0</v>
      </c>
      <c r="K12" s="57">
        <v>4.734375</v>
      </c>
      <c r="L12" s="57">
        <v>4.234375</v>
      </c>
      <c r="M12" s="57">
        <v>4.390625</v>
      </c>
      <c r="N12" s="57">
        <v>1.600247</v>
      </c>
      <c r="O12" s="57">
        <v>6800800</v>
      </c>
      <c r="P12" s="63">
        <v>31291</v>
      </c>
      <c r="Q12" s="57">
        <v>5.326702</v>
      </c>
      <c r="R12" s="57">
        <v>5.5520009999999997</v>
      </c>
      <c r="S12" s="57">
        <v>5.1657739999999999</v>
      </c>
      <c r="T12" s="57">
        <v>5.3427949999999997</v>
      </c>
      <c r="U12" s="57">
        <v>2.687163</v>
      </c>
      <c r="V12" s="57">
        <v>111527671</v>
      </c>
      <c r="W12" s="63">
        <v>31291</v>
      </c>
      <c r="X12" s="57">
        <v>1.4921880000000001</v>
      </c>
      <c r="Y12" s="57">
        <v>1.5052080000000001</v>
      </c>
      <c r="Z12" s="57">
        <v>1.4036459999999999</v>
      </c>
      <c r="AA12" s="57">
        <v>1.453125</v>
      </c>
      <c r="AB12" s="57">
        <v>0.62295299999999998</v>
      </c>
      <c r="AC12" s="57">
        <v>397555200</v>
      </c>
      <c r="AD12" s="63">
        <v>42461</v>
      </c>
      <c r="AE12" s="57">
        <v>78.529999000000004</v>
      </c>
      <c r="AF12" s="57">
        <v>79.550003000000004</v>
      </c>
      <c r="AG12" s="57">
        <v>76.640998999999994</v>
      </c>
      <c r="AH12" s="57">
        <v>78.069999999999993</v>
      </c>
      <c r="AI12" s="57">
        <v>62.752785000000003</v>
      </c>
      <c r="AJ12" s="57">
        <v>55299300</v>
      </c>
      <c r="AK12" s="63">
        <v>34881</v>
      </c>
      <c r="AL12" s="62">
        <v>7.4375</v>
      </c>
      <c r="AM12" s="62">
        <v>8</v>
      </c>
      <c r="AN12" s="62">
        <v>7.1875</v>
      </c>
      <c r="AO12" s="62">
        <v>7.9375</v>
      </c>
      <c r="AP12" s="62">
        <v>6.4132379999999998</v>
      </c>
      <c r="AQ12" s="57">
        <v>58579200</v>
      </c>
      <c r="AR12" s="63">
        <v>31291</v>
      </c>
      <c r="AS12" s="62">
        <v>10.243848</v>
      </c>
      <c r="AT12" s="62">
        <v>10.468679</v>
      </c>
      <c r="AU12" s="62">
        <v>9.6255640000000007</v>
      </c>
      <c r="AV12" s="62">
        <v>9.6677199999999992</v>
      </c>
      <c r="AW12" s="62">
        <v>1.8769359999999999</v>
      </c>
      <c r="AX12" s="57">
        <v>35388407</v>
      </c>
      <c r="AY12" s="63">
        <v>31291</v>
      </c>
      <c r="AZ12" s="62">
        <v>1.9305559999999999</v>
      </c>
      <c r="BA12" s="62">
        <v>2.0833330000000001</v>
      </c>
      <c r="BB12" s="62">
        <v>1.9027780000000001</v>
      </c>
      <c r="BC12" s="62">
        <v>2.0416669999999999</v>
      </c>
      <c r="BD12" s="58">
        <v>0.75531099999999995</v>
      </c>
      <c r="BE12" s="57">
        <v>1873800</v>
      </c>
      <c r="BF12" s="63">
        <v>40118</v>
      </c>
      <c r="BG12" s="62">
        <v>9.41</v>
      </c>
      <c r="BH12" s="62">
        <v>9.8000000000000007</v>
      </c>
      <c r="BI12" s="62">
        <v>7.71</v>
      </c>
      <c r="BJ12" s="62">
        <v>8.7100000000000009</v>
      </c>
      <c r="BK12" s="62">
        <v>8.6481790000000007</v>
      </c>
      <c r="BL12" s="57">
        <v>8797500</v>
      </c>
      <c r="BM12" s="63">
        <v>35247</v>
      </c>
      <c r="BN12" s="62">
        <v>8.4</v>
      </c>
      <c r="BO12" s="62">
        <v>8.5250000000000004</v>
      </c>
      <c r="BP12" s="62">
        <v>6.4</v>
      </c>
      <c r="BQ12" s="62">
        <v>7.15</v>
      </c>
      <c r="BR12" s="62">
        <v>7.15</v>
      </c>
      <c r="BS12" s="57">
        <v>5094000</v>
      </c>
      <c r="BT12" s="63">
        <v>40756</v>
      </c>
      <c r="BU12" s="62">
        <v>28.879999000000002</v>
      </c>
      <c r="BV12" s="62">
        <v>28.879999000000002</v>
      </c>
      <c r="BW12" s="62">
        <v>21.18</v>
      </c>
      <c r="BX12" s="62">
        <v>24.030000999999999</v>
      </c>
      <c r="BY12" s="62">
        <v>18.572638000000001</v>
      </c>
      <c r="BZ12" s="57">
        <v>444275000</v>
      </c>
      <c r="CA12" s="63">
        <v>31291</v>
      </c>
      <c r="CB12" s="62">
        <v>3.698944</v>
      </c>
      <c r="CC12" s="62">
        <v>3.8093599999999999</v>
      </c>
      <c r="CD12" s="62">
        <v>3.433945</v>
      </c>
      <c r="CE12" s="62">
        <v>3.467069</v>
      </c>
      <c r="CF12" s="62">
        <v>1.3380190000000001</v>
      </c>
      <c r="CG12" s="57">
        <v>6695124</v>
      </c>
      <c r="CH12" s="63">
        <v>40452</v>
      </c>
      <c r="CI12" s="62">
        <v>33.5</v>
      </c>
      <c r="CJ12" s="62">
        <v>33.75</v>
      </c>
      <c r="CK12" s="62">
        <v>31.360001</v>
      </c>
      <c r="CL12" s="62">
        <v>32.479999999999997</v>
      </c>
      <c r="CM12" s="62">
        <v>32.479999999999997</v>
      </c>
      <c r="CN12" s="57">
        <v>3146000</v>
      </c>
      <c r="CO12" s="63">
        <v>36069</v>
      </c>
      <c r="CP12" s="62">
        <v>6.5625</v>
      </c>
      <c r="CQ12" s="62">
        <v>8.0625</v>
      </c>
      <c r="CR12" s="62">
        <v>4.84375</v>
      </c>
      <c r="CS12" s="62">
        <v>7.671875</v>
      </c>
      <c r="CT12" s="62">
        <v>6.5145809999999997</v>
      </c>
      <c r="CU12" s="57">
        <v>22418400</v>
      </c>
    </row>
    <row r="13" spans="2:99" x14ac:dyDescent="0.15">
      <c r="B13" s="63">
        <v>31321</v>
      </c>
      <c r="C13" s="57">
        <v>7.0313000000000001E-2</v>
      </c>
      <c r="D13" s="57">
        <v>8.5938000000000001E-2</v>
      </c>
      <c r="E13" s="57">
        <v>6.6963999999999996E-2</v>
      </c>
      <c r="F13" s="57">
        <v>8.3146999999999999E-2</v>
      </c>
      <c r="G13" s="57">
        <v>6.5268999999999994E-2</v>
      </c>
      <c r="H13" s="57">
        <v>3785913600</v>
      </c>
      <c r="I13" s="63">
        <v>31321</v>
      </c>
      <c r="J13" s="57">
        <v>0</v>
      </c>
      <c r="K13" s="57">
        <v>4.90625</v>
      </c>
      <c r="L13" s="57">
        <v>4.34375</v>
      </c>
      <c r="M13" s="57">
        <v>4.890625</v>
      </c>
      <c r="N13" s="57">
        <v>1.7824819999999999</v>
      </c>
      <c r="O13" s="57">
        <v>10732800</v>
      </c>
      <c r="P13" s="63">
        <v>31321</v>
      </c>
      <c r="Q13" s="57">
        <v>5.326702</v>
      </c>
      <c r="R13" s="57">
        <v>5.9221339999999998</v>
      </c>
      <c r="S13" s="57">
        <v>5.2301450000000003</v>
      </c>
      <c r="T13" s="57">
        <v>5.8577630000000003</v>
      </c>
      <c r="U13" s="57">
        <v>2.9703560000000002</v>
      </c>
      <c r="V13" s="57">
        <v>120468031</v>
      </c>
      <c r="W13" s="63">
        <v>31321</v>
      </c>
      <c r="X13" s="57">
        <v>1.453125</v>
      </c>
      <c r="Y13" s="57">
        <v>1.5104169999999999</v>
      </c>
      <c r="Z13" s="57">
        <v>1.4401040000000001</v>
      </c>
      <c r="AA13" s="57">
        <v>1.4921880000000001</v>
      </c>
      <c r="AB13" s="57">
        <v>0.64663400000000004</v>
      </c>
      <c r="AC13" s="57">
        <v>258590400</v>
      </c>
      <c r="AD13" s="63">
        <v>42491</v>
      </c>
      <c r="AE13" s="57">
        <v>78.069999999999993</v>
      </c>
      <c r="AF13" s="57">
        <v>86.660004000000001</v>
      </c>
      <c r="AG13" s="57">
        <v>78</v>
      </c>
      <c r="AH13" s="57">
        <v>83.190002000000007</v>
      </c>
      <c r="AI13" s="57">
        <v>66.868256000000002</v>
      </c>
      <c r="AJ13" s="57">
        <v>77885700</v>
      </c>
      <c r="AK13" s="63">
        <v>34912</v>
      </c>
      <c r="AL13" s="62">
        <v>7.9375</v>
      </c>
      <c r="AM13" s="62">
        <v>8.3125</v>
      </c>
      <c r="AN13" s="62">
        <v>7.875</v>
      </c>
      <c r="AO13" s="62">
        <v>8.1875</v>
      </c>
      <c r="AP13" s="62">
        <v>6.6152280000000001</v>
      </c>
      <c r="AQ13" s="57">
        <v>47984600</v>
      </c>
      <c r="AR13" s="63">
        <v>31321</v>
      </c>
      <c r="AS13" s="62">
        <v>9.6677199999999992</v>
      </c>
      <c r="AT13" s="62">
        <v>10.426523</v>
      </c>
      <c r="AU13" s="62">
        <v>9.6115119999999994</v>
      </c>
      <c r="AV13" s="62">
        <v>10.215744000000001</v>
      </c>
      <c r="AW13" s="62">
        <v>2.0214080000000001</v>
      </c>
      <c r="AX13" s="57">
        <v>23112503</v>
      </c>
      <c r="AY13" s="63">
        <v>31321</v>
      </c>
      <c r="AZ13" s="62">
        <v>2.0416669999999999</v>
      </c>
      <c r="BA13" s="62">
        <v>2.1111110000000002</v>
      </c>
      <c r="BB13" s="62">
        <v>2</v>
      </c>
      <c r="BC13" s="62">
        <v>2.0763889999999998</v>
      </c>
      <c r="BD13" s="58">
        <v>0.76815699999999998</v>
      </c>
      <c r="BE13" s="57">
        <v>1542600</v>
      </c>
      <c r="BF13" s="63">
        <v>40148</v>
      </c>
      <c r="BG13" s="62">
        <v>9.4</v>
      </c>
      <c r="BH13" s="62">
        <v>9.9499999999999993</v>
      </c>
      <c r="BI13" s="62">
        <v>8.11</v>
      </c>
      <c r="BJ13" s="62">
        <v>8.6999999999999993</v>
      </c>
      <c r="BK13" s="62">
        <v>8.6382480000000008</v>
      </c>
      <c r="BL13" s="57">
        <v>4256100</v>
      </c>
      <c r="BM13" s="63">
        <v>35278</v>
      </c>
      <c r="BN13" s="62">
        <v>7.125</v>
      </c>
      <c r="BO13" s="62">
        <v>8.25</v>
      </c>
      <c r="BP13" s="62">
        <v>6.85</v>
      </c>
      <c r="BQ13" s="62">
        <v>8.2249999999999996</v>
      </c>
      <c r="BR13" s="62">
        <v>8.2249999999999996</v>
      </c>
      <c r="BS13" s="57">
        <v>3867500</v>
      </c>
      <c r="BT13" s="63">
        <v>40787</v>
      </c>
      <c r="BU13" s="62">
        <v>24.09</v>
      </c>
      <c r="BV13" s="62">
        <v>24.25</v>
      </c>
      <c r="BW13" s="62">
        <v>19.77</v>
      </c>
      <c r="BX13" s="62">
        <v>20.18</v>
      </c>
      <c r="BY13" s="62">
        <v>15.596997999999999</v>
      </c>
      <c r="BZ13" s="57">
        <v>245694500</v>
      </c>
      <c r="CA13" s="63">
        <v>31321</v>
      </c>
      <c r="CB13" s="62">
        <v>3.467069</v>
      </c>
      <c r="CC13" s="62">
        <v>3.853526</v>
      </c>
      <c r="CD13" s="62">
        <v>3.4560279999999999</v>
      </c>
      <c r="CE13" s="62">
        <v>3.8314430000000002</v>
      </c>
      <c r="CF13" s="62">
        <v>1.478639</v>
      </c>
      <c r="CG13" s="57">
        <v>10146833</v>
      </c>
      <c r="CH13" s="63">
        <v>40483</v>
      </c>
      <c r="CI13" s="62">
        <v>33.349997999999999</v>
      </c>
      <c r="CJ13" s="62">
        <v>37.169998</v>
      </c>
      <c r="CK13" s="62">
        <v>31.75</v>
      </c>
      <c r="CL13" s="62">
        <v>33.520000000000003</v>
      </c>
      <c r="CM13" s="62">
        <v>33.520000000000003</v>
      </c>
      <c r="CN13" s="57">
        <v>2028200</v>
      </c>
      <c r="CO13" s="63">
        <v>36100</v>
      </c>
      <c r="CP13" s="62">
        <v>7.71875</v>
      </c>
      <c r="CQ13" s="62">
        <v>11.484375</v>
      </c>
      <c r="CR13" s="62">
        <v>7.21875</v>
      </c>
      <c r="CS13" s="62">
        <v>10.03125</v>
      </c>
      <c r="CT13" s="62">
        <v>8.5180469999999993</v>
      </c>
      <c r="CU13" s="57">
        <v>54048000</v>
      </c>
    </row>
    <row r="14" spans="2:99" x14ac:dyDescent="0.15">
      <c r="B14" s="63">
        <v>31352</v>
      </c>
      <c r="C14" s="57">
        <v>8.3146999999999999E-2</v>
      </c>
      <c r="D14" s="57">
        <v>9.2633999999999994E-2</v>
      </c>
      <c r="E14" s="57">
        <v>8.3146999999999999E-2</v>
      </c>
      <c r="F14" s="57">
        <v>8.9843999999999993E-2</v>
      </c>
      <c r="G14" s="57">
        <v>7.0526000000000005E-2</v>
      </c>
      <c r="H14" s="57">
        <v>2884672000</v>
      </c>
      <c r="I14" s="63">
        <v>31352</v>
      </c>
      <c r="J14" s="57">
        <v>0</v>
      </c>
      <c r="K14" s="57">
        <v>5.296875</v>
      </c>
      <c r="L14" s="57">
        <v>4.890625</v>
      </c>
      <c r="M14" s="57">
        <v>5.203125</v>
      </c>
      <c r="N14" s="57">
        <v>1.8963779999999999</v>
      </c>
      <c r="O14" s="57">
        <v>13826400</v>
      </c>
      <c r="P14" s="63">
        <v>31352</v>
      </c>
      <c r="Q14" s="57">
        <v>5.825577</v>
      </c>
      <c r="R14" s="57">
        <v>6.3727309999999999</v>
      </c>
      <c r="S14" s="57">
        <v>5.4715369999999997</v>
      </c>
      <c r="T14" s="57">
        <v>6.2922669999999998</v>
      </c>
      <c r="U14" s="57">
        <v>3.1906840000000001</v>
      </c>
      <c r="V14" s="57">
        <v>192345092</v>
      </c>
      <c r="W14" s="63">
        <v>31352</v>
      </c>
      <c r="X14" s="57">
        <v>1.4921880000000001</v>
      </c>
      <c r="Y14" s="57">
        <v>1.765625</v>
      </c>
      <c r="Z14" s="57">
        <v>1.4895830000000001</v>
      </c>
      <c r="AA14" s="57">
        <v>1.734375</v>
      </c>
      <c r="AB14" s="57">
        <v>0.75158499999999995</v>
      </c>
      <c r="AC14" s="57">
        <v>346084800</v>
      </c>
      <c r="AD14" s="63">
        <v>42522</v>
      </c>
      <c r="AE14" s="57">
        <v>83.089995999999999</v>
      </c>
      <c r="AF14" s="57">
        <v>88.629997000000003</v>
      </c>
      <c r="AG14" s="57">
        <v>82.5</v>
      </c>
      <c r="AH14" s="57">
        <v>88.480002999999996</v>
      </c>
      <c r="AI14" s="57">
        <v>71.609268</v>
      </c>
      <c r="AJ14" s="57">
        <v>71540200</v>
      </c>
      <c r="AK14" s="63">
        <v>34943</v>
      </c>
      <c r="AL14" s="62">
        <v>8.1875</v>
      </c>
      <c r="AM14" s="62">
        <v>8.375</v>
      </c>
      <c r="AN14" s="62">
        <v>8.125</v>
      </c>
      <c r="AO14" s="62">
        <v>8.1875</v>
      </c>
      <c r="AP14" s="62">
        <v>6.6152280000000001</v>
      </c>
      <c r="AQ14" s="57">
        <v>41224200</v>
      </c>
      <c r="AR14" s="63">
        <v>31352</v>
      </c>
      <c r="AS14" s="62">
        <v>10.215744000000001</v>
      </c>
      <c r="AT14" s="62">
        <v>11.213431</v>
      </c>
      <c r="AU14" s="62">
        <v>10.201693000000001</v>
      </c>
      <c r="AV14" s="62">
        <v>11.185326999999999</v>
      </c>
      <c r="AW14" s="62">
        <v>2.2132619999999998</v>
      </c>
      <c r="AX14" s="57">
        <v>28922209</v>
      </c>
      <c r="AY14" s="63">
        <v>31352</v>
      </c>
      <c r="AZ14" s="62">
        <v>2.0833330000000001</v>
      </c>
      <c r="BA14" s="62">
        <v>2.2361110000000002</v>
      </c>
      <c r="BB14" s="62">
        <v>2.0833330000000001</v>
      </c>
      <c r="BC14" s="62">
        <v>2.1388889999999998</v>
      </c>
      <c r="BD14" s="58">
        <v>0.79127899999999995</v>
      </c>
      <c r="BE14" s="57">
        <v>2266200</v>
      </c>
      <c r="BF14" s="63">
        <v>40179</v>
      </c>
      <c r="BG14" s="62">
        <v>9</v>
      </c>
      <c r="BH14" s="62">
        <v>9.15</v>
      </c>
      <c r="BI14" s="62">
        <v>6.8</v>
      </c>
      <c r="BJ14" s="62">
        <v>7.34</v>
      </c>
      <c r="BK14" s="62">
        <v>7.2879019999999999</v>
      </c>
      <c r="BL14" s="57">
        <v>7101800</v>
      </c>
      <c r="BM14" s="63">
        <v>35309</v>
      </c>
      <c r="BN14" s="62">
        <v>8.1750000000000007</v>
      </c>
      <c r="BO14" s="62">
        <v>8.1750000000000007</v>
      </c>
      <c r="BP14" s="62">
        <v>7.5</v>
      </c>
      <c r="BQ14" s="62">
        <v>8</v>
      </c>
      <c r="BR14" s="62">
        <v>8</v>
      </c>
      <c r="BS14" s="57">
        <v>4147500</v>
      </c>
      <c r="BT14" s="63">
        <v>40817</v>
      </c>
      <c r="BU14" s="62">
        <v>20.129999000000002</v>
      </c>
      <c r="BV14" s="62">
        <v>26.549999</v>
      </c>
      <c r="BW14" s="62">
        <v>19.049999</v>
      </c>
      <c r="BX14" s="62">
        <v>25.85</v>
      </c>
      <c r="BY14" s="62">
        <v>19.979301</v>
      </c>
      <c r="BZ14" s="57">
        <v>279029700</v>
      </c>
      <c r="CA14" s="63">
        <v>31352</v>
      </c>
      <c r="CB14" s="62">
        <v>3.8314430000000002</v>
      </c>
      <c r="CC14" s="62">
        <v>4.0522749999999998</v>
      </c>
      <c r="CD14" s="62">
        <v>3.8314430000000002</v>
      </c>
      <c r="CE14" s="62">
        <v>3.9639419999999999</v>
      </c>
      <c r="CF14" s="62">
        <v>1.529773</v>
      </c>
      <c r="CG14" s="57">
        <v>13589489</v>
      </c>
      <c r="CH14" s="63">
        <v>40513</v>
      </c>
      <c r="CI14" s="62">
        <v>33.959999000000003</v>
      </c>
      <c r="CJ14" s="62">
        <v>39</v>
      </c>
      <c r="CK14" s="62">
        <v>32.830002</v>
      </c>
      <c r="CL14" s="62">
        <v>38.939999</v>
      </c>
      <c r="CM14" s="62">
        <v>38.939999</v>
      </c>
      <c r="CN14" s="57">
        <v>5013200</v>
      </c>
      <c r="CO14" s="63">
        <v>36130</v>
      </c>
      <c r="CP14" s="62">
        <v>9.9375</v>
      </c>
      <c r="CQ14" s="62">
        <v>19.375</v>
      </c>
      <c r="CR14" s="62">
        <v>9.0625</v>
      </c>
      <c r="CS14" s="62">
        <v>14.78125</v>
      </c>
      <c r="CT14" s="62">
        <v>12.551515</v>
      </c>
      <c r="CU14" s="57">
        <v>55026000</v>
      </c>
    </row>
    <row r="15" spans="2:99" x14ac:dyDescent="0.15">
      <c r="B15" s="63">
        <v>31382</v>
      </c>
      <c r="C15" s="57">
        <v>8.9843999999999993E-2</v>
      </c>
      <c r="D15" s="57">
        <v>0.102121</v>
      </c>
      <c r="E15" s="57">
        <v>8.5938000000000001E-2</v>
      </c>
      <c r="F15" s="57">
        <v>9.8213999999999996E-2</v>
      </c>
      <c r="G15" s="57">
        <v>7.7095999999999998E-2</v>
      </c>
      <c r="H15" s="57">
        <v>3571209600</v>
      </c>
      <c r="I15" s="63">
        <v>31382</v>
      </c>
      <c r="J15" s="57">
        <v>0</v>
      </c>
      <c r="K15" s="57">
        <v>5.890625</v>
      </c>
      <c r="L15" s="57">
        <v>5.03125</v>
      </c>
      <c r="M15" s="57">
        <v>5.65625</v>
      </c>
      <c r="N15" s="57">
        <v>2.0615290000000002</v>
      </c>
      <c r="O15" s="57">
        <v>10688000</v>
      </c>
      <c r="P15" s="63">
        <v>31382</v>
      </c>
      <c r="Q15" s="57">
        <v>6.2761750000000003</v>
      </c>
      <c r="R15" s="57">
        <v>7.0808119999999999</v>
      </c>
      <c r="S15" s="57">
        <v>6.1957110000000002</v>
      </c>
      <c r="T15" s="57">
        <v>6.8233280000000001</v>
      </c>
      <c r="U15" s="57">
        <v>3.4599760000000002</v>
      </c>
      <c r="V15" s="57">
        <v>159491802</v>
      </c>
      <c r="W15" s="63">
        <v>31382</v>
      </c>
      <c r="X15" s="57">
        <v>1.7317709999999999</v>
      </c>
      <c r="Y15" s="57">
        <v>1.8385419999999999</v>
      </c>
      <c r="Z15" s="57">
        <v>1.7083330000000001</v>
      </c>
      <c r="AA15" s="57">
        <v>1.7604169999999999</v>
      </c>
      <c r="AB15" s="57">
        <v>0.76980700000000002</v>
      </c>
      <c r="AC15" s="57">
        <v>340382400</v>
      </c>
      <c r="AD15" s="63">
        <v>42552</v>
      </c>
      <c r="AE15" s="57">
        <v>88.580001999999993</v>
      </c>
      <c r="AF15" s="57">
        <v>90.260002</v>
      </c>
      <c r="AG15" s="57">
        <v>85.199996999999996</v>
      </c>
      <c r="AH15" s="57">
        <v>86.389999000000003</v>
      </c>
      <c r="AI15" s="57">
        <v>69.917762999999994</v>
      </c>
      <c r="AJ15" s="57">
        <v>51883600</v>
      </c>
      <c r="AK15" s="63">
        <v>34973</v>
      </c>
      <c r="AL15" s="62">
        <v>8.25</v>
      </c>
      <c r="AM15" s="62">
        <v>8.5625</v>
      </c>
      <c r="AN15" s="62">
        <v>8.0625</v>
      </c>
      <c r="AO15" s="62">
        <v>8.4375</v>
      </c>
      <c r="AP15" s="62">
        <v>6.8172230000000003</v>
      </c>
      <c r="AQ15" s="57">
        <v>54777400</v>
      </c>
      <c r="AR15" s="63">
        <v>31382</v>
      </c>
      <c r="AS15" s="62">
        <v>11.185326999999999</v>
      </c>
      <c r="AT15" s="62">
        <v>12.070598</v>
      </c>
      <c r="AU15" s="62">
        <v>11.129118999999999</v>
      </c>
      <c r="AV15" s="62">
        <v>11.972234</v>
      </c>
      <c r="AW15" s="62">
        <v>2.3689680000000002</v>
      </c>
      <c r="AX15" s="57">
        <v>29308279</v>
      </c>
      <c r="AY15" s="63">
        <v>31382</v>
      </c>
      <c r="AZ15" s="62">
        <v>2.1388889999999998</v>
      </c>
      <c r="BA15" s="62">
        <v>2.1805560000000002</v>
      </c>
      <c r="BB15" s="62">
        <v>2.0277780000000001</v>
      </c>
      <c r="BC15" s="62">
        <v>2.0625</v>
      </c>
      <c r="BD15" s="58">
        <v>0.763019</v>
      </c>
      <c r="BE15" s="57">
        <v>3450600</v>
      </c>
      <c r="BF15" s="63">
        <v>40210</v>
      </c>
      <c r="BG15" s="62">
        <v>7.75</v>
      </c>
      <c r="BH15" s="62">
        <v>8.35</v>
      </c>
      <c r="BI15" s="62">
        <v>6.95</v>
      </c>
      <c r="BJ15" s="62">
        <v>7.75</v>
      </c>
      <c r="BK15" s="62">
        <v>7.6949930000000002</v>
      </c>
      <c r="BL15" s="57">
        <v>2626000</v>
      </c>
      <c r="BM15" s="63">
        <v>35339</v>
      </c>
      <c r="BN15" s="62">
        <v>7.95</v>
      </c>
      <c r="BO15" s="62">
        <v>9.2750000000000004</v>
      </c>
      <c r="BP15" s="62">
        <v>7.7750000000000004</v>
      </c>
      <c r="BQ15" s="62">
        <v>7.8</v>
      </c>
      <c r="BR15" s="62">
        <v>7.8</v>
      </c>
      <c r="BS15" s="57">
        <v>11250000</v>
      </c>
      <c r="BT15" s="63">
        <v>40848</v>
      </c>
      <c r="BU15" s="62">
        <v>24.82</v>
      </c>
      <c r="BV15" s="62">
        <v>25.17</v>
      </c>
      <c r="BW15" s="62">
        <v>20.059999000000001</v>
      </c>
      <c r="BX15" s="62">
        <v>21.290001</v>
      </c>
      <c r="BY15" s="62">
        <v>16.454906000000001</v>
      </c>
      <c r="BZ15" s="57">
        <v>278090400</v>
      </c>
      <c r="CA15" s="63">
        <v>31382</v>
      </c>
      <c r="CB15" s="62">
        <v>3.9639419999999999</v>
      </c>
      <c r="CC15" s="62">
        <v>4.6264399999999997</v>
      </c>
      <c r="CD15" s="62">
        <v>3.9308179999999999</v>
      </c>
      <c r="CE15" s="62">
        <v>4.5381070000000001</v>
      </c>
      <c r="CF15" s="62">
        <v>1.7513570000000001</v>
      </c>
      <c r="CG15" s="57">
        <v>19064227</v>
      </c>
      <c r="CH15" s="63">
        <v>40544</v>
      </c>
      <c r="CI15" s="62">
        <v>39.080002</v>
      </c>
      <c r="CJ15" s="62">
        <v>42.580002</v>
      </c>
      <c r="CK15" s="62">
        <v>38.200001</v>
      </c>
      <c r="CL15" s="62">
        <v>42</v>
      </c>
      <c r="CM15" s="62">
        <v>42</v>
      </c>
      <c r="CN15" s="57">
        <v>4121400</v>
      </c>
      <c r="CO15" s="63">
        <v>36161</v>
      </c>
      <c r="CP15" s="62">
        <v>15.09375</v>
      </c>
      <c r="CQ15" s="62">
        <v>24.6875</v>
      </c>
      <c r="CR15" s="62">
        <v>13.5</v>
      </c>
      <c r="CS15" s="62">
        <v>23.8125</v>
      </c>
      <c r="CT15" s="62">
        <v>20.220409</v>
      </c>
      <c r="CU15" s="57">
        <v>57471200</v>
      </c>
    </row>
    <row r="16" spans="2:99" x14ac:dyDescent="0.15">
      <c r="B16" s="63">
        <v>31413</v>
      </c>
      <c r="C16" s="57">
        <v>9.8213999999999996E-2</v>
      </c>
      <c r="D16" s="57">
        <v>0.11049100000000001</v>
      </c>
      <c r="E16" s="57">
        <v>9.7098000000000004E-2</v>
      </c>
      <c r="F16" s="57">
        <v>0.103237</v>
      </c>
      <c r="G16" s="57">
        <v>8.1039E-2</v>
      </c>
      <c r="H16" s="57">
        <v>6291801600</v>
      </c>
      <c r="I16" s="63">
        <v>31413</v>
      </c>
      <c r="J16" s="57">
        <v>0</v>
      </c>
      <c r="K16" s="57">
        <v>5.65625</v>
      </c>
      <c r="L16" s="57">
        <v>5</v>
      </c>
      <c r="M16" s="57">
        <v>5.40625</v>
      </c>
      <c r="N16" s="57">
        <v>1.9704120000000001</v>
      </c>
      <c r="O16" s="57">
        <v>16060000</v>
      </c>
      <c r="P16" s="63">
        <v>31413</v>
      </c>
      <c r="Q16" s="57">
        <v>6.7911429999999999</v>
      </c>
      <c r="R16" s="57">
        <v>7.579688</v>
      </c>
      <c r="S16" s="57">
        <v>6.5014729999999998</v>
      </c>
      <c r="T16" s="57">
        <v>7.2417400000000001</v>
      </c>
      <c r="U16" s="57">
        <v>3.6963710000000001</v>
      </c>
      <c r="V16" s="57">
        <v>134978440</v>
      </c>
      <c r="W16" s="63">
        <v>31413</v>
      </c>
      <c r="X16" s="57">
        <v>1.7604169999999999</v>
      </c>
      <c r="Y16" s="57">
        <v>1.7708330000000001</v>
      </c>
      <c r="Z16" s="57">
        <v>1.5989580000000001</v>
      </c>
      <c r="AA16" s="57">
        <v>1.7473959999999999</v>
      </c>
      <c r="AB16" s="57">
        <v>0.76411300000000004</v>
      </c>
      <c r="AC16" s="57">
        <v>288134400</v>
      </c>
      <c r="AD16" s="63">
        <v>42583</v>
      </c>
      <c r="AE16" s="57">
        <v>86.300003000000004</v>
      </c>
      <c r="AF16" s="57">
        <v>90.489998</v>
      </c>
      <c r="AG16" s="57">
        <v>84.25</v>
      </c>
      <c r="AH16" s="57">
        <v>89.489998</v>
      </c>
      <c r="AI16" s="57">
        <v>72.426674000000006</v>
      </c>
      <c r="AJ16" s="57">
        <v>52562500</v>
      </c>
      <c r="AK16" s="63">
        <v>35004</v>
      </c>
      <c r="AL16" s="62">
        <v>8.5</v>
      </c>
      <c r="AM16" s="62">
        <v>9</v>
      </c>
      <c r="AN16" s="62">
        <v>8.5</v>
      </c>
      <c r="AO16" s="62">
        <v>8.8125</v>
      </c>
      <c r="AP16" s="62">
        <v>7.120209</v>
      </c>
      <c r="AQ16" s="57">
        <v>39241200</v>
      </c>
      <c r="AR16" s="63">
        <v>31413</v>
      </c>
      <c r="AS16" s="62">
        <v>11.972234</v>
      </c>
      <c r="AT16" s="62">
        <v>12.449999</v>
      </c>
      <c r="AU16" s="62">
        <v>11.241534</v>
      </c>
      <c r="AV16" s="62">
        <v>12.365688</v>
      </c>
      <c r="AW16" s="62">
        <v>2.487285</v>
      </c>
      <c r="AX16" s="57">
        <v>24748402</v>
      </c>
      <c r="AY16" s="63">
        <v>31413</v>
      </c>
      <c r="AZ16" s="62">
        <v>2.0625</v>
      </c>
      <c r="BA16" s="62">
        <v>2.0694439999999998</v>
      </c>
      <c r="BB16" s="62">
        <v>2.0277780000000001</v>
      </c>
      <c r="BC16" s="62">
        <v>2.0694439999999998</v>
      </c>
      <c r="BD16" s="58">
        <v>0.76558700000000002</v>
      </c>
      <c r="BE16" s="57">
        <v>4012200</v>
      </c>
      <c r="BF16" s="63">
        <v>40238</v>
      </c>
      <c r="BG16" s="62">
        <v>8.06</v>
      </c>
      <c r="BH16" s="62">
        <v>10.45</v>
      </c>
      <c r="BI16" s="62">
        <v>8.0500000000000007</v>
      </c>
      <c r="BJ16" s="62">
        <v>10</v>
      </c>
      <c r="BK16" s="62">
        <v>9.9290230000000008</v>
      </c>
      <c r="BL16" s="57">
        <v>7165000</v>
      </c>
      <c r="BM16" s="63">
        <v>35370</v>
      </c>
      <c r="BN16" s="62">
        <v>7.8</v>
      </c>
      <c r="BO16" s="62">
        <v>7.9249999999999998</v>
      </c>
      <c r="BP16" s="62">
        <v>6.5750000000000002</v>
      </c>
      <c r="BQ16" s="62">
        <v>6.85</v>
      </c>
      <c r="BR16" s="62">
        <v>6.85</v>
      </c>
      <c r="BS16" s="57">
        <v>18371000</v>
      </c>
      <c r="BT16" s="63">
        <v>40878</v>
      </c>
      <c r="BU16" s="62">
        <v>21.24</v>
      </c>
      <c r="BV16" s="62">
        <v>22.110001</v>
      </c>
      <c r="BW16" s="62">
        <v>19</v>
      </c>
      <c r="BX16" s="62">
        <v>20.27</v>
      </c>
      <c r="BY16" s="62">
        <v>15.666556999999999</v>
      </c>
      <c r="BZ16" s="57">
        <v>206055300</v>
      </c>
      <c r="CA16" s="63">
        <v>31413</v>
      </c>
      <c r="CB16" s="62">
        <v>4.5381070000000001</v>
      </c>
      <c r="CC16" s="62">
        <v>4.8141470000000002</v>
      </c>
      <c r="CD16" s="62">
        <v>4.3503990000000003</v>
      </c>
      <c r="CE16" s="62">
        <v>4.5491479999999997</v>
      </c>
      <c r="CF16" s="62">
        <v>1.7556160000000001</v>
      </c>
      <c r="CG16" s="57">
        <v>16869125</v>
      </c>
      <c r="CH16" s="63">
        <v>40575</v>
      </c>
      <c r="CI16" s="62">
        <v>41.93</v>
      </c>
      <c r="CJ16" s="62">
        <v>47.490001999999997</v>
      </c>
      <c r="CK16" s="62">
        <v>41.59</v>
      </c>
      <c r="CL16" s="62">
        <v>45.77</v>
      </c>
      <c r="CM16" s="62">
        <v>45.77</v>
      </c>
      <c r="CN16" s="57">
        <v>5754300</v>
      </c>
      <c r="CO16" s="63">
        <v>36192</v>
      </c>
      <c r="CP16" s="62">
        <v>24.1875</v>
      </c>
      <c r="CQ16" s="62">
        <v>27.875</v>
      </c>
      <c r="CR16" s="62">
        <v>20</v>
      </c>
      <c r="CS16" s="62">
        <v>24.5</v>
      </c>
      <c r="CT16" s="62">
        <v>20.804203000000001</v>
      </c>
      <c r="CU16" s="57">
        <v>50272800</v>
      </c>
    </row>
    <row r="17" spans="2:99" x14ac:dyDescent="0.15">
      <c r="B17" s="63">
        <v>31444</v>
      </c>
      <c r="C17" s="57">
        <v>0.103237</v>
      </c>
      <c r="D17" s="57">
        <v>0.11942</v>
      </c>
      <c r="E17" s="57">
        <v>0.102121</v>
      </c>
      <c r="F17" s="57">
        <v>0.111607</v>
      </c>
      <c r="G17" s="57">
        <v>8.7609000000000006E-2</v>
      </c>
      <c r="H17" s="57">
        <v>3420860800</v>
      </c>
      <c r="I17" s="63">
        <v>31444</v>
      </c>
      <c r="J17" s="57">
        <v>0</v>
      </c>
      <c r="K17" s="57">
        <v>6.421875</v>
      </c>
      <c r="L17" s="57">
        <v>5.375</v>
      </c>
      <c r="M17" s="57">
        <v>6.421875</v>
      </c>
      <c r="N17" s="57">
        <v>2.340576</v>
      </c>
      <c r="O17" s="57">
        <v>19519200</v>
      </c>
      <c r="P17" s="63">
        <v>31444</v>
      </c>
      <c r="Q17" s="57">
        <v>7.2417400000000001</v>
      </c>
      <c r="R17" s="57">
        <v>8.6096240000000002</v>
      </c>
      <c r="S17" s="57">
        <v>6.8555140000000003</v>
      </c>
      <c r="T17" s="57">
        <v>8.4647889999999997</v>
      </c>
      <c r="U17" s="57">
        <v>4.3206470000000001</v>
      </c>
      <c r="V17" s="57">
        <v>124835676</v>
      </c>
      <c r="W17" s="63">
        <v>31444</v>
      </c>
      <c r="X17" s="57">
        <v>1.7473959999999999</v>
      </c>
      <c r="Y17" s="57">
        <v>2.046875</v>
      </c>
      <c r="Z17" s="57">
        <v>1.7135419999999999</v>
      </c>
      <c r="AA17" s="57">
        <v>2.0052080000000001</v>
      </c>
      <c r="AB17" s="57">
        <v>0.87685000000000002</v>
      </c>
      <c r="AC17" s="57">
        <v>263145600</v>
      </c>
      <c r="AD17" s="63">
        <v>42614</v>
      </c>
      <c r="AE17" s="57">
        <v>89.57</v>
      </c>
      <c r="AF17" s="57">
        <v>90.540001000000004</v>
      </c>
      <c r="AG17" s="57">
        <v>85.349997999999999</v>
      </c>
      <c r="AH17" s="57">
        <v>89.510002</v>
      </c>
      <c r="AI17" s="57">
        <v>72.931961000000001</v>
      </c>
      <c r="AJ17" s="57">
        <v>50505300</v>
      </c>
      <c r="AK17" s="63">
        <v>35034</v>
      </c>
      <c r="AL17" s="62">
        <v>8.8125</v>
      </c>
      <c r="AM17" s="62">
        <v>9.25</v>
      </c>
      <c r="AN17" s="62">
        <v>8.6875</v>
      </c>
      <c r="AO17" s="62">
        <v>9.1875</v>
      </c>
      <c r="AP17" s="62">
        <v>7.4231949999999998</v>
      </c>
      <c r="AQ17" s="57">
        <v>38357000</v>
      </c>
      <c r="AR17" s="63">
        <v>31444</v>
      </c>
      <c r="AS17" s="62">
        <v>12.534311000000001</v>
      </c>
      <c r="AT17" s="62">
        <v>13.012076</v>
      </c>
      <c r="AU17" s="62">
        <v>12.140857</v>
      </c>
      <c r="AV17" s="62">
        <v>12.899661</v>
      </c>
      <c r="AW17" s="62">
        <v>2.5946889999999998</v>
      </c>
      <c r="AX17" s="57">
        <v>22952385</v>
      </c>
      <c r="AY17" s="63">
        <v>31444</v>
      </c>
      <c r="AZ17" s="62">
        <v>2.0694439999999998</v>
      </c>
      <c r="BA17" s="62">
        <v>2.2361110000000002</v>
      </c>
      <c r="BB17" s="62">
        <v>2.0555560000000002</v>
      </c>
      <c r="BC17" s="62">
        <v>2.2291669999999999</v>
      </c>
      <c r="BD17" s="58">
        <v>0.82467699999999999</v>
      </c>
      <c r="BE17" s="57">
        <v>1351800</v>
      </c>
      <c r="BF17" s="63">
        <v>40269</v>
      </c>
      <c r="BG17" s="62">
        <v>10.35</v>
      </c>
      <c r="BH17" s="62">
        <v>10.6</v>
      </c>
      <c r="BI17" s="62">
        <v>9</v>
      </c>
      <c r="BJ17" s="62">
        <v>9.02</v>
      </c>
      <c r="BK17" s="62">
        <v>8.9559789999999992</v>
      </c>
      <c r="BL17" s="57">
        <v>5884200</v>
      </c>
      <c r="BM17" s="63">
        <v>35400</v>
      </c>
      <c r="BN17" s="62">
        <v>6.8250000000000002</v>
      </c>
      <c r="BO17" s="62">
        <v>7.25</v>
      </c>
      <c r="BP17" s="62">
        <v>6.4</v>
      </c>
      <c r="BQ17" s="62">
        <v>7.25</v>
      </c>
      <c r="BR17" s="62">
        <v>7.25</v>
      </c>
      <c r="BS17" s="57">
        <v>5295500</v>
      </c>
      <c r="BT17" s="63">
        <v>40909</v>
      </c>
      <c r="BU17" s="62">
        <v>20.83</v>
      </c>
      <c r="BV17" s="62">
        <v>25.5</v>
      </c>
      <c r="BW17" s="62">
        <v>20.75</v>
      </c>
      <c r="BX17" s="62">
        <v>24.02</v>
      </c>
      <c r="BY17" s="62">
        <v>18.564907000000002</v>
      </c>
      <c r="BZ17" s="57">
        <v>246595500</v>
      </c>
      <c r="CA17" s="63">
        <v>31444</v>
      </c>
      <c r="CB17" s="62">
        <v>4.5491479999999997</v>
      </c>
      <c r="CC17" s="62">
        <v>5.3110200000000001</v>
      </c>
      <c r="CD17" s="62">
        <v>4.4828989999999997</v>
      </c>
      <c r="CE17" s="62">
        <v>5.2558119999999997</v>
      </c>
      <c r="CF17" s="62">
        <v>2.0283329999999999</v>
      </c>
      <c r="CG17" s="57">
        <v>11300420</v>
      </c>
      <c r="CH17" s="63">
        <v>40603</v>
      </c>
      <c r="CI17" s="62">
        <v>45.549999</v>
      </c>
      <c r="CJ17" s="62">
        <v>50.689999</v>
      </c>
      <c r="CK17" s="62">
        <v>45.23</v>
      </c>
      <c r="CL17" s="62">
        <v>50.630001</v>
      </c>
      <c r="CM17" s="62">
        <v>50.630001</v>
      </c>
      <c r="CN17" s="57">
        <v>4871800</v>
      </c>
      <c r="CO17" s="63">
        <v>36220</v>
      </c>
      <c r="CP17" s="62">
        <v>24.75</v>
      </c>
      <c r="CQ17" s="62">
        <v>39</v>
      </c>
      <c r="CR17" s="62">
        <v>23.3125</v>
      </c>
      <c r="CS17" s="62">
        <v>38.5</v>
      </c>
      <c r="CT17" s="62">
        <v>32.692318</v>
      </c>
      <c r="CU17" s="57">
        <v>57267200</v>
      </c>
    </row>
    <row r="18" spans="2:99" x14ac:dyDescent="0.15">
      <c r="B18" s="63">
        <v>31472</v>
      </c>
      <c r="C18" s="57">
        <v>0.111607</v>
      </c>
      <c r="D18" s="57">
        <v>0.13225400000000001</v>
      </c>
      <c r="E18" s="57">
        <v>0.10825899999999999</v>
      </c>
      <c r="F18" s="57">
        <v>0.12611600000000001</v>
      </c>
      <c r="G18" s="57">
        <v>9.8999000000000004E-2</v>
      </c>
      <c r="H18" s="57">
        <v>4264332800</v>
      </c>
      <c r="I18" s="63">
        <v>31472</v>
      </c>
      <c r="J18" s="57">
        <v>0</v>
      </c>
      <c r="K18" s="57">
        <v>6.5</v>
      </c>
      <c r="L18" s="57">
        <v>6.109375</v>
      </c>
      <c r="M18" s="57">
        <v>6.1875</v>
      </c>
      <c r="N18" s="57">
        <v>2.255153</v>
      </c>
      <c r="O18" s="57">
        <v>13998400</v>
      </c>
      <c r="P18" s="63">
        <v>31472</v>
      </c>
      <c r="Q18" s="57">
        <v>8.5935310000000005</v>
      </c>
      <c r="R18" s="57">
        <v>9.0280360000000002</v>
      </c>
      <c r="S18" s="57">
        <v>8.4004180000000002</v>
      </c>
      <c r="T18" s="57">
        <v>8.8510150000000003</v>
      </c>
      <c r="U18" s="57">
        <v>4.5177860000000001</v>
      </c>
      <c r="V18" s="57">
        <v>122208719</v>
      </c>
      <c r="W18" s="63">
        <v>31472</v>
      </c>
      <c r="X18" s="57">
        <v>2.0052080000000001</v>
      </c>
      <c r="Y18" s="57">
        <v>2.2916669999999999</v>
      </c>
      <c r="Z18" s="57">
        <v>1.9453130000000001</v>
      </c>
      <c r="AA18" s="57">
        <v>2.1927080000000001</v>
      </c>
      <c r="AB18" s="57">
        <v>0.95884100000000005</v>
      </c>
      <c r="AC18" s="57">
        <v>343992000</v>
      </c>
      <c r="AD18" s="63">
        <v>42644</v>
      </c>
      <c r="AE18" s="57">
        <v>89.25</v>
      </c>
      <c r="AF18" s="57">
        <v>90.150002000000001</v>
      </c>
      <c r="AG18" s="57">
        <v>86.5</v>
      </c>
      <c r="AH18" s="57">
        <v>88.949996999999996</v>
      </c>
      <c r="AI18" s="57">
        <v>72.475684999999999</v>
      </c>
      <c r="AJ18" s="57">
        <v>47821800</v>
      </c>
      <c r="AK18" s="63">
        <v>35065</v>
      </c>
      <c r="AL18" s="62">
        <v>9.1875</v>
      </c>
      <c r="AM18" s="62">
        <v>9.6875</v>
      </c>
      <c r="AN18" s="62">
        <v>8.875</v>
      </c>
      <c r="AO18" s="62">
        <v>9.1875</v>
      </c>
      <c r="AP18" s="62">
        <v>7.4231949999999998</v>
      </c>
      <c r="AQ18" s="57">
        <v>135001600</v>
      </c>
      <c r="AR18" s="63">
        <v>31472</v>
      </c>
      <c r="AS18" s="62">
        <v>12.899661</v>
      </c>
      <c r="AT18" s="62">
        <v>14.220541000000001</v>
      </c>
      <c r="AU18" s="62">
        <v>12.801297</v>
      </c>
      <c r="AV18" s="62">
        <v>13.967606999999999</v>
      </c>
      <c r="AW18" s="62">
        <v>2.8095020000000002</v>
      </c>
      <c r="AX18" s="57">
        <v>31275089</v>
      </c>
      <c r="AY18" s="63">
        <v>31472</v>
      </c>
      <c r="AZ18" s="62">
        <v>2.2291669999999999</v>
      </c>
      <c r="BA18" s="62">
        <v>2.4027780000000001</v>
      </c>
      <c r="BB18" s="62">
        <v>2.2222219999999999</v>
      </c>
      <c r="BC18" s="62">
        <v>2.375</v>
      </c>
      <c r="BD18" s="58">
        <v>0.87862700000000005</v>
      </c>
      <c r="BE18" s="57">
        <v>2539800</v>
      </c>
      <c r="BF18" s="63">
        <v>40299</v>
      </c>
      <c r="BG18" s="62">
        <v>9.19</v>
      </c>
      <c r="BH18" s="62">
        <v>9.35</v>
      </c>
      <c r="BI18" s="62">
        <v>6.97</v>
      </c>
      <c r="BJ18" s="62">
        <v>8.1999999999999993</v>
      </c>
      <c r="BK18" s="62">
        <v>8.1417979999999996</v>
      </c>
      <c r="BL18" s="57">
        <v>7414300</v>
      </c>
      <c r="BM18" s="63">
        <v>35431</v>
      </c>
      <c r="BN18" s="62">
        <v>7.25</v>
      </c>
      <c r="BO18" s="62">
        <v>7.375</v>
      </c>
      <c r="BP18" s="62">
        <v>6.4</v>
      </c>
      <c r="BQ18" s="62">
        <v>7.3250000000000002</v>
      </c>
      <c r="BR18" s="62">
        <v>7.3250000000000002</v>
      </c>
      <c r="BS18" s="57">
        <v>6450000</v>
      </c>
      <c r="BT18" s="63">
        <v>40940</v>
      </c>
      <c r="BU18" s="62">
        <v>24.33</v>
      </c>
      <c r="BV18" s="62">
        <v>27.68</v>
      </c>
      <c r="BW18" s="62">
        <v>24.07</v>
      </c>
      <c r="BX18" s="62">
        <v>26.02</v>
      </c>
      <c r="BY18" s="62">
        <v>20.110695</v>
      </c>
      <c r="BZ18" s="57">
        <v>262142400</v>
      </c>
      <c r="CA18" s="63">
        <v>31472</v>
      </c>
      <c r="CB18" s="62">
        <v>5.2337290000000003</v>
      </c>
      <c r="CC18" s="62">
        <v>5.8299770000000004</v>
      </c>
      <c r="CD18" s="62">
        <v>5.1453959999999999</v>
      </c>
      <c r="CE18" s="62">
        <v>5.7858099999999997</v>
      </c>
      <c r="CF18" s="62">
        <v>2.232872</v>
      </c>
      <c r="CG18" s="57">
        <v>19939324</v>
      </c>
      <c r="CH18" s="63">
        <v>40634</v>
      </c>
      <c r="CI18" s="62">
        <v>51.009998000000003</v>
      </c>
      <c r="CJ18" s="62">
        <v>61.150002000000001</v>
      </c>
      <c r="CK18" s="62">
        <v>50.950001</v>
      </c>
      <c r="CL18" s="62">
        <v>58.939999</v>
      </c>
      <c r="CM18" s="62">
        <v>58.939999</v>
      </c>
      <c r="CN18" s="57">
        <v>5315000</v>
      </c>
      <c r="CO18" s="63">
        <v>36251</v>
      </c>
      <c r="CP18" s="62">
        <v>40.734375</v>
      </c>
      <c r="CQ18" s="62">
        <v>47.0625</v>
      </c>
      <c r="CR18" s="62">
        <v>24.96875</v>
      </c>
      <c r="CS18" s="62">
        <v>28.75</v>
      </c>
      <c r="CT18" s="62">
        <v>24.413094999999998</v>
      </c>
      <c r="CU18" s="57">
        <v>99136400</v>
      </c>
    </row>
    <row r="19" spans="2:99" x14ac:dyDescent="0.15">
      <c r="B19" s="63">
        <v>31503</v>
      </c>
      <c r="C19" s="57">
        <v>0.12611600000000001</v>
      </c>
      <c r="D19" s="57">
        <v>0.146205</v>
      </c>
      <c r="E19" s="57">
        <v>0.117188</v>
      </c>
      <c r="F19" s="57">
        <v>0.135045</v>
      </c>
      <c r="G19" s="57">
        <v>0.10600800000000001</v>
      </c>
      <c r="H19" s="57">
        <v>4462684800</v>
      </c>
      <c r="I19" s="63">
        <v>31503</v>
      </c>
      <c r="J19" s="57">
        <v>0</v>
      </c>
      <c r="K19" s="57">
        <v>6.9375</v>
      </c>
      <c r="L19" s="57">
        <v>6</v>
      </c>
      <c r="M19" s="57">
        <v>6.6875</v>
      </c>
      <c r="N19" s="57">
        <v>2.4373870000000002</v>
      </c>
      <c r="O19" s="57">
        <v>13957600</v>
      </c>
      <c r="P19" s="63">
        <v>31503</v>
      </c>
      <c r="Q19" s="57">
        <v>8.8188300000000002</v>
      </c>
      <c r="R19" s="57">
        <v>8.867108</v>
      </c>
      <c r="S19" s="57">
        <v>7.6762439999999996</v>
      </c>
      <c r="T19" s="57">
        <v>7.740615</v>
      </c>
      <c r="U19" s="57">
        <v>3.9708610000000002</v>
      </c>
      <c r="V19" s="57">
        <v>166327951</v>
      </c>
      <c r="W19" s="63">
        <v>31503</v>
      </c>
      <c r="X19" s="57">
        <v>2.1875</v>
      </c>
      <c r="Y19" s="57">
        <v>2.5</v>
      </c>
      <c r="Z19" s="57">
        <v>2.0520830000000001</v>
      </c>
      <c r="AA19" s="57">
        <v>2.3229169999999999</v>
      </c>
      <c r="AB19" s="57">
        <v>1.0238670000000001</v>
      </c>
      <c r="AC19" s="57">
        <v>416294400</v>
      </c>
      <c r="AD19" s="63">
        <v>42675</v>
      </c>
      <c r="AE19" s="57">
        <v>89</v>
      </c>
      <c r="AF19" s="57">
        <v>89.18</v>
      </c>
      <c r="AG19" s="57">
        <v>79.919998000000007</v>
      </c>
      <c r="AH19" s="57">
        <v>81.650002000000001</v>
      </c>
      <c r="AI19" s="57">
        <v>66.527702000000005</v>
      </c>
      <c r="AJ19" s="57">
        <v>80046100</v>
      </c>
      <c r="AK19" s="63">
        <v>35096</v>
      </c>
      <c r="AL19" s="62">
        <v>9.1875</v>
      </c>
      <c r="AM19" s="62">
        <v>9.4375</v>
      </c>
      <c r="AN19" s="62">
        <v>8.625</v>
      </c>
      <c r="AO19" s="62">
        <v>8.9375</v>
      </c>
      <c r="AP19" s="62">
        <v>7.2212069999999997</v>
      </c>
      <c r="AQ19" s="57">
        <v>71189000</v>
      </c>
      <c r="AR19" s="63">
        <v>31503</v>
      </c>
      <c r="AS19" s="62">
        <v>13.967606999999999</v>
      </c>
      <c r="AT19" s="62">
        <v>14.951241</v>
      </c>
      <c r="AU19" s="62">
        <v>13.377426</v>
      </c>
      <c r="AV19" s="62">
        <v>14.332955999999999</v>
      </c>
      <c r="AW19" s="62">
        <v>2.9256319999999998</v>
      </c>
      <c r="AX19" s="57">
        <v>22194034</v>
      </c>
      <c r="AY19" s="63">
        <v>31503</v>
      </c>
      <c r="AZ19" s="62">
        <v>2.375</v>
      </c>
      <c r="BA19" s="62">
        <v>2.5277780000000001</v>
      </c>
      <c r="BB19" s="62">
        <v>2.375</v>
      </c>
      <c r="BC19" s="62">
        <v>2.4166669999999999</v>
      </c>
      <c r="BD19" s="58">
        <v>0.894042</v>
      </c>
      <c r="BE19" s="57">
        <v>1945800</v>
      </c>
      <c r="BF19" s="63">
        <v>40330</v>
      </c>
      <c r="BG19" s="62">
        <v>8.1</v>
      </c>
      <c r="BH19" s="62">
        <v>8.4499999999999993</v>
      </c>
      <c r="BI19" s="62">
        <v>7.38</v>
      </c>
      <c r="BJ19" s="62">
        <v>7.38</v>
      </c>
      <c r="BK19" s="62">
        <v>7.3276190000000003</v>
      </c>
      <c r="BL19" s="57">
        <v>2471400</v>
      </c>
      <c r="BM19" s="63">
        <v>35462</v>
      </c>
      <c r="BN19" s="62">
        <v>7.3250000000000002</v>
      </c>
      <c r="BO19" s="62">
        <v>7.5250000000000004</v>
      </c>
      <c r="BP19" s="62">
        <v>6.8</v>
      </c>
      <c r="BQ19" s="62">
        <v>6.9749999999999996</v>
      </c>
      <c r="BR19" s="62">
        <v>6.9749999999999996</v>
      </c>
      <c r="BS19" s="57">
        <v>6455000</v>
      </c>
      <c r="BT19" s="63">
        <v>40969</v>
      </c>
      <c r="BU19" s="62">
        <v>26.190000999999999</v>
      </c>
      <c r="BV19" s="62">
        <v>26.799999</v>
      </c>
      <c r="BW19" s="62">
        <v>24.379999000000002</v>
      </c>
      <c r="BX19" s="62">
        <v>25.65</v>
      </c>
      <c r="BY19" s="62">
        <v>19.824725999999998</v>
      </c>
      <c r="BZ19" s="57">
        <v>175310000</v>
      </c>
      <c r="CA19" s="63">
        <v>31503</v>
      </c>
      <c r="CB19" s="62">
        <v>5.7858099999999997</v>
      </c>
      <c r="CC19" s="62">
        <v>6.1170590000000002</v>
      </c>
      <c r="CD19" s="62">
        <v>5.4214370000000001</v>
      </c>
      <c r="CE19" s="62">
        <v>5.741644</v>
      </c>
      <c r="CF19" s="62">
        <v>2.215827</v>
      </c>
      <c r="CG19" s="57">
        <v>9390604</v>
      </c>
      <c r="CH19" s="63">
        <v>40664</v>
      </c>
      <c r="CI19" s="62">
        <v>59.009998000000003</v>
      </c>
      <c r="CJ19" s="62">
        <v>60.57</v>
      </c>
      <c r="CK19" s="62">
        <v>55.27</v>
      </c>
      <c r="CL19" s="62">
        <v>56.490001999999997</v>
      </c>
      <c r="CM19" s="62">
        <v>56.490001999999997</v>
      </c>
      <c r="CN19" s="57">
        <v>4147300</v>
      </c>
      <c r="CO19" s="63">
        <v>36281</v>
      </c>
      <c r="CP19" s="62">
        <v>28.9375</v>
      </c>
      <c r="CQ19" s="62">
        <v>36.21875</v>
      </c>
      <c r="CR19" s="62">
        <v>22.875</v>
      </c>
      <c r="CS19" s="62">
        <v>29.625</v>
      </c>
      <c r="CT19" s="62">
        <v>25.156101</v>
      </c>
      <c r="CU19" s="57">
        <v>95373600</v>
      </c>
    </row>
    <row r="20" spans="2:99" x14ac:dyDescent="0.15">
      <c r="B20" s="63">
        <v>31533</v>
      </c>
      <c r="C20" s="57">
        <v>0.135045</v>
      </c>
      <c r="D20" s="57">
        <v>0.167411</v>
      </c>
      <c r="E20" s="57">
        <v>0.13281299999999999</v>
      </c>
      <c r="F20" s="57">
        <v>0.16517899999999999</v>
      </c>
      <c r="G20" s="57">
        <v>0.129662</v>
      </c>
      <c r="H20" s="57">
        <v>4954051200</v>
      </c>
      <c r="I20" s="63">
        <v>31533</v>
      </c>
      <c r="J20" s="57">
        <v>0</v>
      </c>
      <c r="K20" s="57">
        <v>6.9375</v>
      </c>
      <c r="L20" s="57">
        <v>6.328125</v>
      </c>
      <c r="M20" s="57">
        <v>6.9375</v>
      </c>
      <c r="N20" s="57">
        <v>2.528505</v>
      </c>
      <c r="O20" s="57">
        <v>37605600</v>
      </c>
      <c r="P20" s="63">
        <v>31533</v>
      </c>
      <c r="Q20" s="57">
        <v>7.740615</v>
      </c>
      <c r="R20" s="57">
        <v>8.2394909999999992</v>
      </c>
      <c r="S20" s="57">
        <v>7.2900179999999999</v>
      </c>
      <c r="T20" s="57">
        <v>8.0463780000000007</v>
      </c>
      <c r="U20" s="57">
        <v>4.1277160000000004</v>
      </c>
      <c r="V20" s="57">
        <v>139847868</v>
      </c>
      <c r="W20" s="63">
        <v>31533</v>
      </c>
      <c r="X20" s="57">
        <v>2.3229169999999999</v>
      </c>
      <c r="Y20" s="57">
        <v>2.4322919999999999</v>
      </c>
      <c r="Z20" s="57">
        <v>2.1796880000000001</v>
      </c>
      <c r="AA20" s="57">
        <v>2.4166669999999999</v>
      </c>
      <c r="AB20" s="57">
        <v>1.0651889999999999</v>
      </c>
      <c r="AC20" s="57">
        <v>356491200</v>
      </c>
      <c r="AD20" s="63">
        <v>42705</v>
      </c>
      <c r="AE20" s="57">
        <v>81.510002</v>
      </c>
      <c r="AF20" s="57">
        <v>88.160004000000001</v>
      </c>
      <c r="AG20" s="57">
        <v>79.690002000000007</v>
      </c>
      <c r="AH20" s="57">
        <v>87.32</v>
      </c>
      <c r="AI20" s="57">
        <v>71.659408999999997</v>
      </c>
      <c r="AJ20" s="57">
        <v>64481400</v>
      </c>
      <c r="AK20" s="63">
        <v>35125</v>
      </c>
      <c r="AL20" s="62">
        <v>8.9375</v>
      </c>
      <c r="AM20" s="62">
        <v>9</v>
      </c>
      <c r="AN20" s="62">
        <v>8.375</v>
      </c>
      <c r="AO20" s="62">
        <v>8.5625</v>
      </c>
      <c r="AP20" s="62">
        <v>6.9182170000000003</v>
      </c>
      <c r="AQ20" s="57">
        <v>82468000</v>
      </c>
      <c r="AR20" s="63">
        <v>31533</v>
      </c>
      <c r="AS20" s="62">
        <v>14.220541000000001</v>
      </c>
      <c r="AT20" s="62">
        <v>15.344695</v>
      </c>
      <c r="AU20" s="62">
        <v>13.602257</v>
      </c>
      <c r="AV20" s="62">
        <v>15.288487</v>
      </c>
      <c r="AW20" s="62">
        <v>3.1206740000000002</v>
      </c>
      <c r="AX20" s="57">
        <v>22801603</v>
      </c>
      <c r="AY20" s="63">
        <v>31533</v>
      </c>
      <c r="AZ20" s="62">
        <v>2.4166669999999999</v>
      </c>
      <c r="BA20" s="62">
        <v>2.4444439999999998</v>
      </c>
      <c r="BB20" s="62">
        <v>2.4027780000000001</v>
      </c>
      <c r="BC20" s="62">
        <v>2.4305560000000002</v>
      </c>
      <c r="BD20" s="58">
        <v>0.89917999999999998</v>
      </c>
      <c r="BE20" s="57">
        <v>1897200</v>
      </c>
      <c r="BF20" s="63">
        <v>40360</v>
      </c>
      <c r="BG20" s="62">
        <v>7.35</v>
      </c>
      <c r="BH20" s="62">
        <v>7.75</v>
      </c>
      <c r="BI20" s="62">
        <v>6.18</v>
      </c>
      <c r="BJ20" s="62">
        <v>6.97</v>
      </c>
      <c r="BK20" s="62">
        <v>6.920528</v>
      </c>
      <c r="BL20" s="57">
        <v>2919900</v>
      </c>
      <c r="BM20" s="63">
        <v>35490</v>
      </c>
      <c r="BN20" s="62">
        <v>6.9249999999999998</v>
      </c>
      <c r="BO20" s="62">
        <v>6.9749999999999996</v>
      </c>
      <c r="BP20" s="62">
        <v>5.9749999999999996</v>
      </c>
      <c r="BQ20" s="62">
        <v>6.0750000000000002</v>
      </c>
      <c r="BR20" s="62">
        <v>6.0750000000000002</v>
      </c>
      <c r="BS20" s="57">
        <v>8097000</v>
      </c>
      <c r="BT20" s="63">
        <v>41000</v>
      </c>
      <c r="BU20" s="62">
        <v>26.030000999999999</v>
      </c>
      <c r="BV20" s="62">
        <v>27.030000999999999</v>
      </c>
      <c r="BW20" s="62">
        <v>22.799999</v>
      </c>
      <c r="BX20" s="62">
        <v>23</v>
      </c>
      <c r="BY20" s="62">
        <v>17.77656</v>
      </c>
      <c r="BZ20" s="57">
        <v>205100300</v>
      </c>
      <c r="CA20" s="63">
        <v>31533</v>
      </c>
      <c r="CB20" s="62">
        <v>5.741644</v>
      </c>
      <c r="CC20" s="62">
        <v>5.9403930000000003</v>
      </c>
      <c r="CD20" s="62">
        <v>5.6422689999999998</v>
      </c>
      <c r="CE20" s="62">
        <v>5.841018</v>
      </c>
      <c r="CF20" s="62">
        <v>2.254178</v>
      </c>
      <c r="CG20" s="57">
        <v>8067203</v>
      </c>
      <c r="CH20" s="63">
        <v>40695</v>
      </c>
      <c r="CI20" s="62">
        <v>56.48</v>
      </c>
      <c r="CJ20" s="62">
        <v>58.400002000000001</v>
      </c>
      <c r="CK20" s="62">
        <v>51.900002000000001</v>
      </c>
      <c r="CL20" s="62">
        <v>54.259998000000003</v>
      </c>
      <c r="CM20" s="62">
        <v>54.259998000000003</v>
      </c>
      <c r="CN20" s="57">
        <v>16277800</v>
      </c>
      <c r="CO20" s="63">
        <v>36312</v>
      </c>
      <c r="CP20" s="62">
        <v>30.5</v>
      </c>
      <c r="CQ20" s="62">
        <v>43.5</v>
      </c>
      <c r="CR20" s="62">
        <v>24</v>
      </c>
      <c r="CS20" s="62">
        <v>43.125</v>
      </c>
      <c r="CT20" s="62">
        <v>36.619639999999997</v>
      </c>
      <c r="CU20" s="57">
        <v>53862000</v>
      </c>
    </row>
    <row r="21" spans="2:99" x14ac:dyDescent="0.15">
      <c r="B21" s="63">
        <v>31564</v>
      </c>
      <c r="C21" s="57">
        <v>0.16517899999999999</v>
      </c>
      <c r="D21" s="57">
        <v>0.17466499999999999</v>
      </c>
      <c r="E21" s="57">
        <v>0.145089</v>
      </c>
      <c r="F21" s="57">
        <v>0.16015599999999999</v>
      </c>
      <c r="G21" s="57">
        <v>0.125719</v>
      </c>
      <c r="H21" s="57">
        <v>4063360000</v>
      </c>
      <c r="I21" s="63">
        <v>31564</v>
      </c>
      <c r="J21" s="57">
        <v>6.90625</v>
      </c>
      <c r="K21" s="57">
        <v>6.9375</v>
      </c>
      <c r="L21" s="57">
        <v>6.46875</v>
      </c>
      <c r="M21" s="57">
        <v>6.75</v>
      </c>
      <c r="N21" s="57">
        <v>2.4601660000000001</v>
      </c>
      <c r="O21" s="57">
        <v>6739200</v>
      </c>
      <c r="P21" s="63">
        <v>31564</v>
      </c>
      <c r="Q21" s="57">
        <v>8.0463780000000007</v>
      </c>
      <c r="R21" s="57">
        <v>8.1429340000000003</v>
      </c>
      <c r="S21" s="57">
        <v>7.4670379999999996</v>
      </c>
      <c r="T21" s="57">
        <v>8.0463780000000007</v>
      </c>
      <c r="U21" s="57">
        <v>4.1277160000000004</v>
      </c>
      <c r="V21" s="57">
        <v>126207414</v>
      </c>
      <c r="W21" s="63">
        <v>31564</v>
      </c>
      <c r="X21" s="57">
        <v>2.4036460000000002</v>
      </c>
      <c r="Y21" s="57">
        <v>2.6145830000000001</v>
      </c>
      <c r="Z21" s="57">
        <v>2.3072919999999999</v>
      </c>
      <c r="AA21" s="57">
        <v>2.6145830000000001</v>
      </c>
      <c r="AB21" s="57">
        <v>1.152425</v>
      </c>
      <c r="AC21" s="57">
        <v>364080000</v>
      </c>
      <c r="AD21" s="63">
        <v>42736</v>
      </c>
      <c r="AE21" s="57">
        <v>87.849997999999999</v>
      </c>
      <c r="AF21" s="57">
        <v>89.900002000000001</v>
      </c>
      <c r="AG21" s="57">
        <v>85.410004000000001</v>
      </c>
      <c r="AH21" s="57">
        <v>89.290001000000004</v>
      </c>
      <c r="AI21" s="57">
        <v>73.2761</v>
      </c>
      <c r="AJ21" s="57">
        <v>49506500</v>
      </c>
      <c r="AK21" s="63">
        <v>35156</v>
      </c>
      <c r="AL21" s="62">
        <v>8.5625</v>
      </c>
      <c r="AM21" s="62">
        <v>8.6875</v>
      </c>
      <c r="AN21" s="62">
        <v>8.3125</v>
      </c>
      <c r="AO21" s="62">
        <v>8.625</v>
      </c>
      <c r="AP21" s="62">
        <v>6.9687159999999997</v>
      </c>
      <c r="AQ21" s="57">
        <v>66842600</v>
      </c>
      <c r="AR21" s="63">
        <v>31564</v>
      </c>
      <c r="AS21" s="62">
        <v>15.260382999999999</v>
      </c>
      <c r="AT21" s="62">
        <v>16.187811</v>
      </c>
      <c r="AU21" s="62">
        <v>14.670202</v>
      </c>
      <c r="AV21" s="62">
        <v>15.625733</v>
      </c>
      <c r="AW21" s="62">
        <v>3.189511</v>
      </c>
      <c r="AX21" s="57">
        <v>30655511</v>
      </c>
      <c r="AY21" s="63">
        <v>31564</v>
      </c>
      <c r="AZ21" s="62">
        <v>2.4305560000000002</v>
      </c>
      <c r="BA21" s="62">
        <v>2.6666669999999999</v>
      </c>
      <c r="BB21" s="62">
        <v>2.3888889999999998</v>
      </c>
      <c r="BC21" s="62">
        <v>2.625</v>
      </c>
      <c r="BD21" s="58">
        <v>0.97111499999999984</v>
      </c>
      <c r="BE21" s="57">
        <v>2887200</v>
      </c>
      <c r="BF21" s="63">
        <v>40391</v>
      </c>
      <c r="BG21" s="62">
        <v>7.34</v>
      </c>
      <c r="BH21" s="62">
        <v>7.5</v>
      </c>
      <c r="BI21" s="62">
        <v>5.63</v>
      </c>
      <c r="BJ21" s="62">
        <v>5.79</v>
      </c>
      <c r="BK21" s="62">
        <v>5.7489039999999996</v>
      </c>
      <c r="BL21" s="57">
        <v>4533000</v>
      </c>
      <c r="BM21" s="63">
        <v>35521</v>
      </c>
      <c r="BN21" s="62">
        <v>6.1</v>
      </c>
      <c r="BO21" s="62">
        <v>6.625</v>
      </c>
      <c r="BP21" s="62">
        <v>5.6</v>
      </c>
      <c r="BQ21" s="62">
        <v>6.4249999999999998</v>
      </c>
      <c r="BR21" s="62">
        <v>6.4249999999999998</v>
      </c>
      <c r="BS21" s="57">
        <v>4595000</v>
      </c>
      <c r="BT21" s="63">
        <v>41030</v>
      </c>
      <c r="BU21" s="62">
        <v>23.040001</v>
      </c>
      <c r="BV21" s="62">
        <v>23.48</v>
      </c>
      <c r="BW21" s="62">
        <v>21.09</v>
      </c>
      <c r="BX21" s="62">
        <v>22.200001</v>
      </c>
      <c r="BY21" s="62">
        <v>17.158238999999998</v>
      </c>
      <c r="BZ21" s="57">
        <v>210504400</v>
      </c>
      <c r="CA21" s="63">
        <v>31564</v>
      </c>
      <c r="CB21" s="62">
        <v>5.841018</v>
      </c>
      <c r="CC21" s="62">
        <v>5.8520599999999998</v>
      </c>
      <c r="CD21" s="62">
        <v>5.4103950000000003</v>
      </c>
      <c r="CE21" s="62">
        <v>5.6201860000000003</v>
      </c>
      <c r="CF21" s="62">
        <v>2.1689539999999998</v>
      </c>
      <c r="CG21" s="57">
        <v>18799322</v>
      </c>
      <c r="CH21" s="63">
        <v>40725</v>
      </c>
      <c r="CI21" s="62">
        <v>54.5</v>
      </c>
      <c r="CJ21" s="62">
        <v>60</v>
      </c>
      <c r="CK21" s="62">
        <v>53.830002</v>
      </c>
      <c r="CL21" s="62">
        <v>54</v>
      </c>
      <c r="CM21" s="62">
        <v>54</v>
      </c>
      <c r="CN21" s="57">
        <v>8081500</v>
      </c>
      <c r="CO21" s="63">
        <v>36342</v>
      </c>
      <c r="CP21" s="62">
        <v>42.40625</v>
      </c>
      <c r="CQ21" s="62">
        <v>48.375</v>
      </c>
      <c r="CR21" s="62">
        <v>36.25</v>
      </c>
      <c r="CS21" s="62">
        <v>37.0625</v>
      </c>
      <c r="CT21" s="62">
        <v>31.471664000000001</v>
      </c>
      <c r="CU21" s="57">
        <v>38572000</v>
      </c>
    </row>
    <row r="22" spans="2:99" x14ac:dyDescent="0.15">
      <c r="B22" s="63">
        <v>31594</v>
      </c>
      <c r="C22" s="57">
        <v>0.16015599999999999</v>
      </c>
      <c r="D22" s="57">
        <v>0.16852700000000001</v>
      </c>
      <c r="E22" s="57">
        <v>0.13392899999999999</v>
      </c>
      <c r="F22" s="57">
        <v>0.13950899999999999</v>
      </c>
      <c r="G22" s="57">
        <v>0.109512</v>
      </c>
      <c r="H22" s="57">
        <v>5691638400</v>
      </c>
      <c r="I22" s="63">
        <v>31594</v>
      </c>
      <c r="J22" s="57">
        <v>6.78125</v>
      </c>
      <c r="K22" s="57">
        <v>6.84375</v>
      </c>
      <c r="L22" s="57">
        <v>5.71875</v>
      </c>
      <c r="M22" s="57">
        <v>5.953125</v>
      </c>
      <c r="N22" s="57">
        <v>2.1846890000000001</v>
      </c>
      <c r="O22" s="57">
        <v>15153600</v>
      </c>
      <c r="P22" s="63">
        <v>31594</v>
      </c>
      <c r="Q22" s="57">
        <v>8.0141919999999995</v>
      </c>
      <c r="R22" s="57">
        <v>8.1107490000000002</v>
      </c>
      <c r="S22" s="57">
        <v>7.4026670000000001</v>
      </c>
      <c r="T22" s="57">
        <v>7.7245229999999996</v>
      </c>
      <c r="U22" s="57">
        <v>3.9846810000000001</v>
      </c>
      <c r="V22" s="57">
        <v>120682410</v>
      </c>
      <c r="W22" s="63">
        <v>31594</v>
      </c>
      <c r="X22" s="57">
        <v>2.7421880000000001</v>
      </c>
      <c r="Y22" s="57">
        <v>2.8046880000000001</v>
      </c>
      <c r="Z22" s="57">
        <v>2.359375</v>
      </c>
      <c r="AA22" s="57">
        <v>2.4453130000000001</v>
      </c>
      <c r="AB22" s="57">
        <v>1.085242</v>
      </c>
      <c r="AC22" s="57">
        <v>364022400</v>
      </c>
      <c r="AD22" s="63">
        <v>42767</v>
      </c>
      <c r="AE22" s="57">
        <v>88.889999000000003</v>
      </c>
      <c r="AF22" s="57">
        <v>97.769997000000004</v>
      </c>
      <c r="AG22" s="57">
        <v>86.349997999999999</v>
      </c>
      <c r="AH22" s="57">
        <v>91.510002</v>
      </c>
      <c r="AI22" s="57">
        <v>75.097954000000001</v>
      </c>
      <c r="AJ22" s="57">
        <v>100847600</v>
      </c>
      <c r="AK22" s="63">
        <v>35186</v>
      </c>
      <c r="AL22" s="62">
        <v>8.625</v>
      </c>
      <c r="AM22" s="62">
        <v>9.3125</v>
      </c>
      <c r="AN22" s="62">
        <v>8.1875</v>
      </c>
      <c r="AO22" s="62">
        <v>9.0625</v>
      </c>
      <c r="AP22" s="62">
        <v>7.3221980000000002</v>
      </c>
      <c r="AQ22" s="57">
        <v>79242800</v>
      </c>
      <c r="AR22" s="63">
        <v>31594</v>
      </c>
      <c r="AS22" s="62">
        <v>15.597629</v>
      </c>
      <c r="AT22" s="62">
        <v>16.525057</v>
      </c>
      <c r="AU22" s="62">
        <v>15.316591000000001</v>
      </c>
      <c r="AV22" s="62">
        <v>16.525057</v>
      </c>
      <c r="AW22" s="62">
        <v>3.4165410000000001</v>
      </c>
      <c r="AX22" s="57">
        <v>22511607</v>
      </c>
      <c r="AY22" s="63">
        <v>31594</v>
      </c>
      <c r="AZ22" s="62">
        <v>2.6388889999999998</v>
      </c>
      <c r="BA22" s="62">
        <v>2.7777780000000001</v>
      </c>
      <c r="BB22" s="62">
        <v>2.5833330000000001</v>
      </c>
      <c r="BC22" s="62">
        <v>2.6111110000000002</v>
      </c>
      <c r="BD22" s="58">
        <v>0.96597699999999997</v>
      </c>
      <c r="BE22" s="57">
        <v>2746800</v>
      </c>
      <c r="BF22" s="63">
        <v>40422</v>
      </c>
      <c r="BG22" s="62">
        <v>5.85</v>
      </c>
      <c r="BH22" s="62">
        <v>8.19</v>
      </c>
      <c r="BI22" s="62">
        <v>5.82</v>
      </c>
      <c r="BJ22" s="62">
        <v>8.07</v>
      </c>
      <c r="BK22" s="62">
        <v>8.0127210000000009</v>
      </c>
      <c r="BL22" s="57">
        <v>5057300</v>
      </c>
      <c r="BM22" s="63">
        <v>35551</v>
      </c>
      <c r="BN22" s="62">
        <v>6.45</v>
      </c>
      <c r="BO22" s="62">
        <v>7.4</v>
      </c>
      <c r="BP22" s="62">
        <v>6.45</v>
      </c>
      <c r="BQ22" s="62">
        <v>7.2</v>
      </c>
      <c r="BR22" s="62">
        <v>7.2</v>
      </c>
      <c r="BS22" s="57">
        <v>7914500</v>
      </c>
      <c r="BT22" s="63">
        <v>41061</v>
      </c>
      <c r="BU22" s="62">
        <v>21.65</v>
      </c>
      <c r="BV22" s="62">
        <v>23.34</v>
      </c>
      <c r="BW22" s="62">
        <v>19.239999999999998</v>
      </c>
      <c r="BX22" s="62">
        <v>19.719999000000001</v>
      </c>
      <c r="BY22" s="62">
        <v>15.241467</v>
      </c>
      <c r="BZ22" s="57">
        <v>188800300</v>
      </c>
      <c r="CA22" s="63">
        <v>31594</v>
      </c>
      <c r="CB22" s="62">
        <v>5.6201860000000003</v>
      </c>
      <c r="CC22" s="62">
        <v>5.91831</v>
      </c>
      <c r="CD22" s="62">
        <v>5.2778960000000001</v>
      </c>
      <c r="CE22" s="62">
        <v>5.6643520000000001</v>
      </c>
      <c r="CF22" s="62">
        <v>2.1859989999999998</v>
      </c>
      <c r="CG22" s="57">
        <v>14447604</v>
      </c>
      <c r="CH22" s="63">
        <v>40756</v>
      </c>
      <c r="CI22" s="62">
        <v>54.009998000000003</v>
      </c>
      <c r="CJ22" s="62">
        <v>56.169998</v>
      </c>
      <c r="CK22" s="62">
        <v>41.330002</v>
      </c>
      <c r="CL22" s="62">
        <v>49.880001</v>
      </c>
      <c r="CM22" s="62">
        <v>49.880001</v>
      </c>
      <c r="CN22" s="57">
        <v>16593900</v>
      </c>
      <c r="CO22" s="63">
        <v>36373</v>
      </c>
      <c r="CP22" s="62">
        <v>36.75</v>
      </c>
      <c r="CQ22" s="62">
        <v>57</v>
      </c>
      <c r="CR22" s="62">
        <v>27.25</v>
      </c>
      <c r="CS22" s="62">
        <v>54.15625</v>
      </c>
      <c r="CT22" s="62">
        <v>45.986839000000003</v>
      </c>
      <c r="CU22" s="57">
        <v>60527800</v>
      </c>
    </row>
    <row r="23" spans="2:99" x14ac:dyDescent="0.15">
      <c r="B23" s="63">
        <v>31625</v>
      </c>
      <c r="C23" s="57">
        <v>0.13895099999999999</v>
      </c>
      <c r="D23" s="57">
        <v>0.16964299999999999</v>
      </c>
      <c r="E23" s="57">
        <v>0.13671900000000001</v>
      </c>
      <c r="F23" s="57">
        <v>0.16517899999999999</v>
      </c>
      <c r="G23" s="57">
        <v>0.129662</v>
      </c>
      <c r="H23" s="57">
        <v>3643516800</v>
      </c>
      <c r="I23" s="63">
        <v>31625</v>
      </c>
      <c r="J23" s="57">
        <v>5.9375</v>
      </c>
      <c r="K23" s="57">
        <v>6.40625</v>
      </c>
      <c r="L23" s="57">
        <v>5.828125</v>
      </c>
      <c r="M23" s="57">
        <v>6.375</v>
      </c>
      <c r="N23" s="57">
        <v>2.3395100000000002</v>
      </c>
      <c r="O23" s="57">
        <v>38368000</v>
      </c>
      <c r="P23" s="63">
        <v>31625</v>
      </c>
      <c r="Q23" s="57">
        <v>7.7245229999999996</v>
      </c>
      <c r="R23" s="57">
        <v>8.4969750000000008</v>
      </c>
      <c r="S23" s="57">
        <v>7.3865749999999997</v>
      </c>
      <c r="T23" s="57">
        <v>8.4808819999999994</v>
      </c>
      <c r="U23" s="57">
        <v>4.3748469999999999</v>
      </c>
      <c r="V23" s="57">
        <v>98393655</v>
      </c>
      <c r="W23" s="63">
        <v>31625</v>
      </c>
      <c r="X23" s="57">
        <v>2.4453130000000001</v>
      </c>
      <c r="Y23" s="57">
        <v>2.5</v>
      </c>
      <c r="Z23" s="57">
        <v>2.3125</v>
      </c>
      <c r="AA23" s="57">
        <v>2.3671880000000001</v>
      </c>
      <c r="AB23" s="57">
        <v>1.0505690000000001</v>
      </c>
      <c r="AC23" s="57">
        <v>226736000</v>
      </c>
      <c r="AD23" s="63">
        <v>42795</v>
      </c>
      <c r="AE23" s="57">
        <v>91.769997000000004</v>
      </c>
      <c r="AF23" s="57">
        <v>93.669998000000007</v>
      </c>
      <c r="AG23" s="57">
        <v>90.440002000000007</v>
      </c>
      <c r="AH23" s="57">
        <v>90.809997999999993</v>
      </c>
      <c r="AI23" s="57">
        <v>74.523514000000006</v>
      </c>
      <c r="AJ23" s="57">
        <v>51366800</v>
      </c>
      <c r="AK23" s="63">
        <v>35217</v>
      </c>
      <c r="AL23" s="62">
        <v>9</v>
      </c>
      <c r="AM23" s="62">
        <v>9.125</v>
      </c>
      <c r="AN23" s="62">
        <v>8.75</v>
      </c>
      <c r="AO23" s="62">
        <v>8.8125</v>
      </c>
      <c r="AP23" s="62">
        <v>7.120209</v>
      </c>
      <c r="AQ23" s="57">
        <v>48955600</v>
      </c>
      <c r="AR23" s="63">
        <v>31625</v>
      </c>
      <c r="AS23" s="62">
        <v>16.749886</v>
      </c>
      <c r="AT23" s="62">
        <v>17.311962000000001</v>
      </c>
      <c r="AU23" s="62">
        <v>15.82246</v>
      </c>
      <c r="AV23" s="62">
        <v>16.974716000000001</v>
      </c>
      <c r="AW23" s="62">
        <v>3.5095070000000002</v>
      </c>
      <c r="AX23" s="57">
        <v>28399147</v>
      </c>
      <c r="AY23" s="63">
        <v>31625</v>
      </c>
      <c r="AZ23" s="62">
        <v>2.6111110000000002</v>
      </c>
      <c r="BA23" s="62">
        <v>2.6111110000000002</v>
      </c>
      <c r="BB23" s="62">
        <v>2.3055560000000002</v>
      </c>
      <c r="BC23" s="62">
        <v>2.3333330000000001</v>
      </c>
      <c r="BD23" s="58">
        <v>0.86321300000000001</v>
      </c>
      <c r="BE23" s="57">
        <v>3616200</v>
      </c>
      <c r="BF23" s="63">
        <v>40452</v>
      </c>
      <c r="BG23" s="62">
        <v>8.1999999999999993</v>
      </c>
      <c r="BH23" s="62">
        <v>8.1999999999999993</v>
      </c>
      <c r="BI23" s="62">
        <v>6.01</v>
      </c>
      <c r="BJ23" s="62">
        <v>6.09</v>
      </c>
      <c r="BK23" s="62">
        <v>6.0467750000000002</v>
      </c>
      <c r="BL23" s="57">
        <v>6462500</v>
      </c>
      <c r="BM23" s="63">
        <v>35582</v>
      </c>
      <c r="BN23" s="62">
        <v>7.2</v>
      </c>
      <c r="BO23" s="62">
        <v>8.1</v>
      </c>
      <c r="BP23" s="62">
        <v>7.2</v>
      </c>
      <c r="BQ23" s="62">
        <v>8.0374999999999996</v>
      </c>
      <c r="BR23" s="62">
        <v>8.0374999999999996</v>
      </c>
      <c r="BS23" s="57">
        <v>10284500</v>
      </c>
      <c r="BT23" s="63">
        <v>41091</v>
      </c>
      <c r="BU23" s="62">
        <v>19.700001</v>
      </c>
      <c r="BV23" s="62">
        <v>21.209999</v>
      </c>
      <c r="BW23" s="62">
        <v>18.719999000000001</v>
      </c>
      <c r="BX23" s="62">
        <v>19.709999</v>
      </c>
      <c r="BY23" s="62">
        <v>15.233736</v>
      </c>
      <c r="BZ23" s="57">
        <v>162586300</v>
      </c>
      <c r="CA23" s="63">
        <v>31625</v>
      </c>
      <c r="CB23" s="62">
        <v>5.6422689999999998</v>
      </c>
      <c r="CC23" s="62">
        <v>6.19435</v>
      </c>
      <c r="CD23" s="62">
        <v>5.4435200000000004</v>
      </c>
      <c r="CE23" s="62">
        <v>5.9624759999999997</v>
      </c>
      <c r="CF23" s="62">
        <v>2.3010519999999999</v>
      </c>
      <c r="CG23" s="57">
        <v>4668697</v>
      </c>
      <c r="CH23" s="63">
        <v>40787</v>
      </c>
      <c r="CI23" s="62">
        <v>49.990001999999997</v>
      </c>
      <c r="CJ23" s="62">
        <v>51.27</v>
      </c>
      <c r="CK23" s="62">
        <v>45.689999</v>
      </c>
      <c r="CL23" s="62">
        <v>46.84</v>
      </c>
      <c r="CM23" s="62">
        <v>46.84</v>
      </c>
      <c r="CN23" s="57">
        <v>5695600</v>
      </c>
      <c r="CO23" s="63">
        <v>36404</v>
      </c>
      <c r="CP23" s="62">
        <v>54.75</v>
      </c>
      <c r="CQ23" s="62">
        <v>58.875</v>
      </c>
      <c r="CR23" s="62">
        <v>47.75</v>
      </c>
      <c r="CS23" s="62">
        <v>53.25</v>
      </c>
      <c r="CT23" s="62">
        <v>45.217297000000002</v>
      </c>
      <c r="CU23" s="57">
        <v>41991600</v>
      </c>
    </row>
    <row r="24" spans="2:99" x14ac:dyDescent="0.15">
      <c r="B24" s="63">
        <v>31656</v>
      </c>
      <c r="C24" s="57">
        <v>0.165737</v>
      </c>
      <c r="D24" s="57">
        <v>0.165737</v>
      </c>
      <c r="E24" s="57">
        <v>0.141183</v>
      </c>
      <c r="F24" s="57">
        <v>0.14955399999999999</v>
      </c>
      <c r="G24" s="57">
        <v>0.117397</v>
      </c>
      <c r="H24" s="57">
        <v>3578198400</v>
      </c>
      <c r="I24" s="63">
        <v>31656</v>
      </c>
      <c r="J24" s="57">
        <v>6.34375</v>
      </c>
      <c r="K24" s="57">
        <v>6.375</v>
      </c>
      <c r="L24" s="57">
        <v>5.25</v>
      </c>
      <c r="M24" s="57">
        <v>5.65625</v>
      </c>
      <c r="N24" s="57">
        <v>2.0912850000000001</v>
      </c>
      <c r="O24" s="57">
        <v>13922400</v>
      </c>
      <c r="P24" s="63">
        <v>31656</v>
      </c>
      <c r="Q24" s="57">
        <v>8.5130680000000005</v>
      </c>
      <c r="R24" s="57">
        <v>8.5452530000000007</v>
      </c>
      <c r="S24" s="57">
        <v>6.9198849999999998</v>
      </c>
      <c r="T24" s="57">
        <v>7.2417400000000001</v>
      </c>
      <c r="U24" s="57">
        <v>3.7356400000000001</v>
      </c>
      <c r="V24" s="57">
        <v>138771299</v>
      </c>
      <c r="W24" s="63">
        <v>31656</v>
      </c>
      <c r="X24" s="57">
        <v>2.3671880000000001</v>
      </c>
      <c r="Y24" s="57">
        <v>2.375</v>
      </c>
      <c r="Z24" s="57">
        <v>2.0546880000000001</v>
      </c>
      <c r="AA24" s="57">
        <v>2.1171880000000001</v>
      </c>
      <c r="AB24" s="57">
        <v>0.93961799999999995</v>
      </c>
      <c r="AC24" s="57">
        <v>341526400</v>
      </c>
      <c r="AD24" s="63">
        <v>42826</v>
      </c>
      <c r="AE24" s="57">
        <v>90.800003000000004</v>
      </c>
      <c r="AF24" s="57">
        <v>92.894997000000004</v>
      </c>
      <c r="AG24" s="57">
        <v>89.830001999999993</v>
      </c>
      <c r="AH24" s="57">
        <v>90.389999000000003</v>
      </c>
      <c r="AI24" s="57">
        <v>74.668403999999995</v>
      </c>
      <c r="AJ24" s="57">
        <v>42776600</v>
      </c>
      <c r="AK24" s="63">
        <v>35247</v>
      </c>
      <c r="AL24" s="62">
        <v>8.8125</v>
      </c>
      <c r="AM24" s="62">
        <v>8.875</v>
      </c>
      <c r="AN24" s="62">
        <v>7.9375</v>
      </c>
      <c r="AO24" s="62">
        <v>8.125</v>
      </c>
      <c r="AP24" s="62">
        <v>6.5647330000000004</v>
      </c>
      <c r="AQ24" s="57">
        <v>66289000</v>
      </c>
      <c r="AR24" s="63">
        <v>31656</v>
      </c>
      <c r="AS24" s="62">
        <v>16.862303000000001</v>
      </c>
      <c r="AT24" s="62">
        <v>17.087132</v>
      </c>
      <c r="AU24" s="62">
        <v>13.939503</v>
      </c>
      <c r="AV24" s="62">
        <v>14.473476</v>
      </c>
      <c r="AW24" s="62">
        <v>2.992381</v>
      </c>
      <c r="AX24" s="57">
        <v>38029506</v>
      </c>
      <c r="AY24" s="63">
        <v>31656</v>
      </c>
      <c r="AZ24" s="62">
        <v>2.3194439999999998</v>
      </c>
      <c r="BA24" s="62">
        <v>2.3194439999999998</v>
      </c>
      <c r="BB24" s="62">
        <v>2.0277780000000001</v>
      </c>
      <c r="BC24" s="62">
        <v>2.1388889999999998</v>
      </c>
      <c r="BD24" s="58">
        <v>0.79127899999999995</v>
      </c>
      <c r="BE24" s="57">
        <v>4199400</v>
      </c>
      <c r="BF24" s="63">
        <v>40483</v>
      </c>
      <c r="BG24" s="62">
        <v>6</v>
      </c>
      <c r="BH24" s="62">
        <v>6.61</v>
      </c>
      <c r="BI24" s="62">
        <v>5.8</v>
      </c>
      <c r="BJ24" s="62">
        <v>6.08</v>
      </c>
      <c r="BK24" s="62">
        <v>6.0368459999999997</v>
      </c>
      <c r="BL24" s="57">
        <v>6291900</v>
      </c>
      <c r="BM24" s="63">
        <v>35612</v>
      </c>
      <c r="BN24" s="62">
        <v>8.0374999999999996</v>
      </c>
      <c r="BO24" s="62">
        <v>8.6</v>
      </c>
      <c r="BP24" s="62">
        <v>7.25</v>
      </c>
      <c r="BQ24" s="62">
        <v>8.25</v>
      </c>
      <c r="BR24" s="62">
        <v>8.25</v>
      </c>
      <c r="BS24" s="57">
        <v>8833000</v>
      </c>
      <c r="BT24" s="63">
        <v>41122</v>
      </c>
      <c r="BU24" s="62">
        <v>19.780000999999999</v>
      </c>
      <c r="BV24" s="62">
        <v>22.139999</v>
      </c>
      <c r="BW24" s="62">
        <v>18.93</v>
      </c>
      <c r="BX24" s="62">
        <v>21.35</v>
      </c>
      <c r="BY24" s="62">
        <v>16.501282</v>
      </c>
      <c r="BZ24" s="57">
        <v>182791200</v>
      </c>
      <c r="CA24" s="63">
        <v>31656</v>
      </c>
      <c r="CB24" s="62">
        <v>5.9624759999999997</v>
      </c>
      <c r="CC24" s="62">
        <v>5.9956009999999997</v>
      </c>
      <c r="CD24" s="62">
        <v>5.0128969999999997</v>
      </c>
      <c r="CE24" s="62">
        <v>5.03498</v>
      </c>
      <c r="CF24" s="62">
        <v>1.943109</v>
      </c>
      <c r="CG24" s="57">
        <v>18655547</v>
      </c>
      <c r="CH24" s="63">
        <v>40817</v>
      </c>
      <c r="CI24" s="62">
        <v>46.580002</v>
      </c>
      <c r="CJ24" s="62">
        <v>51.98</v>
      </c>
      <c r="CK24" s="62">
        <v>41.84</v>
      </c>
      <c r="CL24" s="62">
        <v>45.939999</v>
      </c>
      <c r="CM24" s="62">
        <v>45.939999</v>
      </c>
      <c r="CN24" s="57">
        <v>6845200</v>
      </c>
      <c r="CO24" s="63">
        <v>36434</v>
      </c>
      <c r="CP24" s="62">
        <v>52.375</v>
      </c>
      <c r="CQ24" s="62">
        <v>66.96875</v>
      </c>
      <c r="CR24" s="62">
        <v>48.8125</v>
      </c>
      <c r="CS24" s="62">
        <v>61.75</v>
      </c>
      <c r="CT24" s="62">
        <v>52.435080999999997</v>
      </c>
      <c r="CU24" s="57">
        <v>57412200</v>
      </c>
    </row>
    <row r="25" spans="2:99" x14ac:dyDescent="0.15">
      <c r="B25" s="63">
        <v>31686</v>
      </c>
      <c r="C25" s="57">
        <v>0.14899599999999999</v>
      </c>
      <c r="D25" s="57">
        <v>0.15736600000000001</v>
      </c>
      <c r="E25" s="57">
        <v>0.14397299999999999</v>
      </c>
      <c r="F25" s="57">
        <v>0.15457599999999999</v>
      </c>
      <c r="G25" s="57">
        <v>0.121339</v>
      </c>
      <c r="H25" s="57">
        <v>2984038400</v>
      </c>
      <c r="I25" s="63">
        <v>31686</v>
      </c>
      <c r="J25" s="57">
        <v>5.65625</v>
      </c>
      <c r="K25" s="57">
        <v>5.8125</v>
      </c>
      <c r="L25" s="57">
        <v>5.421875</v>
      </c>
      <c r="M25" s="57">
        <v>5.53125</v>
      </c>
      <c r="N25" s="57">
        <v>2.0450689999999998</v>
      </c>
      <c r="O25" s="57">
        <v>5120000</v>
      </c>
      <c r="P25" s="63">
        <v>31686</v>
      </c>
      <c r="Q25" s="57">
        <v>7.2739250000000002</v>
      </c>
      <c r="R25" s="57">
        <v>7.7245229999999996</v>
      </c>
      <c r="S25" s="57">
        <v>7.161276</v>
      </c>
      <c r="T25" s="57">
        <v>7.5475019999999997</v>
      </c>
      <c r="U25" s="57">
        <v>3.9172570000000002</v>
      </c>
      <c r="V25" s="57">
        <v>100885459</v>
      </c>
      <c r="W25" s="63">
        <v>31686</v>
      </c>
      <c r="X25" s="57">
        <v>2.1171880000000001</v>
      </c>
      <c r="Y25" s="57">
        <v>2.453125</v>
      </c>
      <c r="Z25" s="57">
        <v>2.109375</v>
      </c>
      <c r="AA25" s="57">
        <v>2.2890630000000001</v>
      </c>
      <c r="AB25" s="57">
        <v>1.023136</v>
      </c>
      <c r="AC25" s="57">
        <v>255110400</v>
      </c>
      <c r="AD25" s="63">
        <v>42856</v>
      </c>
      <c r="AE25" s="57">
        <v>90.650002000000001</v>
      </c>
      <c r="AF25" s="57">
        <v>93.089995999999999</v>
      </c>
      <c r="AG25" s="57">
        <v>87.139999000000003</v>
      </c>
      <c r="AH25" s="57">
        <v>92.199996999999996</v>
      </c>
      <c r="AI25" s="57">
        <v>76.163589000000002</v>
      </c>
      <c r="AJ25" s="57">
        <v>53362000</v>
      </c>
      <c r="AK25" s="63">
        <v>35278</v>
      </c>
      <c r="AL25" s="62">
        <v>8.125</v>
      </c>
      <c r="AM25" s="62">
        <v>8.5</v>
      </c>
      <c r="AN25" s="62">
        <v>8.0625</v>
      </c>
      <c r="AO25" s="62">
        <v>8.125</v>
      </c>
      <c r="AP25" s="62">
        <v>6.5647330000000004</v>
      </c>
      <c r="AQ25" s="57">
        <v>50148000</v>
      </c>
      <c r="AR25" s="63">
        <v>31686</v>
      </c>
      <c r="AS25" s="62">
        <v>14.585891</v>
      </c>
      <c r="AT25" s="62">
        <v>15.063656</v>
      </c>
      <c r="AU25" s="62">
        <v>14.220541000000001</v>
      </c>
      <c r="AV25" s="62">
        <v>15.035551999999999</v>
      </c>
      <c r="AW25" s="62">
        <v>3.1497480000000002</v>
      </c>
      <c r="AX25" s="57">
        <v>21272005</v>
      </c>
      <c r="AY25" s="63">
        <v>31686</v>
      </c>
      <c r="AZ25" s="62">
        <v>2.1388889999999998</v>
      </c>
      <c r="BA25" s="62">
        <v>2.1527780000000001</v>
      </c>
      <c r="BB25" s="62">
        <v>1.888889</v>
      </c>
      <c r="BC25" s="62">
        <v>2.0625</v>
      </c>
      <c r="BD25" s="58">
        <v>0.763019</v>
      </c>
      <c r="BE25" s="57">
        <v>5423400</v>
      </c>
      <c r="BF25" s="63">
        <v>40513</v>
      </c>
      <c r="BG25" s="62">
        <v>6.15</v>
      </c>
      <c r="BH25" s="62">
        <v>6.45</v>
      </c>
      <c r="BI25" s="62">
        <v>5.17</v>
      </c>
      <c r="BJ25" s="62">
        <v>5.29</v>
      </c>
      <c r="BK25" s="62">
        <v>5.252453</v>
      </c>
      <c r="BL25" s="57">
        <v>10184100</v>
      </c>
      <c r="BM25" s="63">
        <v>35643</v>
      </c>
      <c r="BN25" s="62">
        <v>8.25</v>
      </c>
      <c r="BO25" s="62">
        <v>9.5</v>
      </c>
      <c r="BP25" s="62">
        <v>8.1875</v>
      </c>
      <c r="BQ25" s="62">
        <v>9.15</v>
      </c>
      <c r="BR25" s="62">
        <v>9.15</v>
      </c>
      <c r="BS25" s="57">
        <v>17729500</v>
      </c>
      <c r="BT25" s="63">
        <v>41153</v>
      </c>
      <c r="BU25" s="62">
        <v>21.25</v>
      </c>
      <c r="BV25" s="62">
        <v>25.15</v>
      </c>
      <c r="BW25" s="62">
        <v>21.02</v>
      </c>
      <c r="BX25" s="62">
        <v>22.75</v>
      </c>
      <c r="BY25" s="62">
        <v>17.58333</v>
      </c>
      <c r="BZ25" s="57">
        <v>173840800</v>
      </c>
      <c r="CA25" s="63">
        <v>31686</v>
      </c>
      <c r="CB25" s="62">
        <v>5.03498</v>
      </c>
      <c r="CC25" s="62">
        <v>5.2778960000000001</v>
      </c>
      <c r="CD25" s="62">
        <v>5.0018549999999999</v>
      </c>
      <c r="CE25" s="62">
        <v>5.211646</v>
      </c>
      <c r="CF25" s="62">
        <v>2.0112890000000001</v>
      </c>
      <c r="CG25" s="57">
        <v>12314764</v>
      </c>
      <c r="CH25" s="63">
        <v>40848</v>
      </c>
      <c r="CI25" s="62">
        <v>45.240001999999997</v>
      </c>
      <c r="CJ25" s="62">
        <v>54.349997999999999</v>
      </c>
      <c r="CK25" s="62">
        <v>43.98</v>
      </c>
      <c r="CL25" s="62">
        <v>52.869999</v>
      </c>
      <c r="CM25" s="62">
        <v>52.869999</v>
      </c>
      <c r="CN25" s="57">
        <v>10224500</v>
      </c>
      <c r="CO25" s="63">
        <v>36465</v>
      </c>
      <c r="CP25" s="62">
        <v>62.25</v>
      </c>
      <c r="CQ25" s="62">
        <v>101.25</v>
      </c>
      <c r="CR25" s="62">
        <v>62</v>
      </c>
      <c r="CS25" s="62">
        <v>92.90625</v>
      </c>
      <c r="CT25" s="62">
        <v>78.891448999999994</v>
      </c>
      <c r="CU25" s="57">
        <v>65846800</v>
      </c>
    </row>
    <row r="26" spans="2:99" x14ac:dyDescent="0.15">
      <c r="B26" s="63">
        <v>31717</v>
      </c>
      <c r="C26" s="57">
        <v>0.15513399999999999</v>
      </c>
      <c r="D26" s="57">
        <v>0.18415200000000001</v>
      </c>
      <c r="E26" s="57">
        <v>0.151228</v>
      </c>
      <c r="F26" s="57">
        <v>0.17857100000000001</v>
      </c>
      <c r="G26" s="57">
        <v>0.14017499999999999</v>
      </c>
      <c r="H26" s="57">
        <v>5206163200</v>
      </c>
      <c r="I26" s="63">
        <v>31717</v>
      </c>
      <c r="J26" s="57">
        <v>5.5</v>
      </c>
      <c r="K26" s="57">
        <v>5.609375</v>
      </c>
      <c r="L26" s="57">
        <v>5.125</v>
      </c>
      <c r="M26" s="57">
        <v>5.4375</v>
      </c>
      <c r="N26" s="57">
        <v>2.0104069999999998</v>
      </c>
      <c r="O26" s="57">
        <v>14712800</v>
      </c>
      <c r="P26" s="63">
        <v>31717</v>
      </c>
      <c r="Q26" s="57">
        <v>7.579688</v>
      </c>
      <c r="R26" s="57">
        <v>7.6762439999999996</v>
      </c>
      <c r="S26" s="57">
        <v>7.0164410000000004</v>
      </c>
      <c r="T26" s="57">
        <v>7.4026670000000001</v>
      </c>
      <c r="U26" s="57">
        <v>3.842085</v>
      </c>
      <c r="V26" s="57">
        <v>93291204</v>
      </c>
      <c r="W26" s="63">
        <v>31717</v>
      </c>
      <c r="X26" s="57">
        <v>2.2890630000000001</v>
      </c>
      <c r="Y26" s="57">
        <v>2.34375</v>
      </c>
      <c r="Z26" s="57">
        <v>2.1640630000000001</v>
      </c>
      <c r="AA26" s="57">
        <v>2.28125</v>
      </c>
      <c r="AB26" s="57">
        <v>1.0196430000000001</v>
      </c>
      <c r="AC26" s="57">
        <v>198112000</v>
      </c>
      <c r="AD26" s="63">
        <v>42887</v>
      </c>
      <c r="AE26" s="57">
        <v>92.349997999999999</v>
      </c>
      <c r="AF26" s="57">
        <v>93.879997000000003</v>
      </c>
      <c r="AG26" s="57">
        <v>85.449996999999996</v>
      </c>
      <c r="AH26" s="57">
        <v>85.639999000000003</v>
      </c>
      <c r="AI26" s="57">
        <v>71.224143999999995</v>
      </c>
      <c r="AJ26" s="57">
        <v>63203900</v>
      </c>
      <c r="AK26" s="63">
        <v>35309</v>
      </c>
      <c r="AL26" s="62">
        <v>8.125</v>
      </c>
      <c r="AM26" s="62">
        <v>8.5625</v>
      </c>
      <c r="AN26" s="62">
        <v>8</v>
      </c>
      <c r="AO26" s="62">
        <v>8.4375</v>
      </c>
      <c r="AP26" s="62">
        <v>6.8172230000000003</v>
      </c>
      <c r="AQ26" s="57">
        <v>66338200</v>
      </c>
      <c r="AR26" s="63">
        <v>31717</v>
      </c>
      <c r="AS26" s="62">
        <v>15.119864</v>
      </c>
      <c r="AT26" s="62">
        <v>15.681941</v>
      </c>
      <c r="AU26" s="62">
        <v>14.642099</v>
      </c>
      <c r="AV26" s="62">
        <v>15.541421</v>
      </c>
      <c r="AW26" s="62">
        <v>3.2557179999999999</v>
      </c>
      <c r="AX26" s="57">
        <v>18652260</v>
      </c>
      <c r="AY26" s="63">
        <v>31717</v>
      </c>
      <c r="AZ26" s="62">
        <v>2.0625</v>
      </c>
      <c r="BA26" s="62">
        <v>2.125</v>
      </c>
      <c r="BB26" s="62">
        <v>2</v>
      </c>
      <c r="BC26" s="62">
        <v>2.0416669999999999</v>
      </c>
      <c r="BD26" s="58">
        <v>0.75531099999999995</v>
      </c>
      <c r="BE26" s="57">
        <v>3852000</v>
      </c>
      <c r="BF26" s="63">
        <v>40544</v>
      </c>
      <c r="BG26" s="62">
        <v>5.29</v>
      </c>
      <c r="BH26" s="62">
        <v>5.65</v>
      </c>
      <c r="BI26" s="62">
        <v>4.8499999999999996</v>
      </c>
      <c r="BJ26" s="62">
        <v>4.91</v>
      </c>
      <c r="BK26" s="62">
        <v>4.8751499999999997</v>
      </c>
      <c r="BL26" s="57">
        <v>6671900</v>
      </c>
      <c r="BM26" s="63">
        <v>35674</v>
      </c>
      <c r="BN26" s="62">
        <v>9.1750000000000007</v>
      </c>
      <c r="BO26" s="62">
        <v>10.175000000000001</v>
      </c>
      <c r="BP26" s="62">
        <v>8.9625000000000004</v>
      </c>
      <c r="BQ26" s="62">
        <v>10</v>
      </c>
      <c r="BR26" s="62">
        <v>10</v>
      </c>
      <c r="BS26" s="57">
        <v>7253500</v>
      </c>
      <c r="BT26" s="63">
        <v>41183</v>
      </c>
      <c r="BU26" s="62">
        <v>23</v>
      </c>
      <c r="BV26" s="62">
        <v>25.719999000000001</v>
      </c>
      <c r="BW26" s="62">
        <v>22.67</v>
      </c>
      <c r="BX26" s="62">
        <v>25.5</v>
      </c>
      <c r="BY26" s="62">
        <v>19.708786</v>
      </c>
      <c r="BZ26" s="57">
        <v>202982900</v>
      </c>
      <c r="CA26" s="63">
        <v>31717</v>
      </c>
      <c r="CB26" s="62">
        <v>5.211646</v>
      </c>
      <c r="CC26" s="62">
        <v>5.4159160000000002</v>
      </c>
      <c r="CD26" s="62">
        <v>4.9190430000000003</v>
      </c>
      <c r="CE26" s="62">
        <v>5.0681050000000001</v>
      </c>
      <c r="CF26" s="62">
        <v>1.955894</v>
      </c>
      <c r="CG26" s="57">
        <v>4629833</v>
      </c>
      <c r="CH26" s="63">
        <v>40878</v>
      </c>
      <c r="CI26" s="62">
        <v>52.790000999999997</v>
      </c>
      <c r="CJ26" s="62">
        <v>57.470001000000003</v>
      </c>
      <c r="CK26" s="62">
        <v>51</v>
      </c>
      <c r="CL26" s="62">
        <v>56.939999</v>
      </c>
      <c r="CM26" s="62">
        <v>56.939999</v>
      </c>
      <c r="CN26" s="57">
        <v>10584000</v>
      </c>
      <c r="CO26" s="63">
        <v>36495</v>
      </c>
      <c r="CP26" s="62">
        <v>93.5</v>
      </c>
      <c r="CQ26" s="62">
        <v>212</v>
      </c>
      <c r="CR26" s="62">
        <v>88.59375</v>
      </c>
      <c r="CS26" s="62">
        <v>190.9375</v>
      </c>
      <c r="CT26" s="62">
        <v>162.134781</v>
      </c>
      <c r="CU26" s="57">
        <v>50633100</v>
      </c>
    </row>
    <row r="27" spans="2:99" x14ac:dyDescent="0.15">
      <c r="B27" s="63">
        <v>31747</v>
      </c>
      <c r="C27" s="57">
        <v>0.17857100000000001</v>
      </c>
      <c r="D27" s="57">
        <v>0.19587099999999999</v>
      </c>
      <c r="E27" s="57">
        <v>0.17466499999999999</v>
      </c>
      <c r="F27" s="57">
        <v>0.18080399999999999</v>
      </c>
      <c r="G27" s="57">
        <v>0.141928</v>
      </c>
      <c r="H27" s="57">
        <v>4762576000</v>
      </c>
      <c r="I27" s="63">
        <v>31747</v>
      </c>
      <c r="J27" s="57">
        <v>5.5</v>
      </c>
      <c r="K27" s="57">
        <v>6.1875</v>
      </c>
      <c r="L27" s="57">
        <v>5.25</v>
      </c>
      <c r="M27" s="57">
        <v>5.375</v>
      </c>
      <c r="N27" s="57">
        <v>1.987298</v>
      </c>
      <c r="O27" s="57">
        <v>14648800</v>
      </c>
      <c r="P27" s="63">
        <v>31747</v>
      </c>
      <c r="Q27" s="57">
        <v>7.3061109999999996</v>
      </c>
      <c r="R27" s="57">
        <v>7.9820070000000003</v>
      </c>
      <c r="S27" s="57">
        <v>7.1773689999999997</v>
      </c>
      <c r="T27" s="57">
        <v>7.2900179999999999</v>
      </c>
      <c r="U27" s="57">
        <v>3.78362</v>
      </c>
      <c r="V27" s="57">
        <v>196576034</v>
      </c>
      <c r="W27" s="63">
        <v>31747</v>
      </c>
      <c r="X27" s="57">
        <v>2.265625</v>
      </c>
      <c r="Y27" s="57">
        <v>2.4765630000000001</v>
      </c>
      <c r="Z27" s="57">
        <v>2.2109380000000001</v>
      </c>
      <c r="AA27" s="57">
        <v>2.359375</v>
      </c>
      <c r="AB27" s="57">
        <v>1.062155</v>
      </c>
      <c r="AC27" s="57">
        <v>326555200</v>
      </c>
      <c r="AD27" s="63">
        <v>42917</v>
      </c>
      <c r="AE27" s="57">
        <v>85.959998999999996</v>
      </c>
      <c r="AF27" s="57">
        <v>90.379997000000003</v>
      </c>
      <c r="AG27" s="57">
        <v>82.199996999999996</v>
      </c>
      <c r="AH27" s="57">
        <v>87.459998999999996</v>
      </c>
      <c r="AI27" s="57">
        <v>72.737792999999996</v>
      </c>
      <c r="AJ27" s="57">
        <v>58129400</v>
      </c>
      <c r="AK27" s="63">
        <v>35339</v>
      </c>
      <c r="AL27" s="62">
        <v>8.4375</v>
      </c>
      <c r="AM27" s="62">
        <v>8.875</v>
      </c>
      <c r="AN27" s="62">
        <v>8.0625</v>
      </c>
      <c r="AO27" s="62">
        <v>8.1875</v>
      </c>
      <c r="AP27" s="62">
        <v>6.6152280000000001</v>
      </c>
      <c r="AQ27" s="57">
        <v>96253000</v>
      </c>
      <c r="AR27" s="63">
        <v>31747</v>
      </c>
      <c r="AS27" s="62">
        <v>15.485213999999999</v>
      </c>
      <c r="AT27" s="62">
        <v>16.41264</v>
      </c>
      <c r="AU27" s="62">
        <v>15.176072</v>
      </c>
      <c r="AV27" s="62">
        <v>15.176072</v>
      </c>
      <c r="AW27" s="62">
        <v>3.179182</v>
      </c>
      <c r="AX27" s="57">
        <v>44211495</v>
      </c>
      <c r="AY27" s="63">
        <v>31747</v>
      </c>
      <c r="AZ27" s="62">
        <v>2.0416669999999999</v>
      </c>
      <c r="BA27" s="62">
        <v>2.0416669999999999</v>
      </c>
      <c r="BB27" s="62">
        <v>1.9166669999999999</v>
      </c>
      <c r="BC27" s="62">
        <v>1.9444440000000001</v>
      </c>
      <c r="BD27" s="58">
        <v>0.71934399999999998</v>
      </c>
      <c r="BE27" s="57">
        <v>9741600</v>
      </c>
      <c r="BF27" s="63">
        <v>40575</v>
      </c>
      <c r="BG27" s="62">
        <v>4.84</v>
      </c>
      <c r="BH27" s="62">
        <v>4.97</v>
      </c>
      <c r="BI27" s="62">
        <v>3.81</v>
      </c>
      <c r="BJ27" s="62">
        <v>4.05</v>
      </c>
      <c r="BK27" s="62">
        <v>4.0212539999999999</v>
      </c>
      <c r="BL27" s="57">
        <v>8599700</v>
      </c>
      <c r="BM27" s="63">
        <v>35704</v>
      </c>
      <c r="BN27" s="62">
        <v>10.050000000000001</v>
      </c>
      <c r="BO27" s="62">
        <v>11.458333</v>
      </c>
      <c r="BP27" s="62">
        <v>9.25</v>
      </c>
      <c r="BQ27" s="62">
        <v>10.270833</v>
      </c>
      <c r="BR27" s="62">
        <v>10.270833</v>
      </c>
      <c r="BS27" s="57">
        <v>8269500</v>
      </c>
      <c r="BT27" s="63">
        <v>41214</v>
      </c>
      <c r="BU27" s="62">
        <v>25.530000999999999</v>
      </c>
      <c r="BV27" s="62">
        <v>26.27</v>
      </c>
      <c r="BW27" s="62">
        <v>23.389999</v>
      </c>
      <c r="BX27" s="62">
        <v>25.879999000000002</v>
      </c>
      <c r="BY27" s="62">
        <v>20.002485</v>
      </c>
      <c r="BZ27" s="57">
        <v>168867200</v>
      </c>
      <c r="CA27" s="63">
        <v>31747</v>
      </c>
      <c r="CB27" s="62">
        <v>5.0681050000000001</v>
      </c>
      <c r="CC27" s="62">
        <v>5.6477899999999996</v>
      </c>
      <c r="CD27" s="62">
        <v>5.0681050000000001</v>
      </c>
      <c r="CE27" s="62">
        <v>5.1509169999999997</v>
      </c>
      <c r="CF27" s="62">
        <v>1.987854</v>
      </c>
      <c r="CG27" s="57">
        <v>13914774</v>
      </c>
      <c r="CH27" s="63">
        <v>40909</v>
      </c>
      <c r="CI27" s="62">
        <v>57.52</v>
      </c>
      <c r="CJ27" s="62">
        <v>59.110000999999997</v>
      </c>
      <c r="CK27" s="62">
        <v>56.049999</v>
      </c>
      <c r="CL27" s="62">
        <v>57.639999000000003</v>
      </c>
      <c r="CM27" s="62">
        <v>57.639999000000003</v>
      </c>
      <c r="CN27" s="57">
        <v>9518600</v>
      </c>
      <c r="CO27" s="63">
        <v>36526</v>
      </c>
      <c r="CP27" s="62">
        <v>203</v>
      </c>
      <c r="CQ27" s="62">
        <v>215.3125</v>
      </c>
      <c r="CR27" s="62">
        <v>146.625</v>
      </c>
      <c r="CS27" s="62">
        <v>161.375</v>
      </c>
      <c r="CT27" s="62">
        <v>137.031769</v>
      </c>
      <c r="CU27" s="57">
        <v>62366800</v>
      </c>
    </row>
    <row r="28" spans="2:99" x14ac:dyDescent="0.15">
      <c r="B28" s="63">
        <v>31778</v>
      </c>
      <c r="C28" s="57">
        <v>0.18024599999999999</v>
      </c>
      <c r="D28" s="57">
        <v>0.25557999999999997</v>
      </c>
      <c r="E28" s="57">
        <v>0.17912900000000001</v>
      </c>
      <c r="F28" s="57">
        <v>0.24776799999999999</v>
      </c>
      <c r="G28" s="57">
        <v>0.194493</v>
      </c>
      <c r="H28" s="57">
        <v>8268915200</v>
      </c>
      <c r="I28" s="63">
        <v>31778</v>
      </c>
      <c r="J28" s="57">
        <v>5.4375</v>
      </c>
      <c r="K28" s="57">
        <v>6.1875</v>
      </c>
      <c r="L28" s="57">
        <v>5.28125</v>
      </c>
      <c r="M28" s="57">
        <v>6</v>
      </c>
      <c r="N28" s="57">
        <v>2.2400069999999999</v>
      </c>
      <c r="O28" s="57">
        <v>12422000</v>
      </c>
      <c r="P28" s="63">
        <v>31778</v>
      </c>
      <c r="Q28" s="57">
        <v>7.3543890000000003</v>
      </c>
      <c r="R28" s="57">
        <v>9.3820759999999996</v>
      </c>
      <c r="S28" s="57">
        <v>7.3382959999999997</v>
      </c>
      <c r="T28" s="57">
        <v>8.7544590000000007</v>
      </c>
      <c r="U28" s="57">
        <v>4.5716970000000003</v>
      </c>
      <c r="V28" s="57">
        <v>209515084</v>
      </c>
      <c r="W28" s="63">
        <v>31778</v>
      </c>
      <c r="X28" s="57">
        <v>2.359375</v>
      </c>
      <c r="Y28" s="57">
        <v>2.7734380000000001</v>
      </c>
      <c r="Z28" s="57">
        <v>2.359375</v>
      </c>
      <c r="AA28" s="57">
        <v>2.6640630000000001</v>
      </c>
      <c r="AB28" s="57">
        <v>1.1993210000000001</v>
      </c>
      <c r="AC28" s="57">
        <v>392235200</v>
      </c>
      <c r="AD28" s="63">
        <v>42948</v>
      </c>
      <c r="AE28" s="57">
        <v>87.379997000000003</v>
      </c>
      <c r="AF28" s="57">
        <v>87.769997000000004</v>
      </c>
      <c r="AG28" s="57">
        <v>80.290001000000004</v>
      </c>
      <c r="AH28" s="57">
        <v>80.75</v>
      </c>
      <c r="AI28" s="57">
        <v>67.15728</v>
      </c>
      <c r="AJ28" s="57">
        <v>72590600</v>
      </c>
      <c r="AK28" s="63">
        <v>35370</v>
      </c>
      <c r="AL28" s="62">
        <v>8.1875</v>
      </c>
      <c r="AM28" s="62">
        <v>8.75</v>
      </c>
      <c r="AN28" s="62">
        <v>7.8125</v>
      </c>
      <c r="AO28" s="62">
        <v>8.5</v>
      </c>
      <c r="AP28" s="62">
        <v>6.867718</v>
      </c>
      <c r="AQ28" s="57">
        <v>56231200</v>
      </c>
      <c r="AR28" s="63">
        <v>31778</v>
      </c>
      <c r="AS28" s="62">
        <v>15.45711</v>
      </c>
      <c r="AT28" s="62">
        <v>16.946612999999999</v>
      </c>
      <c r="AU28" s="62">
        <v>15.400902</v>
      </c>
      <c r="AV28" s="62">
        <v>16.777989999999999</v>
      </c>
      <c r="AW28" s="62">
        <v>3.559491</v>
      </c>
      <c r="AX28" s="57">
        <v>26624924</v>
      </c>
      <c r="AY28" s="63">
        <v>31778</v>
      </c>
      <c r="AZ28" s="62">
        <v>1.9444440000000001</v>
      </c>
      <c r="BA28" s="62">
        <v>2.4444439999999998</v>
      </c>
      <c r="BB28" s="62">
        <v>1.9444440000000001</v>
      </c>
      <c r="BC28" s="62">
        <v>2.0555560000000002</v>
      </c>
      <c r="BD28" s="58">
        <v>0.76044999999999996</v>
      </c>
      <c r="BE28" s="57">
        <v>9754200</v>
      </c>
      <c r="BF28" s="63">
        <v>40603</v>
      </c>
      <c r="BG28" s="62">
        <v>3.99</v>
      </c>
      <c r="BH28" s="62">
        <v>4.78</v>
      </c>
      <c r="BI28" s="62">
        <v>3.7</v>
      </c>
      <c r="BJ28" s="62">
        <v>3.82</v>
      </c>
      <c r="BK28" s="62">
        <v>3.7928860000000002</v>
      </c>
      <c r="BL28" s="57">
        <v>14330000</v>
      </c>
      <c r="BM28" s="63">
        <v>35735</v>
      </c>
      <c r="BN28" s="62">
        <v>10.333333</v>
      </c>
      <c r="BO28" s="62">
        <v>11.291667</v>
      </c>
      <c r="BP28" s="62">
        <v>8.1458329999999997</v>
      </c>
      <c r="BQ28" s="62">
        <v>8.625</v>
      </c>
      <c r="BR28" s="62">
        <v>8.625</v>
      </c>
      <c r="BS28" s="57">
        <v>15132000</v>
      </c>
      <c r="BT28" s="63">
        <v>41244</v>
      </c>
      <c r="BU28" s="62">
        <v>26.059999000000001</v>
      </c>
      <c r="BV28" s="62">
        <v>28.9</v>
      </c>
      <c r="BW28" s="62">
        <v>24.4</v>
      </c>
      <c r="BX28" s="62">
        <v>28.83</v>
      </c>
      <c r="BY28" s="62">
        <v>22.282527999999999</v>
      </c>
      <c r="BZ28" s="57">
        <v>223646000</v>
      </c>
      <c r="CA28" s="63">
        <v>31778</v>
      </c>
      <c r="CB28" s="62">
        <v>5.1840419999999998</v>
      </c>
      <c r="CC28" s="62">
        <v>5.5981030000000001</v>
      </c>
      <c r="CD28" s="62">
        <v>5.1840419999999998</v>
      </c>
      <c r="CE28" s="62">
        <v>5.2502909999999998</v>
      </c>
      <c r="CF28" s="62">
        <v>2.0262039999999999</v>
      </c>
      <c r="CG28" s="57">
        <v>13586468</v>
      </c>
      <c r="CH28" s="63">
        <v>40940</v>
      </c>
      <c r="CI28" s="62">
        <v>57.959999000000003</v>
      </c>
      <c r="CJ28" s="62">
        <v>64.389999000000003</v>
      </c>
      <c r="CK28" s="62">
        <v>57.560001</v>
      </c>
      <c r="CL28" s="62">
        <v>63.41</v>
      </c>
      <c r="CM28" s="62">
        <v>63.41</v>
      </c>
      <c r="CN28" s="57">
        <v>7118700</v>
      </c>
      <c r="CO28" s="63">
        <v>36557</v>
      </c>
      <c r="CP28" s="62">
        <v>162.4375</v>
      </c>
      <c r="CQ28" s="62">
        <v>258.5</v>
      </c>
      <c r="CR28" s="62">
        <v>155.375</v>
      </c>
      <c r="CS28" s="62">
        <v>253</v>
      </c>
      <c r="CT28" s="62">
        <v>214.83523600000001</v>
      </c>
      <c r="CU28" s="57">
        <v>49134200</v>
      </c>
    </row>
    <row r="29" spans="2:99" x14ac:dyDescent="0.15">
      <c r="B29" s="63">
        <v>31809</v>
      </c>
      <c r="C29" s="57">
        <v>0.24776799999999999</v>
      </c>
      <c r="D29" s="57">
        <v>0.31863799999999998</v>
      </c>
      <c r="E29" s="57">
        <v>0.23046900000000001</v>
      </c>
      <c r="F29" s="57">
        <v>0.3125</v>
      </c>
      <c r="G29" s="57">
        <v>0.245307</v>
      </c>
      <c r="H29" s="57">
        <v>6616176000</v>
      </c>
      <c r="I29" s="63">
        <v>31809</v>
      </c>
      <c r="J29" s="57">
        <v>6.0625</v>
      </c>
      <c r="K29" s="57">
        <v>6.34375</v>
      </c>
      <c r="L29" s="57">
        <v>5.9375</v>
      </c>
      <c r="M29" s="57">
        <v>6.21875</v>
      </c>
      <c r="N29" s="57">
        <v>2.3216749999999999</v>
      </c>
      <c r="O29" s="57">
        <v>13261600</v>
      </c>
      <c r="P29" s="63">
        <v>31809</v>
      </c>
      <c r="Q29" s="57">
        <v>8.7061810000000008</v>
      </c>
      <c r="R29" s="57">
        <v>9.6878390000000003</v>
      </c>
      <c r="S29" s="57">
        <v>8.5613460000000003</v>
      </c>
      <c r="T29" s="57">
        <v>9.5269110000000001</v>
      </c>
      <c r="U29" s="57">
        <v>4.9750810000000003</v>
      </c>
      <c r="V29" s="57">
        <v>148429371</v>
      </c>
      <c r="W29" s="63">
        <v>31809</v>
      </c>
      <c r="X29" s="57">
        <v>2.6640630000000001</v>
      </c>
      <c r="Y29" s="57">
        <v>2.8671880000000001</v>
      </c>
      <c r="Z29" s="57">
        <v>2.5625</v>
      </c>
      <c r="AA29" s="57">
        <v>2.8046880000000001</v>
      </c>
      <c r="AB29" s="57">
        <v>1.2626269999999999</v>
      </c>
      <c r="AC29" s="57">
        <v>238840000</v>
      </c>
      <c r="AD29" s="63">
        <v>42979</v>
      </c>
      <c r="AE29" s="57">
        <v>80.75</v>
      </c>
      <c r="AF29" s="57">
        <v>82.980002999999996</v>
      </c>
      <c r="AG29" s="57">
        <v>77.400002000000001</v>
      </c>
      <c r="AH29" s="57">
        <v>77.550003000000004</v>
      </c>
      <c r="AI29" s="57">
        <v>64.964027000000002</v>
      </c>
      <c r="AJ29" s="57">
        <v>71009400</v>
      </c>
      <c r="AK29" s="63">
        <v>35400</v>
      </c>
      <c r="AL29" s="62">
        <v>8.5</v>
      </c>
      <c r="AM29" s="62">
        <v>9.3125</v>
      </c>
      <c r="AN29" s="62">
        <v>8.0625</v>
      </c>
      <c r="AO29" s="62">
        <v>8.9375</v>
      </c>
      <c r="AP29" s="62">
        <v>7.2212069999999997</v>
      </c>
      <c r="AQ29" s="57">
        <v>34949200</v>
      </c>
      <c r="AR29" s="63">
        <v>31809</v>
      </c>
      <c r="AS29" s="62">
        <v>16.834198000000001</v>
      </c>
      <c r="AT29" s="62">
        <v>17.002821000000001</v>
      </c>
      <c r="AU29" s="62">
        <v>15.45711</v>
      </c>
      <c r="AV29" s="62">
        <v>16.272120999999999</v>
      </c>
      <c r="AW29" s="62">
        <v>3.4521709999999999</v>
      </c>
      <c r="AX29" s="57">
        <v>30443797</v>
      </c>
      <c r="AY29" s="63">
        <v>31809</v>
      </c>
      <c r="AZ29" s="62">
        <v>2.0555560000000002</v>
      </c>
      <c r="BA29" s="62">
        <v>2.2361110000000002</v>
      </c>
      <c r="BB29" s="62">
        <v>2.0416669999999999</v>
      </c>
      <c r="BC29" s="62">
        <v>2.1944439999999998</v>
      </c>
      <c r="BD29" s="58">
        <v>0.81183099999999997</v>
      </c>
      <c r="BE29" s="57">
        <v>4818600</v>
      </c>
      <c r="BF29" s="63">
        <v>40634</v>
      </c>
      <c r="BG29" s="62">
        <v>3.75</v>
      </c>
      <c r="BH29" s="62">
        <v>4</v>
      </c>
      <c r="BI29" s="62">
        <v>3.6</v>
      </c>
      <c r="BJ29" s="62">
        <v>3.66</v>
      </c>
      <c r="BK29" s="62">
        <v>3.6340219999999999</v>
      </c>
      <c r="BL29" s="57">
        <v>5664100</v>
      </c>
      <c r="BM29" s="63">
        <v>35765</v>
      </c>
      <c r="BN29" s="62">
        <v>8.6666670000000003</v>
      </c>
      <c r="BO29" s="62">
        <v>9.4166670000000003</v>
      </c>
      <c r="BP29" s="62">
        <v>8.125</v>
      </c>
      <c r="BQ29" s="62">
        <v>9.1666670000000003</v>
      </c>
      <c r="BR29" s="62">
        <v>9.1666670000000003</v>
      </c>
      <c r="BS29" s="57">
        <v>16183800</v>
      </c>
      <c r="BT29" s="63">
        <v>41275</v>
      </c>
      <c r="BU29" s="62">
        <v>29.41</v>
      </c>
      <c r="BV29" s="62">
        <v>30.68</v>
      </c>
      <c r="BW29" s="62">
        <v>26.620000999999998</v>
      </c>
      <c r="BX29" s="62">
        <v>28.09</v>
      </c>
      <c r="BY29" s="62">
        <v>21.710588000000001</v>
      </c>
      <c r="BZ29" s="57">
        <v>250771200</v>
      </c>
      <c r="CA29" s="63">
        <v>31809</v>
      </c>
      <c r="CB29" s="62">
        <v>5.2502909999999998</v>
      </c>
      <c r="CC29" s="62">
        <v>5.4656029999999998</v>
      </c>
      <c r="CD29" s="62">
        <v>5.1012300000000002</v>
      </c>
      <c r="CE29" s="62">
        <v>5.2999790000000004</v>
      </c>
      <c r="CF29" s="62">
        <v>2.0453800000000002</v>
      </c>
      <c r="CG29" s="57">
        <v>8298147</v>
      </c>
      <c r="CH29" s="63">
        <v>40969</v>
      </c>
      <c r="CI29" s="62">
        <v>63.299999</v>
      </c>
      <c r="CJ29" s="62">
        <v>65.319999999999993</v>
      </c>
      <c r="CK29" s="62">
        <v>60.450001</v>
      </c>
      <c r="CL29" s="62">
        <v>63.450001</v>
      </c>
      <c r="CM29" s="62">
        <v>63.450001</v>
      </c>
      <c r="CN29" s="57">
        <v>6266200</v>
      </c>
      <c r="CO29" s="63">
        <v>36586</v>
      </c>
      <c r="CP29" s="62">
        <v>252.5</v>
      </c>
      <c r="CQ29" s="62">
        <v>258.5</v>
      </c>
      <c r="CR29" s="62">
        <v>141</v>
      </c>
      <c r="CS29" s="62">
        <v>149.5</v>
      </c>
      <c r="CT29" s="62">
        <v>126.94808999999999</v>
      </c>
      <c r="CU29" s="57">
        <v>102859400</v>
      </c>
    </row>
    <row r="30" spans="2:99" x14ac:dyDescent="0.15">
      <c r="B30" s="63">
        <v>31837</v>
      </c>
      <c r="C30" s="57">
        <v>0.31361600000000001</v>
      </c>
      <c r="D30" s="57">
        <v>0.31473200000000001</v>
      </c>
      <c r="E30" s="57">
        <v>0.27790199999999998</v>
      </c>
      <c r="F30" s="57">
        <v>0.28794599999999998</v>
      </c>
      <c r="G30" s="57">
        <v>0.22603200000000001</v>
      </c>
      <c r="H30" s="57">
        <v>5959318400</v>
      </c>
      <c r="I30" s="63">
        <v>31837</v>
      </c>
      <c r="J30" s="57">
        <v>6.15625</v>
      </c>
      <c r="K30" s="57">
        <v>6.71875</v>
      </c>
      <c r="L30" s="57">
        <v>6.09375</v>
      </c>
      <c r="M30" s="57">
        <v>6.3125</v>
      </c>
      <c r="N30" s="57">
        <v>2.3566739999999999</v>
      </c>
      <c r="O30" s="57">
        <v>12605200</v>
      </c>
      <c r="P30" s="63">
        <v>31837</v>
      </c>
      <c r="Q30" s="57">
        <v>9.7522099999999998</v>
      </c>
      <c r="R30" s="57">
        <v>10.460291</v>
      </c>
      <c r="S30" s="57">
        <v>9.3337979999999998</v>
      </c>
      <c r="T30" s="57">
        <v>9.575189</v>
      </c>
      <c r="U30" s="57">
        <v>5.000292</v>
      </c>
      <c r="V30" s="57">
        <v>230633284</v>
      </c>
      <c r="W30" s="63">
        <v>31837</v>
      </c>
      <c r="X30" s="57">
        <v>2.8046880000000001</v>
      </c>
      <c r="Y30" s="57">
        <v>3.0625</v>
      </c>
      <c r="Z30" s="57">
        <v>2.6484380000000001</v>
      </c>
      <c r="AA30" s="57">
        <v>2.859375</v>
      </c>
      <c r="AB30" s="57">
        <v>1.287247</v>
      </c>
      <c r="AC30" s="57">
        <v>394820800</v>
      </c>
      <c r="AD30" s="63">
        <v>43009</v>
      </c>
      <c r="AE30" s="57">
        <v>77.550003000000004</v>
      </c>
      <c r="AF30" s="57">
        <v>78.940002000000007</v>
      </c>
      <c r="AG30" s="57">
        <v>75.209998999999996</v>
      </c>
      <c r="AH30" s="57">
        <v>77.330001999999993</v>
      </c>
      <c r="AI30" s="57">
        <v>64.779739000000006</v>
      </c>
      <c r="AJ30" s="57">
        <v>76765000</v>
      </c>
      <c r="AK30" s="63">
        <v>35431</v>
      </c>
      <c r="AL30" s="62">
        <v>8.8125</v>
      </c>
      <c r="AM30" s="62">
        <v>9.5</v>
      </c>
      <c r="AN30" s="62">
        <v>8.6875</v>
      </c>
      <c r="AO30" s="62">
        <v>9</v>
      </c>
      <c r="AP30" s="62">
        <v>7.2717039999999997</v>
      </c>
      <c r="AQ30" s="57">
        <v>37612400</v>
      </c>
      <c r="AR30" s="63">
        <v>31837</v>
      </c>
      <c r="AS30" s="62">
        <v>16.328329</v>
      </c>
      <c r="AT30" s="62">
        <v>16.328329</v>
      </c>
      <c r="AU30" s="62">
        <v>15.119864</v>
      </c>
      <c r="AV30" s="62">
        <v>15.176072</v>
      </c>
      <c r="AW30" s="62">
        <v>3.2196380000000002</v>
      </c>
      <c r="AX30" s="57">
        <v>34912940</v>
      </c>
      <c r="AY30" s="63">
        <v>31837</v>
      </c>
      <c r="AZ30" s="62">
        <v>2.1944439999999998</v>
      </c>
      <c r="BA30" s="62">
        <v>2.3611110000000002</v>
      </c>
      <c r="BB30" s="62">
        <v>2.1805560000000002</v>
      </c>
      <c r="BC30" s="62">
        <v>2.2777780000000001</v>
      </c>
      <c r="BD30" s="58">
        <v>0.84266099999999999</v>
      </c>
      <c r="BE30" s="57">
        <v>4615200</v>
      </c>
      <c r="BF30" s="63">
        <v>40664</v>
      </c>
      <c r="BG30" s="62">
        <v>3.66</v>
      </c>
      <c r="BH30" s="62">
        <v>3.74</v>
      </c>
      <c r="BI30" s="62">
        <v>3.2</v>
      </c>
      <c r="BJ30" s="62">
        <v>3.25</v>
      </c>
      <c r="BK30" s="62">
        <v>3.2269320000000001</v>
      </c>
      <c r="BL30" s="57">
        <v>5557300</v>
      </c>
      <c r="BM30" s="63">
        <v>35796</v>
      </c>
      <c r="BN30" s="62">
        <v>9.1666670000000003</v>
      </c>
      <c r="BO30" s="62">
        <v>9.1666670000000003</v>
      </c>
      <c r="BP30" s="62">
        <v>7.4583329999999997</v>
      </c>
      <c r="BQ30" s="62">
        <v>8.125</v>
      </c>
      <c r="BR30" s="62">
        <v>8.125</v>
      </c>
      <c r="BS30" s="57">
        <v>25867200</v>
      </c>
      <c r="BT30" s="63">
        <v>41306</v>
      </c>
      <c r="BU30" s="62">
        <v>28.389999</v>
      </c>
      <c r="BV30" s="62">
        <v>29.360001</v>
      </c>
      <c r="BW30" s="62">
        <v>26.190000999999999</v>
      </c>
      <c r="BX30" s="62">
        <v>27.15</v>
      </c>
      <c r="BY30" s="62">
        <v>20.984065999999999</v>
      </c>
      <c r="BZ30" s="57">
        <v>191679000</v>
      </c>
      <c r="CA30" s="63">
        <v>31837</v>
      </c>
      <c r="CB30" s="62">
        <v>5.3331039999999996</v>
      </c>
      <c r="CC30" s="62">
        <v>5.7637270000000003</v>
      </c>
      <c r="CD30" s="62">
        <v>5.2502909999999998</v>
      </c>
      <c r="CE30" s="62">
        <v>5.7306020000000002</v>
      </c>
      <c r="CF30" s="62">
        <v>2.2115659999999999</v>
      </c>
      <c r="CG30" s="57">
        <v>18720076</v>
      </c>
      <c r="CH30" s="63">
        <v>41000</v>
      </c>
      <c r="CI30" s="62">
        <v>63.5</v>
      </c>
      <c r="CJ30" s="62">
        <v>64.769997000000004</v>
      </c>
      <c r="CK30" s="62">
        <v>59.040000999999997</v>
      </c>
      <c r="CL30" s="62">
        <v>60.470001000000003</v>
      </c>
      <c r="CM30" s="62">
        <v>60.470001000000003</v>
      </c>
      <c r="CN30" s="57">
        <v>5893300</v>
      </c>
      <c r="CO30" s="63">
        <v>36617</v>
      </c>
      <c r="CP30" s="62">
        <v>147.75</v>
      </c>
      <c r="CQ30" s="62">
        <v>179.5</v>
      </c>
      <c r="CR30" s="62">
        <v>91</v>
      </c>
      <c r="CS30" s="62">
        <v>139.375</v>
      </c>
      <c r="CT30" s="62">
        <v>118.350433</v>
      </c>
      <c r="CU30" s="57">
        <v>112108000</v>
      </c>
    </row>
    <row r="31" spans="2:99" x14ac:dyDescent="0.15">
      <c r="B31" s="63">
        <v>31868</v>
      </c>
      <c r="C31" s="57">
        <v>0.28125</v>
      </c>
      <c r="D31" s="57">
        <v>0.35714299999999999</v>
      </c>
      <c r="E31" s="57">
        <v>0.27845999999999999</v>
      </c>
      <c r="F31" s="57">
        <v>0.35379500000000003</v>
      </c>
      <c r="G31" s="57">
        <v>0.27772200000000002</v>
      </c>
      <c r="H31" s="57">
        <v>6813161600</v>
      </c>
      <c r="I31" s="63">
        <v>31868</v>
      </c>
      <c r="J31" s="57">
        <v>6.25</v>
      </c>
      <c r="K31" s="57">
        <v>6.53125</v>
      </c>
      <c r="L31" s="57">
        <v>5.3125</v>
      </c>
      <c r="M31" s="57">
        <v>5.90625</v>
      </c>
      <c r="N31" s="57">
        <v>2.2237809999999998</v>
      </c>
      <c r="O31" s="57">
        <v>10643600</v>
      </c>
      <c r="P31" s="63">
        <v>31868</v>
      </c>
      <c r="Q31" s="57">
        <v>9.4625400000000006</v>
      </c>
      <c r="R31" s="57">
        <v>9.7200240000000004</v>
      </c>
      <c r="S31" s="57">
        <v>8.3038620000000005</v>
      </c>
      <c r="T31" s="57">
        <v>8.7705520000000003</v>
      </c>
      <c r="U31" s="57">
        <v>4.6029289999999996</v>
      </c>
      <c r="V31" s="57">
        <v>205430172</v>
      </c>
      <c r="W31" s="63">
        <v>31868</v>
      </c>
      <c r="X31" s="57">
        <v>2.859375</v>
      </c>
      <c r="Y31" s="57">
        <v>2.9375</v>
      </c>
      <c r="Z31" s="57">
        <v>2.546875</v>
      </c>
      <c r="AA31" s="57">
        <v>2.6640630000000001</v>
      </c>
      <c r="AB31" s="57">
        <v>1.206809</v>
      </c>
      <c r="AC31" s="57">
        <v>319137600</v>
      </c>
      <c r="AD31" s="63">
        <v>43040</v>
      </c>
      <c r="AE31" s="57">
        <v>77.709998999999996</v>
      </c>
      <c r="AF31" s="57">
        <v>82.18</v>
      </c>
      <c r="AG31" s="57">
        <v>75.510002</v>
      </c>
      <c r="AH31" s="57">
        <v>81.370002999999997</v>
      </c>
      <c r="AI31" s="57">
        <v>68.164062999999999</v>
      </c>
      <c r="AJ31" s="57">
        <v>76815400</v>
      </c>
      <c r="AK31" s="63">
        <v>35462</v>
      </c>
      <c r="AL31" s="62">
        <v>9</v>
      </c>
      <c r="AM31" s="62">
        <v>9.5</v>
      </c>
      <c r="AN31" s="62">
        <v>8.9375</v>
      </c>
      <c r="AO31" s="62">
        <v>9.1875</v>
      </c>
      <c r="AP31" s="62">
        <v>7.4231949999999998</v>
      </c>
      <c r="AQ31" s="57">
        <v>34464800</v>
      </c>
      <c r="AR31" s="63">
        <v>31868</v>
      </c>
      <c r="AS31" s="62">
        <v>15.063656</v>
      </c>
      <c r="AT31" s="62">
        <v>15.45711</v>
      </c>
      <c r="AU31" s="62">
        <v>13.827087000000001</v>
      </c>
      <c r="AV31" s="62">
        <v>14.838825</v>
      </c>
      <c r="AW31" s="62">
        <v>3.1909369999999999</v>
      </c>
      <c r="AX31" s="57">
        <v>34222642</v>
      </c>
      <c r="AY31" s="63">
        <v>31868</v>
      </c>
      <c r="AZ31" s="62">
        <v>2.2777780000000001</v>
      </c>
      <c r="BA31" s="62">
        <v>2.4027780000000001</v>
      </c>
      <c r="BB31" s="62">
        <v>2.1111110000000002</v>
      </c>
      <c r="BC31" s="62">
        <v>2.2638889999999998</v>
      </c>
      <c r="BD31" s="58">
        <v>0.83752199999999999</v>
      </c>
      <c r="BE31" s="57">
        <v>4172400</v>
      </c>
      <c r="BF31" s="63">
        <v>40695</v>
      </c>
      <c r="BG31" s="62">
        <v>3.28</v>
      </c>
      <c r="BH31" s="62">
        <v>3.36</v>
      </c>
      <c r="BI31" s="62">
        <v>2.75</v>
      </c>
      <c r="BJ31" s="62">
        <v>3.24</v>
      </c>
      <c r="BK31" s="62">
        <v>3.2170030000000001</v>
      </c>
      <c r="BL31" s="57">
        <v>7811400</v>
      </c>
      <c r="BM31" s="63">
        <v>35827</v>
      </c>
      <c r="BN31" s="62">
        <v>8.0833329999999997</v>
      </c>
      <c r="BO31" s="62">
        <v>10.75</v>
      </c>
      <c r="BP31" s="62">
        <v>8.0833329999999997</v>
      </c>
      <c r="BQ31" s="62">
        <v>10.729167</v>
      </c>
      <c r="BR31" s="62">
        <v>10.729167</v>
      </c>
      <c r="BS31" s="57">
        <v>28416300</v>
      </c>
      <c r="BT31" s="63">
        <v>41334</v>
      </c>
      <c r="BU31" s="62">
        <v>26.83</v>
      </c>
      <c r="BV31" s="62">
        <v>29.299999</v>
      </c>
      <c r="BW31" s="62">
        <v>26.75</v>
      </c>
      <c r="BX31" s="62">
        <v>27.82</v>
      </c>
      <c r="BY31" s="62">
        <v>21.501904</v>
      </c>
      <c r="BZ31" s="57">
        <v>214216700</v>
      </c>
      <c r="CA31" s="63">
        <v>31868</v>
      </c>
      <c r="CB31" s="62">
        <v>5.7140399999999998</v>
      </c>
      <c r="CC31" s="62">
        <v>5.7471649999999999</v>
      </c>
      <c r="CD31" s="62">
        <v>5.0846669999999996</v>
      </c>
      <c r="CE31" s="62">
        <v>5.3662289999999997</v>
      </c>
      <c r="CF31" s="62">
        <v>2.0709460000000002</v>
      </c>
      <c r="CG31" s="57">
        <v>12483824</v>
      </c>
      <c r="CH31" s="63">
        <v>41030</v>
      </c>
      <c r="CI31" s="62">
        <v>60.389999000000003</v>
      </c>
      <c r="CJ31" s="62">
        <v>68.620002999999997</v>
      </c>
      <c r="CK31" s="62">
        <v>59.950001</v>
      </c>
      <c r="CL31" s="62">
        <v>62.700001</v>
      </c>
      <c r="CM31" s="62">
        <v>62.700001</v>
      </c>
      <c r="CN31" s="57">
        <v>14814400</v>
      </c>
      <c r="CO31" s="63">
        <v>36647</v>
      </c>
      <c r="CP31" s="62">
        <v>144</v>
      </c>
      <c r="CQ31" s="62">
        <v>147</v>
      </c>
      <c r="CR31" s="62">
        <v>99.5</v>
      </c>
      <c r="CS31" s="62">
        <v>135.375</v>
      </c>
      <c r="CT31" s="62">
        <v>114.953835</v>
      </c>
      <c r="CU31" s="57">
        <v>71298700</v>
      </c>
    </row>
    <row r="32" spans="2:99" x14ac:dyDescent="0.15">
      <c r="B32" s="63">
        <v>31898</v>
      </c>
      <c r="C32" s="57">
        <v>0.35491099999999998</v>
      </c>
      <c r="D32" s="57">
        <v>0.36718800000000001</v>
      </c>
      <c r="E32" s="57">
        <v>0.32366099999999998</v>
      </c>
      <c r="F32" s="57">
        <v>0.35267900000000002</v>
      </c>
      <c r="G32" s="57">
        <v>0.27684599999999998</v>
      </c>
      <c r="H32" s="57">
        <v>3838956800</v>
      </c>
      <c r="I32" s="63">
        <v>31898</v>
      </c>
      <c r="J32" s="57">
        <v>5.90625</v>
      </c>
      <c r="K32" s="57">
        <v>6.25</v>
      </c>
      <c r="L32" s="57">
        <v>5.5</v>
      </c>
      <c r="M32" s="57">
        <v>5.875</v>
      </c>
      <c r="N32" s="57">
        <v>2.2120150000000001</v>
      </c>
      <c r="O32" s="57">
        <v>11889600</v>
      </c>
      <c r="P32" s="63">
        <v>31898</v>
      </c>
      <c r="Q32" s="57">
        <v>8.7544590000000007</v>
      </c>
      <c r="R32" s="57">
        <v>9.0119430000000005</v>
      </c>
      <c r="S32" s="57">
        <v>7.5957800000000004</v>
      </c>
      <c r="T32" s="57">
        <v>8.6900879999999994</v>
      </c>
      <c r="U32" s="57">
        <v>4.5606989999999996</v>
      </c>
      <c r="V32" s="57">
        <v>115724049</v>
      </c>
      <c r="W32" s="63">
        <v>31898</v>
      </c>
      <c r="X32" s="57">
        <v>2.65625</v>
      </c>
      <c r="Y32" s="57">
        <v>2.71875</v>
      </c>
      <c r="Z32" s="57">
        <v>2.3828130000000001</v>
      </c>
      <c r="AA32" s="57">
        <v>2.6796880000000001</v>
      </c>
      <c r="AB32" s="57">
        <v>1.213886</v>
      </c>
      <c r="AC32" s="57">
        <v>313339200</v>
      </c>
      <c r="AD32" s="63">
        <v>43070</v>
      </c>
      <c r="AE32" s="57">
        <v>80.949996999999996</v>
      </c>
      <c r="AF32" s="57">
        <v>82.480002999999996</v>
      </c>
      <c r="AG32" s="57">
        <v>77.069999999999993</v>
      </c>
      <c r="AH32" s="57">
        <v>77.760002</v>
      </c>
      <c r="AI32" s="57">
        <v>65.660888999999997</v>
      </c>
      <c r="AJ32" s="57">
        <v>65811600</v>
      </c>
      <c r="AK32" s="63">
        <v>35490</v>
      </c>
      <c r="AL32" s="62">
        <v>9.1875</v>
      </c>
      <c r="AM32" s="62">
        <v>10.3125</v>
      </c>
      <c r="AN32" s="62">
        <v>9</v>
      </c>
      <c r="AO32" s="62">
        <v>9.5</v>
      </c>
      <c r="AP32" s="62">
        <v>7.6756859999999998</v>
      </c>
      <c r="AQ32" s="57">
        <v>32077200</v>
      </c>
      <c r="AR32" s="63">
        <v>31898</v>
      </c>
      <c r="AS32" s="62">
        <v>14.866929000000001</v>
      </c>
      <c r="AT32" s="62">
        <v>15.176072</v>
      </c>
      <c r="AU32" s="62">
        <v>13.827087000000001</v>
      </c>
      <c r="AV32" s="62">
        <v>15.007448</v>
      </c>
      <c r="AW32" s="62">
        <v>3.227195</v>
      </c>
      <c r="AX32" s="57">
        <v>23218361</v>
      </c>
      <c r="AY32" s="63">
        <v>31898</v>
      </c>
      <c r="AZ32" s="62">
        <v>2.2638889999999998</v>
      </c>
      <c r="BA32" s="62">
        <v>2.3472219999999999</v>
      </c>
      <c r="BB32" s="62">
        <v>2.0763889999999998</v>
      </c>
      <c r="BC32" s="62">
        <v>2.0972219999999999</v>
      </c>
      <c r="BD32" s="58">
        <v>0.775864</v>
      </c>
      <c r="BE32" s="57">
        <v>5781600</v>
      </c>
      <c r="BF32" s="63">
        <v>40725</v>
      </c>
      <c r="BG32" s="62">
        <v>3.22</v>
      </c>
      <c r="BH32" s="62">
        <v>3.49</v>
      </c>
      <c r="BI32" s="62">
        <v>2.82</v>
      </c>
      <c r="BJ32" s="62">
        <v>3.26</v>
      </c>
      <c r="BK32" s="62">
        <v>3.2368610000000002</v>
      </c>
      <c r="BL32" s="57">
        <v>3532100</v>
      </c>
      <c r="BM32" s="63">
        <v>35855</v>
      </c>
      <c r="BN32" s="62">
        <v>10.75</v>
      </c>
      <c r="BO32" s="62">
        <v>11.979167</v>
      </c>
      <c r="BP32" s="62">
        <v>10.666667</v>
      </c>
      <c r="BQ32" s="62">
        <v>11.104167</v>
      </c>
      <c r="BR32" s="62">
        <v>11.104167</v>
      </c>
      <c r="BS32" s="57">
        <v>25357500</v>
      </c>
      <c r="BT32" s="63">
        <v>41365</v>
      </c>
      <c r="BU32" s="62">
        <v>27.65</v>
      </c>
      <c r="BV32" s="62">
        <v>30.969999000000001</v>
      </c>
      <c r="BW32" s="62">
        <v>27.110001</v>
      </c>
      <c r="BX32" s="62">
        <v>30.84</v>
      </c>
      <c r="BY32" s="62">
        <v>23.836048000000002</v>
      </c>
      <c r="BZ32" s="57">
        <v>259040400</v>
      </c>
      <c r="CA32" s="63">
        <v>31898</v>
      </c>
      <c r="CB32" s="62">
        <v>5.3662289999999997</v>
      </c>
      <c r="CC32" s="62">
        <v>5.564978</v>
      </c>
      <c r="CD32" s="62">
        <v>5.1674790000000002</v>
      </c>
      <c r="CE32" s="62">
        <v>5.316541</v>
      </c>
      <c r="CF32" s="62">
        <v>2.0517720000000002</v>
      </c>
      <c r="CG32" s="57">
        <v>6544177</v>
      </c>
      <c r="CH32" s="63">
        <v>41061</v>
      </c>
      <c r="CI32" s="62">
        <v>62.400002000000001</v>
      </c>
      <c r="CJ32" s="62">
        <v>71.860000999999997</v>
      </c>
      <c r="CK32" s="62">
        <v>60.459999000000003</v>
      </c>
      <c r="CL32" s="62">
        <v>70.870002999999997</v>
      </c>
      <c r="CM32" s="62">
        <v>70.870002999999997</v>
      </c>
      <c r="CN32" s="57">
        <v>10695700</v>
      </c>
      <c r="CO32" s="63">
        <v>36678</v>
      </c>
      <c r="CP32" s="62">
        <v>139.125</v>
      </c>
      <c r="CQ32" s="62">
        <v>200.5</v>
      </c>
      <c r="CR32" s="62">
        <v>138.5</v>
      </c>
      <c r="CS32" s="62">
        <v>176.5</v>
      </c>
      <c r="CT32" s="62">
        <v>149.875168</v>
      </c>
      <c r="CU32" s="57">
        <v>116813300</v>
      </c>
    </row>
    <row r="33" spans="2:99" x14ac:dyDescent="0.15">
      <c r="B33" s="63">
        <v>31929</v>
      </c>
      <c r="C33" s="57">
        <v>0.35491099999999998</v>
      </c>
      <c r="D33" s="57">
        <v>0.38616099999999998</v>
      </c>
      <c r="E33" s="57">
        <v>0.33928599999999998</v>
      </c>
      <c r="F33" s="57">
        <v>0.36160700000000001</v>
      </c>
      <c r="G33" s="57">
        <v>0.28428700000000001</v>
      </c>
      <c r="H33" s="57">
        <v>3497536000</v>
      </c>
      <c r="I33" s="63">
        <v>31929</v>
      </c>
      <c r="J33" s="57">
        <v>5.875</v>
      </c>
      <c r="K33" s="57">
        <v>6.625</v>
      </c>
      <c r="L33" s="57">
        <v>5.71875</v>
      </c>
      <c r="M33" s="57">
        <v>6.46875</v>
      </c>
      <c r="N33" s="57">
        <v>2.4355699999999998</v>
      </c>
      <c r="O33" s="57">
        <v>10421200</v>
      </c>
      <c r="P33" s="63">
        <v>31929</v>
      </c>
      <c r="Q33" s="57">
        <v>8.8832009999999997</v>
      </c>
      <c r="R33" s="57">
        <v>9.5269110000000001</v>
      </c>
      <c r="S33" s="57">
        <v>8.4969750000000008</v>
      </c>
      <c r="T33" s="57">
        <v>8.8188300000000002</v>
      </c>
      <c r="U33" s="57">
        <v>4.628266</v>
      </c>
      <c r="V33" s="57">
        <v>101705313</v>
      </c>
      <c r="W33" s="63">
        <v>31929</v>
      </c>
      <c r="X33" s="57">
        <v>2.6796880000000001</v>
      </c>
      <c r="Y33" s="57">
        <v>2.9140630000000001</v>
      </c>
      <c r="Z33" s="57">
        <v>2.65625</v>
      </c>
      <c r="AA33" s="57">
        <v>2.78125</v>
      </c>
      <c r="AB33" s="57">
        <v>1.2598929999999999</v>
      </c>
      <c r="AC33" s="57">
        <v>242238400</v>
      </c>
      <c r="AD33" s="63">
        <v>43101</v>
      </c>
      <c r="AE33" s="57">
        <v>78.220000999999996</v>
      </c>
      <c r="AF33" s="57">
        <v>80.669998000000007</v>
      </c>
      <c r="AG33" s="57">
        <v>76.599997999999999</v>
      </c>
      <c r="AH33" s="57">
        <v>78.389999000000003</v>
      </c>
      <c r="AI33" s="57">
        <v>66.192841000000001</v>
      </c>
      <c r="AJ33" s="57">
        <v>81426700</v>
      </c>
      <c r="AK33" s="63">
        <v>35521</v>
      </c>
      <c r="AL33" s="62">
        <v>9.5</v>
      </c>
      <c r="AM33" s="62">
        <v>9.875</v>
      </c>
      <c r="AN33" s="62">
        <v>8.9375</v>
      </c>
      <c r="AO33" s="62">
        <v>9.25</v>
      </c>
      <c r="AP33" s="62">
        <v>7.4736950000000002</v>
      </c>
      <c r="AQ33" s="57">
        <v>23341400</v>
      </c>
      <c r="AR33" s="63">
        <v>31929</v>
      </c>
      <c r="AS33" s="62">
        <v>15.063656</v>
      </c>
      <c r="AT33" s="62">
        <v>16.244016999999999</v>
      </c>
      <c r="AU33" s="62">
        <v>14.838825</v>
      </c>
      <c r="AV33" s="62">
        <v>15.316591000000001</v>
      </c>
      <c r="AW33" s="62">
        <v>3.2936740000000002</v>
      </c>
      <c r="AX33" s="57">
        <v>29003604</v>
      </c>
      <c r="AY33" s="63">
        <v>31929</v>
      </c>
      <c r="AZ33" s="62">
        <v>2.0972219999999999</v>
      </c>
      <c r="BA33" s="62">
        <v>2.1944439999999998</v>
      </c>
      <c r="BB33" s="62">
        <v>2.0833330000000001</v>
      </c>
      <c r="BC33" s="62">
        <v>2.1944439999999998</v>
      </c>
      <c r="BD33" s="58">
        <v>0.81183099999999997</v>
      </c>
      <c r="BE33" s="57">
        <v>8236800</v>
      </c>
      <c r="BF33" s="63">
        <v>40756</v>
      </c>
      <c r="BG33" s="62">
        <v>3.35</v>
      </c>
      <c r="BH33" s="62">
        <v>3.42</v>
      </c>
      <c r="BI33" s="62">
        <v>1.91</v>
      </c>
      <c r="BJ33" s="62">
        <v>2.0699999999999998</v>
      </c>
      <c r="BK33" s="62">
        <v>2.0553080000000001</v>
      </c>
      <c r="BL33" s="57">
        <v>11888700</v>
      </c>
      <c r="BM33" s="63">
        <v>35886</v>
      </c>
      <c r="BN33" s="62">
        <v>11.145833</v>
      </c>
      <c r="BO33" s="62">
        <v>11.583333</v>
      </c>
      <c r="BP33" s="62">
        <v>9.8958329999999997</v>
      </c>
      <c r="BQ33" s="62">
        <v>11.041667</v>
      </c>
      <c r="BR33" s="62">
        <v>11.041667</v>
      </c>
      <c r="BS33" s="57">
        <v>21629100</v>
      </c>
      <c r="BT33" s="63">
        <v>41395</v>
      </c>
      <c r="BU33" s="62">
        <v>30.77</v>
      </c>
      <c r="BV33" s="62">
        <v>34.909999999999997</v>
      </c>
      <c r="BW33" s="62">
        <v>30.110001</v>
      </c>
      <c r="BX33" s="62">
        <v>33.889999000000003</v>
      </c>
      <c r="BY33" s="62">
        <v>26.193369000000001</v>
      </c>
      <c r="BZ33" s="57">
        <v>272508500</v>
      </c>
      <c r="CA33" s="63">
        <v>31929</v>
      </c>
      <c r="CB33" s="62">
        <v>5.2999790000000004</v>
      </c>
      <c r="CC33" s="62">
        <v>6.0618509999999999</v>
      </c>
      <c r="CD33" s="62">
        <v>5.2337290000000003</v>
      </c>
      <c r="CE33" s="62">
        <v>5.7637270000000003</v>
      </c>
      <c r="CF33" s="62">
        <v>2.224351</v>
      </c>
      <c r="CG33" s="57">
        <v>16840070</v>
      </c>
      <c r="CH33" s="63">
        <v>41091</v>
      </c>
      <c r="CI33" s="62">
        <v>71.120002999999997</v>
      </c>
      <c r="CJ33" s="62">
        <v>77.800003000000004</v>
      </c>
      <c r="CK33" s="62">
        <v>70.699996999999996</v>
      </c>
      <c r="CL33" s="62">
        <v>76.919998000000007</v>
      </c>
      <c r="CM33" s="62">
        <v>76.919998000000007</v>
      </c>
      <c r="CN33" s="57">
        <v>8461400</v>
      </c>
      <c r="CO33" s="63">
        <v>36708</v>
      </c>
      <c r="CP33" s="62">
        <v>175</v>
      </c>
      <c r="CQ33" s="62">
        <v>195</v>
      </c>
      <c r="CR33" s="62">
        <v>150.5</v>
      </c>
      <c r="CS33" s="62">
        <v>158.6875</v>
      </c>
      <c r="CT33" s="62">
        <v>134.749664</v>
      </c>
      <c r="CU33" s="57">
        <v>66244900</v>
      </c>
    </row>
    <row r="34" spans="2:99" x14ac:dyDescent="0.15">
      <c r="B34" s="63">
        <v>31959</v>
      </c>
      <c r="C34" s="57">
        <v>0.36383900000000002</v>
      </c>
      <c r="D34" s="57">
        <v>0.39955400000000002</v>
      </c>
      <c r="E34" s="57">
        <v>0.32589299999999999</v>
      </c>
      <c r="F34" s="57">
        <v>0.36830400000000002</v>
      </c>
      <c r="G34" s="57">
        <v>0.28955199999999998</v>
      </c>
      <c r="H34" s="57">
        <v>3070256000</v>
      </c>
      <c r="I34" s="63">
        <v>31959</v>
      </c>
      <c r="J34" s="57">
        <v>6.46875</v>
      </c>
      <c r="K34" s="57">
        <v>6.5</v>
      </c>
      <c r="L34" s="57">
        <v>5.9375</v>
      </c>
      <c r="M34" s="57">
        <v>6.21875</v>
      </c>
      <c r="N34" s="57">
        <v>2.3625539999999998</v>
      </c>
      <c r="O34" s="57">
        <v>19757200</v>
      </c>
      <c r="P34" s="63">
        <v>31959</v>
      </c>
      <c r="Q34" s="57">
        <v>8.7222729999999995</v>
      </c>
      <c r="R34" s="57">
        <v>9.6234680000000008</v>
      </c>
      <c r="S34" s="57">
        <v>8.2394909999999992</v>
      </c>
      <c r="T34" s="57">
        <v>9.494726</v>
      </c>
      <c r="U34" s="57">
        <v>5.0091510000000001</v>
      </c>
      <c r="V34" s="57">
        <v>124323025</v>
      </c>
      <c r="W34" s="63">
        <v>31959</v>
      </c>
      <c r="X34" s="57">
        <v>2.765625</v>
      </c>
      <c r="Y34" s="57">
        <v>2.9921880000000001</v>
      </c>
      <c r="Z34" s="57">
        <v>2.6796880000000001</v>
      </c>
      <c r="AA34" s="57">
        <v>2.9765630000000001</v>
      </c>
      <c r="AB34" s="57">
        <v>1.357105</v>
      </c>
      <c r="AC34" s="57">
        <v>321331200</v>
      </c>
      <c r="AD34" s="63">
        <v>43132</v>
      </c>
      <c r="AE34" s="57">
        <v>78.120002999999997</v>
      </c>
      <c r="AF34" s="57">
        <v>78.949996999999996</v>
      </c>
      <c r="AG34" s="57">
        <v>67.029999000000004</v>
      </c>
      <c r="AH34" s="57">
        <v>67.050003000000004</v>
      </c>
      <c r="AI34" s="57">
        <v>56.617302000000002</v>
      </c>
      <c r="AJ34" s="57">
        <v>125645200</v>
      </c>
      <c r="AK34" s="63">
        <v>35551</v>
      </c>
      <c r="AL34" s="62">
        <v>9.5</v>
      </c>
      <c r="AM34" s="62">
        <v>10.125</v>
      </c>
      <c r="AN34" s="62">
        <v>9.3125</v>
      </c>
      <c r="AO34" s="62">
        <v>9.8125</v>
      </c>
      <c r="AP34" s="62">
        <v>7.9281750000000004</v>
      </c>
      <c r="AQ34" s="57">
        <v>27277200</v>
      </c>
      <c r="AR34" s="63">
        <v>31959</v>
      </c>
      <c r="AS34" s="62">
        <v>15.232279</v>
      </c>
      <c r="AT34" s="62">
        <v>15.513318</v>
      </c>
      <c r="AU34" s="62">
        <v>14.473476</v>
      </c>
      <c r="AV34" s="62">
        <v>15.344695</v>
      </c>
      <c r="AW34" s="62">
        <v>3.3447040000000001</v>
      </c>
      <c r="AX34" s="57">
        <v>25854123</v>
      </c>
      <c r="AY34" s="63">
        <v>31959</v>
      </c>
      <c r="AZ34" s="62">
        <v>2.1944439999999998</v>
      </c>
      <c r="BA34" s="62">
        <v>2.3611110000000002</v>
      </c>
      <c r="BB34" s="62">
        <v>2.1666669999999999</v>
      </c>
      <c r="BC34" s="62">
        <v>2.3541669999999999</v>
      </c>
      <c r="BD34" s="58">
        <v>0.87092099999999995</v>
      </c>
      <c r="BE34" s="57">
        <v>5896800</v>
      </c>
      <c r="BF34" s="63">
        <v>40787</v>
      </c>
      <c r="BG34" s="62">
        <v>2.08</v>
      </c>
      <c r="BH34" s="62">
        <v>2.08</v>
      </c>
      <c r="BI34" s="62">
        <v>1.46</v>
      </c>
      <c r="BJ34" s="62">
        <v>1.63</v>
      </c>
      <c r="BK34" s="62">
        <v>1.618431</v>
      </c>
      <c r="BL34" s="57">
        <v>5259000</v>
      </c>
      <c r="BM34" s="63">
        <v>35916</v>
      </c>
      <c r="BN34" s="62">
        <v>11.041667</v>
      </c>
      <c r="BO34" s="62">
        <v>11.208333</v>
      </c>
      <c r="BP34" s="62">
        <v>10</v>
      </c>
      <c r="BQ34" s="62">
        <v>10.229167</v>
      </c>
      <c r="BR34" s="62">
        <v>10.229167</v>
      </c>
      <c r="BS34" s="57">
        <v>23675700</v>
      </c>
      <c r="BT34" s="63">
        <v>41426</v>
      </c>
      <c r="BU34" s="62">
        <v>34.57</v>
      </c>
      <c r="BV34" s="62">
        <v>35.490001999999997</v>
      </c>
      <c r="BW34" s="62">
        <v>31.129999000000002</v>
      </c>
      <c r="BX34" s="62">
        <v>33.310001</v>
      </c>
      <c r="BY34" s="62">
        <v>25.745087000000002</v>
      </c>
      <c r="BZ34" s="57">
        <v>394851400</v>
      </c>
      <c r="CA34" s="63">
        <v>31959</v>
      </c>
      <c r="CB34" s="62">
        <v>5.7637270000000003</v>
      </c>
      <c r="CC34" s="62">
        <v>5.8299770000000004</v>
      </c>
      <c r="CD34" s="62">
        <v>5.3993529999999996</v>
      </c>
      <c r="CE34" s="62">
        <v>5.564978</v>
      </c>
      <c r="CF34" s="62">
        <v>2.1476489999999999</v>
      </c>
      <c r="CG34" s="57">
        <v>11660422</v>
      </c>
      <c r="CH34" s="63">
        <v>41122</v>
      </c>
      <c r="CI34" s="62">
        <v>77.699996999999996</v>
      </c>
      <c r="CJ34" s="62">
        <v>80.569999999999993</v>
      </c>
      <c r="CK34" s="62">
        <v>73.519997000000004</v>
      </c>
      <c r="CL34" s="62">
        <v>77.800003000000004</v>
      </c>
      <c r="CM34" s="62">
        <v>77.800003000000004</v>
      </c>
      <c r="CN34" s="57">
        <v>14856100</v>
      </c>
      <c r="CO34" s="63">
        <v>36739</v>
      </c>
      <c r="CP34" s="62">
        <v>157.5</v>
      </c>
      <c r="CQ34" s="62">
        <v>199.625</v>
      </c>
      <c r="CR34" s="62">
        <v>136.375</v>
      </c>
      <c r="CS34" s="62">
        <v>198.875</v>
      </c>
      <c r="CT34" s="62">
        <v>168.87492399999999</v>
      </c>
      <c r="CU34" s="57">
        <v>84268600</v>
      </c>
    </row>
    <row r="35" spans="2:99" x14ac:dyDescent="0.15">
      <c r="B35" s="63">
        <v>31990</v>
      </c>
      <c r="C35" s="57">
        <v>0.36607099999999998</v>
      </c>
      <c r="D35" s="57">
        <v>0.484375</v>
      </c>
      <c r="E35" s="57">
        <v>0.35714299999999999</v>
      </c>
      <c r="F35" s="57">
        <v>0.48214299999999999</v>
      </c>
      <c r="G35" s="57">
        <v>0.37904900000000002</v>
      </c>
      <c r="H35" s="57">
        <v>3119300800</v>
      </c>
      <c r="I35" s="63">
        <v>31990</v>
      </c>
      <c r="J35" s="57">
        <v>6.15625</v>
      </c>
      <c r="K35" s="57">
        <v>7.28125</v>
      </c>
      <c r="L35" s="57">
        <v>6.15625</v>
      </c>
      <c r="M35" s="57">
        <v>6.8125</v>
      </c>
      <c r="N35" s="57">
        <v>2.588123</v>
      </c>
      <c r="O35" s="57">
        <v>20234800</v>
      </c>
      <c r="P35" s="63">
        <v>31990</v>
      </c>
      <c r="Q35" s="57">
        <v>9.3016129999999997</v>
      </c>
      <c r="R35" s="57">
        <v>10.267177999999999</v>
      </c>
      <c r="S35" s="57">
        <v>9.1728699999999996</v>
      </c>
      <c r="T35" s="57">
        <v>9.5590969999999995</v>
      </c>
      <c r="U35" s="57">
        <v>5.0431109999999997</v>
      </c>
      <c r="V35" s="57">
        <v>119454373</v>
      </c>
      <c r="W35" s="63">
        <v>31990</v>
      </c>
      <c r="X35" s="57">
        <v>2.96875</v>
      </c>
      <c r="Y35" s="57">
        <v>3.3203130000000001</v>
      </c>
      <c r="Z35" s="57">
        <v>2.9296880000000001</v>
      </c>
      <c r="AA35" s="57">
        <v>3.1640630000000001</v>
      </c>
      <c r="AB35" s="57">
        <v>1.4425920000000001</v>
      </c>
      <c r="AC35" s="57">
        <v>334488000</v>
      </c>
      <c r="AD35" s="63">
        <v>43160</v>
      </c>
      <c r="AE35" s="57">
        <v>67.139999000000003</v>
      </c>
      <c r="AF35" s="57">
        <v>67.988997999999995</v>
      </c>
      <c r="AG35" s="57">
        <v>59.950001</v>
      </c>
      <c r="AH35" s="57">
        <v>62.290000999999997</v>
      </c>
      <c r="AI35" s="57">
        <v>52.597935</v>
      </c>
      <c r="AJ35" s="57">
        <v>107585100</v>
      </c>
      <c r="AK35" s="63">
        <v>35582</v>
      </c>
      <c r="AL35" s="62">
        <v>9.8125</v>
      </c>
      <c r="AM35" s="62">
        <v>10.3125</v>
      </c>
      <c r="AN35" s="62">
        <v>9.4375</v>
      </c>
      <c r="AO35" s="62">
        <v>9.875</v>
      </c>
      <c r="AP35" s="62">
        <v>7.9786720000000004</v>
      </c>
      <c r="AQ35" s="57">
        <v>23192800</v>
      </c>
      <c r="AR35" s="63">
        <v>31990</v>
      </c>
      <c r="AS35" s="62">
        <v>15.344695</v>
      </c>
      <c r="AT35" s="62">
        <v>17.396274999999999</v>
      </c>
      <c r="AU35" s="62">
        <v>15.147968000000001</v>
      </c>
      <c r="AV35" s="62">
        <v>16.974716000000001</v>
      </c>
      <c r="AW35" s="62">
        <v>3.7000009999999999</v>
      </c>
      <c r="AX35" s="57">
        <v>33188973</v>
      </c>
      <c r="AY35" s="63">
        <v>31990</v>
      </c>
      <c r="AZ35" s="62">
        <v>2.3541669999999999</v>
      </c>
      <c r="BA35" s="62">
        <v>2.5833330000000001</v>
      </c>
      <c r="BB35" s="62">
        <v>2.3333330000000001</v>
      </c>
      <c r="BC35" s="62">
        <v>2.4861110000000002</v>
      </c>
      <c r="BD35" s="58">
        <v>0.91973300000000002</v>
      </c>
      <c r="BE35" s="57">
        <v>7687800</v>
      </c>
      <c r="BF35" s="63">
        <v>40817</v>
      </c>
      <c r="BG35" s="62">
        <v>1.61</v>
      </c>
      <c r="BH35" s="62">
        <v>2.4300000000000002</v>
      </c>
      <c r="BI35" s="62">
        <v>1.49</v>
      </c>
      <c r="BJ35" s="62">
        <v>2.4</v>
      </c>
      <c r="BK35" s="62">
        <v>2.3829660000000001</v>
      </c>
      <c r="BL35" s="57">
        <v>4196300</v>
      </c>
      <c r="BM35" s="63">
        <v>35947</v>
      </c>
      <c r="BN35" s="62">
        <v>10.229167</v>
      </c>
      <c r="BO35" s="62">
        <v>12.041667</v>
      </c>
      <c r="BP35" s="62">
        <v>10.083333</v>
      </c>
      <c r="BQ35" s="62">
        <v>11.5</v>
      </c>
      <c r="BR35" s="62">
        <v>11.5</v>
      </c>
      <c r="BS35" s="57">
        <v>20237100</v>
      </c>
      <c r="BT35" s="63">
        <v>41456</v>
      </c>
      <c r="BU35" s="62">
        <v>33.520000000000003</v>
      </c>
      <c r="BV35" s="62">
        <v>37.709999000000003</v>
      </c>
      <c r="BW35" s="62">
        <v>33.409999999999997</v>
      </c>
      <c r="BX35" s="62">
        <v>35.869999</v>
      </c>
      <c r="BY35" s="62">
        <v>27.723697999999999</v>
      </c>
      <c r="BZ35" s="57">
        <v>262162300</v>
      </c>
      <c r="CA35" s="63">
        <v>31990</v>
      </c>
      <c r="CB35" s="62">
        <v>5.564978</v>
      </c>
      <c r="CC35" s="62">
        <v>6.0784130000000003</v>
      </c>
      <c r="CD35" s="62">
        <v>5.4656029999999998</v>
      </c>
      <c r="CE35" s="62">
        <v>5.7637270000000003</v>
      </c>
      <c r="CF35" s="62">
        <v>2.224351</v>
      </c>
      <c r="CG35" s="57">
        <v>11427213</v>
      </c>
      <c r="CH35" s="63">
        <v>41153</v>
      </c>
      <c r="CI35" s="62">
        <v>77.569999999999993</v>
      </c>
      <c r="CJ35" s="62">
        <v>83.410004000000001</v>
      </c>
      <c r="CK35" s="62">
        <v>73.010002</v>
      </c>
      <c r="CL35" s="62">
        <v>75.059997999999993</v>
      </c>
      <c r="CM35" s="62">
        <v>75.059997999999993</v>
      </c>
      <c r="CN35" s="57">
        <v>11551400</v>
      </c>
      <c r="CO35" s="63">
        <v>36770</v>
      </c>
      <c r="CP35" s="62">
        <v>199.75</v>
      </c>
      <c r="CQ35" s="62">
        <v>214.375</v>
      </c>
      <c r="CR35" s="62">
        <v>160</v>
      </c>
      <c r="CS35" s="62">
        <v>202.5625</v>
      </c>
      <c r="CT35" s="62">
        <v>172.00618</v>
      </c>
      <c r="CU35" s="57">
        <v>97236500</v>
      </c>
    </row>
    <row r="36" spans="2:99" x14ac:dyDescent="0.15">
      <c r="B36" s="63">
        <v>32021</v>
      </c>
      <c r="C36" s="57">
        <v>0.48883900000000002</v>
      </c>
      <c r="D36" s="57">
        <v>0.52455399999999996</v>
      </c>
      <c r="E36" s="57">
        <v>0.43303599999999998</v>
      </c>
      <c r="F36" s="57">
        <v>0.50446400000000002</v>
      </c>
      <c r="G36" s="57">
        <v>0.39711000000000002</v>
      </c>
      <c r="H36" s="57">
        <v>3075486400</v>
      </c>
      <c r="I36" s="63">
        <v>32021</v>
      </c>
      <c r="J36" s="57">
        <v>6.75</v>
      </c>
      <c r="K36" s="57">
        <v>6.875</v>
      </c>
      <c r="L36" s="57">
        <v>5.9375</v>
      </c>
      <c r="M36" s="57">
        <v>6.09375</v>
      </c>
      <c r="N36" s="57">
        <v>2.3327969999999998</v>
      </c>
      <c r="O36" s="57">
        <v>26963600</v>
      </c>
      <c r="P36" s="63">
        <v>32021</v>
      </c>
      <c r="Q36" s="57">
        <v>9.5912819999999996</v>
      </c>
      <c r="R36" s="57">
        <v>9.784395</v>
      </c>
      <c r="S36" s="57">
        <v>8.8832009999999997</v>
      </c>
      <c r="T36" s="57">
        <v>9.2372409999999991</v>
      </c>
      <c r="U36" s="57">
        <v>4.8733089999999999</v>
      </c>
      <c r="V36" s="57">
        <v>105458169</v>
      </c>
      <c r="W36" s="63">
        <v>32021</v>
      </c>
      <c r="X36" s="57">
        <v>3.1640630000000001</v>
      </c>
      <c r="Y36" s="57">
        <v>3.2890630000000001</v>
      </c>
      <c r="Z36" s="57">
        <v>2.921875</v>
      </c>
      <c r="AA36" s="57">
        <v>3.0234380000000001</v>
      </c>
      <c r="AB36" s="57">
        <v>1.378477</v>
      </c>
      <c r="AC36" s="57">
        <v>291393600</v>
      </c>
      <c r="AD36" s="63">
        <v>43191</v>
      </c>
      <c r="AE36" s="57">
        <v>61.939999</v>
      </c>
      <c r="AF36" s="57">
        <v>62</v>
      </c>
      <c r="AG36" s="57">
        <v>56.110000999999997</v>
      </c>
      <c r="AH36" s="57">
        <v>56.380001</v>
      </c>
      <c r="AI36" s="57">
        <v>48.052708000000003</v>
      </c>
      <c r="AJ36" s="57">
        <v>118256800</v>
      </c>
      <c r="AK36" s="63">
        <v>35612</v>
      </c>
      <c r="AL36" s="62">
        <v>9.875</v>
      </c>
      <c r="AM36" s="62">
        <v>10.5</v>
      </c>
      <c r="AN36" s="62">
        <v>9.6875</v>
      </c>
      <c r="AO36" s="62">
        <v>10.125</v>
      </c>
      <c r="AP36" s="62">
        <v>8.1806619999999999</v>
      </c>
      <c r="AQ36" s="57">
        <v>23230000</v>
      </c>
      <c r="AR36" s="63">
        <v>32021</v>
      </c>
      <c r="AS36" s="62">
        <v>17.059028999999999</v>
      </c>
      <c r="AT36" s="62">
        <v>17.930246</v>
      </c>
      <c r="AU36" s="62">
        <v>16.131601</v>
      </c>
      <c r="AV36" s="62">
        <v>17.227651999999999</v>
      </c>
      <c r="AW36" s="62">
        <v>3.755134</v>
      </c>
      <c r="AX36" s="57">
        <v>37436171</v>
      </c>
      <c r="AY36" s="63">
        <v>32021</v>
      </c>
      <c r="AZ36" s="62">
        <v>2.4861110000000002</v>
      </c>
      <c r="BA36" s="62">
        <v>2.75</v>
      </c>
      <c r="BB36" s="62">
        <v>2.3333330000000001</v>
      </c>
      <c r="BC36" s="62">
        <v>2.6527780000000001</v>
      </c>
      <c r="BD36" s="58">
        <v>0.98139100000000001</v>
      </c>
      <c r="BE36" s="57">
        <v>8703000</v>
      </c>
      <c r="BF36" s="63">
        <v>40848</v>
      </c>
      <c r="BG36" s="62">
        <v>2.4300000000000002</v>
      </c>
      <c r="BH36" s="62">
        <v>2.67</v>
      </c>
      <c r="BI36" s="62">
        <v>2.1</v>
      </c>
      <c r="BJ36" s="62">
        <v>2.42</v>
      </c>
      <c r="BK36" s="62">
        <v>2.4028230000000002</v>
      </c>
      <c r="BL36" s="57">
        <v>3160800</v>
      </c>
      <c r="BM36" s="63">
        <v>35977</v>
      </c>
      <c r="BN36" s="62">
        <v>11.541667</v>
      </c>
      <c r="BO36" s="62">
        <v>11.75</v>
      </c>
      <c r="BP36" s="62">
        <v>10</v>
      </c>
      <c r="BQ36" s="62">
        <v>10.145833</v>
      </c>
      <c r="BR36" s="62">
        <v>10.145833</v>
      </c>
      <c r="BS36" s="57">
        <v>18815100</v>
      </c>
      <c r="BT36" s="63">
        <v>41487</v>
      </c>
      <c r="BU36" s="62">
        <v>36.389999000000003</v>
      </c>
      <c r="BV36" s="62">
        <v>37.18</v>
      </c>
      <c r="BW36" s="62">
        <v>33.5</v>
      </c>
      <c r="BX36" s="62">
        <v>34.080002</v>
      </c>
      <c r="BY36" s="62">
        <v>26.340223000000002</v>
      </c>
      <c r="BZ36" s="57">
        <v>250400600</v>
      </c>
      <c r="CA36" s="63">
        <v>32021</v>
      </c>
      <c r="CB36" s="62">
        <v>5.7637270000000003</v>
      </c>
      <c r="CC36" s="62">
        <v>5.8631019999999996</v>
      </c>
      <c r="CD36" s="62">
        <v>5.316541</v>
      </c>
      <c r="CE36" s="62">
        <v>5.4324779999999997</v>
      </c>
      <c r="CF36" s="62">
        <v>2.096514</v>
      </c>
      <c r="CG36" s="57">
        <v>21517824</v>
      </c>
      <c r="CH36" s="63">
        <v>41183</v>
      </c>
      <c r="CI36" s="62">
        <v>75.339995999999999</v>
      </c>
      <c r="CJ36" s="62">
        <v>79.949996999999996</v>
      </c>
      <c r="CK36" s="62">
        <v>74.599997999999999</v>
      </c>
      <c r="CL36" s="62">
        <v>77.410004000000001</v>
      </c>
      <c r="CM36" s="62">
        <v>77.410004000000001</v>
      </c>
      <c r="CN36" s="57">
        <v>11195500</v>
      </c>
      <c r="CO36" s="63">
        <v>36800</v>
      </c>
      <c r="CP36" s="62">
        <v>206.625</v>
      </c>
      <c r="CQ36" s="62">
        <v>207.875</v>
      </c>
      <c r="CR36" s="62">
        <v>115.8125</v>
      </c>
      <c r="CS36" s="62">
        <v>132</v>
      </c>
      <c r="CT36" s="62">
        <v>112.08794399999999</v>
      </c>
      <c r="CU36" s="57">
        <v>144660300</v>
      </c>
    </row>
    <row r="37" spans="2:99" x14ac:dyDescent="0.15">
      <c r="B37" s="63">
        <v>32051</v>
      </c>
      <c r="C37" s="57">
        <v>0.50669600000000004</v>
      </c>
      <c r="D37" s="57">
        <v>0.53348200000000001</v>
      </c>
      <c r="E37" s="57">
        <v>0.24665200000000001</v>
      </c>
      <c r="F37" s="57">
        <v>0.34486600000000001</v>
      </c>
      <c r="G37" s="57">
        <v>0.271476</v>
      </c>
      <c r="H37" s="57">
        <v>6575699200</v>
      </c>
      <c r="I37" s="63">
        <v>32051</v>
      </c>
      <c r="J37" s="57">
        <v>6.125</v>
      </c>
      <c r="K37" s="57">
        <v>6.1875</v>
      </c>
      <c r="L37" s="57">
        <v>4.21875</v>
      </c>
      <c r="M37" s="57">
        <v>4.59375</v>
      </c>
      <c r="N37" s="57">
        <v>1.75857</v>
      </c>
      <c r="O37" s="57">
        <v>21427600</v>
      </c>
      <c r="P37" s="63">
        <v>32051</v>
      </c>
      <c r="Q37" s="57">
        <v>9.3659839999999992</v>
      </c>
      <c r="R37" s="57">
        <v>9.6878390000000003</v>
      </c>
      <c r="S37" s="57">
        <v>5.3427949999999997</v>
      </c>
      <c r="T37" s="57">
        <v>6.2118039999999999</v>
      </c>
      <c r="U37" s="57">
        <v>3.3095539999999999</v>
      </c>
      <c r="V37" s="57">
        <v>198101953</v>
      </c>
      <c r="W37" s="63">
        <v>32051</v>
      </c>
      <c r="X37" s="57">
        <v>3.0390630000000001</v>
      </c>
      <c r="Y37" s="57">
        <v>3.109375</v>
      </c>
      <c r="Z37" s="57">
        <v>1.8125</v>
      </c>
      <c r="AA37" s="57">
        <v>2.578125</v>
      </c>
      <c r="AB37" s="57">
        <v>1.1821660000000001</v>
      </c>
      <c r="AC37" s="57">
        <v>475420800</v>
      </c>
      <c r="AD37" s="63">
        <v>43221</v>
      </c>
      <c r="AE37" s="57">
        <v>56.32</v>
      </c>
      <c r="AF37" s="57">
        <v>59.860000999999997</v>
      </c>
      <c r="AG37" s="57">
        <v>54.110000999999997</v>
      </c>
      <c r="AH37" s="57">
        <v>57.48</v>
      </c>
      <c r="AI37" s="57">
        <v>48.990242000000002</v>
      </c>
      <c r="AJ37" s="57">
        <v>125418600</v>
      </c>
      <c r="AK37" s="63">
        <v>35643</v>
      </c>
      <c r="AL37" s="62">
        <v>10.125</v>
      </c>
      <c r="AM37" s="62">
        <v>10.875</v>
      </c>
      <c r="AN37" s="62">
        <v>9.9375</v>
      </c>
      <c r="AO37" s="62">
        <v>10.5</v>
      </c>
      <c r="AP37" s="62">
        <v>8.4836539999999996</v>
      </c>
      <c r="AQ37" s="57">
        <v>18551600</v>
      </c>
      <c r="AR37" s="63">
        <v>32051</v>
      </c>
      <c r="AS37" s="62">
        <v>17.340067000000001</v>
      </c>
      <c r="AT37" s="62">
        <v>17.874040999999998</v>
      </c>
      <c r="AU37" s="62">
        <v>13.602257</v>
      </c>
      <c r="AV37" s="62">
        <v>16.215914000000001</v>
      </c>
      <c r="AW37" s="62">
        <v>3.578014</v>
      </c>
      <c r="AX37" s="57">
        <v>46371338</v>
      </c>
      <c r="AY37" s="63">
        <v>32051</v>
      </c>
      <c r="AZ37" s="62">
        <v>2.6666669999999999</v>
      </c>
      <c r="BA37" s="62">
        <v>2.7777780000000001</v>
      </c>
      <c r="BB37" s="62">
        <v>1.861111</v>
      </c>
      <c r="BC37" s="62">
        <v>1.9583330000000001</v>
      </c>
      <c r="BD37" s="58">
        <v>0.72448199999999996</v>
      </c>
      <c r="BE37" s="57">
        <v>13073400</v>
      </c>
      <c r="BF37" s="63">
        <v>40878</v>
      </c>
      <c r="BG37" s="62">
        <v>2.4</v>
      </c>
      <c r="BH37" s="62">
        <v>2.5499999999999998</v>
      </c>
      <c r="BI37" s="62">
        <v>2.0299999999999998</v>
      </c>
      <c r="BJ37" s="62">
        <v>2.12</v>
      </c>
      <c r="BK37" s="62">
        <v>2.1049519999999999</v>
      </c>
      <c r="BL37" s="57">
        <v>4123200</v>
      </c>
      <c r="BM37" s="63">
        <v>36008</v>
      </c>
      <c r="BN37" s="62">
        <v>10.208333</v>
      </c>
      <c r="BO37" s="62">
        <v>10.208333</v>
      </c>
      <c r="BP37" s="62">
        <v>6.3125</v>
      </c>
      <c r="BQ37" s="62">
        <v>6.3333329999999997</v>
      </c>
      <c r="BR37" s="62">
        <v>6.3333329999999997</v>
      </c>
      <c r="BS37" s="57">
        <v>40392900</v>
      </c>
      <c r="BT37" s="63">
        <v>41518</v>
      </c>
      <c r="BU37" s="62">
        <v>34.68</v>
      </c>
      <c r="BV37" s="62">
        <v>37.970001000000003</v>
      </c>
      <c r="BW37" s="62">
        <v>33.959999000000003</v>
      </c>
      <c r="BX37" s="62">
        <v>35.970001000000003</v>
      </c>
      <c r="BY37" s="62">
        <v>27.800989000000001</v>
      </c>
      <c r="BZ37" s="57">
        <v>351280200</v>
      </c>
      <c r="CA37" s="63">
        <v>32051</v>
      </c>
      <c r="CB37" s="62">
        <v>5.4490410000000002</v>
      </c>
      <c r="CC37" s="62">
        <v>5.7471649999999999</v>
      </c>
      <c r="CD37" s="62">
        <v>3.411861</v>
      </c>
      <c r="CE37" s="62">
        <v>4.471857</v>
      </c>
      <c r="CF37" s="62">
        <v>1.725789</v>
      </c>
      <c r="CG37" s="57">
        <v>22787261</v>
      </c>
      <c r="CH37" s="63">
        <v>41214</v>
      </c>
      <c r="CI37" s="62">
        <v>77.199996999999996</v>
      </c>
      <c r="CJ37" s="62">
        <v>78.169998000000007</v>
      </c>
      <c r="CK37" s="62">
        <v>67.059997999999993</v>
      </c>
      <c r="CL37" s="62">
        <v>70.849997999999999</v>
      </c>
      <c r="CM37" s="62">
        <v>70.849997999999999</v>
      </c>
      <c r="CN37" s="57">
        <v>20318500</v>
      </c>
      <c r="CO37" s="63">
        <v>36831</v>
      </c>
      <c r="CP37" s="62">
        <v>128.75</v>
      </c>
      <c r="CQ37" s="62">
        <v>146.4375</v>
      </c>
      <c r="CR37" s="62">
        <v>75.5625</v>
      </c>
      <c r="CS37" s="62">
        <v>86.6875</v>
      </c>
      <c r="CT37" s="62">
        <v>73.610786000000004</v>
      </c>
      <c r="CU37" s="57">
        <v>140413400</v>
      </c>
    </row>
    <row r="38" spans="2:99" x14ac:dyDescent="0.15">
      <c r="B38" s="63">
        <v>32082</v>
      </c>
      <c r="C38" s="57">
        <v>0.34598200000000001</v>
      </c>
      <c r="D38" s="57">
        <v>0.35714299999999999</v>
      </c>
      <c r="E38" s="57">
        <v>0.27232099999999998</v>
      </c>
      <c r="F38" s="57">
        <v>0.29464299999999999</v>
      </c>
      <c r="G38" s="57">
        <v>0.23194100000000001</v>
      </c>
      <c r="H38" s="57">
        <v>4234238400</v>
      </c>
      <c r="I38" s="63">
        <v>32082</v>
      </c>
      <c r="J38" s="57">
        <v>4.59375</v>
      </c>
      <c r="K38" s="57">
        <v>5.03125</v>
      </c>
      <c r="L38" s="57">
        <v>4.40625</v>
      </c>
      <c r="M38" s="57">
        <v>4.4375</v>
      </c>
      <c r="N38" s="57">
        <v>1.6987559999999999</v>
      </c>
      <c r="O38" s="57">
        <v>28000400</v>
      </c>
      <c r="P38" s="63">
        <v>32082</v>
      </c>
      <c r="Q38" s="57">
        <v>6.1796179999999996</v>
      </c>
      <c r="R38" s="57">
        <v>7.1129980000000002</v>
      </c>
      <c r="S38" s="57">
        <v>5.5037219999999998</v>
      </c>
      <c r="T38" s="57">
        <v>5.7612059999999996</v>
      </c>
      <c r="U38" s="57">
        <v>3.0853259999999998</v>
      </c>
      <c r="V38" s="57">
        <v>104061966</v>
      </c>
      <c r="W38" s="63">
        <v>32082</v>
      </c>
      <c r="X38" s="57">
        <v>2.578125</v>
      </c>
      <c r="Y38" s="57">
        <v>2.6484380000000001</v>
      </c>
      <c r="Z38" s="57">
        <v>2.25</v>
      </c>
      <c r="AA38" s="57">
        <v>2.3125</v>
      </c>
      <c r="AB38" s="57">
        <v>1.0603670000000001</v>
      </c>
      <c r="AC38" s="57">
        <v>222283200</v>
      </c>
      <c r="AD38" s="63">
        <v>43252</v>
      </c>
      <c r="AE38" s="57">
        <v>57.639999000000003</v>
      </c>
      <c r="AF38" s="57">
        <v>64.540001000000004</v>
      </c>
      <c r="AG38" s="57">
        <v>57.009998000000003</v>
      </c>
      <c r="AH38" s="57">
        <v>62.82</v>
      </c>
      <c r="AI38" s="57">
        <v>54.111941999999999</v>
      </c>
      <c r="AJ38" s="57">
        <v>96729700</v>
      </c>
      <c r="AK38" s="63">
        <v>35674</v>
      </c>
      <c r="AL38" s="62">
        <v>10.5625</v>
      </c>
      <c r="AM38" s="62">
        <v>10.8125</v>
      </c>
      <c r="AN38" s="62">
        <v>10.125</v>
      </c>
      <c r="AO38" s="62">
        <v>10.625</v>
      </c>
      <c r="AP38" s="62">
        <v>8.5846490000000006</v>
      </c>
      <c r="AQ38" s="57">
        <v>13626200</v>
      </c>
      <c r="AR38" s="63">
        <v>32082</v>
      </c>
      <c r="AS38" s="62">
        <v>16.019188</v>
      </c>
      <c r="AT38" s="62">
        <v>16.806093000000001</v>
      </c>
      <c r="AU38" s="62">
        <v>14.36106</v>
      </c>
      <c r="AV38" s="62">
        <v>14.72641</v>
      </c>
      <c r="AW38" s="62">
        <v>3.2493590000000001</v>
      </c>
      <c r="AX38" s="57">
        <v>25040621</v>
      </c>
      <c r="AY38" s="63">
        <v>32082</v>
      </c>
      <c r="AZ38" s="62">
        <v>1.9583330000000001</v>
      </c>
      <c r="BA38" s="62">
        <v>2.0694439999999998</v>
      </c>
      <c r="BB38" s="62">
        <v>1.923611</v>
      </c>
      <c r="BC38" s="62">
        <v>2.0416669999999999</v>
      </c>
      <c r="BD38" s="58">
        <v>0.75531099999999995</v>
      </c>
      <c r="BE38" s="57">
        <v>9541800</v>
      </c>
      <c r="BF38" s="63">
        <v>40909</v>
      </c>
      <c r="BG38" s="62">
        <v>2.29</v>
      </c>
      <c r="BH38" s="62">
        <v>3.17</v>
      </c>
      <c r="BI38" s="62">
        <v>2.17</v>
      </c>
      <c r="BJ38" s="62">
        <v>3.15</v>
      </c>
      <c r="BK38" s="62">
        <v>3.1276419999999998</v>
      </c>
      <c r="BL38" s="57">
        <v>3919800</v>
      </c>
      <c r="BM38" s="63">
        <v>36039</v>
      </c>
      <c r="BN38" s="62">
        <v>6.2916670000000003</v>
      </c>
      <c r="BO38" s="62">
        <v>9.4791670000000003</v>
      </c>
      <c r="BP38" s="62">
        <v>6.2916670000000003</v>
      </c>
      <c r="BQ38" s="62">
        <v>8</v>
      </c>
      <c r="BR38" s="62">
        <v>8</v>
      </c>
      <c r="BS38" s="57">
        <v>29400300</v>
      </c>
      <c r="BT38" s="63">
        <v>41548</v>
      </c>
      <c r="BU38" s="62">
        <v>36.040000999999997</v>
      </c>
      <c r="BV38" s="62">
        <v>37.990001999999997</v>
      </c>
      <c r="BW38" s="62">
        <v>33.919998</v>
      </c>
      <c r="BX38" s="62">
        <v>36.950001</v>
      </c>
      <c r="BY38" s="62">
        <v>28.558418</v>
      </c>
      <c r="BZ38" s="57">
        <v>415405800</v>
      </c>
      <c r="CA38" s="63">
        <v>32082</v>
      </c>
      <c r="CB38" s="62">
        <v>4.5712320000000002</v>
      </c>
      <c r="CC38" s="62">
        <v>4.6043570000000003</v>
      </c>
      <c r="CD38" s="62">
        <v>3.312487</v>
      </c>
      <c r="CE38" s="62">
        <v>3.4781110000000002</v>
      </c>
      <c r="CF38" s="62">
        <v>1.358474</v>
      </c>
      <c r="CG38" s="57">
        <v>10773629</v>
      </c>
      <c r="CH38" s="63">
        <v>41244</v>
      </c>
      <c r="CI38" s="62">
        <v>70.849997999999999</v>
      </c>
      <c r="CJ38" s="62">
        <v>76.690002000000007</v>
      </c>
      <c r="CK38" s="62">
        <v>68.440002000000007</v>
      </c>
      <c r="CL38" s="62">
        <v>76.239998</v>
      </c>
      <c r="CM38" s="62">
        <v>76.239998</v>
      </c>
      <c r="CN38" s="57">
        <v>15662300</v>
      </c>
      <c r="CO38" s="63">
        <v>36861</v>
      </c>
      <c r="CP38" s="62">
        <v>89.375</v>
      </c>
      <c r="CQ38" s="62">
        <v>120.3125</v>
      </c>
      <c r="CR38" s="62">
        <v>65.375</v>
      </c>
      <c r="CS38" s="62">
        <v>74.1875</v>
      </c>
      <c r="CT38" s="62">
        <v>62.996398999999997</v>
      </c>
      <c r="CU38" s="57">
        <v>114259200</v>
      </c>
    </row>
    <row r="39" spans="2:99" x14ac:dyDescent="0.15">
      <c r="B39" s="63">
        <v>32112</v>
      </c>
      <c r="C39" s="57">
        <v>0.29910700000000001</v>
      </c>
      <c r="D39" s="57">
        <v>0.390625</v>
      </c>
      <c r="E39" s="57">
        <v>0.265625</v>
      </c>
      <c r="F39" s="57">
        <v>0.375</v>
      </c>
      <c r="G39" s="57">
        <v>0.29584100000000002</v>
      </c>
      <c r="H39" s="57">
        <v>4702264000</v>
      </c>
      <c r="I39" s="63">
        <v>32112</v>
      </c>
      <c r="J39" s="57">
        <v>4.375</v>
      </c>
      <c r="K39" s="57">
        <v>4.59375</v>
      </c>
      <c r="L39" s="57">
        <v>3.875</v>
      </c>
      <c r="M39" s="57">
        <v>4.3125</v>
      </c>
      <c r="N39" s="57">
        <v>1.6712689999999999</v>
      </c>
      <c r="O39" s="57">
        <v>25496800</v>
      </c>
      <c r="P39" s="63">
        <v>32112</v>
      </c>
      <c r="Q39" s="57">
        <v>5.8899480000000004</v>
      </c>
      <c r="R39" s="57">
        <v>6.243989</v>
      </c>
      <c r="S39" s="57">
        <v>5.3427949999999997</v>
      </c>
      <c r="T39" s="57">
        <v>5.8899480000000004</v>
      </c>
      <c r="U39" s="57">
        <v>3.1542720000000002</v>
      </c>
      <c r="V39" s="57">
        <v>116348161</v>
      </c>
      <c r="W39" s="63">
        <v>32112</v>
      </c>
      <c r="X39" s="57">
        <v>2.3125</v>
      </c>
      <c r="Y39" s="57">
        <v>2.5390630000000001</v>
      </c>
      <c r="Z39" s="57">
        <v>2.2265630000000001</v>
      </c>
      <c r="AA39" s="57">
        <v>2.3828130000000001</v>
      </c>
      <c r="AB39" s="57">
        <v>1.100509</v>
      </c>
      <c r="AC39" s="57">
        <v>212380800</v>
      </c>
      <c r="AD39" s="63">
        <v>43282</v>
      </c>
      <c r="AE39" s="57">
        <v>62.5</v>
      </c>
      <c r="AF39" s="57">
        <v>64.75</v>
      </c>
      <c r="AG39" s="57">
        <v>58.939999</v>
      </c>
      <c r="AH39" s="57">
        <v>60.25</v>
      </c>
      <c r="AI39" s="57">
        <v>51.89819</v>
      </c>
      <c r="AJ39" s="57">
        <v>86945600</v>
      </c>
      <c r="AK39" s="63">
        <v>35704</v>
      </c>
      <c r="AL39" s="62">
        <v>10.625</v>
      </c>
      <c r="AM39" s="62">
        <v>11.0625</v>
      </c>
      <c r="AN39" s="62">
        <v>9.5</v>
      </c>
      <c r="AO39" s="62">
        <v>10.75</v>
      </c>
      <c r="AP39" s="62">
        <v>8.6856390000000001</v>
      </c>
      <c r="AQ39" s="57">
        <v>18697600</v>
      </c>
      <c r="AR39" s="63">
        <v>32112</v>
      </c>
      <c r="AS39" s="62">
        <v>14.670202</v>
      </c>
      <c r="AT39" s="62">
        <v>15.766252</v>
      </c>
      <c r="AU39" s="62">
        <v>14.248645</v>
      </c>
      <c r="AV39" s="62">
        <v>14.613994999999999</v>
      </c>
      <c r="AW39" s="62">
        <v>3.2245550000000001</v>
      </c>
      <c r="AX39" s="57">
        <v>40662154</v>
      </c>
      <c r="AY39" s="63">
        <v>32112</v>
      </c>
      <c r="AZ39" s="62">
        <v>2.0416669999999999</v>
      </c>
      <c r="BA39" s="62">
        <v>2.2222219999999999</v>
      </c>
      <c r="BB39" s="62">
        <v>2</v>
      </c>
      <c r="BC39" s="62">
        <v>2.125</v>
      </c>
      <c r="BD39" s="58">
        <v>0.78614099999999998</v>
      </c>
      <c r="BE39" s="57">
        <v>9424800</v>
      </c>
      <c r="BF39" s="63">
        <v>40940</v>
      </c>
      <c r="BG39" s="62">
        <v>3.09</v>
      </c>
      <c r="BH39" s="62">
        <v>3.7</v>
      </c>
      <c r="BI39" s="62">
        <v>3.09</v>
      </c>
      <c r="BJ39" s="62">
        <v>3.22</v>
      </c>
      <c r="BK39" s="62">
        <v>3.1971449999999999</v>
      </c>
      <c r="BL39" s="57">
        <v>2996000</v>
      </c>
      <c r="BM39" s="63">
        <v>36069</v>
      </c>
      <c r="BN39" s="62">
        <v>8</v>
      </c>
      <c r="BO39" s="62">
        <v>8.5416670000000003</v>
      </c>
      <c r="BP39" s="62">
        <v>6.5</v>
      </c>
      <c r="BQ39" s="62">
        <v>8.1666670000000003</v>
      </c>
      <c r="BR39" s="62">
        <v>8.1666670000000003</v>
      </c>
      <c r="BS39" s="57">
        <v>23544900</v>
      </c>
      <c r="BT39" s="63">
        <v>41579</v>
      </c>
      <c r="BU39" s="62">
        <v>37.169998</v>
      </c>
      <c r="BV39" s="62">
        <v>39.18</v>
      </c>
      <c r="BW39" s="62">
        <v>35.909999999999997</v>
      </c>
      <c r="BX39" s="62">
        <v>38.729999999999997</v>
      </c>
      <c r="BY39" s="62">
        <v>29.934175</v>
      </c>
      <c r="BZ39" s="57">
        <v>433507200</v>
      </c>
      <c r="CA39" s="63">
        <v>32112</v>
      </c>
      <c r="CB39" s="62">
        <v>3.4449860000000001</v>
      </c>
      <c r="CC39" s="62">
        <v>3.7596720000000001</v>
      </c>
      <c r="CD39" s="62">
        <v>3.2462369999999998</v>
      </c>
      <c r="CE39" s="62">
        <v>3.411861</v>
      </c>
      <c r="CF39" s="62">
        <v>1.3325990000000001</v>
      </c>
      <c r="CG39" s="57">
        <v>19954794</v>
      </c>
      <c r="CH39" s="63">
        <v>41275</v>
      </c>
      <c r="CI39" s="62">
        <v>77.5</v>
      </c>
      <c r="CJ39" s="62">
        <v>82.82</v>
      </c>
      <c r="CK39" s="62">
        <v>76.279999000000004</v>
      </c>
      <c r="CL39" s="62">
        <v>77.970000999999996</v>
      </c>
      <c r="CM39" s="62">
        <v>77.970000999999996</v>
      </c>
      <c r="CN39" s="57">
        <v>15388000</v>
      </c>
      <c r="CO39" s="63">
        <v>36892</v>
      </c>
      <c r="CP39" s="62">
        <v>68.375</v>
      </c>
      <c r="CQ39" s="62">
        <v>97.75</v>
      </c>
      <c r="CR39" s="62">
        <v>58.1875</v>
      </c>
      <c r="CS39" s="62">
        <v>73.5</v>
      </c>
      <c r="CT39" s="62">
        <v>62.412604999999999</v>
      </c>
      <c r="CU39" s="57">
        <v>166559100</v>
      </c>
    </row>
    <row r="40" spans="2:99" x14ac:dyDescent="0.15">
      <c r="B40" s="63">
        <v>32143</v>
      </c>
      <c r="C40" s="57">
        <v>0.38169599999999998</v>
      </c>
      <c r="D40" s="57">
        <v>0.41294599999999998</v>
      </c>
      <c r="E40" s="57">
        <v>0.34151799999999999</v>
      </c>
      <c r="F40" s="57">
        <v>0.37053599999999998</v>
      </c>
      <c r="G40" s="57">
        <v>0.292319</v>
      </c>
      <c r="H40" s="57">
        <v>6221600000</v>
      </c>
      <c r="I40" s="63">
        <v>32143</v>
      </c>
      <c r="J40" s="57">
        <v>4.40625</v>
      </c>
      <c r="K40" s="57">
        <v>5.25</v>
      </c>
      <c r="L40" s="57">
        <v>4.375</v>
      </c>
      <c r="M40" s="57">
        <v>5.21875</v>
      </c>
      <c r="N40" s="57">
        <v>2.022478</v>
      </c>
      <c r="O40" s="57">
        <v>15186800</v>
      </c>
      <c r="P40" s="63">
        <v>32143</v>
      </c>
      <c r="Q40" s="57">
        <v>5.9543189999999999</v>
      </c>
      <c r="R40" s="57">
        <v>6.9198849999999998</v>
      </c>
      <c r="S40" s="57">
        <v>5.9543189999999999</v>
      </c>
      <c r="T40" s="57">
        <v>6.7589569999999997</v>
      </c>
      <c r="U40" s="57">
        <v>3.6499739999999998</v>
      </c>
      <c r="V40" s="57">
        <v>101994653</v>
      </c>
      <c r="W40" s="63">
        <v>32143</v>
      </c>
      <c r="X40" s="57">
        <v>2.3984380000000001</v>
      </c>
      <c r="Y40" s="57">
        <v>2.53125</v>
      </c>
      <c r="Z40" s="57">
        <v>2.234375</v>
      </c>
      <c r="AA40" s="57">
        <v>2.3515630000000001</v>
      </c>
      <c r="AB40" s="57">
        <v>1.086076</v>
      </c>
      <c r="AC40" s="57">
        <v>185777600</v>
      </c>
      <c r="AD40" s="63">
        <v>43313</v>
      </c>
      <c r="AE40" s="57">
        <v>60</v>
      </c>
      <c r="AF40" s="57">
        <v>64.989998</v>
      </c>
      <c r="AG40" s="57">
        <v>57.630001</v>
      </c>
      <c r="AH40" s="57">
        <v>58.27</v>
      </c>
      <c r="AI40" s="57">
        <v>50.192656999999997</v>
      </c>
      <c r="AJ40" s="57">
        <v>137580700</v>
      </c>
      <c r="AK40" s="63">
        <v>35735</v>
      </c>
      <c r="AL40" s="62">
        <v>10.75</v>
      </c>
      <c r="AM40" s="62">
        <v>11.3125</v>
      </c>
      <c r="AN40" s="62">
        <v>10.3125</v>
      </c>
      <c r="AO40" s="62">
        <v>10.5</v>
      </c>
      <c r="AP40" s="62">
        <v>8.4836539999999996</v>
      </c>
      <c r="AQ40" s="57">
        <v>9745600</v>
      </c>
      <c r="AR40" s="63">
        <v>32143</v>
      </c>
      <c r="AS40" s="62">
        <v>14.557786999999999</v>
      </c>
      <c r="AT40" s="62">
        <v>16.356434</v>
      </c>
      <c r="AU40" s="62">
        <v>13.995710000000001</v>
      </c>
      <c r="AV40" s="62">
        <v>16.356434</v>
      </c>
      <c r="AW40" s="62">
        <v>3.6597550000000001</v>
      </c>
      <c r="AX40" s="57">
        <v>25217643</v>
      </c>
      <c r="AY40" s="63">
        <v>32143</v>
      </c>
      <c r="AZ40" s="62">
        <v>2.125</v>
      </c>
      <c r="BA40" s="62">
        <v>2.1527780000000001</v>
      </c>
      <c r="BB40" s="62">
        <v>1.9444440000000001</v>
      </c>
      <c r="BC40" s="62">
        <v>2.0555560000000002</v>
      </c>
      <c r="BD40" s="58">
        <v>0.76044999999999996</v>
      </c>
      <c r="BE40" s="57">
        <v>3906000</v>
      </c>
      <c r="BF40" s="63">
        <v>40969</v>
      </c>
      <c r="BG40" s="62">
        <v>3.15</v>
      </c>
      <c r="BH40" s="62">
        <v>3.2</v>
      </c>
      <c r="BI40" s="62">
        <v>2.5299999999999998</v>
      </c>
      <c r="BJ40" s="62">
        <v>2.78</v>
      </c>
      <c r="BK40" s="62">
        <v>2.7602679999999999</v>
      </c>
      <c r="BL40" s="57">
        <v>2890700</v>
      </c>
      <c r="BM40" s="63">
        <v>36100</v>
      </c>
      <c r="BN40" s="62">
        <v>8.1666670000000003</v>
      </c>
      <c r="BO40" s="62">
        <v>10.083333</v>
      </c>
      <c r="BP40" s="62">
        <v>8.1458329999999997</v>
      </c>
      <c r="BQ40" s="62">
        <v>8.8541670000000003</v>
      </c>
      <c r="BR40" s="62">
        <v>8.8541670000000003</v>
      </c>
      <c r="BS40" s="57">
        <v>53372700</v>
      </c>
      <c r="BT40" s="63">
        <v>41609</v>
      </c>
      <c r="BU40" s="62">
        <v>39.099997999999999</v>
      </c>
      <c r="BV40" s="62">
        <v>41.849997999999999</v>
      </c>
      <c r="BW40" s="62">
        <v>37.68</v>
      </c>
      <c r="BX40" s="62">
        <v>40.869999</v>
      </c>
      <c r="BY40" s="62">
        <v>31.588165</v>
      </c>
      <c r="BZ40" s="57">
        <v>547904500</v>
      </c>
      <c r="CA40" s="63">
        <v>32143</v>
      </c>
      <c r="CB40" s="62">
        <v>3.4284240000000001</v>
      </c>
      <c r="CC40" s="62">
        <v>4.1240459999999999</v>
      </c>
      <c r="CD40" s="62">
        <v>3.4284240000000001</v>
      </c>
      <c r="CE40" s="62">
        <v>3.9087339999999999</v>
      </c>
      <c r="CF40" s="62">
        <v>1.5266649999999999</v>
      </c>
      <c r="CG40" s="57">
        <v>7821917</v>
      </c>
      <c r="CH40" s="63">
        <v>41306</v>
      </c>
      <c r="CI40" s="62">
        <v>78.059997999999993</v>
      </c>
      <c r="CJ40" s="62">
        <v>89.139999000000003</v>
      </c>
      <c r="CK40" s="62">
        <v>76.190002000000007</v>
      </c>
      <c r="CL40" s="62">
        <v>86.389999000000003</v>
      </c>
      <c r="CM40" s="62">
        <v>86.389999000000003</v>
      </c>
      <c r="CN40" s="57">
        <v>22942900</v>
      </c>
      <c r="CO40" s="63">
        <v>36923</v>
      </c>
      <c r="CP40" s="62">
        <v>74.0625</v>
      </c>
      <c r="CQ40" s="62">
        <v>76</v>
      </c>
      <c r="CR40" s="62">
        <v>45.875</v>
      </c>
      <c r="CS40" s="62">
        <v>47.6875</v>
      </c>
      <c r="CT40" s="62">
        <v>40.493893</v>
      </c>
      <c r="CU40" s="57">
        <v>141835500</v>
      </c>
    </row>
    <row r="41" spans="2:99" x14ac:dyDescent="0.15">
      <c r="B41" s="63">
        <v>32174</v>
      </c>
      <c r="C41" s="57">
        <v>0.37276799999999999</v>
      </c>
      <c r="D41" s="57">
        <v>0.390625</v>
      </c>
      <c r="E41" s="57">
        <v>0.33705400000000002</v>
      </c>
      <c r="F41" s="57">
        <v>0.38392900000000002</v>
      </c>
      <c r="G41" s="57">
        <v>0.30288500000000002</v>
      </c>
      <c r="H41" s="57">
        <v>3368467200</v>
      </c>
      <c r="I41" s="63">
        <v>32174</v>
      </c>
      <c r="J41" s="57">
        <v>5.25</v>
      </c>
      <c r="K41" s="57">
        <v>5.625</v>
      </c>
      <c r="L41" s="57">
        <v>4.9375</v>
      </c>
      <c r="M41" s="57">
        <v>5.5625</v>
      </c>
      <c r="N41" s="57">
        <v>2.1556950000000001</v>
      </c>
      <c r="O41" s="57">
        <v>11366400</v>
      </c>
      <c r="P41" s="63">
        <v>32174</v>
      </c>
      <c r="Q41" s="57">
        <v>6.8233280000000001</v>
      </c>
      <c r="R41" s="57">
        <v>6.9198849999999998</v>
      </c>
      <c r="S41" s="57">
        <v>6.3083600000000004</v>
      </c>
      <c r="T41" s="57">
        <v>6.6945860000000001</v>
      </c>
      <c r="U41" s="57">
        <v>3.6454930000000001</v>
      </c>
      <c r="V41" s="57">
        <v>68463263</v>
      </c>
      <c r="W41" s="63">
        <v>32174</v>
      </c>
      <c r="X41" s="57">
        <v>2.3515630000000001</v>
      </c>
      <c r="Y41" s="57">
        <v>2.4296880000000001</v>
      </c>
      <c r="Z41" s="57">
        <v>2.1875</v>
      </c>
      <c r="AA41" s="57">
        <v>2.3359380000000001</v>
      </c>
      <c r="AB41" s="57">
        <v>1.0788599999999999</v>
      </c>
      <c r="AC41" s="57">
        <v>217772800</v>
      </c>
      <c r="AD41" s="63">
        <v>43344</v>
      </c>
      <c r="AE41" s="57">
        <v>58.450001</v>
      </c>
      <c r="AF41" s="57">
        <v>59.91</v>
      </c>
      <c r="AG41" s="57">
        <v>54.32</v>
      </c>
      <c r="AH41" s="57">
        <v>55.110000999999997</v>
      </c>
      <c r="AI41" s="57">
        <v>47.978164999999997</v>
      </c>
      <c r="AJ41" s="57">
        <v>127200200</v>
      </c>
      <c r="AK41" s="63">
        <v>35765</v>
      </c>
      <c r="AL41" s="62">
        <v>10.5625</v>
      </c>
      <c r="AM41" s="62">
        <v>11.75</v>
      </c>
      <c r="AN41" s="62">
        <v>10.3125</v>
      </c>
      <c r="AO41" s="62">
        <v>11.625</v>
      </c>
      <c r="AP41" s="62">
        <v>9.3926130000000008</v>
      </c>
      <c r="AQ41" s="57">
        <v>21424200</v>
      </c>
      <c r="AR41" s="63">
        <v>32174</v>
      </c>
      <c r="AS41" s="62">
        <v>16.41264</v>
      </c>
      <c r="AT41" s="62">
        <v>16.525057</v>
      </c>
      <c r="AU41" s="62">
        <v>15.569525000000001</v>
      </c>
      <c r="AV41" s="62">
        <v>16.244016999999999</v>
      </c>
      <c r="AW41" s="62">
        <v>3.6345999999999998</v>
      </c>
      <c r="AX41" s="57">
        <v>21460593</v>
      </c>
      <c r="AY41" s="63">
        <v>32174</v>
      </c>
      <c r="AZ41" s="62">
        <v>2.0555560000000002</v>
      </c>
      <c r="BA41" s="62">
        <v>2.0972219999999999</v>
      </c>
      <c r="BB41" s="62">
        <v>2.0138889999999998</v>
      </c>
      <c r="BC41" s="62">
        <v>2.0694439999999998</v>
      </c>
      <c r="BD41" s="58">
        <v>0.76558700000000002</v>
      </c>
      <c r="BE41" s="57">
        <v>1980000</v>
      </c>
      <c r="BF41" s="63">
        <v>41000</v>
      </c>
      <c r="BG41" s="62">
        <v>2.7</v>
      </c>
      <c r="BH41" s="62">
        <v>2.94</v>
      </c>
      <c r="BI41" s="62">
        <v>2.5299999999999998</v>
      </c>
      <c r="BJ41" s="62">
        <v>2.6</v>
      </c>
      <c r="BK41" s="62">
        <v>2.5815459999999999</v>
      </c>
      <c r="BL41" s="57">
        <v>1188500</v>
      </c>
      <c r="BM41" s="63">
        <v>36130</v>
      </c>
      <c r="BN41" s="62">
        <v>8.7708329999999997</v>
      </c>
      <c r="BO41" s="62">
        <v>9.8541670000000003</v>
      </c>
      <c r="BP41" s="62">
        <v>7.375</v>
      </c>
      <c r="BQ41" s="62">
        <v>9.8541670000000003</v>
      </c>
      <c r="BR41" s="62">
        <v>9.8541670000000003</v>
      </c>
      <c r="BS41" s="57">
        <v>35748600</v>
      </c>
      <c r="BT41" s="63">
        <v>41640</v>
      </c>
      <c r="BU41" s="62">
        <v>40.68</v>
      </c>
      <c r="BV41" s="62">
        <v>41.060001</v>
      </c>
      <c r="BW41" s="62">
        <v>35.880001</v>
      </c>
      <c r="BX41" s="62">
        <v>36.080002</v>
      </c>
      <c r="BY41" s="62">
        <v>27.886005000000001</v>
      </c>
      <c r="BZ41" s="57">
        <v>540681600</v>
      </c>
      <c r="CA41" s="63">
        <v>32174</v>
      </c>
      <c r="CB41" s="62">
        <v>3.9584220000000001</v>
      </c>
      <c r="CC41" s="62">
        <v>4.1240459999999999</v>
      </c>
      <c r="CD41" s="62">
        <v>3.7099850000000001</v>
      </c>
      <c r="CE41" s="62">
        <v>3.7762349999999998</v>
      </c>
      <c r="CF41" s="62">
        <v>1.4983679999999999</v>
      </c>
      <c r="CG41" s="57">
        <v>9089091</v>
      </c>
      <c r="CH41" s="63">
        <v>41334</v>
      </c>
      <c r="CI41" s="62">
        <v>85.769997000000004</v>
      </c>
      <c r="CJ41" s="62">
        <v>106.290001</v>
      </c>
      <c r="CK41" s="62">
        <v>85.739998</v>
      </c>
      <c r="CL41" s="62">
        <v>104.18</v>
      </c>
      <c r="CM41" s="62">
        <v>104.18</v>
      </c>
      <c r="CN41" s="57">
        <v>34392300</v>
      </c>
      <c r="CO41" s="63">
        <v>36951</v>
      </c>
      <c r="CP41" s="62">
        <v>48.75</v>
      </c>
      <c r="CQ41" s="62">
        <v>54.375</v>
      </c>
      <c r="CR41" s="62">
        <v>29.875</v>
      </c>
      <c r="CS41" s="62">
        <v>35.4375</v>
      </c>
      <c r="CT41" s="62">
        <v>30.091791000000001</v>
      </c>
      <c r="CU41" s="57">
        <v>195037300</v>
      </c>
    </row>
    <row r="42" spans="2:99" x14ac:dyDescent="0.15">
      <c r="B42" s="63">
        <v>32203</v>
      </c>
      <c r="C42" s="57">
        <v>0.38616099999999998</v>
      </c>
      <c r="D42" s="57">
        <v>0.42633900000000002</v>
      </c>
      <c r="E42" s="57">
        <v>0.34598200000000001</v>
      </c>
      <c r="F42" s="57">
        <v>0.35714299999999999</v>
      </c>
      <c r="G42" s="57">
        <v>0.28230899999999998</v>
      </c>
      <c r="H42" s="57">
        <v>4882102400</v>
      </c>
      <c r="I42" s="63">
        <v>32203</v>
      </c>
      <c r="J42" s="57">
        <v>5.5</v>
      </c>
      <c r="K42" s="57">
        <v>5.5625</v>
      </c>
      <c r="L42" s="57">
        <v>4.71875</v>
      </c>
      <c r="M42" s="57">
        <v>4.9375</v>
      </c>
      <c r="N42" s="57">
        <v>1.9341729999999999</v>
      </c>
      <c r="O42" s="57">
        <v>7880400</v>
      </c>
      <c r="P42" s="63">
        <v>32203</v>
      </c>
      <c r="Q42" s="57">
        <v>6.7589569999999997</v>
      </c>
      <c r="R42" s="57">
        <v>7.2417400000000001</v>
      </c>
      <c r="S42" s="57">
        <v>6.0830609999999998</v>
      </c>
      <c r="T42" s="57">
        <v>6.2761750000000003</v>
      </c>
      <c r="U42" s="57">
        <v>3.4176489999999999</v>
      </c>
      <c r="V42" s="57">
        <v>101861053</v>
      </c>
      <c r="W42" s="63">
        <v>32203</v>
      </c>
      <c r="X42" s="57">
        <v>2.3515630000000001</v>
      </c>
      <c r="Y42" s="57">
        <v>2.515625</v>
      </c>
      <c r="Z42" s="57">
        <v>2.3359380000000001</v>
      </c>
      <c r="AA42" s="57">
        <v>2.390625</v>
      </c>
      <c r="AB42" s="57">
        <v>1.1041179999999999</v>
      </c>
      <c r="AC42" s="57">
        <v>263609600</v>
      </c>
      <c r="AD42" s="63">
        <v>43374</v>
      </c>
      <c r="AE42" s="57">
        <v>55.490001999999997</v>
      </c>
      <c r="AF42" s="57">
        <v>58.080002</v>
      </c>
      <c r="AG42" s="57">
        <v>53.029998999999997</v>
      </c>
      <c r="AH42" s="57">
        <v>54.970001000000003</v>
      </c>
      <c r="AI42" s="57">
        <v>47.856276999999999</v>
      </c>
      <c r="AJ42" s="57">
        <v>150233200</v>
      </c>
      <c r="AK42" s="63">
        <v>35796</v>
      </c>
      <c r="AL42" s="62">
        <v>11.625</v>
      </c>
      <c r="AM42" s="62">
        <v>12.375</v>
      </c>
      <c r="AN42" s="62">
        <v>11.4375</v>
      </c>
      <c r="AO42" s="62">
        <v>12</v>
      </c>
      <c r="AP42" s="62">
        <v>9.6956059999999997</v>
      </c>
      <c r="AQ42" s="57">
        <v>25674600</v>
      </c>
      <c r="AR42" s="63">
        <v>32203</v>
      </c>
      <c r="AS42" s="62">
        <v>16.244016999999999</v>
      </c>
      <c r="AT42" s="62">
        <v>16.300224</v>
      </c>
      <c r="AU42" s="62">
        <v>14.613994999999999</v>
      </c>
      <c r="AV42" s="62">
        <v>14.866929000000001</v>
      </c>
      <c r="AW42" s="62">
        <v>3.3264779999999998</v>
      </c>
      <c r="AX42" s="57">
        <v>26672515</v>
      </c>
      <c r="AY42" s="63">
        <v>32203</v>
      </c>
      <c r="AZ42" s="62">
        <v>2.0833330000000001</v>
      </c>
      <c r="BA42" s="62">
        <v>2.4166669999999999</v>
      </c>
      <c r="BB42" s="62">
        <v>2.0833330000000001</v>
      </c>
      <c r="BC42" s="62">
        <v>2.25</v>
      </c>
      <c r="BD42" s="58">
        <v>0.83238400000000001</v>
      </c>
      <c r="BE42" s="57">
        <v>5796000</v>
      </c>
      <c r="BF42" s="63">
        <v>41030</v>
      </c>
      <c r="BG42" s="62">
        <v>2.6</v>
      </c>
      <c r="BH42" s="62">
        <v>2.64</v>
      </c>
      <c r="BI42" s="62">
        <v>1.95</v>
      </c>
      <c r="BJ42" s="62">
        <v>2</v>
      </c>
      <c r="BK42" s="62">
        <v>1.9858039999999999</v>
      </c>
      <c r="BL42" s="57">
        <v>1664800</v>
      </c>
      <c r="BM42" s="63">
        <v>36161</v>
      </c>
      <c r="BN42" s="62">
        <v>9.8333329999999997</v>
      </c>
      <c r="BO42" s="62">
        <v>9.875</v>
      </c>
      <c r="BP42" s="62">
        <v>7.375</v>
      </c>
      <c r="BQ42" s="62">
        <v>7.7708329999999997</v>
      </c>
      <c r="BR42" s="62">
        <v>7.7708329999999997</v>
      </c>
      <c r="BS42" s="57">
        <v>40609800</v>
      </c>
      <c r="BT42" s="63">
        <v>41671</v>
      </c>
      <c r="BU42" s="62">
        <v>36.270000000000003</v>
      </c>
      <c r="BV42" s="62">
        <v>37.130001</v>
      </c>
      <c r="BW42" s="62">
        <v>34.360000999999997</v>
      </c>
      <c r="BX42" s="62">
        <v>36.200001</v>
      </c>
      <c r="BY42" s="62">
        <v>27.978752</v>
      </c>
      <c r="BZ42" s="57">
        <v>580146400</v>
      </c>
      <c r="CA42" s="63">
        <v>32203</v>
      </c>
      <c r="CB42" s="62">
        <v>3.7596720000000001</v>
      </c>
      <c r="CC42" s="62">
        <v>4.2896700000000001</v>
      </c>
      <c r="CD42" s="62">
        <v>3.7596720000000001</v>
      </c>
      <c r="CE42" s="62">
        <v>4.1571709999999999</v>
      </c>
      <c r="CF42" s="62">
        <v>1.649518</v>
      </c>
      <c r="CG42" s="57">
        <v>13144960</v>
      </c>
      <c r="CH42" s="63">
        <v>41365</v>
      </c>
      <c r="CI42" s="62">
        <v>104.650002</v>
      </c>
      <c r="CJ42" s="62">
        <v>106.980003</v>
      </c>
      <c r="CK42" s="62">
        <v>99.410004000000001</v>
      </c>
      <c r="CL42" s="62">
        <v>100.739998</v>
      </c>
      <c r="CM42" s="62">
        <v>100.739998</v>
      </c>
      <c r="CN42" s="57">
        <v>14391900</v>
      </c>
      <c r="CO42" s="63">
        <v>36982</v>
      </c>
      <c r="CP42" s="62">
        <v>35.28125</v>
      </c>
      <c r="CQ42" s="62">
        <v>54.700001</v>
      </c>
      <c r="CR42" s="62">
        <v>26.25</v>
      </c>
      <c r="CS42" s="62">
        <v>51.279998999999997</v>
      </c>
      <c r="CT42" s="62">
        <v>43.544463999999998</v>
      </c>
      <c r="CU42" s="57">
        <v>213721600</v>
      </c>
    </row>
    <row r="43" spans="2:99" x14ac:dyDescent="0.15">
      <c r="B43" s="63">
        <v>32234</v>
      </c>
      <c r="C43" s="57">
        <v>0.35491099999999998</v>
      </c>
      <c r="D43" s="57">
        <v>0.37834800000000002</v>
      </c>
      <c r="E43" s="57">
        <v>0.34375</v>
      </c>
      <c r="F43" s="57">
        <v>0.36607099999999998</v>
      </c>
      <c r="G43" s="57">
        <v>0.28936600000000001</v>
      </c>
      <c r="H43" s="57">
        <v>3297929600</v>
      </c>
      <c r="I43" s="63">
        <v>32234</v>
      </c>
      <c r="J43" s="57">
        <v>4.9375</v>
      </c>
      <c r="K43" s="57">
        <v>5.28125</v>
      </c>
      <c r="L43" s="57">
        <v>4.875</v>
      </c>
      <c r="M43" s="57">
        <v>5.15625</v>
      </c>
      <c r="N43" s="57">
        <v>2.019863</v>
      </c>
      <c r="O43" s="57">
        <v>9736800</v>
      </c>
      <c r="P43" s="63">
        <v>32234</v>
      </c>
      <c r="Q43" s="57">
        <v>6.2118039999999999</v>
      </c>
      <c r="R43" s="57">
        <v>6.8555140000000003</v>
      </c>
      <c r="S43" s="57">
        <v>6.0508759999999997</v>
      </c>
      <c r="T43" s="57">
        <v>6.1796179999999996</v>
      </c>
      <c r="U43" s="57">
        <v>3.3650669999999998</v>
      </c>
      <c r="V43" s="57">
        <v>87602698</v>
      </c>
      <c r="W43" s="63">
        <v>32234</v>
      </c>
      <c r="X43" s="57">
        <v>2.3828130000000001</v>
      </c>
      <c r="Y43" s="57">
        <v>2.5078130000000001</v>
      </c>
      <c r="Z43" s="57">
        <v>2.2734380000000001</v>
      </c>
      <c r="AA43" s="57">
        <v>2.390625</v>
      </c>
      <c r="AB43" s="57">
        <v>1.1127880000000001</v>
      </c>
      <c r="AC43" s="57">
        <v>219806400</v>
      </c>
      <c r="AD43" s="63">
        <v>43405</v>
      </c>
      <c r="AE43" s="57">
        <v>55.130001</v>
      </c>
      <c r="AF43" s="57">
        <v>56.5</v>
      </c>
      <c r="AG43" s="57">
        <v>50.410998999999997</v>
      </c>
      <c r="AH43" s="57">
        <v>51.119999</v>
      </c>
      <c r="AI43" s="57">
        <v>44.504517</v>
      </c>
      <c r="AJ43" s="57">
        <v>143400400</v>
      </c>
      <c r="AK43" s="63">
        <v>35827</v>
      </c>
      <c r="AL43" s="62">
        <v>12</v>
      </c>
      <c r="AM43" s="62">
        <v>12.5625</v>
      </c>
      <c r="AN43" s="62">
        <v>11.8125</v>
      </c>
      <c r="AO43" s="62">
        <v>12.5625</v>
      </c>
      <c r="AP43" s="62">
        <v>10.150086</v>
      </c>
      <c r="AQ43" s="57">
        <v>16355200</v>
      </c>
      <c r="AR43" s="63">
        <v>32234</v>
      </c>
      <c r="AS43" s="62">
        <v>14.810722</v>
      </c>
      <c r="AT43" s="62">
        <v>15.569525000000001</v>
      </c>
      <c r="AU43" s="62">
        <v>14.417268</v>
      </c>
      <c r="AV43" s="62">
        <v>15.147968000000001</v>
      </c>
      <c r="AW43" s="62">
        <v>3.4399380000000002</v>
      </c>
      <c r="AX43" s="57">
        <v>17057724</v>
      </c>
      <c r="AY43" s="63">
        <v>32234</v>
      </c>
      <c r="AZ43" s="62">
        <v>2.25</v>
      </c>
      <c r="BA43" s="62">
        <v>2.2777780000000001</v>
      </c>
      <c r="BB43" s="62">
        <v>2.0833330000000001</v>
      </c>
      <c r="BC43" s="62">
        <v>2.1388889999999998</v>
      </c>
      <c r="BD43" s="58">
        <v>0.79127899999999995</v>
      </c>
      <c r="BE43" s="57">
        <v>3308400</v>
      </c>
      <c r="BF43" s="63">
        <v>41061</v>
      </c>
      <c r="BG43" s="62">
        <v>1.92</v>
      </c>
      <c r="BH43" s="62">
        <v>2.0699999999999998</v>
      </c>
      <c r="BI43" s="62">
        <v>1.83</v>
      </c>
      <c r="BJ43" s="62">
        <v>1.93</v>
      </c>
      <c r="BK43" s="62">
        <v>1.916301</v>
      </c>
      <c r="BL43" s="57">
        <v>1349700</v>
      </c>
      <c r="BM43" s="63">
        <v>36192</v>
      </c>
      <c r="BN43" s="62">
        <v>7.7708329999999997</v>
      </c>
      <c r="BO43" s="62">
        <v>8.2916670000000003</v>
      </c>
      <c r="BP43" s="62">
        <v>2.8333330000000001</v>
      </c>
      <c r="BQ43" s="62">
        <v>2.9583330000000001</v>
      </c>
      <c r="BR43" s="62">
        <v>2.9583330000000001</v>
      </c>
      <c r="BS43" s="57">
        <v>158948100</v>
      </c>
      <c r="BT43" s="63">
        <v>41699</v>
      </c>
      <c r="BU43" s="62">
        <v>35.700001</v>
      </c>
      <c r="BV43" s="62">
        <v>38.049999</v>
      </c>
      <c r="BW43" s="62">
        <v>33.57</v>
      </c>
      <c r="BX43" s="62">
        <v>34.419998</v>
      </c>
      <c r="BY43" s="62">
        <v>26.603003000000001</v>
      </c>
      <c r="BZ43" s="57">
        <v>510773700</v>
      </c>
      <c r="CA43" s="63">
        <v>32234</v>
      </c>
      <c r="CB43" s="62">
        <v>4.1406080000000003</v>
      </c>
      <c r="CC43" s="62">
        <v>4.5215439999999996</v>
      </c>
      <c r="CD43" s="62">
        <v>3.9749840000000001</v>
      </c>
      <c r="CE43" s="62">
        <v>4.0246709999999997</v>
      </c>
      <c r="CF43" s="62">
        <v>1.5969439999999999</v>
      </c>
      <c r="CG43" s="57">
        <v>25095193</v>
      </c>
      <c r="CH43" s="63">
        <v>41395</v>
      </c>
      <c r="CI43" s="62">
        <v>100.480003</v>
      </c>
      <c r="CJ43" s="62">
        <v>116.41999800000001</v>
      </c>
      <c r="CK43" s="62">
        <v>100.480003</v>
      </c>
      <c r="CL43" s="62">
        <v>112</v>
      </c>
      <c r="CM43" s="62">
        <v>112</v>
      </c>
      <c r="CN43" s="57">
        <v>19358100</v>
      </c>
      <c r="CO43" s="63">
        <v>37012</v>
      </c>
      <c r="CP43" s="62">
        <v>51.040000999999997</v>
      </c>
      <c r="CQ43" s="62">
        <v>67.940002000000007</v>
      </c>
      <c r="CR43" s="62">
        <v>48.700001</v>
      </c>
      <c r="CS43" s="62">
        <v>56.5</v>
      </c>
      <c r="CT43" s="62">
        <v>47.977038999999998</v>
      </c>
      <c r="CU43" s="57">
        <v>175084700</v>
      </c>
    </row>
    <row r="44" spans="2:99" x14ac:dyDescent="0.15">
      <c r="B44" s="63">
        <v>32264</v>
      </c>
      <c r="C44" s="57">
        <v>0.36383900000000002</v>
      </c>
      <c r="D44" s="57">
        <v>0.38504500000000003</v>
      </c>
      <c r="E44" s="57">
        <v>0.33370499999999997</v>
      </c>
      <c r="F44" s="57">
        <v>0.37053599999999998</v>
      </c>
      <c r="G44" s="57">
        <v>0.29289599999999999</v>
      </c>
      <c r="H44" s="57">
        <v>2638507200</v>
      </c>
      <c r="I44" s="63">
        <v>32264</v>
      </c>
      <c r="J44" s="57">
        <v>5.21875</v>
      </c>
      <c r="K44" s="57">
        <v>5.46875</v>
      </c>
      <c r="L44" s="57">
        <v>5.03125</v>
      </c>
      <c r="M44" s="57">
        <v>5.4375</v>
      </c>
      <c r="N44" s="57">
        <v>2.1300379999999999</v>
      </c>
      <c r="O44" s="57">
        <v>6911600</v>
      </c>
      <c r="P44" s="63">
        <v>32264</v>
      </c>
      <c r="Q44" s="57">
        <v>6.1152470000000001</v>
      </c>
      <c r="R44" s="57">
        <v>6.5336590000000001</v>
      </c>
      <c r="S44" s="57">
        <v>5.8899480000000004</v>
      </c>
      <c r="T44" s="57">
        <v>6.5014729999999998</v>
      </c>
      <c r="U44" s="57">
        <v>3.568146</v>
      </c>
      <c r="V44" s="57">
        <v>68677642</v>
      </c>
      <c r="W44" s="63">
        <v>32264</v>
      </c>
      <c r="X44" s="57">
        <v>2.390625</v>
      </c>
      <c r="Y44" s="57">
        <v>2.4296880000000001</v>
      </c>
      <c r="Z44" s="57">
        <v>2.1875</v>
      </c>
      <c r="AA44" s="57">
        <v>2.375</v>
      </c>
      <c r="AB44" s="57">
        <v>1.105515</v>
      </c>
      <c r="AC44" s="57">
        <v>184510400</v>
      </c>
      <c r="AD44" s="63">
        <v>43435</v>
      </c>
      <c r="AE44" s="57">
        <v>51.400002000000001</v>
      </c>
      <c r="AF44" s="57">
        <v>51.689999</v>
      </c>
      <c r="AG44" s="57">
        <v>41.599997999999999</v>
      </c>
      <c r="AH44" s="57">
        <v>43.040000999999997</v>
      </c>
      <c r="AI44" s="57">
        <v>37.920386999999998</v>
      </c>
      <c r="AJ44" s="57">
        <v>151107200</v>
      </c>
      <c r="AK44" s="63">
        <v>35855</v>
      </c>
      <c r="AL44" s="62">
        <v>12.5625</v>
      </c>
      <c r="AM44" s="62">
        <v>13.25</v>
      </c>
      <c r="AN44" s="62">
        <v>12.3125</v>
      </c>
      <c r="AO44" s="62">
        <v>12.8125</v>
      </c>
      <c r="AP44" s="62">
        <v>10.352076</v>
      </c>
      <c r="AQ44" s="57">
        <v>22708000</v>
      </c>
      <c r="AR44" s="63">
        <v>32264</v>
      </c>
      <c r="AS44" s="62">
        <v>15.176072</v>
      </c>
      <c r="AT44" s="62">
        <v>16.159706</v>
      </c>
      <c r="AU44" s="62">
        <v>14.613994999999999</v>
      </c>
      <c r="AV44" s="62">
        <v>16.159706</v>
      </c>
      <c r="AW44" s="62">
        <v>3.6696930000000001</v>
      </c>
      <c r="AX44" s="57">
        <v>15813235</v>
      </c>
      <c r="AY44" s="63">
        <v>32264</v>
      </c>
      <c r="AZ44" s="62">
        <v>2.1388889999999998</v>
      </c>
      <c r="BA44" s="62">
        <v>2.3055560000000002</v>
      </c>
      <c r="BB44" s="62">
        <v>2.1388889999999998</v>
      </c>
      <c r="BC44" s="62">
        <v>2.3055560000000002</v>
      </c>
      <c r="BD44" s="58">
        <v>0.85293699999999995</v>
      </c>
      <c r="BE44" s="57">
        <v>3270600</v>
      </c>
      <c r="BF44" s="63">
        <v>41091</v>
      </c>
      <c r="BG44" s="62">
        <v>1.93</v>
      </c>
      <c r="BH44" s="62">
        <v>1.93</v>
      </c>
      <c r="BI44" s="62">
        <v>1.63</v>
      </c>
      <c r="BJ44" s="62">
        <v>1.7</v>
      </c>
      <c r="BK44" s="62">
        <v>1.687934</v>
      </c>
      <c r="BL44" s="57">
        <v>3508100</v>
      </c>
      <c r="BM44" s="63">
        <v>36220</v>
      </c>
      <c r="BN44" s="62">
        <v>2.9583330000000001</v>
      </c>
      <c r="BO44" s="62">
        <v>3.9375</v>
      </c>
      <c r="BP44" s="62">
        <v>2.3125</v>
      </c>
      <c r="BQ44" s="62">
        <v>3.6666669999999999</v>
      </c>
      <c r="BR44" s="62">
        <v>3.6666669999999999</v>
      </c>
      <c r="BS44" s="57">
        <v>111674400</v>
      </c>
      <c r="BT44" s="63">
        <v>41730</v>
      </c>
      <c r="BU44" s="62">
        <v>34.5</v>
      </c>
      <c r="BV44" s="62">
        <v>35.700001</v>
      </c>
      <c r="BW44" s="62">
        <v>31.700001</v>
      </c>
      <c r="BX44" s="62">
        <v>34.479999999999997</v>
      </c>
      <c r="BY44" s="62">
        <v>26.885984000000001</v>
      </c>
      <c r="BZ44" s="57">
        <v>494224900</v>
      </c>
      <c r="CA44" s="63">
        <v>32264</v>
      </c>
      <c r="CB44" s="62">
        <v>4.0246709999999997</v>
      </c>
      <c r="CC44" s="62">
        <v>4.3227950000000002</v>
      </c>
      <c r="CD44" s="62">
        <v>3.925297</v>
      </c>
      <c r="CE44" s="62">
        <v>4.190296</v>
      </c>
      <c r="CF44" s="62">
        <v>1.6870529999999999</v>
      </c>
      <c r="CG44" s="57">
        <v>28850681</v>
      </c>
      <c r="CH44" s="63">
        <v>41426</v>
      </c>
      <c r="CI44" s="62">
        <v>112.739998</v>
      </c>
      <c r="CJ44" s="62">
        <v>128.570007</v>
      </c>
      <c r="CK44" s="62">
        <v>109.629997</v>
      </c>
      <c r="CL44" s="62">
        <v>123.849998</v>
      </c>
      <c r="CM44" s="62">
        <v>123.849998</v>
      </c>
      <c r="CN44" s="57">
        <v>23331300</v>
      </c>
      <c r="CO44" s="63">
        <v>37043</v>
      </c>
      <c r="CP44" s="62">
        <v>57.400002000000001</v>
      </c>
      <c r="CQ44" s="62">
        <v>60.5</v>
      </c>
      <c r="CR44" s="62">
        <v>47.880001</v>
      </c>
      <c r="CS44" s="62">
        <v>60.009998000000003</v>
      </c>
      <c r="CT44" s="62">
        <v>50.957554000000002</v>
      </c>
      <c r="CU44" s="57">
        <v>142591500</v>
      </c>
    </row>
    <row r="45" spans="2:99" x14ac:dyDescent="0.15">
      <c r="B45" s="63">
        <v>32295</v>
      </c>
      <c r="C45" s="57">
        <v>0.37053599999999998</v>
      </c>
      <c r="D45" s="57">
        <v>0.41741099999999998</v>
      </c>
      <c r="E45" s="57">
        <v>0.36830400000000002</v>
      </c>
      <c r="F45" s="57">
        <v>0.41294599999999998</v>
      </c>
      <c r="G45" s="57">
        <v>0.32706499999999999</v>
      </c>
      <c r="H45" s="57">
        <v>3534731200</v>
      </c>
      <c r="I45" s="63">
        <v>32295</v>
      </c>
      <c r="J45" s="57">
        <v>5.40625</v>
      </c>
      <c r="K45" s="57">
        <v>6.25</v>
      </c>
      <c r="L45" s="57">
        <v>5.21875</v>
      </c>
      <c r="M45" s="57">
        <v>6.0625</v>
      </c>
      <c r="N45" s="57">
        <v>2.4005510000000001</v>
      </c>
      <c r="O45" s="57">
        <v>12384000</v>
      </c>
      <c r="P45" s="63">
        <v>32295</v>
      </c>
      <c r="Q45" s="57">
        <v>6.5658440000000002</v>
      </c>
      <c r="R45" s="57">
        <v>7.1451830000000003</v>
      </c>
      <c r="S45" s="57">
        <v>6.5658440000000002</v>
      </c>
      <c r="T45" s="57">
        <v>7.0808119999999999</v>
      </c>
      <c r="U45" s="57">
        <v>3.8860999999999999</v>
      </c>
      <c r="V45" s="57">
        <v>88120788</v>
      </c>
      <c r="W45" s="63">
        <v>32295</v>
      </c>
      <c r="X45" s="57">
        <v>2.375</v>
      </c>
      <c r="Y45" s="57">
        <v>2.4609380000000001</v>
      </c>
      <c r="Z45" s="57">
        <v>2.3203130000000001</v>
      </c>
      <c r="AA45" s="57">
        <v>2.4375</v>
      </c>
      <c r="AB45" s="57">
        <v>1.1346069999999999</v>
      </c>
      <c r="AC45" s="57">
        <v>238444800</v>
      </c>
      <c r="AD45" s="63">
        <v>43466</v>
      </c>
      <c r="AE45" s="57">
        <v>42.75</v>
      </c>
      <c r="AF45" s="57">
        <v>48.099997999999999</v>
      </c>
      <c r="AG45" s="57">
        <v>42.284999999999997</v>
      </c>
      <c r="AH45" s="57">
        <v>48.060001</v>
      </c>
      <c r="AI45" s="57">
        <v>42.343262000000003</v>
      </c>
      <c r="AJ45" s="57">
        <v>137561900</v>
      </c>
      <c r="AK45" s="63">
        <v>35886</v>
      </c>
      <c r="AL45" s="62">
        <v>12.8125</v>
      </c>
      <c r="AM45" s="62">
        <v>13.9375</v>
      </c>
      <c r="AN45" s="62">
        <v>12.5</v>
      </c>
      <c r="AO45" s="62">
        <v>13.3125</v>
      </c>
      <c r="AP45" s="62">
        <v>10.756057999999999</v>
      </c>
      <c r="AQ45" s="57">
        <v>36206000</v>
      </c>
      <c r="AR45" s="63">
        <v>32295</v>
      </c>
      <c r="AS45" s="62">
        <v>16.300224</v>
      </c>
      <c r="AT45" s="62">
        <v>16.749886</v>
      </c>
      <c r="AU45" s="62">
        <v>15.850564</v>
      </c>
      <c r="AV45" s="62">
        <v>16.159706</v>
      </c>
      <c r="AW45" s="62">
        <v>3.6696930000000001</v>
      </c>
      <c r="AX45" s="57">
        <v>31293770</v>
      </c>
      <c r="AY45" s="63">
        <v>32295</v>
      </c>
      <c r="AZ45" s="62">
        <v>2.3055560000000002</v>
      </c>
      <c r="BA45" s="62">
        <v>2.3888889999999998</v>
      </c>
      <c r="BB45" s="62">
        <v>2.2777780000000001</v>
      </c>
      <c r="BC45" s="62">
        <v>2.3055560000000002</v>
      </c>
      <c r="BD45" s="58">
        <v>0.85293699999999995</v>
      </c>
      <c r="BE45" s="57">
        <v>3229200</v>
      </c>
      <c r="BF45" s="63">
        <v>41122</v>
      </c>
      <c r="BG45" s="62">
        <v>1.68</v>
      </c>
      <c r="BH45" s="62">
        <v>1.91</v>
      </c>
      <c r="BI45" s="62">
        <v>1.64</v>
      </c>
      <c r="BJ45" s="62">
        <v>1.7</v>
      </c>
      <c r="BK45" s="62">
        <v>1.687934</v>
      </c>
      <c r="BL45" s="57">
        <v>2008400</v>
      </c>
      <c r="BM45" s="63">
        <v>36251</v>
      </c>
      <c r="BN45" s="62">
        <v>3.7291669999999999</v>
      </c>
      <c r="BO45" s="62">
        <v>4.8541670000000003</v>
      </c>
      <c r="BP45" s="62">
        <v>3.1041669999999999</v>
      </c>
      <c r="BQ45" s="62">
        <v>4.625</v>
      </c>
      <c r="BR45" s="62">
        <v>4.625</v>
      </c>
      <c r="BS45" s="57">
        <v>62219400</v>
      </c>
      <c r="BT45" s="63">
        <v>41760</v>
      </c>
      <c r="BU45" s="62">
        <v>34.669998</v>
      </c>
      <c r="BV45" s="62">
        <v>35.43</v>
      </c>
      <c r="BW45" s="62">
        <v>32.959999000000003</v>
      </c>
      <c r="BX45" s="62">
        <v>34.580002</v>
      </c>
      <c r="BY45" s="62">
        <v>26.963957000000001</v>
      </c>
      <c r="BZ45" s="57">
        <v>264085600</v>
      </c>
      <c r="CA45" s="63">
        <v>32295</v>
      </c>
      <c r="CB45" s="62">
        <v>4.1737330000000004</v>
      </c>
      <c r="CC45" s="62">
        <v>4.6706060000000003</v>
      </c>
      <c r="CD45" s="62">
        <v>4.1737330000000004</v>
      </c>
      <c r="CE45" s="62">
        <v>4.5877939999999997</v>
      </c>
      <c r="CF45" s="62">
        <v>1.8470899999999999</v>
      </c>
      <c r="CG45" s="57">
        <v>26315578</v>
      </c>
      <c r="CH45" s="63">
        <v>41456</v>
      </c>
      <c r="CI45" s="62">
        <v>124.199997</v>
      </c>
      <c r="CJ45" s="62">
        <v>130.58999600000001</v>
      </c>
      <c r="CK45" s="62">
        <v>121.400002</v>
      </c>
      <c r="CL45" s="62">
        <v>125.739998</v>
      </c>
      <c r="CM45" s="62">
        <v>125.739998</v>
      </c>
      <c r="CN45" s="57">
        <v>26469000</v>
      </c>
      <c r="CO45" s="63">
        <v>37073</v>
      </c>
      <c r="CP45" s="62">
        <v>58.48</v>
      </c>
      <c r="CQ45" s="62">
        <v>63.220001000000003</v>
      </c>
      <c r="CR45" s="62">
        <v>41.150002000000001</v>
      </c>
      <c r="CS45" s="62">
        <v>54.610000999999997</v>
      </c>
      <c r="CT45" s="62">
        <v>46.372143000000001</v>
      </c>
      <c r="CU45" s="57">
        <v>188007200</v>
      </c>
    </row>
    <row r="46" spans="2:99" x14ac:dyDescent="0.15">
      <c r="B46" s="63">
        <v>32325</v>
      </c>
      <c r="C46" s="57">
        <v>0.41517900000000002</v>
      </c>
      <c r="D46" s="57">
        <v>0.42410700000000001</v>
      </c>
      <c r="E46" s="57">
        <v>0.37723200000000001</v>
      </c>
      <c r="F46" s="57">
        <v>0.39620499999999997</v>
      </c>
      <c r="G46" s="57">
        <v>0.31380599999999997</v>
      </c>
      <c r="H46" s="57">
        <v>2186419200</v>
      </c>
      <c r="I46" s="63">
        <v>32325</v>
      </c>
      <c r="J46" s="57">
        <v>6.125</v>
      </c>
      <c r="K46" s="57">
        <v>6.3125</v>
      </c>
      <c r="L46" s="57">
        <v>5.71875</v>
      </c>
      <c r="M46" s="57">
        <v>5.84375</v>
      </c>
      <c r="N46" s="57">
        <v>2.313933</v>
      </c>
      <c r="O46" s="57">
        <v>10819600</v>
      </c>
      <c r="P46" s="63">
        <v>32325</v>
      </c>
      <c r="Q46" s="57">
        <v>7.0164410000000004</v>
      </c>
      <c r="R46" s="57">
        <v>7.3061109999999996</v>
      </c>
      <c r="S46" s="57">
        <v>6.6945860000000001</v>
      </c>
      <c r="T46" s="57">
        <v>7.2417400000000001</v>
      </c>
      <c r="U46" s="57">
        <v>3.974421</v>
      </c>
      <c r="V46" s="57">
        <v>59913995</v>
      </c>
      <c r="W46" s="63">
        <v>32325</v>
      </c>
      <c r="X46" s="57">
        <v>2.4296880000000001</v>
      </c>
      <c r="Y46" s="57">
        <v>2.4296880000000001</v>
      </c>
      <c r="Z46" s="57">
        <v>2.265625</v>
      </c>
      <c r="AA46" s="57">
        <v>2.3984380000000001</v>
      </c>
      <c r="AB46" s="57">
        <v>1.125024</v>
      </c>
      <c r="AC46" s="57">
        <v>193771200</v>
      </c>
      <c r="AD46" s="63">
        <v>43497</v>
      </c>
      <c r="AE46" s="57">
        <v>48.139999000000003</v>
      </c>
      <c r="AF46" s="57">
        <v>48.66</v>
      </c>
      <c r="AG46" s="57">
        <v>31.82</v>
      </c>
      <c r="AH46" s="57">
        <v>33.189999</v>
      </c>
      <c r="AI46" s="57">
        <v>29.242048</v>
      </c>
      <c r="AJ46" s="57">
        <v>375185700</v>
      </c>
      <c r="AK46" s="63">
        <v>35916</v>
      </c>
      <c r="AL46" s="62">
        <v>13.3125</v>
      </c>
      <c r="AM46" s="62">
        <v>13.75</v>
      </c>
      <c r="AN46" s="62">
        <v>12.1875</v>
      </c>
      <c r="AO46" s="62">
        <v>12.6875</v>
      </c>
      <c r="AP46" s="62">
        <v>10.251078</v>
      </c>
      <c r="AQ46" s="57">
        <v>17893000</v>
      </c>
      <c r="AR46" s="63">
        <v>32325</v>
      </c>
      <c r="AS46" s="62">
        <v>16.300224</v>
      </c>
      <c r="AT46" s="62">
        <v>16.468847</v>
      </c>
      <c r="AU46" s="62">
        <v>15.344695</v>
      </c>
      <c r="AV46" s="62">
        <v>15.991083</v>
      </c>
      <c r="AW46" s="62">
        <v>3.6822409999999999</v>
      </c>
      <c r="AX46" s="57">
        <v>17409548</v>
      </c>
      <c r="AY46" s="63">
        <v>32325</v>
      </c>
      <c r="AZ46" s="62">
        <v>2.3055560000000002</v>
      </c>
      <c r="BA46" s="62">
        <v>2.3055560000000002</v>
      </c>
      <c r="BB46" s="62">
        <v>2.1527780000000001</v>
      </c>
      <c r="BC46" s="62">
        <v>2.2361110000000002</v>
      </c>
      <c r="BD46" s="58">
        <v>0.82724600000000004</v>
      </c>
      <c r="BE46" s="57">
        <v>2887200</v>
      </c>
      <c r="BF46" s="63">
        <v>41153</v>
      </c>
      <c r="BG46" s="62">
        <v>1.7</v>
      </c>
      <c r="BH46" s="62">
        <v>2.15</v>
      </c>
      <c r="BI46" s="62">
        <v>1.67</v>
      </c>
      <c r="BJ46" s="62">
        <v>1.72</v>
      </c>
      <c r="BK46" s="62">
        <v>1.707792</v>
      </c>
      <c r="BL46" s="57">
        <v>2462700</v>
      </c>
      <c r="BM46" s="63">
        <v>36281</v>
      </c>
      <c r="BN46" s="62">
        <v>4.6458329999999997</v>
      </c>
      <c r="BO46" s="62">
        <v>5.4166670000000003</v>
      </c>
      <c r="BP46" s="62">
        <v>4.6041670000000003</v>
      </c>
      <c r="BQ46" s="62">
        <v>5.125</v>
      </c>
      <c r="BR46" s="62">
        <v>5.125</v>
      </c>
      <c r="BS46" s="57">
        <v>42217200</v>
      </c>
      <c r="BT46" s="63">
        <v>41791</v>
      </c>
      <c r="BU46" s="62">
        <v>34.540000999999997</v>
      </c>
      <c r="BV46" s="62">
        <v>37.18</v>
      </c>
      <c r="BW46" s="62">
        <v>34.290000999999997</v>
      </c>
      <c r="BX46" s="62">
        <v>36.299999</v>
      </c>
      <c r="BY46" s="62">
        <v>28.305140000000002</v>
      </c>
      <c r="BZ46" s="57">
        <v>325847200</v>
      </c>
      <c r="CA46" s="63">
        <v>32325</v>
      </c>
      <c r="CB46" s="62">
        <v>4.6043570000000003</v>
      </c>
      <c r="CC46" s="62">
        <v>4.786543</v>
      </c>
      <c r="CD46" s="62">
        <v>4.4552949999999996</v>
      </c>
      <c r="CE46" s="62">
        <v>4.5381070000000001</v>
      </c>
      <c r="CF46" s="62">
        <v>1.8270850000000001</v>
      </c>
      <c r="CG46" s="57">
        <v>17702713</v>
      </c>
      <c r="CH46" s="63">
        <v>41487</v>
      </c>
      <c r="CI46" s="62">
        <v>125.75</v>
      </c>
      <c r="CJ46" s="62">
        <v>137.28999300000001</v>
      </c>
      <c r="CK46" s="62">
        <v>119.05999799999999</v>
      </c>
      <c r="CL46" s="62">
        <v>121.41999800000001</v>
      </c>
      <c r="CM46" s="62">
        <v>121.41999800000001</v>
      </c>
      <c r="CN46" s="57">
        <v>19418700</v>
      </c>
      <c r="CO46" s="63">
        <v>37104</v>
      </c>
      <c r="CP46" s="62">
        <v>55.849997999999999</v>
      </c>
      <c r="CQ46" s="62">
        <v>57.93</v>
      </c>
      <c r="CR46" s="62">
        <v>38.549999</v>
      </c>
      <c r="CS46" s="62">
        <v>41.049999</v>
      </c>
      <c r="CT46" s="62">
        <v>34.857655000000001</v>
      </c>
      <c r="CU46" s="57">
        <v>130225600</v>
      </c>
    </row>
    <row r="47" spans="2:99" x14ac:dyDescent="0.15">
      <c r="B47" s="63">
        <v>32356</v>
      </c>
      <c r="C47" s="57">
        <v>0.39732099999999998</v>
      </c>
      <c r="D47" s="57">
        <v>0.40848200000000001</v>
      </c>
      <c r="E47" s="57">
        <v>0.35044599999999998</v>
      </c>
      <c r="F47" s="57">
        <v>0.35602699999999998</v>
      </c>
      <c r="G47" s="57">
        <v>0.28198400000000001</v>
      </c>
      <c r="H47" s="57">
        <v>2653313600</v>
      </c>
      <c r="I47" s="63">
        <v>32356</v>
      </c>
      <c r="J47" s="57">
        <v>6</v>
      </c>
      <c r="K47" s="57">
        <v>7.28125</v>
      </c>
      <c r="L47" s="57">
        <v>6</v>
      </c>
      <c r="M47" s="57">
        <v>6.6875</v>
      </c>
      <c r="N47" s="57">
        <v>2.6480299999999999</v>
      </c>
      <c r="O47" s="57">
        <v>38579200</v>
      </c>
      <c r="P47" s="63">
        <v>32356</v>
      </c>
      <c r="Q47" s="57">
        <v>7.3382959999999997</v>
      </c>
      <c r="R47" s="57">
        <v>7.8210790000000001</v>
      </c>
      <c r="S47" s="57">
        <v>7.0164410000000004</v>
      </c>
      <c r="T47" s="57">
        <v>7.370482</v>
      </c>
      <c r="U47" s="57">
        <v>4.0732169999999996</v>
      </c>
      <c r="V47" s="57">
        <v>105991796</v>
      </c>
      <c r="W47" s="63">
        <v>32356</v>
      </c>
      <c r="X47" s="57">
        <v>2.3984380000000001</v>
      </c>
      <c r="Y47" s="57">
        <v>2.5390630000000001</v>
      </c>
      <c r="Z47" s="57">
        <v>2.3125</v>
      </c>
      <c r="AA47" s="57">
        <v>2.5</v>
      </c>
      <c r="AB47" s="57">
        <v>1.172663</v>
      </c>
      <c r="AC47" s="57">
        <v>265227200</v>
      </c>
      <c r="AD47" s="63">
        <v>43525</v>
      </c>
      <c r="AE47" s="57">
        <v>33.409999999999997</v>
      </c>
      <c r="AF47" s="57">
        <v>33.549999</v>
      </c>
      <c r="AG47" s="57">
        <v>31.530000999999999</v>
      </c>
      <c r="AH47" s="57">
        <v>32.650002000000001</v>
      </c>
      <c r="AI47" s="57">
        <v>28.766276999999999</v>
      </c>
      <c r="AJ47" s="57">
        <v>241950300</v>
      </c>
      <c r="AK47" s="63">
        <v>35947</v>
      </c>
      <c r="AL47" s="62">
        <v>12.6875</v>
      </c>
      <c r="AM47" s="62">
        <v>13.6875</v>
      </c>
      <c r="AN47" s="62">
        <v>12.5</v>
      </c>
      <c r="AO47" s="62">
        <v>13.5</v>
      </c>
      <c r="AP47" s="62">
        <v>10.907556</v>
      </c>
      <c r="AQ47" s="57">
        <v>18381600</v>
      </c>
      <c r="AR47" s="63">
        <v>32356</v>
      </c>
      <c r="AS47" s="62">
        <v>16.019188</v>
      </c>
      <c r="AT47" s="62">
        <v>16.244016999999999</v>
      </c>
      <c r="AU47" s="62">
        <v>15.316591000000001</v>
      </c>
      <c r="AV47" s="62">
        <v>15.45711</v>
      </c>
      <c r="AW47" s="62">
        <v>3.5592839999999999</v>
      </c>
      <c r="AX47" s="57">
        <v>18191021</v>
      </c>
      <c r="AY47" s="63">
        <v>32356</v>
      </c>
      <c r="AZ47" s="62">
        <v>2.2638889999999998</v>
      </c>
      <c r="BA47" s="62">
        <v>2.3194439999999998</v>
      </c>
      <c r="BB47" s="62">
        <v>2.25</v>
      </c>
      <c r="BC47" s="62">
        <v>2.2638889999999998</v>
      </c>
      <c r="BD47" s="58">
        <v>0.83752199999999999</v>
      </c>
      <c r="BE47" s="57">
        <v>3810600</v>
      </c>
      <c r="BF47" s="63">
        <v>41183</v>
      </c>
      <c r="BG47" s="62">
        <v>1.67</v>
      </c>
      <c r="BH47" s="62">
        <v>2.04</v>
      </c>
      <c r="BI47" s="62">
        <v>1.67</v>
      </c>
      <c r="BJ47" s="62">
        <v>1.97</v>
      </c>
      <c r="BK47" s="62">
        <v>1.9560169999999999</v>
      </c>
      <c r="BL47" s="57">
        <v>2378800</v>
      </c>
      <c r="BM47" s="63">
        <v>36312</v>
      </c>
      <c r="BN47" s="62">
        <v>5.1458329999999997</v>
      </c>
      <c r="BO47" s="62">
        <v>5.25</v>
      </c>
      <c r="BP47" s="62">
        <v>4.4166670000000003</v>
      </c>
      <c r="BQ47" s="62">
        <v>5.1875</v>
      </c>
      <c r="BR47" s="62">
        <v>5.1875</v>
      </c>
      <c r="BS47" s="57">
        <v>25816500</v>
      </c>
      <c r="BT47" s="63">
        <v>41821</v>
      </c>
      <c r="BU47" s="62">
        <v>36.25</v>
      </c>
      <c r="BV47" s="62">
        <v>38.150002000000001</v>
      </c>
      <c r="BW47" s="62">
        <v>33.779998999999997</v>
      </c>
      <c r="BX47" s="62">
        <v>33.82</v>
      </c>
      <c r="BY47" s="62">
        <v>26.591280000000001</v>
      </c>
      <c r="BZ47" s="57">
        <v>305487500</v>
      </c>
      <c r="CA47" s="63">
        <v>32356</v>
      </c>
      <c r="CB47" s="62">
        <v>4.5546689999999996</v>
      </c>
      <c r="CC47" s="62">
        <v>4.8031059999999997</v>
      </c>
      <c r="CD47" s="62">
        <v>4.5381070000000001</v>
      </c>
      <c r="CE47" s="62">
        <v>4.5877939999999997</v>
      </c>
      <c r="CF47" s="62">
        <v>1.8710610000000001</v>
      </c>
      <c r="CG47" s="57">
        <v>22181222</v>
      </c>
      <c r="CH47" s="63">
        <v>41518</v>
      </c>
      <c r="CI47" s="62">
        <v>122.660004</v>
      </c>
      <c r="CJ47" s="62">
        <v>136.320007</v>
      </c>
      <c r="CK47" s="62">
        <v>122.050003</v>
      </c>
      <c r="CL47" s="62">
        <v>134.759995</v>
      </c>
      <c r="CM47" s="62">
        <v>134.759995</v>
      </c>
      <c r="CN47" s="57">
        <v>10917500</v>
      </c>
      <c r="CO47" s="63">
        <v>37135</v>
      </c>
      <c r="CP47" s="62">
        <v>41.080002</v>
      </c>
      <c r="CQ47" s="62">
        <v>43.18</v>
      </c>
      <c r="CR47" s="62">
        <v>32.529998999999997</v>
      </c>
      <c r="CS47" s="62">
        <v>41.900002000000001</v>
      </c>
      <c r="CT47" s="62">
        <v>35.579433000000002</v>
      </c>
      <c r="CU47" s="57">
        <v>218959600</v>
      </c>
    </row>
    <row r="48" spans="2:99" x14ac:dyDescent="0.15">
      <c r="B48" s="63">
        <v>32387</v>
      </c>
      <c r="C48" s="57">
        <v>0.35491099999999998</v>
      </c>
      <c r="D48" s="57">
        <v>0.39508900000000002</v>
      </c>
      <c r="E48" s="57">
        <v>0.33705400000000002</v>
      </c>
      <c r="F48" s="57">
        <v>0.38616099999999998</v>
      </c>
      <c r="G48" s="57">
        <v>0.306427</v>
      </c>
      <c r="H48" s="57">
        <v>3060321600</v>
      </c>
      <c r="I48" s="63">
        <v>32387</v>
      </c>
      <c r="J48" s="57">
        <v>6.6875</v>
      </c>
      <c r="K48" s="57">
        <v>7.1875</v>
      </c>
      <c r="L48" s="57">
        <v>6.65625</v>
      </c>
      <c r="M48" s="57">
        <v>7.03125</v>
      </c>
      <c r="N48" s="57">
        <v>2.80829</v>
      </c>
      <c r="O48" s="57">
        <v>38247600</v>
      </c>
      <c r="P48" s="63">
        <v>32387</v>
      </c>
      <c r="Q48" s="57">
        <v>7.3382959999999997</v>
      </c>
      <c r="R48" s="57">
        <v>7.6923370000000002</v>
      </c>
      <c r="S48" s="57">
        <v>6.8555140000000003</v>
      </c>
      <c r="T48" s="57">
        <v>7.2095539999999998</v>
      </c>
      <c r="U48" s="57">
        <v>3.9842840000000002</v>
      </c>
      <c r="V48" s="57">
        <v>72858871</v>
      </c>
      <c r="W48" s="63">
        <v>32387</v>
      </c>
      <c r="X48" s="57">
        <v>2.4921880000000001</v>
      </c>
      <c r="Y48" s="57">
        <v>2.7734380000000001</v>
      </c>
      <c r="Z48" s="57">
        <v>2.4609380000000001</v>
      </c>
      <c r="AA48" s="57">
        <v>2.734375</v>
      </c>
      <c r="AB48" s="57">
        <v>1.2826</v>
      </c>
      <c r="AC48" s="57">
        <v>262448000</v>
      </c>
      <c r="AD48" s="63">
        <v>43556</v>
      </c>
      <c r="AE48" s="57">
        <v>32.799999</v>
      </c>
      <c r="AF48" s="57">
        <v>33.779998999999997</v>
      </c>
      <c r="AG48" s="57">
        <v>32.020000000000003</v>
      </c>
      <c r="AH48" s="57">
        <v>33.240001999999997</v>
      </c>
      <c r="AI48" s="57">
        <v>29.646989999999999</v>
      </c>
      <c r="AJ48" s="57">
        <v>153245600</v>
      </c>
      <c r="AK48" s="63">
        <v>35977</v>
      </c>
      <c r="AL48" s="62">
        <v>12.9375</v>
      </c>
      <c r="AM48" s="62">
        <v>12.9375</v>
      </c>
      <c r="AN48" s="62">
        <v>10.1875</v>
      </c>
      <c r="AO48" s="62">
        <v>10.3125</v>
      </c>
      <c r="AP48" s="62">
        <v>8.3321620000000003</v>
      </c>
      <c r="AQ48" s="57">
        <v>30160800</v>
      </c>
      <c r="AR48" s="63">
        <v>32387</v>
      </c>
      <c r="AS48" s="62">
        <v>15.429005999999999</v>
      </c>
      <c r="AT48" s="62">
        <v>16.356434</v>
      </c>
      <c r="AU48" s="62">
        <v>15.232279</v>
      </c>
      <c r="AV48" s="62">
        <v>16.187811</v>
      </c>
      <c r="AW48" s="62">
        <v>3.7275420000000001</v>
      </c>
      <c r="AX48" s="57">
        <v>34357854</v>
      </c>
      <c r="AY48" s="63">
        <v>32387</v>
      </c>
      <c r="AZ48" s="62">
        <v>2.2569439999999998</v>
      </c>
      <c r="BA48" s="62">
        <v>2.3472219999999999</v>
      </c>
      <c r="BB48" s="62">
        <v>2.0555560000000002</v>
      </c>
      <c r="BC48" s="62">
        <v>2.0833330000000001</v>
      </c>
      <c r="BD48" s="58">
        <v>0.77072600000000002</v>
      </c>
      <c r="BE48" s="57">
        <v>9210600</v>
      </c>
      <c r="BF48" s="63">
        <v>41214</v>
      </c>
      <c r="BG48" s="62">
        <v>2</v>
      </c>
      <c r="BH48" s="62">
        <v>2.7</v>
      </c>
      <c r="BI48" s="62">
        <v>2</v>
      </c>
      <c r="BJ48" s="62">
        <v>2.52</v>
      </c>
      <c r="BK48" s="62">
        <v>2.5021140000000002</v>
      </c>
      <c r="BL48" s="57">
        <v>2473100</v>
      </c>
      <c r="BM48" s="63">
        <v>36342</v>
      </c>
      <c r="BN48" s="62">
        <v>5.1666670000000003</v>
      </c>
      <c r="BO48" s="62">
        <v>5.1666670000000003</v>
      </c>
      <c r="BP48" s="62">
        <v>2.6875</v>
      </c>
      <c r="BQ48" s="62">
        <v>2.7916669999999999</v>
      </c>
      <c r="BR48" s="62">
        <v>2.7916669999999999</v>
      </c>
      <c r="BS48" s="57">
        <v>65827500</v>
      </c>
      <c r="BT48" s="63">
        <v>41852</v>
      </c>
      <c r="BU48" s="62">
        <v>33.790000999999997</v>
      </c>
      <c r="BV48" s="62">
        <v>35</v>
      </c>
      <c r="BW48" s="62">
        <v>32.799999</v>
      </c>
      <c r="BX48" s="62">
        <v>34.799999</v>
      </c>
      <c r="BY48" s="62">
        <v>27.361813999999999</v>
      </c>
      <c r="BZ48" s="57">
        <v>203297500</v>
      </c>
      <c r="CA48" s="63">
        <v>32387</v>
      </c>
      <c r="CB48" s="62">
        <v>4.5712320000000002</v>
      </c>
      <c r="CC48" s="62">
        <v>4.720294</v>
      </c>
      <c r="CD48" s="62">
        <v>4.5381070000000001</v>
      </c>
      <c r="CE48" s="62">
        <v>4.6706060000000003</v>
      </c>
      <c r="CF48" s="62">
        <v>1.9048350000000001</v>
      </c>
      <c r="CG48" s="57">
        <v>13749489</v>
      </c>
      <c r="CH48" s="63">
        <v>41548</v>
      </c>
      <c r="CI48" s="62">
        <v>134.800003</v>
      </c>
      <c r="CJ48" s="62">
        <v>144.020004</v>
      </c>
      <c r="CK48" s="62">
        <v>130.05999800000001</v>
      </c>
      <c r="CL48" s="62">
        <v>134.03999300000001</v>
      </c>
      <c r="CM48" s="62">
        <v>134.03999300000001</v>
      </c>
      <c r="CN48" s="57">
        <v>11493300</v>
      </c>
      <c r="CO48" s="63">
        <v>37165</v>
      </c>
      <c r="CP48" s="62">
        <v>40.700001</v>
      </c>
      <c r="CQ48" s="62">
        <v>53.450001</v>
      </c>
      <c r="CR48" s="62">
        <v>38.200001</v>
      </c>
      <c r="CS48" s="62">
        <v>38.709999000000003</v>
      </c>
      <c r="CT48" s="62">
        <v>32.870640000000002</v>
      </c>
      <c r="CU48" s="57">
        <v>304234100</v>
      </c>
    </row>
    <row r="49" spans="2:99" x14ac:dyDescent="0.15">
      <c r="B49" s="63">
        <v>32417</v>
      </c>
      <c r="C49" s="57">
        <v>0.38392900000000002</v>
      </c>
      <c r="D49" s="57">
        <v>0.38616099999999998</v>
      </c>
      <c r="E49" s="57">
        <v>0.33482099999999998</v>
      </c>
      <c r="F49" s="57">
        <v>0.34486600000000001</v>
      </c>
      <c r="G49" s="57">
        <v>0.27365899999999999</v>
      </c>
      <c r="H49" s="57">
        <v>3563649600</v>
      </c>
      <c r="I49" s="63">
        <v>32417</v>
      </c>
      <c r="J49" s="57">
        <v>7</v>
      </c>
      <c r="K49" s="57">
        <v>7.25</v>
      </c>
      <c r="L49" s="57">
        <v>7</v>
      </c>
      <c r="M49" s="57">
        <v>7.125</v>
      </c>
      <c r="N49" s="57">
        <v>2.8457340000000002</v>
      </c>
      <c r="O49" s="57">
        <v>14870400</v>
      </c>
      <c r="P49" s="63">
        <v>32417</v>
      </c>
      <c r="Q49" s="57">
        <v>7.1451830000000003</v>
      </c>
      <c r="R49" s="57">
        <v>7.7567079999999997</v>
      </c>
      <c r="S49" s="57">
        <v>6.9842560000000002</v>
      </c>
      <c r="T49" s="57">
        <v>6.9842560000000002</v>
      </c>
      <c r="U49" s="57">
        <v>3.859775</v>
      </c>
      <c r="V49" s="57">
        <v>71092939</v>
      </c>
      <c r="W49" s="63">
        <v>32417</v>
      </c>
      <c r="X49" s="57">
        <v>2.71875</v>
      </c>
      <c r="Y49" s="57">
        <v>2.78125</v>
      </c>
      <c r="Z49" s="57">
        <v>2.609375</v>
      </c>
      <c r="AA49" s="57">
        <v>2.6953130000000001</v>
      </c>
      <c r="AB49" s="57">
        <v>1.273374</v>
      </c>
      <c r="AC49" s="57">
        <v>215040000</v>
      </c>
      <c r="AD49" s="63">
        <v>43586</v>
      </c>
      <c r="AE49" s="57">
        <v>33.200001</v>
      </c>
      <c r="AF49" s="57">
        <v>33.57</v>
      </c>
      <c r="AG49" s="57">
        <v>26.959999</v>
      </c>
      <c r="AH49" s="57">
        <v>27.65</v>
      </c>
      <c r="AI49" s="57">
        <v>24.661228000000001</v>
      </c>
      <c r="AJ49" s="57">
        <v>200756800</v>
      </c>
      <c r="AK49" s="63">
        <v>36008</v>
      </c>
      <c r="AL49" s="62">
        <v>10.3125</v>
      </c>
      <c r="AM49" s="62">
        <v>10.4375</v>
      </c>
      <c r="AN49" s="62">
        <v>8.625</v>
      </c>
      <c r="AO49" s="62">
        <v>8.625</v>
      </c>
      <c r="AP49" s="62">
        <v>6.9687159999999997</v>
      </c>
      <c r="AQ49" s="57">
        <v>35289400</v>
      </c>
      <c r="AR49" s="63">
        <v>32417</v>
      </c>
      <c r="AS49" s="62">
        <v>16.187811</v>
      </c>
      <c r="AT49" s="62">
        <v>16.665575</v>
      </c>
      <c r="AU49" s="62">
        <v>15.962979000000001</v>
      </c>
      <c r="AV49" s="62">
        <v>16.553159999999998</v>
      </c>
      <c r="AW49" s="62">
        <v>3.8667340000000001</v>
      </c>
      <c r="AX49" s="57">
        <v>17228522</v>
      </c>
      <c r="AY49" s="63">
        <v>32417</v>
      </c>
      <c r="AZ49" s="62">
        <v>2.0833330000000001</v>
      </c>
      <c r="BA49" s="62">
        <v>2.3055560000000002</v>
      </c>
      <c r="BB49" s="62">
        <v>2</v>
      </c>
      <c r="BC49" s="62">
        <v>2.2083330000000001</v>
      </c>
      <c r="BD49" s="58">
        <v>0.81696999999999997</v>
      </c>
      <c r="BE49" s="57">
        <v>5860800</v>
      </c>
      <c r="BF49" s="63">
        <v>41244</v>
      </c>
      <c r="BG49" s="62">
        <v>2.52</v>
      </c>
      <c r="BH49" s="62">
        <v>3.07</v>
      </c>
      <c r="BI49" s="62">
        <v>2.4300000000000002</v>
      </c>
      <c r="BJ49" s="62">
        <v>3.03</v>
      </c>
      <c r="BK49" s="62">
        <v>3.0084939999999998</v>
      </c>
      <c r="BL49" s="57">
        <v>2056400</v>
      </c>
      <c r="BM49" s="63">
        <v>36373</v>
      </c>
      <c r="BN49" s="62">
        <v>2.7916669999999999</v>
      </c>
      <c r="BO49" s="62">
        <v>3.1041669999999999</v>
      </c>
      <c r="BP49" s="62">
        <v>2.6041669999999999</v>
      </c>
      <c r="BQ49" s="62">
        <v>2.6875</v>
      </c>
      <c r="BR49" s="62">
        <v>2.6875</v>
      </c>
      <c r="BS49" s="57">
        <v>35860200</v>
      </c>
      <c r="BT49" s="63">
        <v>41883</v>
      </c>
      <c r="BU49" s="62">
        <v>34.880001</v>
      </c>
      <c r="BV49" s="62">
        <v>35.139999000000003</v>
      </c>
      <c r="BW49" s="62">
        <v>31.67</v>
      </c>
      <c r="BX49" s="62">
        <v>31.940000999999999</v>
      </c>
      <c r="BY49" s="62">
        <v>25.113119000000001</v>
      </c>
      <c r="BZ49" s="57">
        <v>262448500</v>
      </c>
      <c r="CA49" s="63">
        <v>32417</v>
      </c>
      <c r="CB49" s="62">
        <v>4.6209189999999998</v>
      </c>
      <c r="CC49" s="62">
        <v>4.8693559999999998</v>
      </c>
      <c r="CD49" s="62">
        <v>4.3724829999999999</v>
      </c>
      <c r="CE49" s="62">
        <v>4.6706060000000003</v>
      </c>
      <c r="CF49" s="62">
        <v>1.9048350000000001</v>
      </c>
      <c r="CG49" s="57">
        <v>68515746</v>
      </c>
      <c r="CH49" s="63">
        <v>41579</v>
      </c>
      <c r="CI49" s="62">
        <v>134.699997</v>
      </c>
      <c r="CJ49" s="62">
        <v>139.13999899999999</v>
      </c>
      <c r="CK49" s="62">
        <v>125.68</v>
      </c>
      <c r="CL49" s="62">
        <v>135.10000600000001</v>
      </c>
      <c r="CM49" s="62">
        <v>135.10000600000001</v>
      </c>
      <c r="CN49" s="57">
        <v>21445600</v>
      </c>
      <c r="CO49" s="63">
        <v>37196</v>
      </c>
      <c r="CP49" s="62">
        <v>39.240001999999997</v>
      </c>
      <c r="CQ49" s="62">
        <v>47.09</v>
      </c>
      <c r="CR49" s="62">
        <v>35.380001</v>
      </c>
      <c r="CS49" s="62">
        <v>37.360000999999997</v>
      </c>
      <c r="CT49" s="62">
        <v>31.724284999999998</v>
      </c>
      <c r="CU49" s="57">
        <v>243310600</v>
      </c>
    </row>
    <row r="50" spans="2:99" x14ac:dyDescent="0.15">
      <c r="B50" s="63">
        <v>32448</v>
      </c>
      <c r="C50" s="57">
        <v>0.34375</v>
      </c>
      <c r="D50" s="57">
        <v>0.35491099999999998</v>
      </c>
      <c r="E50" s="57">
        <v>0.31696400000000002</v>
      </c>
      <c r="F50" s="57">
        <v>0.33593800000000001</v>
      </c>
      <c r="G50" s="57">
        <v>0.26657399999999998</v>
      </c>
      <c r="H50" s="57">
        <v>2939865600</v>
      </c>
      <c r="I50" s="63">
        <v>32448</v>
      </c>
      <c r="J50" s="57">
        <v>7.09375</v>
      </c>
      <c r="K50" s="57">
        <v>7.21875</v>
      </c>
      <c r="L50" s="57">
        <v>6.4375</v>
      </c>
      <c r="M50" s="57">
        <v>6.71875</v>
      </c>
      <c r="N50" s="57">
        <v>2.683478</v>
      </c>
      <c r="O50" s="57">
        <v>15098000</v>
      </c>
      <c r="P50" s="63">
        <v>32448</v>
      </c>
      <c r="Q50" s="57">
        <v>7.0486269999999998</v>
      </c>
      <c r="R50" s="57">
        <v>7.1773689999999997</v>
      </c>
      <c r="S50" s="57">
        <v>6.662401</v>
      </c>
      <c r="T50" s="57">
        <v>6.95207</v>
      </c>
      <c r="U50" s="57">
        <v>3.868236</v>
      </c>
      <c r="V50" s="57">
        <v>62300939</v>
      </c>
      <c r="W50" s="63">
        <v>32448</v>
      </c>
      <c r="X50" s="57">
        <v>2.6953130000000001</v>
      </c>
      <c r="Y50" s="57">
        <v>2.7421880000000001</v>
      </c>
      <c r="Z50" s="57">
        <v>2.5546880000000001</v>
      </c>
      <c r="AA50" s="57">
        <v>2.7109380000000001</v>
      </c>
      <c r="AB50" s="57">
        <v>1.2807550000000001</v>
      </c>
      <c r="AC50" s="57">
        <v>171107200</v>
      </c>
      <c r="AD50" s="63">
        <v>43617</v>
      </c>
      <c r="AE50" s="57">
        <v>27.68</v>
      </c>
      <c r="AF50" s="57">
        <v>31.5</v>
      </c>
      <c r="AG50" s="57">
        <v>27.67</v>
      </c>
      <c r="AH50" s="57">
        <v>31.040001</v>
      </c>
      <c r="AI50" s="57">
        <v>28.076374000000001</v>
      </c>
      <c r="AJ50" s="57">
        <v>223225900</v>
      </c>
      <c r="AK50" s="63">
        <v>36039</v>
      </c>
      <c r="AL50" s="62">
        <v>8.6875</v>
      </c>
      <c r="AM50" s="62">
        <v>10.1875</v>
      </c>
      <c r="AN50" s="62">
        <v>8.1875</v>
      </c>
      <c r="AO50" s="62">
        <v>10.125</v>
      </c>
      <c r="AP50" s="62">
        <v>8.1806619999999999</v>
      </c>
      <c r="AQ50" s="57">
        <v>25306400</v>
      </c>
      <c r="AR50" s="63">
        <v>32448</v>
      </c>
      <c r="AS50" s="62">
        <v>16.553159999999998</v>
      </c>
      <c r="AT50" s="62">
        <v>16.609366999999999</v>
      </c>
      <c r="AU50" s="62">
        <v>15.625733</v>
      </c>
      <c r="AV50" s="62">
        <v>15.906771000000001</v>
      </c>
      <c r="AW50" s="62">
        <v>3.715741</v>
      </c>
      <c r="AX50" s="57">
        <v>16673433</v>
      </c>
      <c r="AY50" s="63">
        <v>32448</v>
      </c>
      <c r="AZ50" s="62">
        <v>2.2083330000000001</v>
      </c>
      <c r="BA50" s="62">
        <v>2.2361110000000002</v>
      </c>
      <c r="BB50" s="62">
        <v>2.1527780000000001</v>
      </c>
      <c r="BC50" s="62">
        <v>2.2083330000000001</v>
      </c>
      <c r="BD50" s="58">
        <v>0.81696999999999997</v>
      </c>
      <c r="BE50" s="57">
        <v>2581200</v>
      </c>
      <c r="BF50" s="63">
        <v>41275</v>
      </c>
      <c r="BG50" s="62">
        <v>3.03</v>
      </c>
      <c r="BH50" s="62">
        <v>3.49</v>
      </c>
      <c r="BI50" s="62">
        <v>2.92</v>
      </c>
      <c r="BJ50" s="62">
        <v>3.37</v>
      </c>
      <c r="BK50" s="62">
        <v>3.3460800000000002</v>
      </c>
      <c r="BL50" s="57">
        <v>2144600</v>
      </c>
      <c r="BM50" s="63">
        <v>36404</v>
      </c>
      <c r="BN50" s="62">
        <v>2.6875</v>
      </c>
      <c r="BO50" s="62">
        <v>2.8541669999999999</v>
      </c>
      <c r="BP50" s="62">
        <v>2.3333330000000001</v>
      </c>
      <c r="BQ50" s="62">
        <v>2.4791669999999999</v>
      </c>
      <c r="BR50" s="62">
        <v>2.4791669999999999</v>
      </c>
      <c r="BS50" s="57">
        <v>25732500</v>
      </c>
      <c r="BT50" s="63">
        <v>41913</v>
      </c>
      <c r="BU50" s="62">
        <v>31.969999000000001</v>
      </c>
      <c r="BV50" s="62">
        <v>34.240001999999997</v>
      </c>
      <c r="BW50" s="62">
        <v>28.82</v>
      </c>
      <c r="BX50" s="62">
        <v>31.4</v>
      </c>
      <c r="BY50" s="62">
        <v>24.904593999999999</v>
      </c>
      <c r="BZ50" s="57">
        <v>447956300</v>
      </c>
      <c r="CA50" s="63">
        <v>32448</v>
      </c>
      <c r="CB50" s="62">
        <v>4.6540439999999998</v>
      </c>
      <c r="CC50" s="62">
        <v>4.7534179999999999</v>
      </c>
      <c r="CD50" s="62">
        <v>4.504982</v>
      </c>
      <c r="CE50" s="62">
        <v>4.6540439999999998</v>
      </c>
      <c r="CF50" s="62">
        <v>1.92364</v>
      </c>
      <c r="CG50" s="57">
        <v>31344276</v>
      </c>
      <c r="CH50" s="63">
        <v>41609</v>
      </c>
      <c r="CI50" s="62">
        <v>134.83999600000001</v>
      </c>
      <c r="CJ50" s="62">
        <v>136.759995</v>
      </c>
      <c r="CK50" s="62">
        <v>126.30999799999999</v>
      </c>
      <c r="CL50" s="62">
        <v>136.759995</v>
      </c>
      <c r="CM50" s="62">
        <v>136.759995</v>
      </c>
      <c r="CN50" s="57">
        <v>18274800</v>
      </c>
      <c r="CO50" s="63">
        <v>37226</v>
      </c>
      <c r="CP50" s="62">
        <v>36.900002000000001</v>
      </c>
      <c r="CQ50" s="62">
        <v>44.290000999999997</v>
      </c>
      <c r="CR50" s="62">
        <v>35.540000999999997</v>
      </c>
      <c r="CS50" s="62">
        <v>38.040000999999997</v>
      </c>
      <c r="CT50" s="62">
        <v>32.301707999999998</v>
      </c>
      <c r="CU50" s="57">
        <v>153185800</v>
      </c>
    </row>
    <row r="51" spans="2:99" x14ac:dyDescent="0.15">
      <c r="B51" s="63">
        <v>32478</v>
      </c>
      <c r="C51" s="57">
        <v>0.33705400000000002</v>
      </c>
      <c r="D51" s="57">
        <v>0.375</v>
      </c>
      <c r="E51" s="57">
        <v>0.33482099999999998</v>
      </c>
      <c r="F51" s="57">
        <v>0.359375</v>
      </c>
      <c r="G51" s="57">
        <v>0.28592499999999998</v>
      </c>
      <c r="H51" s="57">
        <v>2946070400</v>
      </c>
      <c r="I51" s="63">
        <v>32478</v>
      </c>
      <c r="J51" s="57">
        <v>6.65625</v>
      </c>
      <c r="K51" s="57">
        <v>7.09375</v>
      </c>
      <c r="L51" s="57">
        <v>6.65625</v>
      </c>
      <c r="M51" s="57">
        <v>6.8125</v>
      </c>
      <c r="N51" s="57">
        <v>2.7467109999999999</v>
      </c>
      <c r="O51" s="57">
        <v>10244800</v>
      </c>
      <c r="P51" s="63">
        <v>32478</v>
      </c>
      <c r="Q51" s="57">
        <v>6.9198849999999998</v>
      </c>
      <c r="R51" s="57">
        <v>7.3061109999999996</v>
      </c>
      <c r="S51" s="57">
        <v>6.8233280000000001</v>
      </c>
      <c r="T51" s="57">
        <v>6.8555140000000003</v>
      </c>
      <c r="U51" s="57">
        <v>3.8145129999999998</v>
      </c>
      <c r="V51" s="57">
        <v>58160491</v>
      </c>
      <c r="W51" s="63">
        <v>32478</v>
      </c>
      <c r="X51" s="57">
        <v>2.7109380000000001</v>
      </c>
      <c r="Y51" s="57">
        <v>2.828125</v>
      </c>
      <c r="Z51" s="57">
        <v>2.6484380000000001</v>
      </c>
      <c r="AA51" s="57">
        <v>2.7890630000000001</v>
      </c>
      <c r="AB51" s="57">
        <v>1.3269219999999999</v>
      </c>
      <c r="AC51" s="57">
        <v>177310400</v>
      </c>
      <c r="AD51" s="63">
        <v>43647</v>
      </c>
      <c r="AE51" s="57">
        <v>31.26</v>
      </c>
      <c r="AF51" s="57">
        <v>32.389999000000003</v>
      </c>
      <c r="AG51" s="57">
        <v>30.23</v>
      </c>
      <c r="AH51" s="57">
        <v>32.009998000000003</v>
      </c>
      <c r="AI51" s="57">
        <v>28.953755999999998</v>
      </c>
      <c r="AJ51" s="57">
        <v>134449600</v>
      </c>
      <c r="AK51" s="63">
        <v>36069</v>
      </c>
      <c r="AL51" s="62">
        <v>10.125</v>
      </c>
      <c r="AM51" s="62">
        <v>10.625</v>
      </c>
      <c r="AN51" s="62">
        <v>8.5625</v>
      </c>
      <c r="AO51" s="62">
        <v>10.625</v>
      </c>
      <c r="AP51" s="62">
        <v>8.5846490000000006</v>
      </c>
      <c r="AQ51" s="57">
        <v>25321200</v>
      </c>
      <c r="AR51" s="63">
        <v>32478</v>
      </c>
      <c r="AS51" s="62">
        <v>15.850564</v>
      </c>
      <c r="AT51" s="62">
        <v>16.609366999999999</v>
      </c>
      <c r="AU51" s="62">
        <v>15.710044</v>
      </c>
      <c r="AV51" s="62">
        <v>15.991083</v>
      </c>
      <c r="AW51" s="62">
        <v>3.7354370000000001</v>
      </c>
      <c r="AX51" s="57">
        <v>31439657</v>
      </c>
      <c r="AY51" s="63">
        <v>32478</v>
      </c>
      <c r="AZ51" s="62">
        <v>2.2083330000000001</v>
      </c>
      <c r="BA51" s="62">
        <v>2.2361110000000002</v>
      </c>
      <c r="BB51" s="62">
        <v>2.0694439999999998</v>
      </c>
      <c r="BC51" s="62">
        <v>2.0972219999999999</v>
      </c>
      <c r="BD51" s="58">
        <v>0.775864</v>
      </c>
      <c r="BE51" s="57">
        <v>4687200</v>
      </c>
      <c r="BF51" s="63">
        <v>41306</v>
      </c>
      <c r="BG51" s="62">
        <v>3.3</v>
      </c>
      <c r="BH51" s="62">
        <v>4.1500000000000004</v>
      </c>
      <c r="BI51" s="62">
        <v>3.3</v>
      </c>
      <c r="BJ51" s="62">
        <v>3.48</v>
      </c>
      <c r="BK51" s="62">
        <v>3.4552999999999998</v>
      </c>
      <c r="BL51" s="57">
        <v>2218300</v>
      </c>
      <c r="BM51" s="63">
        <v>36434</v>
      </c>
      <c r="BN51" s="62">
        <v>2.4583330000000001</v>
      </c>
      <c r="BO51" s="62">
        <v>2.875</v>
      </c>
      <c r="BP51" s="62">
        <v>1.8958330000000001</v>
      </c>
      <c r="BQ51" s="62">
        <v>2.4375</v>
      </c>
      <c r="BR51" s="62">
        <v>2.4375</v>
      </c>
      <c r="BS51" s="57">
        <v>48506700</v>
      </c>
      <c r="BT51" s="63">
        <v>41944</v>
      </c>
      <c r="BU51" s="62">
        <v>31.35</v>
      </c>
      <c r="BV51" s="62">
        <v>33.540000999999997</v>
      </c>
      <c r="BW51" s="62">
        <v>30.559999000000001</v>
      </c>
      <c r="BX51" s="62">
        <v>33.43</v>
      </c>
      <c r="BY51" s="62">
        <v>26.514668</v>
      </c>
      <c r="BZ51" s="57">
        <v>188657500</v>
      </c>
      <c r="CA51" s="63">
        <v>32478</v>
      </c>
      <c r="CB51" s="62">
        <v>4.6540439999999998</v>
      </c>
      <c r="CC51" s="62">
        <v>4.9356049999999998</v>
      </c>
      <c r="CD51" s="62">
        <v>4.5712320000000002</v>
      </c>
      <c r="CE51" s="62">
        <v>4.9024799999999997</v>
      </c>
      <c r="CF51" s="62">
        <v>2.0263249999999999</v>
      </c>
      <c r="CG51" s="57">
        <v>26748029</v>
      </c>
      <c r="CH51" s="63">
        <v>41640</v>
      </c>
      <c r="CI51" s="62">
        <v>137.14999399999999</v>
      </c>
      <c r="CJ51" s="62">
        <v>140.740005</v>
      </c>
      <c r="CK51" s="62">
        <v>130.58000200000001</v>
      </c>
      <c r="CL51" s="62">
        <v>137</v>
      </c>
      <c r="CM51" s="62">
        <v>137</v>
      </c>
      <c r="CN51" s="57">
        <v>27413500</v>
      </c>
      <c r="CO51" s="63">
        <v>37257</v>
      </c>
      <c r="CP51" s="62">
        <v>38.389999000000003</v>
      </c>
      <c r="CQ51" s="62">
        <v>39.220001000000003</v>
      </c>
      <c r="CR51" s="62">
        <v>30.41</v>
      </c>
      <c r="CS51" s="62">
        <v>30.860001</v>
      </c>
      <c r="CT51" s="62">
        <v>26.204802999999998</v>
      </c>
      <c r="CU51" s="57">
        <v>276015200</v>
      </c>
    </row>
    <row r="52" spans="2:99" x14ac:dyDescent="0.15">
      <c r="B52" s="63">
        <v>32509</v>
      </c>
      <c r="C52" s="57">
        <v>0.359375</v>
      </c>
      <c r="D52" s="57">
        <v>0.39285700000000001</v>
      </c>
      <c r="E52" s="57">
        <v>0.32366099999999998</v>
      </c>
      <c r="F52" s="57">
        <v>0.33705400000000002</v>
      </c>
      <c r="G52" s="57">
        <v>0.26816600000000002</v>
      </c>
      <c r="H52" s="57">
        <v>7345833600</v>
      </c>
      <c r="I52" s="63">
        <v>32509</v>
      </c>
      <c r="J52" s="57">
        <v>6.84375</v>
      </c>
      <c r="K52" s="57">
        <v>7.53125</v>
      </c>
      <c r="L52" s="57">
        <v>6.75</v>
      </c>
      <c r="M52" s="57">
        <v>7.5</v>
      </c>
      <c r="N52" s="57">
        <v>3.0239029999999998</v>
      </c>
      <c r="O52" s="57">
        <v>15280400</v>
      </c>
      <c r="P52" s="63">
        <v>32509</v>
      </c>
      <c r="Q52" s="57">
        <v>6.8876989999999996</v>
      </c>
      <c r="R52" s="57">
        <v>7.9176359999999999</v>
      </c>
      <c r="S52" s="57">
        <v>6.7911429999999999</v>
      </c>
      <c r="T52" s="57">
        <v>7.9176359999999999</v>
      </c>
      <c r="U52" s="57">
        <v>4.4398669999999996</v>
      </c>
      <c r="V52" s="57">
        <v>81407747</v>
      </c>
      <c r="W52" s="63">
        <v>32509</v>
      </c>
      <c r="X52" s="57">
        <v>2.7734380000000001</v>
      </c>
      <c r="Y52" s="57">
        <v>2.9296880000000001</v>
      </c>
      <c r="Z52" s="57">
        <v>2.7109380000000001</v>
      </c>
      <c r="AA52" s="57">
        <v>2.921875</v>
      </c>
      <c r="AB52" s="57">
        <v>1.390109</v>
      </c>
      <c r="AC52" s="57">
        <v>205476800</v>
      </c>
      <c r="AD52" s="63">
        <v>43678</v>
      </c>
      <c r="AE52" s="57">
        <v>32.099997999999999</v>
      </c>
      <c r="AF52" s="57">
        <v>33.25</v>
      </c>
      <c r="AG52" s="57">
        <v>24.860001</v>
      </c>
      <c r="AH52" s="57">
        <v>25.52</v>
      </c>
      <c r="AI52" s="57">
        <v>23.083410000000001</v>
      </c>
      <c r="AJ52" s="57">
        <v>240703100</v>
      </c>
      <c r="AK52" s="63">
        <v>36100</v>
      </c>
      <c r="AL52" s="62">
        <v>10.625</v>
      </c>
      <c r="AM52" s="62">
        <v>11.4375</v>
      </c>
      <c r="AN52" s="62">
        <v>10.5625</v>
      </c>
      <c r="AO52" s="62">
        <v>11.3125</v>
      </c>
      <c r="AP52" s="62">
        <v>9.1401299999999992</v>
      </c>
      <c r="AQ52" s="57">
        <v>19978000</v>
      </c>
      <c r="AR52" s="63">
        <v>32509</v>
      </c>
      <c r="AS52" s="62">
        <v>15.906771000000001</v>
      </c>
      <c r="AT52" s="62">
        <v>17.030926000000001</v>
      </c>
      <c r="AU52" s="62">
        <v>15.597629</v>
      </c>
      <c r="AV52" s="62">
        <v>16.862303000000001</v>
      </c>
      <c r="AW52" s="62">
        <v>3.995752</v>
      </c>
      <c r="AX52" s="57">
        <v>18688284</v>
      </c>
      <c r="AY52" s="63">
        <v>32509</v>
      </c>
      <c r="AZ52" s="62">
        <v>2.0972219999999999</v>
      </c>
      <c r="BA52" s="62">
        <v>2.1805560000000002</v>
      </c>
      <c r="BB52" s="62">
        <v>2.0555560000000002</v>
      </c>
      <c r="BC52" s="62">
        <v>2.1388889999999998</v>
      </c>
      <c r="BD52" s="58">
        <v>0.79127899999999995</v>
      </c>
      <c r="BE52" s="57">
        <v>4048200</v>
      </c>
      <c r="BF52" s="63">
        <v>41334</v>
      </c>
      <c r="BG52" s="62">
        <v>3.52</v>
      </c>
      <c r="BH52" s="62">
        <v>3.76</v>
      </c>
      <c r="BI52" s="62">
        <v>2.9</v>
      </c>
      <c r="BJ52" s="62">
        <v>3.16</v>
      </c>
      <c r="BK52" s="62">
        <v>3.1375709999999999</v>
      </c>
      <c r="BL52" s="57">
        <v>1507100</v>
      </c>
      <c r="BM52" s="63">
        <v>36465</v>
      </c>
      <c r="BN52" s="62">
        <v>2.5416669999999999</v>
      </c>
      <c r="BO52" s="62">
        <v>2.7083330000000001</v>
      </c>
      <c r="BP52" s="62">
        <v>2.0833330000000001</v>
      </c>
      <c r="BQ52" s="62">
        <v>2.375</v>
      </c>
      <c r="BR52" s="62">
        <v>2.375</v>
      </c>
      <c r="BS52" s="57">
        <v>39865800</v>
      </c>
      <c r="BT52" s="63">
        <v>41974</v>
      </c>
      <c r="BU52" s="62">
        <v>33.310001</v>
      </c>
      <c r="BV52" s="62">
        <v>35.450001</v>
      </c>
      <c r="BW52" s="62">
        <v>30.299999</v>
      </c>
      <c r="BX52" s="62">
        <v>34.909999999999997</v>
      </c>
      <c r="BY52" s="62">
        <v>27.688514999999999</v>
      </c>
      <c r="BZ52" s="57">
        <v>296877400</v>
      </c>
      <c r="CA52" s="63">
        <v>32509</v>
      </c>
      <c r="CB52" s="62">
        <v>4.8693559999999998</v>
      </c>
      <c r="CC52" s="62">
        <v>5.2006040000000002</v>
      </c>
      <c r="CD52" s="62">
        <v>4.8693559999999998</v>
      </c>
      <c r="CE52" s="62">
        <v>5.1674790000000002</v>
      </c>
      <c r="CF52" s="62">
        <v>2.135856</v>
      </c>
      <c r="CG52" s="57">
        <v>35362404</v>
      </c>
      <c r="CH52" s="63">
        <v>41671</v>
      </c>
      <c r="CI52" s="62">
        <v>137.729996</v>
      </c>
      <c r="CJ52" s="62">
        <v>140.240005</v>
      </c>
      <c r="CK52" s="62">
        <v>120.5</v>
      </c>
      <c r="CL52" s="62">
        <v>126.769997</v>
      </c>
      <c r="CM52" s="62">
        <v>126.769997</v>
      </c>
      <c r="CN52" s="57">
        <v>49676800</v>
      </c>
      <c r="CO52" s="63">
        <v>37288</v>
      </c>
      <c r="CP52" s="62">
        <v>30.860001</v>
      </c>
      <c r="CQ52" s="62">
        <v>31.860001</v>
      </c>
      <c r="CR52" s="62">
        <v>21.469999000000001</v>
      </c>
      <c r="CS52" s="62">
        <v>23.73</v>
      </c>
      <c r="CT52" s="62">
        <v>20.150354</v>
      </c>
      <c r="CU52" s="57">
        <v>211112000</v>
      </c>
    </row>
    <row r="53" spans="2:99" x14ac:dyDescent="0.15">
      <c r="B53" s="63">
        <v>32540</v>
      </c>
      <c r="C53" s="57">
        <v>0.33705400000000002</v>
      </c>
      <c r="D53" s="57">
        <v>0.359375</v>
      </c>
      <c r="E53" s="57">
        <v>0.31473200000000001</v>
      </c>
      <c r="F53" s="57">
        <v>0.32366099999999998</v>
      </c>
      <c r="G53" s="57">
        <v>0.25751000000000002</v>
      </c>
      <c r="H53" s="57">
        <v>4886268800</v>
      </c>
      <c r="I53" s="63">
        <v>32540</v>
      </c>
      <c r="J53" s="57">
        <v>7.46875</v>
      </c>
      <c r="K53" s="57">
        <v>8.46875</v>
      </c>
      <c r="L53" s="57">
        <v>7.4375</v>
      </c>
      <c r="M53" s="57">
        <v>8.28125</v>
      </c>
      <c r="N53" s="57">
        <v>3.338892</v>
      </c>
      <c r="O53" s="57">
        <v>14021600</v>
      </c>
      <c r="P53" s="63">
        <v>32540</v>
      </c>
      <c r="Q53" s="57">
        <v>7.9176359999999999</v>
      </c>
      <c r="R53" s="57">
        <v>8.2073049999999999</v>
      </c>
      <c r="S53" s="57">
        <v>7.4348530000000004</v>
      </c>
      <c r="T53" s="57">
        <v>7.5957800000000004</v>
      </c>
      <c r="U53" s="57">
        <v>4.2593810000000003</v>
      </c>
      <c r="V53" s="57">
        <v>69885097</v>
      </c>
      <c r="W53" s="63">
        <v>32540</v>
      </c>
      <c r="X53" s="57">
        <v>2.921875</v>
      </c>
      <c r="Y53" s="57">
        <v>3.0703130000000001</v>
      </c>
      <c r="Z53" s="57">
        <v>2.8984380000000001</v>
      </c>
      <c r="AA53" s="57">
        <v>2.984375</v>
      </c>
      <c r="AB53" s="57">
        <v>1.419843</v>
      </c>
      <c r="AC53" s="57">
        <v>214691200</v>
      </c>
      <c r="AD53" s="63">
        <v>43709</v>
      </c>
      <c r="AE53" s="57">
        <v>25.42</v>
      </c>
      <c r="AF53" s="57">
        <v>29.76</v>
      </c>
      <c r="AG53" s="57">
        <v>25.219999000000001</v>
      </c>
      <c r="AH53" s="57">
        <v>27.934999000000001</v>
      </c>
      <c r="AI53" s="57">
        <v>25.667164</v>
      </c>
      <c r="AJ53" s="57">
        <v>168947500</v>
      </c>
      <c r="AK53" s="63">
        <v>36130</v>
      </c>
      <c r="AL53" s="62">
        <v>11.25</v>
      </c>
      <c r="AM53" s="62">
        <v>11.9375</v>
      </c>
      <c r="AN53" s="62">
        <v>10.6875</v>
      </c>
      <c r="AO53" s="62">
        <v>11.875</v>
      </c>
      <c r="AP53" s="62">
        <v>9.5946049999999996</v>
      </c>
      <c r="AQ53" s="57">
        <v>23325200</v>
      </c>
      <c r="AR53" s="63">
        <v>32540</v>
      </c>
      <c r="AS53" s="62">
        <v>16.918509</v>
      </c>
      <c r="AT53" s="62">
        <v>17.002821000000001</v>
      </c>
      <c r="AU53" s="62">
        <v>16.300224</v>
      </c>
      <c r="AV53" s="62">
        <v>16.440743999999999</v>
      </c>
      <c r="AW53" s="62">
        <v>3.8958599999999999</v>
      </c>
      <c r="AX53" s="57">
        <v>18557964</v>
      </c>
      <c r="AY53" s="63">
        <v>32540</v>
      </c>
      <c r="AZ53" s="62">
        <v>2.1388889999999998</v>
      </c>
      <c r="BA53" s="62">
        <v>2.2083330000000001</v>
      </c>
      <c r="BB53" s="62">
        <v>2.1111110000000002</v>
      </c>
      <c r="BC53" s="62">
        <v>2.1111110000000002</v>
      </c>
      <c r="BD53" s="58">
        <v>0.78100199999999997</v>
      </c>
      <c r="BE53" s="57">
        <v>3970800</v>
      </c>
      <c r="BF53" s="63">
        <v>41365</v>
      </c>
      <c r="BG53" s="62">
        <v>3.13</v>
      </c>
      <c r="BH53" s="62">
        <v>3.7</v>
      </c>
      <c r="BI53" s="62">
        <v>2.75</v>
      </c>
      <c r="BJ53" s="62">
        <v>3.54</v>
      </c>
      <c r="BK53" s="62">
        <v>3.5148739999999998</v>
      </c>
      <c r="BL53" s="57">
        <v>1465900</v>
      </c>
      <c r="BM53" s="63">
        <v>36495</v>
      </c>
      <c r="BN53" s="62">
        <v>2.3541669999999999</v>
      </c>
      <c r="BO53" s="62">
        <v>2.5625</v>
      </c>
      <c r="BP53" s="62">
        <v>2</v>
      </c>
      <c r="BQ53" s="62">
        <v>2.2291669999999999</v>
      </c>
      <c r="BR53" s="62">
        <v>2.2291669999999999</v>
      </c>
      <c r="BS53" s="57">
        <v>31713900</v>
      </c>
      <c r="BT53" s="63">
        <v>42005</v>
      </c>
      <c r="BU53" s="62">
        <v>35.270000000000003</v>
      </c>
      <c r="BV53" s="62">
        <v>36.450001</v>
      </c>
      <c r="BW53" s="62">
        <v>32.360000999999997</v>
      </c>
      <c r="BX53" s="62">
        <v>32.619999</v>
      </c>
      <c r="BY53" s="62">
        <v>26.103024999999999</v>
      </c>
      <c r="BZ53" s="57">
        <v>322806300</v>
      </c>
      <c r="CA53" s="63">
        <v>32540</v>
      </c>
      <c r="CB53" s="62">
        <v>5.1674790000000002</v>
      </c>
      <c r="CC53" s="62">
        <v>5.8299770000000004</v>
      </c>
      <c r="CD53" s="62">
        <v>5.0515420000000004</v>
      </c>
      <c r="CE53" s="62">
        <v>5.6146649999999996</v>
      </c>
      <c r="CF53" s="62">
        <v>2.3503790000000002</v>
      </c>
      <c r="CG53" s="57">
        <v>39059023</v>
      </c>
      <c r="CH53" s="63">
        <v>41699</v>
      </c>
      <c r="CI53" s="62">
        <v>125.400002</v>
      </c>
      <c r="CJ53" s="62">
        <v>129.75</v>
      </c>
      <c r="CK53" s="62">
        <v>120.75</v>
      </c>
      <c r="CL53" s="62">
        <v>123.199997</v>
      </c>
      <c r="CM53" s="62">
        <v>123.199997</v>
      </c>
      <c r="CN53" s="57">
        <v>25335000</v>
      </c>
      <c r="CO53" s="63">
        <v>37316</v>
      </c>
      <c r="CP53" s="62">
        <v>23.9</v>
      </c>
      <c r="CQ53" s="62">
        <v>33.5</v>
      </c>
      <c r="CR53" s="62">
        <v>23.860001</v>
      </c>
      <c r="CS53" s="62">
        <v>27</v>
      </c>
      <c r="CT53" s="62">
        <v>22.92708</v>
      </c>
      <c r="CU53" s="57">
        <v>150263300</v>
      </c>
    </row>
    <row r="54" spans="2:99" x14ac:dyDescent="0.15">
      <c r="B54" s="63">
        <v>32568</v>
      </c>
      <c r="C54" s="57">
        <v>0.32366099999999998</v>
      </c>
      <c r="D54" s="57">
        <v>0.32589299999999999</v>
      </c>
      <c r="E54" s="57">
        <v>0.29910700000000001</v>
      </c>
      <c r="F54" s="57">
        <v>0.31807999999999997</v>
      </c>
      <c r="G54" s="57">
        <v>0.25376700000000002</v>
      </c>
      <c r="H54" s="57">
        <v>3859676800</v>
      </c>
      <c r="I54" s="63">
        <v>32568</v>
      </c>
      <c r="J54" s="57">
        <v>8.21875</v>
      </c>
      <c r="K54" s="57">
        <v>9.3125</v>
      </c>
      <c r="L54" s="57">
        <v>8.15625</v>
      </c>
      <c r="M54" s="57">
        <v>8.875</v>
      </c>
      <c r="N54" s="57">
        <v>3.6063510000000001</v>
      </c>
      <c r="O54" s="57">
        <v>17059600</v>
      </c>
      <c r="P54" s="63">
        <v>32568</v>
      </c>
      <c r="Q54" s="57">
        <v>7.6601509999999999</v>
      </c>
      <c r="R54" s="57">
        <v>8.1751199999999997</v>
      </c>
      <c r="S54" s="57">
        <v>7.531409</v>
      </c>
      <c r="T54" s="57">
        <v>8.1429340000000003</v>
      </c>
      <c r="U54" s="57">
        <v>4.5662029999999998</v>
      </c>
      <c r="V54" s="57">
        <v>102775671</v>
      </c>
      <c r="W54" s="63">
        <v>32568</v>
      </c>
      <c r="X54" s="57">
        <v>2.984375</v>
      </c>
      <c r="Y54" s="57">
        <v>3.2421880000000001</v>
      </c>
      <c r="Z54" s="57">
        <v>2.984375</v>
      </c>
      <c r="AA54" s="57">
        <v>3.203125</v>
      </c>
      <c r="AB54" s="57">
        <v>1.523916</v>
      </c>
      <c r="AC54" s="57">
        <v>245857600</v>
      </c>
      <c r="AD54" s="63">
        <v>43739</v>
      </c>
      <c r="AE54" s="57">
        <v>27.93</v>
      </c>
      <c r="AF54" s="57">
        <v>32.463000999999998</v>
      </c>
      <c r="AG54" s="57">
        <v>25.969999000000001</v>
      </c>
      <c r="AH54" s="57">
        <v>32.330002</v>
      </c>
      <c r="AI54" s="57">
        <v>29.705366000000001</v>
      </c>
      <c r="AJ54" s="57">
        <v>157031200</v>
      </c>
      <c r="AK54" s="63">
        <v>36161</v>
      </c>
      <c r="AL54" s="62">
        <v>11.8125</v>
      </c>
      <c r="AM54" s="62">
        <v>12</v>
      </c>
      <c r="AN54" s="62">
        <v>11</v>
      </c>
      <c r="AO54" s="62">
        <v>11.4375</v>
      </c>
      <c r="AP54" s="62">
        <v>9.2411220000000007</v>
      </c>
      <c r="AQ54" s="57">
        <v>22578000</v>
      </c>
      <c r="AR54" s="63">
        <v>32568</v>
      </c>
      <c r="AS54" s="62">
        <v>16.496952</v>
      </c>
      <c r="AT54" s="62">
        <v>17.171444000000001</v>
      </c>
      <c r="AU54" s="62">
        <v>16.272120999999999</v>
      </c>
      <c r="AV54" s="62">
        <v>17.143339000000001</v>
      </c>
      <c r="AW54" s="62">
        <v>4.0623459999999998</v>
      </c>
      <c r="AX54" s="57">
        <v>21354291</v>
      </c>
      <c r="AY54" s="63">
        <v>32568</v>
      </c>
      <c r="AZ54" s="62">
        <v>2.1111110000000002</v>
      </c>
      <c r="BA54" s="62">
        <v>2.3055560000000002</v>
      </c>
      <c r="BB54" s="62">
        <v>2.1111110000000002</v>
      </c>
      <c r="BC54" s="62">
        <v>2.2847219999999999</v>
      </c>
      <c r="BD54" s="58">
        <v>0.84522900000000001</v>
      </c>
      <c r="BE54" s="57">
        <v>4534200</v>
      </c>
      <c r="BF54" s="63">
        <v>41395</v>
      </c>
      <c r="BG54" s="62">
        <v>3.6</v>
      </c>
      <c r="BH54" s="62">
        <v>4.5</v>
      </c>
      <c r="BI54" s="62">
        <v>3.51</v>
      </c>
      <c r="BJ54" s="62">
        <v>4.37</v>
      </c>
      <c r="BK54" s="62">
        <v>4.3389829999999998</v>
      </c>
      <c r="BL54" s="57">
        <v>3828300</v>
      </c>
      <c r="BM54" s="63">
        <v>36526</v>
      </c>
      <c r="BN54" s="62">
        <v>2.25</v>
      </c>
      <c r="BO54" s="62">
        <v>2.5416669999999999</v>
      </c>
      <c r="BP54" s="62">
        <v>1.5</v>
      </c>
      <c r="BQ54" s="62">
        <v>1.5416669999999999</v>
      </c>
      <c r="BR54" s="62">
        <v>1.5416669999999999</v>
      </c>
      <c r="BS54" s="57">
        <v>49544100</v>
      </c>
      <c r="BT54" s="63">
        <v>42036</v>
      </c>
      <c r="BU54" s="62">
        <v>32.669998</v>
      </c>
      <c r="BV54" s="62">
        <v>38.18</v>
      </c>
      <c r="BW54" s="62">
        <v>32.439999</v>
      </c>
      <c r="BX54" s="62">
        <v>37.310001</v>
      </c>
      <c r="BY54" s="62">
        <v>29.856034999999999</v>
      </c>
      <c r="BZ54" s="57">
        <v>325790900</v>
      </c>
      <c r="CA54" s="63">
        <v>32568</v>
      </c>
      <c r="CB54" s="62">
        <v>5.6146649999999996</v>
      </c>
      <c r="CC54" s="62">
        <v>5.9790390000000002</v>
      </c>
      <c r="CD54" s="62">
        <v>5.5815400000000004</v>
      </c>
      <c r="CE54" s="62">
        <v>5.8299770000000004</v>
      </c>
      <c r="CF54" s="62">
        <v>2.4405100000000002</v>
      </c>
      <c r="CG54" s="57">
        <v>36243917</v>
      </c>
      <c r="CH54" s="63">
        <v>41730</v>
      </c>
      <c r="CI54" s="62">
        <v>123.709999</v>
      </c>
      <c r="CJ54" s="62">
        <v>142.699997</v>
      </c>
      <c r="CK54" s="62">
        <v>116.779999</v>
      </c>
      <c r="CL54" s="62">
        <v>135.529999</v>
      </c>
      <c r="CM54" s="62">
        <v>135.529999</v>
      </c>
      <c r="CN54" s="57">
        <v>34321700</v>
      </c>
      <c r="CO54" s="63">
        <v>37347</v>
      </c>
      <c r="CP54" s="62">
        <v>26.450001</v>
      </c>
      <c r="CQ54" s="62">
        <v>27.4</v>
      </c>
      <c r="CR54" s="62">
        <v>7.96</v>
      </c>
      <c r="CS54" s="62">
        <v>9.25</v>
      </c>
      <c r="CT54" s="62">
        <v>7.8546480000000001</v>
      </c>
      <c r="CU54" s="57">
        <v>294419600</v>
      </c>
    </row>
    <row r="55" spans="2:99" x14ac:dyDescent="0.15">
      <c r="B55" s="63">
        <v>32599</v>
      </c>
      <c r="C55" s="57">
        <v>0.31696400000000002</v>
      </c>
      <c r="D55" s="57">
        <v>0.37165199999999998</v>
      </c>
      <c r="E55" s="57">
        <v>0.30245499999999997</v>
      </c>
      <c r="F55" s="57">
        <v>0.34821400000000002</v>
      </c>
      <c r="G55" s="57">
        <v>0.27780899999999997</v>
      </c>
      <c r="H55" s="57">
        <v>3966424000</v>
      </c>
      <c r="I55" s="63">
        <v>32599</v>
      </c>
      <c r="J55" s="57">
        <v>8.875</v>
      </c>
      <c r="K55" s="57">
        <v>9.4375</v>
      </c>
      <c r="L55" s="57">
        <v>8.375</v>
      </c>
      <c r="M55" s="57">
        <v>9.09375</v>
      </c>
      <c r="N55" s="57">
        <v>3.6952400000000001</v>
      </c>
      <c r="O55" s="57">
        <v>23174000</v>
      </c>
      <c r="P55" s="63">
        <v>32599</v>
      </c>
      <c r="Q55" s="57">
        <v>8.1429340000000003</v>
      </c>
      <c r="R55" s="57">
        <v>8.7544590000000007</v>
      </c>
      <c r="S55" s="57">
        <v>8.0463780000000007</v>
      </c>
      <c r="T55" s="57">
        <v>8.368233</v>
      </c>
      <c r="U55" s="57">
        <v>4.6925400000000002</v>
      </c>
      <c r="V55" s="57">
        <v>72054940</v>
      </c>
      <c r="W55" s="63">
        <v>32599</v>
      </c>
      <c r="X55" s="57">
        <v>3.203125</v>
      </c>
      <c r="Y55" s="57">
        <v>3.3984380000000001</v>
      </c>
      <c r="Z55" s="57">
        <v>3.15625</v>
      </c>
      <c r="AA55" s="57">
        <v>3.390625</v>
      </c>
      <c r="AB55" s="57">
        <v>1.6242209999999999</v>
      </c>
      <c r="AC55" s="57">
        <v>171371200</v>
      </c>
      <c r="AD55" s="63">
        <v>43770</v>
      </c>
      <c r="AE55" s="57">
        <v>32.119999</v>
      </c>
      <c r="AF55" s="57">
        <v>33.43</v>
      </c>
      <c r="AG55" s="57">
        <v>30.16</v>
      </c>
      <c r="AH55" s="57">
        <v>30.5</v>
      </c>
      <c r="AI55" s="57">
        <v>28.02393</v>
      </c>
      <c r="AJ55" s="57">
        <v>141479900</v>
      </c>
      <c r="AK55" s="63">
        <v>36192</v>
      </c>
      <c r="AL55" s="62">
        <v>11.4375</v>
      </c>
      <c r="AM55" s="62">
        <v>13.3125</v>
      </c>
      <c r="AN55" s="62">
        <v>11.0625</v>
      </c>
      <c r="AO55" s="62">
        <v>12.875</v>
      </c>
      <c r="AP55" s="62">
        <v>10.402577000000001</v>
      </c>
      <c r="AQ55" s="57">
        <v>30222200</v>
      </c>
      <c r="AR55" s="63">
        <v>32599</v>
      </c>
      <c r="AS55" s="62">
        <v>17.143339000000001</v>
      </c>
      <c r="AT55" s="62">
        <v>18.773363</v>
      </c>
      <c r="AU55" s="62">
        <v>16.834198000000001</v>
      </c>
      <c r="AV55" s="62">
        <v>18.745258</v>
      </c>
      <c r="AW55" s="62">
        <v>4.4419440000000003</v>
      </c>
      <c r="AX55" s="57">
        <v>22537402</v>
      </c>
      <c r="AY55" s="63">
        <v>32599</v>
      </c>
      <c r="AZ55" s="62">
        <v>2.2847219999999999</v>
      </c>
      <c r="BA55" s="62">
        <v>2.2916669999999999</v>
      </c>
      <c r="BB55" s="62">
        <v>2.125</v>
      </c>
      <c r="BC55" s="62">
        <v>2.2361110000000002</v>
      </c>
      <c r="BD55" s="58">
        <v>0.82724600000000004</v>
      </c>
      <c r="BE55" s="57">
        <v>3997800</v>
      </c>
      <c r="BF55" s="63">
        <v>41426</v>
      </c>
      <c r="BG55" s="62">
        <v>4.3499999999999996</v>
      </c>
      <c r="BH55" s="62">
        <v>4.37</v>
      </c>
      <c r="BI55" s="62">
        <v>3.17</v>
      </c>
      <c r="BJ55" s="62">
        <v>3.34</v>
      </c>
      <c r="BK55" s="62">
        <v>3.3162929999999999</v>
      </c>
      <c r="BL55" s="57">
        <v>1299200</v>
      </c>
      <c r="BM55" s="63">
        <v>36557</v>
      </c>
      <c r="BN55" s="62">
        <v>1.5833330000000001</v>
      </c>
      <c r="BO55" s="62">
        <v>1.6041669999999999</v>
      </c>
      <c r="BP55" s="72">
        <v>0.91666700000000001</v>
      </c>
      <c r="BQ55" s="62">
        <v>1</v>
      </c>
      <c r="BR55" s="62">
        <v>1</v>
      </c>
      <c r="BS55" s="57">
        <v>42128700</v>
      </c>
      <c r="BT55" s="63">
        <v>42064</v>
      </c>
      <c r="BU55" s="62">
        <v>37.310001</v>
      </c>
      <c r="BV55" s="62">
        <v>38.990001999999997</v>
      </c>
      <c r="BW55" s="62">
        <v>36.729999999999997</v>
      </c>
      <c r="BX55" s="62">
        <v>37.5</v>
      </c>
      <c r="BY55" s="62">
        <v>30.008075999999999</v>
      </c>
      <c r="BZ55" s="57">
        <v>290617700</v>
      </c>
      <c r="CA55" s="63">
        <v>32599</v>
      </c>
      <c r="CB55" s="62">
        <v>5.8299770000000004</v>
      </c>
      <c r="CC55" s="62">
        <v>6.0784130000000003</v>
      </c>
      <c r="CD55" s="62">
        <v>5.8299770000000004</v>
      </c>
      <c r="CE55" s="62">
        <v>5.9624759999999997</v>
      </c>
      <c r="CF55" s="62">
        <v>2.4959790000000002</v>
      </c>
      <c r="CG55" s="57">
        <v>24114812</v>
      </c>
      <c r="CH55" s="63">
        <v>41760</v>
      </c>
      <c r="CI55" s="62">
        <v>135.36000100000001</v>
      </c>
      <c r="CJ55" s="62">
        <v>144.58999600000001</v>
      </c>
      <c r="CK55" s="62">
        <v>134.13999899999999</v>
      </c>
      <c r="CL55" s="62">
        <v>143.13999899999999</v>
      </c>
      <c r="CM55" s="62">
        <v>143.13999899999999</v>
      </c>
      <c r="CN55" s="57">
        <v>20798100</v>
      </c>
      <c r="CO55" s="63">
        <v>37377</v>
      </c>
      <c r="CP55" s="62">
        <v>9.11</v>
      </c>
      <c r="CQ55" s="62">
        <v>11.76</v>
      </c>
      <c r="CR55" s="62">
        <v>8.11</v>
      </c>
      <c r="CS55" s="62">
        <v>9.68</v>
      </c>
      <c r="CT55" s="62">
        <v>8.2197829999999996</v>
      </c>
      <c r="CU55" s="57">
        <v>163527100</v>
      </c>
    </row>
    <row r="56" spans="2:99" x14ac:dyDescent="0.15">
      <c r="B56" s="63">
        <v>32629</v>
      </c>
      <c r="C56" s="57">
        <v>0.34375</v>
      </c>
      <c r="D56" s="57">
        <v>0.4375</v>
      </c>
      <c r="E56" s="57">
        <v>0.34375</v>
      </c>
      <c r="F56" s="57">
        <v>0.42633900000000002</v>
      </c>
      <c r="G56" s="57">
        <v>0.34013700000000002</v>
      </c>
      <c r="H56" s="57">
        <v>5253382400</v>
      </c>
      <c r="I56" s="63">
        <v>32629</v>
      </c>
      <c r="J56" s="57">
        <v>9.09375</v>
      </c>
      <c r="K56" s="57">
        <v>11.8125</v>
      </c>
      <c r="L56" s="57">
        <v>9.0625</v>
      </c>
      <c r="M56" s="57">
        <v>11.71875</v>
      </c>
      <c r="N56" s="57">
        <v>4.7619040000000004</v>
      </c>
      <c r="O56" s="57">
        <v>43550000</v>
      </c>
      <c r="P56" s="63">
        <v>32629</v>
      </c>
      <c r="Q56" s="57">
        <v>8.3038620000000005</v>
      </c>
      <c r="R56" s="57">
        <v>8.8188300000000002</v>
      </c>
      <c r="S56" s="57">
        <v>7.9820070000000003</v>
      </c>
      <c r="T56" s="57">
        <v>8.3360470000000007</v>
      </c>
      <c r="U56" s="57">
        <v>4.7057399999999996</v>
      </c>
      <c r="V56" s="57">
        <v>80321469</v>
      </c>
      <c r="W56" s="63">
        <v>32629</v>
      </c>
      <c r="X56" s="57">
        <v>3.390625</v>
      </c>
      <c r="Y56" s="57">
        <v>3.7578130000000001</v>
      </c>
      <c r="Z56" s="57">
        <v>3.3515630000000001</v>
      </c>
      <c r="AA56" s="57">
        <v>3.609375</v>
      </c>
      <c r="AB56" s="57">
        <v>1.729009</v>
      </c>
      <c r="AC56" s="57">
        <v>229936000</v>
      </c>
      <c r="AD56" s="63">
        <v>43800</v>
      </c>
      <c r="AE56" s="57">
        <v>30.5</v>
      </c>
      <c r="AF56" s="57">
        <v>32.314999</v>
      </c>
      <c r="AG56" s="57">
        <v>30.33</v>
      </c>
      <c r="AH56" s="57">
        <v>32.130001</v>
      </c>
      <c r="AI56" s="57">
        <v>29.880528999999999</v>
      </c>
      <c r="AJ56" s="57">
        <v>122053300</v>
      </c>
      <c r="AK56" s="63">
        <v>36220</v>
      </c>
      <c r="AL56" s="62">
        <v>13.0625</v>
      </c>
      <c r="AM56" s="62">
        <v>13.875</v>
      </c>
      <c r="AN56" s="62">
        <v>12.875</v>
      </c>
      <c r="AO56" s="62">
        <v>13.375</v>
      </c>
      <c r="AP56" s="62">
        <v>10.806557</v>
      </c>
      <c r="AQ56" s="57">
        <v>31600400</v>
      </c>
      <c r="AR56" s="63">
        <v>32629</v>
      </c>
      <c r="AS56" s="62">
        <v>18.717155000000002</v>
      </c>
      <c r="AT56" s="62">
        <v>19.841308999999999</v>
      </c>
      <c r="AU56" s="62">
        <v>18.126974000000001</v>
      </c>
      <c r="AV56" s="62">
        <v>19.532166</v>
      </c>
      <c r="AW56" s="62">
        <v>4.6955999999999998</v>
      </c>
      <c r="AX56" s="57">
        <v>22342588</v>
      </c>
      <c r="AY56" s="63">
        <v>32629</v>
      </c>
      <c r="AZ56" s="62">
        <v>2.1944439999999998</v>
      </c>
      <c r="BA56" s="62">
        <v>2.4166669999999999</v>
      </c>
      <c r="BB56" s="62">
        <v>2.1944439999999998</v>
      </c>
      <c r="BC56" s="62">
        <v>2.3055560000000002</v>
      </c>
      <c r="BD56" s="58">
        <v>0.85293699999999995</v>
      </c>
      <c r="BE56" s="57">
        <v>3456900</v>
      </c>
      <c r="BF56" s="63">
        <v>41456</v>
      </c>
      <c r="BG56" s="62">
        <v>3.25</v>
      </c>
      <c r="BH56" s="62">
        <v>4.22</v>
      </c>
      <c r="BI56" s="62">
        <v>3.25</v>
      </c>
      <c r="BJ56" s="62">
        <v>3.94</v>
      </c>
      <c r="BK56" s="62">
        <v>3.9120349999999999</v>
      </c>
      <c r="BL56" s="57">
        <v>1326100</v>
      </c>
      <c r="BM56" s="63">
        <v>36586</v>
      </c>
      <c r="BN56" s="62">
        <v>1</v>
      </c>
      <c r="BO56" s="62">
        <v>1.25</v>
      </c>
      <c r="BP56" s="72">
        <v>0.6875</v>
      </c>
      <c r="BQ56" s="62">
        <v>1.0416669999999999</v>
      </c>
      <c r="BR56" s="62">
        <v>1.0416669999999999</v>
      </c>
      <c r="BS56" s="57">
        <v>64957200</v>
      </c>
      <c r="BT56" s="63">
        <v>42095</v>
      </c>
      <c r="BU56" s="62">
        <v>37.270000000000003</v>
      </c>
      <c r="BV56" s="62">
        <v>37.450001</v>
      </c>
      <c r="BW56" s="62">
        <v>34.93</v>
      </c>
      <c r="BX56" s="62">
        <v>35.060001</v>
      </c>
      <c r="BY56" s="62">
        <v>28.285892</v>
      </c>
      <c r="BZ56" s="57">
        <v>397267700</v>
      </c>
      <c r="CA56" s="63">
        <v>32629</v>
      </c>
      <c r="CB56" s="62">
        <v>5.9624759999999997</v>
      </c>
      <c r="CC56" s="62">
        <v>6.6249739999999999</v>
      </c>
      <c r="CD56" s="62">
        <v>5.6974770000000001</v>
      </c>
      <c r="CE56" s="62">
        <v>6.5752860000000002</v>
      </c>
      <c r="CF56" s="62">
        <v>2.7819379999999998</v>
      </c>
      <c r="CG56" s="57">
        <v>39979782</v>
      </c>
      <c r="CH56" s="63">
        <v>41791</v>
      </c>
      <c r="CI56" s="62">
        <v>142.88999899999999</v>
      </c>
      <c r="CJ56" s="62">
        <v>159.240005</v>
      </c>
      <c r="CK56" s="62">
        <v>142.85000600000001</v>
      </c>
      <c r="CL56" s="62">
        <v>158.38000500000001</v>
      </c>
      <c r="CM56" s="62">
        <v>158.38000500000001</v>
      </c>
      <c r="CN56" s="57">
        <v>19626000</v>
      </c>
      <c r="CO56" s="63">
        <v>37408</v>
      </c>
      <c r="CP56" s="62">
        <v>9.59</v>
      </c>
      <c r="CQ56" s="62">
        <v>9.91</v>
      </c>
      <c r="CR56" s="62">
        <v>6.8</v>
      </c>
      <c r="CS56" s="62">
        <v>7.19</v>
      </c>
      <c r="CT56" s="62">
        <v>6.105397</v>
      </c>
      <c r="CU56" s="57">
        <v>78146200</v>
      </c>
    </row>
    <row r="57" spans="2:99" x14ac:dyDescent="0.15">
      <c r="B57" s="63">
        <v>32660</v>
      </c>
      <c r="C57" s="57">
        <v>0.42633900000000002</v>
      </c>
      <c r="D57" s="57">
        <v>0.44866099999999998</v>
      </c>
      <c r="E57" s="57">
        <v>0.35267900000000002</v>
      </c>
      <c r="F57" s="57">
        <v>0.36830400000000002</v>
      </c>
      <c r="G57" s="57">
        <v>0.29448000000000002</v>
      </c>
      <c r="H57" s="57">
        <v>3941280000</v>
      </c>
      <c r="I57" s="63">
        <v>32660</v>
      </c>
      <c r="J57" s="57">
        <v>11.625</v>
      </c>
      <c r="K57" s="57">
        <v>12.125</v>
      </c>
      <c r="L57" s="57">
        <v>11.21875</v>
      </c>
      <c r="M57" s="57">
        <v>11.3125</v>
      </c>
      <c r="N57" s="57">
        <v>4.6231679999999997</v>
      </c>
      <c r="O57" s="57">
        <v>26173600</v>
      </c>
      <c r="P57" s="63">
        <v>32660</v>
      </c>
      <c r="Q57" s="57">
        <v>8.3360470000000007</v>
      </c>
      <c r="R57" s="57">
        <v>9.1084990000000001</v>
      </c>
      <c r="S57" s="57">
        <v>8.3360470000000007</v>
      </c>
      <c r="T57" s="57">
        <v>8.5613460000000003</v>
      </c>
      <c r="U57" s="57">
        <v>4.8329259999999996</v>
      </c>
      <c r="V57" s="57">
        <v>75885466</v>
      </c>
      <c r="W57" s="63">
        <v>32660</v>
      </c>
      <c r="X57" s="57">
        <v>3.609375</v>
      </c>
      <c r="Y57" s="57">
        <v>3.7421880000000001</v>
      </c>
      <c r="Z57" s="57">
        <v>3.4296880000000001</v>
      </c>
      <c r="AA57" s="57">
        <v>3.5234380000000001</v>
      </c>
      <c r="AB57" s="57">
        <v>1.6878420000000001</v>
      </c>
      <c r="AC57" s="57">
        <v>209104000</v>
      </c>
      <c r="AD57" s="63">
        <v>43831</v>
      </c>
      <c r="AE57" s="57">
        <v>32.290000999999997</v>
      </c>
      <c r="AF57" s="57">
        <v>32.419998</v>
      </c>
      <c r="AG57" s="57">
        <v>29.035</v>
      </c>
      <c r="AH57" s="57">
        <v>29.200001</v>
      </c>
      <c r="AI57" s="57">
        <v>27.155663000000001</v>
      </c>
      <c r="AJ57" s="57">
        <v>124873200</v>
      </c>
      <c r="AK57" s="63">
        <v>36251</v>
      </c>
      <c r="AL57" s="62">
        <v>13.375</v>
      </c>
      <c r="AM57" s="62">
        <v>14.6875</v>
      </c>
      <c r="AN57" s="62">
        <v>12.875</v>
      </c>
      <c r="AO57" s="62">
        <v>13.8125</v>
      </c>
      <c r="AP57" s="62">
        <v>11.160045999999999</v>
      </c>
      <c r="AQ57" s="57">
        <v>19329400</v>
      </c>
      <c r="AR57" s="63">
        <v>32660</v>
      </c>
      <c r="AS57" s="62">
        <v>19.447855000000001</v>
      </c>
      <c r="AT57" s="62">
        <v>20.768736000000001</v>
      </c>
      <c r="AU57" s="62">
        <v>19.166817000000002</v>
      </c>
      <c r="AV57" s="62">
        <v>19.672685999999999</v>
      </c>
      <c r="AW57" s="62">
        <v>4.7293839999999996</v>
      </c>
      <c r="AX57" s="57">
        <v>25645965</v>
      </c>
      <c r="AY57" s="63">
        <v>32660</v>
      </c>
      <c r="AZ57" s="62">
        <v>2.3333330000000001</v>
      </c>
      <c r="BA57" s="62">
        <v>2.6388889999999998</v>
      </c>
      <c r="BB57" s="62">
        <v>2.3055560000000002</v>
      </c>
      <c r="BC57" s="62">
        <v>2.4722219999999999</v>
      </c>
      <c r="BD57" s="58">
        <v>0.91459500000000005</v>
      </c>
      <c r="BE57" s="57">
        <v>5397300</v>
      </c>
      <c r="BF57" s="63">
        <v>41487</v>
      </c>
      <c r="BG57" s="62">
        <v>3.96</v>
      </c>
      <c r="BH57" s="62">
        <v>4.1500000000000004</v>
      </c>
      <c r="BI57" s="62">
        <v>3.5</v>
      </c>
      <c r="BJ57" s="62">
        <v>3.57</v>
      </c>
      <c r="BK57" s="62">
        <v>3.5446610000000001</v>
      </c>
      <c r="BL57" s="57">
        <v>1802400</v>
      </c>
      <c r="BM57" s="63">
        <v>36617</v>
      </c>
      <c r="BN57" s="62">
        <v>1.0625</v>
      </c>
      <c r="BO57" s="62">
        <v>1.4791669999999999</v>
      </c>
      <c r="BP57" s="72">
        <v>0.8125</v>
      </c>
      <c r="BQ57" s="72">
        <v>0.9583330000000001</v>
      </c>
      <c r="BR57" s="72">
        <v>0.9583330000000001</v>
      </c>
      <c r="BS57" s="57">
        <v>38505300</v>
      </c>
      <c r="BT57" s="63">
        <v>42125</v>
      </c>
      <c r="BU57" s="62">
        <v>35.169998</v>
      </c>
      <c r="BV57" s="62">
        <v>36.580002</v>
      </c>
      <c r="BW57" s="62">
        <v>34.509998000000003</v>
      </c>
      <c r="BX57" s="62">
        <v>35.970001000000003</v>
      </c>
      <c r="BY57" s="62">
        <v>29.020060999999998</v>
      </c>
      <c r="BZ57" s="57">
        <v>248022900</v>
      </c>
      <c r="CA57" s="63">
        <v>32660</v>
      </c>
      <c r="CB57" s="62">
        <v>6.5918489999999998</v>
      </c>
      <c r="CC57" s="62">
        <v>7.0721590000000001</v>
      </c>
      <c r="CD57" s="62">
        <v>6.409662</v>
      </c>
      <c r="CE57" s="62">
        <v>6.4593489999999996</v>
      </c>
      <c r="CF57" s="62">
        <v>2.7328860000000001</v>
      </c>
      <c r="CG57" s="57">
        <v>36542789</v>
      </c>
      <c r="CH57" s="63">
        <v>41821</v>
      </c>
      <c r="CI57" s="62">
        <v>158.679993</v>
      </c>
      <c r="CJ57" s="62">
        <v>167.300003</v>
      </c>
      <c r="CK57" s="62">
        <v>151.58999600000001</v>
      </c>
      <c r="CL57" s="62">
        <v>154.520004</v>
      </c>
      <c r="CM57" s="62">
        <v>154.520004</v>
      </c>
      <c r="CN57" s="57">
        <v>23809300</v>
      </c>
      <c r="CO57" s="63">
        <v>37438</v>
      </c>
      <c r="CP57" s="62">
        <v>7</v>
      </c>
      <c r="CQ57" s="62">
        <v>8.1199999999999992</v>
      </c>
      <c r="CR57" s="62">
        <v>4.5999999999999996</v>
      </c>
      <c r="CS57" s="62">
        <v>6.4</v>
      </c>
      <c r="CT57" s="62">
        <v>5.4345670000000004</v>
      </c>
      <c r="CU57" s="57">
        <v>138175700</v>
      </c>
    </row>
    <row r="58" spans="2:99" x14ac:dyDescent="0.15">
      <c r="B58" s="63">
        <v>32690</v>
      </c>
      <c r="C58" s="57">
        <v>0.37276799999999999</v>
      </c>
      <c r="D58" s="57">
        <v>0.375</v>
      </c>
      <c r="E58" s="57">
        <v>0.33705400000000002</v>
      </c>
      <c r="F58" s="57">
        <v>0.35491099999999998</v>
      </c>
      <c r="G58" s="57">
        <v>0.28377200000000002</v>
      </c>
      <c r="H58" s="57">
        <v>3688630400</v>
      </c>
      <c r="I58" s="63">
        <v>32690</v>
      </c>
      <c r="J58" s="57">
        <v>11.375</v>
      </c>
      <c r="K58" s="57">
        <v>13.375</v>
      </c>
      <c r="L58" s="57">
        <v>11.34375</v>
      </c>
      <c r="M58" s="57">
        <v>13.375</v>
      </c>
      <c r="N58" s="57">
        <v>5.4660650000000004</v>
      </c>
      <c r="O58" s="57">
        <v>30782000</v>
      </c>
      <c r="P58" s="63">
        <v>32690</v>
      </c>
      <c r="Q58" s="57">
        <v>8.6257169999999999</v>
      </c>
      <c r="R58" s="57">
        <v>9.6556529999999992</v>
      </c>
      <c r="S58" s="57">
        <v>8.4647889999999997</v>
      </c>
      <c r="T58" s="57">
        <v>9.5912819999999996</v>
      </c>
      <c r="U58" s="57">
        <v>5.4479769999999998</v>
      </c>
      <c r="V58" s="57">
        <v>58743824</v>
      </c>
      <c r="W58" s="63">
        <v>32690</v>
      </c>
      <c r="X58" s="57">
        <v>3.5234380000000001</v>
      </c>
      <c r="Y58" s="57">
        <v>4.25</v>
      </c>
      <c r="Z58" s="57">
        <v>3.5</v>
      </c>
      <c r="AA58" s="57">
        <v>4.25</v>
      </c>
      <c r="AB58" s="57">
        <v>2.0479989999999999</v>
      </c>
      <c r="AC58" s="57">
        <v>186704000</v>
      </c>
      <c r="AD58" s="63">
        <v>43862</v>
      </c>
      <c r="AE58" s="57">
        <v>29.200001</v>
      </c>
      <c r="AF58" s="57">
        <v>30.549999</v>
      </c>
      <c r="AG58" s="57">
        <v>24.01</v>
      </c>
      <c r="AH58" s="57">
        <v>24.77</v>
      </c>
      <c r="AI58" s="57">
        <v>23.035813999999998</v>
      </c>
      <c r="AJ58" s="57">
        <v>230006400</v>
      </c>
      <c r="AK58" s="63">
        <v>36281</v>
      </c>
      <c r="AL58" s="62">
        <v>13.8125</v>
      </c>
      <c r="AM58" s="62">
        <v>15.0625</v>
      </c>
      <c r="AN58" s="62">
        <v>12.4375</v>
      </c>
      <c r="AO58" s="62">
        <v>13.125</v>
      </c>
      <c r="AP58" s="62">
        <v>10.604566</v>
      </c>
      <c r="AQ58" s="57">
        <v>20676800</v>
      </c>
      <c r="AR58" s="63">
        <v>32690</v>
      </c>
      <c r="AS58" s="62">
        <v>19.532166</v>
      </c>
      <c r="AT58" s="62">
        <v>21.555641000000001</v>
      </c>
      <c r="AU58" s="62">
        <v>19.447855000000001</v>
      </c>
      <c r="AV58" s="62">
        <v>21.555641000000001</v>
      </c>
      <c r="AW58" s="62">
        <v>5.1820539999999999</v>
      </c>
      <c r="AX58" s="57">
        <v>25341293</v>
      </c>
      <c r="AY58" s="63">
        <v>32690</v>
      </c>
      <c r="AZ58" s="62">
        <v>2.5</v>
      </c>
      <c r="BA58" s="62">
        <v>2.5833330000000001</v>
      </c>
      <c r="BB58" s="62">
        <v>2.3611110000000002</v>
      </c>
      <c r="BC58" s="62">
        <v>2.5</v>
      </c>
      <c r="BD58" s="58">
        <v>0.92567200000000005</v>
      </c>
      <c r="BE58" s="57">
        <v>3070800</v>
      </c>
      <c r="BF58" s="63">
        <v>41518</v>
      </c>
      <c r="BG58" s="62">
        <v>3.81</v>
      </c>
      <c r="BH58" s="62">
        <v>4.5</v>
      </c>
      <c r="BI58" s="62">
        <v>3.65</v>
      </c>
      <c r="BJ58" s="62">
        <v>4.42</v>
      </c>
      <c r="BK58" s="62">
        <v>4.3886279999999998</v>
      </c>
      <c r="BL58" s="57">
        <v>2898400</v>
      </c>
      <c r="BM58" s="63">
        <v>36647</v>
      </c>
      <c r="BN58" s="72">
        <v>0.97916700000000001</v>
      </c>
      <c r="BO58" s="62">
        <v>1.5416669999999999</v>
      </c>
      <c r="BP58" s="72">
        <v>0.83333299999999999</v>
      </c>
      <c r="BQ58" s="62">
        <v>1.3125</v>
      </c>
      <c r="BR58" s="62">
        <v>1.3125</v>
      </c>
      <c r="BS58" s="57">
        <v>27998700</v>
      </c>
      <c r="BT58" s="63">
        <v>42156</v>
      </c>
      <c r="BU58" s="62">
        <v>36.060001</v>
      </c>
      <c r="BV58" s="62">
        <v>36.540000999999997</v>
      </c>
      <c r="BW58" s="62">
        <v>33.060001</v>
      </c>
      <c r="BX58" s="62">
        <v>33.330002</v>
      </c>
      <c r="BY58" s="62">
        <v>26.890149999999998</v>
      </c>
      <c r="BZ58" s="57">
        <v>301985800</v>
      </c>
      <c r="CA58" s="63">
        <v>32690</v>
      </c>
      <c r="CB58" s="62">
        <v>6.4924739999999996</v>
      </c>
      <c r="CC58" s="62">
        <v>7.1384090000000002</v>
      </c>
      <c r="CD58" s="62">
        <v>6.442787</v>
      </c>
      <c r="CE58" s="62">
        <v>7.1384090000000002</v>
      </c>
      <c r="CF58" s="62">
        <v>3.0201899999999999</v>
      </c>
      <c r="CG58" s="57">
        <v>16143462</v>
      </c>
      <c r="CH58" s="63">
        <v>41852</v>
      </c>
      <c r="CI58" s="62">
        <v>155.679993</v>
      </c>
      <c r="CJ58" s="62">
        <v>160.990005</v>
      </c>
      <c r="CK58" s="62">
        <v>149.66000399999999</v>
      </c>
      <c r="CL58" s="62">
        <v>156.86999499999999</v>
      </c>
      <c r="CM58" s="62">
        <v>156.86999499999999</v>
      </c>
      <c r="CN58" s="57">
        <v>16436000</v>
      </c>
      <c r="CO58" s="63">
        <v>37469</v>
      </c>
      <c r="CP58" s="62">
        <v>6.32</v>
      </c>
      <c r="CQ58" s="62">
        <v>8.7899999999999991</v>
      </c>
      <c r="CR58" s="62">
        <v>5.09</v>
      </c>
      <c r="CS58" s="62">
        <v>7.18</v>
      </c>
      <c r="CT58" s="62">
        <v>6.0969049999999996</v>
      </c>
      <c r="CU58" s="57">
        <v>102440700</v>
      </c>
    </row>
    <row r="59" spans="2:99" x14ac:dyDescent="0.15">
      <c r="B59" s="63">
        <v>32721</v>
      </c>
      <c r="C59" s="57">
        <v>0.35491099999999998</v>
      </c>
      <c r="D59" s="57">
        <v>0.40848200000000001</v>
      </c>
      <c r="E59" s="57">
        <v>0.35044599999999998</v>
      </c>
      <c r="F59" s="57">
        <v>0.39732099999999998</v>
      </c>
      <c r="G59" s="57">
        <v>0.31768099999999999</v>
      </c>
      <c r="H59" s="57">
        <v>3352305600</v>
      </c>
      <c r="I59" s="63">
        <v>32721</v>
      </c>
      <c r="J59" s="57">
        <v>13.4375</v>
      </c>
      <c r="K59" s="57">
        <v>13.75</v>
      </c>
      <c r="L59" s="57">
        <v>12.8125</v>
      </c>
      <c r="M59" s="57">
        <v>13.03125</v>
      </c>
      <c r="N59" s="57">
        <v>5.325583</v>
      </c>
      <c r="O59" s="57">
        <v>19514800</v>
      </c>
      <c r="P59" s="63">
        <v>32721</v>
      </c>
      <c r="Q59" s="57">
        <v>9.7200240000000004</v>
      </c>
      <c r="R59" s="57">
        <v>9.9453230000000001</v>
      </c>
      <c r="S59" s="57">
        <v>9.3659839999999992</v>
      </c>
      <c r="T59" s="57">
        <v>9.5590969999999995</v>
      </c>
      <c r="U59" s="57">
        <v>5.4296980000000001</v>
      </c>
      <c r="V59" s="57">
        <v>71889106</v>
      </c>
      <c r="W59" s="63">
        <v>32721</v>
      </c>
      <c r="X59" s="57">
        <v>4.25</v>
      </c>
      <c r="Y59" s="57">
        <v>4.328125</v>
      </c>
      <c r="Z59" s="57">
        <v>4.03125</v>
      </c>
      <c r="AA59" s="57">
        <v>4.15625</v>
      </c>
      <c r="AB59" s="57">
        <v>2.0028239999999999</v>
      </c>
      <c r="AC59" s="57">
        <v>205300800</v>
      </c>
      <c r="AD59" s="63">
        <v>43891</v>
      </c>
      <c r="AE59" s="57">
        <v>24.75</v>
      </c>
      <c r="AF59" s="57">
        <v>27.379999000000002</v>
      </c>
      <c r="AG59" s="57">
        <v>19.989999999999998</v>
      </c>
      <c r="AH59" s="57">
        <v>24.74</v>
      </c>
      <c r="AI59" s="57">
        <v>23.007914</v>
      </c>
      <c r="AJ59" s="57">
        <v>269491300</v>
      </c>
      <c r="AK59" s="63">
        <v>36312</v>
      </c>
      <c r="AL59" s="62">
        <v>13.125</v>
      </c>
      <c r="AM59" s="62">
        <v>14.1875</v>
      </c>
      <c r="AN59" s="62">
        <v>12.5625</v>
      </c>
      <c r="AO59" s="62">
        <v>13.3125</v>
      </c>
      <c r="AP59" s="62">
        <v>10.756057999999999</v>
      </c>
      <c r="AQ59" s="57">
        <v>17165800</v>
      </c>
      <c r="AR59" s="63">
        <v>32721</v>
      </c>
      <c r="AS59" s="62">
        <v>21.639953999999999</v>
      </c>
      <c r="AT59" s="62">
        <v>22.370653000000001</v>
      </c>
      <c r="AU59" s="62">
        <v>21.190291999999999</v>
      </c>
      <c r="AV59" s="62">
        <v>21.949096999999998</v>
      </c>
      <c r="AW59" s="62">
        <v>5.3438189999999999</v>
      </c>
      <c r="AX59" s="57">
        <v>21086089</v>
      </c>
      <c r="AY59" s="63">
        <v>32721</v>
      </c>
      <c r="AZ59" s="62">
        <v>2.5277780000000001</v>
      </c>
      <c r="BA59" s="62">
        <v>3</v>
      </c>
      <c r="BB59" s="62">
        <v>2.5</v>
      </c>
      <c r="BC59" s="62">
        <v>2.8333330000000001</v>
      </c>
      <c r="BD59" s="62">
        <v>1.049094</v>
      </c>
      <c r="BE59" s="57">
        <v>6153300</v>
      </c>
      <c r="BF59" s="63">
        <v>41548</v>
      </c>
      <c r="BG59" s="62">
        <v>4.45</v>
      </c>
      <c r="BH59" s="62">
        <v>5.31</v>
      </c>
      <c r="BI59" s="62">
        <v>4.42</v>
      </c>
      <c r="BJ59" s="62">
        <v>4.93</v>
      </c>
      <c r="BK59" s="62">
        <v>4.8950079999999998</v>
      </c>
      <c r="BL59" s="57">
        <v>2314700</v>
      </c>
      <c r="BM59" s="63">
        <v>36678</v>
      </c>
      <c r="BN59" s="62">
        <v>1.3333330000000001</v>
      </c>
      <c r="BO59" s="62">
        <v>2</v>
      </c>
      <c r="BP59" s="62">
        <v>1.2291669999999999</v>
      </c>
      <c r="BQ59" s="62">
        <v>2</v>
      </c>
      <c r="BR59" s="62">
        <v>2</v>
      </c>
      <c r="BS59" s="57">
        <v>24416400</v>
      </c>
      <c r="BT59" s="63">
        <v>42186</v>
      </c>
      <c r="BU59" s="62">
        <v>33.610000999999997</v>
      </c>
      <c r="BV59" s="62">
        <v>33.610000999999997</v>
      </c>
      <c r="BW59" s="62">
        <v>29.889999</v>
      </c>
      <c r="BX59" s="62">
        <v>31.51</v>
      </c>
      <c r="BY59" s="62">
        <v>25.685095</v>
      </c>
      <c r="BZ59" s="57">
        <v>421909400</v>
      </c>
      <c r="CA59" s="63">
        <v>32721</v>
      </c>
      <c r="CB59" s="62">
        <v>7.1880959999999998</v>
      </c>
      <c r="CC59" s="62">
        <v>7.287471</v>
      </c>
      <c r="CD59" s="62">
        <v>6.7077859999999996</v>
      </c>
      <c r="CE59" s="62">
        <v>6.9893470000000004</v>
      </c>
      <c r="CF59" s="62">
        <v>2.984807</v>
      </c>
      <c r="CG59" s="57">
        <v>19274039</v>
      </c>
      <c r="CH59" s="63">
        <v>41883</v>
      </c>
      <c r="CI59" s="62">
        <v>156.66999799999999</v>
      </c>
      <c r="CJ59" s="62">
        <v>162.970001</v>
      </c>
      <c r="CK59" s="62">
        <v>150.479996</v>
      </c>
      <c r="CL59" s="62">
        <v>151.36999499999999</v>
      </c>
      <c r="CM59" s="62">
        <v>151.36999499999999</v>
      </c>
      <c r="CN59" s="57">
        <v>19825100</v>
      </c>
      <c r="CO59" s="63">
        <v>37500</v>
      </c>
      <c r="CP59" s="62">
        <v>7.04</v>
      </c>
      <c r="CQ59" s="62">
        <v>7.9</v>
      </c>
      <c r="CR59" s="62">
        <v>5.01</v>
      </c>
      <c r="CS59" s="62">
        <v>5.05</v>
      </c>
      <c r="CT59" s="62">
        <v>4.2882129999999998</v>
      </c>
      <c r="CU59" s="57">
        <v>55765800</v>
      </c>
    </row>
    <row r="60" spans="2:99" x14ac:dyDescent="0.15">
      <c r="B60" s="63">
        <v>32752</v>
      </c>
      <c r="C60" s="57">
        <v>0.39732099999999998</v>
      </c>
      <c r="D60" s="57">
        <v>0.41741099999999998</v>
      </c>
      <c r="E60" s="57">
        <v>0.38392900000000002</v>
      </c>
      <c r="F60" s="57">
        <v>0.39732099999999998</v>
      </c>
      <c r="G60" s="57">
        <v>0.31843500000000002</v>
      </c>
      <c r="H60" s="57">
        <v>2020849600</v>
      </c>
      <c r="I60" s="63">
        <v>32752</v>
      </c>
      <c r="J60" s="57">
        <v>12.96875</v>
      </c>
      <c r="K60" s="57">
        <v>13.15625</v>
      </c>
      <c r="L60" s="57">
        <v>12.375</v>
      </c>
      <c r="M60" s="57">
        <v>13.125</v>
      </c>
      <c r="N60" s="57">
        <v>5.3944330000000003</v>
      </c>
      <c r="O60" s="57">
        <v>17655200</v>
      </c>
      <c r="P60" s="63">
        <v>32752</v>
      </c>
      <c r="Q60" s="57">
        <v>9.5912819999999996</v>
      </c>
      <c r="R60" s="57">
        <v>9.7200240000000004</v>
      </c>
      <c r="S60" s="57">
        <v>9.1406849999999995</v>
      </c>
      <c r="T60" s="57">
        <v>9.3016129999999997</v>
      </c>
      <c r="U60" s="57">
        <v>5.2834409999999998</v>
      </c>
      <c r="V60" s="57">
        <v>54828632</v>
      </c>
      <c r="W60" s="63">
        <v>32752</v>
      </c>
      <c r="X60" s="57">
        <v>4.15625</v>
      </c>
      <c r="Y60" s="57">
        <v>4.2578129999999996</v>
      </c>
      <c r="Z60" s="57">
        <v>3.828125</v>
      </c>
      <c r="AA60" s="57">
        <v>4.1875</v>
      </c>
      <c r="AB60" s="57">
        <v>2.0178820000000002</v>
      </c>
      <c r="AC60" s="57">
        <v>195120000</v>
      </c>
      <c r="AD60" s="63">
        <v>43922</v>
      </c>
      <c r="AE60" s="57">
        <v>24.02</v>
      </c>
      <c r="AF60" s="57">
        <v>31.035</v>
      </c>
      <c r="AG60" s="57">
        <v>23.360001</v>
      </c>
      <c r="AH60" s="57">
        <v>30.33</v>
      </c>
      <c r="AI60" s="57">
        <v>28.691611999999999</v>
      </c>
      <c r="AJ60" s="57">
        <v>158549700</v>
      </c>
      <c r="AK60" s="63">
        <v>36342</v>
      </c>
      <c r="AL60" s="62">
        <v>13.3125</v>
      </c>
      <c r="AM60" s="62">
        <v>14.1875</v>
      </c>
      <c r="AN60" s="62">
        <v>11.25</v>
      </c>
      <c r="AO60" s="62">
        <v>11.9375</v>
      </c>
      <c r="AP60" s="62">
        <v>9.6451039999999999</v>
      </c>
      <c r="AQ60" s="57">
        <v>19251600</v>
      </c>
      <c r="AR60" s="63">
        <v>32752</v>
      </c>
      <c r="AS60" s="62">
        <v>21.892887000000002</v>
      </c>
      <c r="AT60" s="62">
        <v>22.567381000000001</v>
      </c>
      <c r="AU60" s="62">
        <v>21.415123000000001</v>
      </c>
      <c r="AV60" s="62">
        <v>22.426860999999999</v>
      </c>
      <c r="AW60" s="62">
        <v>5.4601420000000003</v>
      </c>
      <c r="AX60" s="57">
        <v>23357577</v>
      </c>
      <c r="AY60" s="63">
        <v>32752</v>
      </c>
      <c r="AZ60" s="62">
        <v>2.8333330000000001</v>
      </c>
      <c r="BA60" s="62">
        <v>2.9166669999999999</v>
      </c>
      <c r="BB60" s="62">
        <v>2.6666669999999999</v>
      </c>
      <c r="BC60" s="62">
        <v>2.7222219999999999</v>
      </c>
      <c r="BD60" s="62">
        <v>1.007954</v>
      </c>
      <c r="BE60" s="57">
        <v>5349600</v>
      </c>
      <c r="BF60" s="63">
        <v>41579</v>
      </c>
      <c r="BG60" s="62">
        <v>4.9000000000000004</v>
      </c>
      <c r="BH60" s="62">
        <v>5.14</v>
      </c>
      <c r="BI60" s="62">
        <v>4.6100000000000003</v>
      </c>
      <c r="BJ60" s="62">
        <v>4.99</v>
      </c>
      <c r="BK60" s="62">
        <v>4.9545820000000003</v>
      </c>
      <c r="BL60" s="57">
        <v>882300</v>
      </c>
      <c r="BM60" s="63">
        <v>36708</v>
      </c>
      <c r="BN60" s="62">
        <v>2</v>
      </c>
      <c r="BO60" s="62">
        <v>2.6041669999999999</v>
      </c>
      <c r="BP60" s="62">
        <v>1.8958330000000001</v>
      </c>
      <c r="BQ60" s="62">
        <v>2.5416669999999999</v>
      </c>
      <c r="BR60" s="62">
        <v>2.5416669999999999</v>
      </c>
      <c r="BS60" s="57">
        <v>20722500</v>
      </c>
      <c r="BT60" s="63">
        <v>42217</v>
      </c>
      <c r="BU60" s="62">
        <v>31.790001</v>
      </c>
      <c r="BV60" s="62">
        <v>32.25</v>
      </c>
      <c r="BW60" s="62">
        <v>24.620000999999998</v>
      </c>
      <c r="BX60" s="62">
        <v>29.440000999999999</v>
      </c>
      <c r="BY60" s="62">
        <v>23.997747</v>
      </c>
      <c r="BZ60" s="57">
        <v>388128600</v>
      </c>
      <c r="CA60" s="63">
        <v>32752</v>
      </c>
      <c r="CB60" s="62">
        <v>6.972785</v>
      </c>
      <c r="CC60" s="62">
        <v>7.1218469999999998</v>
      </c>
      <c r="CD60" s="62">
        <v>6.2771619999999997</v>
      </c>
      <c r="CE60" s="62">
        <v>6.4593489999999996</v>
      </c>
      <c r="CF60" s="62">
        <v>2.758473</v>
      </c>
      <c r="CG60" s="57">
        <v>33415227</v>
      </c>
      <c r="CH60" s="63">
        <v>41913</v>
      </c>
      <c r="CI60" s="62">
        <v>151</v>
      </c>
      <c r="CJ60" s="62">
        <v>159.14999399999999</v>
      </c>
      <c r="CK60" s="62">
        <v>137.509995</v>
      </c>
      <c r="CL60" s="62">
        <v>158.38999899999999</v>
      </c>
      <c r="CM60" s="62">
        <v>158.38999899999999</v>
      </c>
      <c r="CN60" s="57">
        <v>25213800</v>
      </c>
      <c r="CO60" s="63">
        <v>37530</v>
      </c>
      <c r="CP60" s="62">
        <v>5.18</v>
      </c>
      <c r="CQ60" s="62">
        <v>8.4600000000000009</v>
      </c>
      <c r="CR60" s="62">
        <v>3.92</v>
      </c>
      <c r="CS60" s="62">
        <v>8.0500000000000007</v>
      </c>
      <c r="CT60" s="62">
        <v>6.8356659999999998</v>
      </c>
      <c r="CU60" s="57">
        <v>100318900</v>
      </c>
    </row>
    <row r="61" spans="2:99" x14ac:dyDescent="0.15">
      <c r="B61" s="63">
        <v>32782</v>
      </c>
      <c r="C61" s="57">
        <v>0.39732099999999998</v>
      </c>
      <c r="D61" s="57">
        <v>0.44977699999999998</v>
      </c>
      <c r="E61" s="57">
        <v>0.37946400000000002</v>
      </c>
      <c r="F61" s="57">
        <v>0.41517900000000002</v>
      </c>
      <c r="G61" s="57">
        <v>0.33274700000000001</v>
      </c>
      <c r="H61" s="57">
        <v>4125049600</v>
      </c>
      <c r="I61" s="63">
        <v>32782</v>
      </c>
      <c r="J61" s="57">
        <v>13.0625</v>
      </c>
      <c r="K61" s="57">
        <v>13.09375</v>
      </c>
      <c r="L61" s="57">
        <v>11.4375</v>
      </c>
      <c r="M61" s="57">
        <v>11.8125</v>
      </c>
      <c r="N61" s="57">
        <v>4.8549899999999999</v>
      </c>
      <c r="O61" s="57">
        <v>25742800</v>
      </c>
      <c r="P61" s="63">
        <v>32782</v>
      </c>
      <c r="Q61" s="57">
        <v>9.2694270000000003</v>
      </c>
      <c r="R61" s="57">
        <v>10.138436</v>
      </c>
      <c r="S61" s="57">
        <v>8.8188300000000002</v>
      </c>
      <c r="T61" s="57">
        <v>9.3659839999999992</v>
      </c>
      <c r="U61" s="57">
        <v>5.3200019999999997</v>
      </c>
      <c r="V61" s="57">
        <v>88753057</v>
      </c>
      <c r="W61" s="63">
        <v>32782</v>
      </c>
      <c r="X61" s="57">
        <v>4.1875</v>
      </c>
      <c r="Y61" s="57">
        <v>4.5859379999999996</v>
      </c>
      <c r="Z61" s="57">
        <v>3.8671880000000001</v>
      </c>
      <c r="AA61" s="57">
        <v>4.5234379999999996</v>
      </c>
      <c r="AB61" s="57">
        <v>2.1914530000000001</v>
      </c>
      <c r="AC61" s="57">
        <v>260318400</v>
      </c>
      <c r="AD61" s="63">
        <v>43952</v>
      </c>
      <c r="AE61" s="57">
        <v>29.99</v>
      </c>
      <c r="AF61" s="57">
        <v>31.139999</v>
      </c>
      <c r="AG61" s="57">
        <v>28.120000999999998</v>
      </c>
      <c r="AH61" s="57">
        <v>30.469999000000001</v>
      </c>
      <c r="AI61" s="57">
        <v>28.824048999999999</v>
      </c>
      <c r="AJ61" s="57">
        <v>115313000</v>
      </c>
      <c r="AK61" s="63">
        <v>36373</v>
      </c>
      <c r="AL61" s="62">
        <v>11.9375</v>
      </c>
      <c r="AM61" s="62">
        <v>12.1875</v>
      </c>
      <c r="AN61" s="62">
        <v>8.75</v>
      </c>
      <c r="AO61" s="62">
        <v>9.8125</v>
      </c>
      <c r="AP61" s="62">
        <v>7.9281750000000004</v>
      </c>
      <c r="AQ61" s="57">
        <v>48781600</v>
      </c>
      <c r="AR61" s="63">
        <v>32782</v>
      </c>
      <c r="AS61" s="62">
        <v>22.426860999999999</v>
      </c>
      <c r="AT61" s="62">
        <v>23.522911000000001</v>
      </c>
      <c r="AU61" s="62">
        <v>21.696161</v>
      </c>
      <c r="AV61" s="62">
        <v>22.988937</v>
      </c>
      <c r="AW61" s="62">
        <v>5.596984</v>
      </c>
      <c r="AX61" s="57">
        <v>31147438</v>
      </c>
      <c r="AY61" s="63">
        <v>32782</v>
      </c>
      <c r="AZ61" s="62">
        <v>2.7222219999999999</v>
      </c>
      <c r="BA61" s="62">
        <v>2.9444439999999998</v>
      </c>
      <c r="BB61" s="62">
        <v>2.4444439999999998</v>
      </c>
      <c r="BC61" s="62">
        <v>2.5416669999999999</v>
      </c>
      <c r="BD61" s="57">
        <v>0.949716</v>
      </c>
      <c r="BE61" s="57">
        <v>3744000</v>
      </c>
      <c r="BF61" s="63">
        <v>41609</v>
      </c>
      <c r="BG61" s="62">
        <v>4.99</v>
      </c>
      <c r="BH61" s="62">
        <v>5.24</v>
      </c>
      <c r="BI61" s="62">
        <v>4.6500000000000004</v>
      </c>
      <c r="BJ61" s="62">
        <v>4.88</v>
      </c>
      <c r="BK61" s="62">
        <v>4.8453629999999999</v>
      </c>
      <c r="BL61" s="57">
        <v>1408000</v>
      </c>
      <c r="BM61" s="63">
        <v>36739</v>
      </c>
      <c r="BN61" s="62">
        <v>2.5</v>
      </c>
      <c r="BO61" s="62">
        <v>2.5208330000000001</v>
      </c>
      <c r="BP61" s="62">
        <v>2</v>
      </c>
      <c r="BQ61" s="62">
        <v>2.3333330000000001</v>
      </c>
      <c r="BR61" s="62">
        <v>2.3333330000000001</v>
      </c>
      <c r="BS61" s="57">
        <v>9655200</v>
      </c>
      <c r="BT61" s="63">
        <v>42248</v>
      </c>
      <c r="BU61" s="62">
        <v>29.18</v>
      </c>
      <c r="BV61" s="62">
        <v>31.809999000000001</v>
      </c>
      <c r="BW61" s="62">
        <v>28.379999000000002</v>
      </c>
      <c r="BX61" s="62">
        <v>30.02</v>
      </c>
      <c r="BY61" s="62">
        <v>24.470526</v>
      </c>
      <c r="BZ61" s="57">
        <v>356603300</v>
      </c>
      <c r="CA61" s="63">
        <v>32782</v>
      </c>
      <c r="CB61" s="62">
        <v>6.4593489999999996</v>
      </c>
      <c r="CC61" s="62">
        <v>6.8071599999999997</v>
      </c>
      <c r="CD61" s="62">
        <v>5.6146649999999996</v>
      </c>
      <c r="CE61" s="62">
        <v>5.879664</v>
      </c>
      <c r="CF61" s="62">
        <v>2.5109170000000001</v>
      </c>
      <c r="CG61" s="57">
        <v>37034866</v>
      </c>
      <c r="CH61" s="63">
        <v>41944</v>
      </c>
      <c r="CI61" s="62">
        <v>158.990005</v>
      </c>
      <c r="CJ61" s="62">
        <v>169.729996</v>
      </c>
      <c r="CK61" s="62">
        <v>142.36999499999999</v>
      </c>
      <c r="CL61" s="62">
        <v>169.699997</v>
      </c>
      <c r="CM61" s="62">
        <v>169.699997</v>
      </c>
      <c r="CN61" s="57">
        <v>22282500</v>
      </c>
      <c r="CO61" s="63">
        <v>37561</v>
      </c>
      <c r="CP61" s="62">
        <v>8.1199999999999992</v>
      </c>
      <c r="CQ61" s="62">
        <v>11.03</v>
      </c>
      <c r="CR61" s="62">
        <v>7.91</v>
      </c>
      <c r="CS61" s="62">
        <v>10.51</v>
      </c>
      <c r="CT61" s="62">
        <v>8.9245789999999996</v>
      </c>
      <c r="CU61" s="57">
        <v>93915200</v>
      </c>
    </row>
    <row r="62" spans="2:99" x14ac:dyDescent="0.15">
      <c r="B62" s="63">
        <v>32813</v>
      </c>
      <c r="C62" s="57">
        <v>0.41294599999999998</v>
      </c>
      <c r="D62" s="57">
        <v>0.421875</v>
      </c>
      <c r="E62" s="57">
        <v>0.37946400000000002</v>
      </c>
      <c r="F62" s="57">
        <v>0.39508900000000002</v>
      </c>
      <c r="G62" s="57">
        <v>0.31664599999999998</v>
      </c>
      <c r="H62" s="57">
        <v>2524939200</v>
      </c>
      <c r="I62" s="63">
        <v>32813</v>
      </c>
      <c r="J62" s="57">
        <v>11.8125</v>
      </c>
      <c r="K62" s="57">
        <v>12.5625</v>
      </c>
      <c r="L62" s="57">
        <v>11.0625</v>
      </c>
      <c r="M62" s="57">
        <v>11.71875</v>
      </c>
      <c r="N62" s="57">
        <v>4.8164530000000001</v>
      </c>
      <c r="O62" s="57">
        <v>41890800</v>
      </c>
      <c r="P62" s="63">
        <v>32813</v>
      </c>
      <c r="Q62" s="57">
        <v>9.3337979999999998</v>
      </c>
      <c r="R62" s="57">
        <v>9.4625400000000006</v>
      </c>
      <c r="S62" s="57">
        <v>8.4969750000000008</v>
      </c>
      <c r="T62" s="57">
        <v>9.1406849999999995</v>
      </c>
      <c r="U62" s="57">
        <v>5.2223889999999997</v>
      </c>
      <c r="V62" s="57">
        <v>88472653</v>
      </c>
      <c r="W62" s="63">
        <v>32813</v>
      </c>
      <c r="X62" s="57">
        <v>4.5234379999999996</v>
      </c>
      <c r="Y62" s="57">
        <v>4.921875</v>
      </c>
      <c r="Z62" s="57">
        <v>4.421875</v>
      </c>
      <c r="AA62" s="57">
        <v>4.828125</v>
      </c>
      <c r="AB62" s="57">
        <v>2.3390629999999999</v>
      </c>
      <c r="AC62" s="57">
        <v>172832000</v>
      </c>
      <c r="AD62" s="63">
        <v>43983</v>
      </c>
      <c r="AE62" s="57">
        <v>30.5</v>
      </c>
      <c r="AF62" s="57">
        <v>34</v>
      </c>
      <c r="AG62" s="57">
        <v>30.32</v>
      </c>
      <c r="AH62" s="57">
        <v>31.889999</v>
      </c>
      <c r="AI62" s="57">
        <v>30.561299999999999</v>
      </c>
      <c r="AJ62" s="57">
        <v>151523900</v>
      </c>
      <c r="AK62" s="63">
        <v>36404</v>
      </c>
      <c r="AL62" s="62">
        <v>9.8125</v>
      </c>
      <c r="AM62" s="62">
        <v>12.875</v>
      </c>
      <c r="AN62" s="62">
        <v>9.5625</v>
      </c>
      <c r="AO62" s="62">
        <v>11.25</v>
      </c>
      <c r="AP62" s="62">
        <v>9.0896299999999997</v>
      </c>
      <c r="AQ62" s="57">
        <v>40699400</v>
      </c>
      <c r="AR62" s="63">
        <v>32813</v>
      </c>
      <c r="AS62" s="62">
        <v>23.129456999999999</v>
      </c>
      <c r="AT62" s="62">
        <v>23.354288</v>
      </c>
      <c r="AU62" s="62">
        <v>22.736004000000001</v>
      </c>
      <c r="AV62" s="62">
        <v>23.15756</v>
      </c>
      <c r="AW62" s="62">
        <v>5.7009069999999999</v>
      </c>
      <c r="AX62" s="57">
        <v>17618590</v>
      </c>
      <c r="AY62" s="63">
        <v>32813</v>
      </c>
      <c r="AZ62" s="62">
        <v>2.5555560000000002</v>
      </c>
      <c r="BA62" s="62">
        <v>2.5555560000000002</v>
      </c>
      <c r="BB62" s="62">
        <v>2.3055560000000002</v>
      </c>
      <c r="BC62" s="62">
        <v>2.3611110000000002</v>
      </c>
      <c r="BD62" s="57">
        <v>0.88224899999999995</v>
      </c>
      <c r="BE62" s="57">
        <v>2597400</v>
      </c>
      <c r="BF62" s="63">
        <v>41640</v>
      </c>
      <c r="BG62" s="62">
        <v>4.8</v>
      </c>
      <c r="BH62" s="62">
        <v>4.93</v>
      </c>
      <c r="BI62" s="62">
        <v>4.45</v>
      </c>
      <c r="BJ62" s="62">
        <v>4.71</v>
      </c>
      <c r="BK62" s="62">
        <v>4.6765689999999998</v>
      </c>
      <c r="BL62" s="57">
        <v>1229500</v>
      </c>
      <c r="BM62" s="63">
        <v>36770</v>
      </c>
      <c r="BN62" s="62">
        <v>2.3333330000000001</v>
      </c>
      <c r="BO62" s="62">
        <v>2.5</v>
      </c>
      <c r="BP62" s="62">
        <v>2.0625</v>
      </c>
      <c r="BQ62" s="62">
        <v>2.5</v>
      </c>
      <c r="BR62" s="62">
        <v>2.5</v>
      </c>
      <c r="BS62" s="57">
        <v>10201800</v>
      </c>
      <c r="BT62" s="63">
        <v>42278</v>
      </c>
      <c r="BU62" s="62">
        <v>30.290001</v>
      </c>
      <c r="BV62" s="62">
        <v>36.060001</v>
      </c>
      <c r="BW62" s="62">
        <v>29.98</v>
      </c>
      <c r="BX62" s="62">
        <v>34.909999999999997</v>
      </c>
      <c r="BY62" s="62">
        <v>28.806684000000001</v>
      </c>
      <c r="BZ62" s="57">
        <v>323441300</v>
      </c>
      <c r="CA62" s="63">
        <v>32813</v>
      </c>
      <c r="CB62" s="62">
        <v>5.9293509999999996</v>
      </c>
      <c r="CC62" s="62">
        <v>5.9293509999999996</v>
      </c>
      <c r="CD62" s="62">
        <v>5.1177919999999997</v>
      </c>
      <c r="CE62" s="62">
        <v>5.3331039999999996</v>
      </c>
      <c r="CF62" s="62">
        <v>2.3038379999999998</v>
      </c>
      <c r="CG62" s="57">
        <v>27586526</v>
      </c>
      <c r="CH62" s="63">
        <v>41974</v>
      </c>
      <c r="CI62" s="62">
        <v>169.570007</v>
      </c>
      <c r="CJ62" s="62">
        <v>169.85000600000001</v>
      </c>
      <c r="CK62" s="62">
        <v>158</v>
      </c>
      <c r="CL62" s="62">
        <v>166.61999499999999</v>
      </c>
      <c r="CM62" s="62">
        <v>166.61999499999999</v>
      </c>
      <c r="CN62" s="57">
        <v>15865100</v>
      </c>
      <c r="CO62" s="63">
        <v>37591</v>
      </c>
      <c r="CP62" s="62">
        <v>10.78</v>
      </c>
      <c r="CQ62" s="62">
        <v>10.96</v>
      </c>
      <c r="CR62" s="62">
        <v>7.92</v>
      </c>
      <c r="CS62" s="62">
        <v>8.02</v>
      </c>
      <c r="CT62" s="62">
        <v>6.8101919999999998</v>
      </c>
      <c r="CU62" s="57">
        <v>81194500</v>
      </c>
    </row>
    <row r="63" spans="2:99" x14ac:dyDescent="0.15">
      <c r="B63" s="63">
        <v>32843</v>
      </c>
      <c r="C63" s="57">
        <v>0.39732099999999998</v>
      </c>
      <c r="D63" s="57">
        <v>0.40848200000000001</v>
      </c>
      <c r="E63" s="57">
        <v>0.29017900000000002</v>
      </c>
      <c r="F63" s="57">
        <v>0.31473200000000001</v>
      </c>
      <c r="G63" s="57">
        <v>0.25286500000000001</v>
      </c>
      <c r="H63" s="57">
        <v>5941185600</v>
      </c>
      <c r="I63" s="63">
        <v>32843</v>
      </c>
      <c r="J63" s="57">
        <v>11.75</v>
      </c>
      <c r="K63" s="57">
        <v>11.75</v>
      </c>
      <c r="L63" s="57">
        <v>10.34375</v>
      </c>
      <c r="M63" s="57">
        <v>11.5625</v>
      </c>
      <c r="N63" s="57">
        <v>4.7827650000000004</v>
      </c>
      <c r="O63" s="57">
        <v>31175600</v>
      </c>
      <c r="P63" s="63">
        <v>32843</v>
      </c>
      <c r="Q63" s="57">
        <v>9.2050560000000008</v>
      </c>
      <c r="R63" s="57">
        <v>9.3337979999999998</v>
      </c>
      <c r="S63" s="57">
        <v>7.8854499999999996</v>
      </c>
      <c r="T63" s="57">
        <v>8.9797569999999993</v>
      </c>
      <c r="U63" s="57">
        <v>5.1304460000000001</v>
      </c>
      <c r="V63" s="57">
        <v>73992924</v>
      </c>
      <c r="W63" s="63">
        <v>32843</v>
      </c>
      <c r="X63" s="57">
        <v>4.828125</v>
      </c>
      <c r="Y63" s="57">
        <v>5.0625</v>
      </c>
      <c r="Z63" s="57">
        <v>4.625</v>
      </c>
      <c r="AA63" s="57">
        <v>4.828125</v>
      </c>
      <c r="AB63" s="57">
        <v>2.3492540000000002</v>
      </c>
      <c r="AC63" s="57">
        <v>177825600</v>
      </c>
      <c r="AD63" s="63">
        <v>44013</v>
      </c>
      <c r="AE63" s="57">
        <v>31.93</v>
      </c>
      <c r="AF63" s="57">
        <v>35.869999</v>
      </c>
      <c r="AG63" s="57">
        <v>31.16</v>
      </c>
      <c r="AH63" s="57">
        <v>34.380001</v>
      </c>
      <c r="AI63" s="57">
        <v>32.947555999999999</v>
      </c>
      <c r="AJ63" s="57">
        <v>135221200</v>
      </c>
      <c r="AK63" s="63">
        <v>36434</v>
      </c>
      <c r="AL63" s="62">
        <v>11.1875</v>
      </c>
      <c r="AM63" s="62">
        <v>11.625</v>
      </c>
      <c r="AN63" s="62">
        <v>9.9375</v>
      </c>
      <c r="AO63" s="62">
        <v>11.0625</v>
      </c>
      <c r="AP63" s="62">
        <v>8.9381350000000008</v>
      </c>
      <c r="AQ63" s="57">
        <v>25498200</v>
      </c>
      <c r="AR63" s="63">
        <v>32843</v>
      </c>
      <c r="AS63" s="62">
        <v>23.269976</v>
      </c>
      <c r="AT63" s="62">
        <v>25.237245999999999</v>
      </c>
      <c r="AU63" s="62">
        <v>23.269976</v>
      </c>
      <c r="AV63" s="62">
        <v>25.012415000000001</v>
      </c>
      <c r="AW63" s="62">
        <v>6.1575300000000004</v>
      </c>
      <c r="AX63" s="57">
        <v>17148460</v>
      </c>
      <c r="AY63" s="63">
        <v>32843</v>
      </c>
      <c r="AZ63" s="62">
        <v>2.3333330000000001</v>
      </c>
      <c r="BA63" s="62">
        <v>2.4444439999999998</v>
      </c>
      <c r="BB63" s="62">
        <v>2.25</v>
      </c>
      <c r="BC63" s="62">
        <v>2.4444439999999998</v>
      </c>
      <c r="BD63" s="57">
        <v>0.91338699999999995</v>
      </c>
      <c r="BE63" s="57">
        <v>5978700</v>
      </c>
      <c r="BF63" s="63">
        <v>41671</v>
      </c>
      <c r="BG63" s="62">
        <v>4.72</v>
      </c>
      <c r="BH63" s="62">
        <v>6.73</v>
      </c>
      <c r="BI63" s="62">
        <v>4.58</v>
      </c>
      <c r="BJ63" s="62">
        <v>6.73</v>
      </c>
      <c r="BK63" s="62">
        <v>6.6822319999999999</v>
      </c>
      <c r="BL63" s="57">
        <v>3293600</v>
      </c>
      <c r="BM63" s="63">
        <v>36800</v>
      </c>
      <c r="BN63" s="62">
        <v>2.4791669999999999</v>
      </c>
      <c r="BO63" s="62">
        <v>3.8333330000000001</v>
      </c>
      <c r="BP63" s="62">
        <v>2.3958330000000001</v>
      </c>
      <c r="BQ63" s="62">
        <v>3.75</v>
      </c>
      <c r="BR63" s="62">
        <v>3.75</v>
      </c>
      <c r="BS63" s="57">
        <v>42813000</v>
      </c>
      <c r="BT63" s="63">
        <v>42309</v>
      </c>
      <c r="BU63" s="62">
        <v>34.880001</v>
      </c>
      <c r="BV63" s="62">
        <v>36.880001</v>
      </c>
      <c r="BW63" s="62">
        <v>34.189999</v>
      </c>
      <c r="BX63" s="62">
        <v>36.200001</v>
      </c>
      <c r="BY63" s="62">
        <v>29.871151000000001</v>
      </c>
      <c r="BZ63" s="57">
        <v>212069900</v>
      </c>
      <c r="CA63" s="63">
        <v>32843</v>
      </c>
      <c r="CB63" s="62">
        <v>5.3827910000000001</v>
      </c>
      <c r="CC63" s="62">
        <v>5.7306020000000002</v>
      </c>
      <c r="CD63" s="62">
        <v>4.8859180000000002</v>
      </c>
      <c r="CE63" s="62">
        <v>5.3331039999999996</v>
      </c>
      <c r="CF63" s="62">
        <v>2.3038379999999998</v>
      </c>
      <c r="CG63" s="57">
        <v>43206964</v>
      </c>
      <c r="CH63" s="63">
        <v>42005</v>
      </c>
      <c r="CI63" s="62">
        <v>167.229996</v>
      </c>
      <c r="CJ63" s="62">
        <v>167.300003</v>
      </c>
      <c r="CK63" s="62">
        <v>149.470001</v>
      </c>
      <c r="CL63" s="62">
        <v>151.11999499999999</v>
      </c>
      <c r="CM63" s="62">
        <v>151.11999499999999</v>
      </c>
      <c r="CN63" s="57">
        <v>18999000</v>
      </c>
      <c r="CO63" s="63">
        <v>37622</v>
      </c>
      <c r="CP63" s="62">
        <v>8.25</v>
      </c>
      <c r="CQ63" s="62">
        <v>11.21</v>
      </c>
      <c r="CR63" s="62">
        <v>8</v>
      </c>
      <c r="CS63" s="62">
        <v>8.25</v>
      </c>
      <c r="CT63" s="62">
        <v>7.0054970000000001</v>
      </c>
      <c r="CU63" s="57">
        <v>128595600</v>
      </c>
    </row>
    <row r="64" spans="2:99" x14ac:dyDescent="0.15">
      <c r="B64" s="63">
        <v>32874</v>
      </c>
      <c r="C64" s="57">
        <v>0.31473200000000001</v>
      </c>
      <c r="D64" s="57">
        <v>0.34598200000000001</v>
      </c>
      <c r="E64" s="57">
        <v>0.28682999999999997</v>
      </c>
      <c r="F64" s="57">
        <v>0.30357099999999998</v>
      </c>
      <c r="G64" s="57">
        <v>0.243898</v>
      </c>
      <c r="H64" s="57">
        <v>3747497600</v>
      </c>
      <c r="I64" s="63">
        <v>32874</v>
      </c>
      <c r="J64" s="57">
        <v>11.5</v>
      </c>
      <c r="K64" s="57">
        <v>11.8125</v>
      </c>
      <c r="L64" s="57">
        <v>10.125</v>
      </c>
      <c r="M64" s="57">
        <v>10.5</v>
      </c>
      <c r="N64" s="57">
        <v>4.3432690000000003</v>
      </c>
      <c r="O64" s="57">
        <v>29362000</v>
      </c>
      <c r="P64" s="63">
        <v>32874</v>
      </c>
      <c r="Q64" s="57">
        <v>8.9153859999999998</v>
      </c>
      <c r="R64" s="57">
        <v>9.076314</v>
      </c>
      <c r="S64" s="57">
        <v>7.4992239999999999</v>
      </c>
      <c r="T64" s="57">
        <v>7.6601509999999999</v>
      </c>
      <c r="U64" s="57">
        <v>4.4063150000000002</v>
      </c>
      <c r="V64" s="57">
        <v>87968545</v>
      </c>
      <c r="W64" s="63">
        <v>32874</v>
      </c>
      <c r="X64" s="57">
        <v>4.828125</v>
      </c>
      <c r="Y64" s="57">
        <v>4.875</v>
      </c>
      <c r="Z64" s="57">
        <v>4.078125</v>
      </c>
      <c r="AA64" s="57">
        <v>4.3046879999999996</v>
      </c>
      <c r="AB64" s="57">
        <v>2.094563</v>
      </c>
      <c r="AC64" s="57">
        <v>234900800</v>
      </c>
      <c r="AD64" s="63">
        <v>44044</v>
      </c>
      <c r="AE64" s="57">
        <v>34.473998999999999</v>
      </c>
      <c r="AF64" s="57">
        <v>36.368999000000002</v>
      </c>
      <c r="AG64" s="57">
        <v>34.25</v>
      </c>
      <c r="AH64" s="57">
        <v>35.040000999999997</v>
      </c>
      <c r="AI64" s="57">
        <v>33.580055000000002</v>
      </c>
      <c r="AJ64" s="57">
        <v>101549000</v>
      </c>
      <c r="AK64" s="63">
        <v>36465</v>
      </c>
      <c r="AL64" s="62">
        <v>11.0625</v>
      </c>
      <c r="AM64" s="62">
        <v>11.4375</v>
      </c>
      <c r="AN64" s="62">
        <v>10</v>
      </c>
      <c r="AO64" s="62">
        <v>10.125</v>
      </c>
      <c r="AP64" s="62">
        <v>8.1806619999999999</v>
      </c>
      <c r="AQ64" s="57">
        <v>41828800</v>
      </c>
      <c r="AR64" s="63">
        <v>32874</v>
      </c>
      <c r="AS64" s="62">
        <v>25.124829999999999</v>
      </c>
      <c r="AT64" s="62">
        <v>25.686907000000001</v>
      </c>
      <c r="AU64" s="62">
        <v>21.105982000000001</v>
      </c>
      <c r="AV64" s="62">
        <v>21.9772</v>
      </c>
      <c r="AW64" s="62">
        <v>5.4103260000000004</v>
      </c>
      <c r="AX64" s="57">
        <v>32038774</v>
      </c>
      <c r="AY64" s="63">
        <v>32874</v>
      </c>
      <c r="AZ64" s="62">
        <v>2.4166669999999999</v>
      </c>
      <c r="BA64" s="62">
        <v>2.4722219999999999</v>
      </c>
      <c r="BB64" s="62">
        <v>2.0555560000000002</v>
      </c>
      <c r="BC64" s="62">
        <v>2.1111110000000002</v>
      </c>
      <c r="BD64" s="57">
        <v>0.79718599999999995</v>
      </c>
      <c r="BE64" s="57">
        <v>3201300</v>
      </c>
      <c r="BF64" s="63">
        <v>41699</v>
      </c>
      <c r="BG64" s="62">
        <v>6.64</v>
      </c>
      <c r="BH64" s="62">
        <v>7.17</v>
      </c>
      <c r="BI64" s="62">
        <v>5.78</v>
      </c>
      <c r="BJ64" s="62">
        <v>6.2</v>
      </c>
      <c r="BK64" s="62">
        <v>6.1559939999999997</v>
      </c>
      <c r="BL64" s="57">
        <v>4795700</v>
      </c>
      <c r="BM64" s="63">
        <v>36831</v>
      </c>
      <c r="BN64" s="62">
        <v>3.7083330000000001</v>
      </c>
      <c r="BO64" s="62">
        <v>4.0833329999999997</v>
      </c>
      <c r="BP64" s="62">
        <v>3.4583330000000001</v>
      </c>
      <c r="BQ64" s="62">
        <v>3.5208330000000001</v>
      </c>
      <c r="BR64" s="62">
        <v>3.5208330000000001</v>
      </c>
      <c r="BS64" s="57">
        <v>25117500</v>
      </c>
      <c r="BT64" s="63">
        <v>42339</v>
      </c>
      <c r="BU64" s="62">
        <v>35.950001</v>
      </c>
      <c r="BV64" s="62">
        <v>36.520000000000003</v>
      </c>
      <c r="BW64" s="62">
        <v>33.540000999999997</v>
      </c>
      <c r="BX64" s="62">
        <v>34.009998000000003</v>
      </c>
      <c r="BY64" s="62">
        <v>28.064033999999999</v>
      </c>
      <c r="BZ64" s="57">
        <v>238745800</v>
      </c>
      <c r="CA64" s="63">
        <v>32874</v>
      </c>
      <c r="CB64" s="62">
        <v>5.316541</v>
      </c>
      <c r="CC64" s="62">
        <v>5.5318529999999999</v>
      </c>
      <c r="CD64" s="62">
        <v>4.5712320000000002</v>
      </c>
      <c r="CE64" s="62">
        <v>4.7037310000000003</v>
      </c>
      <c r="CF64" s="62">
        <v>2.031955</v>
      </c>
      <c r="CG64" s="57">
        <v>27647657</v>
      </c>
      <c r="CH64" s="63">
        <v>42036</v>
      </c>
      <c r="CI64" s="62">
        <v>151.16000399999999</v>
      </c>
      <c r="CJ64" s="62">
        <v>183.240005</v>
      </c>
      <c r="CK64" s="62">
        <v>150.28999300000001</v>
      </c>
      <c r="CL64" s="62">
        <v>180.60000600000001</v>
      </c>
      <c r="CM64" s="62">
        <v>180.60000600000001</v>
      </c>
      <c r="CN64" s="57">
        <v>19288200</v>
      </c>
      <c r="CO64" s="63">
        <v>37653</v>
      </c>
      <c r="CP64" s="62">
        <v>8.23</v>
      </c>
      <c r="CQ64" s="62">
        <v>8.64</v>
      </c>
      <c r="CR64" s="62">
        <v>6.55</v>
      </c>
      <c r="CS64" s="62">
        <v>7.71</v>
      </c>
      <c r="CT64" s="62">
        <v>6.5469549999999996</v>
      </c>
      <c r="CU64" s="57">
        <v>70653800</v>
      </c>
    </row>
    <row r="65" spans="2:99" x14ac:dyDescent="0.15">
      <c r="B65" s="63">
        <v>32905</v>
      </c>
      <c r="C65" s="57">
        <v>0.30803599999999998</v>
      </c>
      <c r="D65" s="57">
        <v>0.31473200000000001</v>
      </c>
      <c r="E65" s="57">
        <v>0.28794599999999998</v>
      </c>
      <c r="F65" s="57">
        <v>0.30357099999999998</v>
      </c>
      <c r="G65" s="57">
        <v>0.243898</v>
      </c>
      <c r="H65" s="57">
        <v>2483891200</v>
      </c>
      <c r="I65" s="63">
        <v>32905</v>
      </c>
      <c r="J65" s="57">
        <v>10.5625</v>
      </c>
      <c r="K65" s="57">
        <v>11.28125</v>
      </c>
      <c r="L65" s="57">
        <v>10.1875</v>
      </c>
      <c r="M65" s="57">
        <v>11.125</v>
      </c>
      <c r="N65" s="57">
        <v>4.6017950000000001</v>
      </c>
      <c r="O65" s="57">
        <v>23070800</v>
      </c>
      <c r="P65" s="63">
        <v>32905</v>
      </c>
      <c r="Q65" s="57">
        <v>7.6923370000000002</v>
      </c>
      <c r="R65" s="57">
        <v>7.8532650000000004</v>
      </c>
      <c r="S65" s="57">
        <v>7.0164410000000004</v>
      </c>
      <c r="T65" s="57">
        <v>7.4992239999999999</v>
      </c>
      <c r="U65" s="57">
        <v>4.3137460000000001</v>
      </c>
      <c r="V65" s="57">
        <v>91299236</v>
      </c>
      <c r="W65" s="63">
        <v>32905</v>
      </c>
      <c r="X65" s="57">
        <v>4.3046879999999996</v>
      </c>
      <c r="Y65" s="57">
        <v>4.4296879999999996</v>
      </c>
      <c r="Z65" s="57">
        <v>4.1796879999999996</v>
      </c>
      <c r="AA65" s="57">
        <v>4.40625</v>
      </c>
      <c r="AB65" s="57">
        <v>2.1439789999999999</v>
      </c>
      <c r="AC65" s="57">
        <v>180867200</v>
      </c>
      <c r="AD65" s="63">
        <v>44075</v>
      </c>
      <c r="AE65" s="57">
        <v>34.75</v>
      </c>
      <c r="AF65" s="57">
        <v>35.049999</v>
      </c>
      <c r="AG65" s="57">
        <v>28.562000000000001</v>
      </c>
      <c r="AH65" s="57">
        <v>29.950001</v>
      </c>
      <c r="AI65" s="57">
        <v>29.031003999999999</v>
      </c>
      <c r="AJ65" s="57">
        <v>157907600</v>
      </c>
      <c r="AK65" s="63">
        <v>36495</v>
      </c>
      <c r="AL65" s="62">
        <v>10.125</v>
      </c>
      <c r="AM65" s="62">
        <v>11.375</v>
      </c>
      <c r="AN65" s="62">
        <v>9.625</v>
      </c>
      <c r="AO65" s="62">
        <v>11.0625</v>
      </c>
      <c r="AP65" s="62">
        <v>8.9381350000000008</v>
      </c>
      <c r="AQ65" s="57">
        <v>41893000</v>
      </c>
      <c r="AR65" s="63">
        <v>32905</v>
      </c>
      <c r="AS65" s="62">
        <v>22.089614999999998</v>
      </c>
      <c r="AT65" s="62">
        <v>22.202030000000001</v>
      </c>
      <c r="AU65" s="62">
        <v>19.335439999999998</v>
      </c>
      <c r="AV65" s="62">
        <v>20.206657</v>
      </c>
      <c r="AW65" s="62">
        <v>5.023028</v>
      </c>
      <c r="AX65" s="57">
        <v>19154861</v>
      </c>
      <c r="AY65" s="63">
        <v>32905</v>
      </c>
      <c r="AZ65" s="62">
        <v>2.1111110000000002</v>
      </c>
      <c r="BA65" s="62">
        <v>2.1388889999999998</v>
      </c>
      <c r="BB65" s="62">
        <v>2</v>
      </c>
      <c r="BC65" s="62">
        <v>2.1111110000000002</v>
      </c>
      <c r="BD65" s="57">
        <v>0.79718599999999995</v>
      </c>
      <c r="BE65" s="57">
        <v>2747700</v>
      </c>
      <c r="BF65" s="63">
        <v>41730</v>
      </c>
      <c r="BG65" s="62">
        <v>6.23</v>
      </c>
      <c r="BH65" s="62">
        <v>6.73</v>
      </c>
      <c r="BI65" s="62">
        <v>5.3</v>
      </c>
      <c r="BJ65" s="62">
        <v>5.34</v>
      </c>
      <c r="BK65" s="62">
        <v>5.302098</v>
      </c>
      <c r="BL65" s="57">
        <v>1820400</v>
      </c>
      <c r="BM65" s="63">
        <v>36861</v>
      </c>
      <c r="BN65" s="62">
        <v>3.5416669999999999</v>
      </c>
      <c r="BO65" s="62">
        <v>5.9375</v>
      </c>
      <c r="BP65" s="62">
        <v>3.5208330000000001</v>
      </c>
      <c r="BQ65" s="62">
        <v>5.7083329999999997</v>
      </c>
      <c r="BR65" s="62">
        <v>5.7083329999999997</v>
      </c>
      <c r="BS65" s="57">
        <v>35448000</v>
      </c>
      <c r="BT65" s="63">
        <v>42370</v>
      </c>
      <c r="BU65" s="62">
        <v>33.450001</v>
      </c>
      <c r="BV65" s="62">
        <v>33.540000999999997</v>
      </c>
      <c r="BW65" s="62">
        <v>28.32</v>
      </c>
      <c r="BX65" s="62">
        <v>29.639999</v>
      </c>
      <c r="BY65" s="62">
        <v>24.715638999999999</v>
      </c>
      <c r="BZ65" s="57">
        <v>376867600</v>
      </c>
      <c r="CA65" s="63">
        <v>32905</v>
      </c>
      <c r="CB65" s="62">
        <v>4.7534179999999999</v>
      </c>
      <c r="CC65" s="62">
        <v>5.0681050000000001</v>
      </c>
      <c r="CD65" s="62">
        <v>4.7534179999999999</v>
      </c>
      <c r="CE65" s="62">
        <v>5.0018549999999999</v>
      </c>
      <c r="CF65" s="62">
        <v>2.1899410000000001</v>
      </c>
      <c r="CG65" s="57">
        <v>16069496</v>
      </c>
      <c r="CH65" s="63">
        <v>42064</v>
      </c>
      <c r="CI65" s="62">
        <v>180.46000699999999</v>
      </c>
      <c r="CJ65" s="62">
        <v>199</v>
      </c>
      <c r="CK65" s="62">
        <v>178.69000199999999</v>
      </c>
      <c r="CL65" s="62">
        <v>193.11000100000001</v>
      </c>
      <c r="CM65" s="62">
        <v>193.11000100000001</v>
      </c>
      <c r="CN65" s="57">
        <v>21762300</v>
      </c>
      <c r="CO65" s="63">
        <v>37681</v>
      </c>
      <c r="CP65" s="62">
        <v>7.82</v>
      </c>
      <c r="CQ65" s="62">
        <v>9.18</v>
      </c>
      <c r="CR65" s="62">
        <v>7</v>
      </c>
      <c r="CS65" s="62">
        <v>8.74</v>
      </c>
      <c r="CT65" s="62">
        <v>7.4215799999999996</v>
      </c>
      <c r="CU65" s="57">
        <v>61701300</v>
      </c>
    </row>
    <row r="66" spans="2:99" x14ac:dyDescent="0.15">
      <c r="B66" s="63">
        <v>32933</v>
      </c>
      <c r="C66" s="57">
        <v>0.29910700000000001</v>
      </c>
      <c r="D66" s="57">
        <v>0.38727699999999998</v>
      </c>
      <c r="E66" s="57">
        <v>0.296875</v>
      </c>
      <c r="F66" s="57">
        <v>0.359375</v>
      </c>
      <c r="G66" s="57">
        <v>0.289663</v>
      </c>
      <c r="H66" s="57">
        <v>4556473600</v>
      </c>
      <c r="I66" s="63">
        <v>32933</v>
      </c>
      <c r="J66" s="57">
        <v>11.03125</v>
      </c>
      <c r="K66" s="57">
        <v>11.625</v>
      </c>
      <c r="L66" s="57">
        <v>9.46875</v>
      </c>
      <c r="M66" s="57">
        <v>9.6875</v>
      </c>
      <c r="N66" s="57">
        <v>4.0393140000000001</v>
      </c>
      <c r="O66" s="57">
        <v>44566800</v>
      </c>
      <c r="P66" s="63">
        <v>32933</v>
      </c>
      <c r="Q66" s="57">
        <v>7.4670379999999996</v>
      </c>
      <c r="R66" s="57">
        <v>7.5635950000000003</v>
      </c>
      <c r="S66" s="57">
        <v>6.5658440000000002</v>
      </c>
      <c r="T66" s="57">
        <v>6.6302149999999997</v>
      </c>
      <c r="U66" s="57">
        <v>3.8138709999999998</v>
      </c>
      <c r="V66" s="57">
        <v>148457719</v>
      </c>
      <c r="W66" s="63">
        <v>32933</v>
      </c>
      <c r="X66" s="57">
        <v>4.40625</v>
      </c>
      <c r="Y66" s="57">
        <v>4.75</v>
      </c>
      <c r="Z66" s="57">
        <v>4.3515629999999996</v>
      </c>
      <c r="AA66" s="57">
        <v>4.671875</v>
      </c>
      <c r="AB66" s="57">
        <v>2.2732269999999999</v>
      </c>
      <c r="AC66" s="57">
        <v>185136000</v>
      </c>
      <c r="AD66" s="63">
        <v>44105</v>
      </c>
      <c r="AE66" s="57">
        <v>30</v>
      </c>
      <c r="AF66" s="57">
        <v>32.869999</v>
      </c>
      <c r="AG66" s="57">
        <v>29.209999</v>
      </c>
      <c r="AH66" s="57">
        <v>30.59</v>
      </c>
      <c r="AI66" s="57">
        <v>29.651363</v>
      </c>
      <c r="AJ66" s="57">
        <v>125795000</v>
      </c>
      <c r="AK66" s="63">
        <v>36526</v>
      </c>
      <c r="AL66" s="62">
        <v>11.0625</v>
      </c>
      <c r="AM66" s="62">
        <v>11.0625</v>
      </c>
      <c r="AN66" s="62">
        <v>9.4375</v>
      </c>
      <c r="AO66" s="62">
        <v>9.4375</v>
      </c>
      <c r="AP66" s="62">
        <v>7.6251910000000001</v>
      </c>
      <c r="AQ66" s="57">
        <v>31242200</v>
      </c>
      <c r="AR66" s="63">
        <v>32933</v>
      </c>
      <c r="AS66" s="62">
        <v>20.206657</v>
      </c>
      <c r="AT66" s="62">
        <v>21.415123000000001</v>
      </c>
      <c r="AU66" s="62">
        <v>19.728892999999999</v>
      </c>
      <c r="AV66" s="62">
        <v>21.218395000000001</v>
      </c>
      <c r="AW66" s="62">
        <v>5.2745290000000002</v>
      </c>
      <c r="AX66" s="57">
        <v>20446053</v>
      </c>
      <c r="AY66" s="63">
        <v>32933</v>
      </c>
      <c r="AZ66" s="62">
        <v>2.0972219999999999</v>
      </c>
      <c r="BA66" s="62">
        <v>2.1666669999999999</v>
      </c>
      <c r="BB66" s="62">
        <v>2.0277780000000001</v>
      </c>
      <c r="BC66" s="62">
        <v>2.1388889999999998</v>
      </c>
      <c r="BD66" s="57">
        <v>0.80767500000000003</v>
      </c>
      <c r="BE66" s="57">
        <v>2988900</v>
      </c>
      <c r="BF66" s="63">
        <v>41760</v>
      </c>
      <c r="BG66" s="62">
        <v>5.32</v>
      </c>
      <c r="BH66" s="62">
        <v>5.44</v>
      </c>
      <c r="BI66" s="62">
        <v>4.68</v>
      </c>
      <c r="BJ66" s="62">
        <v>4.92</v>
      </c>
      <c r="BK66" s="62">
        <v>4.8850790000000002</v>
      </c>
      <c r="BL66" s="57">
        <v>2241100</v>
      </c>
      <c r="BM66" s="63">
        <v>36892</v>
      </c>
      <c r="BN66" s="62">
        <v>5.7083329999999997</v>
      </c>
      <c r="BO66" s="62">
        <v>6.5416670000000003</v>
      </c>
      <c r="BP66" s="62">
        <v>5.0833329999999997</v>
      </c>
      <c r="BQ66" s="62">
        <v>6.516667</v>
      </c>
      <c r="BR66" s="62">
        <v>6.516667</v>
      </c>
      <c r="BS66" s="57">
        <v>49124400</v>
      </c>
      <c r="BT66" s="63">
        <v>42401</v>
      </c>
      <c r="BU66" s="62">
        <v>29.459999</v>
      </c>
      <c r="BV66" s="62">
        <v>30.25</v>
      </c>
      <c r="BW66" s="62">
        <v>26.690000999999999</v>
      </c>
      <c r="BX66" s="62">
        <v>29.440000999999999</v>
      </c>
      <c r="BY66" s="62">
        <v>24.548863999999998</v>
      </c>
      <c r="BZ66" s="57">
        <v>327574900</v>
      </c>
      <c r="CA66" s="63">
        <v>32933</v>
      </c>
      <c r="CB66" s="62">
        <v>5.0018549999999999</v>
      </c>
      <c r="CC66" s="62">
        <v>5.2337290000000003</v>
      </c>
      <c r="CD66" s="62">
        <v>4.3724829999999999</v>
      </c>
      <c r="CE66" s="62">
        <v>4.5381070000000001</v>
      </c>
      <c r="CF66" s="62">
        <v>1.9869000000000001</v>
      </c>
      <c r="CG66" s="57">
        <v>26867276</v>
      </c>
      <c r="CH66" s="63">
        <v>42095</v>
      </c>
      <c r="CI66" s="62">
        <v>191.94000199999999</v>
      </c>
      <c r="CJ66" s="62">
        <v>194</v>
      </c>
      <c r="CK66" s="62">
        <v>179.770004</v>
      </c>
      <c r="CL66" s="62">
        <v>187.05999800000001</v>
      </c>
      <c r="CM66" s="62">
        <v>187.05999800000001</v>
      </c>
      <c r="CN66" s="57">
        <v>26659400</v>
      </c>
      <c r="CO66" s="63">
        <v>37712</v>
      </c>
      <c r="CP66" s="62">
        <v>8.9</v>
      </c>
      <c r="CQ66" s="62">
        <v>12.5</v>
      </c>
      <c r="CR66" s="62">
        <v>8.59</v>
      </c>
      <c r="CS66" s="62">
        <v>12.41</v>
      </c>
      <c r="CT66" s="62">
        <v>10.537965</v>
      </c>
      <c r="CU66" s="57">
        <v>86454300</v>
      </c>
    </row>
    <row r="67" spans="2:99" x14ac:dyDescent="0.15">
      <c r="B67" s="63">
        <v>32964</v>
      </c>
      <c r="C67" s="57">
        <v>0.35714299999999999</v>
      </c>
      <c r="D67" s="57">
        <v>0.39508900000000002</v>
      </c>
      <c r="E67" s="57">
        <v>0.34040199999999998</v>
      </c>
      <c r="F67" s="57">
        <v>0.35156300000000001</v>
      </c>
      <c r="G67" s="57">
        <v>0.28336600000000001</v>
      </c>
      <c r="H67" s="57">
        <v>3642475200</v>
      </c>
      <c r="I67" s="63">
        <v>32964</v>
      </c>
      <c r="J67" s="57">
        <v>9.625</v>
      </c>
      <c r="K67" s="57">
        <v>9.6875</v>
      </c>
      <c r="L67" s="57">
        <v>8.46875</v>
      </c>
      <c r="M67" s="57">
        <v>9.5</v>
      </c>
      <c r="N67" s="57">
        <v>3.9611350000000001</v>
      </c>
      <c r="O67" s="57">
        <v>26170000</v>
      </c>
      <c r="P67" s="63">
        <v>32964</v>
      </c>
      <c r="Q67" s="57">
        <v>6.6302149999999997</v>
      </c>
      <c r="R67" s="57">
        <v>7.5957800000000004</v>
      </c>
      <c r="S67" s="57">
        <v>6.5658440000000002</v>
      </c>
      <c r="T67" s="57">
        <v>6.9842560000000002</v>
      </c>
      <c r="U67" s="57">
        <v>4.0175260000000002</v>
      </c>
      <c r="V67" s="57">
        <v>81011220</v>
      </c>
      <c r="W67" s="63">
        <v>32964</v>
      </c>
      <c r="X67" s="57">
        <v>4.671875</v>
      </c>
      <c r="Y67" s="57">
        <v>5.078125</v>
      </c>
      <c r="Z67" s="57">
        <v>4.640625</v>
      </c>
      <c r="AA67" s="57">
        <v>4.765625</v>
      </c>
      <c r="AB67" s="57">
        <v>2.3317299999999999</v>
      </c>
      <c r="AC67" s="57">
        <v>168958400</v>
      </c>
      <c r="AD67" s="63">
        <v>44136</v>
      </c>
      <c r="AE67" s="57">
        <v>31.040001</v>
      </c>
      <c r="AF67" s="57">
        <v>33.860000999999997</v>
      </c>
      <c r="AG67" s="57">
        <v>29.535</v>
      </c>
      <c r="AH67" s="57">
        <v>32.939999</v>
      </c>
      <c r="AI67" s="57">
        <v>31.929251000000001</v>
      </c>
      <c r="AJ67" s="57">
        <v>137611100</v>
      </c>
      <c r="AK67" s="63">
        <v>36557</v>
      </c>
      <c r="AL67" s="62">
        <v>9.4375</v>
      </c>
      <c r="AM67" s="62">
        <v>10.6875</v>
      </c>
      <c r="AN67" s="62">
        <v>9.25</v>
      </c>
      <c r="AO67" s="62">
        <v>9.8125</v>
      </c>
      <c r="AP67" s="62">
        <v>7.9281750000000004</v>
      </c>
      <c r="AQ67" s="57">
        <v>44269200</v>
      </c>
      <c r="AR67" s="63">
        <v>32964</v>
      </c>
      <c r="AS67" s="62">
        <v>21.077877000000001</v>
      </c>
      <c r="AT67" s="62">
        <v>22.145823</v>
      </c>
      <c r="AU67" s="62">
        <v>20.740631</v>
      </c>
      <c r="AV67" s="62">
        <v>21.021668999999999</v>
      </c>
      <c r="AW67" s="62">
        <v>5.2256270000000002</v>
      </c>
      <c r="AX67" s="57">
        <v>17385525</v>
      </c>
      <c r="AY67" s="63">
        <v>32964</v>
      </c>
      <c r="AZ67" s="62">
        <v>2.0833330000000001</v>
      </c>
      <c r="BA67" s="62">
        <v>2.3333330000000001</v>
      </c>
      <c r="BB67" s="62">
        <v>2.0277780000000001</v>
      </c>
      <c r="BC67" s="62">
        <v>2.2222219999999999</v>
      </c>
      <c r="BD67" s="57">
        <v>0.84987900000000005</v>
      </c>
      <c r="BE67" s="57">
        <v>3493800</v>
      </c>
      <c r="BF67" s="63">
        <v>41791</v>
      </c>
      <c r="BG67" s="62">
        <v>4.92</v>
      </c>
      <c r="BH67" s="62">
        <v>5.96</v>
      </c>
      <c r="BI67" s="62">
        <v>4.91</v>
      </c>
      <c r="BJ67" s="62">
        <v>5.77</v>
      </c>
      <c r="BK67" s="62">
        <v>5.7290460000000003</v>
      </c>
      <c r="BL67" s="57">
        <v>1243200</v>
      </c>
      <c r="BM67" s="63">
        <v>36923</v>
      </c>
      <c r="BN67" s="62">
        <v>6.4333330000000002</v>
      </c>
      <c r="BO67" s="62">
        <v>6.516667</v>
      </c>
      <c r="BP67" s="62">
        <v>4.6666670000000003</v>
      </c>
      <c r="BQ67" s="62">
        <v>5.86</v>
      </c>
      <c r="BR67" s="62">
        <v>5.86</v>
      </c>
      <c r="BS67" s="57">
        <v>51092700</v>
      </c>
      <c r="BT67" s="63">
        <v>42430</v>
      </c>
      <c r="BU67" s="62">
        <v>30.02</v>
      </c>
      <c r="BV67" s="62">
        <v>32.380001</v>
      </c>
      <c r="BW67" s="62">
        <v>28.92</v>
      </c>
      <c r="BX67" s="62">
        <v>31.43</v>
      </c>
      <c r="BY67" s="62">
        <v>26.208254</v>
      </c>
      <c r="BZ67" s="57">
        <v>269349800</v>
      </c>
      <c r="CA67" s="63">
        <v>32964</v>
      </c>
      <c r="CB67" s="62">
        <v>4.504982</v>
      </c>
      <c r="CC67" s="62">
        <v>4.5381070000000001</v>
      </c>
      <c r="CD67" s="62">
        <v>3.8756089999999999</v>
      </c>
      <c r="CE67" s="62">
        <v>4.0743590000000003</v>
      </c>
      <c r="CF67" s="62">
        <v>1.7838590000000001</v>
      </c>
      <c r="CG67" s="57">
        <v>56076450</v>
      </c>
      <c r="CH67" s="63">
        <v>42125</v>
      </c>
      <c r="CI67" s="62">
        <v>182.36000100000001</v>
      </c>
      <c r="CJ67" s="62">
        <v>191.89999399999999</v>
      </c>
      <c r="CK67" s="62">
        <v>172.16999799999999</v>
      </c>
      <c r="CL67" s="62">
        <v>179.020004</v>
      </c>
      <c r="CM67" s="62">
        <v>179.020004</v>
      </c>
      <c r="CN67" s="57">
        <v>50466300</v>
      </c>
      <c r="CO67" s="63">
        <v>37742</v>
      </c>
      <c r="CP67" s="62">
        <v>12.16</v>
      </c>
      <c r="CQ67" s="62">
        <v>15</v>
      </c>
      <c r="CR67" s="62">
        <v>11.2</v>
      </c>
      <c r="CS67" s="62">
        <v>14.98</v>
      </c>
      <c r="CT67" s="62">
        <v>12.720283999999999</v>
      </c>
      <c r="CU67" s="57">
        <v>109426900</v>
      </c>
    </row>
    <row r="68" spans="2:99" x14ac:dyDescent="0.15">
      <c r="B68" s="63">
        <v>32994</v>
      </c>
      <c r="C68" s="57">
        <v>0.35491099999999998</v>
      </c>
      <c r="D68" s="57">
        <v>0.38169599999999998</v>
      </c>
      <c r="E68" s="57">
        <v>0.34598200000000001</v>
      </c>
      <c r="F68" s="57">
        <v>0.36830400000000002</v>
      </c>
      <c r="G68" s="57">
        <v>0.29686000000000001</v>
      </c>
      <c r="H68" s="57">
        <v>4115630400</v>
      </c>
      <c r="I68" s="63">
        <v>32994</v>
      </c>
      <c r="J68" s="57">
        <v>9.5</v>
      </c>
      <c r="K68" s="57">
        <v>10.0625</v>
      </c>
      <c r="L68" s="57">
        <v>9.1875</v>
      </c>
      <c r="M68" s="57">
        <v>9.6875</v>
      </c>
      <c r="N68" s="57">
        <v>4.0393140000000001</v>
      </c>
      <c r="O68" s="57">
        <v>31929600</v>
      </c>
      <c r="P68" s="63">
        <v>32994</v>
      </c>
      <c r="Q68" s="57">
        <v>6.9842560000000002</v>
      </c>
      <c r="R68" s="57">
        <v>7.9176359999999999</v>
      </c>
      <c r="S68" s="57">
        <v>6.7589569999999997</v>
      </c>
      <c r="T68" s="57">
        <v>7.531409</v>
      </c>
      <c r="U68" s="57">
        <v>4.3713050000000004</v>
      </c>
      <c r="V68" s="57">
        <v>95629211</v>
      </c>
      <c r="W68" s="63">
        <v>32994</v>
      </c>
      <c r="X68" s="57">
        <v>4.765625</v>
      </c>
      <c r="Y68" s="57">
        <v>5.734375</v>
      </c>
      <c r="Z68" s="57">
        <v>4.765625</v>
      </c>
      <c r="AA68" s="57">
        <v>5.640625</v>
      </c>
      <c r="AB68" s="57">
        <v>2.759852</v>
      </c>
      <c r="AC68" s="57">
        <v>231094400</v>
      </c>
      <c r="AD68" s="63">
        <v>44166</v>
      </c>
      <c r="AE68" s="57">
        <v>32.970001000000003</v>
      </c>
      <c r="AF68" s="57">
        <v>35.409999999999997</v>
      </c>
      <c r="AG68" s="57">
        <v>32.75</v>
      </c>
      <c r="AH68" s="57">
        <v>34.659999999999997</v>
      </c>
      <c r="AI68" s="57">
        <v>33.998469999999998</v>
      </c>
      <c r="AJ68" s="57">
        <v>104333000</v>
      </c>
      <c r="AK68" s="63">
        <v>36586</v>
      </c>
      <c r="AL68" s="62">
        <v>9.8125</v>
      </c>
      <c r="AM68" s="62">
        <v>11.4375</v>
      </c>
      <c r="AN68" s="62">
        <v>9.5625</v>
      </c>
      <c r="AO68" s="62">
        <v>10.75</v>
      </c>
      <c r="AP68" s="62">
        <v>8.6856390000000001</v>
      </c>
      <c r="AQ68" s="57">
        <v>30081400</v>
      </c>
      <c r="AR68" s="63">
        <v>32994</v>
      </c>
      <c r="AS68" s="62">
        <v>21.134084999999999</v>
      </c>
      <c r="AT68" s="62">
        <v>24.169298000000001</v>
      </c>
      <c r="AU68" s="62">
        <v>21.077877000000001</v>
      </c>
      <c r="AV68" s="62">
        <v>23.438599</v>
      </c>
      <c r="AW68" s="62">
        <v>5.8982799999999997</v>
      </c>
      <c r="AX68" s="57">
        <v>17091973</v>
      </c>
      <c r="AY68" s="63">
        <v>32994</v>
      </c>
      <c r="AZ68" s="62">
        <v>2.2361110000000002</v>
      </c>
      <c r="BA68" s="62">
        <v>2.3333330000000001</v>
      </c>
      <c r="BB68" s="62">
        <v>2.1944439999999998</v>
      </c>
      <c r="BC68" s="62">
        <v>2.2777780000000001</v>
      </c>
      <c r="BD68" s="57">
        <v>0.87112500000000004</v>
      </c>
      <c r="BE68" s="57">
        <v>4377600</v>
      </c>
      <c r="BF68" s="63">
        <v>41821</v>
      </c>
      <c r="BG68" s="62">
        <v>5.69</v>
      </c>
      <c r="BH68" s="62">
        <v>6.79</v>
      </c>
      <c r="BI68" s="62">
        <v>5.69</v>
      </c>
      <c r="BJ68" s="62">
        <v>6.54</v>
      </c>
      <c r="BK68" s="62">
        <v>6.4935799999999997</v>
      </c>
      <c r="BL68" s="57">
        <v>1161300</v>
      </c>
      <c r="BM68" s="63">
        <v>36951</v>
      </c>
      <c r="BN68" s="62">
        <v>5.8333329999999997</v>
      </c>
      <c r="BO68" s="62">
        <v>5.91</v>
      </c>
      <c r="BP68" s="62">
        <v>4.8333329999999997</v>
      </c>
      <c r="BQ68" s="62">
        <v>5.66</v>
      </c>
      <c r="BR68" s="62">
        <v>5.66</v>
      </c>
      <c r="BS68" s="57">
        <v>24408300</v>
      </c>
      <c r="BT68" s="63">
        <v>42461</v>
      </c>
      <c r="BU68" s="62">
        <v>31.18</v>
      </c>
      <c r="BV68" s="62">
        <v>33.409999999999997</v>
      </c>
      <c r="BW68" s="62">
        <v>29.18</v>
      </c>
      <c r="BX68" s="62">
        <v>31.799999</v>
      </c>
      <c r="BY68" s="62">
        <v>26.849333000000001</v>
      </c>
      <c r="BZ68" s="57">
        <v>249350000</v>
      </c>
      <c r="CA68" s="63">
        <v>32994</v>
      </c>
      <c r="CB68" s="62">
        <v>4.0577959999999997</v>
      </c>
      <c r="CC68" s="62">
        <v>5.0515420000000004</v>
      </c>
      <c r="CD68" s="62">
        <v>4.0246709999999997</v>
      </c>
      <c r="CE68" s="62">
        <v>4.9356049999999998</v>
      </c>
      <c r="CF68" s="62">
        <v>2.1980650000000002</v>
      </c>
      <c r="CG68" s="57">
        <v>27709545</v>
      </c>
      <c r="CH68" s="63">
        <v>42156</v>
      </c>
      <c r="CI68" s="62">
        <v>179.179993</v>
      </c>
      <c r="CJ68" s="62">
        <v>181.89999399999999</v>
      </c>
      <c r="CK68" s="62">
        <v>166.53999300000001</v>
      </c>
      <c r="CL68" s="62">
        <v>171.25</v>
      </c>
      <c r="CM68" s="62">
        <v>171.25</v>
      </c>
      <c r="CN68" s="57">
        <v>36113900</v>
      </c>
      <c r="CO68" s="63">
        <v>37773</v>
      </c>
      <c r="CP68" s="62">
        <v>15.21</v>
      </c>
      <c r="CQ68" s="62">
        <v>16.200001</v>
      </c>
      <c r="CR68" s="62">
        <v>12.95</v>
      </c>
      <c r="CS68" s="62">
        <v>13.79</v>
      </c>
      <c r="CT68" s="62">
        <v>11.709794</v>
      </c>
      <c r="CU68" s="57">
        <v>99394600</v>
      </c>
    </row>
    <row r="69" spans="2:99" x14ac:dyDescent="0.15">
      <c r="B69" s="63">
        <v>33025</v>
      </c>
      <c r="C69" s="57">
        <v>0.36942000000000003</v>
      </c>
      <c r="D69" s="57">
        <v>0.40067000000000003</v>
      </c>
      <c r="E69" s="57">
        <v>0.33482099999999998</v>
      </c>
      <c r="F69" s="57">
        <v>0.39955400000000002</v>
      </c>
      <c r="G69" s="57">
        <v>0.32294099999999998</v>
      </c>
      <c r="H69" s="57">
        <v>3952054400</v>
      </c>
      <c r="I69" s="63">
        <v>33025</v>
      </c>
      <c r="J69" s="57">
        <v>9.75</v>
      </c>
      <c r="K69" s="57">
        <v>11.0625</v>
      </c>
      <c r="L69" s="57">
        <v>9.125</v>
      </c>
      <c r="M69" s="57">
        <v>9.375</v>
      </c>
      <c r="N69" s="57">
        <v>3.9454729999999998</v>
      </c>
      <c r="O69" s="57">
        <v>29720000</v>
      </c>
      <c r="P69" s="63">
        <v>33025</v>
      </c>
      <c r="Q69" s="57">
        <v>7.6279659999999998</v>
      </c>
      <c r="R69" s="57">
        <v>8.2394909999999992</v>
      </c>
      <c r="S69" s="57">
        <v>7.5635950000000003</v>
      </c>
      <c r="T69" s="57">
        <v>7.9176359999999999</v>
      </c>
      <c r="U69" s="57">
        <v>4.5954730000000001</v>
      </c>
      <c r="V69" s="57">
        <v>122965270</v>
      </c>
      <c r="W69" s="63">
        <v>33025</v>
      </c>
      <c r="X69" s="57">
        <v>5.640625</v>
      </c>
      <c r="Y69" s="57">
        <v>5.859375</v>
      </c>
      <c r="Z69" s="57">
        <v>5.296875</v>
      </c>
      <c r="AA69" s="57">
        <v>5.546875</v>
      </c>
      <c r="AB69" s="57">
        <v>2.7139799999999998</v>
      </c>
      <c r="AC69" s="57">
        <v>166025600</v>
      </c>
      <c r="AD69" s="63">
        <v>44197</v>
      </c>
      <c r="AE69" s="57">
        <v>34.590000000000003</v>
      </c>
      <c r="AF69" s="57">
        <v>35.294998</v>
      </c>
      <c r="AG69" s="57">
        <v>31.6</v>
      </c>
      <c r="AH69" s="57">
        <v>33.509998000000003</v>
      </c>
      <c r="AI69" s="57">
        <v>32.870418999999998</v>
      </c>
      <c r="AJ69" s="57">
        <v>130070500</v>
      </c>
      <c r="AK69" s="63">
        <v>36617</v>
      </c>
      <c r="AL69" s="62">
        <v>10.75</v>
      </c>
      <c r="AM69" s="62">
        <v>11.4375</v>
      </c>
      <c r="AN69" s="62">
        <v>9.9375</v>
      </c>
      <c r="AO69" s="62">
        <v>11.3125</v>
      </c>
      <c r="AP69" s="62">
        <v>9.1401299999999992</v>
      </c>
      <c r="AQ69" s="57">
        <v>23777800</v>
      </c>
      <c r="AR69" s="63">
        <v>33025</v>
      </c>
      <c r="AS69" s="62">
        <v>23.326183</v>
      </c>
      <c r="AT69" s="62">
        <v>23.775845</v>
      </c>
      <c r="AU69" s="62">
        <v>21.583746000000001</v>
      </c>
      <c r="AV69" s="62">
        <v>22.314444999999999</v>
      </c>
      <c r="AW69" s="62">
        <v>5.615386</v>
      </c>
      <c r="AX69" s="57">
        <v>13525733</v>
      </c>
      <c r="AY69" s="63">
        <v>33025</v>
      </c>
      <c r="AZ69" s="62">
        <v>2.25</v>
      </c>
      <c r="BA69" s="62">
        <v>2.5972219999999999</v>
      </c>
      <c r="BB69" s="62">
        <v>2.25</v>
      </c>
      <c r="BC69" s="62">
        <v>2.4444439999999998</v>
      </c>
      <c r="BD69" s="57">
        <v>0.93486599999999997</v>
      </c>
      <c r="BE69" s="57">
        <v>6068700</v>
      </c>
      <c r="BF69" s="63">
        <v>41852</v>
      </c>
      <c r="BG69" s="62">
        <v>6.45</v>
      </c>
      <c r="BH69" s="62">
        <v>7.5</v>
      </c>
      <c r="BI69" s="62">
        <v>6.31</v>
      </c>
      <c r="BJ69" s="62">
        <v>7.03</v>
      </c>
      <c r="BK69" s="62">
        <v>6.9897600000000004</v>
      </c>
      <c r="BL69" s="57">
        <v>1435800</v>
      </c>
      <c r="BM69" s="63">
        <v>36982</v>
      </c>
      <c r="BN69" s="62">
        <v>5.6266670000000003</v>
      </c>
      <c r="BO69" s="62">
        <v>5.9166670000000003</v>
      </c>
      <c r="BP69" s="62">
        <v>5.3333329999999997</v>
      </c>
      <c r="BQ69" s="62">
        <v>5.8666669999999996</v>
      </c>
      <c r="BR69" s="62">
        <v>5.8666669999999996</v>
      </c>
      <c r="BS69" s="57">
        <v>31443600</v>
      </c>
      <c r="BT69" s="63">
        <v>42491</v>
      </c>
      <c r="BU69" s="62">
        <v>32.049999</v>
      </c>
      <c r="BV69" s="62">
        <v>32.119999</v>
      </c>
      <c r="BW69" s="62">
        <v>30.17</v>
      </c>
      <c r="BX69" s="62">
        <v>31.280000999999999</v>
      </c>
      <c r="BY69" s="62">
        <v>26.410284000000001</v>
      </c>
      <c r="BZ69" s="57">
        <v>210049700</v>
      </c>
      <c r="CA69" s="63">
        <v>33025</v>
      </c>
      <c r="CB69" s="62">
        <v>4.9356049999999998</v>
      </c>
      <c r="CC69" s="62">
        <v>5.2006040000000002</v>
      </c>
      <c r="CD69" s="62">
        <v>4.1406080000000003</v>
      </c>
      <c r="CE69" s="62">
        <v>4.2234210000000001</v>
      </c>
      <c r="CF69" s="62">
        <v>1.8808959999999999</v>
      </c>
      <c r="CG69" s="57">
        <v>16362329</v>
      </c>
      <c r="CH69" s="63">
        <v>42186</v>
      </c>
      <c r="CI69" s="62">
        <v>172.970001</v>
      </c>
      <c r="CJ69" s="62">
        <v>189.990005</v>
      </c>
      <c r="CK69" s="62">
        <v>168.729996</v>
      </c>
      <c r="CL69" s="62">
        <v>185.86000100000001</v>
      </c>
      <c r="CM69" s="62">
        <v>185.86000100000001</v>
      </c>
      <c r="CN69" s="57">
        <v>34422900</v>
      </c>
      <c r="CO69" s="63">
        <v>37803</v>
      </c>
      <c r="CP69" s="62">
        <v>13.49</v>
      </c>
      <c r="CQ69" s="62">
        <v>16.100000000000001</v>
      </c>
      <c r="CR69" s="62">
        <v>11.52</v>
      </c>
      <c r="CS69" s="62">
        <v>13.36</v>
      </c>
      <c r="CT69" s="62">
        <v>11.344658000000001</v>
      </c>
      <c r="CU69" s="57">
        <v>96626600</v>
      </c>
    </row>
    <row r="70" spans="2:99" x14ac:dyDescent="0.15">
      <c r="B70" s="63">
        <v>33055</v>
      </c>
      <c r="C70" s="57">
        <v>0.39732099999999998</v>
      </c>
      <c r="D70" s="57">
        <v>0.42633900000000002</v>
      </c>
      <c r="E70" s="57">
        <v>0.35714299999999999</v>
      </c>
      <c r="F70" s="57">
        <v>0.375</v>
      </c>
      <c r="G70" s="57">
        <v>0.303095</v>
      </c>
      <c r="H70" s="57">
        <v>4163812800</v>
      </c>
      <c r="I70" s="63">
        <v>33055</v>
      </c>
      <c r="J70" s="57">
        <v>9.375</v>
      </c>
      <c r="K70" s="57">
        <v>9.625</v>
      </c>
      <c r="L70" s="57">
        <v>8.40625</v>
      </c>
      <c r="M70" s="57">
        <v>8.96875</v>
      </c>
      <c r="N70" s="57">
        <v>3.7745009999999999</v>
      </c>
      <c r="O70" s="57">
        <v>24861600</v>
      </c>
      <c r="P70" s="63">
        <v>33055</v>
      </c>
      <c r="Q70" s="57">
        <v>7.949821</v>
      </c>
      <c r="R70" s="57">
        <v>8.2394909999999992</v>
      </c>
      <c r="S70" s="57">
        <v>7.3061109999999996</v>
      </c>
      <c r="T70" s="57">
        <v>7.4992239999999999</v>
      </c>
      <c r="U70" s="57">
        <v>4.3854249999999997</v>
      </c>
      <c r="V70" s="57">
        <v>82101773</v>
      </c>
      <c r="W70" s="63">
        <v>33055</v>
      </c>
      <c r="X70" s="57">
        <v>5.546875</v>
      </c>
      <c r="Y70" s="57">
        <v>6.046875</v>
      </c>
      <c r="Z70" s="57">
        <v>5.453125</v>
      </c>
      <c r="AA70" s="57">
        <v>5.671875</v>
      </c>
      <c r="AB70" s="57">
        <v>2.7877420000000002</v>
      </c>
      <c r="AC70" s="57">
        <v>149644000</v>
      </c>
      <c r="AD70" s="63">
        <v>44228</v>
      </c>
      <c r="AE70" s="57">
        <v>33.459999000000003</v>
      </c>
      <c r="AF70" s="57">
        <v>39.220001000000003</v>
      </c>
      <c r="AG70" s="57">
        <v>32.729999999999997</v>
      </c>
      <c r="AH70" s="57">
        <v>36.380001</v>
      </c>
      <c r="AI70" s="57">
        <v>35.685642000000001</v>
      </c>
      <c r="AJ70" s="57">
        <v>172728500</v>
      </c>
      <c r="AK70" s="63">
        <v>36647</v>
      </c>
      <c r="AL70" s="62">
        <v>11.3125</v>
      </c>
      <c r="AM70" s="62">
        <v>11.875</v>
      </c>
      <c r="AN70" s="62">
        <v>10.875</v>
      </c>
      <c r="AO70" s="62">
        <v>11.5625</v>
      </c>
      <c r="AP70" s="62">
        <v>9.3421190000000003</v>
      </c>
      <c r="AQ70" s="57">
        <v>24334000</v>
      </c>
      <c r="AR70" s="63">
        <v>33055</v>
      </c>
      <c r="AS70" s="62">
        <v>22.314444999999999</v>
      </c>
      <c r="AT70" s="62">
        <v>22.820314</v>
      </c>
      <c r="AU70" s="62">
        <v>20.178554999999999</v>
      </c>
      <c r="AV70" s="62">
        <v>22.202030000000001</v>
      </c>
      <c r="AW70" s="62">
        <v>5.5870990000000003</v>
      </c>
      <c r="AX70" s="57">
        <v>19625432</v>
      </c>
      <c r="AY70" s="63">
        <v>33055</v>
      </c>
      <c r="AZ70" s="62">
        <v>2.4444439999999998</v>
      </c>
      <c r="BA70" s="62">
        <v>2.4444439999999998</v>
      </c>
      <c r="BB70" s="62">
        <v>2.0277780000000001</v>
      </c>
      <c r="BC70" s="62">
        <v>2.0555560000000002</v>
      </c>
      <c r="BD70" s="57">
        <v>0.79429300000000003</v>
      </c>
      <c r="BE70" s="57">
        <v>3583800</v>
      </c>
      <c r="BF70" s="63">
        <v>41883</v>
      </c>
      <c r="BG70" s="62">
        <v>7.17</v>
      </c>
      <c r="BH70" s="62">
        <v>7.41</v>
      </c>
      <c r="BI70" s="62">
        <v>6.45</v>
      </c>
      <c r="BJ70" s="62">
        <v>6.61</v>
      </c>
      <c r="BK70" s="62">
        <v>6.572165</v>
      </c>
      <c r="BL70" s="57">
        <v>1352800</v>
      </c>
      <c r="BM70" s="63">
        <v>37012</v>
      </c>
      <c r="BN70" s="62">
        <v>5.8666669999999996</v>
      </c>
      <c r="BO70" s="62">
        <v>6.766667</v>
      </c>
      <c r="BP70" s="62">
        <v>5.76</v>
      </c>
      <c r="BQ70" s="62">
        <v>6.3</v>
      </c>
      <c r="BR70" s="62">
        <v>6.3</v>
      </c>
      <c r="BS70" s="57">
        <v>43971900</v>
      </c>
      <c r="BT70" s="63">
        <v>42522</v>
      </c>
      <c r="BU70" s="62">
        <v>31.15</v>
      </c>
      <c r="BV70" s="62">
        <v>31.15</v>
      </c>
      <c r="BW70" s="62">
        <v>27.34</v>
      </c>
      <c r="BX70" s="62">
        <v>28.299999</v>
      </c>
      <c r="BY70" s="62">
        <v>23.894217999999999</v>
      </c>
      <c r="BZ70" s="57">
        <v>303560000</v>
      </c>
      <c r="CA70" s="63">
        <v>33055</v>
      </c>
      <c r="CB70" s="62">
        <v>4.2068580000000004</v>
      </c>
      <c r="CC70" s="62">
        <v>4.256545</v>
      </c>
      <c r="CD70" s="62">
        <v>3.345612</v>
      </c>
      <c r="CE70" s="62">
        <v>3.378736</v>
      </c>
      <c r="CF70" s="62">
        <v>1.5047159999999999</v>
      </c>
      <c r="CG70" s="57">
        <v>26931427</v>
      </c>
      <c r="CH70" s="63">
        <v>42217</v>
      </c>
      <c r="CI70" s="62">
        <v>186.94000199999999</v>
      </c>
      <c r="CJ70" s="62">
        <v>195.46000699999999</v>
      </c>
      <c r="CK70" s="62">
        <v>161.91000399999999</v>
      </c>
      <c r="CL70" s="62">
        <v>181.61000100000001</v>
      </c>
      <c r="CM70" s="62">
        <v>181.61000100000001</v>
      </c>
      <c r="CN70" s="57">
        <v>34840000</v>
      </c>
      <c r="CO70" s="63">
        <v>37834</v>
      </c>
      <c r="CP70" s="62">
        <v>13.01</v>
      </c>
      <c r="CQ70" s="62">
        <v>15.17</v>
      </c>
      <c r="CR70" s="62">
        <v>12.21</v>
      </c>
      <c r="CS70" s="62">
        <v>14.98</v>
      </c>
      <c r="CT70" s="62">
        <v>12.720283999999999</v>
      </c>
      <c r="CU70" s="57">
        <v>52894200</v>
      </c>
    </row>
    <row r="71" spans="2:99" x14ac:dyDescent="0.15">
      <c r="B71" s="63">
        <v>33086</v>
      </c>
      <c r="C71" s="57">
        <v>0.375</v>
      </c>
      <c r="D71" s="57">
        <v>0.390625</v>
      </c>
      <c r="E71" s="57">
        <v>0.29910700000000001</v>
      </c>
      <c r="F71" s="57">
        <v>0.33035700000000001</v>
      </c>
      <c r="G71" s="57">
        <v>0.26701200000000003</v>
      </c>
      <c r="H71" s="57">
        <v>3128339200</v>
      </c>
      <c r="I71" s="63">
        <v>33086</v>
      </c>
      <c r="J71" s="57">
        <v>8.90625</v>
      </c>
      <c r="K71" s="57">
        <v>8.90625</v>
      </c>
      <c r="L71" s="57">
        <v>7.5</v>
      </c>
      <c r="M71" s="57">
        <v>8.15625</v>
      </c>
      <c r="N71" s="57">
        <v>3.4325610000000002</v>
      </c>
      <c r="O71" s="57">
        <v>21148000</v>
      </c>
      <c r="P71" s="63">
        <v>33086</v>
      </c>
      <c r="Q71" s="57">
        <v>7.4992239999999999</v>
      </c>
      <c r="R71" s="57">
        <v>7.531409</v>
      </c>
      <c r="S71" s="57">
        <v>5.66465</v>
      </c>
      <c r="T71" s="57">
        <v>6.2118039999999999</v>
      </c>
      <c r="U71" s="57">
        <v>3.6325660000000002</v>
      </c>
      <c r="V71" s="57">
        <v>122125994</v>
      </c>
      <c r="W71" s="63">
        <v>33086</v>
      </c>
      <c r="X71" s="57">
        <v>5.671875</v>
      </c>
      <c r="Y71" s="57">
        <v>5.703125</v>
      </c>
      <c r="Z71" s="57">
        <v>4.65625</v>
      </c>
      <c r="AA71" s="57">
        <v>5.28125</v>
      </c>
      <c r="AB71" s="57">
        <v>2.5957469999999998</v>
      </c>
      <c r="AC71" s="57">
        <v>194630400</v>
      </c>
      <c r="AD71" s="63">
        <v>44256</v>
      </c>
      <c r="AE71" s="57">
        <v>36.779998999999997</v>
      </c>
      <c r="AF71" s="57">
        <v>41.207999999999998</v>
      </c>
      <c r="AG71" s="57">
        <v>36.560001</v>
      </c>
      <c r="AH71" s="57">
        <v>40</v>
      </c>
      <c r="AI71" s="57">
        <v>39.236548999999997</v>
      </c>
      <c r="AJ71" s="57">
        <v>172220300</v>
      </c>
      <c r="AK71" s="63">
        <v>36678</v>
      </c>
      <c r="AL71" s="62">
        <v>11.5625</v>
      </c>
      <c r="AM71" s="62">
        <v>12.6875</v>
      </c>
      <c r="AN71" s="62">
        <v>10.6875</v>
      </c>
      <c r="AO71" s="62">
        <v>10.75</v>
      </c>
      <c r="AP71" s="62">
        <v>8.6856390000000001</v>
      </c>
      <c r="AQ71" s="57">
        <v>25852000</v>
      </c>
      <c r="AR71" s="63">
        <v>33086</v>
      </c>
      <c r="AS71" s="62">
        <v>22.145823</v>
      </c>
      <c r="AT71" s="62">
        <v>22.595483999999999</v>
      </c>
      <c r="AU71" s="62">
        <v>17.761623</v>
      </c>
      <c r="AV71" s="62">
        <v>19.223023999999999</v>
      </c>
      <c r="AW71" s="62">
        <v>4.8943349999999999</v>
      </c>
      <c r="AX71" s="57">
        <v>18514599</v>
      </c>
      <c r="AY71" s="63">
        <v>33086</v>
      </c>
      <c r="AZ71" s="62">
        <v>2.0833330000000001</v>
      </c>
      <c r="BA71" s="62">
        <v>2.1388889999999998</v>
      </c>
      <c r="BB71" s="62">
        <v>1.8333330000000001</v>
      </c>
      <c r="BC71" s="62">
        <v>2.0833330000000001</v>
      </c>
      <c r="BD71" s="57">
        <v>0.80502600000000002</v>
      </c>
      <c r="BE71" s="57">
        <v>4229100</v>
      </c>
      <c r="BF71" s="63">
        <v>41913</v>
      </c>
      <c r="BG71" s="62">
        <v>6.63</v>
      </c>
      <c r="BH71" s="62">
        <v>6.92</v>
      </c>
      <c r="BI71" s="62">
        <v>6.25</v>
      </c>
      <c r="BJ71" s="62">
        <v>6.37</v>
      </c>
      <c r="BK71" s="62">
        <v>6.3335379999999999</v>
      </c>
      <c r="BL71" s="57">
        <v>1865200</v>
      </c>
      <c r="BM71" s="63">
        <v>37043</v>
      </c>
      <c r="BN71" s="62">
        <v>6.3</v>
      </c>
      <c r="BO71" s="62">
        <v>6.9166670000000003</v>
      </c>
      <c r="BP71" s="62">
        <v>5.943333</v>
      </c>
      <c r="BQ71" s="62">
        <v>6.7766669999999998</v>
      </c>
      <c r="BR71" s="62">
        <v>6.7766669999999998</v>
      </c>
      <c r="BS71" s="57">
        <v>24337200</v>
      </c>
      <c r="BT71" s="63">
        <v>42552</v>
      </c>
      <c r="BU71" s="62">
        <v>28.690000999999999</v>
      </c>
      <c r="BV71" s="62">
        <v>32.869999</v>
      </c>
      <c r="BW71" s="62">
        <v>27.52</v>
      </c>
      <c r="BX71" s="62">
        <v>31.540001</v>
      </c>
      <c r="BY71" s="62">
        <v>26.968821999999999</v>
      </c>
      <c r="BZ71" s="57">
        <v>295969400</v>
      </c>
      <c r="CA71" s="63">
        <v>33086</v>
      </c>
      <c r="CB71" s="62">
        <v>3.345612</v>
      </c>
      <c r="CC71" s="62">
        <v>3.345612</v>
      </c>
      <c r="CD71" s="62">
        <v>2.9978009999999999</v>
      </c>
      <c r="CE71" s="62">
        <v>3.1137380000000001</v>
      </c>
      <c r="CF71" s="62">
        <v>1.4116379999999999</v>
      </c>
      <c r="CG71" s="57">
        <v>25804633</v>
      </c>
      <c r="CH71" s="63">
        <v>42248</v>
      </c>
      <c r="CI71" s="62">
        <v>180.529999</v>
      </c>
      <c r="CJ71" s="62">
        <v>195</v>
      </c>
      <c r="CK71" s="62">
        <v>166.33000200000001</v>
      </c>
      <c r="CL71" s="62">
        <v>175.85000600000001</v>
      </c>
      <c r="CM71" s="62">
        <v>175.85000600000001</v>
      </c>
      <c r="CN71" s="57">
        <v>33555500</v>
      </c>
      <c r="CO71" s="63">
        <v>37865</v>
      </c>
      <c r="CP71" s="62">
        <v>15.14</v>
      </c>
      <c r="CQ71" s="62">
        <v>16.799999</v>
      </c>
      <c r="CR71" s="62">
        <v>12.76</v>
      </c>
      <c r="CS71" s="62">
        <v>13.46</v>
      </c>
      <c r="CT71" s="62">
        <v>11.429574000000001</v>
      </c>
      <c r="CU71" s="57">
        <v>80714400</v>
      </c>
    </row>
    <row r="72" spans="2:99" x14ac:dyDescent="0.15">
      <c r="B72" s="63">
        <v>33117</v>
      </c>
      <c r="C72" s="57">
        <v>0.32589299999999999</v>
      </c>
      <c r="D72" s="57">
        <v>0.33482099999999998</v>
      </c>
      <c r="E72" s="57">
        <v>0.24330399999999999</v>
      </c>
      <c r="F72" s="57">
        <v>0.25892900000000002</v>
      </c>
      <c r="G72" s="57">
        <v>0.20991299999999999</v>
      </c>
      <c r="H72" s="57">
        <v>2206948800</v>
      </c>
      <c r="I72" s="63">
        <v>33117</v>
      </c>
      <c r="J72" s="57">
        <v>8.21875</v>
      </c>
      <c r="K72" s="57">
        <v>8.28125</v>
      </c>
      <c r="L72" s="57">
        <v>4.5</v>
      </c>
      <c r="M72" s="57">
        <v>5.34375</v>
      </c>
      <c r="N72" s="57">
        <v>2.2731180000000002</v>
      </c>
      <c r="O72" s="57">
        <v>33396000</v>
      </c>
      <c r="P72" s="63">
        <v>33117</v>
      </c>
      <c r="Q72" s="57">
        <v>6.0830609999999998</v>
      </c>
      <c r="R72" s="57">
        <v>6.3405459999999998</v>
      </c>
      <c r="S72" s="57">
        <v>5.0209400000000004</v>
      </c>
      <c r="T72" s="57">
        <v>5.4393510000000003</v>
      </c>
      <c r="U72" s="57">
        <v>3.1808450000000001</v>
      </c>
      <c r="V72" s="57">
        <v>69512256</v>
      </c>
      <c r="W72" s="63">
        <v>33117</v>
      </c>
      <c r="X72" s="57">
        <v>5.28125</v>
      </c>
      <c r="Y72" s="57">
        <v>5.375</v>
      </c>
      <c r="Z72" s="57">
        <v>4.671875</v>
      </c>
      <c r="AA72" s="57">
        <v>4.9375</v>
      </c>
      <c r="AB72" s="57">
        <v>2.4267940000000001</v>
      </c>
      <c r="AC72" s="57">
        <v>119918400</v>
      </c>
      <c r="AD72" s="63">
        <v>44287</v>
      </c>
      <c r="AE72" s="57">
        <v>40.071998999999998</v>
      </c>
      <c r="AF72" s="57">
        <v>41.98</v>
      </c>
      <c r="AG72" s="57">
        <v>39.370998</v>
      </c>
      <c r="AH72" s="57">
        <v>41.290000999999997</v>
      </c>
      <c r="AI72" s="57">
        <v>40.916164000000002</v>
      </c>
      <c r="AJ72" s="57">
        <v>128917100</v>
      </c>
      <c r="AK72" s="63">
        <v>36708</v>
      </c>
      <c r="AL72" s="62">
        <v>10.75</v>
      </c>
      <c r="AM72" s="62">
        <v>11.5625</v>
      </c>
      <c r="AN72" s="62">
        <v>10.3125</v>
      </c>
      <c r="AO72" s="62">
        <v>11.125</v>
      </c>
      <c r="AP72" s="62">
        <v>8.9886330000000001</v>
      </c>
      <c r="AQ72" s="57">
        <v>16042400</v>
      </c>
      <c r="AR72" s="63">
        <v>33117</v>
      </c>
      <c r="AS72" s="62">
        <v>18.941986</v>
      </c>
      <c r="AT72" s="62">
        <v>21.471330999999999</v>
      </c>
      <c r="AU72" s="62">
        <v>18.098869000000001</v>
      </c>
      <c r="AV72" s="62">
        <v>21.246500000000001</v>
      </c>
      <c r="AW72" s="62">
        <v>5.4095310000000003</v>
      </c>
      <c r="AX72" s="57">
        <v>14596762</v>
      </c>
      <c r="AY72" s="63">
        <v>33117</v>
      </c>
      <c r="AZ72" s="62">
        <v>2.0833330000000001</v>
      </c>
      <c r="BA72" s="62">
        <v>2.1666669999999999</v>
      </c>
      <c r="BB72" s="62">
        <v>1.7222219999999999</v>
      </c>
      <c r="BC72" s="62">
        <v>1.7777780000000001</v>
      </c>
      <c r="BD72" s="57">
        <v>0.68695600000000001</v>
      </c>
      <c r="BE72" s="57">
        <v>3927600</v>
      </c>
      <c r="BF72" s="63">
        <v>41944</v>
      </c>
      <c r="BG72" s="62">
        <v>6.16</v>
      </c>
      <c r="BH72" s="62">
        <v>6.23</v>
      </c>
      <c r="BI72" s="62">
        <v>5.8</v>
      </c>
      <c r="BJ72" s="62">
        <v>6.08</v>
      </c>
      <c r="BK72" s="62">
        <v>6.0451980000000001</v>
      </c>
      <c r="BL72" s="57">
        <v>736100</v>
      </c>
      <c r="BM72" s="63">
        <v>37073</v>
      </c>
      <c r="BN72" s="62">
        <v>6.85</v>
      </c>
      <c r="BO72" s="62">
        <v>7.5766669999999996</v>
      </c>
      <c r="BP72" s="62">
        <v>6.57</v>
      </c>
      <c r="BQ72" s="62">
        <v>7.1466669999999999</v>
      </c>
      <c r="BR72" s="62">
        <v>7.1466669999999999</v>
      </c>
      <c r="BS72" s="57">
        <v>29613000</v>
      </c>
      <c r="BT72" s="63">
        <v>42583</v>
      </c>
      <c r="BU72" s="62">
        <v>31.540001</v>
      </c>
      <c r="BV72" s="62">
        <v>32.090000000000003</v>
      </c>
      <c r="BW72" s="62">
        <v>29.82</v>
      </c>
      <c r="BX72" s="62">
        <v>31.92</v>
      </c>
      <c r="BY72" s="62">
        <v>27.293745000000001</v>
      </c>
      <c r="BZ72" s="57">
        <v>262310700</v>
      </c>
      <c r="CA72" s="63">
        <v>33117</v>
      </c>
      <c r="CB72" s="62">
        <v>3.1303000000000001</v>
      </c>
      <c r="CC72" s="62">
        <v>3.2462369999999998</v>
      </c>
      <c r="CD72" s="62">
        <v>2.0371790000000001</v>
      </c>
      <c r="CE72" s="62">
        <v>2.3353030000000001</v>
      </c>
      <c r="CF72" s="62">
        <v>1.058729</v>
      </c>
      <c r="CG72" s="57">
        <v>29576723</v>
      </c>
      <c r="CH72" s="63">
        <v>42278</v>
      </c>
      <c r="CI72" s="62">
        <v>176.740005</v>
      </c>
      <c r="CJ72" s="62">
        <v>194.91999799999999</v>
      </c>
      <c r="CK72" s="62">
        <v>175.08000200000001</v>
      </c>
      <c r="CL72" s="62">
        <v>190.94000199999999</v>
      </c>
      <c r="CM72" s="62">
        <v>190.94000199999999</v>
      </c>
      <c r="CN72" s="57">
        <v>33831500</v>
      </c>
      <c r="CO72" s="63">
        <v>37895</v>
      </c>
      <c r="CP72" s="62">
        <v>13.56</v>
      </c>
      <c r="CQ72" s="62">
        <v>16.200001</v>
      </c>
      <c r="CR72" s="62">
        <v>13.15</v>
      </c>
      <c r="CS72" s="62">
        <v>15.9</v>
      </c>
      <c r="CT72" s="62">
        <v>13.501502</v>
      </c>
      <c r="CU72" s="57">
        <v>67862800</v>
      </c>
    </row>
    <row r="73" spans="2:99" x14ac:dyDescent="0.15">
      <c r="B73" s="63">
        <v>33147</v>
      </c>
      <c r="C73" s="57">
        <v>0.26339299999999999</v>
      </c>
      <c r="D73" s="57">
        <v>0.28571400000000002</v>
      </c>
      <c r="E73" s="57">
        <v>0.21651799999999999</v>
      </c>
      <c r="F73" s="57">
        <v>0.27455400000000002</v>
      </c>
      <c r="G73" s="57">
        <v>0.22258</v>
      </c>
      <c r="H73" s="57">
        <v>5056116800</v>
      </c>
      <c r="I73" s="63">
        <v>33147</v>
      </c>
      <c r="J73" s="57">
        <v>5.5</v>
      </c>
      <c r="K73" s="57">
        <v>5.625</v>
      </c>
      <c r="L73" s="57">
        <v>4.21875</v>
      </c>
      <c r="M73" s="57">
        <v>4.3125</v>
      </c>
      <c r="N73" s="57">
        <v>1.8344480000000001</v>
      </c>
      <c r="O73" s="57">
        <v>48433200</v>
      </c>
      <c r="P73" s="63">
        <v>33147</v>
      </c>
      <c r="Q73" s="57">
        <v>5.5680930000000002</v>
      </c>
      <c r="R73" s="57">
        <v>5.9221339999999998</v>
      </c>
      <c r="S73" s="57">
        <v>4.5059709999999997</v>
      </c>
      <c r="T73" s="57">
        <v>4.8600120000000002</v>
      </c>
      <c r="U73" s="57">
        <v>2.8420570000000001</v>
      </c>
      <c r="V73" s="57">
        <v>110869766</v>
      </c>
      <c r="W73" s="63">
        <v>33147</v>
      </c>
      <c r="X73" s="57">
        <v>4.984375</v>
      </c>
      <c r="Y73" s="57">
        <v>5.765625</v>
      </c>
      <c r="Z73" s="57">
        <v>4.96875</v>
      </c>
      <c r="AA73" s="57">
        <v>5.609375</v>
      </c>
      <c r="AB73" s="57">
        <v>2.7701739999999999</v>
      </c>
      <c r="AC73" s="57">
        <v>190723200</v>
      </c>
      <c r="AD73" s="63">
        <v>44317</v>
      </c>
      <c r="AE73" s="57">
        <v>41.52</v>
      </c>
      <c r="AF73" s="57">
        <v>44.950001</v>
      </c>
      <c r="AG73" s="57">
        <v>41.509998000000003</v>
      </c>
      <c r="AH73" s="57">
        <v>43.59</v>
      </c>
      <c r="AI73" s="57">
        <v>43.195343000000001</v>
      </c>
      <c r="AJ73" s="57">
        <v>92313400</v>
      </c>
      <c r="AK73" s="63">
        <v>36739</v>
      </c>
      <c r="AL73" s="62">
        <v>11.125</v>
      </c>
      <c r="AM73" s="62">
        <v>12.5625</v>
      </c>
      <c r="AN73" s="62">
        <v>11.125</v>
      </c>
      <c r="AO73" s="62">
        <v>12.4375</v>
      </c>
      <c r="AP73" s="62">
        <v>10.049087999999999</v>
      </c>
      <c r="AQ73" s="57">
        <v>30850200</v>
      </c>
      <c r="AR73" s="63">
        <v>33147</v>
      </c>
      <c r="AS73" s="62">
        <v>21.302707999999999</v>
      </c>
      <c r="AT73" s="62">
        <v>23.775845</v>
      </c>
      <c r="AU73" s="62">
        <v>20.684422999999999</v>
      </c>
      <c r="AV73" s="62">
        <v>23.494806000000001</v>
      </c>
      <c r="AW73" s="62">
        <v>5.9819659999999999</v>
      </c>
      <c r="AX73" s="57">
        <v>26233296</v>
      </c>
      <c r="AY73" s="63">
        <v>33147</v>
      </c>
      <c r="AZ73" s="62">
        <v>1.7777780000000001</v>
      </c>
      <c r="BA73" s="62">
        <v>1.9166669999999999</v>
      </c>
      <c r="BB73" s="62">
        <v>1.625</v>
      </c>
      <c r="BC73" s="62">
        <v>1.7777780000000001</v>
      </c>
      <c r="BD73" s="57">
        <v>0.696793</v>
      </c>
      <c r="BE73" s="57">
        <v>3260700</v>
      </c>
      <c r="BF73" s="63">
        <v>41974</v>
      </c>
      <c r="BG73" s="62">
        <v>5.72</v>
      </c>
      <c r="BH73" s="62">
        <v>5.88</v>
      </c>
      <c r="BI73" s="62">
        <v>3.61</v>
      </c>
      <c r="BJ73" s="62">
        <v>3.93</v>
      </c>
      <c r="BK73" s="62">
        <v>3.907505</v>
      </c>
      <c r="BL73" s="57">
        <v>6719700</v>
      </c>
      <c r="BM73" s="63">
        <v>37104</v>
      </c>
      <c r="BN73" s="62">
        <v>7.1333330000000004</v>
      </c>
      <c r="BO73" s="62">
        <v>7.5333329999999998</v>
      </c>
      <c r="BP73" s="62">
        <v>6.1633329999999997</v>
      </c>
      <c r="BQ73" s="62">
        <v>6.8833330000000004</v>
      </c>
      <c r="BR73" s="62">
        <v>6.8833330000000004</v>
      </c>
      <c r="BS73" s="57">
        <v>23227500</v>
      </c>
      <c r="BT73" s="63">
        <v>42614</v>
      </c>
      <c r="BU73" s="62">
        <v>31.860001</v>
      </c>
      <c r="BV73" s="62">
        <v>32.549999</v>
      </c>
      <c r="BW73" s="62">
        <v>30.129999000000002</v>
      </c>
      <c r="BX73" s="62">
        <v>31.77</v>
      </c>
      <c r="BY73" s="62">
        <v>27.165479999999999</v>
      </c>
      <c r="BZ73" s="57">
        <v>299362600</v>
      </c>
      <c r="CA73" s="63">
        <v>33147</v>
      </c>
      <c r="CB73" s="62">
        <v>2.3849900000000002</v>
      </c>
      <c r="CC73" s="62">
        <v>2.467803</v>
      </c>
      <c r="CD73" s="62">
        <v>1.7556179999999999</v>
      </c>
      <c r="CE73" s="62">
        <v>1.8715550000000001</v>
      </c>
      <c r="CF73" s="57">
        <v>0.84848500000000004</v>
      </c>
      <c r="CG73" s="57">
        <v>35898256</v>
      </c>
      <c r="CH73" s="63">
        <v>42309</v>
      </c>
      <c r="CI73" s="62">
        <v>193.25</v>
      </c>
      <c r="CJ73" s="62">
        <v>193.63000500000001</v>
      </c>
      <c r="CK73" s="62">
        <v>183.05999800000001</v>
      </c>
      <c r="CL73" s="62">
        <v>187.36000100000001</v>
      </c>
      <c r="CM73" s="62">
        <v>187.36000100000001</v>
      </c>
      <c r="CN73" s="57">
        <v>23565900</v>
      </c>
      <c r="CO73" s="63">
        <v>37926</v>
      </c>
      <c r="CP73" s="62">
        <v>15.88</v>
      </c>
      <c r="CQ73" s="62">
        <v>17.549999</v>
      </c>
      <c r="CR73" s="62">
        <v>14.87</v>
      </c>
      <c r="CS73" s="62">
        <v>16.209999</v>
      </c>
      <c r="CT73" s="62">
        <v>13.764739000000001</v>
      </c>
      <c r="CU73" s="57">
        <v>55736400</v>
      </c>
    </row>
    <row r="74" spans="2:99" x14ac:dyDescent="0.15">
      <c r="B74" s="63">
        <v>33178</v>
      </c>
      <c r="C74" s="57">
        <v>0.27232099999999998</v>
      </c>
      <c r="D74" s="57">
        <v>0.34375</v>
      </c>
      <c r="E74" s="57">
        <v>0.265625</v>
      </c>
      <c r="F74" s="57">
        <v>0.328125</v>
      </c>
      <c r="G74" s="57">
        <v>0.26601000000000002</v>
      </c>
      <c r="H74" s="57">
        <v>3254608000</v>
      </c>
      <c r="I74" s="63">
        <v>33178</v>
      </c>
      <c r="J74" s="57">
        <v>4.34375</v>
      </c>
      <c r="K74" s="57">
        <v>6.5</v>
      </c>
      <c r="L74" s="57">
        <v>4.3125</v>
      </c>
      <c r="M74" s="57">
        <v>6</v>
      </c>
      <c r="N74" s="57">
        <v>2.5522749999999998</v>
      </c>
      <c r="O74" s="57">
        <v>59247600</v>
      </c>
      <c r="P74" s="63">
        <v>33178</v>
      </c>
      <c r="Q74" s="57">
        <v>4.8921979999999996</v>
      </c>
      <c r="R74" s="57">
        <v>5.8577630000000003</v>
      </c>
      <c r="S74" s="57">
        <v>4.6668989999999999</v>
      </c>
      <c r="T74" s="57">
        <v>5.2784240000000002</v>
      </c>
      <c r="U74" s="57">
        <v>3.1207129999999998</v>
      </c>
      <c r="V74" s="57">
        <v>106689315</v>
      </c>
      <c r="W74" s="63">
        <v>33178</v>
      </c>
      <c r="X74" s="57">
        <v>5.609375</v>
      </c>
      <c r="Y74" s="57">
        <v>5.875</v>
      </c>
      <c r="Z74" s="57">
        <v>5.4375</v>
      </c>
      <c r="AA74" s="57">
        <v>5.78125</v>
      </c>
      <c r="AB74" s="57">
        <v>2.8550550000000001</v>
      </c>
      <c r="AC74" s="57">
        <v>142465600</v>
      </c>
      <c r="AD74" s="63">
        <v>44348</v>
      </c>
      <c r="AE74" s="57">
        <v>43.720001000000003</v>
      </c>
      <c r="AF74" s="57">
        <v>44.334999000000003</v>
      </c>
      <c r="AG74" s="57">
        <v>39.770000000000003</v>
      </c>
      <c r="AH74" s="57">
        <v>40.779998999999997</v>
      </c>
      <c r="AI74" s="57">
        <v>40.779998999999997</v>
      </c>
      <c r="AJ74" s="57">
        <v>101728800</v>
      </c>
      <c r="AK74" s="63">
        <v>36770</v>
      </c>
      <c r="AL74" s="62">
        <v>12.4375</v>
      </c>
      <c r="AM74" s="62">
        <v>13.125</v>
      </c>
      <c r="AN74" s="62">
        <v>11.75</v>
      </c>
      <c r="AO74" s="62">
        <v>12.9375</v>
      </c>
      <c r="AP74" s="62">
        <v>10.453068</v>
      </c>
      <c r="AQ74" s="57">
        <v>39864800</v>
      </c>
      <c r="AR74" s="63">
        <v>33178</v>
      </c>
      <c r="AS74" s="62">
        <v>23.663429000000001</v>
      </c>
      <c r="AT74" s="62">
        <v>24.506544000000002</v>
      </c>
      <c r="AU74" s="62">
        <v>22.370653000000001</v>
      </c>
      <c r="AV74" s="62">
        <v>24.450336</v>
      </c>
      <c r="AW74" s="62">
        <v>6.3001519999999998</v>
      </c>
      <c r="AX74" s="57">
        <v>18585541</v>
      </c>
      <c r="AY74" s="63">
        <v>33178</v>
      </c>
      <c r="AZ74" s="62">
        <v>1.75</v>
      </c>
      <c r="BA74" s="62">
        <v>1.7916669999999999</v>
      </c>
      <c r="BB74" s="62">
        <v>1.611111</v>
      </c>
      <c r="BC74" s="62">
        <v>1.6944440000000001</v>
      </c>
      <c r="BD74" s="57">
        <v>0.66413100000000003</v>
      </c>
      <c r="BE74" s="57">
        <v>4253400</v>
      </c>
      <c r="BF74" s="63">
        <v>42005</v>
      </c>
      <c r="BG74" s="62">
        <v>4.0599999999999996</v>
      </c>
      <c r="BH74" s="62">
        <v>4.12</v>
      </c>
      <c r="BI74" s="62">
        <v>3.6</v>
      </c>
      <c r="BJ74" s="62">
        <v>3.65</v>
      </c>
      <c r="BK74" s="62">
        <v>3.6291069999999999</v>
      </c>
      <c r="BL74" s="57">
        <v>1476500</v>
      </c>
      <c r="BM74" s="63">
        <v>37135</v>
      </c>
      <c r="BN74" s="62">
        <v>6.8</v>
      </c>
      <c r="BO74" s="62">
        <v>7.12</v>
      </c>
      <c r="BP74" s="62">
        <v>5.5666669999999998</v>
      </c>
      <c r="BQ74" s="62">
        <v>6.7833329999999998</v>
      </c>
      <c r="BR74" s="62">
        <v>6.7833329999999998</v>
      </c>
      <c r="BS74" s="57">
        <v>20444700</v>
      </c>
      <c r="BT74" s="63">
        <v>42644</v>
      </c>
      <c r="BU74" s="62">
        <v>31.639999</v>
      </c>
      <c r="BV74" s="62">
        <v>33.080002</v>
      </c>
      <c r="BW74" s="62">
        <v>30.879999000000002</v>
      </c>
      <c r="BX74" s="62">
        <v>31.6</v>
      </c>
      <c r="BY74" s="62">
        <v>27.343615</v>
      </c>
      <c r="BZ74" s="57">
        <v>244472800</v>
      </c>
      <c r="CA74" s="63">
        <v>33178</v>
      </c>
      <c r="CB74" s="62">
        <v>1.9046799999999999</v>
      </c>
      <c r="CC74" s="62">
        <v>2.6168650000000002</v>
      </c>
      <c r="CD74" s="62">
        <v>1.8549929999999999</v>
      </c>
      <c r="CE74" s="62">
        <v>2.3849900000000002</v>
      </c>
      <c r="CF74" s="62">
        <v>1.1135949999999999</v>
      </c>
      <c r="CG74" s="57">
        <v>39134497</v>
      </c>
      <c r="CH74" s="63">
        <v>42339</v>
      </c>
      <c r="CI74" s="62">
        <v>187.64999399999999</v>
      </c>
      <c r="CJ74" s="62">
        <v>190.679993</v>
      </c>
      <c r="CK74" s="62">
        <v>173.21000699999999</v>
      </c>
      <c r="CL74" s="62">
        <v>183.10000600000001</v>
      </c>
      <c r="CM74" s="62">
        <v>183.10000600000001</v>
      </c>
      <c r="CN74" s="57">
        <v>25936100</v>
      </c>
      <c r="CO74" s="63">
        <v>37956</v>
      </c>
      <c r="CP74" s="62">
        <v>16.299999</v>
      </c>
      <c r="CQ74" s="62">
        <v>16.969999000000001</v>
      </c>
      <c r="CR74" s="62">
        <v>14.94</v>
      </c>
      <c r="CS74" s="62">
        <v>16.299999</v>
      </c>
      <c r="CT74" s="62">
        <v>13.841162000000001</v>
      </c>
      <c r="CU74" s="57">
        <v>40081400</v>
      </c>
    </row>
    <row r="75" spans="2:99" x14ac:dyDescent="0.15">
      <c r="B75" s="63">
        <v>33208</v>
      </c>
      <c r="C75" s="57">
        <v>0.33258900000000002</v>
      </c>
      <c r="D75" s="57">
        <v>0.40401799999999999</v>
      </c>
      <c r="E75" s="57">
        <v>0.33035700000000001</v>
      </c>
      <c r="F75" s="57">
        <v>0.38392900000000002</v>
      </c>
      <c r="G75" s="57">
        <v>0.31229099999999999</v>
      </c>
      <c r="H75" s="57">
        <v>4094092800</v>
      </c>
      <c r="I75" s="63">
        <v>33208</v>
      </c>
      <c r="J75" s="57">
        <v>5.96875</v>
      </c>
      <c r="K75" s="57">
        <v>6.875</v>
      </c>
      <c r="L75" s="57">
        <v>5.625</v>
      </c>
      <c r="M75" s="57">
        <v>5.71875</v>
      </c>
      <c r="N75" s="57">
        <v>2.4326370000000002</v>
      </c>
      <c r="O75" s="57">
        <v>38002000</v>
      </c>
      <c r="P75" s="63">
        <v>33208</v>
      </c>
      <c r="Q75" s="57">
        <v>5.2784240000000002</v>
      </c>
      <c r="R75" s="57">
        <v>6.1152470000000001</v>
      </c>
      <c r="S75" s="57">
        <v>5.0209400000000004</v>
      </c>
      <c r="T75" s="57">
        <v>5.3106090000000004</v>
      </c>
      <c r="U75" s="57">
        <v>3.1397430000000002</v>
      </c>
      <c r="V75" s="57">
        <v>105733915</v>
      </c>
      <c r="W75" s="63">
        <v>33208</v>
      </c>
      <c r="X75" s="57">
        <v>5.78125</v>
      </c>
      <c r="Y75" s="57">
        <v>6.125</v>
      </c>
      <c r="Z75" s="57">
        <v>5.703125</v>
      </c>
      <c r="AA75" s="57">
        <v>5.8125</v>
      </c>
      <c r="AB75" s="57">
        <v>2.8830909999999998</v>
      </c>
      <c r="AC75" s="57">
        <v>121091200</v>
      </c>
      <c r="AD75" s="63">
        <v>44378</v>
      </c>
      <c r="AE75" s="57">
        <v>40.924999</v>
      </c>
      <c r="AF75" s="57">
        <v>40.924999</v>
      </c>
      <c r="AG75" s="57">
        <v>38.990001999999997</v>
      </c>
      <c r="AH75" s="57">
        <v>39.159999999999997</v>
      </c>
      <c r="AI75" s="57">
        <v>39.159999999999997</v>
      </c>
      <c r="AJ75" s="57">
        <v>36029800</v>
      </c>
      <c r="AK75" s="63">
        <v>36800</v>
      </c>
      <c r="AL75" s="62">
        <v>13</v>
      </c>
      <c r="AM75" s="62">
        <v>14.3125</v>
      </c>
      <c r="AN75" s="62">
        <v>11.3125</v>
      </c>
      <c r="AO75" s="62">
        <v>13.15625</v>
      </c>
      <c r="AP75" s="62">
        <v>10.629816</v>
      </c>
      <c r="AQ75" s="57">
        <v>22288400</v>
      </c>
      <c r="AR75" s="63">
        <v>33208</v>
      </c>
      <c r="AS75" s="62">
        <v>24.506544000000002</v>
      </c>
      <c r="AT75" s="62">
        <v>25.293453</v>
      </c>
      <c r="AU75" s="62">
        <v>23.944468000000001</v>
      </c>
      <c r="AV75" s="62">
        <v>24.113091000000001</v>
      </c>
      <c r="AW75" s="62">
        <v>6.21326</v>
      </c>
      <c r="AX75" s="57">
        <v>13768137</v>
      </c>
      <c r="AY75" s="63">
        <v>33208</v>
      </c>
      <c r="AZ75" s="62">
        <v>1.6944440000000001</v>
      </c>
      <c r="BA75" s="62">
        <v>1.9722219999999999</v>
      </c>
      <c r="BB75" s="62">
        <v>1.6666669999999999</v>
      </c>
      <c r="BC75" s="62">
        <v>1.861111</v>
      </c>
      <c r="BD75" s="57">
        <v>0.72945499999999996</v>
      </c>
      <c r="BE75" s="57">
        <v>5838300</v>
      </c>
      <c r="BF75" s="63">
        <v>42036</v>
      </c>
      <c r="BG75" s="62">
        <v>3.62</v>
      </c>
      <c r="BH75" s="62">
        <v>4.54</v>
      </c>
      <c r="BI75" s="62">
        <v>3.2</v>
      </c>
      <c r="BJ75" s="62">
        <v>4.32</v>
      </c>
      <c r="BK75" s="62">
        <v>4.2952719999999998</v>
      </c>
      <c r="BL75" s="57">
        <v>3182700</v>
      </c>
      <c r="BM75" s="63">
        <v>37165</v>
      </c>
      <c r="BN75" s="62">
        <v>6.7833329999999998</v>
      </c>
      <c r="BO75" s="62">
        <v>6.8</v>
      </c>
      <c r="BP75" s="62">
        <v>5.6166669999999996</v>
      </c>
      <c r="BQ75" s="62">
        <v>6.0666669999999998</v>
      </c>
      <c r="BR75" s="62">
        <v>6.0666669999999998</v>
      </c>
      <c r="BS75" s="57">
        <v>48749700</v>
      </c>
      <c r="BT75" s="63">
        <v>42675</v>
      </c>
      <c r="BU75" s="62">
        <v>31.700001</v>
      </c>
      <c r="BV75" s="62">
        <v>34.979999999999997</v>
      </c>
      <c r="BW75" s="62">
        <v>30.209999</v>
      </c>
      <c r="BX75" s="62">
        <v>34.529998999999997</v>
      </c>
      <c r="BY75" s="62">
        <v>29.878952000000002</v>
      </c>
      <c r="BZ75" s="57">
        <v>314369400</v>
      </c>
      <c r="CA75" s="63">
        <v>33208</v>
      </c>
      <c r="CB75" s="62">
        <v>2.4181149999999998</v>
      </c>
      <c r="CC75" s="62">
        <v>3.0143629999999999</v>
      </c>
      <c r="CD75" s="62">
        <v>2.2856160000000001</v>
      </c>
      <c r="CE75" s="62">
        <v>2.3518659999999998</v>
      </c>
      <c r="CF75" s="62">
        <v>1.0981289999999999</v>
      </c>
      <c r="CG75" s="57">
        <v>43803947</v>
      </c>
      <c r="CH75" s="63">
        <v>42370</v>
      </c>
      <c r="CI75" s="62">
        <v>180.55999800000001</v>
      </c>
      <c r="CJ75" s="62">
        <v>182.03999300000001</v>
      </c>
      <c r="CK75" s="62">
        <v>160.740005</v>
      </c>
      <c r="CL75" s="62">
        <v>171.36000100000001</v>
      </c>
      <c r="CM75" s="62">
        <v>171.36000100000001</v>
      </c>
      <c r="CN75" s="57">
        <v>33538700</v>
      </c>
      <c r="CO75" s="63">
        <v>37987</v>
      </c>
      <c r="CP75" s="62">
        <v>16.389999</v>
      </c>
      <c r="CQ75" s="62">
        <v>21.09</v>
      </c>
      <c r="CR75" s="62">
        <v>16.329999999999998</v>
      </c>
      <c r="CS75" s="62">
        <v>17.48</v>
      </c>
      <c r="CT75" s="62">
        <v>14.843161</v>
      </c>
      <c r="CU75" s="57">
        <v>87241700</v>
      </c>
    </row>
    <row r="76" spans="2:99" x14ac:dyDescent="0.15">
      <c r="B76" s="63">
        <v>33239</v>
      </c>
      <c r="C76" s="57">
        <v>0.38169599999999998</v>
      </c>
      <c r="D76" s="57">
        <v>0.5</v>
      </c>
      <c r="E76" s="57">
        <v>0.375</v>
      </c>
      <c r="F76" s="57">
        <v>0.49553599999999998</v>
      </c>
      <c r="G76" s="57">
        <v>0.40307300000000001</v>
      </c>
      <c r="H76" s="57">
        <v>7037307200</v>
      </c>
      <c r="I76" s="63">
        <v>33239</v>
      </c>
      <c r="J76" s="57">
        <v>5.75</v>
      </c>
      <c r="K76" s="57">
        <v>7.28125</v>
      </c>
      <c r="L76" s="57">
        <v>5.375</v>
      </c>
      <c r="M76" s="57">
        <v>7.03125</v>
      </c>
      <c r="N76" s="57">
        <v>3.0377809999999998</v>
      </c>
      <c r="O76" s="57">
        <v>24684000</v>
      </c>
      <c r="P76" s="63">
        <v>33239</v>
      </c>
      <c r="Q76" s="57">
        <v>5.2784240000000002</v>
      </c>
      <c r="R76" s="57">
        <v>5.9221339999999998</v>
      </c>
      <c r="S76" s="57">
        <v>4.8921979999999996</v>
      </c>
      <c r="T76" s="57">
        <v>5.8577630000000003</v>
      </c>
      <c r="U76" s="57">
        <v>3.5022880000000001</v>
      </c>
      <c r="V76" s="57">
        <v>122341155</v>
      </c>
      <c r="W76" s="63">
        <v>33239</v>
      </c>
      <c r="X76" s="57">
        <v>5.796875</v>
      </c>
      <c r="Y76" s="57">
        <v>6.140625</v>
      </c>
      <c r="Z76" s="57">
        <v>5.328125</v>
      </c>
      <c r="AA76" s="57">
        <v>6.09375</v>
      </c>
      <c r="AB76" s="57">
        <v>3.0225960000000001</v>
      </c>
      <c r="AC76" s="57">
        <v>191629600</v>
      </c>
      <c r="AK76" s="63">
        <v>36831</v>
      </c>
      <c r="AL76" s="62">
        <v>13.1875</v>
      </c>
      <c r="AM76" s="62">
        <v>13.21875</v>
      </c>
      <c r="AN76" s="62">
        <v>12.625</v>
      </c>
      <c r="AO76" s="62">
        <v>12.96875</v>
      </c>
      <c r="AP76" s="62">
        <v>10.478318</v>
      </c>
      <c r="AQ76" s="57">
        <v>10501200</v>
      </c>
      <c r="AR76" s="63">
        <v>33239</v>
      </c>
      <c r="AS76" s="62">
        <v>24.000675000000001</v>
      </c>
      <c r="AT76" s="62">
        <v>24.337921000000001</v>
      </c>
      <c r="AU76" s="62">
        <v>21.415123000000001</v>
      </c>
      <c r="AV76" s="62">
        <v>21.808577</v>
      </c>
      <c r="AW76" s="62">
        <v>5.6194519999999999</v>
      </c>
      <c r="AX76" s="57">
        <v>19219351</v>
      </c>
      <c r="AY76" s="63">
        <v>33239</v>
      </c>
      <c r="AZ76" s="62">
        <v>1.861111</v>
      </c>
      <c r="BA76" s="62">
        <v>1.9722219999999999</v>
      </c>
      <c r="BB76" s="62">
        <v>1.6666669999999999</v>
      </c>
      <c r="BC76" s="62">
        <v>1.9722219999999999</v>
      </c>
      <c r="BD76" s="57">
        <v>0.78407499999999997</v>
      </c>
      <c r="BE76" s="57">
        <v>4015800</v>
      </c>
      <c r="BF76" s="63">
        <v>42064</v>
      </c>
      <c r="BG76" s="62">
        <v>4.54</v>
      </c>
      <c r="BH76" s="62">
        <v>5.17</v>
      </c>
      <c r="BI76" s="62">
        <v>4.4800000000000004</v>
      </c>
      <c r="BJ76" s="62">
        <v>5.1100000000000003</v>
      </c>
      <c r="BK76" s="62">
        <v>5.0807510000000002</v>
      </c>
      <c r="BL76" s="57">
        <v>1268000</v>
      </c>
      <c r="BM76" s="63">
        <v>37196</v>
      </c>
      <c r="BN76" s="62">
        <v>6.0833329999999997</v>
      </c>
      <c r="BO76" s="62">
        <v>7.5866670000000003</v>
      </c>
      <c r="BP76" s="62">
        <v>6.0066670000000002</v>
      </c>
      <c r="BQ76" s="62">
        <v>7.55</v>
      </c>
      <c r="BR76" s="62">
        <v>7.55</v>
      </c>
      <c r="BS76" s="57">
        <v>30327000</v>
      </c>
      <c r="BT76" s="63">
        <v>42705</v>
      </c>
      <c r="BU76" s="62">
        <v>34.810001</v>
      </c>
      <c r="BV76" s="62">
        <v>37.740001999999997</v>
      </c>
      <c r="BW76" s="62">
        <v>34.669998</v>
      </c>
      <c r="BX76" s="62">
        <v>34.840000000000003</v>
      </c>
      <c r="BY76" s="62">
        <v>30.147202</v>
      </c>
      <c r="BZ76" s="57">
        <v>310509400</v>
      </c>
      <c r="CA76" s="63">
        <v>33239</v>
      </c>
      <c r="CB76" s="62">
        <v>2.3518659999999998</v>
      </c>
      <c r="CC76" s="62">
        <v>2.8487390000000001</v>
      </c>
      <c r="CD76" s="62">
        <v>2.1862409999999999</v>
      </c>
      <c r="CE76" s="62">
        <v>2.7659259999999999</v>
      </c>
      <c r="CF76" s="62">
        <v>1.291461</v>
      </c>
      <c r="CG76" s="57">
        <v>34968442</v>
      </c>
      <c r="CH76" s="63">
        <v>42401</v>
      </c>
      <c r="CI76" s="62">
        <v>169.63999899999999</v>
      </c>
      <c r="CJ76" s="62">
        <v>184.720001</v>
      </c>
      <c r="CK76" s="62">
        <v>156.13000500000001</v>
      </c>
      <c r="CL76" s="62">
        <v>179.55999800000001</v>
      </c>
      <c r="CM76" s="62">
        <v>179.55999800000001</v>
      </c>
      <c r="CN76" s="57">
        <v>53218000</v>
      </c>
      <c r="CO76" s="63">
        <v>38018</v>
      </c>
      <c r="CP76" s="62">
        <v>17.450001</v>
      </c>
      <c r="CQ76" s="62">
        <v>19</v>
      </c>
      <c r="CR76" s="62">
        <v>17.129999000000002</v>
      </c>
      <c r="CS76" s="62">
        <v>17.41</v>
      </c>
      <c r="CT76" s="62">
        <v>14.783721</v>
      </c>
      <c r="CU76" s="57">
        <v>45456200</v>
      </c>
    </row>
    <row r="77" spans="2:99" x14ac:dyDescent="0.15">
      <c r="B77" s="63">
        <v>33270</v>
      </c>
      <c r="C77" s="57">
        <v>0.49553599999999998</v>
      </c>
      <c r="D77" s="57">
        <v>0.55580399999999996</v>
      </c>
      <c r="E77" s="57">
        <v>0.48883900000000002</v>
      </c>
      <c r="F77" s="57">
        <v>0.51116099999999998</v>
      </c>
      <c r="G77" s="57">
        <v>0.41578199999999998</v>
      </c>
      <c r="H77" s="57">
        <v>5545780800</v>
      </c>
      <c r="I77" s="63">
        <v>33270</v>
      </c>
      <c r="J77" s="57">
        <v>7.0625</v>
      </c>
      <c r="K77" s="57">
        <v>8.34375</v>
      </c>
      <c r="L77" s="57">
        <v>6.90625</v>
      </c>
      <c r="M77" s="57">
        <v>7.3125</v>
      </c>
      <c r="N77" s="57">
        <v>3.1592920000000002</v>
      </c>
      <c r="O77" s="57">
        <v>27748000</v>
      </c>
      <c r="P77" s="63">
        <v>33270</v>
      </c>
      <c r="Q77" s="57">
        <v>5.9221339999999998</v>
      </c>
      <c r="R77" s="57">
        <v>6.9842560000000002</v>
      </c>
      <c r="S77" s="57">
        <v>5.6968350000000001</v>
      </c>
      <c r="T77" s="57">
        <v>6.1796179999999996</v>
      </c>
      <c r="U77" s="57">
        <v>3.6947209999999999</v>
      </c>
      <c r="V77" s="57">
        <v>123007992</v>
      </c>
      <c r="W77" s="63">
        <v>33270</v>
      </c>
      <c r="X77" s="57">
        <v>6.078125</v>
      </c>
      <c r="Y77" s="57">
        <v>6.796875</v>
      </c>
      <c r="Z77" s="57">
        <v>5.875</v>
      </c>
      <c r="AA77" s="57">
        <v>6.546875</v>
      </c>
      <c r="AB77" s="57">
        <v>3.2473529999999999</v>
      </c>
      <c r="AC77" s="57">
        <v>155142400</v>
      </c>
      <c r="AK77" s="63">
        <v>36861</v>
      </c>
      <c r="AL77" s="62">
        <v>12.90625</v>
      </c>
      <c r="AM77" s="62">
        <v>13.71875</v>
      </c>
      <c r="AN77" s="62">
        <v>11.9375</v>
      </c>
      <c r="AO77" s="62">
        <v>12.84375</v>
      </c>
      <c r="AP77" s="62">
        <v>10.395621</v>
      </c>
      <c r="AQ77" s="57">
        <v>8890200</v>
      </c>
      <c r="AR77" s="63">
        <v>33270</v>
      </c>
      <c r="AS77" s="62">
        <v>21.808577</v>
      </c>
      <c r="AT77" s="62">
        <v>23.663429000000001</v>
      </c>
      <c r="AU77" s="62">
        <v>21.527538</v>
      </c>
      <c r="AV77" s="62">
        <v>22.033407</v>
      </c>
      <c r="AW77" s="62">
        <v>5.7423799999999998</v>
      </c>
      <c r="AX77" s="57">
        <v>18644253</v>
      </c>
      <c r="AY77" s="63">
        <v>33270</v>
      </c>
      <c r="AZ77" s="62">
        <v>1.9166669999999999</v>
      </c>
      <c r="BA77" s="62">
        <v>2.6111110000000002</v>
      </c>
      <c r="BB77" s="62">
        <v>1.9166669999999999</v>
      </c>
      <c r="BC77" s="62">
        <v>2.6111110000000002</v>
      </c>
      <c r="BD77" s="62">
        <v>1.03807</v>
      </c>
      <c r="BE77" s="57">
        <v>6737400</v>
      </c>
      <c r="BF77" s="63">
        <v>42095</v>
      </c>
      <c r="BG77" s="62">
        <v>5.66</v>
      </c>
      <c r="BH77" s="62">
        <v>6.35</v>
      </c>
      <c r="BI77" s="62">
        <v>5.52</v>
      </c>
      <c r="BJ77" s="62">
        <v>6.03</v>
      </c>
      <c r="BK77" s="62">
        <v>5.9954840000000003</v>
      </c>
      <c r="BL77" s="57">
        <v>1700000</v>
      </c>
      <c r="BM77" s="63">
        <v>37226</v>
      </c>
      <c r="BN77" s="62">
        <v>7.5666669999999998</v>
      </c>
      <c r="BO77" s="62">
        <v>8.1666670000000003</v>
      </c>
      <c r="BP77" s="62">
        <v>7.35</v>
      </c>
      <c r="BQ77" s="62">
        <v>8.15</v>
      </c>
      <c r="BR77" s="62">
        <v>8.15</v>
      </c>
      <c r="BS77" s="57">
        <v>26908800</v>
      </c>
      <c r="BT77" s="63">
        <v>42736</v>
      </c>
      <c r="BU77" s="62">
        <v>34.979999999999997</v>
      </c>
      <c r="BV77" s="62">
        <v>38.380001</v>
      </c>
      <c r="BW77" s="62">
        <v>34.840000000000003</v>
      </c>
      <c r="BX77" s="62">
        <v>36.610000999999997</v>
      </c>
      <c r="BY77" s="62">
        <v>32.022433999999997</v>
      </c>
      <c r="BZ77" s="57">
        <v>287500800</v>
      </c>
      <c r="CA77" s="63">
        <v>33270</v>
      </c>
      <c r="CB77" s="62">
        <v>2.799051</v>
      </c>
      <c r="CC77" s="62">
        <v>3.6934230000000001</v>
      </c>
      <c r="CD77" s="62">
        <v>2.799051</v>
      </c>
      <c r="CE77" s="62">
        <v>3.5609229999999998</v>
      </c>
      <c r="CF77" s="62">
        <v>1.7127429999999999</v>
      </c>
      <c r="CG77" s="57">
        <v>40166199</v>
      </c>
      <c r="CH77" s="63">
        <v>42430</v>
      </c>
      <c r="CI77" s="62">
        <v>181.08000200000001</v>
      </c>
      <c r="CJ77" s="62">
        <v>204.61000100000001</v>
      </c>
      <c r="CK77" s="62">
        <v>179.91000399999999</v>
      </c>
      <c r="CL77" s="62">
        <v>202.429993</v>
      </c>
      <c r="CM77" s="62">
        <v>202.429993</v>
      </c>
      <c r="CN77" s="57">
        <v>47628900</v>
      </c>
      <c r="CO77" s="63">
        <v>38047</v>
      </c>
      <c r="CP77" s="62">
        <v>17.600000000000001</v>
      </c>
      <c r="CQ77" s="62">
        <v>18</v>
      </c>
      <c r="CR77" s="62">
        <v>14.94</v>
      </c>
      <c r="CS77" s="62">
        <v>16.59</v>
      </c>
      <c r="CT77" s="62">
        <v>14.087417</v>
      </c>
      <c r="CU77" s="57">
        <v>47919200</v>
      </c>
    </row>
    <row r="78" spans="2:99" x14ac:dyDescent="0.15">
      <c r="B78" s="63">
        <v>33298</v>
      </c>
      <c r="C78" s="57">
        <v>0.50892899999999996</v>
      </c>
      <c r="D78" s="57">
        <v>0.62723200000000001</v>
      </c>
      <c r="E78" s="57">
        <v>0.50892899999999996</v>
      </c>
      <c r="F78" s="57">
        <v>0.60714299999999999</v>
      </c>
      <c r="G78" s="57">
        <v>0.494894</v>
      </c>
      <c r="H78" s="57">
        <v>5210598400</v>
      </c>
      <c r="I78" s="63">
        <v>33298</v>
      </c>
      <c r="J78" s="57">
        <v>7.34375</v>
      </c>
      <c r="K78" s="57">
        <v>8.875</v>
      </c>
      <c r="L78" s="57">
        <v>7.21875</v>
      </c>
      <c r="M78" s="57">
        <v>8.65625</v>
      </c>
      <c r="N78" s="57">
        <v>3.7398449999999999</v>
      </c>
      <c r="O78" s="57">
        <v>39592000</v>
      </c>
      <c r="P78" s="63">
        <v>33298</v>
      </c>
      <c r="Q78" s="57">
        <v>6.1796179999999996</v>
      </c>
      <c r="R78" s="57">
        <v>7.788894</v>
      </c>
      <c r="S78" s="57">
        <v>6.1152470000000001</v>
      </c>
      <c r="T78" s="57">
        <v>7.4348530000000004</v>
      </c>
      <c r="U78" s="57">
        <v>4.4452090000000002</v>
      </c>
      <c r="V78" s="57">
        <v>150213948</v>
      </c>
      <c r="W78" s="63">
        <v>33298</v>
      </c>
      <c r="X78" s="57">
        <v>6.546875</v>
      </c>
      <c r="Y78" s="57">
        <v>6.9375</v>
      </c>
      <c r="Z78" s="57">
        <v>6.390625</v>
      </c>
      <c r="AA78" s="57">
        <v>6.78125</v>
      </c>
      <c r="AB78" s="57">
        <v>3.363607</v>
      </c>
      <c r="AC78" s="57">
        <v>138299200</v>
      </c>
      <c r="AK78" s="63">
        <v>36892</v>
      </c>
      <c r="AL78" s="62">
        <v>12.78125</v>
      </c>
      <c r="AM78" s="62">
        <v>14.6</v>
      </c>
      <c r="AN78" s="62">
        <v>12.78125</v>
      </c>
      <c r="AO78" s="62">
        <v>14</v>
      </c>
      <c r="AP78" s="62">
        <v>11.331483</v>
      </c>
      <c r="AQ78" s="57">
        <v>16460200</v>
      </c>
      <c r="AR78" s="63">
        <v>33298</v>
      </c>
      <c r="AS78" s="62">
        <v>21.920991999999998</v>
      </c>
      <c r="AT78" s="62">
        <v>23.382393</v>
      </c>
      <c r="AU78" s="62">
        <v>21.021668999999999</v>
      </c>
      <c r="AV78" s="62">
        <v>23.101353</v>
      </c>
      <c r="AW78" s="62">
        <v>6.0207079999999999</v>
      </c>
      <c r="AX78" s="57">
        <v>22145333</v>
      </c>
      <c r="AY78" s="63">
        <v>33298</v>
      </c>
      <c r="AZ78" s="62">
        <v>2.5555560000000002</v>
      </c>
      <c r="BA78" s="62">
        <v>2.6111110000000002</v>
      </c>
      <c r="BB78" s="62">
        <v>2.3055560000000002</v>
      </c>
      <c r="BC78" s="62">
        <v>2.4166669999999999</v>
      </c>
      <c r="BD78" s="57">
        <v>0.96076700000000015</v>
      </c>
      <c r="BE78" s="57">
        <v>4053600</v>
      </c>
      <c r="BF78" s="63">
        <v>42125</v>
      </c>
      <c r="BG78" s="62">
        <v>6.05</v>
      </c>
      <c r="BH78" s="62">
        <v>7.11</v>
      </c>
      <c r="BI78" s="62">
        <v>5.8</v>
      </c>
      <c r="BJ78" s="62">
        <v>6.84</v>
      </c>
      <c r="BK78" s="62">
        <v>6.8008480000000002</v>
      </c>
      <c r="BL78" s="57">
        <v>3893100</v>
      </c>
      <c r="BM78" s="63">
        <v>37257</v>
      </c>
      <c r="BN78" s="62">
        <v>8.016667</v>
      </c>
      <c r="BO78" s="62">
        <v>8.2200000000000006</v>
      </c>
      <c r="BP78" s="62">
        <v>7.2366669999999997</v>
      </c>
      <c r="BQ78" s="62">
        <v>8.1333330000000004</v>
      </c>
      <c r="BR78" s="62">
        <v>8.1333330000000004</v>
      </c>
      <c r="BS78" s="57">
        <v>30995100</v>
      </c>
      <c r="BT78" s="63">
        <v>42767</v>
      </c>
      <c r="BU78" s="62">
        <v>36.68</v>
      </c>
      <c r="BV78" s="62">
        <v>38.099997999999999</v>
      </c>
      <c r="BW78" s="62">
        <v>34.720001000000003</v>
      </c>
      <c r="BX78" s="62">
        <v>36.840000000000003</v>
      </c>
      <c r="BY78" s="62">
        <v>32.223613999999998</v>
      </c>
      <c r="BZ78" s="57">
        <v>287888900</v>
      </c>
      <c r="CA78" s="63">
        <v>33298</v>
      </c>
      <c r="CB78" s="62">
        <v>3.5774859999999999</v>
      </c>
      <c r="CC78" s="62">
        <v>4.1074840000000004</v>
      </c>
      <c r="CD78" s="62">
        <v>3.4449860000000001</v>
      </c>
      <c r="CE78" s="62">
        <v>3.8756089999999999</v>
      </c>
      <c r="CF78" s="62">
        <v>1.864101</v>
      </c>
      <c r="CG78" s="57">
        <v>32559378</v>
      </c>
      <c r="CH78" s="63">
        <v>42461</v>
      </c>
      <c r="CI78" s="62">
        <v>203.11999499999999</v>
      </c>
      <c r="CJ78" s="62">
        <v>213.320007</v>
      </c>
      <c r="CK78" s="62">
        <v>193.770004</v>
      </c>
      <c r="CL78" s="62">
        <v>212.240005</v>
      </c>
      <c r="CM78" s="62">
        <v>212.240005</v>
      </c>
      <c r="CN78" s="57">
        <v>46335200</v>
      </c>
      <c r="CO78" s="63">
        <v>38078</v>
      </c>
      <c r="CP78" s="62">
        <v>16.510000000000002</v>
      </c>
      <c r="CQ78" s="62">
        <v>17.829999999999998</v>
      </c>
      <c r="CR78" s="62">
        <v>15.22</v>
      </c>
      <c r="CS78" s="62">
        <v>16.209999</v>
      </c>
      <c r="CT78" s="62">
        <v>13.764739000000001</v>
      </c>
      <c r="CU78" s="57">
        <v>59636200</v>
      </c>
    </row>
    <row r="79" spans="2:99" x14ac:dyDescent="0.15">
      <c r="B79" s="63">
        <v>33329</v>
      </c>
      <c r="C79" s="57">
        <v>0.60714299999999999</v>
      </c>
      <c r="D79" s="57">
        <v>0.65401799999999999</v>
      </c>
      <c r="E79" s="57">
        <v>0.48660700000000001</v>
      </c>
      <c r="F79" s="57">
        <v>0.49107099999999998</v>
      </c>
      <c r="G79" s="57">
        <v>0.400281</v>
      </c>
      <c r="H79" s="57">
        <v>7243051200</v>
      </c>
      <c r="I79" s="63">
        <v>33329</v>
      </c>
      <c r="J79" s="57">
        <v>8.59375</v>
      </c>
      <c r="K79" s="57">
        <v>10.09375</v>
      </c>
      <c r="L79" s="57">
        <v>8.5625</v>
      </c>
      <c r="M79" s="57">
        <v>9.21875</v>
      </c>
      <c r="N79" s="57">
        <v>4.031981</v>
      </c>
      <c r="O79" s="57">
        <v>21466000</v>
      </c>
      <c r="P79" s="63">
        <v>33329</v>
      </c>
      <c r="Q79" s="57">
        <v>7.2095539999999998</v>
      </c>
      <c r="R79" s="57">
        <v>7.8210790000000001</v>
      </c>
      <c r="S79" s="57">
        <v>6.4371020000000003</v>
      </c>
      <c r="T79" s="57">
        <v>6.4371020000000003</v>
      </c>
      <c r="U79" s="57">
        <v>3.8486690000000001</v>
      </c>
      <c r="V79" s="57">
        <v>169408919</v>
      </c>
      <c r="W79" s="63">
        <v>33329</v>
      </c>
      <c r="X79" s="57">
        <v>6.78125</v>
      </c>
      <c r="Y79" s="57">
        <v>7.09375</v>
      </c>
      <c r="Z79" s="57">
        <v>6.421875</v>
      </c>
      <c r="AA79" s="57">
        <v>6.59375</v>
      </c>
      <c r="AB79" s="57">
        <v>3.2856939999999999</v>
      </c>
      <c r="AC79" s="57">
        <v>168044800</v>
      </c>
      <c r="AK79" s="63">
        <v>36923</v>
      </c>
      <c r="AL79" s="62">
        <v>14.05</v>
      </c>
      <c r="AM79" s="62">
        <v>14.35</v>
      </c>
      <c r="AN79" s="62">
        <v>13.4</v>
      </c>
      <c r="AO79" s="62">
        <v>13.48</v>
      </c>
      <c r="AP79" s="62">
        <v>10.910601</v>
      </c>
      <c r="AQ79" s="57">
        <v>13195800</v>
      </c>
      <c r="AR79" s="63">
        <v>33329</v>
      </c>
      <c r="AS79" s="62">
        <v>22.988937</v>
      </c>
      <c r="AT79" s="62">
        <v>23.719639000000001</v>
      </c>
      <c r="AU79" s="62">
        <v>21.302707999999999</v>
      </c>
      <c r="AV79" s="62">
        <v>22.483067999999999</v>
      </c>
      <c r="AW79" s="62">
        <v>5.859572</v>
      </c>
      <c r="AX79" s="57">
        <v>19129506</v>
      </c>
      <c r="AY79" s="63">
        <v>33329</v>
      </c>
      <c r="AZ79" s="62">
        <v>2.4166669999999999</v>
      </c>
      <c r="BA79" s="62">
        <v>2.5277780000000001</v>
      </c>
      <c r="BB79" s="62">
        <v>2.25</v>
      </c>
      <c r="BC79" s="62">
        <v>2.3333330000000001</v>
      </c>
      <c r="BD79" s="57">
        <v>0.93855100000000002</v>
      </c>
      <c r="BE79" s="57">
        <v>3465900</v>
      </c>
      <c r="BF79" s="63">
        <v>42156</v>
      </c>
      <c r="BG79" s="62">
        <v>7</v>
      </c>
      <c r="BH79" s="62">
        <v>7.55</v>
      </c>
      <c r="BI79" s="62">
        <v>5.64</v>
      </c>
      <c r="BJ79" s="62">
        <v>5.97</v>
      </c>
      <c r="BK79" s="62">
        <v>5.9358279999999999</v>
      </c>
      <c r="BL79" s="57">
        <v>2358200</v>
      </c>
      <c r="BM79" s="63">
        <v>37288</v>
      </c>
      <c r="BN79" s="62">
        <v>8.0666670000000007</v>
      </c>
      <c r="BO79" s="62">
        <v>8.1833329999999993</v>
      </c>
      <c r="BP79" s="62">
        <v>7.3666669999999996</v>
      </c>
      <c r="BQ79" s="62">
        <v>7.45</v>
      </c>
      <c r="BR79" s="62">
        <v>7.45</v>
      </c>
      <c r="BS79" s="57">
        <v>21802800</v>
      </c>
      <c r="BT79" s="63">
        <v>42795</v>
      </c>
      <c r="BU79" s="62">
        <v>37.200001</v>
      </c>
      <c r="BV79" s="62">
        <v>38.549999</v>
      </c>
      <c r="BW79" s="62">
        <v>33.790000999999997</v>
      </c>
      <c r="BX79" s="62">
        <v>35.360000999999997</v>
      </c>
      <c r="BY79" s="62">
        <v>30.929071</v>
      </c>
      <c r="BZ79" s="57">
        <v>397935200</v>
      </c>
      <c r="CA79" s="63">
        <v>33329</v>
      </c>
      <c r="CB79" s="62">
        <v>3.8590469999999999</v>
      </c>
      <c r="CC79" s="62">
        <v>3.9584220000000001</v>
      </c>
      <c r="CD79" s="62">
        <v>3.345612</v>
      </c>
      <c r="CE79" s="62">
        <v>3.411861</v>
      </c>
      <c r="CF79" s="62">
        <v>1.6410469999999999</v>
      </c>
      <c r="CG79" s="57">
        <v>47736795</v>
      </c>
      <c r="CH79" s="63">
        <v>42491</v>
      </c>
      <c r="CI79" s="62">
        <v>212.25</v>
      </c>
      <c r="CJ79" s="62">
        <v>233.699997</v>
      </c>
      <c r="CK79" s="62">
        <v>201.03999300000001</v>
      </c>
      <c r="CL79" s="62">
        <v>218.94000199999999</v>
      </c>
      <c r="CM79" s="62">
        <v>218.94000199999999</v>
      </c>
      <c r="CN79" s="57">
        <v>111980500</v>
      </c>
      <c r="CO79" s="63">
        <v>38108</v>
      </c>
      <c r="CP79" s="62">
        <v>16.16</v>
      </c>
      <c r="CQ79" s="62">
        <v>18.829999999999998</v>
      </c>
      <c r="CR79" s="62">
        <v>16.129999000000002</v>
      </c>
      <c r="CS79" s="62">
        <v>18.139999</v>
      </c>
      <c r="CT79" s="62">
        <v>15.403601</v>
      </c>
      <c r="CU79" s="57">
        <v>66843500</v>
      </c>
    </row>
    <row r="80" spans="2:99" x14ac:dyDescent="0.15">
      <c r="B80" s="63">
        <v>33359</v>
      </c>
      <c r="C80" s="57">
        <v>0.42857099999999998</v>
      </c>
      <c r="D80" s="57">
        <v>0.47991099999999998</v>
      </c>
      <c r="E80" s="57">
        <v>0.39285700000000001</v>
      </c>
      <c r="F80" s="57">
        <v>0.41964299999999999</v>
      </c>
      <c r="G80" s="57">
        <v>0.342059</v>
      </c>
      <c r="H80" s="57">
        <v>7972843200</v>
      </c>
      <c r="I80" s="63">
        <v>33359</v>
      </c>
      <c r="J80" s="57">
        <v>9.1875</v>
      </c>
      <c r="K80" s="57">
        <v>10.65625</v>
      </c>
      <c r="L80" s="57">
        <v>8.8125</v>
      </c>
      <c r="M80" s="57">
        <v>10.53125</v>
      </c>
      <c r="N80" s="57">
        <v>4.6060270000000001</v>
      </c>
      <c r="O80" s="57">
        <v>43013200</v>
      </c>
      <c r="P80" s="63">
        <v>33359</v>
      </c>
      <c r="Q80" s="57">
        <v>6.662401</v>
      </c>
      <c r="R80" s="57">
        <v>6.95207</v>
      </c>
      <c r="S80" s="57">
        <v>5.7933919999999999</v>
      </c>
      <c r="T80" s="57">
        <v>6.5980299999999996</v>
      </c>
      <c r="U80" s="57">
        <v>3.9765570000000001</v>
      </c>
      <c r="V80" s="57">
        <v>165171767</v>
      </c>
      <c r="W80" s="63">
        <v>33359</v>
      </c>
      <c r="X80" s="57">
        <v>6.59375</v>
      </c>
      <c r="Y80" s="57">
        <v>7.25</v>
      </c>
      <c r="Z80" s="57">
        <v>6.578125</v>
      </c>
      <c r="AA80" s="57">
        <v>7.15625</v>
      </c>
      <c r="AB80" s="57">
        <v>3.5659900000000002</v>
      </c>
      <c r="AC80" s="57">
        <v>135145600</v>
      </c>
      <c r="AK80" s="63">
        <v>36951</v>
      </c>
      <c r="AL80" s="62">
        <v>13.605</v>
      </c>
      <c r="AM80" s="62">
        <v>13.92</v>
      </c>
      <c r="AN80" s="62">
        <v>13.055</v>
      </c>
      <c r="AO80" s="62">
        <v>13.78</v>
      </c>
      <c r="AP80" s="62">
        <v>11.171488</v>
      </c>
      <c r="AQ80" s="57">
        <v>23081000</v>
      </c>
      <c r="AR80" s="63">
        <v>33359</v>
      </c>
      <c r="AS80" s="62">
        <v>22.483067999999999</v>
      </c>
      <c r="AT80" s="62">
        <v>22.651691</v>
      </c>
      <c r="AU80" s="62">
        <v>20.178554999999999</v>
      </c>
      <c r="AV80" s="62">
        <v>21.190291999999999</v>
      </c>
      <c r="AW80" s="62">
        <v>5.5908740000000003</v>
      </c>
      <c r="AX80" s="57">
        <v>20242121</v>
      </c>
      <c r="AY80" s="63">
        <v>33359</v>
      </c>
      <c r="AZ80" s="62">
        <v>2.3333330000000001</v>
      </c>
      <c r="BA80" s="62">
        <v>2.4722219999999999</v>
      </c>
      <c r="BB80" s="62">
        <v>2.25</v>
      </c>
      <c r="BC80" s="62">
        <v>2.4166669999999999</v>
      </c>
      <c r="BD80" s="57">
        <v>0.97207100000000002</v>
      </c>
      <c r="BE80" s="57">
        <v>5282100</v>
      </c>
      <c r="BF80" s="63">
        <v>42186</v>
      </c>
      <c r="BG80" s="62">
        <v>5.95</v>
      </c>
      <c r="BH80" s="62">
        <v>5.97</v>
      </c>
      <c r="BI80" s="62">
        <v>3.91</v>
      </c>
      <c r="BJ80" s="62">
        <v>4.42</v>
      </c>
      <c r="BK80" s="62">
        <v>4.3947000000000003</v>
      </c>
      <c r="BL80" s="57">
        <v>2191900</v>
      </c>
      <c r="BM80" s="63">
        <v>37316</v>
      </c>
      <c r="BN80" s="62">
        <v>7.4666670000000002</v>
      </c>
      <c r="BO80" s="62">
        <v>8.6933330000000009</v>
      </c>
      <c r="BP80" s="62">
        <v>7.1433330000000002</v>
      </c>
      <c r="BQ80" s="62">
        <v>8.4333329999999993</v>
      </c>
      <c r="BR80" s="62">
        <v>8.4333329999999993</v>
      </c>
      <c r="BS80" s="57">
        <v>54973200</v>
      </c>
      <c r="BT80" s="63">
        <v>42826</v>
      </c>
      <c r="BU80" s="62">
        <v>35.360000999999997</v>
      </c>
      <c r="BV80" s="62">
        <v>35.400002000000001</v>
      </c>
      <c r="BW80" s="62">
        <v>33.369999</v>
      </c>
      <c r="BX80" s="62">
        <v>34.639999000000003</v>
      </c>
      <c r="BY80" s="62">
        <v>30.609300999999999</v>
      </c>
      <c r="BZ80" s="57">
        <v>249493100</v>
      </c>
      <c r="CA80" s="63">
        <v>33359</v>
      </c>
      <c r="CB80" s="62">
        <v>3.378736</v>
      </c>
      <c r="CC80" s="62">
        <v>4.190296</v>
      </c>
      <c r="CD80" s="62">
        <v>3.2793619999999999</v>
      </c>
      <c r="CE80" s="62">
        <v>4.1074840000000004</v>
      </c>
      <c r="CF80" s="62">
        <v>2.0040979999999999</v>
      </c>
      <c r="CG80" s="57">
        <v>39175250</v>
      </c>
      <c r="CH80" s="63">
        <v>42522</v>
      </c>
      <c r="CI80" s="62">
        <v>222.5</v>
      </c>
      <c r="CJ80" s="62">
        <v>229.800003</v>
      </c>
      <c r="CK80" s="62">
        <v>214.05999800000001</v>
      </c>
      <c r="CL80" s="62">
        <v>228.63999899999999</v>
      </c>
      <c r="CM80" s="62">
        <v>228.63999899999999</v>
      </c>
      <c r="CN80" s="57">
        <v>57572700</v>
      </c>
      <c r="CO80" s="63">
        <v>38139</v>
      </c>
      <c r="CP80" s="62">
        <v>17.950001</v>
      </c>
      <c r="CQ80" s="62">
        <v>19.959999</v>
      </c>
      <c r="CR80" s="62">
        <v>17.030000999999999</v>
      </c>
      <c r="CS80" s="62">
        <v>19.899999999999999</v>
      </c>
      <c r="CT80" s="62">
        <v>16.898105999999999</v>
      </c>
      <c r="CU80" s="57">
        <v>49514700</v>
      </c>
    </row>
    <row r="81" spans="2:99" x14ac:dyDescent="0.15">
      <c r="B81" s="63">
        <v>33390</v>
      </c>
      <c r="C81" s="57">
        <v>0.41964299999999999</v>
      </c>
      <c r="D81" s="57">
        <v>0.44196400000000002</v>
      </c>
      <c r="E81" s="57">
        <v>0.359375</v>
      </c>
      <c r="F81" s="57">
        <v>0.37053599999999998</v>
      </c>
      <c r="G81" s="57">
        <v>0.30280400000000002</v>
      </c>
      <c r="H81" s="57">
        <v>4091662400</v>
      </c>
      <c r="I81" s="63">
        <v>33390</v>
      </c>
      <c r="J81" s="57">
        <v>10.40625</v>
      </c>
      <c r="K81" s="57">
        <v>10.6875</v>
      </c>
      <c r="L81" s="57">
        <v>8.875</v>
      </c>
      <c r="M81" s="57">
        <v>8.9375</v>
      </c>
      <c r="N81" s="57">
        <v>3.9089710000000002</v>
      </c>
      <c r="O81" s="57">
        <v>22597200</v>
      </c>
      <c r="P81" s="63">
        <v>33390</v>
      </c>
      <c r="Q81" s="57">
        <v>6.662401</v>
      </c>
      <c r="R81" s="57">
        <v>6.662401</v>
      </c>
      <c r="S81" s="57">
        <v>5.7933919999999999</v>
      </c>
      <c r="T81" s="57">
        <v>5.7933919999999999</v>
      </c>
      <c r="U81" s="57">
        <v>3.4916130000000001</v>
      </c>
      <c r="V81" s="57">
        <v>94084263</v>
      </c>
      <c r="W81" s="63">
        <v>33390</v>
      </c>
      <c r="X81" s="57">
        <v>7.140625</v>
      </c>
      <c r="Y81" s="57">
        <v>7.140625</v>
      </c>
      <c r="Z81" s="57">
        <v>6.703125</v>
      </c>
      <c r="AA81" s="57">
        <v>6.8125</v>
      </c>
      <c r="AB81" s="57">
        <v>3.3946990000000001</v>
      </c>
      <c r="AC81" s="57">
        <v>114236800</v>
      </c>
      <c r="AK81" s="63">
        <v>36982</v>
      </c>
      <c r="AL81" s="62">
        <v>13.975</v>
      </c>
      <c r="AM81" s="62">
        <v>16.299999</v>
      </c>
      <c r="AN81" s="62">
        <v>13.105</v>
      </c>
      <c r="AO81" s="62">
        <v>15.7</v>
      </c>
      <c r="AP81" s="62">
        <v>12.72804</v>
      </c>
      <c r="AQ81" s="57">
        <v>15882000</v>
      </c>
      <c r="AR81" s="63">
        <v>33390</v>
      </c>
      <c r="AS81" s="62">
        <v>21.134084999999999</v>
      </c>
      <c r="AT81" s="62">
        <v>21.246500000000001</v>
      </c>
      <c r="AU81" s="62">
        <v>19.841308999999999</v>
      </c>
      <c r="AV81" s="62">
        <v>21.246500000000001</v>
      </c>
      <c r="AW81" s="62">
        <v>5.6057050000000004</v>
      </c>
      <c r="AX81" s="57">
        <v>17748469</v>
      </c>
      <c r="AY81" s="63">
        <v>33390</v>
      </c>
      <c r="AZ81" s="62">
        <v>2.4166669999999999</v>
      </c>
      <c r="BA81" s="62">
        <v>2.4722219999999999</v>
      </c>
      <c r="BB81" s="62">
        <v>2.2222219999999999</v>
      </c>
      <c r="BC81" s="62">
        <v>2.2777780000000001</v>
      </c>
      <c r="BD81" s="57">
        <v>0.91620400000000002</v>
      </c>
      <c r="BE81" s="57">
        <v>3323700</v>
      </c>
      <c r="BF81" s="63">
        <v>42217</v>
      </c>
      <c r="BG81" s="62">
        <v>4.3899999999999997</v>
      </c>
      <c r="BH81" s="62">
        <v>5</v>
      </c>
      <c r="BI81" s="62">
        <v>3.5</v>
      </c>
      <c r="BJ81" s="62">
        <v>4.04</v>
      </c>
      <c r="BK81" s="62">
        <v>4.0168749999999998</v>
      </c>
      <c r="BL81" s="57">
        <v>4485100</v>
      </c>
      <c r="BM81" s="63">
        <v>37347</v>
      </c>
      <c r="BN81" s="62">
        <v>8.4</v>
      </c>
      <c r="BO81" s="62">
        <v>8.7366670000000006</v>
      </c>
      <c r="BP81" s="62">
        <v>8.2866669999999996</v>
      </c>
      <c r="BQ81" s="62">
        <v>8.64</v>
      </c>
      <c r="BR81" s="62">
        <v>8.64</v>
      </c>
      <c r="BS81" s="57">
        <v>29664900</v>
      </c>
      <c r="BT81" s="63">
        <v>42856</v>
      </c>
      <c r="BU81" s="62">
        <v>34.630001</v>
      </c>
      <c r="BV81" s="62">
        <v>34.650002000000001</v>
      </c>
      <c r="BW81" s="62">
        <v>31.92</v>
      </c>
      <c r="BX81" s="62">
        <v>33.93</v>
      </c>
      <c r="BY81" s="62">
        <v>29.981922000000001</v>
      </c>
      <c r="BZ81" s="57">
        <v>322113200</v>
      </c>
      <c r="CA81" s="63">
        <v>33390</v>
      </c>
      <c r="CB81" s="62">
        <v>4.1240459999999999</v>
      </c>
      <c r="CC81" s="62">
        <v>4.5877939999999997</v>
      </c>
      <c r="CD81" s="62">
        <v>3.610611</v>
      </c>
      <c r="CE81" s="62">
        <v>3.627173</v>
      </c>
      <c r="CF81" s="62">
        <v>1.7697480000000001</v>
      </c>
      <c r="CG81" s="57">
        <v>38143547</v>
      </c>
      <c r="CH81" s="63">
        <v>42552</v>
      </c>
      <c r="CI81" s="62">
        <v>228.679993</v>
      </c>
      <c r="CJ81" s="62">
        <v>244.509995</v>
      </c>
      <c r="CK81" s="62">
        <v>226.80999800000001</v>
      </c>
      <c r="CL81" s="62">
        <v>234.86999499999999</v>
      </c>
      <c r="CM81" s="62">
        <v>234.86999499999999</v>
      </c>
      <c r="CN81" s="57">
        <v>28007600</v>
      </c>
      <c r="CO81" s="63">
        <v>38169</v>
      </c>
      <c r="CP81" s="62">
        <v>19.700001</v>
      </c>
      <c r="CQ81" s="62">
        <v>19.799999</v>
      </c>
      <c r="CR81" s="62">
        <v>16.25</v>
      </c>
      <c r="CS81" s="62">
        <v>17.510000000000002</v>
      </c>
      <c r="CT81" s="62">
        <v>14.868636</v>
      </c>
      <c r="CU81" s="57">
        <v>59982600</v>
      </c>
    </row>
    <row r="82" spans="2:99" x14ac:dyDescent="0.15">
      <c r="B82" s="63">
        <v>33420</v>
      </c>
      <c r="C82" s="57">
        <v>0.37723200000000001</v>
      </c>
      <c r="D82" s="57">
        <v>0.43080400000000002</v>
      </c>
      <c r="E82" s="57">
        <v>0.37276799999999999</v>
      </c>
      <c r="F82" s="57">
        <v>0.41294599999999998</v>
      </c>
      <c r="G82" s="57">
        <v>0.33746100000000001</v>
      </c>
      <c r="H82" s="57">
        <v>3783494400</v>
      </c>
      <c r="I82" s="63">
        <v>33420</v>
      </c>
      <c r="J82" s="57">
        <v>9</v>
      </c>
      <c r="K82" s="57">
        <v>9.6875</v>
      </c>
      <c r="L82" s="57">
        <v>8.46875</v>
      </c>
      <c r="M82" s="57">
        <v>8.6875</v>
      </c>
      <c r="N82" s="57">
        <v>3.833297</v>
      </c>
      <c r="O82" s="57">
        <v>50280400</v>
      </c>
      <c r="P82" s="63">
        <v>33420</v>
      </c>
      <c r="Q82" s="57">
        <v>5.9865050000000002</v>
      </c>
      <c r="R82" s="57">
        <v>6.6945860000000001</v>
      </c>
      <c r="S82" s="57">
        <v>5.6002789999999996</v>
      </c>
      <c r="T82" s="57">
        <v>6.5336590000000001</v>
      </c>
      <c r="U82" s="57">
        <v>3.9775360000000002</v>
      </c>
      <c r="V82" s="57">
        <v>116057658</v>
      </c>
      <c r="W82" s="63">
        <v>33420</v>
      </c>
      <c r="X82" s="57">
        <v>6.8125</v>
      </c>
      <c r="Y82" s="57">
        <v>7.53125</v>
      </c>
      <c r="Z82" s="57">
        <v>6.8125</v>
      </c>
      <c r="AA82" s="57">
        <v>7.515625</v>
      </c>
      <c r="AB82" s="57">
        <v>3.7615219999999998</v>
      </c>
      <c r="AC82" s="57">
        <v>119534400</v>
      </c>
      <c r="AK82" s="63">
        <v>37012</v>
      </c>
      <c r="AL82" s="62">
        <v>15.69</v>
      </c>
      <c r="AM82" s="62">
        <v>16.59</v>
      </c>
      <c r="AN82" s="62">
        <v>15.1</v>
      </c>
      <c r="AO82" s="62">
        <v>16.040001</v>
      </c>
      <c r="AP82" s="62">
        <v>13.003679999999999</v>
      </c>
      <c r="AQ82" s="57">
        <v>10930800</v>
      </c>
      <c r="AR82" s="63">
        <v>33420</v>
      </c>
      <c r="AS82" s="62">
        <v>21.639953999999999</v>
      </c>
      <c r="AT82" s="62">
        <v>22.202030000000001</v>
      </c>
      <c r="AU82" s="62">
        <v>20.684422999999999</v>
      </c>
      <c r="AV82" s="62">
        <v>21.527538</v>
      </c>
      <c r="AW82" s="62">
        <v>5.6798520000000003</v>
      </c>
      <c r="AX82" s="57">
        <v>14426188</v>
      </c>
      <c r="AY82" s="63">
        <v>33420</v>
      </c>
      <c r="AZ82" s="62">
        <v>2.25</v>
      </c>
      <c r="BA82" s="62">
        <v>2.5833330000000001</v>
      </c>
      <c r="BB82" s="62">
        <v>2.25</v>
      </c>
      <c r="BC82" s="62">
        <v>2.5833330000000001</v>
      </c>
      <c r="BD82" s="62">
        <v>1.051053</v>
      </c>
      <c r="BE82" s="57">
        <v>2576700</v>
      </c>
      <c r="BF82" s="63">
        <v>42248</v>
      </c>
      <c r="BG82" s="62">
        <v>3.98</v>
      </c>
      <c r="BH82" s="62">
        <v>5.3</v>
      </c>
      <c r="BI82" s="62">
        <v>3.87</v>
      </c>
      <c r="BJ82" s="62">
        <v>5.28</v>
      </c>
      <c r="BK82" s="62">
        <v>5.2497780000000001</v>
      </c>
      <c r="BL82" s="57">
        <v>1679800</v>
      </c>
      <c r="BM82" s="63">
        <v>37377</v>
      </c>
      <c r="BN82" s="62">
        <v>8.6333330000000004</v>
      </c>
      <c r="BO82" s="62">
        <v>8.73</v>
      </c>
      <c r="BP82" s="62">
        <v>6.5</v>
      </c>
      <c r="BQ82" s="62">
        <v>7.8</v>
      </c>
      <c r="BR82" s="62">
        <v>7.8</v>
      </c>
      <c r="BS82" s="57">
        <v>97123500</v>
      </c>
      <c r="BT82" s="63">
        <v>42887</v>
      </c>
      <c r="BU82" s="62">
        <v>34.060001</v>
      </c>
      <c r="BV82" s="62">
        <v>35.049999</v>
      </c>
      <c r="BW82" s="62">
        <v>33.049999</v>
      </c>
      <c r="BX82" s="62">
        <v>34.93</v>
      </c>
      <c r="BY82" s="62">
        <v>30.865555000000001</v>
      </c>
      <c r="BZ82" s="57">
        <v>260038700</v>
      </c>
      <c r="CA82" s="63">
        <v>33420</v>
      </c>
      <c r="CB82" s="62">
        <v>3.6437349999999999</v>
      </c>
      <c r="CC82" s="62">
        <v>4.2731079999999997</v>
      </c>
      <c r="CD82" s="62">
        <v>3.4615490000000002</v>
      </c>
      <c r="CE82" s="62">
        <v>4.1406080000000003</v>
      </c>
      <c r="CF82" s="62">
        <v>2.0202599999999999</v>
      </c>
      <c r="CG82" s="57">
        <v>43977533</v>
      </c>
      <c r="CH82" s="63">
        <v>42583</v>
      </c>
      <c r="CI82" s="62">
        <v>235.53999300000001</v>
      </c>
      <c r="CJ82" s="62">
        <v>261.75</v>
      </c>
      <c r="CK82" s="62">
        <v>233</v>
      </c>
      <c r="CL82" s="62">
        <v>257.209991</v>
      </c>
      <c r="CM82" s="62">
        <v>257.209991</v>
      </c>
      <c r="CN82" s="57">
        <v>32889700</v>
      </c>
      <c r="CO82" s="63">
        <v>38200</v>
      </c>
      <c r="CP82" s="62">
        <v>17.049999</v>
      </c>
      <c r="CQ82" s="62">
        <v>17.82</v>
      </c>
      <c r="CR82" s="62">
        <v>16.209999</v>
      </c>
      <c r="CS82" s="62">
        <v>17.360001</v>
      </c>
      <c r="CT82" s="62">
        <v>14.741263</v>
      </c>
      <c r="CU82" s="57">
        <v>40112200</v>
      </c>
    </row>
    <row r="83" spans="2:99" x14ac:dyDescent="0.15">
      <c r="B83" s="63">
        <v>33451</v>
      </c>
      <c r="C83" s="57">
        <v>0.41071400000000002</v>
      </c>
      <c r="D83" s="57">
        <v>0.49553599999999998</v>
      </c>
      <c r="E83" s="57">
        <v>0.40848200000000001</v>
      </c>
      <c r="F83" s="57">
        <v>0.47321400000000002</v>
      </c>
      <c r="G83" s="57">
        <v>0.38671299999999997</v>
      </c>
      <c r="H83" s="57">
        <v>4172649600</v>
      </c>
      <c r="I83" s="63">
        <v>33451</v>
      </c>
      <c r="J83" s="57">
        <v>8.6875</v>
      </c>
      <c r="K83" s="57">
        <v>9.9375</v>
      </c>
      <c r="L83" s="57">
        <v>8.625</v>
      </c>
      <c r="M83" s="57">
        <v>9.65625</v>
      </c>
      <c r="N83" s="57">
        <v>4.2607540000000004</v>
      </c>
      <c r="O83" s="57">
        <v>53550800</v>
      </c>
      <c r="P83" s="63">
        <v>33451</v>
      </c>
      <c r="Q83" s="57">
        <v>6.5658440000000002</v>
      </c>
      <c r="R83" s="57">
        <v>7.0808119999999999</v>
      </c>
      <c r="S83" s="57">
        <v>6.1796179999999996</v>
      </c>
      <c r="T83" s="57">
        <v>6.8233280000000001</v>
      </c>
      <c r="U83" s="57">
        <v>4.1538839999999997</v>
      </c>
      <c r="V83" s="57">
        <v>111465141</v>
      </c>
      <c r="W83" s="63">
        <v>33451</v>
      </c>
      <c r="X83" s="57">
        <v>7.515625</v>
      </c>
      <c r="Y83" s="57">
        <v>8.3125</v>
      </c>
      <c r="Z83" s="57">
        <v>7.484375</v>
      </c>
      <c r="AA83" s="57">
        <v>8.21875</v>
      </c>
      <c r="AB83" s="57">
        <v>4.113429</v>
      </c>
      <c r="AC83" s="57">
        <v>150508000</v>
      </c>
      <c r="AK83" s="63">
        <v>37043</v>
      </c>
      <c r="AL83" s="62">
        <v>16</v>
      </c>
      <c r="AM83" s="62">
        <v>17.424999</v>
      </c>
      <c r="AN83" s="62">
        <v>16</v>
      </c>
      <c r="AO83" s="62">
        <v>16.75</v>
      </c>
      <c r="AP83" s="62">
        <v>13.598535999999999</v>
      </c>
      <c r="AQ83" s="57">
        <v>16223000</v>
      </c>
      <c r="AR83" s="63">
        <v>33451</v>
      </c>
      <c r="AS83" s="62">
        <v>21.527538</v>
      </c>
      <c r="AT83" s="62">
        <v>22.651691</v>
      </c>
      <c r="AU83" s="62">
        <v>20.290970000000002</v>
      </c>
      <c r="AV83" s="62">
        <v>22.426860999999999</v>
      </c>
      <c r="AW83" s="62">
        <v>5.9960380000000004</v>
      </c>
      <c r="AX83" s="57">
        <v>15511003</v>
      </c>
      <c r="AY83" s="63">
        <v>33451</v>
      </c>
      <c r="AZ83" s="62">
        <v>2.5833330000000001</v>
      </c>
      <c r="BA83" s="62">
        <v>2.6388889999999998</v>
      </c>
      <c r="BB83" s="62">
        <v>2.3888889999999998</v>
      </c>
      <c r="BC83" s="62">
        <v>2.5277780000000001</v>
      </c>
      <c r="BD83" s="62">
        <v>1.0284500000000001</v>
      </c>
      <c r="BE83" s="57">
        <v>4528800</v>
      </c>
      <c r="BF83" s="63">
        <v>42278</v>
      </c>
      <c r="BG83" s="62">
        <v>5.31</v>
      </c>
      <c r="BH83" s="62">
        <v>6.33</v>
      </c>
      <c r="BI83" s="62">
        <v>5.3</v>
      </c>
      <c r="BJ83" s="62">
        <v>6.22</v>
      </c>
      <c r="BK83" s="62">
        <v>6.1843969999999997</v>
      </c>
      <c r="BL83" s="57">
        <v>2015900</v>
      </c>
      <c r="BM83" s="63">
        <v>37408</v>
      </c>
      <c r="BN83" s="62">
        <v>7.85</v>
      </c>
      <c r="BO83" s="62">
        <v>8.5</v>
      </c>
      <c r="BP83" s="62">
        <v>7.54</v>
      </c>
      <c r="BQ83" s="62">
        <v>7.9333330000000002</v>
      </c>
      <c r="BR83" s="62">
        <v>7.9333330000000002</v>
      </c>
      <c r="BS83" s="57">
        <v>36058200</v>
      </c>
      <c r="BT83" s="63">
        <v>42917</v>
      </c>
      <c r="BU83" s="62">
        <v>34.520000000000003</v>
      </c>
      <c r="BV83" s="62">
        <v>36.630001</v>
      </c>
      <c r="BW83" s="62">
        <v>34.450001</v>
      </c>
      <c r="BX83" s="62">
        <v>35.979999999999997</v>
      </c>
      <c r="BY83" s="62">
        <v>32.148197000000003</v>
      </c>
      <c r="BZ83" s="57">
        <v>204852000</v>
      </c>
      <c r="CA83" s="63">
        <v>33451</v>
      </c>
      <c r="CB83" s="62">
        <v>4.1074840000000004</v>
      </c>
      <c r="CC83" s="62">
        <v>4.786543</v>
      </c>
      <c r="CD83" s="62">
        <v>4.1074840000000004</v>
      </c>
      <c r="CE83" s="62">
        <v>4.190296</v>
      </c>
      <c r="CF83" s="62">
        <v>2.0712969999999999</v>
      </c>
      <c r="CG83" s="57">
        <v>46588112</v>
      </c>
      <c r="CH83" s="63">
        <v>42614</v>
      </c>
      <c r="CI83" s="62">
        <v>267</v>
      </c>
      <c r="CJ83" s="62">
        <v>279.95001200000002</v>
      </c>
      <c r="CK83" s="62">
        <v>261.67999300000002</v>
      </c>
      <c r="CL83" s="62">
        <v>269.97000100000002</v>
      </c>
      <c r="CM83" s="62">
        <v>269.97000100000002</v>
      </c>
      <c r="CN83" s="57">
        <v>86312100</v>
      </c>
      <c r="CO83" s="63">
        <v>38231</v>
      </c>
      <c r="CP83" s="62">
        <v>17.329999999999998</v>
      </c>
      <c r="CQ83" s="62">
        <v>20</v>
      </c>
      <c r="CR83" s="62">
        <v>17.23</v>
      </c>
      <c r="CS83" s="62">
        <v>19.879999000000002</v>
      </c>
      <c r="CT83" s="62">
        <v>16.881122999999999</v>
      </c>
      <c r="CU83" s="57">
        <v>63298900</v>
      </c>
    </row>
    <row r="84" spans="2:99" x14ac:dyDescent="0.15">
      <c r="B84" s="63">
        <v>33482</v>
      </c>
      <c r="C84" s="57">
        <v>0.47098200000000001</v>
      </c>
      <c r="D84" s="57">
        <v>0.47767900000000002</v>
      </c>
      <c r="E84" s="57">
        <v>0.41517900000000002</v>
      </c>
      <c r="F84" s="57">
        <v>0.44196400000000002</v>
      </c>
      <c r="G84" s="57">
        <v>0.36199100000000001</v>
      </c>
      <c r="H84" s="57">
        <v>2393070400</v>
      </c>
      <c r="I84" s="63">
        <v>33482</v>
      </c>
      <c r="J84" s="57">
        <v>9.65625</v>
      </c>
      <c r="K84" s="57">
        <v>9.6875</v>
      </c>
      <c r="L84" s="57">
        <v>8.8125</v>
      </c>
      <c r="M84" s="57">
        <v>8.90625</v>
      </c>
      <c r="N84" s="57">
        <v>3.9669780000000001</v>
      </c>
      <c r="O84" s="57">
        <v>20295600</v>
      </c>
      <c r="P84" s="63">
        <v>33482</v>
      </c>
      <c r="Q84" s="57">
        <v>6.7589569999999997</v>
      </c>
      <c r="R84" s="57">
        <v>6.8876989999999996</v>
      </c>
      <c r="S84" s="57">
        <v>6.4692879999999997</v>
      </c>
      <c r="T84" s="57">
        <v>6.5980299999999996</v>
      </c>
      <c r="U84" s="57">
        <v>4.0167250000000001</v>
      </c>
      <c r="V84" s="57">
        <v>94294762</v>
      </c>
      <c r="W84" s="63">
        <v>33482</v>
      </c>
      <c r="X84" s="57">
        <v>8.21875</v>
      </c>
      <c r="Y84" s="57">
        <v>8.3125</v>
      </c>
      <c r="Z84" s="57">
        <v>7.9375</v>
      </c>
      <c r="AA84" s="57">
        <v>8.0625</v>
      </c>
      <c r="AB84" s="57">
        <v>4.0352290000000002</v>
      </c>
      <c r="AC84" s="57">
        <v>95806400</v>
      </c>
      <c r="AK84" s="63">
        <v>37073</v>
      </c>
      <c r="AL84" s="62">
        <v>16.924999</v>
      </c>
      <c r="AM84" s="62">
        <v>17.100000000000001</v>
      </c>
      <c r="AN84" s="62">
        <v>15.3</v>
      </c>
      <c r="AO84" s="62">
        <v>16.629999000000002</v>
      </c>
      <c r="AP84" s="62">
        <v>13.501111999999999</v>
      </c>
      <c r="AQ84" s="57">
        <v>17259000</v>
      </c>
      <c r="AR84" s="63">
        <v>33482</v>
      </c>
      <c r="AS84" s="62">
        <v>22.426860999999999</v>
      </c>
      <c r="AT84" s="62">
        <v>22.764106999999999</v>
      </c>
      <c r="AU84" s="62">
        <v>20.178554999999999</v>
      </c>
      <c r="AV84" s="62">
        <v>20.459593000000002</v>
      </c>
      <c r="AW84" s="62">
        <v>5.4700680000000004</v>
      </c>
      <c r="AX84" s="57">
        <v>17733122</v>
      </c>
      <c r="AY84" s="63">
        <v>33482</v>
      </c>
      <c r="AZ84" s="62">
        <v>2.5</v>
      </c>
      <c r="BA84" s="62">
        <v>2.6111110000000002</v>
      </c>
      <c r="BB84" s="62">
        <v>2.4444439999999998</v>
      </c>
      <c r="BC84" s="62">
        <v>2.5555560000000002</v>
      </c>
      <c r="BD84" s="62">
        <v>1.0397529999999999</v>
      </c>
      <c r="BE84" s="57">
        <v>2530800</v>
      </c>
      <c r="BF84" s="63">
        <v>42309</v>
      </c>
      <c r="BG84" s="62">
        <v>6.21</v>
      </c>
      <c r="BH84" s="62">
        <v>6.45</v>
      </c>
      <c r="BI84" s="62">
        <v>5.28</v>
      </c>
      <c r="BJ84" s="62">
        <v>5.46</v>
      </c>
      <c r="BK84" s="62">
        <v>5.4287470000000004</v>
      </c>
      <c r="BL84" s="57">
        <v>1160700</v>
      </c>
      <c r="BM84" s="63">
        <v>37438</v>
      </c>
      <c r="BN84" s="62">
        <v>7.9666670000000002</v>
      </c>
      <c r="BO84" s="62">
        <v>8.02</v>
      </c>
      <c r="BP84" s="62">
        <v>6.3333329999999997</v>
      </c>
      <c r="BQ84" s="62">
        <v>7.8666669999999996</v>
      </c>
      <c r="BR84" s="62">
        <v>7.8666669999999996</v>
      </c>
      <c r="BS84" s="57">
        <v>42086100</v>
      </c>
      <c r="BT84" s="63">
        <v>42948</v>
      </c>
      <c r="BU84" s="62">
        <v>35.810001</v>
      </c>
      <c r="BV84" s="62">
        <v>36.740001999999997</v>
      </c>
      <c r="BW84" s="62">
        <v>34.590000000000003</v>
      </c>
      <c r="BX84" s="62">
        <v>36.540000999999997</v>
      </c>
      <c r="BY84" s="62">
        <v>32.648555999999999</v>
      </c>
      <c r="BZ84" s="57">
        <v>193493000</v>
      </c>
      <c r="CA84" s="63">
        <v>33482</v>
      </c>
      <c r="CB84" s="62">
        <v>4.1737330000000004</v>
      </c>
      <c r="CC84" s="62">
        <v>4.190296</v>
      </c>
      <c r="CD84" s="62">
        <v>3.9087339999999999</v>
      </c>
      <c r="CE84" s="62">
        <v>4.0412340000000002</v>
      </c>
      <c r="CF84" s="62">
        <v>1.9976149999999999</v>
      </c>
      <c r="CG84" s="57">
        <v>19967628</v>
      </c>
      <c r="CH84" s="63">
        <v>42644</v>
      </c>
      <c r="CI84" s="62">
        <v>269.67999300000002</v>
      </c>
      <c r="CJ84" s="62">
        <v>270.98998999999998</v>
      </c>
      <c r="CK84" s="62">
        <v>242.470001</v>
      </c>
      <c r="CL84" s="62">
        <v>249.88999899999999</v>
      </c>
      <c r="CM84" s="62">
        <v>249.88999899999999</v>
      </c>
      <c r="CN84" s="57">
        <v>36245100</v>
      </c>
      <c r="CO84" s="63">
        <v>38261</v>
      </c>
      <c r="CP84" s="62">
        <v>20</v>
      </c>
      <c r="CQ84" s="62">
        <v>27.27</v>
      </c>
      <c r="CR84" s="62">
        <v>19.989999999999998</v>
      </c>
      <c r="CS84" s="62">
        <v>26.83</v>
      </c>
      <c r="CT84" s="62">
        <v>22.782722</v>
      </c>
      <c r="CU84" s="57">
        <v>118372200</v>
      </c>
    </row>
    <row r="85" spans="2:99" x14ac:dyDescent="0.15">
      <c r="B85" s="63">
        <v>33512</v>
      </c>
      <c r="C85" s="57">
        <v>0.43973200000000001</v>
      </c>
      <c r="D85" s="57">
        <v>0.50223200000000001</v>
      </c>
      <c r="E85" s="57">
        <v>0.41517900000000002</v>
      </c>
      <c r="F85" s="57">
        <v>0.45982099999999998</v>
      </c>
      <c r="G85" s="57">
        <v>0.37661600000000001</v>
      </c>
      <c r="H85" s="57">
        <v>3593990400</v>
      </c>
      <c r="I85" s="63">
        <v>33512</v>
      </c>
      <c r="J85" s="57">
        <v>8.90625</v>
      </c>
      <c r="K85" s="57">
        <v>9.59375</v>
      </c>
      <c r="L85" s="57">
        <v>8.25</v>
      </c>
      <c r="M85" s="57">
        <v>9.34375</v>
      </c>
      <c r="N85" s="57">
        <v>4.1618490000000001</v>
      </c>
      <c r="O85" s="57">
        <v>44764800</v>
      </c>
      <c r="P85" s="63">
        <v>33512</v>
      </c>
      <c r="Q85" s="57">
        <v>6.662401</v>
      </c>
      <c r="R85" s="57">
        <v>6.7911429999999999</v>
      </c>
      <c r="S85" s="57">
        <v>4.7634559999999997</v>
      </c>
      <c r="T85" s="57">
        <v>4.8921979999999996</v>
      </c>
      <c r="U85" s="57">
        <v>3.0070320000000001</v>
      </c>
      <c r="V85" s="57">
        <v>221527093</v>
      </c>
      <c r="W85" s="63">
        <v>33512</v>
      </c>
      <c r="X85" s="57">
        <v>8.109375</v>
      </c>
      <c r="Y85" s="57">
        <v>8.390625</v>
      </c>
      <c r="Z85" s="57">
        <v>7.796875</v>
      </c>
      <c r="AA85" s="57">
        <v>8.328125</v>
      </c>
      <c r="AB85" s="57">
        <v>4.1835899999999997</v>
      </c>
      <c r="AC85" s="57">
        <v>119888800</v>
      </c>
      <c r="AK85" s="63">
        <v>37104</v>
      </c>
      <c r="AL85" s="62">
        <v>16.754999000000002</v>
      </c>
      <c r="AM85" s="62">
        <v>17.600000000000001</v>
      </c>
      <c r="AN85" s="62">
        <v>16.510000000000002</v>
      </c>
      <c r="AO85" s="62">
        <v>17.195</v>
      </c>
      <c r="AP85" s="62">
        <v>13.959809</v>
      </c>
      <c r="AQ85" s="57">
        <v>13605000</v>
      </c>
      <c r="AR85" s="63">
        <v>33512</v>
      </c>
      <c r="AS85" s="62">
        <v>20.515799999999999</v>
      </c>
      <c r="AT85" s="62">
        <v>21.246500000000001</v>
      </c>
      <c r="AU85" s="62">
        <v>19.335439999999998</v>
      </c>
      <c r="AV85" s="62">
        <v>21.134084999999999</v>
      </c>
      <c r="AW85" s="62">
        <v>5.650398</v>
      </c>
      <c r="AX85" s="57">
        <v>22216940</v>
      </c>
      <c r="AY85" s="63">
        <v>33512</v>
      </c>
      <c r="AZ85" s="62">
        <v>2.6388889999999998</v>
      </c>
      <c r="BA85" s="62">
        <v>2.8055560000000002</v>
      </c>
      <c r="BB85" s="62">
        <v>2.4166669999999999</v>
      </c>
      <c r="BC85" s="62">
        <v>2.7638889999999998</v>
      </c>
      <c r="BD85" s="62">
        <v>1.1371500000000001</v>
      </c>
      <c r="BE85" s="57">
        <v>4125600</v>
      </c>
      <c r="BF85" s="63">
        <v>42339</v>
      </c>
      <c r="BG85" s="62">
        <v>5.46</v>
      </c>
      <c r="BH85" s="62">
        <v>5.68</v>
      </c>
      <c r="BI85" s="62">
        <v>5.0199999999999996</v>
      </c>
      <c r="BJ85" s="62">
        <v>5.45</v>
      </c>
      <c r="BK85" s="62">
        <v>5.4188039999999997</v>
      </c>
      <c r="BL85" s="57">
        <v>1109600</v>
      </c>
      <c r="BM85" s="63">
        <v>37469</v>
      </c>
      <c r="BN85" s="62">
        <v>7.85</v>
      </c>
      <c r="BO85" s="62">
        <v>7.85</v>
      </c>
      <c r="BP85" s="62">
        <v>6.95</v>
      </c>
      <c r="BQ85" s="62">
        <v>7.38</v>
      </c>
      <c r="BR85" s="62">
        <v>7.38</v>
      </c>
      <c r="BS85" s="57">
        <v>20251200</v>
      </c>
      <c r="BT85" s="63">
        <v>42979</v>
      </c>
      <c r="BU85" s="62">
        <v>36.729999999999997</v>
      </c>
      <c r="BV85" s="62">
        <v>40.689999</v>
      </c>
      <c r="BW85" s="62">
        <v>36.619999</v>
      </c>
      <c r="BX85" s="62">
        <v>40.380001</v>
      </c>
      <c r="BY85" s="62">
        <v>36.079600999999997</v>
      </c>
      <c r="BZ85" s="57">
        <v>275318700</v>
      </c>
      <c r="CA85" s="63">
        <v>33512</v>
      </c>
      <c r="CB85" s="62">
        <v>4.0412340000000002</v>
      </c>
      <c r="CC85" s="62">
        <v>4.3724829999999999</v>
      </c>
      <c r="CD85" s="62">
        <v>3.7431100000000002</v>
      </c>
      <c r="CE85" s="62">
        <v>4.3724829999999999</v>
      </c>
      <c r="CF85" s="62">
        <v>2.1613549999999999</v>
      </c>
      <c r="CG85" s="57">
        <v>35260520</v>
      </c>
      <c r="CH85" s="63">
        <v>42675</v>
      </c>
      <c r="CI85" s="62">
        <v>250</v>
      </c>
      <c r="CJ85" s="62">
        <v>281.42999300000002</v>
      </c>
      <c r="CK85" s="62">
        <v>241.5</v>
      </c>
      <c r="CL85" s="62">
        <v>275.30999800000001</v>
      </c>
      <c r="CM85" s="62">
        <v>275.30999800000001</v>
      </c>
      <c r="CN85" s="57">
        <v>51784100</v>
      </c>
      <c r="CO85" s="63">
        <v>38292</v>
      </c>
      <c r="CP85" s="62">
        <v>26.75</v>
      </c>
      <c r="CQ85" s="62">
        <v>33.889999000000003</v>
      </c>
      <c r="CR85" s="62">
        <v>26.129999000000002</v>
      </c>
      <c r="CS85" s="62">
        <v>32.900002000000001</v>
      </c>
      <c r="CT85" s="62">
        <v>27.937071</v>
      </c>
      <c r="CU85" s="57">
        <v>97754800</v>
      </c>
    </row>
    <row r="86" spans="2:99" x14ac:dyDescent="0.15">
      <c r="B86" s="63">
        <v>33543</v>
      </c>
      <c r="C86" s="57">
        <v>0.45758900000000002</v>
      </c>
      <c r="D86" s="57">
        <v>0.49330400000000002</v>
      </c>
      <c r="E86" s="57">
        <v>0.42410700000000001</v>
      </c>
      <c r="F86" s="57">
        <v>0.453125</v>
      </c>
      <c r="G86" s="57">
        <v>0.37113200000000002</v>
      </c>
      <c r="H86" s="57">
        <v>3696033600</v>
      </c>
      <c r="I86" s="63">
        <v>33543</v>
      </c>
      <c r="J86" s="57">
        <v>9.34375</v>
      </c>
      <c r="K86" s="57">
        <v>9.78125</v>
      </c>
      <c r="L86" s="57">
        <v>8.46875</v>
      </c>
      <c r="M86" s="57">
        <v>8.59375</v>
      </c>
      <c r="N86" s="57">
        <v>3.8277890000000001</v>
      </c>
      <c r="O86" s="57">
        <v>30668000</v>
      </c>
      <c r="P86" s="63">
        <v>33543</v>
      </c>
      <c r="Q86" s="57">
        <v>4.9243829999999997</v>
      </c>
      <c r="R86" s="57">
        <v>5.1496820000000003</v>
      </c>
      <c r="S86" s="57">
        <v>4.6990850000000002</v>
      </c>
      <c r="T86" s="57">
        <v>4.8921979999999996</v>
      </c>
      <c r="U86" s="57">
        <v>3.0070320000000001</v>
      </c>
      <c r="V86" s="57">
        <v>127819552</v>
      </c>
      <c r="W86" s="63">
        <v>33543</v>
      </c>
      <c r="X86" s="57">
        <v>8.328125</v>
      </c>
      <c r="Y86" s="57">
        <v>8.84375</v>
      </c>
      <c r="Z86" s="57">
        <v>8.09375</v>
      </c>
      <c r="AA86" s="57">
        <v>8.671875</v>
      </c>
      <c r="AB86" s="57">
        <v>4.3562709999999996</v>
      </c>
      <c r="AC86" s="57">
        <v>113744800</v>
      </c>
      <c r="AK86" s="63">
        <v>37135</v>
      </c>
      <c r="AL86" s="62">
        <v>17.125</v>
      </c>
      <c r="AM86" s="62">
        <v>18.5</v>
      </c>
      <c r="AN86" s="62">
        <v>15.95</v>
      </c>
      <c r="AO86" s="62">
        <v>18.5</v>
      </c>
      <c r="AP86" s="62">
        <v>15.039246</v>
      </c>
      <c r="AQ86" s="57">
        <v>22417400</v>
      </c>
      <c r="AR86" s="63">
        <v>33543</v>
      </c>
      <c r="AS86" s="62">
        <v>21.134084999999999</v>
      </c>
      <c r="AT86" s="62">
        <v>21.134084999999999</v>
      </c>
      <c r="AU86" s="62">
        <v>20.066139</v>
      </c>
      <c r="AV86" s="62">
        <v>20.403385</v>
      </c>
      <c r="AW86" s="62">
        <v>5.5327120000000001</v>
      </c>
      <c r="AX86" s="57">
        <v>18501034</v>
      </c>
      <c r="AY86" s="63">
        <v>33543</v>
      </c>
      <c r="AZ86" s="62">
        <v>2.8055560000000002</v>
      </c>
      <c r="BA86" s="62">
        <v>3.0555560000000002</v>
      </c>
      <c r="BB86" s="62">
        <v>2.5833330000000001</v>
      </c>
      <c r="BC86" s="62">
        <v>2.6666669999999999</v>
      </c>
      <c r="BD86" s="62">
        <v>1.0971500000000001</v>
      </c>
      <c r="BE86" s="57">
        <v>3290400</v>
      </c>
      <c r="BF86" s="63">
        <v>42370</v>
      </c>
      <c r="BG86" s="62">
        <v>5.31</v>
      </c>
      <c r="BH86" s="62">
        <v>5.31</v>
      </c>
      <c r="BI86" s="62">
        <v>4.42</v>
      </c>
      <c r="BJ86" s="62">
        <v>4.5199999999999996</v>
      </c>
      <c r="BK86" s="62">
        <v>4.4941279999999999</v>
      </c>
      <c r="BL86" s="57">
        <v>1714100</v>
      </c>
      <c r="BM86" s="63">
        <v>37500</v>
      </c>
      <c r="BN86" s="62">
        <v>7.3833330000000004</v>
      </c>
      <c r="BO86" s="62">
        <v>8.15</v>
      </c>
      <c r="BP86" s="62">
        <v>7.233333</v>
      </c>
      <c r="BQ86" s="62">
        <v>7.8666669999999996</v>
      </c>
      <c r="BR86" s="62">
        <v>7.8666669999999996</v>
      </c>
      <c r="BS86" s="57">
        <v>18467700</v>
      </c>
      <c r="BT86" s="63">
        <v>43009</v>
      </c>
      <c r="BU86" s="62">
        <v>41.009998000000003</v>
      </c>
      <c r="BV86" s="62">
        <v>46.759998000000003</v>
      </c>
      <c r="BW86" s="62">
        <v>40.799999</v>
      </c>
      <c r="BX86" s="62">
        <v>42.98</v>
      </c>
      <c r="BY86" s="62">
        <v>38.794047999999997</v>
      </c>
      <c r="BZ86" s="57">
        <v>358941400</v>
      </c>
      <c r="CA86" s="63">
        <v>33543</v>
      </c>
      <c r="CB86" s="62">
        <v>4.3393579999999998</v>
      </c>
      <c r="CC86" s="62">
        <v>4.5546689999999996</v>
      </c>
      <c r="CD86" s="62">
        <v>3.7431100000000002</v>
      </c>
      <c r="CE86" s="62">
        <v>3.7431100000000002</v>
      </c>
      <c r="CF86" s="62">
        <v>1.873402</v>
      </c>
      <c r="CG86" s="57">
        <v>21791030</v>
      </c>
      <c r="CH86" s="63">
        <v>42705</v>
      </c>
      <c r="CI86" s="62">
        <v>273.54998799999998</v>
      </c>
      <c r="CJ86" s="62">
        <v>294.86999500000002</v>
      </c>
      <c r="CK86" s="62">
        <v>265.77999899999998</v>
      </c>
      <c r="CL86" s="62">
        <v>287.92001299999998</v>
      </c>
      <c r="CM86" s="62">
        <v>287.92001299999998</v>
      </c>
      <c r="CN86" s="57">
        <v>28943600</v>
      </c>
      <c r="CO86" s="63">
        <v>38322</v>
      </c>
      <c r="CP86" s="62">
        <v>33.25</v>
      </c>
      <c r="CQ86" s="62">
        <v>36.090000000000003</v>
      </c>
      <c r="CR86" s="62">
        <v>31.6</v>
      </c>
      <c r="CS86" s="62">
        <v>33.599997999999999</v>
      </c>
      <c r="CT86" s="62">
        <v>28.531475</v>
      </c>
      <c r="CU86" s="57">
        <v>81345500</v>
      </c>
    </row>
    <row r="87" spans="2:99" x14ac:dyDescent="0.15">
      <c r="B87" s="63">
        <v>33573</v>
      </c>
      <c r="C87" s="57">
        <v>0.453125</v>
      </c>
      <c r="D87" s="57">
        <v>0.51785700000000001</v>
      </c>
      <c r="E87" s="57">
        <v>0.43303599999999998</v>
      </c>
      <c r="F87" s="57">
        <v>0.50334800000000002</v>
      </c>
      <c r="G87" s="57">
        <v>0.41325800000000001</v>
      </c>
      <c r="H87" s="57">
        <v>2607169600</v>
      </c>
      <c r="I87" s="63">
        <v>33573</v>
      </c>
      <c r="J87" s="57">
        <v>8.5</v>
      </c>
      <c r="K87" s="57">
        <v>10.25</v>
      </c>
      <c r="L87" s="57">
        <v>8.40625</v>
      </c>
      <c r="M87" s="57">
        <v>10.15625</v>
      </c>
      <c r="N87" s="57">
        <v>4.5237480000000003</v>
      </c>
      <c r="O87" s="57">
        <v>34679600</v>
      </c>
      <c r="P87" s="63">
        <v>33573</v>
      </c>
      <c r="Q87" s="57">
        <v>4.8600120000000002</v>
      </c>
      <c r="R87" s="57">
        <v>5.4715369999999997</v>
      </c>
      <c r="S87" s="57">
        <v>4.6347139999999998</v>
      </c>
      <c r="T87" s="57">
        <v>5.2784240000000002</v>
      </c>
      <c r="U87" s="57">
        <v>3.2444269999999999</v>
      </c>
      <c r="V87" s="57">
        <v>141122508</v>
      </c>
      <c r="W87" s="63">
        <v>33573</v>
      </c>
      <c r="X87" s="57">
        <v>8.671875</v>
      </c>
      <c r="Y87" s="57">
        <v>10.21875</v>
      </c>
      <c r="Z87" s="57">
        <v>8.53125</v>
      </c>
      <c r="AA87" s="57">
        <v>10.03125</v>
      </c>
      <c r="AB87" s="57">
        <v>5.0567989999999998</v>
      </c>
      <c r="AC87" s="57">
        <v>144806400</v>
      </c>
      <c r="AK87" s="63">
        <v>37165</v>
      </c>
      <c r="AL87" s="62">
        <v>18.375</v>
      </c>
      <c r="AM87" s="62">
        <v>18.579999999999998</v>
      </c>
      <c r="AN87" s="62">
        <v>15.73</v>
      </c>
      <c r="AO87" s="62">
        <v>17.360001</v>
      </c>
      <c r="AP87" s="62">
        <v>14.112512000000001</v>
      </c>
      <c r="AQ87" s="57">
        <v>28340000</v>
      </c>
      <c r="AR87" s="63">
        <v>33573</v>
      </c>
      <c r="AS87" s="62">
        <v>20.234762</v>
      </c>
      <c r="AT87" s="62">
        <v>22.145823</v>
      </c>
      <c r="AU87" s="62">
        <v>20.066139</v>
      </c>
      <c r="AV87" s="62">
        <v>21.696161</v>
      </c>
      <c r="AW87" s="62">
        <v>5.8832719999999998</v>
      </c>
      <c r="AX87" s="57">
        <v>23868628</v>
      </c>
      <c r="AY87" s="63">
        <v>33573</v>
      </c>
      <c r="AZ87" s="62">
        <v>2.6666669999999999</v>
      </c>
      <c r="BA87" s="62">
        <v>3.0555560000000002</v>
      </c>
      <c r="BB87" s="62">
        <v>2.5833330000000001</v>
      </c>
      <c r="BC87" s="62">
        <v>2.7777780000000001</v>
      </c>
      <c r="BD87" s="62">
        <v>1.1428640000000001</v>
      </c>
      <c r="BE87" s="57">
        <v>6792300</v>
      </c>
      <c r="BF87" s="63">
        <v>42401</v>
      </c>
      <c r="BG87" s="62">
        <v>4.5199999999999996</v>
      </c>
      <c r="BH87" s="62">
        <v>5.0599999999999996</v>
      </c>
      <c r="BI87" s="62">
        <v>4.12</v>
      </c>
      <c r="BJ87" s="62">
        <v>4.97</v>
      </c>
      <c r="BK87" s="62">
        <v>4.9415519999999997</v>
      </c>
      <c r="BL87" s="57">
        <v>809800</v>
      </c>
      <c r="BM87" s="63">
        <v>37530</v>
      </c>
      <c r="BN87" s="62">
        <v>7.9666670000000002</v>
      </c>
      <c r="BO87" s="62">
        <v>8.35</v>
      </c>
      <c r="BP87" s="62">
        <v>7.5</v>
      </c>
      <c r="BQ87" s="62">
        <v>7.99</v>
      </c>
      <c r="BR87" s="62">
        <v>7.99</v>
      </c>
      <c r="BS87" s="57">
        <v>27071100</v>
      </c>
      <c r="BT87" s="63">
        <v>43040</v>
      </c>
      <c r="BU87" s="62">
        <v>42.720001000000003</v>
      </c>
      <c r="BV87" s="62">
        <v>45.349997999999999</v>
      </c>
      <c r="BW87" s="62">
        <v>41.349997999999999</v>
      </c>
      <c r="BX87" s="62">
        <v>43.09</v>
      </c>
      <c r="BY87" s="62">
        <v>38.893332999999998</v>
      </c>
      <c r="BZ87" s="57">
        <v>270788400</v>
      </c>
      <c r="CA87" s="63">
        <v>33573</v>
      </c>
      <c r="CB87" s="62">
        <v>3.7431100000000002</v>
      </c>
      <c r="CC87" s="62">
        <v>4.3890450000000003</v>
      </c>
      <c r="CD87" s="62">
        <v>3.411861</v>
      </c>
      <c r="CE87" s="62">
        <v>4.0909209999999998</v>
      </c>
      <c r="CF87" s="62">
        <v>2.0474779999999999</v>
      </c>
      <c r="CG87" s="57">
        <v>35348066</v>
      </c>
      <c r="CH87" s="63">
        <v>42736</v>
      </c>
      <c r="CI87" s="62">
        <v>290.23998999999998</v>
      </c>
      <c r="CJ87" s="62">
        <v>341.5</v>
      </c>
      <c r="CK87" s="62">
        <v>282.540009</v>
      </c>
      <c r="CL87" s="62">
        <v>323.95001200000002</v>
      </c>
      <c r="CM87" s="62">
        <v>323.95001200000002</v>
      </c>
      <c r="CN87" s="57">
        <v>42799300</v>
      </c>
      <c r="CO87" s="63">
        <v>38353</v>
      </c>
      <c r="CP87" s="62">
        <v>33.310001</v>
      </c>
      <c r="CQ87" s="62">
        <v>33.669998</v>
      </c>
      <c r="CR87" s="62">
        <v>24.85</v>
      </c>
      <c r="CS87" s="62">
        <v>25.84</v>
      </c>
      <c r="CT87" s="62">
        <v>21.942063999999998</v>
      </c>
      <c r="CU87" s="57">
        <v>151654700</v>
      </c>
    </row>
    <row r="88" spans="2:99" x14ac:dyDescent="0.15">
      <c r="B88" s="63">
        <v>33604</v>
      </c>
      <c r="C88" s="57">
        <v>0.49776799999999999</v>
      </c>
      <c r="D88" s="57">
        <v>0.61607100000000004</v>
      </c>
      <c r="E88" s="57">
        <v>0.49553599999999998</v>
      </c>
      <c r="F88" s="57">
        <v>0.578125</v>
      </c>
      <c r="G88" s="57">
        <v>0.47465200000000002</v>
      </c>
      <c r="H88" s="57">
        <v>4703160000</v>
      </c>
      <c r="I88" s="63">
        <v>33604</v>
      </c>
      <c r="J88" s="57">
        <v>10.09375</v>
      </c>
      <c r="K88" s="57">
        <v>11.625</v>
      </c>
      <c r="L88" s="57">
        <v>9.90625</v>
      </c>
      <c r="M88" s="57">
        <v>10.96875</v>
      </c>
      <c r="N88" s="57">
        <v>4.9388040000000002</v>
      </c>
      <c r="O88" s="57">
        <v>55056400</v>
      </c>
      <c r="P88" s="63">
        <v>33604</v>
      </c>
      <c r="Q88" s="57">
        <v>5.2784240000000002</v>
      </c>
      <c r="R88" s="57">
        <v>6.0186900000000003</v>
      </c>
      <c r="S88" s="57">
        <v>5.1496820000000003</v>
      </c>
      <c r="T88" s="57">
        <v>5.3106090000000004</v>
      </c>
      <c r="U88" s="57">
        <v>3.304017</v>
      </c>
      <c r="V88" s="57">
        <v>160379622</v>
      </c>
      <c r="W88" s="63">
        <v>33604</v>
      </c>
      <c r="X88" s="57">
        <v>10.03125</v>
      </c>
      <c r="Y88" s="57">
        <v>10.421875</v>
      </c>
      <c r="Z88" s="57">
        <v>8.890625</v>
      </c>
      <c r="AA88" s="57">
        <v>9.6875</v>
      </c>
      <c r="AB88" s="57">
        <v>4.8835139999999999</v>
      </c>
      <c r="AC88" s="57">
        <v>229328000</v>
      </c>
      <c r="AK88" s="63">
        <v>37196</v>
      </c>
      <c r="AL88" s="62">
        <v>17.75</v>
      </c>
      <c r="AM88" s="62">
        <v>18</v>
      </c>
      <c r="AN88" s="62">
        <v>16.774999999999999</v>
      </c>
      <c r="AO88" s="62">
        <v>17.334999</v>
      </c>
      <c r="AP88" s="62">
        <v>14.092184</v>
      </c>
      <c r="AQ88" s="57">
        <v>17266600</v>
      </c>
      <c r="AR88" s="63">
        <v>33604</v>
      </c>
      <c r="AS88" s="62">
        <v>21.696161</v>
      </c>
      <c r="AT88" s="62">
        <v>22.033407</v>
      </c>
      <c r="AU88" s="62">
        <v>20.290970000000002</v>
      </c>
      <c r="AV88" s="62">
        <v>20.740631</v>
      </c>
      <c r="AW88" s="62">
        <v>5.6241630000000002</v>
      </c>
      <c r="AX88" s="57">
        <v>27675934</v>
      </c>
      <c r="AY88" s="63">
        <v>33604</v>
      </c>
      <c r="AZ88" s="62">
        <v>2.75</v>
      </c>
      <c r="BA88" s="62">
        <v>3.0833330000000001</v>
      </c>
      <c r="BB88" s="62">
        <v>2.7222219999999999</v>
      </c>
      <c r="BC88" s="62">
        <v>2.7777780000000001</v>
      </c>
      <c r="BD88" s="62">
        <v>1.1544080000000001</v>
      </c>
      <c r="BE88" s="57">
        <v>9526500</v>
      </c>
      <c r="BF88" s="63">
        <v>42430</v>
      </c>
      <c r="BG88" s="62">
        <v>5.08</v>
      </c>
      <c r="BH88" s="62">
        <v>5.81</v>
      </c>
      <c r="BI88" s="62">
        <v>5.08</v>
      </c>
      <c r="BJ88" s="62">
        <v>5.74</v>
      </c>
      <c r="BK88" s="62">
        <v>5.7071440000000004</v>
      </c>
      <c r="BL88" s="57">
        <v>815300</v>
      </c>
      <c r="BM88" s="63">
        <v>37561</v>
      </c>
      <c r="BN88" s="62">
        <v>7.99</v>
      </c>
      <c r="BO88" s="62">
        <v>8.8166670000000007</v>
      </c>
      <c r="BP88" s="62">
        <v>7.92</v>
      </c>
      <c r="BQ88" s="62">
        <v>8.5500000000000007</v>
      </c>
      <c r="BR88" s="62">
        <v>8.5500000000000007</v>
      </c>
      <c r="BS88" s="57">
        <v>28822800</v>
      </c>
      <c r="BT88" s="63">
        <v>43070</v>
      </c>
      <c r="BU88" s="62">
        <v>43.189999</v>
      </c>
      <c r="BV88" s="62">
        <v>43.419998</v>
      </c>
      <c r="BW88" s="62">
        <v>40.700001</v>
      </c>
      <c r="BX88" s="62">
        <v>40.990001999999997</v>
      </c>
      <c r="BY88" s="62">
        <v>36.997860000000003</v>
      </c>
      <c r="BZ88" s="57">
        <v>233305300</v>
      </c>
      <c r="CA88" s="63">
        <v>33604</v>
      </c>
      <c r="CB88" s="62">
        <v>4.0412340000000002</v>
      </c>
      <c r="CC88" s="62">
        <v>5.1509169999999997</v>
      </c>
      <c r="CD88" s="62">
        <v>3.9749840000000001</v>
      </c>
      <c r="CE88" s="62">
        <v>4.8196680000000001</v>
      </c>
      <c r="CF88" s="62">
        <v>2.4122110000000001</v>
      </c>
      <c r="CG88" s="57">
        <v>51628132</v>
      </c>
      <c r="CH88" s="63">
        <v>42767</v>
      </c>
      <c r="CI88" s="62">
        <v>323.85000600000001</v>
      </c>
      <c r="CJ88" s="62">
        <v>329.10000600000001</v>
      </c>
      <c r="CK88" s="62">
        <v>317.01998900000001</v>
      </c>
      <c r="CL88" s="62">
        <v>323.05999800000001</v>
      </c>
      <c r="CM88" s="62">
        <v>323.05999800000001</v>
      </c>
      <c r="CN88" s="57">
        <v>25845800</v>
      </c>
      <c r="CO88" s="63">
        <v>38384</v>
      </c>
      <c r="CP88" s="62">
        <v>26.040001</v>
      </c>
      <c r="CQ88" s="62">
        <v>28.389999</v>
      </c>
      <c r="CR88" s="62">
        <v>24.48</v>
      </c>
      <c r="CS88" s="62">
        <v>27.42</v>
      </c>
      <c r="CT88" s="62">
        <v>23.283722000000001</v>
      </c>
      <c r="CU88" s="57">
        <v>75345300</v>
      </c>
    </row>
    <row r="89" spans="2:99" x14ac:dyDescent="0.15">
      <c r="B89" s="63">
        <v>33635</v>
      </c>
      <c r="C89" s="57">
        <v>0.578125</v>
      </c>
      <c r="D89" s="57">
        <v>0.625</v>
      </c>
      <c r="E89" s="57">
        <v>0.55133900000000002</v>
      </c>
      <c r="F89" s="57">
        <v>0.60267899999999996</v>
      </c>
      <c r="G89" s="57">
        <v>0.494811</v>
      </c>
      <c r="H89" s="57">
        <v>2534996800</v>
      </c>
      <c r="I89" s="63">
        <v>33635</v>
      </c>
      <c r="J89" s="57">
        <v>10.84375</v>
      </c>
      <c r="K89" s="57">
        <v>12.03125</v>
      </c>
      <c r="L89" s="57">
        <v>10.8125</v>
      </c>
      <c r="M89" s="57">
        <v>11.875</v>
      </c>
      <c r="N89" s="57">
        <v>5.3468580000000001</v>
      </c>
      <c r="O89" s="57">
        <v>45323200</v>
      </c>
      <c r="P89" s="63">
        <v>33635</v>
      </c>
      <c r="Q89" s="57">
        <v>5.3749799999999999</v>
      </c>
      <c r="R89" s="57">
        <v>5.7290210000000004</v>
      </c>
      <c r="S89" s="57">
        <v>5.2784240000000002</v>
      </c>
      <c r="T89" s="57">
        <v>5.4071660000000001</v>
      </c>
      <c r="U89" s="57">
        <v>3.3640910000000002</v>
      </c>
      <c r="V89" s="57">
        <v>100373194</v>
      </c>
      <c r="W89" s="63">
        <v>33635</v>
      </c>
      <c r="X89" s="57">
        <v>9.734375</v>
      </c>
      <c r="Y89" s="57">
        <v>10.34375</v>
      </c>
      <c r="Z89" s="57">
        <v>9.421875</v>
      </c>
      <c r="AA89" s="57">
        <v>10.21875</v>
      </c>
      <c r="AB89" s="57">
        <v>5.1513159999999996</v>
      </c>
      <c r="AC89" s="57">
        <v>145716800</v>
      </c>
      <c r="AK89" s="63">
        <v>37226</v>
      </c>
      <c r="AL89" s="62">
        <v>17.385000000000002</v>
      </c>
      <c r="AM89" s="62">
        <v>20.549999</v>
      </c>
      <c r="AN89" s="62">
        <v>17.16</v>
      </c>
      <c r="AO89" s="62">
        <v>19.93</v>
      </c>
      <c r="AP89" s="62">
        <v>16.222384999999999</v>
      </c>
      <c r="AQ89" s="57">
        <v>16464200</v>
      </c>
      <c r="AR89" s="63">
        <v>33635</v>
      </c>
      <c r="AS89" s="62">
        <v>20.853045999999999</v>
      </c>
      <c r="AT89" s="62">
        <v>20.909254000000001</v>
      </c>
      <c r="AU89" s="62">
        <v>19.391646999999999</v>
      </c>
      <c r="AV89" s="62">
        <v>19.560269999999999</v>
      </c>
      <c r="AW89" s="62">
        <v>5.3738929999999998</v>
      </c>
      <c r="AX89" s="57">
        <v>21967418</v>
      </c>
      <c r="AY89" s="63">
        <v>33635</v>
      </c>
      <c r="AZ89" s="62">
        <v>2.8055560000000002</v>
      </c>
      <c r="BA89" s="62">
        <v>3.1111110000000002</v>
      </c>
      <c r="BB89" s="62">
        <v>2.6944439999999998</v>
      </c>
      <c r="BC89" s="62">
        <v>3.1111110000000002</v>
      </c>
      <c r="BD89" s="62">
        <v>1.292937</v>
      </c>
      <c r="BE89" s="57">
        <v>5117400</v>
      </c>
      <c r="BF89" s="63">
        <v>42461</v>
      </c>
      <c r="BG89" s="62">
        <v>5.69</v>
      </c>
      <c r="BH89" s="62">
        <v>5.95</v>
      </c>
      <c r="BI89" s="62">
        <v>5.19</v>
      </c>
      <c r="BJ89" s="62">
        <v>5.87</v>
      </c>
      <c r="BK89" s="62">
        <v>5.8364000000000003</v>
      </c>
      <c r="BL89" s="57">
        <v>1239300</v>
      </c>
      <c r="BM89" s="63">
        <v>37591</v>
      </c>
      <c r="BN89" s="62">
        <v>8.5833329999999997</v>
      </c>
      <c r="BO89" s="62">
        <v>8.65</v>
      </c>
      <c r="BP89" s="62">
        <v>7.9233330000000004</v>
      </c>
      <c r="BQ89" s="62">
        <v>8.2233330000000002</v>
      </c>
      <c r="BR89" s="62">
        <v>8.2233330000000002</v>
      </c>
      <c r="BS89" s="57">
        <v>18734100</v>
      </c>
      <c r="BT89" s="63">
        <v>43101</v>
      </c>
      <c r="BU89" s="62">
        <v>41.240001999999997</v>
      </c>
      <c r="BV89" s="62">
        <v>45.52</v>
      </c>
      <c r="BW89" s="62">
        <v>41.150002000000001</v>
      </c>
      <c r="BX89" s="62">
        <v>42.41</v>
      </c>
      <c r="BY89" s="62">
        <v>38.627808000000002</v>
      </c>
      <c r="BZ89" s="57">
        <v>278088700</v>
      </c>
      <c r="CA89" s="63">
        <v>33635</v>
      </c>
      <c r="CB89" s="62">
        <v>4.786543</v>
      </c>
      <c r="CC89" s="62">
        <v>5.4656029999999998</v>
      </c>
      <c r="CD89" s="62">
        <v>4.7037310000000003</v>
      </c>
      <c r="CE89" s="62">
        <v>5.349666</v>
      </c>
      <c r="CF89" s="62">
        <v>2.70479</v>
      </c>
      <c r="CG89" s="57">
        <v>31660507</v>
      </c>
      <c r="CH89" s="63">
        <v>42795</v>
      </c>
      <c r="CI89" s="62">
        <v>325.76001000000002</v>
      </c>
      <c r="CJ89" s="62">
        <v>330.91000400000001</v>
      </c>
      <c r="CK89" s="62">
        <v>318.92999300000002</v>
      </c>
      <c r="CL89" s="62">
        <v>327.32000699999998</v>
      </c>
      <c r="CM89" s="62">
        <v>327.32000699999998</v>
      </c>
      <c r="CN89" s="57">
        <v>22515200</v>
      </c>
      <c r="CO89" s="63">
        <v>38412</v>
      </c>
      <c r="CP89" s="62">
        <v>27.940000999999999</v>
      </c>
      <c r="CQ89" s="62">
        <v>30.15</v>
      </c>
      <c r="CR89" s="62">
        <v>25.9</v>
      </c>
      <c r="CS89" s="62">
        <v>28.700001</v>
      </c>
      <c r="CT89" s="62">
        <v>24.370638</v>
      </c>
      <c r="CU89" s="57">
        <v>63981300</v>
      </c>
    </row>
    <row r="90" spans="2:99" x14ac:dyDescent="0.15">
      <c r="B90" s="63">
        <v>33664</v>
      </c>
      <c r="C90" s="57">
        <v>0.60491099999999998</v>
      </c>
      <c r="D90" s="57">
        <v>0.61160700000000001</v>
      </c>
      <c r="E90" s="57">
        <v>0.515625</v>
      </c>
      <c r="F90" s="57">
        <v>0.52008900000000002</v>
      </c>
      <c r="G90" s="57">
        <v>0.42780200000000002</v>
      </c>
      <c r="H90" s="57">
        <v>2985662400</v>
      </c>
      <c r="I90" s="63">
        <v>33664</v>
      </c>
      <c r="J90" s="57">
        <v>11.71875</v>
      </c>
      <c r="K90" s="57">
        <v>12</v>
      </c>
      <c r="L90" s="57">
        <v>10.96875</v>
      </c>
      <c r="M90" s="57">
        <v>11.375</v>
      </c>
      <c r="N90" s="57">
        <v>5.1217240000000004</v>
      </c>
      <c r="O90" s="57">
        <v>44088800</v>
      </c>
      <c r="P90" s="63">
        <v>33664</v>
      </c>
      <c r="Q90" s="57">
        <v>5.4071660000000001</v>
      </c>
      <c r="R90" s="57">
        <v>6.243989</v>
      </c>
      <c r="S90" s="57">
        <v>5.3427949999999997</v>
      </c>
      <c r="T90" s="57">
        <v>5.8899480000000004</v>
      </c>
      <c r="U90" s="57">
        <v>3.6644580000000002</v>
      </c>
      <c r="V90" s="57">
        <v>137780167</v>
      </c>
      <c r="W90" s="63">
        <v>33664</v>
      </c>
      <c r="X90" s="57">
        <v>10.21875</v>
      </c>
      <c r="Y90" s="57">
        <v>10.421875</v>
      </c>
      <c r="Z90" s="57">
        <v>9.75</v>
      </c>
      <c r="AA90" s="57">
        <v>10.21875</v>
      </c>
      <c r="AB90" s="57">
        <v>5.1513159999999996</v>
      </c>
      <c r="AC90" s="57">
        <v>139301600</v>
      </c>
      <c r="AK90" s="63">
        <v>37257</v>
      </c>
      <c r="AL90" s="62">
        <v>19.879999000000002</v>
      </c>
      <c r="AM90" s="62">
        <v>21</v>
      </c>
      <c r="AN90" s="62">
        <v>18.225000000000001</v>
      </c>
      <c r="AO90" s="62">
        <v>18.760000000000002</v>
      </c>
      <c r="AP90" s="62">
        <v>15.270049</v>
      </c>
      <c r="AQ90" s="57">
        <v>17518000</v>
      </c>
      <c r="AR90" s="63">
        <v>33664</v>
      </c>
      <c r="AS90" s="62">
        <v>19.504062999999999</v>
      </c>
      <c r="AT90" s="62">
        <v>19.616478000000001</v>
      </c>
      <c r="AU90" s="62">
        <v>18.548532000000002</v>
      </c>
      <c r="AV90" s="62">
        <v>18.660948000000001</v>
      </c>
      <c r="AW90" s="62">
        <v>5.1268200000000004</v>
      </c>
      <c r="AX90" s="57">
        <v>26695866</v>
      </c>
      <c r="AY90" s="63">
        <v>33664</v>
      </c>
      <c r="AZ90" s="62">
        <v>3.1111110000000002</v>
      </c>
      <c r="BA90" s="62">
        <v>3.5277780000000001</v>
      </c>
      <c r="BB90" s="62">
        <v>3.0555560000000002</v>
      </c>
      <c r="BC90" s="62">
        <v>3.1111110000000002</v>
      </c>
      <c r="BD90" s="62">
        <v>1.292937</v>
      </c>
      <c r="BE90" s="57">
        <v>7001100</v>
      </c>
      <c r="BF90" s="63">
        <v>42491</v>
      </c>
      <c r="BG90" s="62">
        <v>5.83</v>
      </c>
      <c r="BH90" s="62">
        <v>5.86</v>
      </c>
      <c r="BI90" s="62">
        <v>5.34</v>
      </c>
      <c r="BJ90" s="62">
        <v>5.81</v>
      </c>
      <c r="BK90" s="62">
        <v>5.7767429999999997</v>
      </c>
      <c r="BL90" s="57">
        <v>566500</v>
      </c>
      <c r="BM90" s="63">
        <v>37622</v>
      </c>
      <c r="BN90" s="62">
        <v>8.233333</v>
      </c>
      <c r="BO90" s="62">
        <v>8.6</v>
      </c>
      <c r="BP90" s="62">
        <v>7.9166670000000003</v>
      </c>
      <c r="BQ90" s="62">
        <v>8.0333330000000007</v>
      </c>
      <c r="BR90" s="62">
        <v>8.0333330000000007</v>
      </c>
      <c r="BS90" s="57">
        <v>25183500</v>
      </c>
      <c r="BT90" s="63">
        <v>43132</v>
      </c>
      <c r="BU90" s="62">
        <v>42.119999</v>
      </c>
      <c r="BV90" s="62">
        <v>43.560001</v>
      </c>
      <c r="BW90" s="62">
        <v>39.32</v>
      </c>
      <c r="BX90" s="62">
        <v>39.349997999999999</v>
      </c>
      <c r="BY90" s="62">
        <v>35.840702</v>
      </c>
      <c r="BZ90" s="57">
        <v>267909800</v>
      </c>
      <c r="CA90" s="63">
        <v>33664</v>
      </c>
      <c r="CB90" s="62">
        <v>5.316541</v>
      </c>
      <c r="CC90" s="62">
        <v>5.5152900000000002</v>
      </c>
      <c r="CD90" s="62">
        <v>4.9190430000000003</v>
      </c>
      <c r="CE90" s="62">
        <v>5.5152900000000002</v>
      </c>
      <c r="CF90" s="62">
        <v>2.7885300000000002</v>
      </c>
      <c r="CG90" s="57">
        <v>37530716</v>
      </c>
      <c r="CH90" s="63">
        <v>42826</v>
      </c>
      <c r="CI90" s="62">
        <v>327.5</v>
      </c>
      <c r="CJ90" s="62">
        <v>350.38000499999998</v>
      </c>
      <c r="CK90" s="62">
        <v>325.01998900000001</v>
      </c>
      <c r="CL90" s="62">
        <v>345.16000400000001</v>
      </c>
      <c r="CM90" s="62">
        <v>345.16000400000001</v>
      </c>
      <c r="CN90" s="57">
        <v>22288100</v>
      </c>
      <c r="CO90" s="63">
        <v>38443</v>
      </c>
      <c r="CP90" s="62">
        <v>28.92</v>
      </c>
      <c r="CQ90" s="62">
        <v>30.23</v>
      </c>
      <c r="CR90" s="62">
        <v>24.65</v>
      </c>
      <c r="CS90" s="62">
        <v>26.450001</v>
      </c>
      <c r="CT90" s="62">
        <v>22.460046999999999</v>
      </c>
      <c r="CU90" s="57">
        <v>108241500</v>
      </c>
    </row>
    <row r="91" spans="2:99" x14ac:dyDescent="0.15">
      <c r="B91" s="63">
        <v>33695</v>
      </c>
      <c r="C91" s="57">
        <v>0.51116099999999998</v>
      </c>
      <c r="D91" s="57">
        <v>0.546875</v>
      </c>
      <c r="E91" s="57">
        <v>0.47321400000000002</v>
      </c>
      <c r="F91" s="57">
        <v>0.53683000000000003</v>
      </c>
      <c r="G91" s="57">
        <v>0.44157200000000002</v>
      </c>
      <c r="H91" s="57">
        <v>3931390400</v>
      </c>
      <c r="I91" s="63">
        <v>33695</v>
      </c>
      <c r="J91" s="57">
        <v>11.1875</v>
      </c>
      <c r="K91" s="57">
        <v>12.46875</v>
      </c>
      <c r="L91" s="57">
        <v>10.78125</v>
      </c>
      <c r="M91" s="57">
        <v>11.9375</v>
      </c>
      <c r="N91" s="57">
        <v>5.4171959999999997</v>
      </c>
      <c r="O91" s="57">
        <v>44208000</v>
      </c>
      <c r="P91" s="63">
        <v>33695</v>
      </c>
      <c r="Q91" s="57">
        <v>5.825577</v>
      </c>
      <c r="R91" s="57">
        <v>6.1152470000000001</v>
      </c>
      <c r="S91" s="57">
        <v>5.5359080000000001</v>
      </c>
      <c r="T91" s="57">
        <v>5.7933919999999999</v>
      </c>
      <c r="U91" s="57">
        <v>3.6435629999999999</v>
      </c>
      <c r="V91" s="57">
        <v>115230424</v>
      </c>
      <c r="W91" s="63">
        <v>33695</v>
      </c>
      <c r="X91" s="57">
        <v>10.21875</v>
      </c>
      <c r="Y91" s="57">
        <v>10.546875</v>
      </c>
      <c r="Z91" s="57">
        <v>9.890625</v>
      </c>
      <c r="AA91" s="57">
        <v>10.375</v>
      </c>
      <c r="AB91" s="57">
        <v>5.2487170000000001</v>
      </c>
      <c r="AC91" s="57">
        <v>154700800</v>
      </c>
      <c r="AK91" s="63">
        <v>37288</v>
      </c>
      <c r="AL91" s="62">
        <v>18.799999</v>
      </c>
      <c r="AM91" s="62">
        <v>20.420000000000002</v>
      </c>
      <c r="AN91" s="62">
        <v>17.899999999999999</v>
      </c>
      <c r="AO91" s="62">
        <v>18.5</v>
      </c>
      <c r="AP91" s="62">
        <v>15.058411</v>
      </c>
      <c r="AQ91" s="57">
        <v>21372400</v>
      </c>
      <c r="AR91" s="63">
        <v>33695</v>
      </c>
      <c r="AS91" s="62">
        <v>18.548532000000002</v>
      </c>
      <c r="AT91" s="62">
        <v>20.009931999999999</v>
      </c>
      <c r="AU91" s="62">
        <v>18.098869000000001</v>
      </c>
      <c r="AV91" s="62">
        <v>19.953724000000001</v>
      </c>
      <c r="AW91" s="62">
        <v>5.481992</v>
      </c>
      <c r="AX91" s="57">
        <v>33279487</v>
      </c>
      <c r="AY91" s="63">
        <v>33695</v>
      </c>
      <c r="AZ91" s="62">
        <v>3.0277780000000001</v>
      </c>
      <c r="BA91" s="62">
        <v>4.3888889999999998</v>
      </c>
      <c r="BB91" s="62">
        <v>2.9444439999999998</v>
      </c>
      <c r="BC91" s="62">
        <v>4.0555560000000002</v>
      </c>
      <c r="BD91" s="62">
        <v>1.7005520000000001</v>
      </c>
      <c r="BE91" s="57">
        <v>23287500</v>
      </c>
      <c r="BF91" s="63">
        <v>42522</v>
      </c>
      <c r="BG91" s="62">
        <v>5.66</v>
      </c>
      <c r="BH91" s="62">
        <v>6.09</v>
      </c>
      <c r="BI91" s="62">
        <v>5.47</v>
      </c>
      <c r="BJ91" s="62">
        <v>5.99</v>
      </c>
      <c r="BK91" s="62">
        <v>5.9557130000000003</v>
      </c>
      <c r="BL91" s="57">
        <v>1292800</v>
      </c>
      <c r="BM91" s="63">
        <v>37653</v>
      </c>
      <c r="BN91" s="62">
        <v>8.1166669999999996</v>
      </c>
      <c r="BO91" s="62">
        <v>8.1266669999999994</v>
      </c>
      <c r="BP91" s="62">
        <v>6.5666669999999998</v>
      </c>
      <c r="BQ91" s="62">
        <v>6.9166670000000003</v>
      </c>
      <c r="BR91" s="62">
        <v>6.9166670000000003</v>
      </c>
      <c r="BS91" s="57">
        <v>26818200</v>
      </c>
      <c r="BT91" s="63">
        <v>43160</v>
      </c>
      <c r="BU91" s="62">
        <v>39.590000000000003</v>
      </c>
      <c r="BV91" s="62">
        <v>39.590000000000003</v>
      </c>
      <c r="BW91" s="62">
        <v>34.5</v>
      </c>
      <c r="BX91" s="62">
        <v>36.340000000000003</v>
      </c>
      <c r="BY91" s="62">
        <v>33.099139999999998</v>
      </c>
      <c r="BZ91" s="57">
        <v>288911100</v>
      </c>
      <c r="CA91" s="63">
        <v>33695</v>
      </c>
      <c r="CB91" s="62">
        <v>5.3993529999999996</v>
      </c>
      <c r="CC91" s="62">
        <v>5.631227</v>
      </c>
      <c r="CD91" s="62">
        <v>4.8196680000000001</v>
      </c>
      <c r="CE91" s="62">
        <v>5.2668540000000004</v>
      </c>
      <c r="CF91" s="62">
        <v>2.6629209999999999</v>
      </c>
      <c r="CG91" s="57">
        <v>40673372</v>
      </c>
      <c r="CH91" s="63">
        <v>42856</v>
      </c>
      <c r="CI91" s="62">
        <v>346.290009</v>
      </c>
      <c r="CJ91" s="62">
        <v>347.25</v>
      </c>
      <c r="CK91" s="62">
        <v>312.48998999999998</v>
      </c>
      <c r="CL91" s="62">
        <v>345.54998799999998</v>
      </c>
      <c r="CM91" s="62">
        <v>345.54998799999998</v>
      </c>
      <c r="CN91" s="57">
        <v>40915700</v>
      </c>
      <c r="CO91" s="63">
        <v>38473</v>
      </c>
      <c r="CP91" s="62">
        <v>26.5</v>
      </c>
      <c r="CQ91" s="62">
        <v>32.400002000000001</v>
      </c>
      <c r="CR91" s="62">
        <v>26.120000999999998</v>
      </c>
      <c r="CS91" s="62">
        <v>32.220001000000003</v>
      </c>
      <c r="CT91" s="62">
        <v>27.359649999999998</v>
      </c>
      <c r="CU91" s="57">
        <v>91863400</v>
      </c>
    </row>
    <row r="92" spans="2:99" x14ac:dyDescent="0.15">
      <c r="B92" s="63">
        <v>33725</v>
      </c>
      <c r="C92" s="57">
        <v>0.53571400000000002</v>
      </c>
      <c r="D92" s="57">
        <v>0.56473200000000001</v>
      </c>
      <c r="E92" s="57">
        <v>0.52008900000000002</v>
      </c>
      <c r="F92" s="57">
        <v>0.53348200000000001</v>
      </c>
      <c r="G92" s="57">
        <v>0.43881799999999999</v>
      </c>
      <c r="H92" s="57">
        <v>2703724800</v>
      </c>
      <c r="I92" s="63">
        <v>33725</v>
      </c>
      <c r="J92" s="57">
        <v>11.875</v>
      </c>
      <c r="K92" s="57">
        <v>12.4375</v>
      </c>
      <c r="L92" s="57">
        <v>11.5</v>
      </c>
      <c r="M92" s="57">
        <v>11.625</v>
      </c>
      <c r="N92" s="57">
        <v>5.2753860000000001</v>
      </c>
      <c r="O92" s="57">
        <v>32222400</v>
      </c>
      <c r="P92" s="63">
        <v>33725</v>
      </c>
      <c r="Q92" s="57">
        <v>5.8577630000000003</v>
      </c>
      <c r="R92" s="57">
        <v>5.9865050000000002</v>
      </c>
      <c r="S92" s="57">
        <v>5.6324639999999997</v>
      </c>
      <c r="T92" s="57">
        <v>5.8577630000000003</v>
      </c>
      <c r="U92" s="57">
        <v>3.6840449999999998</v>
      </c>
      <c r="V92" s="57">
        <v>81098605</v>
      </c>
      <c r="W92" s="63">
        <v>33725</v>
      </c>
      <c r="X92" s="57">
        <v>10.375</v>
      </c>
      <c r="Y92" s="57">
        <v>11.28125</v>
      </c>
      <c r="Z92" s="57">
        <v>10.234375</v>
      </c>
      <c r="AA92" s="57">
        <v>11</v>
      </c>
      <c r="AB92" s="57">
        <v>5.5649050000000004</v>
      </c>
      <c r="AC92" s="57">
        <v>136637600</v>
      </c>
      <c r="AK92" s="63">
        <v>37316</v>
      </c>
      <c r="AL92" s="62">
        <v>18.625</v>
      </c>
      <c r="AM92" s="62">
        <v>20.559999000000001</v>
      </c>
      <c r="AN92" s="62">
        <v>18.450001</v>
      </c>
      <c r="AO92" s="62">
        <v>20.549999</v>
      </c>
      <c r="AP92" s="62">
        <v>16.747295000000001</v>
      </c>
      <c r="AQ92" s="57">
        <v>20718200</v>
      </c>
      <c r="AR92" s="63">
        <v>33725</v>
      </c>
      <c r="AS92" s="62">
        <v>20.009931999999999</v>
      </c>
      <c r="AT92" s="62">
        <v>20.234762</v>
      </c>
      <c r="AU92" s="62">
        <v>19.054400999999999</v>
      </c>
      <c r="AV92" s="62">
        <v>19.391646999999999</v>
      </c>
      <c r="AW92" s="62">
        <v>5.4128590000000001</v>
      </c>
      <c r="AX92" s="57">
        <v>27873420</v>
      </c>
      <c r="AY92" s="63">
        <v>33725</v>
      </c>
      <c r="AZ92" s="62">
        <v>4</v>
      </c>
      <c r="BA92" s="62">
        <v>4.1666670000000003</v>
      </c>
      <c r="BB92" s="62">
        <v>3.9444439999999998</v>
      </c>
      <c r="BC92" s="62">
        <v>4.0555560000000002</v>
      </c>
      <c r="BD92" s="62">
        <v>1.7005520000000001</v>
      </c>
      <c r="BE92" s="57">
        <v>9899100</v>
      </c>
      <c r="BF92" s="63">
        <v>42552</v>
      </c>
      <c r="BG92" s="62">
        <v>6</v>
      </c>
      <c r="BH92" s="62">
        <v>6.82</v>
      </c>
      <c r="BI92" s="62">
        <v>5.76</v>
      </c>
      <c r="BJ92" s="62">
        <v>6.42</v>
      </c>
      <c r="BK92" s="62">
        <v>6.3832519999999997</v>
      </c>
      <c r="BL92" s="57">
        <v>1425700</v>
      </c>
      <c r="BM92" s="63">
        <v>37681</v>
      </c>
      <c r="BN92" s="62">
        <v>6.95</v>
      </c>
      <c r="BO92" s="62">
        <v>7.0333329999999998</v>
      </c>
      <c r="BP92" s="62">
        <v>6.3833330000000004</v>
      </c>
      <c r="BQ92" s="62">
        <v>6.91</v>
      </c>
      <c r="BR92" s="62">
        <v>6.91</v>
      </c>
      <c r="BS92" s="57">
        <v>23863200</v>
      </c>
      <c r="BT92" s="63">
        <v>43191</v>
      </c>
      <c r="BU92" s="62">
        <v>36.099997999999999</v>
      </c>
      <c r="BV92" s="62">
        <v>39.669998</v>
      </c>
      <c r="BW92" s="62">
        <v>35.229999999999997</v>
      </c>
      <c r="BX92" s="62">
        <v>36.740001999999997</v>
      </c>
      <c r="BY92" s="62">
        <v>33.803837000000001</v>
      </c>
      <c r="BZ92" s="57">
        <v>221705000</v>
      </c>
      <c r="CA92" s="63">
        <v>33725</v>
      </c>
      <c r="CB92" s="62">
        <v>5.3331039999999996</v>
      </c>
      <c r="CC92" s="62">
        <v>5.7968520000000003</v>
      </c>
      <c r="CD92" s="62">
        <v>5.2668540000000004</v>
      </c>
      <c r="CE92" s="62">
        <v>5.564978</v>
      </c>
      <c r="CF92" s="62">
        <v>2.8399740000000002</v>
      </c>
      <c r="CG92" s="57">
        <v>35055987</v>
      </c>
      <c r="CH92" s="63">
        <v>42887</v>
      </c>
      <c r="CI92" s="62">
        <v>346.5</v>
      </c>
      <c r="CJ92" s="62">
        <v>355</v>
      </c>
      <c r="CK92" s="62">
        <v>326.39999399999999</v>
      </c>
      <c r="CL92" s="62">
        <v>336.85000600000001</v>
      </c>
      <c r="CM92" s="62">
        <v>336.85000600000001</v>
      </c>
      <c r="CN92" s="57">
        <v>35030800</v>
      </c>
      <c r="CO92" s="63">
        <v>38504</v>
      </c>
      <c r="CP92" s="62">
        <v>32.470001000000003</v>
      </c>
      <c r="CQ92" s="62">
        <v>33.360000999999997</v>
      </c>
      <c r="CR92" s="62">
        <v>28.68</v>
      </c>
      <c r="CS92" s="62">
        <v>28.76</v>
      </c>
      <c r="CT92" s="62">
        <v>24.421586999999999</v>
      </c>
      <c r="CU92" s="57">
        <v>75695200</v>
      </c>
    </row>
    <row r="93" spans="2:99" x14ac:dyDescent="0.15">
      <c r="B93" s="63">
        <v>33756</v>
      </c>
      <c r="C93" s="57">
        <v>0.51116099999999998</v>
      </c>
      <c r="D93" s="57">
        <v>0.53125</v>
      </c>
      <c r="E93" s="57">
        <v>0.38169599999999998</v>
      </c>
      <c r="F93" s="57">
        <v>0.42857099999999998</v>
      </c>
      <c r="G93" s="57">
        <v>0.35252299999999998</v>
      </c>
      <c r="H93" s="57">
        <v>4851683200</v>
      </c>
      <c r="I93" s="63">
        <v>33756</v>
      </c>
      <c r="J93" s="57">
        <v>11.53125</v>
      </c>
      <c r="K93" s="57">
        <v>11.90625</v>
      </c>
      <c r="L93" s="57">
        <v>11.0625</v>
      </c>
      <c r="M93" s="57">
        <v>11.90625</v>
      </c>
      <c r="N93" s="57">
        <v>5.4030170000000002</v>
      </c>
      <c r="O93" s="57">
        <v>47566400</v>
      </c>
      <c r="P93" s="63">
        <v>33756</v>
      </c>
      <c r="Q93" s="57">
        <v>5.8577630000000003</v>
      </c>
      <c r="R93" s="57">
        <v>6.3405459999999998</v>
      </c>
      <c r="S93" s="57">
        <v>5.825577</v>
      </c>
      <c r="T93" s="57">
        <v>5.9865050000000002</v>
      </c>
      <c r="U93" s="57">
        <v>3.7650139999999999</v>
      </c>
      <c r="V93" s="57">
        <v>124631394</v>
      </c>
      <c r="W93" s="63">
        <v>33756</v>
      </c>
      <c r="X93" s="57">
        <v>11</v>
      </c>
      <c r="Y93" s="57">
        <v>11.25</v>
      </c>
      <c r="Z93" s="57">
        <v>9.71875</v>
      </c>
      <c r="AA93" s="57">
        <v>10</v>
      </c>
      <c r="AB93" s="57">
        <v>5.0590029999999997</v>
      </c>
      <c r="AC93" s="57">
        <v>145448800</v>
      </c>
      <c r="AK93" s="63">
        <v>37347</v>
      </c>
      <c r="AL93" s="62">
        <v>20.700001</v>
      </c>
      <c r="AM93" s="62">
        <v>21.975000000000001</v>
      </c>
      <c r="AN93" s="62">
        <v>19.969999000000001</v>
      </c>
      <c r="AO93" s="62">
        <v>21.790001</v>
      </c>
      <c r="AP93" s="62">
        <v>17.757849</v>
      </c>
      <c r="AQ93" s="57">
        <v>18881000</v>
      </c>
      <c r="AR93" s="63">
        <v>33756</v>
      </c>
      <c r="AS93" s="62">
        <v>19.391646999999999</v>
      </c>
      <c r="AT93" s="62">
        <v>20.234762</v>
      </c>
      <c r="AU93" s="62">
        <v>19.279232</v>
      </c>
      <c r="AV93" s="62">
        <v>20.009931999999999</v>
      </c>
      <c r="AW93" s="62">
        <v>5.5854439999999999</v>
      </c>
      <c r="AX93" s="57">
        <v>20042414</v>
      </c>
      <c r="AY93" s="63">
        <v>33756</v>
      </c>
      <c r="AZ93" s="62">
        <v>4.0555560000000002</v>
      </c>
      <c r="BA93" s="62">
        <v>4.25</v>
      </c>
      <c r="BB93" s="62">
        <v>3.3888889999999998</v>
      </c>
      <c r="BC93" s="62">
        <v>3.5555560000000002</v>
      </c>
      <c r="BD93" s="62">
        <v>1.4908950000000001</v>
      </c>
      <c r="BE93" s="57">
        <v>16273800</v>
      </c>
      <c r="BF93" s="63">
        <v>42583</v>
      </c>
      <c r="BG93" s="62">
        <v>6.4</v>
      </c>
      <c r="BH93" s="62">
        <v>7.01</v>
      </c>
      <c r="BI93" s="62">
        <v>6.23</v>
      </c>
      <c r="BJ93" s="62">
        <v>7</v>
      </c>
      <c r="BK93" s="62">
        <v>6.9599320000000002</v>
      </c>
      <c r="BL93" s="57">
        <v>1076100</v>
      </c>
      <c r="BM93" s="63">
        <v>37712</v>
      </c>
      <c r="BN93" s="62">
        <v>6.9166670000000003</v>
      </c>
      <c r="BO93" s="62">
        <v>7.0766669999999996</v>
      </c>
      <c r="BP93" s="62">
        <v>6.45</v>
      </c>
      <c r="BQ93" s="62">
        <v>6.8733329999999997</v>
      </c>
      <c r="BR93" s="62">
        <v>6.8733329999999997</v>
      </c>
      <c r="BS93" s="57">
        <v>15221700</v>
      </c>
      <c r="BT93" s="63">
        <v>43221</v>
      </c>
      <c r="BU93" s="62">
        <v>36.759998000000003</v>
      </c>
      <c r="BV93" s="62">
        <v>42.77</v>
      </c>
      <c r="BW93" s="62">
        <v>35.279998999999997</v>
      </c>
      <c r="BX93" s="62">
        <v>42.700001</v>
      </c>
      <c r="BY93" s="62">
        <v>39.287520999999998</v>
      </c>
      <c r="BZ93" s="57">
        <v>236116800</v>
      </c>
      <c r="CA93" s="63">
        <v>33756</v>
      </c>
      <c r="CB93" s="62">
        <v>5.564978</v>
      </c>
      <c r="CC93" s="62">
        <v>5.6974770000000001</v>
      </c>
      <c r="CD93" s="62">
        <v>4.9190430000000003</v>
      </c>
      <c r="CE93" s="62">
        <v>5.349666</v>
      </c>
      <c r="CF93" s="62">
        <v>2.7300939999999998</v>
      </c>
      <c r="CG93" s="57">
        <v>62976102</v>
      </c>
      <c r="CH93" s="63">
        <v>42917</v>
      </c>
      <c r="CI93" s="62">
        <v>338.26001000000002</v>
      </c>
      <c r="CJ93" s="62">
        <v>399.91000400000001</v>
      </c>
      <c r="CK93" s="62">
        <v>328.64999399999999</v>
      </c>
      <c r="CL93" s="62">
        <v>391.97000100000002</v>
      </c>
      <c r="CM93" s="62">
        <v>391.97000100000002</v>
      </c>
      <c r="CN93" s="57">
        <v>31064900</v>
      </c>
      <c r="CO93" s="63">
        <v>38534</v>
      </c>
      <c r="CP93" s="62">
        <v>29.049999</v>
      </c>
      <c r="CQ93" s="62">
        <v>30.99</v>
      </c>
      <c r="CR93" s="62">
        <v>23.450001</v>
      </c>
      <c r="CS93" s="62">
        <v>26.309999000000001</v>
      </c>
      <c r="CT93" s="62">
        <v>22.341166000000001</v>
      </c>
      <c r="CU93" s="57">
        <v>130051200</v>
      </c>
    </row>
    <row r="94" spans="2:99" x14ac:dyDescent="0.15">
      <c r="B94" s="63">
        <v>33786</v>
      </c>
      <c r="C94" s="57">
        <v>0.42857099999999998</v>
      </c>
      <c r="D94" s="57">
        <v>0.44196400000000002</v>
      </c>
      <c r="E94" s="57">
        <v>0.38839299999999999</v>
      </c>
      <c r="F94" s="57">
        <v>0.41741099999999998</v>
      </c>
      <c r="G94" s="57">
        <v>0.34403400000000001</v>
      </c>
      <c r="H94" s="57">
        <v>3632809600</v>
      </c>
      <c r="I94" s="63">
        <v>33786</v>
      </c>
      <c r="J94" s="57">
        <v>11.9375</v>
      </c>
      <c r="K94" s="57">
        <v>12.5</v>
      </c>
      <c r="L94" s="57">
        <v>10.9375</v>
      </c>
      <c r="M94" s="57">
        <v>11.5</v>
      </c>
      <c r="N94" s="57">
        <v>5.2605190000000004</v>
      </c>
      <c r="O94" s="57">
        <v>45088000</v>
      </c>
      <c r="P94" s="63">
        <v>33786</v>
      </c>
      <c r="Q94" s="57">
        <v>5.9865050000000002</v>
      </c>
      <c r="R94" s="57">
        <v>6.3405459999999998</v>
      </c>
      <c r="S94" s="57">
        <v>5.7933919999999999</v>
      </c>
      <c r="T94" s="57">
        <v>5.9221339999999998</v>
      </c>
      <c r="U94" s="57">
        <v>3.7647940000000002</v>
      </c>
      <c r="V94" s="57">
        <v>92208807</v>
      </c>
      <c r="W94" s="63">
        <v>33786</v>
      </c>
      <c r="X94" s="57">
        <v>10</v>
      </c>
      <c r="Y94" s="57">
        <v>10.84375</v>
      </c>
      <c r="Z94" s="57">
        <v>9.9375</v>
      </c>
      <c r="AA94" s="57">
        <v>10.46875</v>
      </c>
      <c r="AB94" s="57">
        <v>5.3131950000000003</v>
      </c>
      <c r="AC94" s="57">
        <v>133098800</v>
      </c>
      <c r="AK94" s="63">
        <v>37377</v>
      </c>
      <c r="AL94" s="62">
        <v>21.799999</v>
      </c>
      <c r="AM94" s="62">
        <v>25.469999000000001</v>
      </c>
      <c r="AN94" s="62">
        <v>21.75</v>
      </c>
      <c r="AO94" s="62">
        <v>24.08</v>
      </c>
      <c r="AP94" s="62">
        <v>19.624089999999999</v>
      </c>
      <c r="AQ94" s="57">
        <v>26011800</v>
      </c>
      <c r="AR94" s="63">
        <v>33786</v>
      </c>
      <c r="AS94" s="62">
        <v>20.122347000000001</v>
      </c>
      <c r="AT94" s="62">
        <v>21.527538</v>
      </c>
      <c r="AU94" s="62">
        <v>19.897516</v>
      </c>
      <c r="AV94" s="62">
        <v>21.358915</v>
      </c>
      <c r="AW94" s="62">
        <v>5.9619910000000003</v>
      </c>
      <c r="AX94" s="57">
        <v>27878755</v>
      </c>
      <c r="AY94" s="63">
        <v>33786</v>
      </c>
      <c r="AZ94" s="62">
        <v>3.5</v>
      </c>
      <c r="BA94" s="62">
        <v>3.6944439999999998</v>
      </c>
      <c r="BB94" s="62">
        <v>3.4444439999999998</v>
      </c>
      <c r="BC94" s="62">
        <v>3.5277780000000001</v>
      </c>
      <c r="BD94" s="62">
        <v>1.490604</v>
      </c>
      <c r="BE94" s="57">
        <v>22023900</v>
      </c>
      <c r="BF94" s="63">
        <v>42614</v>
      </c>
      <c r="BG94" s="62">
        <v>7</v>
      </c>
      <c r="BH94" s="62">
        <v>7.32</v>
      </c>
      <c r="BI94" s="62">
        <v>6.63</v>
      </c>
      <c r="BJ94" s="62">
        <v>6.7</v>
      </c>
      <c r="BK94" s="62">
        <v>6.6616489999999997</v>
      </c>
      <c r="BL94" s="57">
        <v>1030700</v>
      </c>
      <c r="BM94" s="63">
        <v>37742</v>
      </c>
      <c r="BN94" s="62">
        <v>6.9066669999999997</v>
      </c>
      <c r="BO94" s="62">
        <v>8.1666670000000003</v>
      </c>
      <c r="BP94" s="62">
        <v>6.9</v>
      </c>
      <c r="BQ94" s="62">
        <v>8.0833329999999997</v>
      </c>
      <c r="BR94" s="62">
        <v>8.0833329999999997</v>
      </c>
      <c r="BS94" s="57">
        <v>23234100</v>
      </c>
      <c r="BT94" s="63">
        <v>43252</v>
      </c>
      <c r="BU94" s="62">
        <v>42.98</v>
      </c>
      <c r="BV94" s="62">
        <v>45</v>
      </c>
      <c r="BW94" s="62">
        <v>39.369999</v>
      </c>
      <c r="BX94" s="62">
        <v>39.400002000000001</v>
      </c>
      <c r="BY94" s="62">
        <v>36.251255</v>
      </c>
      <c r="BZ94" s="57">
        <v>279572100</v>
      </c>
      <c r="CA94" s="63">
        <v>33786</v>
      </c>
      <c r="CB94" s="62">
        <v>5.2999790000000004</v>
      </c>
      <c r="CC94" s="62">
        <v>5.631227</v>
      </c>
      <c r="CD94" s="62">
        <v>5.1343540000000001</v>
      </c>
      <c r="CE94" s="62">
        <v>5.4490410000000002</v>
      </c>
      <c r="CF94" s="62">
        <v>2.7808069999999998</v>
      </c>
      <c r="CG94" s="57">
        <v>46366223</v>
      </c>
      <c r="CH94" s="63">
        <v>42948</v>
      </c>
      <c r="CI94" s="62">
        <v>392.83999599999999</v>
      </c>
      <c r="CJ94" s="62">
        <v>408.82998700000002</v>
      </c>
      <c r="CK94" s="62">
        <v>378.26001000000002</v>
      </c>
      <c r="CL94" s="62">
        <v>398.540009</v>
      </c>
      <c r="CM94" s="62">
        <v>398.540009</v>
      </c>
      <c r="CN94" s="57">
        <v>36730800</v>
      </c>
      <c r="CO94" s="63">
        <v>38565</v>
      </c>
      <c r="CP94" s="62">
        <v>26.52</v>
      </c>
      <c r="CQ94" s="62">
        <v>26.620000999999998</v>
      </c>
      <c r="CR94" s="62">
        <v>21.059999000000001</v>
      </c>
      <c r="CS94" s="62">
        <v>21.799999</v>
      </c>
      <c r="CT94" s="62">
        <v>18.511493999999999</v>
      </c>
      <c r="CU94" s="57">
        <v>156874800</v>
      </c>
    </row>
    <row r="95" spans="2:99" x14ac:dyDescent="0.15">
      <c r="B95" s="63">
        <v>33817</v>
      </c>
      <c r="C95" s="57">
        <v>0.41741099999999998</v>
      </c>
      <c r="D95" s="57">
        <v>0.421875</v>
      </c>
      <c r="E95" s="57">
        <v>0.37053599999999998</v>
      </c>
      <c r="F95" s="57">
        <v>0.41071400000000002</v>
      </c>
      <c r="G95" s="57">
        <v>0.33851399999999998</v>
      </c>
      <c r="H95" s="57">
        <v>2746531200</v>
      </c>
      <c r="I95" s="63">
        <v>33817</v>
      </c>
      <c r="J95" s="57">
        <v>11.46875</v>
      </c>
      <c r="K95" s="57">
        <v>11.84375</v>
      </c>
      <c r="L95" s="57">
        <v>10.6875</v>
      </c>
      <c r="M95" s="57">
        <v>10.71875</v>
      </c>
      <c r="N95" s="57">
        <v>4.9031440000000002</v>
      </c>
      <c r="O95" s="57">
        <v>102938800</v>
      </c>
      <c r="P95" s="63">
        <v>33817</v>
      </c>
      <c r="Q95" s="57">
        <v>5.8899480000000004</v>
      </c>
      <c r="R95" s="57">
        <v>5.9221339999999998</v>
      </c>
      <c r="S95" s="57">
        <v>5.2140529999999998</v>
      </c>
      <c r="T95" s="57">
        <v>5.3749799999999999</v>
      </c>
      <c r="U95" s="57">
        <v>3.41696</v>
      </c>
      <c r="V95" s="57">
        <v>73284529</v>
      </c>
      <c r="W95" s="63">
        <v>33817</v>
      </c>
      <c r="X95" s="57">
        <v>10.46875</v>
      </c>
      <c r="Y95" s="57">
        <v>10.96875</v>
      </c>
      <c r="Z95" s="57">
        <v>10.4375</v>
      </c>
      <c r="AA95" s="57">
        <v>10.75</v>
      </c>
      <c r="AB95" s="57">
        <v>5.4559369999999996</v>
      </c>
      <c r="AC95" s="57">
        <v>79148400</v>
      </c>
      <c r="AK95" s="63">
        <v>37408</v>
      </c>
      <c r="AL95" s="62">
        <v>24.1</v>
      </c>
      <c r="AM95" s="62">
        <v>25.870000999999998</v>
      </c>
      <c r="AN95" s="62">
        <v>23.125</v>
      </c>
      <c r="AO95" s="62">
        <v>24.875</v>
      </c>
      <c r="AP95" s="62">
        <v>20.290146</v>
      </c>
      <c r="AQ95" s="57">
        <v>26227800</v>
      </c>
      <c r="AR95" s="63">
        <v>33817</v>
      </c>
      <c r="AS95" s="62">
        <v>21.302707999999999</v>
      </c>
      <c r="AT95" s="62">
        <v>22.370653000000001</v>
      </c>
      <c r="AU95" s="62">
        <v>21.190291999999999</v>
      </c>
      <c r="AV95" s="62">
        <v>21.808577</v>
      </c>
      <c r="AW95" s="62">
        <v>6.1772309999999999</v>
      </c>
      <c r="AX95" s="57">
        <v>21135683</v>
      </c>
      <c r="AY95" s="63">
        <v>33817</v>
      </c>
      <c r="AZ95" s="62">
        <v>3.4444439999999998</v>
      </c>
      <c r="BA95" s="62">
        <v>3.5</v>
      </c>
      <c r="BB95" s="62">
        <v>3.25</v>
      </c>
      <c r="BC95" s="62">
        <v>3.5</v>
      </c>
      <c r="BD95" s="62">
        <v>1.4788669999999999</v>
      </c>
      <c r="BE95" s="57">
        <v>11755800</v>
      </c>
      <c r="BF95" s="63">
        <v>42644</v>
      </c>
      <c r="BG95" s="62">
        <v>6.6</v>
      </c>
      <c r="BH95" s="62">
        <v>6.95</v>
      </c>
      <c r="BI95" s="62">
        <v>6.39</v>
      </c>
      <c r="BJ95" s="62">
        <v>6.55</v>
      </c>
      <c r="BK95" s="62">
        <v>6.5125080000000004</v>
      </c>
      <c r="BL95" s="57">
        <v>684900</v>
      </c>
      <c r="BM95" s="63">
        <v>37773</v>
      </c>
      <c r="BN95" s="62">
        <v>8.4166670000000003</v>
      </c>
      <c r="BO95" s="62">
        <v>9.0333330000000007</v>
      </c>
      <c r="BP95" s="62">
        <v>8.2166669999999993</v>
      </c>
      <c r="BQ95" s="62">
        <v>8.9266670000000001</v>
      </c>
      <c r="BR95" s="62">
        <v>8.9266670000000001</v>
      </c>
      <c r="BS95" s="57">
        <v>28525800</v>
      </c>
      <c r="BT95" s="63">
        <v>43282</v>
      </c>
      <c r="BU95" s="62">
        <v>39.080002</v>
      </c>
      <c r="BV95" s="62">
        <v>40.5</v>
      </c>
      <c r="BW95" s="62">
        <v>36.259998000000003</v>
      </c>
      <c r="BX95" s="62">
        <v>37.909999999999997</v>
      </c>
      <c r="BY95" s="62">
        <v>35.184685000000002</v>
      </c>
      <c r="BZ95" s="57">
        <v>229946700</v>
      </c>
      <c r="CA95" s="63">
        <v>33817</v>
      </c>
      <c r="CB95" s="62">
        <v>5.4324779999999997</v>
      </c>
      <c r="CC95" s="62">
        <v>5.8134139999999999</v>
      </c>
      <c r="CD95" s="62">
        <v>5.2502909999999998</v>
      </c>
      <c r="CE95" s="62">
        <v>5.5815400000000004</v>
      </c>
      <c r="CF95" s="62">
        <v>2.8750719999999998</v>
      </c>
      <c r="CG95" s="57">
        <v>32566924</v>
      </c>
      <c r="CH95" s="63">
        <v>42979</v>
      </c>
      <c r="CI95" s="62">
        <v>398.92999300000002</v>
      </c>
      <c r="CJ95" s="62">
        <v>404.72000100000002</v>
      </c>
      <c r="CK95" s="62">
        <v>356.10998499999999</v>
      </c>
      <c r="CL95" s="62">
        <v>363.42001299999998</v>
      </c>
      <c r="CM95" s="62">
        <v>363.42001299999998</v>
      </c>
      <c r="CN95" s="57">
        <v>43514600</v>
      </c>
      <c r="CO95" s="63">
        <v>38596</v>
      </c>
      <c r="CP95" s="62">
        <v>21.870000999999998</v>
      </c>
      <c r="CQ95" s="62">
        <v>24</v>
      </c>
      <c r="CR95" s="62">
        <v>20.290001</v>
      </c>
      <c r="CS95" s="62">
        <v>21.370000999999998</v>
      </c>
      <c r="CT95" s="62">
        <v>18.146357999999999</v>
      </c>
      <c r="CU95" s="57">
        <v>124991400</v>
      </c>
    </row>
    <row r="96" spans="2:99" x14ac:dyDescent="0.15">
      <c r="B96" s="63">
        <v>33848</v>
      </c>
      <c r="C96" s="57">
        <v>0.41294599999999998</v>
      </c>
      <c r="D96" s="57">
        <v>0.44642900000000002</v>
      </c>
      <c r="E96" s="57">
        <v>0.390625</v>
      </c>
      <c r="F96" s="57">
        <v>0.40290199999999998</v>
      </c>
      <c r="G96" s="57">
        <v>0.33296799999999999</v>
      </c>
      <c r="H96" s="57">
        <v>3055662400</v>
      </c>
      <c r="I96" s="63">
        <v>33848</v>
      </c>
      <c r="J96" s="57">
        <v>10.6875</v>
      </c>
      <c r="K96" s="57">
        <v>11.28125</v>
      </c>
      <c r="L96" s="57">
        <v>10.59375</v>
      </c>
      <c r="M96" s="57">
        <v>11.09375</v>
      </c>
      <c r="N96" s="57">
        <v>5.1174749999999998</v>
      </c>
      <c r="O96" s="57">
        <v>51326400</v>
      </c>
      <c r="P96" s="63">
        <v>33848</v>
      </c>
      <c r="Q96" s="57">
        <v>5.4071660000000001</v>
      </c>
      <c r="R96" s="57">
        <v>5.8577630000000003</v>
      </c>
      <c r="S96" s="57">
        <v>5.3749799999999999</v>
      </c>
      <c r="T96" s="57">
        <v>5.6324639999999997</v>
      </c>
      <c r="U96" s="57">
        <v>3.5806490000000002</v>
      </c>
      <c r="V96" s="57">
        <v>81265219</v>
      </c>
      <c r="W96" s="63">
        <v>33848</v>
      </c>
      <c r="X96" s="57">
        <v>10.75</v>
      </c>
      <c r="Y96" s="57">
        <v>11.34375</v>
      </c>
      <c r="Z96" s="57">
        <v>10.0625</v>
      </c>
      <c r="AA96" s="57">
        <v>10.125</v>
      </c>
      <c r="AB96" s="57">
        <v>5.1387330000000002</v>
      </c>
      <c r="AC96" s="57">
        <v>125610400</v>
      </c>
      <c r="AK96" s="63">
        <v>37438</v>
      </c>
      <c r="AL96" s="62">
        <v>24.85</v>
      </c>
      <c r="AM96" s="62">
        <v>25</v>
      </c>
      <c r="AN96" s="62">
        <v>20.5</v>
      </c>
      <c r="AO96" s="62">
        <v>24.799999</v>
      </c>
      <c r="AP96" s="62">
        <v>20.228960000000001</v>
      </c>
      <c r="AQ96" s="57">
        <v>32832000</v>
      </c>
      <c r="AR96" s="63">
        <v>33848</v>
      </c>
      <c r="AS96" s="62">
        <v>21.752369000000002</v>
      </c>
      <c r="AT96" s="62">
        <v>22.202030000000001</v>
      </c>
      <c r="AU96" s="62">
        <v>21.415123000000001</v>
      </c>
      <c r="AV96" s="62">
        <v>21.920991999999998</v>
      </c>
      <c r="AW96" s="62">
        <v>6.2090740000000002</v>
      </c>
      <c r="AX96" s="57">
        <v>23710953</v>
      </c>
      <c r="AY96" s="63">
        <v>33848</v>
      </c>
      <c r="AZ96" s="62">
        <v>3.5</v>
      </c>
      <c r="BA96" s="62">
        <v>3.6944439999999998</v>
      </c>
      <c r="BB96" s="62">
        <v>3.4444439999999998</v>
      </c>
      <c r="BC96" s="62">
        <v>3.5</v>
      </c>
      <c r="BD96" s="62">
        <v>1.4788669999999999</v>
      </c>
      <c r="BE96" s="57">
        <v>16899300</v>
      </c>
      <c r="BF96" s="63">
        <v>42675</v>
      </c>
      <c r="BG96" s="62">
        <v>6.54</v>
      </c>
      <c r="BH96" s="62">
        <v>6.58</v>
      </c>
      <c r="BI96" s="62">
        <v>5.74</v>
      </c>
      <c r="BJ96" s="62">
        <v>6.05</v>
      </c>
      <c r="BK96" s="62">
        <v>6.0153699999999999</v>
      </c>
      <c r="BL96" s="57">
        <v>2532300</v>
      </c>
      <c r="BM96" s="63">
        <v>37803</v>
      </c>
      <c r="BN96" s="62">
        <v>9</v>
      </c>
      <c r="BO96" s="62">
        <v>9.7100000000000009</v>
      </c>
      <c r="BP96" s="62">
        <v>8.9066670000000006</v>
      </c>
      <c r="BQ96" s="62">
        <v>9.3333329999999997</v>
      </c>
      <c r="BR96" s="62">
        <v>9.3333329999999997</v>
      </c>
      <c r="BS96" s="57">
        <v>33983100</v>
      </c>
      <c r="BT96" s="63">
        <v>43313</v>
      </c>
      <c r="BU96" s="62">
        <v>37.889999000000003</v>
      </c>
      <c r="BV96" s="62">
        <v>38.32</v>
      </c>
      <c r="BW96" s="62">
        <v>35.209999000000003</v>
      </c>
      <c r="BX96" s="62">
        <v>36.049999</v>
      </c>
      <c r="BY96" s="62">
        <v>33.458393000000001</v>
      </c>
      <c r="BZ96" s="57">
        <v>226191400</v>
      </c>
      <c r="CA96" s="63">
        <v>33848</v>
      </c>
      <c r="CB96" s="62">
        <v>5.5981030000000001</v>
      </c>
      <c r="CC96" s="62">
        <v>5.8299770000000004</v>
      </c>
      <c r="CD96" s="62">
        <v>5.3827910000000001</v>
      </c>
      <c r="CE96" s="62">
        <v>5.8299770000000004</v>
      </c>
      <c r="CF96" s="62">
        <v>3.0030429999999999</v>
      </c>
      <c r="CG96" s="57">
        <v>23864245</v>
      </c>
      <c r="CH96" s="63">
        <v>43009</v>
      </c>
      <c r="CI96" s="62">
        <v>364.51998900000001</v>
      </c>
      <c r="CJ96" s="62">
        <v>374.98998999999998</v>
      </c>
      <c r="CK96" s="62">
        <v>308.29998799999998</v>
      </c>
      <c r="CL96" s="62">
        <v>334.17001299999998</v>
      </c>
      <c r="CM96" s="62">
        <v>334.17001299999998</v>
      </c>
      <c r="CN96" s="57">
        <v>49702800</v>
      </c>
      <c r="CO96" s="63">
        <v>38626</v>
      </c>
      <c r="CP96" s="62">
        <v>21.469999000000001</v>
      </c>
      <c r="CQ96" s="62">
        <v>23.790001</v>
      </c>
      <c r="CR96" s="62">
        <v>19.010000000000002</v>
      </c>
      <c r="CS96" s="62">
        <v>23.629999000000002</v>
      </c>
      <c r="CT96" s="62">
        <v>20.065439000000001</v>
      </c>
      <c r="CU96" s="57">
        <v>109877300</v>
      </c>
    </row>
    <row r="97" spans="2:99" x14ac:dyDescent="0.15">
      <c r="B97" s="63">
        <v>33878</v>
      </c>
      <c r="C97" s="57">
        <v>0.39955400000000002</v>
      </c>
      <c r="D97" s="57">
        <v>0.48214299999999999</v>
      </c>
      <c r="E97" s="57">
        <v>0.37053599999999998</v>
      </c>
      <c r="F97" s="57">
        <v>0.46875</v>
      </c>
      <c r="G97" s="57">
        <v>0.38738699999999998</v>
      </c>
      <c r="H97" s="57">
        <v>3531427200</v>
      </c>
      <c r="I97" s="63">
        <v>33878</v>
      </c>
      <c r="J97" s="57">
        <v>11.0625</v>
      </c>
      <c r="K97" s="57">
        <v>11.8125</v>
      </c>
      <c r="L97" s="57">
        <v>10.40625</v>
      </c>
      <c r="M97" s="57">
        <v>11.5625</v>
      </c>
      <c r="N97" s="57">
        <v>5.3337089999999998</v>
      </c>
      <c r="O97" s="57">
        <v>37852800</v>
      </c>
      <c r="P97" s="63">
        <v>33878</v>
      </c>
      <c r="Q97" s="57">
        <v>5.6002789999999996</v>
      </c>
      <c r="R97" s="57">
        <v>5.6324639999999997</v>
      </c>
      <c r="S97" s="57">
        <v>5.1496820000000003</v>
      </c>
      <c r="T97" s="57">
        <v>5.5037219999999998</v>
      </c>
      <c r="U97" s="57">
        <v>3.5390199999999998</v>
      </c>
      <c r="V97" s="57">
        <v>89967116</v>
      </c>
      <c r="W97" s="63">
        <v>33878</v>
      </c>
      <c r="X97" s="57">
        <v>10.125</v>
      </c>
      <c r="Y97" s="57">
        <v>10.40625</v>
      </c>
      <c r="Z97" s="57">
        <v>9.125</v>
      </c>
      <c r="AA97" s="57">
        <v>10.15625</v>
      </c>
      <c r="AB97" s="57">
        <v>5.1711869999999998</v>
      </c>
      <c r="AC97" s="57">
        <v>167705600</v>
      </c>
      <c r="AK97" s="63">
        <v>37469</v>
      </c>
      <c r="AL97" s="62">
        <v>24.5</v>
      </c>
      <c r="AM97" s="62">
        <v>26.200001</v>
      </c>
      <c r="AN97" s="62">
        <v>23.35</v>
      </c>
      <c r="AO97" s="62">
        <v>24.16</v>
      </c>
      <c r="AP97" s="62">
        <v>19.706931999999998</v>
      </c>
      <c r="AQ97" s="57">
        <v>28906000</v>
      </c>
      <c r="AR97" s="63">
        <v>33878</v>
      </c>
      <c r="AS97" s="62">
        <v>21.864784</v>
      </c>
      <c r="AT97" s="62">
        <v>21.920991999999998</v>
      </c>
      <c r="AU97" s="62">
        <v>20.628215999999998</v>
      </c>
      <c r="AV97" s="62">
        <v>21.415123000000001</v>
      </c>
      <c r="AW97" s="62">
        <v>6.0657860000000001</v>
      </c>
      <c r="AX97" s="57">
        <v>25957756</v>
      </c>
      <c r="AY97" s="63">
        <v>33878</v>
      </c>
      <c r="AZ97" s="62">
        <v>3.5555560000000002</v>
      </c>
      <c r="BA97" s="62">
        <v>3.7777780000000001</v>
      </c>
      <c r="BB97" s="62">
        <v>3.2777780000000001</v>
      </c>
      <c r="BC97" s="62">
        <v>3.6944439999999998</v>
      </c>
      <c r="BD97" s="62">
        <v>1.5736159999999999</v>
      </c>
      <c r="BE97" s="57">
        <v>10539000</v>
      </c>
      <c r="BF97" s="63">
        <v>42705</v>
      </c>
      <c r="BG97" s="62">
        <v>5.99</v>
      </c>
      <c r="BH97" s="62">
        <v>5.99</v>
      </c>
      <c r="BI97" s="62">
        <v>5.15</v>
      </c>
      <c r="BJ97" s="62">
        <v>5.25</v>
      </c>
      <c r="BK97" s="62">
        <v>5.2199489999999997</v>
      </c>
      <c r="BL97" s="57">
        <v>2384600</v>
      </c>
      <c r="BM97" s="63">
        <v>37834</v>
      </c>
      <c r="BN97" s="62">
        <v>9.3333329999999997</v>
      </c>
      <c r="BO97" s="62">
        <v>10.133333</v>
      </c>
      <c r="BP97" s="62">
        <v>8.5333330000000007</v>
      </c>
      <c r="BQ97" s="62">
        <v>10.133333</v>
      </c>
      <c r="BR97" s="62">
        <v>10.133333</v>
      </c>
      <c r="BS97" s="57">
        <v>26416200</v>
      </c>
      <c r="BT97" s="63">
        <v>43344</v>
      </c>
      <c r="BU97" s="62">
        <v>36</v>
      </c>
      <c r="BV97" s="62">
        <v>36.490001999999997</v>
      </c>
      <c r="BW97" s="62">
        <v>33.279998999999997</v>
      </c>
      <c r="BX97" s="62">
        <v>33.669998</v>
      </c>
      <c r="BY97" s="62">
        <v>31.249489000000001</v>
      </c>
      <c r="BZ97" s="57">
        <v>241380000</v>
      </c>
      <c r="CA97" s="63">
        <v>33878</v>
      </c>
      <c r="CB97" s="62">
        <v>5.8299770000000004</v>
      </c>
      <c r="CC97" s="62">
        <v>6.3268500000000003</v>
      </c>
      <c r="CD97" s="62">
        <v>5.6477899999999996</v>
      </c>
      <c r="CE97" s="62">
        <v>6.1777879999999996</v>
      </c>
      <c r="CF97" s="62">
        <v>3.1822020000000002</v>
      </c>
      <c r="CG97" s="57">
        <v>52173039</v>
      </c>
      <c r="CH97" s="63">
        <v>43040</v>
      </c>
      <c r="CI97" s="62">
        <v>335.61999500000002</v>
      </c>
      <c r="CJ97" s="62">
        <v>361.27999899999998</v>
      </c>
      <c r="CK97" s="62">
        <v>317.92999300000002</v>
      </c>
      <c r="CL97" s="62">
        <v>326.209991</v>
      </c>
      <c r="CM97" s="62">
        <v>326.209991</v>
      </c>
      <c r="CN97" s="57">
        <v>40167000</v>
      </c>
      <c r="CO97" s="63">
        <v>38657</v>
      </c>
      <c r="CP97" s="62">
        <v>23.6</v>
      </c>
      <c r="CQ97" s="62">
        <v>24.48</v>
      </c>
      <c r="CR97" s="62">
        <v>22.040001</v>
      </c>
      <c r="CS97" s="62">
        <v>22.23</v>
      </c>
      <c r="CT97" s="62">
        <v>18.876629000000001</v>
      </c>
      <c r="CU97" s="57">
        <v>78948400</v>
      </c>
    </row>
    <row r="98" spans="2:99" x14ac:dyDescent="0.15">
      <c r="B98" s="63">
        <v>33909</v>
      </c>
      <c r="C98" s="57">
        <v>0.46875</v>
      </c>
      <c r="D98" s="57">
        <v>0.53125</v>
      </c>
      <c r="E98" s="57">
        <v>0.45982099999999998</v>
      </c>
      <c r="F98" s="57">
        <v>0.51339299999999999</v>
      </c>
      <c r="G98" s="57">
        <v>0.42428100000000002</v>
      </c>
      <c r="H98" s="57">
        <v>3126547200</v>
      </c>
      <c r="I98" s="63">
        <v>33909</v>
      </c>
      <c r="J98" s="57">
        <v>11.53125</v>
      </c>
      <c r="K98" s="57">
        <v>12.75</v>
      </c>
      <c r="L98" s="57">
        <v>11.53125</v>
      </c>
      <c r="M98" s="57">
        <v>12.59375</v>
      </c>
      <c r="N98" s="57">
        <v>5.8094150000000004</v>
      </c>
      <c r="O98" s="57">
        <v>36338000</v>
      </c>
      <c r="P98" s="63">
        <v>33909</v>
      </c>
      <c r="Q98" s="57">
        <v>5.5359080000000001</v>
      </c>
      <c r="R98" s="57">
        <v>6.0186900000000003</v>
      </c>
      <c r="S98" s="57">
        <v>5.3106090000000004</v>
      </c>
      <c r="T98" s="57">
        <v>5.8899480000000004</v>
      </c>
      <c r="U98" s="57">
        <v>3.7873709999999998</v>
      </c>
      <c r="V98" s="57">
        <v>78764480</v>
      </c>
      <c r="W98" s="63">
        <v>33909</v>
      </c>
      <c r="X98" s="57">
        <v>10.15625</v>
      </c>
      <c r="Y98" s="57">
        <v>10.5</v>
      </c>
      <c r="Z98" s="57">
        <v>9.6875</v>
      </c>
      <c r="AA98" s="57">
        <v>9.9375</v>
      </c>
      <c r="AB98" s="57">
        <v>5.0598080000000003</v>
      </c>
      <c r="AC98" s="57">
        <v>91927600</v>
      </c>
      <c r="AK98" s="63">
        <v>37500</v>
      </c>
      <c r="AL98" s="62">
        <v>24.125</v>
      </c>
      <c r="AM98" s="62">
        <v>25.125</v>
      </c>
      <c r="AN98" s="62">
        <v>23.290001</v>
      </c>
      <c r="AO98" s="62">
        <v>24.25</v>
      </c>
      <c r="AP98" s="62">
        <v>19.798328000000001</v>
      </c>
      <c r="AQ98" s="57">
        <v>25547000</v>
      </c>
      <c r="AR98" s="63">
        <v>33909</v>
      </c>
      <c r="AS98" s="62">
        <v>21.302707999999999</v>
      </c>
      <c r="AT98" s="62">
        <v>21.696161</v>
      </c>
      <c r="AU98" s="62">
        <v>20.009931999999999</v>
      </c>
      <c r="AV98" s="62">
        <v>21.134084999999999</v>
      </c>
      <c r="AW98" s="62">
        <v>6.0679259999999999</v>
      </c>
      <c r="AX98" s="57">
        <v>20898614</v>
      </c>
      <c r="AY98" s="63">
        <v>33909</v>
      </c>
      <c r="AZ98" s="62">
        <v>3.7222219999999999</v>
      </c>
      <c r="BA98" s="62">
        <v>4.1111110000000002</v>
      </c>
      <c r="BB98" s="62">
        <v>3.6388889999999998</v>
      </c>
      <c r="BC98" s="62">
        <v>3.8611110000000002</v>
      </c>
      <c r="BD98" s="62">
        <v>1.644606</v>
      </c>
      <c r="BE98" s="57">
        <v>20557800</v>
      </c>
      <c r="BF98" s="63">
        <v>42736</v>
      </c>
      <c r="BG98" s="62">
        <v>5.23</v>
      </c>
      <c r="BH98" s="62">
        <v>5.7</v>
      </c>
      <c r="BI98" s="62">
        <v>5.23</v>
      </c>
      <c r="BJ98" s="62">
        <v>5.58</v>
      </c>
      <c r="BK98" s="62">
        <v>5.5480600000000004</v>
      </c>
      <c r="BL98" s="57">
        <v>1015800</v>
      </c>
      <c r="BM98" s="63">
        <v>37865</v>
      </c>
      <c r="BN98" s="62">
        <v>10.133333</v>
      </c>
      <c r="BO98" s="62">
        <v>10.91</v>
      </c>
      <c r="BP98" s="62">
        <v>10.063333</v>
      </c>
      <c r="BQ98" s="62">
        <v>10.61</v>
      </c>
      <c r="BR98" s="62">
        <v>10.61</v>
      </c>
      <c r="BS98" s="57">
        <v>26207700</v>
      </c>
      <c r="BT98" s="63">
        <v>43374</v>
      </c>
      <c r="BU98" s="62">
        <v>34.299999</v>
      </c>
      <c r="BV98" s="62">
        <v>37.049999</v>
      </c>
      <c r="BW98" s="62">
        <v>30.559999000000001</v>
      </c>
      <c r="BX98" s="62">
        <v>36.590000000000003</v>
      </c>
      <c r="BY98" s="62">
        <v>34.329227000000003</v>
      </c>
      <c r="BZ98" s="57">
        <v>389476100</v>
      </c>
      <c r="CA98" s="63">
        <v>33909</v>
      </c>
      <c r="CB98" s="62">
        <v>6.19435</v>
      </c>
      <c r="CC98" s="62">
        <v>6.8899720000000002</v>
      </c>
      <c r="CD98" s="62">
        <v>6.161225</v>
      </c>
      <c r="CE98" s="62">
        <v>6.8899720000000002</v>
      </c>
      <c r="CF98" s="62">
        <v>3.579275</v>
      </c>
      <c r="CG98" s="57">
        <v>36139011</v>
      </c>
      <c r="CH98" s="63">
        <v>43070</v>
      </c>
      <c r="CI98" s="62">
        <v>321.94000199999999</v>
      </c>
      <c r="CJ98" s="62">
        <v>347.48001099999999</v>
      </c>
      <c r="CK98" s="62">
        <v>312.52999899999998</v>
      </c>
      <c r="CL98" s="62">
        <v>335.959991</v>
      </c>
      <c r="CM98" s="62">
        <v>335.959991</v>
      </c>
      <c r="CN98" s="57">
        <v>36909100</v>
      </c>
      <c r="CO98" s="63">
        <v>38687</v>
      </c>
      <c r="CP98" s="62">
        <v>22.469999000000001</v>
      </c>
      <c r="CQ98" s="62">
        <v>23.709999</v>
      </c>
      <c r="CR98" s="62">
        <v>21.709999</v>
      </c>
      <c r="CS98" s="62">
        <v>21.9</v>
      </c>
      <c r="CT98" s="62">
        <v>18.596409000000001</v>
      </c>
      <c r="CU98" s="57">
        <v>75058300</v>
      </c>
    </row>
    <row r="99" spans="2:99" x14ac:dyDescent="0.15">
      <c r="B99" s="63">
        <v>33939</v>
      </c>
      <c r="C99" s="57">
        <v>0.51116099999999998</v>
      </c>
      <c r="D99" s="57">
        <v>0.546875</v>
      </c>
      <c r="E99" s="57">
        <v>0.48660700000000001</v>
      </c>
      <c r="F99" s="57">
        <v>0.53348200000000001</v>
      </c>
      <c r="G99" s="57">
        <v>0.44182100000000002</v>
      </c>
      <c r="H99" s="57">
        <v>3334318400</v>
      </c>
      <c r="I99" s="63">
        <v>33939</v>
      </c>
      <c r="J99" s="57">
        <v>12.59375</v>
      </c>
      <c r="K99" s="57">
        <v>13.34375</v>
      </c>
      <c r="L99" s="57">
        <v>12.375</v>
      </c>
      <c r="M99" s="57">
        <v>12.84375</v>
      </c>
      <c r="N99" s="57">
        <v>5.9720399999999998</v>
      </c>
      <c r="O99" s="57">
        <v>197306000</v>
      </c>
      <c r="P99" s="63">
        <v>33939</v>
      </c>
      <c r="Q99" s="57">
        <v>5.8899480000000004</v>
      </c>
      <c r="R99" s="57">
        <v>6.5336590000000001</v>
      </c>
      <c r="S99" s="57">
        <v>5.7612059999999996</v>
      </c>
      <c r="T99" s="57">
        <v>6.4049170000000002</v>
      </c>
      <c r="U99" s="57">
        <v>4.1185090000000004</v>
      </c>
      <c r="V99" s="57">
        <v>126464905</v>
      </c>
      <c r="W99" s="63">
        <v>33939</v>
      </c>
      <c r="X99" s="57">
        <v>9.9375</v>
      </c>
      <c r="Y99" s="57">
        <v>11.125</v>
      </c>
      <c r="Z99" s="57">
        <v>9.6875</v>
      </c>
      <c r="AA99" s="57">
        <v>10.46875</v>
      </c>
      <c r="AB99" s="57">
        <v>5.3486779999999996</v>
      </c>
      <c r="AC99" s="57">
        <v>129265200</v>
      </c>
      <c r="AK99" s="63">
        <v>37530</v>
      </c>
      <c r="AL99" s="62">
        <v>24.299999</v>
      </c>
      <c r="AM99" s="62">
        <v>25.24</v>
      </c>
      <c r="AN99" s="62">
        <v>20.950001</v>
      </c>
      <c r="AO99" s="62">
        <v>23.549999</v>
      </c>
      <c r="AP99" s="62">
        <v>19.226828000000001</v>
      </c>
      <c r="AQ99" s="57">
        <v>44403600</v>
      </c>
      <c r="AR99" s="63">
        <v>33939</v>
      </c>
      <c r="AS99" s="62">
        <v>21.246500000000001</v>
      </c>
      <c r="AT99" s="62">
        <v>24.225508000000001</v>
      </c>
      <c r="AU99" s="62">
        <v>21.021668999999999</v>
      </c>
      <c r="AV99" s="62">
        <v>23.045147</v>
      </c>
      <c r="AW99" s="62">
        <v>6.6166239999999998</v>
      </c>
      <c r="AX99" s="57">
        <v>22137993</v>
      </c>
      <c r="AY99" s="63">
        <v>33939</v>
      </c>
      <c r="AZ99" s="62">
        <v>3.8055560000000002</v>
      </c>
      <c r="BA99" s="62">
        <v>4.1111110000000002</v>
      </c>
      <c r="BB99" s="62">
        <v>3.6666669999999999</v>
      </c>
      <c r="BC99" s="62">
        <v>4</v>
      </c>
      <c r="BD99" s="62">
        <v>1.7037629999999999</v>
      </c>
      <c r="BE99" s="57">
        <v>8989200</v>
      </c>
      <c r="BF99" s="63">
        <v>42767</v>
      </c>
      <c r="BG99" s="62">
        <v>5.54</v>
      </c>
      <c r="BH99" s="62">
        <v>5.98</v>
      </c>
      <c r="BI99" s="62">
        <v>5.5</v>
      </c>
      <c r="BJ99" s="62">
        <v>5.91</v>
      </c>
      <c r="BK99" s="62">
        <v>5.8761710000000003</v>
      </c>
      <c r="BL99" s="57">
        <v>1076000</v>
      </c>
      <c r="BM99" s="63">
        <v>37895</v>
      </c>
      <c r="BN99" s="62">
        <v>10.583333</v>
      </c>
      <c r="BO99" s="62">
        <v>11.913333</v>
      </c>
      <c r="BP99" s="62">
        <v>10.54</v>
      </c>
      <c r="BQ99" s="62">
        <v>11.7</v>
      </c>
      <c r="BR99" s="62">
        <v>11.7</v>
      </c>
      <c r="BS99" s="57">
        <v>22329600</v>
      </c>
      <c r="BT99" s="63">
        <v>43405</v>
      </c>
      <c r="BU99" s="62">
        <v>36.240001999999997</v>
      </c>
      <c r="BV99" s="62">
        <v>38.75</v>
      </c>
      <c r="BW99" s="62">
        <v>33.849997999999999</v>
      </c>
      <c r="BX99" s="62">
        <v>37.950001</v>
      </c>
      <c r="BY99" s="62">
        <v>35.605201999999998</v>
      </c>
      <c r="BZ99" s="57">
        <v>266802600</v>
      </c>
      <c r="CA99" s="63">
        <v>33939</v>
      </c>
      <c r="CB99" s="62">
        <v>6.8568480000000003</v>
      </c>
      <c r="CC99" s="62">
        <v>7.2377840000000004</v>
      </c>
      <c r="CD99" s="62">
        <v>6.3765369999999999</v>
      </c>
      <c r="CE99" s="62">
        <v>7.1384090000000002</v>
      </c>
      <c r="CF99" s="62">
        <v>3.7083360000000001</v>
      </c>
      <c r="CG99" s="57">
        <v>48483969</v>
      </c>
      <c r="CH99" s="63">
        <v>43101</v>
      </c>
      <c r="CI99" s="62">
        <v>338.42999300000002</v>
      </c>
      <c r="CJ99" s="62">
        <v>379.32998700000002</v>
      </c>
      <c r="CK99" s="62">
        <v>337.76998900000001</v>
      </c>
      <c r="CL99" s="62">
        <v>377.25</v>
      </c>
      <c r="CM99" s="62">
        <v>377.25</v>
      </c>
      <c r="CN99" s="57">
        <v>30153300</v>
      </c>
      <c r="CO99" s="63">
        <v>38718</v>
      </c>
      <c r="CP99" s="62">
        <v>21.99</v>
      </c>
      <c r="CQ99" s="62">
        <v>23.950001</v>
      </c>
      <c r="CR99" s="62">
        <v>20.75</v>
      </c>
      <c r="CS99" s="62">
        <v>23.75</v>
      </c>
      <c r="CT99" s="62">
        <v>20.167337</v>
      </c>
      <c r="CU99" s="57">
        <v>168609400</v>
      </c>
    </row>
    <row r="100" spans="2:99" x14ac:dyDescent="0.15">
      <c r="B100" s="63">
        <v>33970</v>
      </c>
      <c r="C100" s="57">
        <v>0.53125</v>
      </c>
      <c r="D100" s="57">
        <v>0.58258900000000002</v>
      </c>
      <c r="E100" s="57">
        <v>0.51116099999999998</v>
      </c>
      <c r="F100" s="57">
        <v>0.53125</v>
      </c>
      <c r="G100" s="57">
        <v>0.43997199999999997</v>
      </c>
      <c r="H100" s="57">
        <v>5542264000</v>
      </c>
      <c r="I100" s="63">
        <v>33970</v>
      </c>
      <c r="J100" s="57">
        <v>12.90625</v>
      </c>
      <c r="K100" s="57">
        <v>13.625</v>
      </c>
      <c r="L100" s="57">
        <v>12.375</v>
      </c>
      <c r="M100" s="57">
        <v>13.4375</v>
      </c>
      <c r="N100" s="57">
        <v>6.2481229999999996</v>
      </c>
      <c r="O100" s="57">
        <v>39634000</v>
      </c>
      <c r="P100" s="63">
        <v>33970</v>
      </c>
      <c r="Q100" s="57">
        <v>6.4049170000000002</v>
      </c>
      <c r="R100" s="57">
        <v>6.8555140000000003</v>
      </c>
      <c r="S100" s="57">
        <v>5.7612059999999996</v>
      </c>
      <c r="T100" s="57">
        <v>5.9865050000000002</v>
      </c>
      <c r="U100" s="57">
        <v>3.849459</v>
      </c>
      <c r="V100" s="57">
        <v>185371460</v>
      </c>
      <c r="W100" s="63">
        <v>33970</v>
      </c>
      <c r="X100" s="57">
        <v>10.46875</v>
      </c>
      <c r="Y100" s="57">
        <v>11.03125</v>
      </c>
      <c r="Z100" s="57">
        <v>10</v>
      </c>
      <c r="AA100" s="57">
        <v>10.59375</v>
      </c>
      <c r="AB100" s="57">
        <v>5.412541</v>
      </c>
      <c r="AC100" s="57">
        <v>111539200</v>
      </c>
      <c r="AK100" s="63">
        <v>37561</v>
      </c>
      <c r="AL100" s="62">
        <v>23.475000000000001</v>
      </c>
      <c r="AM100" s="62">
        <v>23.75</v>
      </c>
      <c r="AN100" s="62">
        <v>20.6</v>
      </c>
      <c r="AO100" s="62">
        <v>22.01</v>
      </c>
      <c r="AP100" s="62">
        <v>17.969524</v>
      </c>
      <c r="AQ100" s="57">
        <v>33050000</v>
      </c>
      <c r="AR100" s="63">
        <v>33970</v>
      </c>
      <c r="AS100" s="62">
        <v>23.15756</v>
      </c>
      <c r="AT100" s="62">
        <v>24.169298000000001</v>
      </c>
      <c r="AU100" s="62">
        <v>22.314444999999999</v>
      </c>
      <c r="AV100" s="62">
        <v>23.21377</v>
      </c>
      <c r="AW100" s="62">
        <v>6.6650359999999997</v>
      </c>
      <c r="AX100" s="57">
        <v>24608073</v>
      </c>
      <c r="AY100" s="63">
        <v>33970</v>
      </c>
      <c r="AZ100" s="62">
        <v>4</v>
      </c>
      <c r="BA100" s="62">
        <v>4.1944439999999998</v>
      </c>
      <c r="BB100" s="62">
        <v>3.8333330000000001</v>
      </c>
      <c r="BC100" s="62">
        <v>3.9166669999999999</v>
      </c>
      <c r="BD100" s="62">
        <v>1.680491</v>
      </c>
      <c r="BE100" s="57">
        <v>5807700</v>
      </c>
      <c r="BF100" s="63">
        <v>42795</v>
      </c>
      <c r="BG100" s="62">
        <v>5.88</v>
      </c>
      <c r="BH100" s="62">
        <v>5.98</v>
      </c>
      <c r="BI100" s="62">
        <v>5.5</v>
      </c>
      <c r="BJ100" s="62">
        <v>5.53</v>
      </c>
      <c r="BK100" s="62">
        <v>5.4983469999999999</v>
      </c>
      <c r="BL100" s="57">
        <v>1042300</v>
      </c>
      <c r="BM100" s="63">
        <v>37926</v>
      </c>
      <c r="BN100" s="62">
        <v>11.75</v>
      </c>
      <c r="BO100" s="62">
        <v>13.15</v>
      </c>
      <c r="BP100" s="62">
        <v>11.65</v>
      </c>
      <c r="BQ100" s="62">
        <v>12.726667000000001</v>
      </c>
      <c r="BR100" s="62">
        <v>12.726667000000001</v>
      </c>
      <c r="BS100" s="57">
        <v>29388600</v>
      </c>
      <c r="BT100" s="63">
        <v>43435</v>
      </c>
      <c r="BU100" s="62">
        <v>39</v>
      </c>
      <c r="BV100" s="62">
        <v>39.610000999999997</v>
      </c>
      <c r="BW100" s="62">
        <v>31.459999</v>
      </c>
      <c r="BX100" s="62">
        <v>33.450001</v>
      </c>
      <c r="BY100" s="62">
        <v>31.383244000000001</v>
      </c>
      <c r="BZ100" s="57">
        <v>227541200</v>
      </c>
      <c r="CA100" s="63">
        <v>33970</v>
      </c>
      <c r="CB100" s="62">
        <v>7.0887219999999997</v>
      </c>
      <c r="CC100" s="62">
        <v>7.9830930000000002</v>
      </c>
      <c r="CD100" s="62">
        <v>6.8237230000000002</v>
      </c>
      <c r="CE100" s="62">
        <v>7.5027819999999998</v>
      </c>
      <c r="CF100" s="62">
        <v>3.8976229999999998</v>
      </c>
      <c r="CG100" s="57">
        <v>66087809</v>
      </c>
      <c r="CH100" s="63">
        <v>43132</v>
      </c>
      <c r="CI100" s="62">
        <v>376.10998499999999</v>
      </c>
      <c r="CJ100" s="62">
        <v>396.64001500000001</v>
      </c>
      <c r="CK100" s="62">
        <v>341.709991</v>
      </c>
      <c r="CL100" s="62">
        <v>341.92999300000002</v>
      </c>
      <c r="CM100" s="62">
        <v>341.92999300000002</v>
      </c>
      <c r="CN100" s="57">
        <v>28970700</v>
      </c>
      <c r="CO100" s="63">
        <v>38749</v>
      </c>
      <c r="CP100" s="62">
        <v>23.530000999999999</v>
      </c>
      <c r="CQ100" s="62">
        <v>25</v>
      </c>
      <c r="CR100" s="62">
        <v>23.01</v>
      </c>
      <c r="CS100" s="62">
        <v>23.66</v>
      </c>
      <c r="CT100" s="62">
        <v>20.090914000000001</v>
      </c>
      <c r="CU100" s="57">
        <v>81678600</v>
      </c>
    </row>
    <row r="101" spans="2:99" x14ac:dyDescent="0.15">
      <c r="B101" s="63">
        <v>34001</v>
      </c>
      <c r="C101" s="57">
        <v>0.52901799999999999</v>
      </c>
      <c r="D101" s="57">
        <v>0.54910700000000001</v>
      </c>
      <c r="E101" s="57">
        <v>0.45982099999999998</v>
      </c>
      <c r="F101" s="57">
        <v>0.47321400000000002</v>
      </c>
      <c r="G101" s="57">
        <v>0.39190799999999998</v>
      </c>
      <c r="H101" s="57">
        <v>4651281600</v>
      </c>
      <c r="I101" s="63">
        <v>34001</v>
      </c>
      <c r="J101" s="57">
        <v>13.40625</v>
      </c>
      <c r="K101" s="57">
        <v>14.0625</v>
      </c>
      <c r="L101" s="57">
        <v>12.375</v>
      </c>
      <c r="M101" s="57">
        <v>13.375</v>
      </c>
      <c r="N101" s="57">
        <v>6.2190620000000001</v>
      </c>
      <c r="O101" s="57">
        <v>36221200</v>
      </c>
      <c r="P101" s="63">
        <v>34001</v>
      </c>
      <c r="Q101" s="57">
        <v>6.4371020000000003</v>
      </c>
      <c r="R101" s="57">
        <v>6.5336590000000001</v>
      </c>
      <c r="S101" s="57">
        <v>5.9865050000000002</v>
      </c>
      <c r="T101" s="57">
        <v>6.3083600000000004</v>
      </c>
      <c r="U101" s="57">
        <v>4.0975999999999999</v>
      </c>
      <c r="V101" s="57">
        <v>157011261</v>
      </c>
      <c r="W101" s="63">
        <v>34001</v>
      </c>
      <c r="X101" s="57">
        <v>10.625</v>
      </c>
      <c r="Y101" s="57">
        <v>10.75</v>
      </c>
      <c r="Z101" s="57">
        <v>10</v>
      </c>
      <c r="AA101" s="57">
        <v>10.59375</v>
      </c>
      <c r="AB101" s="57">
        <v>5.412541</v>
      </c>
      <c r="AC101" s="57">
        <v>113281200</v>
      </c>
      <c r="AK101" s="63">
        <v>37591</v>
      </c>
      <c r="AL101" s="62">
        <v>22.35</v>
      </c>
      <c r="AM101" s="62">
        <v>22.4</v>
      </c>
      <c r="AN101" s="62">
        <v>19.899999999999999</v>
      </c>
      <c r="AO101" s="62">
        <v>20.645</v>
      </c>
      <c r="AP101" s="62">
        <v>16.872582999999999</v>
      </c>
      <c r="AQ101" s="57">
        <v>34656800</v>
      </c>
      <c r="AR101" s="63">
        <v>34001</v>
      </c>
      <c r="AS101" s="62">
        <v>23.21377</v>
      </c>
      <c r="AT101" s="62">
        <v>25.518284000000001</v>
      </c>
      <c r="AU101" s="62">
        <v>23.21377</v>
      </c>
      <c r="AV101" s="62">
        <v>25.012415000000001</v>
      </c>
      <c r="AW101" s="62">
        <v>7.2730300000000003</v>
      </c>
      <c r="AX101" s="57">
        <v>18394953</v>
      </c>
      <c r="AY101" s="63">
        <v>34001</v>
      </c>
      <c r="AZ101" s="62">
        <v>3.9166669999999999</v>
      </c>
      <c r="BA101" s="62">
        <v>4.2777779999999996</v>
      </c>
      <c r="BB101" s="62">
        <v>3.9166669999999999</v>
      </c>
      <c r="BC101" s="62">
        <v>4.2777779999999996</v>
      </c>
      <c r="BD101" s="62">
        <v>1.8354299999999999</v>
      </c>
      <c r="BE101" s="57">
        <v>4876200</v>
      </c>
      <c r="BF101" s="63">
        <v>42826</v>
      </c>
      <c r="BG101" s="62">
        <v>5.5</v>
      </c>
      <c r="BH101" s="62">
        <v>6</v>
      </c>
      <c r="BI101" s="62">
        <v>5.5</v>
      </c>
      <c r="BJ101" s="62">
        <v>5.89</v>
      </c>
      <c r="BK101" s="62">
        <v>5.8562859999999999</v>
      </c>
      <c r="BL101" s="57">
        <v>955700</v>
      </c>
      <c r="BM101" s="63">
        <v>37956</v>
      </c>
      <c r="BN101" s="62">
        <v>12.72</v>
      </c>
      <c r="BO101" s="62">
        <v>13.47</v>
      </c>
      <c r="BP101" s="62">
        <v>12.293333000000001</v>
      </c>
      <c r="BQ101" s="62">
        <v>13</v>
      </c>
      <c r="BR101" s="62">
        <v>13</v>
      </c>
      <c r="BS101" s="57">
        <v>15541800</v>
      </c>
      <c r="BT101" s="63">
        <v>43466</v>
      </c>
      <c r="BU101" s="62">
        <v>32.849997999999999</v>
      </c>
      <c r="BV101" s="62">
        <v>39.139999000000003</v>
      </c>
      <c r="BW101" s="62">
        <v>32.200001</v>
      </c>
      <c r="BX101" s="62">
        <v>39.020000000000003</v>
      </c>
      <c r="BY101" s="62">
        <v>36.994022000000001</v>
      </c>
      <c r="BZ101" s="57">
        <v>245901200</v>
      </c>
      <c r="CA101" s="63">
        <v>34001</v>
      </c>
      <c r="CB101" s="62">
        <v>7.5027819999999998</v>
      </c>
      <c r="CC101" s="62">
        <v>7.6021570000000001</v>
      </c>
      <c r="CD101" s="62">
        <v>6.8899720000000002</v>
      </c>
      <c r="CE101" s="62">
        <v>7.3537210000000002</v>
      </c>
      <c r="CF101" s="62">
        <v>3.846708</v>
      </c>
      <c r="CG101" s="57">
        <v>40191858</v>
      </c>
      <c r="CH101" s="63">
        <v>43160</v>
      </c>
      <c r="CI101" s="62">
        <v>342.72000100000002</v>
      </c>
      <c r="CJ101" s="62">
        <v>369.51001000000002</v>
      </c>
      <c r="CK101" s="62">
        <v>303.77999899999998</v>
      </c>
      <c r="CL101" s="62">
        <v>311.22000100000002</v>
      </c>
      <c r="CM101" s="62">
        <v>311.22000100000002</v>
      </c>
      <c r="CN101" s="57">
        <v>31575200</v>
      </c>
      <c r="CO101" s="63">
        <v>38777</v>
      </c>
      <c r="CP101" s="62">
        <v>23.66</v>
      </c>
      <c r="CQ101" s="62">
        <v>24.5</v>
      </c>
      <c r="CR101" s="62">
        <v>22.48</v>
      </c>
      <c r="CS101" s="62">
        <v>23.99</v>
      </c>
      <c r="CT101" s="62">
        <v>20.371136</v>
      </c>
      <c r="CU101" s="57">
        <v>78967300</v>
      </c>
    </row>
    <row r="102" spans="2:99" x14ac:dyDescent="0.15">
      <c r="B102" s="63">
        <v>34029</v>
      </c>
      <c r="C102" s="57">
        <v>0.47321400000000002</v>
      </c>
      <c r="D102" s="57">
        <v>0.515625</v>
      </c>
      <c r="E102" s="57">
        <v>0.44866099999999998</v>
      </c>
      <c r="F102" s="57">
        <v>0.45982099999999998</v>
      </c>
      <c r="G102" s="57">
        <v>0.38164599999999999</v>
      </c>
      <c r="H102" s="57">
        <v>3661526400</v>
      </c>
      <c r="I102" s="63">
        <v>34029</v>
      </c>
      <c r="J102" s="57">
        <v>13.25</v>
      </c>
      <c r="K102" s="57">
        <v>14.5</v>
      </c>
      <c r="L102" s="57">
        <v>13.25</v>
      </c>
      <c r="M102" s="57">
        <v>13.65625</v>
      </c>
      <c r="N102" s="57">
        <v>6.3498349999999997</v>
      </c>
      <c r="O102" s="57">
        <v>41526400</v>
      </c>
      <c r="P102" s="63">
        <v>34029</v>
      </c>
      <c r="Q102" s="57">
        <v>6.3083600000000004</v>
      </c>
      <c r="R102" s="57">
        <v>7.4670379999999996</v>
      </c>
      <c r="S102" s="57">
        <v>6.243989</v>
      </c>
      <c r="T102" s="57">
        <v>6.9842560000000002</v>
      </c>
      <c r="U102" s="57">
        <v>4.536632</v>
      </c>
      <c r="V102" s="57">
        <v>164583377</v>
      </c>
      <c r="W102" s="63">
        <v>34029</v>
      </c>
      <c r="X102" s="57">
        <v>10.59375</v>
      </c>
      <c r="Y102" s="57">
        <v>10.96875</v>
      </c>
      <c r="Z102" s="57">
        <v>10.34375</v>
      </c>
      <c r="AA102" s="57">
        <v>10.65625</v>
      </c>
      <c r="AB102" s="57">
        <v>5.4444720000000002</v>
      </c>
      <c r="AC102" s="57">
        <v>115621600</v>
      </c>
      <c r="AK102" s="63">
        <v>37622</v>
      </c>
      <c r="AL102" s="62">
        <v>20.75</v>
      </c>
      <c r="AM102" s="62">
        <v>22.055</v>
      </c>
      <c r="AN102" s="62">
        <v>19.75</v>
      </c>
      <c r="AO102" s="62">
        <v>20.940000999999999</v>
      </c>
      <c r="AP102" s="62">
        <v>17.113686000000001</v>
      </c>
      <c r="AQ102" s="57">
        <v>38809200</v>
      </c>
      <c r="AR102" s="63">
        <v>34029</v>
      </c>
      <c r="AS102" s="62">
        <v>24.787582</v>
      </c>
      <c r="AT102" s="62">
        <v>25.237245999999999</v>
      </c>
      <c r="AU102" s="62">
        <v>23.382393</v>
      </c>
      <c r="AV102" s="62">
        <v>25.181038000000001</v>
      </c>
      <c r="AW102" s="62">
        <v>7.3220619999999998</v>
      </c>
      <c r="AX102" s="57">
        <v>23495236</v>
      </c>
      <c r="AY102" s="63">
        <v>34029</v>
      </c>
      <c r="AZ102" s="62">
        <v>4.25</v>
      </c>
      <c r="BA102" s="62">
        <v>4.2777779999999996</v>
      </c>
      <c r="BB102" s="62">
        <v>4.0694439999999998</v>
      </c>
      <c r="BC102" s="62">
        <v>4.1944439999999998</v>
      </c>
      <c r="BD102" s="62">
        <v>1.7996749999999999</v>
      </c>
      <c r="BE102" s="57">
        <v>7058700</v>
      </c>
      <c r="BF102" s="63">
        <v>42856</v>
      </c>
      <c r="BG102" s="62">
        <v>5.85</v>
      </c>
      <c r="BH102" s="62">
        <v>6</v>
      </c>
      <c r="BI102" s="62">
        <v>5.54</v>
      </c>
      <c r="BJ102" s="62">
        <v>5.95</v>
      </c>
      <c r="BK102" s="62">
        <v>5.9159420000000003</v>
      </c>
      <c r="BL102" s="57">
        <v>1109000</v>
      </c>
      <c r="BM102" s="63">
        <v>37987</v>
      </c>
      <c r="BN102" s="62">
        <v>12.95</v>
      </c>
      <c r="BO102" s="62">
        <v>13.4</v>
      </c>
      <c r="BP102" s="62">
        <v>12.613333000000001</v>
      </c>
      <c r="BQ102" s="62">
        <v>13.373333000000001</v>
      </c>
      <c r="BR102" s="62">
        <v>13.373333000000001</v>
      </c>
      <c r="BS102" s="57">
        <v>20145600</v>
      </c>
      <c r="BT102" s="63">
        <v>43497</v>
      </c>
      <c r="BU102" s="62">
        <v>38.909999999999997</v>
      </c>
      <c r="BV102" s="62">
        <v>40.740001999999997</v>
      </c>
      <c r="BW102" s="62">
        <v>38.009998000000003</v>
      </c>
      <c r="BX102" s="62">
        <v>39.479999999999997</v>
      </c>
      <c r="BY102" s="62">
        <v>37.430137999999999</v>
      </c>
      <c r="BZ102" s="57">
        <v>180097400</v>
      </c>
      <c r="CA102" s="63">
        <v>34029</v>
      </c>
      <c r="CB102" s="62">
        <v>7.3868450000000001</v>
      </c>
      <c r="CC102" s="62">
        <v>7.8009060000000003</v>
      </c>
      <c r="CD102" s="62">
        <v>7.3371579999999996</v>
      </c>
      <c r="CE102" s="62">
        <v>7.6518439999999996</v>
      </c>
      <c r="CF102" s="62">
        <v>4.0026529999999996</v>
      </c>
      <c r="CG102" s="57">
        <v>46710376</v>
      </c>
      <c r="CH102" s="63">
        <v>43191</v>
      </c>
      <c r="CI102" s="62">
        <v>308.91000400000001</v>
      </c>
      <c r="CJ102" s="62">
        <v>322.89001500000001</v>
      </c>
      <c r="CK102" s="62">
        <v>250.10000600000001</v>
      </c>
      <c r="CL102" s="62">
        <v>271.290009</v>
      </c>
      <c r="CM102" s="62">
        <v>271.290009</v>
      </c>
      <c r="CN102" s="57">
        <v>47553200</v>
      </c>
      <c r="CO102" s="63">
        <v>38808</v>
      </c>
      <c r="CP102" s="62">
        <v>24.01</v>
      </c>
      <c r="CQ102" s="62">
        <v>25.450001</v>
      </c>
      <c r="CR102" s="62">
        <v>23.23</v>
      </c>
      <c r="CS102" s="62">
        <v>23.52</v>
      </c>
      <c r="CT102" s="62">
        <v>19.972034000000001</v>
      </c>
      <c r="CU102" s="57">
        <v>73127000</v>
      </c>
    </row>
    <row r="103" spans="2:99" x14ac:dyDescent="0.15">
      <c r="B103" s="63">
        <v>34060</v>
      </c>
      <c r="C103" s="57">
        <v>0.45758900000000002</v>
      </c>
      <c r="D103" s="57">
        <v>0.46875</v>
      </c>
      <c r="E103" s="57">
        <v>0.41741099999999998</v>
      </c>
      <c r="F103" s="57">
        <v>0.45758900000000002</v>
      </c>
      <c r="G103" s="57">
        <v>0.37979400000000002</v>
      </c>
      <c r="H103" s="57">
        <v>3914411200</v>
      </c>
      <c r="I103" s="63">
        <v>34060</v>
      </c>
      <c r="J103" s="57">
        <v>13.65625</v>
      </c>
      <c r="K103" s="57">
        <v>14.46875</v>
      </c>
      <c r="L103" s="57">
        <v>11.5625</v>
      </c>
      <c r="M103" s="57">
        <v>12.40625</v>
      </c>
      <c r="N103" s="57">
        <v>5.8120690000000002</v>
      </c>
      <c r="O103" s="57">
        <v>62078800</v>
      </c>
      <c r="P103" s="63">
        <v>34060</v>
      </c>
      <c r="Q103" s="57">
        <v>6.95207</v>
      </c>
      <c r="R103" s="57">
        <v>7.6601509999999999</v>
      </c>
      <c r="S103" s="57">
        <v>6.8233280000000001</v>
      </c>
      <c r="T103" s="57">
        <v>7.2095539999999998</v>
      </c>
      <c r="U103" s="57">
        <v>4.7255479999999999</v>
      </c>
      <c r="V103" s="57">
        <v>115972603</v>
      </c>
      <c r="W103" s="63">
        <v>34060</v>
      </c>
      <c r="X103" s="57">
        <v>10.65625</v>
      </c>
      <c r="Y103" s="57">
        <v>10.78125</v>
      </c>
      <c r="Z103" s="57">
        <v>9.375</v>
      </c>
      <c r="AA103" s="57">
        <v>9.84375</v>
      </c>
      <c r="AB103" s="57">
        <v>5.0489689999999996</v>
      </c>
      <c r="AC103" s="57">
        <v>209047200</v>
      </c>
      <c r="AK103" s="63">
        <v>37653</v>
      </c>
      <c r="AL103" s="62">
        <v>21.024999999999999</v>
      </c>
      <c r="AM103" s="62">
        <v>22.25</v>
      </c>
      <c r="AN103" s="62">
        <v>20.454999999999998</v>
      </c>
      <c r="AO103" s="62">
        <v>22.049999</v>
      </c>
      <c r="AP103" s="62">
        <v>18.020847</v>
      </c>
      <c r="AQ103" s="57">
        <v>21471000</v>
      </c>
      <c r="AR103" s="63">
        <v>34060</v>
      </c>
      <c r="AS103" s="62">
        <v>25.181038000000001</v>
      </c>
      <c r="AT103" s="62">
        <v>25.349661000000001</v>
      </c>
      <c r="AU103" s="62">
        <v>22.820314</v>
      </c>
      <c r="AV103" s="62">
        <v>23.101353</v>
      </c>
      <c r="AW103" s="62">
        <v>6.7173350000000003</v>
      </c>
      <c r="AX103" s="57">
        <v>19773769</v>
      </c>
      <c r="AY103" s="63">
        <v>34060</v>
      </c>
      <c r="AZ103" s="62">
        <v>4.2083329999999997</v>
      </c>
      <c r="BA103" s="62">
        <v>4.375</v>
      </c>
      <c r="BB103" s="62">
        <v>3.9722219999999999</v>
      </c>
      <c r="BC103" s="62">
        <v>4.0555560000000002</v>
      </c>
      <c r="BD103" s="62">
        <v>1.7534650000000001</v>
      </c>
      <c r="BE103" s="57">
        <v>9158400</v>
      </c>
      <c r="BF103" s="63">
        <v>42887</v>
      </c>
      <c r="BG103" s="62">
        <v>5.95</v>
      </c>
      <c r="BH103" s="62">
        <v>6.47</v>
      </c>
      <c r="BI103" s="62">
        <v>5.8</v>
      </c>
      <c r="BJ103" s="62">
        <v>6.19</v>
      </c>
      <c r="BK103" s="62">
        <v>6.1545690000000004</v>
      </c>
      <c r="BL103" s="57">
        <v>1184400</v>
      </c>
      <c r="BM103" s="63">
        <v>38018</v>
      </c>
      <c r="BN103" s="62">
        <v>13.333333</v>
      </c>
      <c r="BO103" s="62">
        <v>15.666667</v>
      </c>
      <c r="BP103" s="62">
        <v>13.26</v>
      </c>
      <c r="BQ103" s="62">
        <v>15.17</v>
      </c>
      <c r="BR103" s="62">
        <v>15.17</v>
      </c>
      <c r="BS103" s="57">
        <v>24320400</v>
      </c>
      <c r="BT103" s="63">
        <v>43525</v>
      </c>
      <c r="BU103" s="62">
        <v>39.849997999999999</v>
      </c>
      <c r="BV103" s="62">
        <v>41.5</v>
      </c>
      <c r="BW103" s="62">
        <v>36.259998000000003</v>
      </c>
      <c r="BX103" s="62">
        <v>37.099997999999999</v>
      </c>
      <c r="BY103" s="62">
        <v>35.17371</v>
      </c>
      <c r="BZ103" s="57">
        <v>179459600</v>
      </c>
      <c r="CA103" s="63">
        <v>34060</v>
      </c>
      <c r="CB103" s="62">
        <v>7.6352820000000001</v>
      </c>
      <c r="CC103" s="62">
        <v>8.2812169999999998</v>
      </c>
      <c r="CD103" s="62">
        <v>6.8568480000000003</v>
      </c>
      <c r="CE103" s="62">
        <v>7.1218469999999998</v>
      </c>
      <c r="CF103" s="62">
        <v>3.7254149999999999</v>
      </c>
      <c r="CG103" s="57">
        <v>62522514</v>
      </c>
      <c r="CH103" s="63">
        <v>43221</v>
      </c>
      <c r="CI103" s="62">
        <v>270.57998700000002</v>
      </c>
      <c r="CJ103" s="62">
        <v>281.32998700000002</v>
      </c>
      <c r="CK103" s="62">
        <v>259.48001099999999</v>
      </c>
      <c r="CL103" s="62">
        <v>261.040009</v>
      </c>
      <c r="CM103" s="62">
        <v>261.040009</v>
      </c>
      <c r="CN103" s="57">
        <v>38252400</v>
      </c>
      <c r="CO103" s="63">
        <v>38838</v>
      </c>
      <c r="CP103" s="62">
        <v>23.49</v>
      </c>
      <c r="CQ103" s="62">
        <v>23.870000999999998</v>
      </c>
      <c r="CR103" s="62">
        <v>21.33</v>
      </c>
      <c r="CS103" s="62">
        <v>22.450001</v>
      </c>
      <c r="CT103" s="62">
        <v>19.063441999999998</v>
      </c>
      <c r="CU103" s="57">
        <v>75638600</v>
      </c>
    </row>
    <row r="104" spans="2:99" x14ac:dyDescent="0.15">
      <c r="B104" s="63">
        <v>34090</v>
      </c>
      <c r="C104" s="57">
        <v>0.45758900000000002</v>
      </c>
      <c r="D104" s="57">
        <v>0.52790199999999998</v>
      </c>
      <c r="E104" s="57">
        <v>0.45535700000000001</v>
      </c>
      <c r="F104" s="57">
        <v>0.50558000000000003</v>
      </c>
      <c r="G104" s="57">
        <v>0.419626</v>
      </c>
      <c r="H104" s="57">
        <v>3200545600</v>
      </c>
      <c r="I104" s="63">
        <v>34090</v>
      </c>
      <c r="J104" s="57">
        <v>12.375</v>
      </c>
      <c r="K104" s="57">
        <v>12.8125</v>
      </c>
      <c r="L104" s="57">
        <v>11.25</v>
      </c>
      <c r="M104" s="57">
        <v>11.78125</v>
      </c>
      <c r="N104" s="57">
        <v>5.5192680000000003</v>
      </c>
      <c r="O104" s="57">
        <v>66038800</v>
      </c>
      <c r="P104" s="63">
        <v>34090</v>
      </c>
      <c r="Q104" s="57">
        <v>7.1451830000000003</v>
      </c>
      <c r="R104" s="57">
        <v>7.4992239999999999</v>
      </c>
      <c r="S104" s="57">
        <v>6.95207</v>
      </c>
      <c r="T104" s="57">
        <v>7.4026670000000001</v>
      </c>
      <c r="U104" s="57">
        <v>4.8521239999999999</v>
      </c>
      <c r="V104" s="57">
        <v>78054922</v>
      </c>
      <c r="W104" s="63">
        <v>34090</v>
      </c>
      <c r="X104" s="57">
        <v>9.84375</v>
      </c>
      <c r="Y104" s="57">
        <v>10.53125</v>
      </c>
      <c r="Z104" s="57">
        <v>9.625</v>
      </c>
      <c r="AA104" s="57">
        <v>10.375</v>
      </c>
      <c r="AB104" s="57">
        <v>5.3214560000000004</v>
      </c>
      <c r="AC104" s="57">
        <v>118820400</v>
      </c>
      <c r="AK104" s="63">
        <v>37681</v>
      </c>
      <c r="AL104" s="62">
        <v>22.105</v>
      </c>
      <c r="AM104" s="62">
        <v>24.85</v>
      </c>
      <c r="AN104" s="62">
        <v>21.48</v>
      </c>
      <c r="AO104" s="62">
        <v>23.114999999999998</v>
      </c>
      <c r="AP104" s="62">
        <v>18.911282</v>
      </c>
      <c r="AQ104" s="57">
        <v>28216000</v>
      </c>
      <c r="AR104" s="63">
        <v>34090</v>
      </c>
      <c r="AS104" s="62">
        <v>23.101353</v>
      </c>
      <c r="AT104" s="62">
        <v>24.675166999999998</v>
      </c>
      <c r="AU104" s="62">
        <v>22.932729999999999</v>
      </c>
      <c r="AV104" s="62">
        <v>24.394131000000002</v>
      </c>
      <c r="AW104" s="62">
        <v>7.1793380000000004</v>
      </c>
      <c r="AX104" s="57">
        <v>19780220</v>
      </c>
      <c r="AY104" s="63">
        <v>34090</v>
      </c>
      <c r="AZ104" s="62">
        <v>4.0555560000000002</v>
      </c>
      <c r="BA104" s="62">
        <v>4.1666670000000003</v>
      </c>
      <c r="BB104" s="62">
        <v>3.8611110000000002</v>
      </c>
      <c r="BC104" s="62">
        <v>4.0277779999999996</v>
      </c>
      <c r="BD104" s="62">
        <v>1.741455</v>
      </c>
      <c r="BE104" s="57">
        <v>4770900</v>
      </c>
      <c r="BF104" s="63">
        <v>42917</v>
      </c>
      <c r="BG104" s="62">
        <v>6.26</v>
      </c>
      <c r="BH104" s="62">
        <v>6.67</v>
      </c>
      <c r="BI104" s="62">
        <v>6.15</v>
      </c>
      <c r="BJ104" s="62">
        <v>6.28</v>
      </c>
      <c r="BK104" s="62">
        <v>6.2440530000000001</v>
      </c>
      <c r="BL104" s="57">
        <v>1708600</v>
      </c>
      <c r="BM104" s="63">
        <v>38047</v>
      </c>
      <c r="BN104" s="62">
        <v>15.3</v>
      </c>
      <c r="BO104" s="62">
        <v>16.32</v>
      </c>
      <c r="BP104" s="62">
        <v>14.53</v>
      </c>
      <c r="BQ104" s="62">
        <v>15.916667</v>
      </c>
      <c r="BR104" s="62">
        <v>15.916667</v>
      </c>
      <c r="BS104" s="57">
        <v>25546200</v>
      </c>
      <c r="BT104" s="63">
        <v>43556</v>
      </c>
      <c r="BU104" s="62">
        <v>37.400002000000001</v>
      </c>
      <c r="BV104" s="62">
        <v>40.450001</v>
      </c>
      <c r="BW104" s="62">
        <v>37.330002</v>
      </c>
      <c r="BX104" s="62">
        <v>38.950001</v>
      </c>
      <c r="BY104" s="62">
        <v>37.294139999999999</v>
      </c>
      <c r="BZ104" s="57">
        <v>159149400</v>
      </c>
      <c r="CA104" s="63">
        <v>34090</v>
      </c>
      <c r="CB104" s="62">
        <v>7.0887219999999997</v>
      </c>
      <c r="CC104" s="62">
        <v>7.4199700000000002</v>
      </c>
      <c r="CD104" s="62">
        <v>6.7077859999999996</v>
      </c>
      <c r="CE104" s="62">
        <v>7.3371579999999996</v>
      </c>
      <c r="CF104" s="62">
        <v>3.8624550000000002</v>
      </c>
      <c r="CG104" s="57">
        <v>56580606</v>
      </c>
      <c r="CH104" s="63">
        <v>43252</v>
      </c>
      <c r="CI104" s="62">
        <v>261.70001200000002</v>
      </c>
      <c r="CJ104" s="62">
        <v>302.42999300000002</v>
      </c>
      <c r="CK104" s="62">
        <v>260</v>
      </c>
      <c r="CL104" s="62">
        <v>293.209991</v>
      </c>
      <c r="CM104" s="62">
        <v>293.209991</v>
      </c>
      <c r="CN104" s="57">
        <v>37397200</v>
      </c>
      <c r="CO104" s="63">
        <v>38869</v>
      </c>
      <c r="CP104" s="62">
        <v>22.450001</v>
      </c>
      <c r="CQ104" s="62">
        <v>23.41</v>
      </c>
      <c r="CR104" s="62">
        <v>20.91</v>
      </c>
      <c r="CS104" s="62">
        <v>23.17</v>
      </c>
      <c r="CT104" s="62">
        <v>19.674828999999999</v>
      </c>
      <c r="CU104" s="57">
        <v>58120500</v>
      </c>
    </row>
    <row r="105" spans="2:99" x14ac:dyDescent="0.15">
      <c r="B105" s="63">
        <v>34121</v>
      </c>
      <c r="C105" s="57">
        <v>0.50446400000000002</v>
      </c>
      <c r="D105" s="57">
        <v>0.52008900000000002</v>
      </c>
      <c r="E105" s="57">
        <v>0.34375</v>
      </c>
      <c r="F105" s="57">
        <v>0.35267900000000002</v>
      </c>
      <c r="G105" s="57">
        <v>0.29333199999999998</v>
      </c>
      <c r="H105" s="57">
        <v>7674396800</v>
      </c>
      <c r="I105" s="63">
        <v>34121</v>
      </c>
      <c r="J105" s="57">
        <v>11.75</v>
      </c>
      <c r="K105" s="57">
        <v>12.53125</v>
      </c>
      <c r="L105" s="57">
        <v>11.3125</v>
      </c>
      <c r="M105" s="57">
        <v>12.40625</v>
      </c>
      <c r="N105" s="57">
        <v>5.8606550000000004</v>
      </c>
      <c r="O105" s="57">
        <v>61176800</v>
      </c>
      <c r="P105" s="63">
        <v>34121</v>
      </c>
      <c r="Q105" s="57">
        <v>7.4026670000000001</v>
      </c>
      <c r="R105" s="57">
        <v>8.3360470000000007</v>
      </c>
      <c r="S105" s="57">
        <v>7.0486269999999998</v>
      </c>
      <c r="T105" s="57">
        <v>8.3038620000000005</v>
      </c>
      <c r="U105" s="57">
        <v>5.4428169999999998</v>
      </c>
      <c r="V105" s="57">
        <v>118146721</v>
      </c>
      <c r="W105" s="63">
        <v>34121</v>
      </c>
      <c r="X105" s="57">
        <v>10.375</v>
      </c>
      <c r="Y105" s="57">
        <v>10.90625</v>
      </c>
      <c r="Z105" s="57">
        <v>9.96875</v>
      </c>
      <c r="AA105" s="57">
        <v>10.75</v>
      </c>
      <c r="AB105" s="57">
        <v>5.5137970000000003</v>
      </c>
      <c r="AC105" s="57">
        <v>116774400</v>
      </c>
      <c r="AK105" s="63">
        <v>37712</v>
      </c>
      <c r="AL105" s="62">
        <v>23.325001</v>
      </c>
      <c r="AM105" s="62">
        <v>24.84</v>
      </c>
      <c r="AN105" s="62">
        <v>22.690000999999999</v>
      </c>
      <c r="AO105" s="62">
        <v>24.145</v>
      </c>
      <c r="AP105" s="62">
        <v>19.753959999999999</v>
      </c>
      <c r="AQ105" s="57">
        <v>30022400</v>
      </c>
      <c r="AR105" s="63">
        <v>34121</v>
      </c>
      <c r="AS105" s="62">
        <v>24.281713</v>
      </c>
      <c r="AT105" s="62">
        <v>26.698644999999999</v>
      </c>
      <c r="AU105" s="62">
        <v>24.225508000000001</v>
      </c>
      <c r="AV105" s="62">
        <v>26.698644999999999</v>
      </c>
      <c r="AW105" s="62">
        <v>7.8575660000000003</v>
      </c>
      <c r="AX105" s="57">
        <v>19956795</v>
      </c>
      <c r="AY105" s="63">
        <v>34121</v>
      </c>
      <c r="AZ105" s="62">
        <v>3.9722219999999999</v>
      </c>
      <c r="BA105" s="62">
        <v>4.1111110000000002</v>
      </c>
      <c r="BB105" s="62">
        <v>3.8888889999999998</v>
      </c>
      <c r="BC105" s="62">
        <v>4</v>
      </c>
      <c r="BD105" s="62">
        <v>1.7294449999999999</v>
      </c>
      <c r="BE105" s="57">
        <v>4612500</v>
      </c>
      <c r="BF105" s="63">
        <v>42948</v>
      </c>
      <c r="BG105" s="62">
        <v>6.28</v>
      </c>
      <c r="BH105" s="62">
        <v>6.41</v>
      </c>
      <c r="BI105" s="62">
        <v>5.97</v>
      </c>
      <c r="BJ105" s="62">
        <v>6.01</v>
      </c>
      <c r="BK105" s="62">
        <v>5.9755989999999999</v>
      </c>
      <c r="BL105" s="57">
        <v>1049500</v>
      </c>
      <c r="BM105" s="63">
        <v>38078</v>
      </c>
      <c r="BN105" s="62">
        <v>15.866667</v>
      </c>
      <c r="BO105" s="62">
        <v>17.326668000000002</v>
      </c>
      <c r="BP105" s="62">
        <v>15.6</v>
      </c>
      <c r="BQ105" s="62">
        <v>17.033332999999999</v>
      </c>
      <c r="BR105" s="62">
        <v>17.033332999999999</v>
      </c>
      <c r="BS105" s="57">
        <v>31136400</v>
      </c>
      <c r="BT105" s="63">
        <v>43586</v>
      </c>
      <c r="BU105" s="62">
        <v>39</v>
      </c>
      <c r="BV105" s="62">
        <v>39.200001</v>
      </c>
      <c r="BW105" s="62">
        <v>33.150002000000001</v>
      </c>
      <c r="BX105" s="62">
        <v>33.340000000000003</v>
      </c>
      <c r="BY105" s="62">
        <v>31.922632</v>
      </c>
      <c r="BZ105" s="57">
        <v>219724700</v>
      </c>
      <c r="CA105" s="63">
        <v>34121</v>
      </c>
      <c r="CB105" s="62">
        <v>7.3205960000000001</v>
      </c>
      <c r="CC105" s="62">
        <v>8.0493430000000004</v>
      </c>
      <c r="CD105" s="62">
        <v>6.9065349999999999</v>
      </c>
      <c r="CE105" s="62">
        <v>7.8671559999999996</v>
      </c>
      <c r="CF105" s="62">
        <v>4.1414580000000001</v>
      </c>
      <c r="CG105" s="57">
        <v>40714881</v>
      </c>
      <c r="CH105" s="63">
        <v>43282</v>
      </c>
      <c r="CI105" s="62">
        <v>292.13000499999998</v>
      </c>
      <c r="CJ105" s="62">
        <v>314.88000499999998</v>
      </c>
      <c r="CK105" s="62">
        <v>271.55999800000001</v>
      </c>
      <c r="CL105" s="62">
        <v>304.57998700000002</v>
      </c>
      <c r="CM105" s="62">
        <v>304.57998700000002</v>
      </c>
      <c r="CN105" s="57">
        <v>24798600</v>
      </c>
      <c r="CO105" s="63">
        <v>38899</v>
      </c>
      <c r="CP105" s="62">
        <v>23.09</v>
      </c>
      <c r="CQ105" s="62">
        <v>23.27</v>
      </c>
      <c r="CR105" s="62">
        <v>17.450001</v>
      </c>
      <c r="CS105" s="62">
        <v>17.93</v>
      </c>
      <c r="CT105" s="62">
        <v>15.22528</v>
      </c>
      <c r="CU105" s="57">
        <v>73179600</v>
      </c>
    </row>
    <row r="106" spans="2:99" x14ac:dyDescent="0.15">
      <c r="B106" s="63">
        <v>34151</v>
      </c>
      <c r="C106" s="57">
        <v>0.34821400000000002</v>
      </c>
      <c r="D106" s="57">
        <v>0.35491099999999998</v>
      </c>
      <c r="E106" s="57">
        <v>0.22767899999999999</v>
      </c>
      <c r="F106" s="57">
        <v>0.24776799999999999</v>
      </c>
      <c r="G106" s="57">
        <v>0.20607500000000001</v>
      </c>
      <c r="H106" s="57">
        <v>7142912000</v>
      </c>
      <c r="I106" s="63">
        <v>34151</v>
      </c>
      <c r="J106" s="57">
        <v>12.375</v>
      </c>
      <c r="K106" s="57">
        <v>13.09375</v>
      </c>
      <c r="L106" s="57">
        <v>12.0625</v>
      </c>
      <c r="M106" s="57">
        <v>12.59375</v>
      </c>
      <c r="N106" s="57">
        <v>5.94923</v>
      </c>
      <c r="O106" s="57">
        <v>43714400</v>
      </c>
      <c r="P106" s="63">
        <v>34151</v>
      </c>
      <c r="Q106" s="57">
        <v>8.2394909999999992</v>
      </c>
      <c r="R106" s="57">
        <v>8.8188300000000002</v>
      </c>
      <c r="S106" s="57">
        <v>7.8532650000000004</v>
      </c>
      <c r="T106" s="57">
        <v>8.4004180000000002</v>
      </c>
      <c r="U106" s="57">
        <v>5.5061059999999999</v>
      </c>
      <c r="V106" s="57">
        <v>108663027</v>
      </c>
      <c r="W106" s="63">
        <v>34151</v>
      </c>
      <c r="X106" s="57">
        <v>10.75</v>
      </c>
      <c r="Y106" s="57">
        <v>11.1875</v>
      </c>
      <c r="Z106" s="57">
        <v>10.46875</v>
      </c>
      <c r="AA106" s="57">
        <v>10.8125</v>
      </c>
      <c r="AB106" s="57">
        <v>5.569159</v>
      </c>
      <c r="AC106" s="57">
        <v>95362800</v>
      </c>
      <c r="AK106" s="63">
        <v>37742</v>
      </c>
      <c r="AL106" s="62">
        <v>24.145</v>
      </c>
      <c r="AM106" s="62">
        <v>26.549999</v>
      </c>
      <c r="AN106" s="62">
        <v>23.940000999999999</v>
      </c>
      <c r="AO106" s="62">
        <v>26.075001</v>
      </c>
      <c r="AP106" s="62">
        <v>21.33297</v>
      </c>
      <c r="AQ106" s="57">
        <v>25057800</v>
      </c>
      <c r="AR106" s="63">
        <v>34151</v>
      </c>
      <c r="AS106" s="62">
        <v>26.754852</v>
      </c>
      <c r="AT106" s="62">
        <v>27.035890999999999</v>
      </c>
      <c r="AU106" s="62">
        <v>25.462076</v>
      </c>
      <c r="AV106" s="62">
        <v>26.754852</v>
      </c>
      <c r="AW106" s="62">
        <v>7.8741120000000002</v>
      </c>
      <c r="AX106" s="57">
        <v>16278026</v>
      </c>
      <c r="AY106" s="63">
        <v>34151</v>
      </c>
      <c r="AZ106" s="62">
        <v>3.9722219999999999</v>
      </c>
      <c r="BA106" s="62">
        <v>4.1388889999999998</v>
      </c>
      <c r="BB106" s="62">
        <v>3.8888889999999998</v>
      </c>
      <c r="BC106" s="62">
        <v>4.0277779999999996</v>
      </c>
      <c r="BD106" s="62">
        <v>1.7555970000000001</v>
      </c>
      <c r="BE106" s="57">
        <v>5358600</v>
      </c>
      <c r="BF106" s="63">
        <v>42979</v>
      </c>
      <c r="BG106" s="62">
        <v>6</v>
      </c>
      <c r="BH106" s="62">
        <v>10.02</v>
      </c>
      <c r="BI106" s="62">
        <v>5.97</v>
      </c>
      <c r="BJ106" s="62">
        <v>9.52</v>
      </c>
      <c r="BK106" s="62">
        <v>9.4655079999999998</v>
      </c>
      <c r="BL106" s="57">
        <v>6886500</v>
      </c>
      <c r="BM106" s="63">
        <v>38108</v>
      </c>
      <c r="BN106" s="62">
        <v>17.083331999999999</v>
      </c>
      <c r="BO106" s="62">
        <v>17.216667000000001</v>
      </c>
      <c r="BP106" s="62">
        <v>15.06</v>
      </c>
      <c r="BQ106" s="62">
        <v>15.473333</v>
      </c>
      <c r="BR106" s="62">
        <v>15.473333</v>
      </c>
      <c r="BS106" s="57">
        <v>33285300</v>
      </c>
      <c r="BT106" s="63">
        <v>43617</v>
      </c>
      <c r="BU106" s="62">
        <v>33.349997999999999</v>
      </c>
      <c r="BV106" s="62">
        <v>38.990001999999997</v>
      </c>
      <c r="BW106" s="62">
        <v>33.080002</v>
      </c>
      <c r="BX106" s="62">
        <v>38.529998999999997</v>
      </c>
      <c r="BY106" s="62">
        <v>36.891990999999997</v>
      </c>
      <c r="BZ106" s="57">
        <v>175430400</v>
      </c>
      <c r="CA106" s="63">
        <v>34151</v>
      </c>
      <c r="CB106" s="62">
        <v>7.9334059999999997</v>
      </c>
      <c r="CC106" s="62">
        <v>8.0327800000000007</v>
      </c>
      <c r="CD106" s="62">
        <v>7.2212209999999999</v>
      </c>
      <c r="CE106" s="62">
        <v>7.2212209999999999</v>
      </c>
      <c r="CF106" s="62">
        <v>3.8014209999999999</v>
      </c>
      <c r="CG106" s="57">
        <v>41660542</v>
      </c>
      <c r="CH106" s="63">
        <v>43313</v>
      </c>
      <c r="CI106" s="62">
        <v>304.98998999999998</v>
      </c>
      <c r="CJ106" s="62">
        <v>313.10998499999999</v>
      </c>
      <c r="CK106" s="62">
        <v>292.709991</v>
      </c>
      <c r="CL106" s="62">
        <v>310.39999399999999</v>
      </c>
      <c r="CM106" s="62">
        <v>310.39999399999999</v>
      </c>
      <c r="CN106" s="57">
        <v>33927800</v>
      </c>
      <c r="CO106" s="63">
        <v>38930</v>
      </c>
      <c r="CP106" s="62">
        <v>17.709999</v>
      </c>
      <c r="CQ106" s="62">
        <v>20.43</v>
      </c>
      <c r="CR106" s="62">
        <v>15.95</v>
      </c>
      <c r="CS106" s="62">
        <v>20.239999999999998</v>
      </c>
      <c r="CT106" s="62">
        <v>17.186819</v>
      </c>
      <c r="CU106" s="57">
        <v>92910800</v>
      </c>
    </row>
    <row r="107" spans="2:99" x14ac:dyDescent="0.15">
      <c r="B107" s="63">
        <v>34182</v>
      </c>
      <c r="C107" s="57">
        <v>0.25223200000000001</v>
      </c>
      <c r="D107" s="57">
        <v>0.27455400000000002</v>
      </c>
      <c r="E107" s="57">
        <v>0.23102700000000001</v>
      </c>
      <c r="F107" s="57">
        <v>0.23660700000000001</v>
      </c>
      <c r="G107" s="57">
        <v>0.19679199999999999</v>
      </c>
      <c r="H107" s="57">
        <v>3683164800</v>
      </c>
      <c r="I107" s="63">
        <v>34182</v>
      </c>
      <c r="J107" s="57">
        <v>12.53125</v>
      </c>
      <c r="K107" s="57">
        <v>13.40625</v>
      </c>
      <c r="L107" s="57">
        <v>12.5</v>
      </c>
      <c r="M107" s="57">
        <v>12.875</v>
      </c>
      <c r="N107" s="57">
        <v>6.08209</v>
      </c>
      <c r="O107" s="57">
        <v>45858400</v>
      </c>
      <c r="P107" s="63">
        <v>34182</v>
      </c>
      <c r="Q107" s="57">
        <v>8.4326039999999995</v>
      </c>
      <c r="R107" s="57">
        <v>8.8510150000000003</v>
      </c>
      <c r="S107" s="57">
        <v>8.3038620000000005</v>
      </c>
      <c r="T107" s="57">
        <v>8.368233</v>
      </c>
      <c r="U107" s="57">
        <v>5.5292450000000004</v>
      </c>
      <c r="V107" s="57">
        <v>101043528</v>
      </c>
      <c r="W107" s="63">
        <v>34182</v>
      </c>
      <c r="X107" s="57">
        <v>10.84375</v>
      </c>
      <c r="Y107" s="57">
        <v>11.0625</v>
      </c>
      <c r="Z107" s="57">
        <v>10.4375</v>
      </c>
      <c r="AA107" s="57">
        <v>10.84375</v>
      </c>
      <c r="AB107" s="57">
        <v>5.5852589999999998</v>
      </c>
      <c r="AC107" s="57">
        <v>95885600</v>
      </c>
      <c r="AK107" s="63">
        <v>37773</v>
      </c>
      <c r="AL107" s="62">
        <v>26.299999</v>
      </c>
      <c r="AM107" s="62">
        <v>27.424999</v>
      </c>
      <c r="AN107" s="62">
        <v>25.82</v>
      </c>
      <c r="AO107" s="62">
        <v>26.355</v>
      </c>
      <c r="AP107" s="62">
        <v>21.581188000000001</v>
      </c>
      <c r="AQ107" s="57">
        <v>19527800</v>
      </c>
      <c r="AR107" s="63">
        <v>34182</v>
      </c>
      <c r="AS107" s="62">
        <v>26.698644999999999</v>
      </c>
      <c r="AT107" s="62">
        <v>28.834536</v>
      </c>
      <c r="AU107" s="62">
        <v>25.012415000000001</v>
      </c>
      <c r="AV107" s="62">
        <v>28.834536</v>
      </c>
      <c r="AW107" s="62">
        <v>8.5840680000000003</v>
      </c>
      <c r="AX107" s="57">
        <v>21234871</v>
      </c>
      <c r="AY107" s="63">
        <v>34182</v>
      </c>
      <c r="AZ107" s="62">
        <v>4</v>
      </c>
      <c r="BA107" s="62">
        <v>4.0555560000000002</v>
      </c>
      <c r="BB107" s="62">
        <v>3.7777780000000001</v>
      </c>
      <c r="BC107" s="62">
        <v>3.7777780000000001</v>
      </c>
      <c r="BD107" s="62">
        <v>1.6466289999999999</v>
      </c>
      <c r="BE107" s="57">
        <v>6457500</v>
      </c>
      <c r="BF107" s="63">
        <v>43009</v>
      </c>
      <c r="BG107" s="62">
        <v>9.6999999999999993</v>
      </c>
      <c r="BH107" s="62">
        <v>10.52</v>
      </c>
      <c r="BI107" s="62">
        <v>8.51</v>
      </c>
      <c r="BJ107" s="62">
        <v>8.77</v>
      </c>
      <c r="BK107" s="62">
        <v>8.7198019999999996</v>
      </c>
      <c r="BL107" s="57">
        <v>7614400</v>
      </c>
      <c r="BM107" s="63">
        <v>38139</v>
      </c>
      <c r="BN107" s="62">
        <v>15.6</v>
      </c>
      <c r="BO107" s="62">
        <v>16.176666000000001</v>
      </c>
      <c r="BP107" s="62">
        <v>14.4</v>
      </c>
      <c r="BQ107" s="62">
        <v>15.414999999999999</v>
      </c>
      <c r="BR107" s="62">
        <v>15.414999999999999</v>
      </c>
      <c r="BS107" s="57">
        <v>30326300</v>
      </c>
      <c r="BT107" s="63">
        <v>43647</v>
      </c>
      <c r="BU107" s="62">
        <v>38.93</v>
      </c>
      <c r="BV107" s="62">
        <v>41</v>
      </c>
      <c r="BW107" s="62">
        <v>37.580002</v>
      </c>
      <c r="BX107" s="62">
        <v>40.340000000000003</v>
      </c>
      <c r="BY107" s="62">
        <v>39.038960000000003</v>
      </c>
      <c r="BZ107" s="57">
        <v>150765800</v>
      </c>
      <c r="CA107" s="63">
        <v>34182</v>
      </c>
      <c r="CB107" s="62">
        <v>7.254346</v>
      </c>
      <c r="CC107" s="62">
        <v>7.4696579999999999</v>
      </c>
      <c r="CD107" s="62">
        <v>6.8568480000000003</v>
      </c>
      <c r="CE107" s="62">
        <v>7.0721590000000001</v>
      </c>
      <c r="CF107" s="62">
        <v>3.7525770000000001</v>
      </c>
      <c r="CG107" s="57">
        <v>59871937</v>
      </c>
      <c r="CH107" s="63">
        <v>43344</v>
      </c>
      <c r="CI107" s="62">
        <v>309.82000699999998</v>
      </c>
      <c r="CJ107" s="62">
        <v>334.98001099999999</v>
      </c>
      <c r="CK107" s="62">
        <v>303.08999599999999</v>
      </c>
      <c r="CL107" s="62">
        <v>325.88000499999998</v>
      </c>
      <c r="CM107" s="62">
        <v>325.88000499999998</v>
      </c>
      <c r="CN107" s="57">
        <v>29555100</v>
      </c>
      <c r="CO107" s="63">
        <v>38961</v>
      </c>
      <c r="CP107" s="62">
        <v>20.280000999999999</v>
      </c>
      <c r="CQ107" s="62">
        <v>22.290001</v>
      </c>
      <c r="CR107" s="62">
        <v>19.25</v>
      </c>
      <c r="CS107" s="62">
        <v>20.200001</v>
      </c>
      <c r="CT107" s="62">
        <v>17.152850999999998</v>
      </c>
      <c r="CU107" s="57">
        <v>67076500</v>
      </c>
    </row>
    <row r="108" spans="2:99" x14ac:dyDescent="0.15">
      <c r="B108" s="63">
        <v>34213</v>
      </c>
      <c r="C108" s="57">
        <v>0.23660700000000001</v>
      </c>
      <c r="D108" s="57">
        <v>0.24107100000000001</v>
      </c>
      <c r="E108" s="57">
        <v>0.20535700000000001</v>
      </c>
      <c r="F108" s="57">
        <v>0.208705</v>
      </c>
      <c r="G108" s="57">
        <v>0.174349</v>
      </c>
      <c r="H108" s="57">
        <v>3668022400</v>
      </c>
      <c r="I108" s="63">
        <v>34213</v>
      </c>
      <c r="J108" s="57">
        <v>12.8125</v>
      </c>
      <c r="K108" s="57">
        <v>13.28125</v>
      </c>
      <c r="L108" s="57">
        <v>12.15625</v>
      </c>
      <c r="M108" s="57">
        <v>12.875</v>
      </c>
      <c r="N108" s="57">
        <v>6.1323460000000001</v>
      </c>
      <c r="O108" s="57">
        <v>65716800</v>
      </c>
      <c r="P108" s="63">
        <v>34213</v>
      </c>
      <c r="Q108" s="57">
        <v>8.368233</v>
      </c>
      <c r="R108" s="57">
        <v>9.4303550000000005</v>
      </c>
      <c r="S108" s="57">
        <v>8.368233</v>
      </c>
      <c r="T108" s="57">
        <v>9.2372409999999991</v>
      </c>
      <c r="U108" s="57">
        <v>6.1034360000000003</v>
      </c>
      <c r="V108" s="57">
        <v>122749335</v>
      </c>
      <c r="W108" s="63">
        <v>34213</v>
      </c>
      <c r="X108" s="57">
        <v>10.78125</v>
      </c>
      <c r="Y108" s="57">
        <v>11.15625</v>
      </c>
      <c r="Z108" s="57">
        <v>10.53125</v>
      </c>
      <c r="AA108" s="57">
        <v>10.5625</v>
      </c>
      <c r="AB108" s="57">
        <v>5.4403920000000001</v>
      </c>
      <c r="AC108" s="57">
        <v>123313600</v>
      </c>
      <c r="AK108" s="63">
        <v>37803</v>
      </c>
      <c r="AL108" s="62">
        <v>26.055</v>
      </c>
      <c r="AM108" s="62">
        <v>28.4</v>
      </c>
      <c r="AN108" s="62">
        <v>25.6</v>
      </c>
      <c r="AO108" s="62">
        <v>25.860001</v>
      </c>
      <c r="AP108" s="62">
        <v>21.175868999999999</v>
      </c>
      <c r="AQ108" s="57">
        <v>30948800</v>
      </c>
      <c r="AR108" s="63">
        <v>34213</v>
      </c>
      <c r="AS108" s="62">
        <v>28.665913</v>
      </c>
      <c r="AT108" s="62">
        <v>29.171782</v>
      </c>
      <c r="AU108" s="62">
        <v>27.373137</v>
      </c>
      <c r="AV108" s="62">
        <v>28.665913</v>
      </c>
      <c r="AW108" s="62">
        <v>8.5338700000000003</v>
      </c>
      <c r="AX108" s="57">
        <v>22551635</v>
      </c>
      <c r="AY108" s="63">
        <v>34213</v>
      </c>
      <c r="AZ108" s="62">
        <v>3.8333330000000001</v>
      </c>
      <c r="BA108" s="62">
        <v>4.0277779999999996</v>
      </c>
      <c r="BB108" s="62">
        <v>3.7777780000000001</v>
      </c>
      <c r="BC108" s="62">
        <v>4</v>
      </c>
      <c r="BD108" s="62">
        <v>1.7434890000000001</v>
      </c>
      <c r="BE108" s="57">
        <v>7339500</v>
      </c>
      <c r="BF108" s="63">
        <v>43040</v>
      </c>
      <c r="BG108" s="62">
        <v>8.9499999999999993</v>
      </c>
      <c r="BH108" s="62">
        <v>9.94</v>
      </c>
      <c r="BI108" s="62">
        <v>8.51</v>
      </c>
      <c r="BJ108" s="62">
        <v>8.85</v>
      </c>
      <c r="BK108" s="62">
        <v>8.7993430000000004</v>
      </c>
      <c r="BL108" s="57">
        <v>5122800</v>
      </c>
      <c r="BM108" s="63">
        <v>38169</v>
      </c>
      <c r="BN108" s="62">
        <v>15.75</v>
      </c>
      <c r="BO108" s="62">
        <v>16.215</v>
      </c>
      <c r="BP108" s="62">
        <v>14.275</v>
      </c>
      <c r="BQ108" s="62">
        <v>15.185</v>
      </c>
      <c r="BR108" s="62">
        <v>15.185</v>
      </c>
      <c r="BS108" s="57">
        <v>27287600</v>
      </c>
      <c r="BT108" s="63">
        <v>43678</v>
      </c>
      <c r="BU108" s="62">
        <v>41.259998000000003</v>
      </c>
      <c r="BV108" s="62">
        <v>41.900002000000001</v>
      </c>
      <c r="BW108" s="62">
        <v>35.580002</v>
      </c>
      <c r="BX108" s="62">
        <v>37.090000000000003</v>
      </c>
      <c r="BY108" s="62">
        <v>35.89378</v>
      </c>
      <c r="BZ108" s="57">
        <v>151235200</v>
      </c>
      <c r="CA108" s="63">
        <v>34213</v>
      </c>
      <c r="CB108" s="62">
        <v>7.0555969999999997</v>
      </c>
      <c r="CC108" s="62">
        <v>7.6187199999999997</v>
      </c>
      <c r="CD108" s="62">
        <v>6.8899720000000002</v>
      </c>
      <c r="CE108" s="62">
        <v>7.5027819999999998</v>
      </c>
      <c r="CF108" s="62">
        <v>3.9810699999999999</v>
      </c>
      <c r="CG108" s="57">
        <v>56028902</v>
      </c>
      <c r="CH108" s="63">
        <v>43374</v>
      </c>
      <c r="CI108" s="62">
        <v>327.66000400000001</v>
      </c>
      <c r="CJ108" s="62">
        <v>329.14001500000001</v>
      </c>
      <c r="CK108" s="62">
        <v>284.35000600000001</v>
      </c>
      <c r="CL108" s="62">
        <v>320.36999500000002</v>
      </c>
      <c r="CM108" s="62">
        <v>320.36999500000002</v>
      </c>
      <c r="CN108" s="57">
        <v>36438100</v>
      </c>
      <c r="CO108" s="63">
        <v>38991</v>
      </c>
      <c r="CP108" s="62">
        <v>20.120000999999998</v>
      </c>
      <c r="CQ108" s="62">
        <v>21.43</v>
      </c>
      <c r="CR108" s="62">
        <v>19.899999999999999</v>
      </c>
      <c r="CS108" s="62">
        <v>20.68</v>
      </c>
      <c r="CT108" s="62">
        <v>17.560444</v>
      </c>
      <c r="CU108" s="57">
        <v>59340100</v>
      </c>
    </row>
    <row r="109" spans="2:99" x14ac:dyDescent="0.15">
      <c r="B109" s="63">
        <v>34243</v>
      </c>
      <c r="C109" s="57">
        <v>0.203125</v>
      </c>
      <c r="D109" s="57">
        <v>0.28794599999999998</v>
      </c>
      <c r="E109" s="57">
        <v>0.19642899999999999</v>
      </c>
      <c r="F109" s="57">
        <v>0.27455400000000002</v>
      </c>
      <c r="G109" s="57">
        <v>0.22935800000000001</v>
      </c>
      <c r="H109" s="57">
        <v>5905323200</v>
      </c>
      <c r="I109" s="63">
        <v>34243</v>
      </c>
      <c r="J109" s="57">
        <v>12.875</v>
      </c>
      <c r="K109" s="57">
        <v>13.3125</v>
      </c>
      <c r="L109" s="57">
        <v>11.5</v>
      </c>
      <c r="M109" s="57">
        <v>11.65625</v>
      </c>
      <c r="N109" s="57">
        <v>5.5518559999999999</v>
      </c>
      <c r="O109" s="57">
        <v>73272400</v>
      </c>
      <c r="P109" s="63">
        <v>34243</v>
      </c>
      <c r="Q109" s="57">
        <v>9.1406849999999995</v>
      </c>
      <c r="R109" s="57">
        <v>9.3337979999999998</v>
      </c>
      <c r="S109" s="57">
        <v>7.949821</v>
      </c>
      <c r="T109" s="57">
        <v>8.3038620000000005</v>
      </c>
      <c r="U109" s="57">
        <v>5.4867109999999997</v>
      </c>
      <c r="V109" s="57">
        <v>114355418</v>
      </c>
      <c r="W109" s="63">
        <v>34243</v>
      </c>
      <c r="X109" s="57">
        <v>10.5625</v>
      </c>
      <c r="Y109" s="57">
        <v>11.0625</v>
      </c>
      <c r="Z109" s="57">
        <v>10.25</v>
      </c>
      <c r="AA109" s="57">
        <v>10.84375</v>
      </c>
      <c r="AB109" s="57">
        <v>5.6073620000000002</v>
      </c>
      <c r="AC109" s="57">
        <v>110708000</v>
      </c>
      <c r="AK109" s="63">
        <v>37834</v>
      </c>
      <c r="AL109" s="62">
        <v>25.860001</v>
      </c>
      <c r="AM109" s="62">
        <v>26.5</v>
      </c>
      <c r="AN109" s="62">
        <v>24.924999</v>
      </c>
      <c r="AO109" s="62">
        <v>25.93</v>
      </c>
      <c r="AP109" s="62">
        <v>21.233170999999999</v>
      </c>
      <c r="AQ109" s="57">
        <v>19114600</v>
      </c>
      <c r="AR109" s="63">
        <v>34243</v>
      </c>
      <c r="AS109" s="62">
        <v>28.609705000000002</v>
      </c>
      <c r="AT109" s="62">
        <v>31.082844000000001</v>
      </c>
      <c r="AU109" s="62">
        <v>26.473814000000001</v>
      </c>
      <c r="AV109" s="62">
        <v>28.609705000000002</v>
      </c>
      <c r="AW109" s="62">
        <v>8.5171360000000007</v>
      </c>
      <c r="AX109" s="57">
        <v>60100560</v>
      </c>
      <c r="AY109" s="63">
        <v>34243</v>
      </c>
      <c r="AZ109" s="62">
        <v>4</v>
      </c>
      <c r="BA109" s="62">
        <v>4.1388889999999998</v>
      </c>
      <c r="BB109" s="62">
        <v>3.8333330000000001</v>
      </c>
      <c r="BC109" s="62">
        <v>3.8611110000000002</v>
      </c>
      <c r="BD109" s="62">
        <v>1.6968129999999999</v>
      </c>
      <c r="BE109" s="57">
        <v>5414400</v>
      </c>
      <c r="BF109" s="63">
        <v>43070</v>
      </c>
      <c r="BG109" s="62">
        <v>8.85</v>
      </c>
      <c r="BH109" s="62">
        <v>9</v>
      </c>
      <c r="BI109" s="62">
        <v>8.09</v>
      </c>
      <c r="BJ109" s="62">
        <v>8.7899999999999991</v>
      </c>
      <c r="BK109" s="62">
        <v>8.7396860000000007</v>
      </c>
      <c r="BL109" s="57">
        <v>3031700</v>
      </c>
      <c r="BM109" s="63">
        <v>38200</v>
      </c>
      <c r="BN109" s="62">
        <v>15.15</v>
      </c>
      <c r="BO109" s="62">
        <v>15.3</v>
      </c>
      <c r="BP109" s="62">
        <v>13</v>
      </c>
      <c r="BQ109" s="62">
        <v>15.154999999999999</v>
      </c>
      <c r="BR109" s="62">
        <v>15.154999999999999</v>
      </c>
      <c r="BS109" s="57">
        <v>43732000</v>
      </c>
      <c r="BT109" s="63">
        <v>43709</v>
      </c>
      <c r="BU109" s="62">
        <v>36.889999000000003</v>
      </c>
      <c r="BV109" s="62">
        <v>39.779998999999997</v>
      </c>
      <c r="BW109" s="62">
        <v>36.439999</v>
      </c>
      <c r="BX109" s="62">
        <v>37.479999999999997</v>
      </c>
      <c r="BY109" s="62">
        <v>36.271202000000002</v>
      </c>
      <c r="BZ109" s="57">
        <v>170562500</v>
      </c>
      <c r="CA109" s="63">
        <v>34243</v>
      </c>
      <c r="CB109" s="62">
        <v>7.4862200000000003</v>
      </c>
      <c r="CC109" s="62">
        <v>7.7015320000000003</v>
      </c>
      <c r="CD109" s="62">
        <v>6.9065349999999999</v>
      </c>
      <c r="CE109" s="62">
        <v>7.0555969999999997</v>
      </c>
      <c r="CF109" s="62">
        <v>3.7437909999999999</v>
      </c>
      <c r="CG109" s="57">
        <v>59896843</v>
      </c>
      <c r="CH109" s="63">
        <v>43405</v>
      </c>
      <c r="CI109" s="62">
        <v>319.77999899999998</v>
      </c>
      <c r="CJ109" s="62">
        <v>334.76001000000002</v>
      </c>
      <c r="CK109" s="62">
        <v>302.459991</v>
      </c>
      <c r="CL109" s="62">
        <v>329.20001200000002</v>
      </c>
      <c r="CM109" s="62">
        <v>329.20001200000002</v>
      </c>
      <c r="CN109" s="57">
        <v>24343500</v>
      </c>
      <c r="CO109" s="63">
        <v>39022</v>
      </c>
      <c r="CP109" s="62">
        <v>20.809999000000001</v>
      </c>
      <c r="CQ109" s="62">
        <v>26.77</v>
      </c>
      <c r="CR109" s="62">
        <v>20.440000999999999</v>
      </c>
      <c r="CS109" s="62">
        <v>26.09</v>
      </c>
      <c r="CT109" s="62">
        <v>22.154351999999999</v>
      </c>
      <c r="CU109" s="57">
        <v>72633200</v>
      </c>
    </row>
    <row r="110" spans="2:99" x14ac:dyDescent="0.15">
      <c r="B110" s="63">
        <v>34274</v>
      </c>
      <c r="C110" s="57">
        <v>0.27455400000000002</v>
      </c>
      <c r="D110" s="57">
        <v>0.3125</v>
      </c>
      <c r="E110" s="57">
        <v>0.265625</v>
      </c>
      <c r="F110" s="57">
        <v>0.28125</v>
      </c>
      <c r="G110" s="57">
        <v>0.23495199999999999</v>
      </c>
      <c r="H110" s="57">
        <v>3452108800</v>
      </c>
      <c r="I110" s="63">
        <v>34274</v>
      </c>
      <c r="J110" s="57">
        <v>11.65625</v>
      </c>
      <c r="K110" s="57">
        <v>12</v>
      </c>
      <c r="L110" s="57">
        <v>11.125</v>
      </c>
      <c r="M110" s="57">
        <v>11.78125</v>
      </c>
      <c r="N110" s="57">
        <v>5.6113920000000004</v>
      </c>
      <c r="O110" s="57">
        <v>92148800</v>
      </c>
      <c r="P110" s="63">
        <v>34274</v>
      </c>
      <c r="Q110" s="57">
        <v>8.3038620000000005</v>
      </c>
      <c r="R110" s="57">
        <v>8.3360470000000007</v>
      </c>
      <c r="S110" s="57">
        <v>7.6601509999999999</v>
      </c>
      <c r="T110" s="57">
        <v>8.0785630000000008</v>
      </c>
      <c r="U110" s="57">
        <v>5.3758379999999999</v>
      </c>
      <c r="V110" s="57">
        <v>96016808</v>
      </c>
      <c r="W110" s="63">
        <v>34274</v>
      </c>
      <c r="X110" s="57">
        <v>10.84375</v>
      </c>
      <c r="Y110" s="57">
        <v>10.84375</v>
      </c>
      <c r="Z110" s="57">
        <v>10</v>
      </c>
      <c r="AA110" s="57">
        <v>10.5</v>
      </c>
      <c r="AB110" s="57">
        <v>5.4296069999999999</v>
      </c>
      <c r="AC110" s="57">
        <v>113958800</v>
      </c>
      <c r="AK110" s="63">
        <v>37865</v>
      </c>
      <c r="AL110" s="62">
        <v>25.99</v>
      </c>
      <c r="AM110" s="62">
        <v>28.065000999999999</v>
      </c>
      <c r="AN110" s="62">
        <v>25.700001</v>
      </c>
      <c r="AO110" s="62">
        <v>27.485001</v>
      </c>
      <c r="AP110" s="62">
        <v>22.525912999999999</v>
      </c>
      <c r="AQ110" s="57">
        <v>23915600</v>
      </c>
      <c r="AR110" s="63">
        <v>34274</v>
      </c>
      <c r="AS110" s="62">
        <v>28.441082000000002</v>
      </c>
      <c r="AT110" s="62">
        <v>29.003159</v>
      </c>
      <c r="AU110" s="62">
        <v>25.630699</v>
      </c>
      <c r="AV110" s="62">
        <v>26.979683000000001</v>
      </c>
      <c r="AW110" s="62">
        <v>8.0318780000000007</v>
      </c>
      <c r="AX110" s="57">
        <v>34484170</v>
      </c>
      <c r="AY110" s="63">
        <v>34274</v>
      </c>
      <c r="AZ110" s="62">
        <v>3.9166669999999999</v>
      </c>
      <c r="BA110" s="62">
        <v>3.9166669999999999</v>
      </c>
      <c r="BB110" s="62">
        <v>3.6666669999999999</v>
      </c>
      <c r="BC110" s="62">
        <v>3.7222219999999999</v>
      </c>
      <c r="BD110" s="62">
        <v>1.6357759999999999</v>
      </c>
      <c r="BE110" s="57">
        <v>3780900</v>
      </c>
      <c r="BF110" s="63">
        <v>43101</v>
      </c>
      <c r="BG110" s="62">
        <v>8.85</v>
      </c>
      <c r="BH110" s="62">
        <v>9.92</v>
      </c>
      <c r="BI110" s="62">
        <v>8.77</v>
      </c>
      <c r="BJ110" s="62">
        <v>9.44</v>
      </c>
      <c r="BK110" s="62">
        <v>9.3859650000000006</v>
      </c>
      <c r="BL110" s="57">
        <v>2824400</v>
      </c>
      <c r="BM110" s="63">
        <v>38231</v>
      </c>
      <c r="BN110" s="62">
        <v>15</v>
      </c>
      <c r="BO110" s="62">
        <v>15.75</v>
      </c>
      <c r="BP110" s="62">
        <v>14.81</v>
      </c>
      <c r="BQ110" s="62">
        <v>15.574999999999999</v>
      </c>
      <c r="BR110" s="62">
        <v>15.574999999999999</v>
      </c>
      <c r="BS110" s="57">
        <v>17221400</v>
      </c>
      <c r="BT110" s="63">
        <v>43739</v>
      </c>
      <c r="BU110" s="62">
        <v>37.470001000000003</v>
      </c>
      <c r="BV110" s="62">
        <v>38.700001</v>
      </c>
      <c r="BW110" s="62">
        <v>33.709999000000003</v>
      </c>
      <c r="BX110" s="62">
        <v>37.159999999999997</v>
      </c>
      <c r="BY110" s="62">
        <v>36.322463999999997</v>
      </c>
      <c r="BZ110" s="57">
        <v>212810900</v>
      </c>
      <c r="CA110" s="63">
        <v>34274</v>
      </c>
      <c r="CB110" s="62">
        <v>7.0224719999999996</v>
      </c>
      <c r="CC110" s="62">
        <v>7.3702829999999997</v>
      </c>
      <c r="CD110" s="62">
        <v>6.9230970000000003</v>
      </c>
      <c r="CE110" s="62">
        <v>7.3702829999999997</v>
      </c>
      <c r="CF110" s="62">
        <v>3.9116059999999999</v>
      </c>
      <c r="CG110" s="57">
        <v>64868938</v>
      </c>
      <c r="CH110" s="63">
        <v>43435</v>
      </c>
      <c r="CI110" s="62">
        <v>331.709991</v>
      </c>
      <c r="CJ110" s="62">
        <v>334.30999800000001</v>
      </c>
      <c r="CK110" s="62">
        <v>272.91000400000001</v>
      </c>
      <c r="CL110" s="62">
        <v>284.97000100000002</v>
      </c>
      <c r="CM110" s="62">
        <v>284.97000100000002</v>
      </c>
      <c r="CN110" s="57">
        <v>27439200</v>
      </c>
      <c r="CO110" s="63">
        <v>39052</v>
      </c>
      <c r="CP110" s="62">
        <v>25.620000999999998</v>
      </c>
      <c r="CQ110" s="62">
        <v>26</v>
      </c>
      <c r="CR110" s="62">
        <v>23.99</v>
      </c>
      <c r="CS110" s="62">
        <v>24.049999</v>
      </c>
      <c r="CT110" s="62">
        <v>20.422083000000001</v>
      </c>
      <c r="CU110" s="57">
        <v>58492000</v>
      </c>
    </row>
    <row r="111" spans="2:99" x14ac:dyDescent="0.15">
      <c r="B111" s="63">
        <v>34304</v>
      </c>
      <c r="C111" s="57">
        <v>0.28571400000000002</v>
      </c>
      <c r="D111" s="57">
        <v>0.29017900000000002</v>
      </c>
      <c r="E111" s="57">
        <v>0.23660700000000001</v>
      </c>
      <c r="F111" s="57">
        <v>0.26116099999999998</v>
      </c>
      <c r="G111" s="57">
        <v>0.21895400000000001</v>
      </c>
      <c r="H111" s="57">
        <v>3956971200</v>
      </c>
      <c r="I111" s="63">
        <v>34304</v>
      </c>
      <c r="J111" s="57">
        <v>11.84375</v>
      </c>
      <c r="K111" s="57">
        <v>12.53125</v>
      </c>
      <c r="L111" s="57">
        <v>11.65625</v>
      </c>
      <c r="M111" s="57">
        <v>12.25</v>
      </c>
      <c r="N111" s="57">
        <v>5.8869879999999997</v>
      </c>
      <c r="O111" s="57">
        <v>47354000</v>
      </c>
      <c r="P111" s="63">
        <v>34304</v>
      </c>
      <c r="Q111" s="57">
        <v>8.1429340000000003</v>
      </c>
      <c r="R111" s="57">
        <v>8.3360470000000007</v>
      </c>
      <c r="S111" s="57">
        <v>7.7245229999999996</v>
      </c>
      <c r="T111" s="57">
        <v>7.949821</v>
      </c>
      <c r="U111" s="57">
        <v>5.2901680000000004</v>
      </c>
      <c r="V111" s="57">
        <v>85219635</v>
      </c>
      <c r="W111" s="63">
        <v>34304</v>
      </c>
      <c r="X111" s="57">
        <v>10.5625</v>
      </c>
      <c r="Y111" s="57">
        <v>11.28125</v>
      </c>
      <c r="Z111" s="57">
        <v>10.5625</v>
      </c>
      <c r="AA111" s="57">
        <v>11.15625</v>
      </c>
      <c r="AB111" s="57">
        <v>5.7922609999999999</v>
      </c>
      <c r="AC111" s="57">
        <v>118443600</v>
      </c>
      <c r="AK111" s="63">
        <v>37895</v>
      </c>
      <c r="AL111" s="62">
        <v>27.5</v>
      </c>
      <c r="AM111" s="62">
        <v>30.040001</v>
      </c>
      <c r="AN111" s="62">
        <v>27.424999</v>
      </c>
      <c r="AO111" s="62">
        <v>28.915001</v>
      </c>
      <c r="AP111" s="62">
        <v>23.697899</v>
      </c>
      <c r="AQ111" s="57">
        <v>27673600</v>
      </c>
      <c r="AR111" s="63">
        <v>34304</v>
      </c>
      <c r="AS111" s="62">
        <v>27.092098</v>
      </c>
      <c r="AT111" s="62">
        <v>27.879004999999999</v>
      </c>
      <c r="AU111" s="62">
        <v>26.530021999999999</v>
      </c>
      <c r="AV111" s="62">
        <v>26.642437000000001</v>
      </c>
      <c r="AW111" s="62">
        <v>7.9314780000000003</v>
      </c>
      <c r="AX111" s="57">
        <v>22152003</v>
      </c>
      <c r="AY111" s="63">
        <v>34304</v>
      </c>
      <c r="AZ111" s="62">
        <v>3.7222219999999999</v>
      </c>
      <c r="BA111" s="62">
        <v>3.9722219999999999</v>
      </c>
      <c r="BB111" s="62">
        <v>3.6666669999999999</v>
      </c>
      <c r="BC111" s="62">
        <v>3.8888889999999998</v>
      </c>
      <c r="BD111" s="62">
        <v>1.7090190000000001</v>
      </c>
      <c r="BE111" s="57">
        <v>7568100</v>
      </c>
      <c r="BF111" s="63">
        <v>43132</v>
      </c>
      <c r="BG111" s="62">
        <v>9.32</v>
      </c>
      <c r="BH111" s="62">
        <v>9.68</v>
      </c>
      <c r="BI111" s="62">
        <v>8.1999999999999993</v>
      </c>
      <c r="BJ111" s="62">
        <v>9.14</v>
      </c>
      <c r="BK111" s="62">
        <v>9.0876830000000002</v>
      </c>
      <c r="BL111" s="57">
        <v>3293500</v>
      </c>
      <c r="BM111" s="63">
        <v>38261</v>
      </c>
      <c r="BN111" s="62">
        <v>15.475</v>
      </c>
      <c r="BO111" s="62">
        <v>16.174999</v>
      </c>
      <c r="BP111" s="62">
        <v>13.755000000000001</v>
      </c>
      <c r="BQ111" s="62">
        <v>14.81</v>
      </c>
      <c r="BR111" s="62">
        <v>14.81</v>
      </c>
      <c r="BS111" s="57">
        <v>28939200</v>
      </c>
      <c r="BT111" s="63">
        <v>43770</v>
      </c>
      <c r="BU111" s="62">
        <v>37.209999000000003</v>
      </c>
      <c r="BV111" s="62">
        <v>38.959999000000003</v>
      </c>
      <c r="BW111" s="62">
        <v>34.590000000000003</v>
      </c>
      <c r="BX111" s="62">
        <v>36</v>
      </c>
      <c r="BY111" s="62">
        <v>35.188609999999997</v>
      </c>
      <c r="BZ111" s="57">
        <v>191233100</v>
      </c>
      <c r="CA111" s="63">
        <v>34304</v>
      </c>
      <c r="CB111" s="62">
        <v>7.3868450000000001</v>
      </c>
      <c r="CC111" s="62">
        <v>7.7512189999999999</v>
      </c>
      <c r="CD111" s="62">
        <v>7.287471</v>
      </c>
      <c r="CE111" s="62">
        <v>7.5524699999999996</v>
      </c>
      <c r="CF111" s="62">
        <v>4.0082969999999998</v>
      </c>
      <c r="CG111" s="57">
        <v>47825853</v>
      </c>
      <c r="CH111" s="63">
        <v>43466</v>
      </c>
      <c r="CI111" s="62">
        <v>279.89001500000001</v>
      </c>
      <c r="CJ111" s="62">
        <v>338.30999800000001</v>
      </c>
      <c r="CK111" s="62">
        <v>279.10998499999999</v>
      </c>
      <c r="CL111" s="62">
        <v>331.04998799999998</v>
      </c>
      <c r="CM111" s="62">
        <v>331.04998799999998</v>
      </c>
      <c r="CN111" s="57">
        <v>32435000</v>
      </c>
      <c r="CO111" s="63">
        <v>39083</v>
      </c>
      <c r="CP111" s="62">
        <v>24.24</v>
      </c>
      <c r="CQ111" s="62">
        <v>24.790001</v>
      </c>
      <c r="CR111" s="62">
        <v>22.92</v>
      </c>
      <c r="CS111" s="62">
        <v>23.9</v>
      </c>
      <c r="CT111" s="62">
        <v>20.294712000000001</v>
      </c>
      <c r="CU111" s="57">
        <v>68730300</v>
      </c>
    </row>
    <row r="112" spans="2:99" x14ac:dyDescent="0.15">
      <c r="B112" s="63">
        <v>34335</v>
      </c>
      <c r="C112" s="57">
        <v>0.26339299999999999</v>
      </c>
      <c r="D112" s="57">
        <v>0.31473200000000001</v>
      </c>
      <c r="E112" s="57">
        <v>0.25669599999999998</v>
      </c>
      <c r="F112" s="57">
        <v>0.29241099999999998</v>
      </c>
      <c r="G112" s="57">
        <v>0.24515400000000001</v>
      </c>
      <c r="H112" s="57">
        <v>7332035200</v>
      </c>
      <c r="I112" s="63">
        <v>34335</v>
      </c>
      <c r="J112" s="57">
        <v>12.21875</v>
      </c>
      <c r="K112" s="57">
        <v>12.71875</v>
      </c>
      <c r="L112" s="57">
        <v>11.9375</v>
      </c>
      <c r="M112" s="57">
        <v>12.6875</v>
      </c>
      <c r="N112" s="57">
        <v>6.0972379999999999</v>
      </c>
      <c r="O112" s="57">
        <v>57266400</v>
      </c>
      <c r="P112" s="63">
        <v>34335</v>
      </c>
      <c r="Q112" s="57">
        <v>7.7245229999999996</v>
      </c>
      <c r="R112" s="57">
        <v>8.5291599999999992</v>
      </c>
      <c r="S112" s="57">
        <v>7.370482</v>
      </c>
      <c r="T112" s="57">
        <v>8.4004180000000002</v>
      </c>
      <c r="U112" s="57">
        <v>5.5900129999999999</v>
      </c>
      <c r="V112" s="57">
        <v>210774971</v>
      </c>
      <c r="W112" s="63">
        <v>34335</v>
      </c>
      <c r="X112" s="57">
        <v>11.15625</v>
      </c>
      <c r="Y112" s="57">
        <v>11.1875</v>
      </c>
      <c r="Z112" s="57">
        <v>10.03125</v>
      </c>
      <c r="AA112" s="57">
        <v>10.21875</v>
      </c>
      <c r="AB112" s="57">
        <v>5.3055159999999999</v>
      </c>
      <c r="AC112" s="57">
        <v>141999200</v>
      </c>
      <c r="AK112" s="63">
        <v>37926</v>
      </c>
      <c r="AL112" s="62">
        <v>28.915001</v>
      </c>
      <c r="AM112" s="62">
        <v>29.334999</v>
      </c>
      <c r="AN112" s="62">
        <v>27.799999</v>
      </c>
      <c r="AO112" s="62">
        <v>28.639999</v>
      </c>
      <c r="AP112" s="62">
        <v>23.472512999999999</v>
      </c>
      <c r="AQ112" s="57">
        <v>15482000</v>
      </c>
      <c r="AR112" s="63">
        <v>34335</v>
      </c>
      <c r="AS112" s="62">
        <v>26.698644999999999</v>
      </c>
      <c r="AT112" s="62">
        <v>26.811060000000001</v>
      </c>
      <c r="AU112" s="62">
        <v>23.944468000000001</v>
      </c>
      <c r="AV112" s="62">
        <v>25.518284000000001</v>
      </c>
      <c r="AW112" s="62">
        <v>7.5968200000000001</v>
      </c>
      <c r="AX112" s="57">
        <v>37963012</v>
      </c>
      <c r="AY112" s="63">
        <v>34335</v>
      </c>
      <c r="AZ112" s="62">
        <v>3.8472219999999999</v>
      </c>
      <c r="BA112" s="62">
        <v>4.0833329999999997</v>
      </c>
      <c r="BB112" s="62">
        <v>3.7777780000000001</v>
      </c>
      <c r="BC112" s="62">
        <v>3.8611110000000002</v>
      </c>
      <c r="BD112" s="62">
        <v>1.71069</v>
      </c>
      <c r="BE112" s="57">
        <v>6184800</v>
      </c>
      <c r="BF112" s="63">
        <v>43160</v>
      </c>
      <c r="BG112" s="62">
        <v>9.25</v>
      </c>
      <c r="BH112" s="62">
        <v>9.7899999999999991</v>
      </c>
      <c r="BI112" s="62">
        <v>7.85</v>
      </c>
      <c r="BJ112" s="62">
        <v>8.0299999999999994</v>
      </c>
      <c r="BK112" s="62">
        <v>7.9840359999999997</v>
      </c>
      <c r="BL112" s="57">
        <v>2452000</v>
      </c>
      <c r="BM112" s="63">
        <v>38292</v>
      </c>
      <c r="BN112" s="62">
        <v>14.8</v>
      </c>
      <c r="BO112" s="62">
        <v>16.82</v>
      </c>
      <c r="BP112" s="62">
        <v>14.8</v>
      </c>
      <c r="BQ112" s="62">
        <v>16.610001</v>
      </c>
      <c r="BR112" s="62">
        <v>16.610001</v>
      </c>
      <c r="BS112" s="57">
        <v>30937800</v>
      </c>
      <c r="BT112" s="63">
        <v>43800</v>
      </c>
      <c r="BU112" s="62">
        <v>36.009998000000003</v>
      </c>
      <c r="BV112" s="62">
        <v>37.619999</v>
      </c>
      <c r="BW112" s="62">
        <v>34.959999000000003</v>
      </c>
      <c r="BX112" s="62">
        <v>36.599997999999999</v>
      </c>
      <c r="BY112" s="62">
        <v>35.775084999999997</v>
      </c>
      <c r="BZ112" s="57">
        <v>172043000</v>
      </c>
      <c r="CA112" s="63">
        <v>34335</v>
      </c>
      <c r="CB112" s="62">
        <v>7.5359069999999999</v>
      </c>
      <c r="CC112" s="62">
        <v>7.883718</v>
      </c>
      <c r="CD112" s="62">
        <v>7.1052840000000002</v>
      </c>
      <c r="CE112" s="62">
        <v>7.4696579999999999</v>
      </c>
      <c r="CF112" s="62">
        <v>3.9643480000000002</v>
      </c>
      <c r="CG112" s="57">
        <v>59908920</v>
      </c>
      <c r="CH112" s="63">
        <v>43497</v>
      </c>
      <c r="CI112" s="62">
        <v>331.86999500000002</v>
      </c>
      <c r="CJ112" s="62">
        <v>353.75</v>
      </c>
      <c r="CK112" s="62">
        <v>330.92001299999998</v>
      </c>
      <c r="CL112" s="62">
        <v>344.91000400000001</v>
      </c>
      <c r="CM112" s="62">
        <v>344.91000400000001</v>
      </c>
      <c r="CN112" s="57">
        <v>23429000</v>
      </c>
      <c r="CO112" s="63">
        <v>39114</v>
      </c>
      <c r="CP112" s="62">
        <v>24.85</v>
      </c>
      <c r="CQ112" s="62">
        <v>26.780000999999999</v>
      </c>
      <c r="CR112" s="62">
        <v>24.719999000000001</v>
      </c>
      <c r="CS112" s="62">
        <v>25.299999</v>
      </c>
      <c r="CT112" s="62">
        <v>21.483522000000001</v>
      </c>
      <c r="CU112" s="57">
        <v>56758700</v>
      </c>
    </row>
    <row r="113" spans="2:99" x14ac:dyDescent="0.15">
      <c r="B113" s="63">
        <v>34366</v>
      </c>
      <c r="C113" s="57">
        <v>0.29464299999999999</v>
      </c>
      <c r="D113" s="57">
        <v>0.34151799999999999</v>
      </c>
      <c r="E113" s="57">
        <v>0.28794599999999998</v>
      </c>
      <c r="F113" s="57">
        <v>0.32589299999999999</v>
      </c>
      <c r="G113" s="57">
        <v>0.27322400000000002</v>
      </c>
      <c r="H113" s="57">
        <v>4284459200</v>
      </c>
      <c r="I113" s="63">
        <v>34366</v>
      </c>
      <c r="J113" s="57">
        <v>12.625</v>
      </c>
      <c r="K113" s="57">
        <v>12.6875</v>
      </c>
      <c r="L113" s="57">
        <v>11.84375</v>
      </c>
      <c r="M113" s="57">
        <v>12.21875</v>
      </c>
      <c r="N113" s="57">
        <v>5.871969</v>
      </c>
      <c r="O113" s="57">
        <v>43970000</v>
      </c>
      <c r="P113" s="63">
        <v>34366</v>
      </c>
      <c r="Q113" s="57">
        <v>8.3360470000000007</v>
      </c>
      <c r="R113" s="57">
        <v>8.4969750000000008</v>
      </c>
      <c r="S113" s="57">
        <v>7.4670379999999996</v>
      </c>
      <c r="T113" s="57">
        <v>7.531409</v>
      </c>
      <c r="U113" s="57">
        <v>5.0526479999999996</v>
      </c>
      <c r="V113" s="57">
        <v>119076098</v>
      </c>
      <c r="W113" s="63">
        <v>34366</v>
      </c>
      <c r="X113" s="57">
        <v>10.21875</v>
      </c>
      <c r="Y113" s="57">
        <v>10.8125</v>
      </c>
      <c r="Z113" s="57">
        <v>10.0625</v>
      </c>
      <c r="AA113" s="57">
        <v>10.65625</v>
      </c>
      <c r="AB113" s="57">
        <v>5.5326639999999996</v>
      </c>
      <c r="AC113" s="57">
        <v>126916400</v>
      </c>
      <c r="AK113" s="63">
        <v>37956</v>
      </c>
      <c r="AL113" s="62">
        <v>28.674999</v>
      </c>
      <c r="AM113" s="62">
        <v>30.424999</v>
      </c>
      <c r="AN113" s="62">
        <v>28.405000999999999</v>
      </c>
      <c r="AO113" s="62">
        <v>30.274999999999999</v>
      </c>
      <c r="AP113" s="62">
        <v>24.832056000000001</v>
      </c>
      <c r="AQ113" s="57">
        <v>17990400</v>
      </c>
      <c r="AR113" s="63">
        <v>34366</v>
      </c>
      <c r="AS113" s="62">
        <v>25.293453</v>
      </c>
      <c r="AT113" s="62">
        <v>25.349661000000001</v>
      </c>
      <c r="AU113" s="62">
        <v>23.494806000000001</v>
      </c>
      <c r="AV113" s="62">
        <v>24.618959</v>
      </c>
      <c r="AW113" s="62">
        <v>7.413818</v>
      </c>
      <c r="AX113" s="57">
        <v>28092918</v>
      </c>
      <c r="AY113" s="63">
        <v>34366</v>
      </c>
      <c r="AZ113" s="62">
        <v>3.8888889999999998</v>
      </c>
      <c r="BA113" s="62">
        <v>4</v>
      </c>
      <c r="BB113" s="62">
        <v>3.75</v>
      </c>
      <c r="BC113" s="62">
        <v>4</v>
      </c>
      <c r="BD113" s="62">
        <v>1.7722260000000001</v>
      </c>
      <c r="BE113" s="57">
        <v>3514500</v>
      </c>
      <c r="BF113" s="63">
        <v>43191</v>
      </c>
      <c r="BG113" s="62">
        <v>7.87</v>
      </c>
      <c r="BH113" s="62">
        <v>8.24</v>
      </c>
      <c r="BI113" s="62">
        <v>7.05</v>
      </c>
      <c r="BJ113" s="62">
        <v>7.06</v>
      </c>
      <c r="BK113" s="62">
        <v>7.0195879999999997</v>
      </c>
      <c r="BL113" s="57">
        <v>4159100</v>
      </c>
      <c r="BM113" s="63">
        <v>38322</v>
      </c>
      <c r="BN113" s="62">
        <v>16.524999999999999</v>
      </c>
      <c r="BO113" s="62">
        <v>20.549999</v>
      </c>
      <c r="BP113" s="62">
        <v>16.415001</v>
      </c>
      <c r="BQ113" s="62">
        <v>19.764999</v>
      </c>
      <c r="BR113" s="62">
        <v>19.764999</v>
      </c>
      <c r="BS113" s="57">
        <v>56132600</v>
      </c>
      <c r="BT113" s="63">
        <v>43831</v>
      </c>
      <c r="BU113" s="62">
        <v>37</v>
      </c>
      <c r="BV113" s="62">
        <v>37.380001</v>
      </c>
      <c r="BW113" s="62">
        <v>32.970001000000003</v>
      </c>
      <c r="BX113" s="62">
        <v>33.389999000000003</v>
      </c>
      <c r="BY113" s="62">
        <v>32.987583000000001</v>
      </c>
      <c r="BZ113" s="57">
        <v>206959200</v>
      </c>
      <c r="CA113" s="63">
        <v>34366</v>
      </c>
      <c r="CB113" s="62">
        <v>7.4862200000000003</v>
      </c>
      <c r="CC113" s="62">
        <v>7.5027819999999998</v>
      </c>
      <c r="CD113" s="62">
        <v>6.9396599999999999</v>
      </c>
      <c r="CE113" s="62">
        <v>7.2046590000000004</v>
      </c>
      <c r="CF113" s="62">
        <v>3.853221</v>
      </c>
      <c r="CG113" s="57">
        <v>41670356</v>
      </c>
      <c r="CH113" s="63">
        <v>43525</v>
      </c>
      <c r="CI113" s="62">
        <v>347.51998900000001</v>
      </c>
      <c r="CJ113" s="62">
        <v>368.01998900000001</v>
      </c>
      <c r="CK113" s="62">
        <v>335.52999899999998</v>
      </c>
      <c r="CL113" s="62">
        <v>346.91000400000001</v>
      </c>
      <c r="CM113" s="62">
        <v>346.91000400000001</v>
      </c>
      <c r="CN113" s="57">
        <v>30610500</v>
      </c>
      <c r="CO113" s="63">
        <v>39142</v>
      </c>
      <c r="CP113" s="62">
        <v>24.32</v>
      </c>
      <c r="CQ113" s="62">
        <v>25.75</v>
      </c>
      <c r="CR113" s="62">
        <v>23.780000999999999</v>
      </c>
      <c r="CS113" s="62">
        <v>25.120000999999998</v>
      </c>
      <c r="CT113" s="62">
        <v>21.330677000000001</v>
      </c>
      <c r="CU113" s="57">
        <v>49268900</v>
      </c>
    </row>
    <row r="114" spans="2:99" x14ac:dyDescent="0.15">
      <c r="B114" s="63">
        <v>34394</v>
      </c>
      <c r="C114" s="57">
        <v>0.328125</v>
      </c>
      <c r="D114" s="57">
        <v>0.34375</v>
      </c>
      <c r="E114" s="57">
        <v>0.28125</v>
      </c>
      <c r="F114" s="57">
        <v>0.296875</v>
      </c>
      <c r="G114" s="57">
        <v>0.24979000000000001</v>
      </c>
      <c r="H114" s="57">
        <v>5257985600</v>
      </c>
      <c r="I114" s="63">
        <v>34394</v>
      </c>
      <c r="J114" s="57">
        <v>12.15625</v>
      </c>
      <c r="K114" s="57">
        <v>12.1875</v>
      </c>
      <c r="L114" s="57">
        <v>11.09375</v>
      </c>
      <c r="M114" s="57">
        <v>11.4375</v>
      </c>
      <c r="N114" s="57">
        <v>5.5488819999999999</v>
      </c>
      <c r="O114" s="57">
        <v>76752800</v>
      </c>
      <c r="P114" s="63">
        <v>34394</v>
      </c>
      <c r="Q114" s="57">
        <v>7.4992239999999999</v>
      </c>
      <c r="R114" s="57">
        <v>7.9176359999999999</v>
      </c>
      <c r="S114" s="57">
        <v>6.7911429999999999</v>
      </c>
      <c r="T114" s="57">
        <v>7.1451830000000003</v>
      </c>
      <c r="U114" s="57">
        <v>4.7935400000000001</v>
      </c>
      <c r="V114" s="57">
        <v>169343671</v>
      </c>
      <c r="W114" s="63">
        <v>34394</v>
      </c>
      <c r="X114" s="57">
        <v>10.65625</v>
      </c>
      <c r="Y114" s="57">
        <v>10.71875</v>
      </c>
      <c r="Z114" s="57">
        <v>10.03125</v>
      </c>
      <c r="AA114" s="57">
        <v>10.15625</v>
      </c>
      <c r="AB114" s="57">
        <v>5.2730670000000002</v>
      </c>
      <c r="AC114" s="57">
        <v>142010000</v>
      </c>
      <c r="AK114" s="63">
        <v>37987</v>
      </c>
      <c r="AL114" s="62">
        <v>30.26</v>
      </c>
      <c r="AM114" s="62">
        <v>32.005001</v>
      </c>
      <c r="AN114" s="62">
        <v>29.844999000000001</v>
      </c>
      <c r="AO114" s="62">
        <v>31.945</v>
      </c>
      <c r="AP114" s="62">
        <v>26.201816999999998</v>
      </c>
      <c r="AQ114" s="57">
        <v>23545000</v>
      </c>
      <c r="AR114" s="63">
        <v>34394</v>
      </c>
      <c r="AS114" s="62">
        <v>24.562754000000002</v>
      </c>
      <c r="AT114" s="62">
        <v>24.675166999999998</v>
      </c>
      <c r="AU114" s="62">
        <v>22.932729999999999</v>
      </c>
      <c r="AV114" s="62">
        <v>23.269976</v>
      </c>
      <c r="AW114" s="62">
        <v>7.0075830000000003</v>
      </c>
      <c r="AX114" s="57">
        <v>31853968</v>
      </c>
      <c r="AY114" s="63">
        <v>34394</v>
      </c>
      <c r="AZ114" s="62">
        <v>3.9166669999999999</v>
      </c>
      <c r="BA114" s="62">
        <v>4.1111110000000002</v>
      </c>
      <c r="BB114" s="62">
        <v>3.8888889999999998</v>
      </c>
      <c r="BC114" s="62">
        <v>4.0555560000000002</v>
      </c>
      <c r="BD114" s="62">
        <v>1.79684</v>
      </c>
      <c r="BE114" s="57">
        <v>10332900</v>
      </c>
      <c r="BF114" s="63">
        <v>43221</v>
      </c>
      <c r="BG114" s="62">
        <v>6.95</v>
      </c>
      <c r="BH114" s="62">
        <v>7.05</v>
      </c>
      <c r="BI114" s="62">
        <v>6.33</v>
      </c>
      <c r="BJ114" s="62">
        <v>6.51</v>
      </c>
      <c r="BK114" s="62">
        <v>6.4727370000000004</v>
      </c>
      <c r="BL114" s="57">
        <v>3823800</v>
      </c>
      <c r="BM114" s="63">
        <v>38353</v>
      </c>
      <c r="BN114" s="62">
        <v>19.764999</v>
      </c>
      <c r="BO114" s="62">
        <v>21.290001</v>
      </c>
      <c r="BP114" s="62">
        <v>19.434999000000001</v>
      </c>
      <c r="BQ114" s="62">
        <v>20.98</v>
      </c>
      <c r="BR114" s="62">
        <v>20.98</v>
      </c>
      <c r="BS114" s="57">
        <v>29836200</v>
      </c>
      <c r="BT114" s="63">
        <v>43862</v>
      </c>
      <c r="BU114" s="62">
        <v>33.560001</v>
      </c>
      <c r="BV114" s="62">
        <v>35.790000999999997</v>
      </c>
      <c r="BW114" s="62">
        <v>29.33</v>
      </c>
      <c r="BX114" s="62">
        <v>30.5</v>
      </c>
      <c r="BY114" s="62">
        <v>30.132414000000001</v>
      </c>
      <c r="BZ114" s="57">
        <v>246628900</v>
      </c>
      <c r="CA114" s="63">
        <v>34394</v>
      </c>
      <c r="CB114" s="62">
        <v>7.2212209999999999</v>
      </c>
      <c r="CC114" s="62">
        <v>7.2212209999999999</v>
      </c>
      <c r="CD114" s="62">
        <v>6.6084110000000003</v>
      </c>
      <c r="CE114" s="62">
        <v>6.7574730000000001</v>
      </c>
      <c r="CF114" s="62">
        <v>3.6140569999999999</v>
      </c>
      <c r="CG114" s="57">
        <v>60336847</v>
      </c>
      <c r="CH114" s="63">
        <v>43556</v>
      </c>
      <c r="CI114" s="62">
        <v>349.80999800000001</v>
      </c>
      <c r="CJ114" s="62">
        <v>375</v>
      </c>
      <c r="CK114" s="62">
        <v>343.14999399999999</v>
      </c>
      <c r="CL114" s="62">
        <v>371.19000199999999</v>
      </c>
      <c r="CM114" s="62">
        <v>371.19000199999999</v>
      </c>
      <c r="CN114" s="57">
        <v>18795900</v>
      </c>
      <c r="CO114" s="63">
        <v>39173</v>
      </c>
      <c r="CP114" s="62">
        <v>25.040001</v>
      </c>
      <c r="CQ114" s="62">
        <v>27.549999</v>
      </c>
      <c r="CR114" s="62">
        <v>24.83</v>
      </c>
      <c r="CS114" s="62">
        <v>27.35</v>
      </c>
      <c r="CT114" s="62">
        <v>23.224283</v>
      </c>
      <c r="CU114" s="57">
        <v>47808400</v>
      </c>
    </row>
    <row r="115" spans="2:99" x14ac:dyDescent="0.15">
      <c r="B115" s="63">
        <v>34425</v>
      </c>
      <c r="C115" s="57">
        <v>0.28794599999999998</v>
      </c>
      <c r="D115" s="57">
        <v>0.30580400000000002</v>
      </c>
      <c r="E115" s="57">
        <v>0.24107100000000001</v>
      </c>
      <c r="F115" s="57">
        <v>0.26785700000000001</v>
      </c>
      <c r="G115" s="57">
        <v>0.22537499999999999</v>
      </c>
      <c r="H115" s="57">
        <v>4042136000</v>
      </c>
      <c r="I115" s="63">
        <v>34425</v>
      </c>
      <c r="J115" s="57">
        <v>11.1875</v>
      </c>
      <c r="K115" s="57">
        <v>13.34375</v>
      </c>
      <c r="L115" s="57">
        <v>11.125</v>
      </c>
      <c r="M115" s="57">
        <v>13.0625</v>
      </c>
      <c r="N115" s="57">
        <v>6.3372469999999996</v>
      </c>
      <c r="O115" s="57">
        <v>97227600</v>
      </c>
      <c r="P115" s="63">
        <v>34425</v>
      </c>
      <c r="Q115" s="57">
        <v>6.8233280000000001</v>
      </c>
      <c r="R115" s="57">
        <v>7.8532650000000004</v>
      </c>
      <c r="S115" s="57">
        <v>6.7589569999999997</v>
      </c>
      <c r="T115" s="57">
        <v>7.6279659999999998</v>
      </c>
      <c r="U115" s="57">
        <v>5.117426</v>
      </c>
      <c r="V115" s="57">
        <v>110088745</v>
      </c>
      <c r="W115" s="63">
        <v>34425</v>
      </c>
      <c r="X115" s="57">
        <v>10.15625</v>
      </c>
      <c r="Y115" s="57">
        <v>10.46875</v>
      </c>
      <c r="Z115" s="57">
        <v>9.71875</v>
      </c>
      <c r="AA115" s="57">
        <v>10.4375</v>
      </c>
      <c r="AB115" s="57">
        <v>5.4449860000000001</v>
      </c>
      <c r="AC115" s="57">
        <v>125233200</v>
      </c>
      <c r="AK115" s="63">
        <v>38018</v>
      </c>
      <c r="AL115" s="62">
        <v>31.93</v>
      </c>
      <c r="AM115" s="62">
        <v>33.560001</v>
      </c>
      <c r="AN115" s="62">
        <v>30.924999</v>
      </c>
      <c r="AO115" s="62">
        <v>33.43</v>
      </c>
      <c r="AP115" s="62">
        <v>27.419840000000001</v>
      </c>
      <c r="AQ115" s="57">
        <v>21410400</v>
      </c>
      <c r="AR115" s="63">
        <v>34425</v>
      </c>
      <c r="AS115" s="62">
        <v>22.820314</v>
      </c>
      <c r="AT115" s="62">
        <v>24.843789999999998</v>
      </c>
      <c r="AU115" s="62">
        <v>22.033407</v>
      </c>
      <c r="AV115" s="62">
        <v>23.269976</v>
      </c>
      <c r="AW115" s="62">
        <v>7.0075830000000003</v>
      </c>
      <c r="AX115" s="57">
        <v>27811373</v>
      </c>
      <c r="AY115" s="63">
        <v>34425</v>
      </c>
      <c r="AZ115" s="62">
        <v>4.0277779999999996</v>
      </c>
      <c r="BA115" s="62">
        <v>4.4166670000000003</v>
      </c>
      <c r="BB115" s="62">
        <v>4.0277779999999996</v>
      </c>
      <c r="BC115" s="62">
        <v>4.3472220000000004</v>
      </c>
      <c r="BD115" s="62">
        <v>1.944458</v>
      </c>
      <c r="BE115" s="57">
        <v>13689900</v>
      </c>
      <c r="BF115" s="63">
        <v>43252</v>
      </c>
      <c r="BG115" s="62">
        <v>6.5</v>
      </c>
      <c r="BH115" s="62">
        <v>7.12</v>
      </c>
      <c r="BI115" s="62">
        <v>5.78</v>
      </c>
      <c r="BJ115" s="62">
        <v>6.21</v>
      </c>
      <c r="BK115" s="62">
        <v>6.1744539999999999</v>
      </c>
      <c r="BL115" s="57">
        <v>4716900</v>
      </c>
      <c r="BM115" s="63">
        <v>38384</v>
      </c>
      <c r="BN115" s="62">
        <v>21</v>
      </c>
      <c r="BO115" s="62">
        <v>22.024999999999999</v>
      </c>
      <c r="BP115" s="62">
        <v>20.299999</v>
      </c>
      <c r="BQ115" s="62">
        <v>21.120000999999998</v>
      </c>
      <c r="BR115" s="62">
        <v>21.120000999999998</v>
      </c>
      <c r="BS115" s="57">
        <v>38519600</v>
      </c>
      <c r="BT115" s="63">
        <v>43891</v>
      </c>
      <c r="BU115" s="62">
        <v>30.52</v>
      </c>
      <c r="BV115" s="62">
        <v>32.299999</v>
      </c>
      <c r="BW115" s="62">
        <v>14.33</v>
      </c>
      <c r="BX115" s="62">
        <v>20.780000999999999</v>
      </c>
      <c r="BY115" s="62">
        <v>20.52956</v>
      </c>
      <c r="BZ115" s="57">
        <v>493637100</v>
      </c>
      <c r="CA115" s="63">
        <v>34425</v>
      </c>
      <c r="CB115" s="62">
        <v>6.6746610000000004</v>
      </c>
      <c r="CC115" s="62">
        <v>7.4696579999999999</v>
      </c>
      <c r="CD115" s="62">
        <v>6.6084110000000003</v>
      </c>
      <c r="CE115" s="62">
        <v>7.3371579999999996</v>
      </c>
      <c r="CF115" s="62">
        <v>3.9240849999999998</v>
      </c>
      <c r="CG115" s="57">
        <v>36534486</v>
      </c>
      <c r="CH115" s="63">
        <v>43586</v>
      </c>
      <c r="CI115" s="62">
        <v>373.13000499999998</v>
      </c>
      <c r="CJ115" s="62">
        <v>387.41000400000001</v>
      </c>
      <c r="CK115" s="62">
        <v>365.89999399999999</v>
      </c>
      <c r="CL115" s="62">
        <v>376.79998799999998</v>
      </c>
      <c r="CM115" s="62">
        <v>376.79998799999998</v>
      </c>
      <c r="CN115" s="57">
        <v>21269100</v>
      </c>
      <c r="CO115" s="63">
        <v>39203</v>
      </c>
      <c r="CP115" s="62">
        <v>27.49</v>
      </c>
      <c r="CQ115" s="62">
        <v>30</v>
      </c>
      <c r="CR115" s="62">
        <v>25.59</v>
      </c>
      <c r="CS115" s="62">
        <v>29.83</v>
      </c>
      <c r="CT115" s="62">
        <v>25.330176999999999</v>
      </c>
      <c r="CU115" s="57">
        <v>85007200</v>
      </c>
    </row>
    <row r="116" spans="2:99" x14ac:dyDescent="0.15">
      <c r="B116" s="63">
        <v>34455</v>
      </c>
      <c r="C116" s="57">
        <v>0.26785700000000001</v>
      </c>
      <c r="D116" s="57">
        <v>0.30133900000000002</v>
      </c>
      <c r="E116" s="57">
        <v>0.25446400000000002</v>
      </c>
      <c r="F116" s="57">
        <v>0.26116099999999998</v>
      </c>
      <c r="G116" s="57">
        <v>0.21974099999999999</v>
      </c>
      <c r="H116" s="57">
        <v>3361657600</v>
      </c>
      <c r="I116" s="63">
        <v>34455</v>
      </c>
      <c r="J116" s="57">
        <v>13.25</v>
      </c>
      <c r="K116" s="57">
        <v>14</v>
      </c>
      <c r="L116" s="57">
        <v>12.8125</v>
      </c>
      <c r="M116" s="57">
        <v>13.84375</v>
      </c>
      <c r="N116" s="57">
        <v>6.716272</v>
      </c>
      <c r="O116" s="57">
        <v>62238400</v>
      </c>
      <c r="P116" s="63">
        <v>34455</v>
      </c>
      <c r="Q116" s="57">
        <v>7.6923370000000002</v>
      </c>
      <c r="R116" s="57">
        <v>8.0600539999999992</v>
      </c>
      <c r="S116" s="57">
        <v>7.2739250000000002</v>
      </c>
      <c r="T116" s="57">
        <v>8.0600539999999992</v>
      </c>
      <c r="U116" s="57">
        <v>5.4564630000000003</v>
      </c>
      <c r="V116" s="57">
        <v>86743822</v>
      </c>
      <c r="W116" s="63">
        <v>34455</v>
      </c>
      <c r="X116" s="57">
        <v>10.4375</v>
      </c>
      <c r="Y116" s="57">
        <v>10.53125</v>
      </c>
      <c r="Z116" s="57">
        <v>9.78125</v>
      </c>
      <c r="AA116" s="57">
        <v>10.0625</v>
      </c>
      <c r="AB116" s="57">
        <v>5.2493610000000004</v>
      </c>
      <c r="AC116" s="57">
        <v>111379600</v>
      </c>
      <c r="AK116" s="63">
        <v>38047</v>
      </c>
      <c r="AL116" s="62">
        <v>33.450001</v>
      </c>
      <c r="AM116" s="62">
        <v>35.5</v>
      </c>
      <c r="AN116" s="62">
        <v>33.090000000000003</v>
      </c>
      <c r="AO116" s="62">
        <v>35.400002000000001</v>
      </c>
      <c r="AP116" s="62">
        <v>29.068707</v>
      </c>
      <c r="AQ116" s="57">
        <v>20688200</v>
      </c>
      <c r="AR116" s="63">
        <v>34455</v>
      </c>
      <c r="AS116" s="62">
        <v>23.326183</v>
      </c>
      <c r="AT116" s="62">
        <v>24.450336</v>
      </c>
      <c r="AU116" s="62">
        <v>22.539276000000001</v>
      </c>
      <c r="AV116" s="62">
        <v>24.000675000000001</v>
      </c>
      <c r="AW116" s="62">
        <v>7.3265099999999999</v>
      </c>
      <c r="AX116" s="57">
        <v>20031964</v>
      </c>
      <c r="AY116" s="63">
        <v>34455</v>
      </c>
      <c r="AZ116" s="62">
        <v>4.3611110000000002</v>
      </c>
      <c r="BA116" s="62">
        <v>4.3888889999999998</v>
      </c>
      <c r="BB116" s="62">
        <v>4.1527779999999996</v>
      </c>
      <c r="BC116" s="62">
        <v>4.1527779999999996</v>
      </c>
      <c r="BD116" s="62">
        <v>1.8574839999999999</v>
      </c>
      <c r="BE116" s="57">
        <v>6636600</v>
      </c>
      <c r="BF116" s="63">
        <v>43282</v>
      </c>
      <c r="BG116" s="62">
        <v>6.09</v>
      </c>
      <c r="BH116" s="62">
        <v>6.24</v>
      </c>
      <c r="BI116" s="62">
        <v>5.52</v>
      </c>
      <c r="BJ116" s="62">
        <v>5.7</v>
      </c>
      <c r="BK116" s="62">
        <v>5.6673730000000004</v>
      </c>
      <c r="BL116" s="57">
        <v>3725200</v>
      </c>
      <c r="BM116" s="63">
        <v>38412</v>
      </c>
      <c r="BN116" s="62">
        <v>21.174999</v>
      </c>
      <c r="BO116" s="62">
        <v>22.129999000000002</v>
      </c>
      <c r="BP116" s="62">
        <v>20.424999</v>
      </c>
      <c r="BQ116" s="62">
        <v>20.924999</v>
      </c>
      <c r="BR116" s="62">
        <v>20.924999</v>
      </c>
      <c r="BS116" s="57">
        <v>27421200</v>
      </c>
      <c r="BT116" s="63">
        <v>43922</v>
      </c>
      <c r="BU116" s="62">
        <v>19.5</v>
      </c>
      <c r="BV116" s="62">
        <v>24.99</v>
      </c>
      <c r="BW116" s="62">
        <v>17.790001</v>
      </c>
      <c r="BX116" s="62">
        <v>22.290001</v>
      </c>
      <c r="BY116" s="62">
        <v>22.290001</v>
      </c>
      <c r="BZ116" s="57">
        <v>359992000</v>
      </c>
      <c r="CA116" s="63">
        <v>34455</v>
      </c>
      <c r="CB116" s="62">
        <v>7.3040330000000004</v>
      </c>
      <c r="CC116" s="62">
        <v>8.0824680000000004</v>
      </c>
      <c r="CD116" s="62">
        <v>7.254346</v>
      </c>
      <c r="CE116" s="62">
        <v>7.817469</v>
      </c>
      <c r="CF116" s="62">
        <v>4.2226229999999996</v>
      </c>
      <c r="CG116" s="57">
        <v>33087304</v>
      </c>
      <c r="CH116" s="63">
        <v>43617</v>
      </c>
      <c r="CI116" s="62">
        <v>376.33999599999999</v>
      </c>
      <c r="CJ116" s="62">
        <v>401.38000499999998</v>
      </c>
      <c r="CK116" s="62">
        <v>375.23998999999998</v>
      </c>
      <c r="CL116" s="62">
        <v>395.17999300000002</v>
      </c>
      <c r="CM116" s="62">
        <v>395.17999300000002</v>
      </c>
      <c r="CN116" s="57">
        <v>20094600</v>
      </c>
      <c r="CO116" s="63">
        <v>39234</v>
      </c>
      <c r="CP116" s="62">
        <v>29.9</v>
      </c>
      <c r="CQ116" s="62">
        <v>32.119999</v>
      </c>
      <c r="CR116" s="62">
        <v>28.799999</v>
      </c>
      <c r="CS116" s="62">
        <v>31.73</v>
      </c>
      <c r="CT116" s="62">
        <v>26.943565</v>
      </c>
      <c r="CU116" s="57">
        <v>101655300</v>
      </c>
    </row>
    <row r="117" spans="2:99" x14ac:dyDescent="0.15">
      <c r="B117" s="63">
        <v>34486</v>
      </c>
      <c r="C117" s="57">
        <v>0.25446400000000002</v>
      </c>
      <c r="D117" s="57">
        <v>0.25557999999999997</v>
      </c>
      <c r="E117" s="57">
        <v>0.21986600000000001</v>
      </c>
      <c r="F117" s="57">
        <v>0.23660700000000001</v>
      </c>
      <c r="G117" s="57">
        <v>0.19986699999999999</v>
      </c>
      <c r="H117" s="57">
        <v>4671788800</v>
      </c>
      <c r="I117" s="63">
        <v>34486</v>
      </c>
      <c r="J117" s="57">
        <v>13.8125</v>
      </c>
      <c r="K117" s="57">
        <v>14.34375</v>
      </c>
      <c r="L117" s="57">
        <v>12.6875</v>
      </c>
      <c r="M117" s="57">
        <v>12.84375</v>
      </c>
      <c r="N117" s="57">
        <v>6.2829639999999998</v>
      </c>
      <c r="O117" s="57">
        <v>54066000</v>
      </c>
      <c r="P117" s="63">
        <v>34486</v>
      </c>
      <c r="Q117" s="57">
        <v>8.1694669999999991</v>
      </c>
      <c r="R117" s="57">
        <v>8.4247630000000004</v>
      </c>
      <c r="S117" s="57">
        <v>7.476521</v>
      </c>
      <c r="T117" s="57">
        <v>7.5129919999999997</v>
      </c>
      <c r="U117" s="57">
        <v>5.0861140000000002</v>
      </c>
      <c r="V117" s="57">
        <v>108153205</v>
      </c>
      <c r="W117" s="63">
        <v>34486</v>
      </c>
      <c r="X117" s="57">
        <v>10.0625</v>
      </c>
      <c r="Y117" s="57">
        <v>10.59375</v>
      </c>
      <c r="Z117" s="57">
        <v>9.8125</v>
      </c>
      <c r="AA117" s="57">
        <v>10.15625</v>
      </c>
      <c r="AB117" s="57">
        <v>5.2982649999999998</v>
      </c>
      <c r="AC117" s="57">
        <v>160736800</v>
      </c>
      <c r="AK117" s="63">
        <v>38078</v>
      </c>
      <c r="AL117" s="62">
        <v>35.5</v>
      </c>
      <c r="AM117" s="62">
        <v>35.5</v>
      </c>
      <c r="AN117" s="62">
        <v>31.795000000000002</v>
      </c>
      <c r="AO117" s="62">
        <v>32.255001</v>
      </c>
      <c r="AP117" s="62">
        <v>26.486189</v>
      </c>
      <c r="AQ117" s="57">
        <v>29584800</v>
      </c>
      <c r="AR117" s="63">
        <v>34486</v>
      </c>
      <c r="AS117" s="62">
        <v>23.944468000000001</v>
      </c>
      <c r="AT117" s="62">
        <v>25.518284000000001</v>
      </c>
      <c r="AU117" s="62">
        <v>23.775845</v>
      </c>
      <c r="AV117" s="62">
        <v>25.181038000000001</v>
      </c>
      <c r="AW117" s="62">
        <v>7.6868270000000001</v>
      </c>
      <c r="AX117" s="57">
        <v>21698996</v>
      </c>
      <c r="AY117" s="63">
        <v>34486</v>
      </c>
      <c r="AZ117" s="62">
        <v>4.1666670000000003</v>
      </c>
      <c r="BA117" s="62">
        <v>4.2777779999999996</v>
      </c>
      <c r="BB117" s="62">
        <v>4.1527779999999996</v>
      </c>
      <c r="BC117" s="62">
        <v>4.2083329999999997</v>
      </c>
      <c r="BD117" s="62">
        <v>1.882334</v>
      </c>
      <c r="BE117" s="57">
        <v>6912900</v>
      </c>
      <c r="BF117" s="63">
        <v>43313</v>
      </c>
      <c r="BG117" s="62">
        <v>5.65</v>
      </c>
      <c r="BH117" s="62">
        <v>6.4</v>
      </c>
      <c r="BI117" s="62">
        <v>5.16</v>
      </c>
      <c r="BJ117" s="62">
        <v>5.9</v>
      </c>
      <c r="BK117" s="62">
        <v>5.8662289999999997</v>
      </c>
      <c r="BL117" s="57">
        <v>3538100</v>
      </c>
      <c r="BM117" s="63">
        <v>38443</v>
      </c>
      <c r="BN117" s="62">
        <v>21.125</v>
      </c>
      <c r="BO117" s="62">
        <v>22.049999</v>
      </c>
      <c r="BP117" s="62">
        <v>19.575001</v>
      </c>
      <c r="BQ117" s="62">
        <v>20.149999999999999</v>
      </c>
      <c r="BR117" s="62">
        <v>20.149999999999999</v>
      </c>
      <c r="BS117" s="57">
        <v>29114200</v>
      </c>
      <c r="BT117" s="63">
        <v>43952</v>
      </c>
      <c r="BU117" s="62">
        <v>21.65</v>
      </c>
      <c r="BV117" s="62">
        <v>28.83</v>
      </c>
      <c r="BW117" s="62">
        <v>20.120000999999998</v>
      </c>
      <c r="BX117" s="62">
        <v>25.879999000000002</v>
      </c>
      <c r="BY117" s="62">
        <v>25.879999000000002</v>
      </c>
      <c r="BZ117" s="57">
        <v>347650200</v>
      </c>
      <c r="CA117" s="63">
        <v>34486</v>
      </c>
      <c r="CB117" s="62">
        <v>7.883718</v>
      </c>
      <c r="CC117" s="62">
        <v>8.5130909999999993</v>
      </c>
      <c r="CD117" s="62">
        <v>7.3537210000000002</v>
      </c>
      <c r="CE117" s="62">
        <v>7.6518439999999996</v>
      </c>
      <c r="CF117" s="62">
        <v>4.1331629999999997</v>
      </c>
      <c r="CG117" s="57">
        <v>43176776</v>
      </c>
      <c r="CH117" s="63">
        <v>43647</v>
      </c>
      <c r="CI117" s="62">
        <v>400</v>
      </c>
      <c r="CJ117" s="62">
        <v>417.13000499999998</v>
      </c>
      <c r="CK117" s="62">
        <v>375.05999800000001</v>
      </c>
      <c r="CL117" s="62">
        <v>385.38000499999998</v>
      </c>
      <c r="CM117" s="62">
        <v>385.38000499999998</v>
      </c>
      <c r="CN117" s="57">
        <v>19690800</v>
      </c>
      <c r="CO117" s="63">
        <v>39264</v>
      </c>
      <c r="CP117" s="62">
        <v>32.229999999999997</v>
      </c>
      <c r="CQ117" s="62">
        <v>34.68</v>
      </c>
      <c r="CR117" s="62">
        <v>29.17</v>
      </c>
      <c r="CS117" s="62">
        <v>29.690000999999999</v>
      </c>
      <c r="CT117" s="62">
        <v>25.211296000000001</v>
      </c>
      <c r="CU117" s="57">
        <v>88360100</v>
      </c>
    </row>
    <row r="118" spans="2:99" x14ac:dyDescent="0.15">
      <c r="B118" s="63">
        <v>34516</v>
      </c>
      <c r="C118" s="57">
        <v>0.23549100000000001</v>
      </c>
      <c r="D118" s="57">
        <v>0.30357099999999998</v>
      </c>
      <c r="E118" s="57">
        <v>0.22656299999999999</v>
      </c>
      <c r="F118" s="57">
        <v>0.30078100000000002</v>
      </c>
      <c r="G118" s="57">
        <v>0.25407600000000002</v>
      </c>
      <c r="H118" s="57">
        <v>4848065600</v>
      </c>
      <c r="I118" s="63">
        <v>34516</v>
      </c>
      <c r="J118" s="57">
        <v>12.8125</v>
      </c>
      <c r="K118" s="57">
        <v>13.96875</v>
      </c>
      <c r="L118" s="57">
        <v>12.8125</v>
      </c>
      <c r="M118" s="57">
        <v>13.9375</v>
      </c>
      <c r="N118" s="57">
        <v>6.8180100000000001</v>
      </c>
      <c r="O118" s="57">
        <v>34476400</v>
      </c>
      <c r="P118" s="63">
        <v>34516</v>
      </c>
      <c r="Q118" s="57">
        <v>7.476521</v>
      </c>
      <c r="R118" s="57">
        <v>7.9141709999999996</v>
      </c>
      <c r="S118" s="57">
        <v>7.367108</v>
      </c>
      <c r="T118" s="57">
        <v>7.7318170000000004</v>
      </c>
      <c r="U118" s="57">
        <v>5.2342529999999998</v>
      </c>
      <c r="V118" s="57">
        <v>76728093</v>
      </c>
      <c r="W118" s="63">
        <v>34516</v>
      </c>
      <c r="X118" s="57">
        <v>10.25</v>
      </c>
      <c r="Y118" s="57">
        <v>11.125</v>
      </c>
      <c r="Z118" s="57">
        <v>10.25</v>
      </c>
      <c r="AA118" s="57">
        <v>11.09375</v>
      </c>
      <c r="AB118" s="57">
        <v>5.8144130000000001</v>
      </c>
      <c r="AC118" s="57">
        <v>120258800</v>
      </c>
      <c r="AK118" s="63">
        <v>38108</v>
      </c>
      <c r="AL118" s="62">
        <v>32.255001</v>
      </c>
      <c r="AM118" s="62">
        <v>32.994999</v>
      </c>
      <c r="AN118" s="62">
        <v>30.870000999999998</v>
      </c>
      <c r="AO118" s="62">
        <v>32.695</v>
      </c>
      <c r="AP118" s="62">
        <v>26.847501999999999</v>
      </c>
      <c r="AQ118" s="57">
        <v>28156000</v>
      </c>
      <c r="AR118" s="63">
        <v>34516</v>
      </c>
      <c r="AS118" s="62">
        <v>25.181038000000001</v>
      </c>
      <c r="AT118" s="62">
        <v>25.743113999999998</v>
      </c>
      <c r="AU118" s="62">
        <v>24.562754000000002</v>
      </c>
      <c r="AV118" s="62">
        <v>25.462076</v>
      </c>
      <c r="AW118" s="62">
        <v>7.7726160000000002</v>
      </c>
      <c r="AX118" s="57">
        <v>16612501</v>
      </c>
      <c r="AY118" s="63">
        <v>34516</v>
      </c>
      <c r="AZ118" s="62">
        <v>4.2083329999999997</v>
      </c>
      <c r="BA118" s="62">
        <v>4.3194439999999998</v>
      </c>
      <c r="BB118" s="62">
        <v>4.1944439999999998</v>
      </c>
      <c r="BC118" s="62">
        <v>4.3055560000000002</v>
      </c>
      <c r="BD118" s="62">
        <v>1.943605</v>
      </c>
      <c r="BE118" s="57">
        <v>4119300</v>
      </c>
      <c r="BF118" s="63">
        <v>43344</v>
      </c>
      <c r="BG118" s="62">
        <v>6.03</v>
      </c>
      <c r="BH118" s="62">
        <v>7.2</v>
      </c>
      <c r="BI118" s="62">
        <v>5.51</v>
      </c>
      <c r="BJ118" s="62">
        <v>7.13</v>
      </c>
      <c r="BK118" s="62">
        <v>7.0891890000000002</v>
      </c>
      <c r="BL118" s="57">
        <v>4181300</v>
      </c>
      <c r="BM118" s="63">
        <v>38473</v>
      </c>
      <c r="BN118" s="62">
        <v>20.100000000000001</v>
      </c>
      <c r="BO118" s="62">
        <v>23.375</v>
      </c>
      <c r="BP118" s="62">
        <v>20</v>
      </c>
      <c r="BQ118" s="62">
        <v>23.030000999999999</v>
      </c>
      <c r="BR118" s="62">
        <v>23.030000999999999</v>
      </c>
      <c r="BS118" s="57">
        <v>29970400</v>
      </c>
      <c r="BT118" s="63">
        <v>43983</v>
      </c>
      <c r="BU118" s="62">
        <v>25.99</v>
      </c>
      <c r="BV118" s="62">
        <v>31.66</v>
      </c>
      <c r="BW118" s="62">
        <v>24.25</v>
      </c>
      <c r="BX118" s="62">
        <v>25.299999</v>
      </c>
      <c r="BY118" s="62">
        <v>25.299999</v>
      </c>
      <c r="BZ118" s="57">
        <v>350991100</v>
      </c>
      <c r="CA118" s="63">
        <v>34516</v>
      </c>
      <c r="CB118" s="62">
        <v>7.5855949999999996</v>
      </c>
      <c r="CC118" s="62">
        <v>8.4137160000000009</v>
      </c>
      <c r="CD118" s="62">
        <v>7.4862200000000003</v>
      </c>
      <c r="CE118" s="62">
        <v>8.3805910000000008</v>
      </c>
      <c r="CF118" s="62">
        <v>4.526796</v>
      </c>
      <c r="CG118" s="57">
        <v>22484621</v>
      </c>
      <c r="CH118" s="63">
        <v>43678</v>
      </c>
      <c r="CI118" s="62">
        <v>385.94000199999999</v>
      </c>
      <c r="CJ118" s="62">
        <v>412.5</v>
      </c>
      <c r="CK118" s="62">
        <v>370.77999899999998</v>
      </c>
      <c r="CL118" s="62">
        <v>409.58999599999999</v>
      </c>
      <c r="CM118" s="62">
        <v>409.58999599999999</v>
      </c>
      <c r="CN118" s="57">
        <v>29487500</v>
      </c>
      <c r="CO118" s="63">
        <v>39295</v>
      </c>
      <c r="CP118" s="62">
        <v>28.719999000000001</v>
      </c>
      <c r="CQ118" s="62">
        <v>32.560001</v>
      </c>
      <c r="CR118" s="62">
        <v>27.77</v>
      </c>
      <c r="CS118" s="62">
        <v>32.200001</v>
      </c>
      <c r="CT118" s="62">
        <v>27.342665</v>
      </c>
      <c r="CU118" s="57">
        <v>144585500</v>
      </c>
    </row>
    <row r="119" spans="2:99" x14ac:dyDescent="0.15">
      <c r="B119" s="63">
        <v>34547</v>
      </c>
      <c r="C119" s="57">
        <v>0.30022300000000002</v>
      </c>
      <c r="D119" s="57">
        <v>0.33370499999999997</v>
      </c>
      <c r="E119" s="57">
        <v>0.28682999999999997</v>
      </c>
      <c r="F119" s="57">
        <v>0.32310299999999997</v>
      </c>
      <c r="G119" s="57">
        <v>0.27293200000000001</v>
      </c>
      <c r="H119" s="57">
        <v>4574897600</v>
      </c>
      <c r="I119" s="63">
        <v>34547</v>
      </c>
      <c r="J119" s="57">
        <v>13.9375</v>
      </c>
      <c r="K119" s="57">
        <v>14</v>
      </c>
      <c r="L119" s="57">
        <v>13.59375</v>
      </c>
      <c r="M119" s="57">
        <v>13.9375</v>
      </c>
      <c r="N119" s="57">
        <v>6.8180100000000001</v>
      </c>
      <c r="O119" s="57">
        <v>51088000</v>
      </c>
      <c r="P119" s="63">
        <v>34547</v>
      </c>
      <c r="Q119" s="57">
        <v>7.6588750000000001</v>
      </c>
      <c r="R119" s="57">
        <v>8.3518209999999993</v>
      </c>
      <c r="S119" s="57">
        <v>7.6588750000000001</v>
      </c>
      <c r="T119" s="57">
        <v>8.2059379999999997</v>
      </c>
      <c r="U119" s="57">
        <v>5.6041910000000001</v>
      </c>
      <c r="V119" s="57">
        <v>96270078</v>
      </c>
      <c r="W119" s="63">
        <v>34547</v>
      </c>
      <c r="X119" s="57">
        <v>11.09375</v>
      </c>
      <c r="Y119" s="57">
        <v>11.90625</v>
      </c>
      <c r="Z119" s="57">
        <v>10.84375</v>
      </c>
      <c r="AA119" s="57">
        <v>11.5</v>
      </c>
      <c r="AB119" s="57">
        <v>6.0273329999999996</v>
      </c>
      <c r="AC119" s="57">
        <v>150072400</v>
      </c>
      <c r="AK119" s="63">
        <v>38139</v>
      </c>
      <c r="AL119" s="62">
        <v>32.695</v>
      </c>
      <c r="AM119" s="62">
        <v>33.479999999999997</v>
      </c>
      <c r="AN119" s="62">
        <v>32.229999999999997</v>
      </c>
      <c r="AO119" s="62">
        <v>32.330002</v>
      </c>
      <c r="AP119" s="62">
        <v>26.579129999999999</v>
      </c>
      <c r="AQ119" s="57">
        <v>22011800</v>
      </c>
      <c r="AR119" s="63">
        <v>34547</v>
      </c>
      <c r="AS119" s="62">
        <v>25.574491999999999</v>
      </c>
      <c r="AT119" s="62">
        <v>26.248982999999999</v>
      </c>
      <c r="AU119" s="62">
        <v>24.506544000000002</v>
      </c>
      <c r="AV119" s="62">
        <v>24.618959</v>
      </c>
      <c r="AW119" s="62">
        <v>7.6096409999999999</v>
      </c>
      <c r="AX119" s="57">
        <v>19090144</v>
      </c>
      <c r="AY119" s="63">
        <v>34547</v>
      </c>
      <c r="AZ119" s="62">
        <v>4.2916670000000003</v>
      </c>
      <c r="BA119" s="62">
        <v>4.7777779999999996</v>
      </c>
      <c r="BB119" s="62">
        <v>4.2916670000000003</v>
      </c>
      <c r="BC119" s="62">
        <v>4.7777779999999996</v>
      </c>
      <c r="BD119" s="62">
        <v>2.1567750000000001</v>
      </c>
      <c r="BE119" s="57">
        <v>4459500</v>
      </c>
      <c r="BF119" s="63">
        <v>43374</v>
      </c>
      <c r="BG119" s="62">
        <v>7.19</v>
      </c>
      <c r="BH119" s="62">
        <v>7.22</v>
      </c>
      <c r="BI119" s="62">
        <v>6.01</v>
      </c>
      <c r="BJ119" s="62">
        <v>6.47</v>
      </c>
      <c r="BK119" s="62">
        <v>6.4329650000000003</v>
      </c>
      <c r="BL119" s="57">
        <v>3161300</v>
      </c>
      <c r="BM119" s="63">
        <v>38504</v>
      </c>
      <c r="BN119" s="62">
        <v>23.035</v>
      </c>
      <c r="BO119" s="62">
        <v>23.475000000000001</v>
      </c>
      <c r="BP119" s="62">
        <v>22.1</v>
      </c>
      <c r="BQ119" s="62">
        <v>22.74</v>
      </c>
      <c r="BR119" s="62">
        <v>22.74</v>
      </c>
      <c r="BS119" s="57">
        <v>18394600</v>
      </c>
      <c r="BT119" s="63">
        <v>44013</v>
      </c>
      <c r="BU119" s="62">
        <v>25.299999</v>
      </c>
      <c r="BV119" s="62">
        <v>27.33</v>
      </c>
      <c r="BW119" s="62">
        <v>23.33</v>
      </c>
      <c r="BX119" s="62">
        <v>24.889999</v>
      </c>
      <c r="BY119" s="62">
        <v>24.889999</v>
      </c>
      <c r="BZ119" s="57">
        <v>307215900</v>
      </c>
      <c r="CA119" s="63">
        <v>34547</v>
      </c>
      <c r="CB119" s="62">
        <v>8.4137160000000009</v>
      </c>
      <c r="CC119" s="62">
        <v>8.8112150000000007</v>
      </c>
      <c r="CD119" s="62">
        <v>8.347467</v>
      </c>
      <c r="CE119" s="62">
        <v>8.5793409999999994</v>
      </c>
      <c r="CF119" s="62">
        <v>4.6766680000000003</v>
      </c>
      <c r="CG119" s="57">
        <v>28135584</v>
      </c>
      <c r="CH119" s="63">
        <v>43709</v>
      </c>
      <c r="CI119" s="62">
        <v>408.07998700000002</v>
      </c>
      <c r="CJ119" s="62">
        <v>431.42999300000002</v>
      </c>
      <c r="CK119" s="62">
        <v>401.83999599999999</v>
      </c>
      <c r="CL119" s="62">
        <v>412.11999500000002</v>
      </c>
      <c r="CM119" s="62">
        <v>412.11999500000002</v>
      </c>
      <c r="CN119" s="57">
        <v>24504800</v>
      </c>
      <c r="CO119" s="63">
        <v>39326</v>
      </c>
      <c r="CP119" s="62">
        <v>32.299999</v>
      </c>
      <c r="CQ119" s="62">
        <v>34.380001</v>
      </c>
      <c r="CR119" s="62">
        <v>31.290001</v>
      </c>
      <c r="CS119" s="62">
        <v>33.740001999999997</v>
      </c>
      <c r="CT119" s="62">
        <v>28.650359999999999</v>
      </c>
      <c r="CU119" s="57">
        <v>74380200</v>
      </c>
    </row>
    <row r="120" spans="2:99" x14ac:dyDescent="0.15">
      <c r="B120" s="63">
        <v>34578</v>
      </c>
      <c r="C120" s="57">
        <v>0.31584800000000002</v>
      </c>
      <c r="D120" s="57">
        <v>0.33258900000000002</v>
      </c>
      <c r="E120" s="57">
        <v>0.29799100000000001</v>
      </c>
      <c r="F120" s="57">
        <v>0.30078100000000002</v>
      </c>
      <c r="G120" s="57">
        <v>0.25495600000000002</v>
      </c>
      <c r="H120" s="57">
        <v>3232644800</v>
      </c>
      <c r="I120" s="63">
        <v>34578</v>
      </c>
      <c r="J120" s="57">
        <v>13.875</v>
      </c>
      <c r="K120" s="57">
        <v>13.90625</v>
      </c>
      <c r="L120" s="57">
        <v>11.78125</v>
      </c>
      <c r="M120" s="57">
        <v>12.25</v>
      </c>
      <c r="N120" s="57">
        <v>6.0429399999999998</v>
      </c>
      <c r="O120" s="57">
        <v>77440000</v>
      </c>
      <c r="P120" s="63">
        <v>34578</v>
      </c>
      <c r="Q120" s="57">
        <v>8.1694669999999991</v>
      </c>
      <c r="R120" s="57">
        <v>9.3365329999999993</v>
      </c>
      <c r="S120" s="57">
        <v>8.1329960000000003</v>
      </c>
      <c r="T120" s="57">
        <v>8.8624130000000001</v>
      </c>
      <c r="U120" s="57">
        <v>6.0525270000000004</v>
      </c>
      <c r="V120" s="57">
        <v>156637494</v>
      </c>
      <c r="W120" s="63">
        <v>34578</v>
      </c>
      <c r="X120" s="57">
        <v>11.5</v>
      </c>
      <c r="Y120" s="57">
        <v>12.5</v>
      </c>
      <c r="Z120" s="57">
        <v>11.3125</v>
      </c>
      <c r="AA120" s="57">
        <v>12.15625</v>
      </c>
      <c r="AB120" s="57">
        <v>6.3712840000000002</v>
      </c>
      <c r="AC120" s="57">
        <v>131515200</v>
      </c>
      <c r="AK120" s="63">
        <v>38169</v>
      </c>
      <c r="AL120" s="62">
        <v>32.330002</v>
      </c>
      <c r="AM120" s="62">
        <v>34.049999</v>
      </c>
      <c r="AN120" s="62">
        <v>32.299999</v>
      </c>
      <c r="AO120" s="62">
        <v>34.049999</v>
      </c>
      <c r="AP120" s="62">
        <v>27.993185</v>
      </c>
      <c r="AQ120" s="57">
        <v>20502600</v>
      </c>
      <c r="AR120" s="63">
        <v>34578</v>
      </c>
      <c r="AS120" s="62">
        <v>24.562754000000002</v>
      </c>
      <c r="AT120" s="62">
        <v>24.787582</v>
      </c>
      <c r="AU120" s="62">
        <v>23.494806000000001</v>
      </c>
      <c r="AV120" s="62">
        <v>23.832052000000001</v>
      </c>
      <c r="AW120" s="62">
        <v>7.366409</v>
      </c>
      <c r="AX120" s="57">
        <v>19473766</v>
      </c>
      <c r="AY120" s="63">
        <v>34578</v>
      </c>
      <c r="AZ120" s="62">
        <v>4.7777779999999996</v>
      </c>
      <c r="BA120" s="62">
        <v>4.9722220000000004</v>
      </c>
      <c r="BB120" s="62">
        <v>4.5416670000000003</v>
      </c>
      <c r="BC120" s="62">
        <v>4.5555560000000002</v>
      </c>
      <c r="BD120" s="62">
        <v>2.0564589999999998</v>
      </c>
      <c r="BE120" s="57">
        <v>3932100</v>
      </c>
      <c r="BF120" s="63">
        <v>43405</v>
      </c>
      <c r="BG120" s="62">
        <v>6.31</v>
      </c>
      <c r="BH120" s="62">
        <v>7.6</v>
      </c>
      <c r="BI120" s="62">
        <v>6.21</v>
      </c>
      <c r="BJ120" s="62">
        <v>7.53</v>
      </c>
      <c r="BK120" s="62">
        <v>7.4868980000000001</v>
      </c>
      <c r="BL120" s="57">
        <v>3163700</v>
      </c>
      <c r="BM120" s="63">
        <v>38534</v>
      </c>
      <c r="BN120" s="62">
        <v>22.774999999999999</v>
      </c>
      <c r="BO120" s="62">
        <v>24.174999</v>
      </c>
      <c r="BP120" s="62">
        <v>21.49</v>
      </c>
      <c r="BQ120" s="62">
        <v>23.620000999999998</v>
      </c>
      <c r="BR120" s="62">
        <v>23.620000999999998</v>
      </c>
      <c r="BS120" s="57">
        <v>21407200</v>
      </c>
      <c r="BT120" s="63">
        <v>44044</v>
      </c>
      <c r="BU120" s="62">
        <v>25.059999000000001</v>
      </c>
      <c r="BV120" s="62">
        <v>31.120000999999998</v>
      </c>
      <c r="BW120" s="62">
        <v>24.82</v>
      </c>
      <c r="BX120" s="62">
        <v>29.629999000000002</v>
      </c>
      <c r="BY120" s="62">
        <v>29.629999000000002</v>
      </c>
      <c r="BZ120" s="57">
        <v>273155500</v>
      </c>
      <c r="CA120" s="63">
        <v>34578</v>
      </c>
      <c r="CB120" s="62">
        <v>8.5793409999999994</v>
      </c>
      <c r="CC120" s="62">
        <v>8.6455900000000003</v>
      </c>
      <c r="CD120" s="62">
        <v>7.8505940000000001</v>
      </c>
      <c r="CE120" s="62">
        <v>7.8505940000000001</v>
      </c>
      <c r="CF120" s="62">
        <v>4.2794210000000001</v>
      </c>
      <c r="CG120" s="57">
        <v>25368026</v>
      </c>
      <c r="CH120" s="63">
        <v>43739</v>
      </c>
      <c r="CI120" s="62">
        <v>412.52999899999998</v>
      </c>
      <c r="CJ120" s="62">
        <v>470.30999800000001</v>
      </c>
      <c r="CK120" s="62">
        <v>405.01998900000001</v>
      </c>
      <c r="CL120" s="62">
        <v>467.85998499999999</v>
      </c>
      <c r="CM120" s="62">
        <v>467.85998499999999</v>
      </c>
      <c r="CN120" s="57">
        <v>24439700</v>
      </c>
      <c r="CO120" s="63">
        <v>39356</v>
      </c>
      <c r="CP120" s="62">
        <v>33.810001</v>
      </c>
      <c r="CQ120" s="62">
        <v>35.419998</v>
      </c>
      <c r="CR120" s="62">
        <v>32.669998</v>
      </c>
      <c r="CS120" s="62">
        <v>34.090000000000003</v>
      </c>
      <c r="CT120" s="62">
        <v>28.947558999999998</v>
      </c>
      <c r="CU120" s="57">
        <v>75919900</v>
      </c>
    </row>
    <row r="121" spans="2:99" x14ac:dyDescent="0.15">
      <c r="B121" s="63">
        <v>34608</v>
      </c>
      <c r="C121" s="57">
        <v>0.30022300000000002</v>
      </c>
      <c r="D121" s="57">
        <v>0.390625</v>
      </c>
      <c r="E121" s="57">
        <v>0.29017900000000002</v>
      </c>
      <c r="F121" s="57">
        <v>0.38560299999999997</v>
      </c>
      <c r="G121" s="57">
        <v>0.32685500000000001</v>
      </c>
      <c r="H121" s="57">
        <v>7713484800</v>
      </c>
      <c r="I121" s="63">
        <v>34608</v>
      </c>
      <c r="J121" s="57">
        <v>12.25</v>
      </c>
      <c r="K121" s="57">
        <v>12.6875</v>
      </c>
      <c r="L121" s="57">
        <v>11.625</v>
      </c>
      <c r="M121" s="57">
        <v>12.375</v>
      </c>
      <c r="N121" s="57">
        <v>6.1045999999999996</v>
      </c>
      <c r="O121" s="57">
        <v>64630000</v>
      </c>
      <c r="P121" s="63">
        <v>34608</v>
      </c>
      <c r="Q121" s="57">
        <v>8.8259419999999995</v>
      </c>
      <c r="R121" s="57">
        <v>9.1177080000000004</v>
      </c>
      <c r="S121" s="57">
        <v>8.570646</v>
      </c>
      <c r="T121" s="57">
        <v>9.0082959999999996</v>
      </c>
      <c r="U121" s="57">
        <v>6.1521559999999997</v>
      </c>
      <c r="V121" s="57">
        <v>105458243</v>
      </c>
      <c r="W121" s="63">
        <v>34608</v>
      </c>
      <c r="X121" s="57">
        <v>12.15625</v>
      </c>
      <c r="Y121" s="57">
        <v>12.8125</v>
      </c>
      <c r="Z121" s="57">
        <v>12</v>
      </c>
      <c r="AA121" s="57">
        <v>12.59375</v>
      </c>
      <c r="AB121" s="57">
        <v>6.6286079999999998</v>
      </c>
      <c r="AC121" s="57">
        <v>133854400</v>
      </c>
      <c r="AK121" s="63">
        <v>38200</v>
      </c>
      <c r="AL121" s="62">
        <v>34.040000999999997</v>
      </c>
      <c r="AM121" s="62">
        <v>35.57</v>
      </c>
      <c r="AN121" s="62">
        <v>33.115001999999997</v>
      </c>
      <c r="AO121" s="62">
        <v>34.279998999999997</v>
      </c>
      <c r="AP121" s="62">
        <v>28.182264</v>
      </c>
      <c r="AQ121" s="57">
        <v>24874000</v>
      </c>
      <c r="AR121" s="63">
        <v>34608</v>
      </c>
      <c r="AS121" s="62">
        <v>23.944468000000001</v>
      </c>
      <c r="AT121" s="62">
        <v>23.944468000000001</v>
      </c>
      <c r="AU121" s="62">
        <v>22.258237999999999</v>
      </c>
      <c r="AV121" s="62">
        <v>23.551016000000001</v>
      </c>
      <c r="AW121" s="62">
        <v>7.2795420000000002</v>
      </c>
      <c r="AX121" s="57">
        <v>19934333</v>
      </c>
      <c r="AY121" s="63">
        <v>34608</v>
      </c>
      <c r="AZ121" s="62">
        <v>4.5833329999999997</v>
      </c>
      <c r="BA121" s="62">
        <v>4.5972220000000004</v>
      </c>
      <c r="BB121" s="62">
        <v>4.3611110000000002</v>
      </c>
      <c r="BC121" s="62">
        <v>4.3888889999999998</v>
      </c>
      <c r="BD121" s="62">
        <v>1.998076</v>
      </c>
      <c r="BE121" s="57">
        <v>2867400</v>
      </c>
      <c r="BF121" s="63">
        <v>43435</v>
      </c>
      <c r="BG121" s="62">
        <v>7.33</v>
      </c>
      <c r="BH121" s="62">
        <v>7.39</v>
      </c>
      <c r="BI121" s="62">
        <v>6.15</v>
      </c>
      <c r="BJ121" s="62">
        <v>6.33</v>
      </c>
      <c r="BK121" s="62">
        <v>6.2937669999999999</v>
      </c>
      <c r="BL121" s="57">
        <v>2924100</v>
      </c>
      <c r="BM121" s="63">
        <v>38565</v>
      </c>
      <c r="BN121" s="62">
        <v>23.68</v>
      </c>
      <c r="BO121" s="62">
        <v>24.184999000000001</v>
      </c>
      <c r="BP121" s="62">
        <v>21.995000999999998</v>
      </c>
      <c r="BQ121" s="62">
        <v>22.954999999999998</v>
      </c>
      <c r="BR121" s="62">
        <v>22.954999999999998</v>
      </c>
      <c r="BS121" s="57">
        <v>16726400</v>
      </c>
      <c r="BT121" s="63">
        <v>44075</v>
      </c>
      <c r="BU121" s="62">
        <v>29.530000999999999</v>
      </c>
      <c r="BV121" s="62">
        <v>33.330002</v>
      </c>
      <c r="BW121" s="62">
        <v>28.24</v>
      </c>
      <c r="BX121" s="62">
        <v>29.59</v>
      </c>
      <c r="BY121" s="62">
        <v>29.59</v>
      </c>
      <c r="BZ121" s="57">
        <v>341924400</v>
      </c>
      <c r="CA121" s="63">
        <v>34608</v>
      </c>
      <c r="CB121" s="62">
        <v>7.9168430000000001</v>
      </c>
      <c r="CC121" s="62">
        <v>8.4799659999999992</v>
      </c>
      <c r="CD121" s="62">
        <v>7.5855949999999996</v>
      </c>
      <c r="CE121" s="62">
        <v>8.4468409999999992</v>
      </c>
      <c r="CF121" s="62">
        <v>4.6044409999999996</v>
      </c>
      <c r="CG121" s="57">
        <v>54202482</v>
      </c>
      <c r="CH121" s="63">
        <v>43770</v>
      </c>
      <c r="CI121" s="62">
        <v>469.97000100000002</v>
      </c>
      <c r="CJ121" s="62">
        <v>485.98998999999998</v>
      </c>
      <c r="CK121" s="62">
        <v>462.98998999999998</v>
      </c>
      <c r="CL121" s="62">
        <v>470.01001000000002</v>
      </c>
      <c r="CM121" s="62">
        <v>470.01001000000002</v>
      </c>
      <c r="CN121" s="57">
        <v>19311600</v>
      </c>
      <c r="CO121" s="63">
        <v>39387</v>
      </c>
      <c r="CP121" s="62">
        <v>34.200001</v>
      </c>
      <c r="CQ121" s="62">
        <v>41.959999000000003</v>
      </c>
      <c r="CR121" s="62">
        <v>31.52</v>
      </c>
      <c r="CS121" s="62">
        <v>40.900002000000001</v>
      </c>
      <c r="CT121" s="62">
        <v>34.730282000000003</v>
      </c>
      <c r="CU121" s="57">
        <v>147896600</v>
      </c>
    </row>
    <row r="122" spans="2:99" x14ac:dyDescent="0.15">
      <c r="B122" s="63">
        <v>34639</v>
      </c>
      <c r="C122" s="57">
        <v>0.38281300000000001</v>
      </c>
      <c r="D122" s="57">
        <v>0.38825300000000001</v>
      </c>
      <c r="E122" s="57">
        <v>0.32477699999999998</v>
      </c>
      <c r="F122" s="57">
        <v>0.33258900000000002</v>
      </c>
      <c r="G122" s="57">
        <v>0.281918</v>
      </c>
      <c r="H122" s="57">
        <v>4048945600</v>
      </c>
      <c r="I122" s="63">
        <v>34639</v>
      </c>
      <c r="J122" s="57">
        <v>12.34375</v>
      </c>
      <c r="K122" s="57">
        <v>12.5</v>
      </c>
      <c r="L122" s="57">
        <v>10.90625</v>
      </c>
      <c r="M122" s="57">
        <v>11.21875</v>
      </c>
      <c r="N122" s="57">
        <v>5.5342200000000004</v>
      </c>
      <c r="O122" s="57">
        <v>68194800</v>
      </c>
      <c r="P122" s="63">
        <v>34639</v>
      </c>
      <c r="Q122" s="57">
        <v>8.9353540000000002</v>
      </c>
      <c r="R122" s="57">
        <v>9.2271210000000004</v>
      </c>
      <c r="S122" s="57">
        <v>8.2059379999999997</v>
      </c>
      <c r="T122" s="57">
        <v>8.6435879999999994</v>
      </c>
      <c r="U122" s="57">
        <v>5.9471369999999997</v>
      </c>
      <c r="V122" s="57">
        <v>124929625</v>
      </c>
      <c r="W122" s="63">
        <v>34639</v>
      </c>
      <c r="X122" s="57">
        <v>12.59375</v>
      </c>
      <c r="Y122" s="57">
        <v>13.375</v>
      </c>
      <c r="Z122" s="57">
        <v>12.4375</v>
      </c>
      <c r="AA122" s="57">
        <v>12.78125</v>
      </c>
      <c r="AB122" s="57">
        <v>6.7272980000000002</v>
      </c>
      <c r="AC122" s="57">
        <v>128021600</v>
      </c>
      <c r="AK122" s="63">
        <v>38231</v>
      </c>
      <c r="AL122" s="62">
        <v>34.215000000000003</v>
      </c>
      <c r="AM122" s="62">
        <v>37.205002</v>
      </c>
      <c r="AN122" s="62">
        <v>34.209999000000003</v>
      </c>
      <c r="AO122" s="62">
        <v>36.625</v>
      </c>
      <c r="AP122" s="62">
        <v>30.143744999999999</v>
      </c>
      <c r="AQ122" s="57">
        <v>20087600</v>
      </c>
      <c r="AR122" s="63">
        <v>34639</v>
      </c>
      <c r="AS122" s="62">
        <v>23.438599</v>
      </c>
      <c r="AT122" s="62">
        <v>23.775845</v>
      </c>
      <c r="AU122" s="62">
        <v>22.314444999999999</v>
      </c>
      <c r="AV122" s="62">
        <v>22.539276000000001</v>
      </c>
      <c r="AW122" s="62">
        <v>7.0589310000000003</v>
      </c>
      <c r="AX122" s="57">
        <v>19387255</v>
      </c>
      <c r="AY122" s="63">
        <v>34639</v>
      </c>
      <c r="AZ122" s="62">
        <v>4.375</v>
      </c>
      <c r="BA122" s="62">
        <v>4.3888889999999998</v>
      </c>
      <c r="BB122" s="62">
        <v>3.8888889999999998</v>
      </c>
      <c r="BC122" s="62">
        <v>3.9722219999999999</v>
      </c>
      <c r="BD122" s="62">
        <v>1.808384</v>
      </c>
      <c r="BE122" s="57">
        <v>2946600</v>
      </c>
      <c r="BF122" s="63">
        <v>43466</v>
      </c>
      <c r="BG122" s="62">
        <v>6.16</v>
      </c>
      <c r="BH122" s="62">
        <v>6.47</v>
      </c>
      <c r="BI122" s="62">
        <v>5.51</v>
      </c>
      <c r="BJ122" s="62">
        <v>5.92</v>
      </c>
      <c r="BK122" s="62">
        <v>5.8861140000000001</v>
      </c>
      <c r="BL122" s="57">
        <v>6364200</v>
      </c>
      <c r="BM122" s="63">
        <v>38596</v>
      </c>
      <c r="BN122" s="62">
        <v>22.924999</v>
      </c>
      <c r="BO122" s="62">
        <v>24.114999999999998</v>
      </c>
      <c r="BP122" s="62">
        <v>22.715</v>
      </c>
      <c r="BQ122" s="62">
        <v>23.035</v>
      </c>
      <c r="BR122" s="62">
        <v>23.035</v>
      </c>
      <c r="BS122" s="57">
        <v>17940800</v>
      </c>
      <c r="BT122" s="63">
        <v>44105</v>
      </c>
      <c r="BU122" s="62">
        <v>29.52</v>
      </c>
      <c r="BV122" s="62">
        <v>38.029998999999997</v>
      </c>
      <c r="BW122" s="62">
        <v>29.15</v>
      </c>
      <c r="BX122" s="62">
        <v>34.529998999999997</v>
      </c>
      <c r="BY122" s="62">
        <v>34.529998999999997</v>
      </c>
      <c r="BZ122" s="57">
        <v>309205400</v>
      </c>
      <c r="CA122" s="63">
        <v>34639</v>
      </c>
      <c r="CB122" s="62">
        <v>8.4137160000000009</v>
      </c>
      <c r="CC122" s="62">
        <v>8.4799659999999992</v>
      </c>
      <c r="CD122" s="62">
        <v>7.2212209999999999</v>
      </c>
      <c r="CE122" s="62">
        <v>7.3868450000000001</v>
      </c>
      <c r="CF122" s="62">
        <v>4.0686260000000001</v>
      </c>
      <c r="CG122" s="57">
        <v>34740139</v>
      </c>
      <c r="CH122" s="63">
        <v>43800</v>
      </c>
      <c r="CI122" s="62">
        <v>469.32000699999998</v>
      </c>
      <c r="CJ122" s="62">
        <v>487.51998900000001</v>
      </c>
      <c r="CK122" s="62">
        <v>460.47000100000002</v>
      </c>
      <c r="CL122" s="62">
        <v>485.07998700000002</v>
      </c>
      <c r="CM122" s="62">
        <v>485.07998700000002</v>
      </c>
      <c r="CN122" s="57">
        <v>21893200</v>
      </c>
      <c r="CO122" s="63">
        <v>39417</v>
      </c>
      <c r="CP122" s="62">
        <v>40.200001</v>
      </c>
      <c r="CQ122" s="62">
        <v>41.189999</v>
      </c>
      <c r="CR122" s="62">
        <v>36.099997999999999</v>
      </c>
      <c r="CS122" s="62">
        <v>37.610000999999997</v>
      </c>
      <c r="CT122" s="62">
        <v>31.936575000000001</v>
      </c>
      <c r="CU122" s="57">
        <v>74315400</v>
      </c>
    </row>
    <row r="123" spans="2:99" x14ac:dyDescent="0.15">
      <c r="B123" s="63">
        <v>34669</v>
      </c>
      <c r="C123" s="57">
        <v>0.33035700000000001</v>
      </c>
      <c r="D123" s="57">
        <v>0.35602699999999998</v>
      </c>
      <c r="E123" s="57">
        <v>0.31026799999999999</v>
      </c>
      <c r="F123" s="57">
        <v>0.34821400000000002</v>
      </c>
      <c r="G123" s="57">
        <v>0.29604999999999998</v>
      </c>
      <c r="H123" s="57">
        <v>3787795200</v>
      </c>
      <c r="I123" s="63">
        <v>34669</v>
      </c>
      <c r="J123" s="57">
        <v>11.21875</v>
      </c>
      <c r="K123" s="57">
        <v>11.78125</v>
      </c>
      <c r="L123" s="57">
        <v>10.84375</v>
      </c>
      <c r="M123" s="57">
        <v>11.28125</v>
      </c>
      <c r="N123" s="57">
        <v>5.626544</v>
      </c>
      <c r="O123" s="57">
        <v>72864400</v>
      </c>
      <c r="P123" s="63">
        <v>34669</v>
      </c>
      <c r="Q123" s="57">
        <v>8.6435879999999994</v>
      </c>
      <c r="R123" s="57">
        <v>8.7530000000000001</v>
      </c>
      <c r="S123" s="57">
        <v>8.2788789999999999</v>
      </c>
      <c r="T123" s="57">
        <v>8.6071170000000006</v>
      </c>
      <c r="U123" s="57">
        <v>5.9220439999999996</v>
      </c>
      <c r="V123" s="57">
        <v>75381811</v>
      </c>
      <c r="W123" s="63">
        <v>34669</v>
      </c>
      <c r="X123" s="57">
        <v>12.78125</v>
      </c>
      <c r="Y123" s="57">
        <v>13.21875</v>
      </c>
      <c r="Z123" s="57">
        <v>12.4375</v>
      </c>
      <c r="AA123" s="57">
        <v>12.875</v>
      </c>
      <c r="AB123" s="57">
        <v>6.8022749999999998</v>
      </c>
      <c r="AC123" s="57">
        <v>131649600</v>
      </c>
      <c r="AK123" s="63">
        <v>38261</v>
      </c>
      <c r="AL123" s="62">
        <v>37</v>
      </c>
      <c r="AM123" s="62">
        <v>39.18</v>
      </c>
      <c r="AN123" s="62">
        <v>35.695</v>
      </c>
      <c r="AO123" s="62">
        <v>38.904998999999997</v>
      </c>
      <c r="AP123" s="62">
        <v>32.020266999999997</v>
      </c>
      <c r="AQ123" s="57">
        <v>19614600</v>
      </c>
      <c r="AR123" s="63">
        <v>34669</v>
      </c>
      <c r="AS123" s="62">
        <v>22.426860999999999</v>
      </c>
      <c r="AT123" s="62">
        <v>23.269976</v>
      </c>
      <c r="AU123" s="62">
        <v>21.752369000000002</v>
      </c>
      <c r="AV123" s="62">
        <v>22.370653000000001</v>
      </c>
      <c r="AW123" s="62">
        <v>7.0061229999999997</v>
      </c>
      <c r="AX123" s="57">
        <v>18196135</v>
      </c>
      <c r="AY123" s="63">
        <v>34669</v>
      </c>
      <c r="AZ123" s="62">
        <v>3.9722219999999999</v>
      </c>
      <c r="BA123" s="62">
        <v>4.1388889999999998</v>
      </c>
      <c r="BB123" s="62">
        <v>3.7222219999999999</v>
      </c>
      <c r="BC123" s="62">
        <v>4.0416670000000003</v>
      </c>
      <c r="BD123" s="62">
        <v>1.8399989999999999</v>
      </c>
      <c r="BE123" s="57">
        <v>3843000</v>
      </c>
      <c r="BF123" s="63">
        <v>43497</v>
      </c>
      <c r="BG123" s="62">
        <v>6.05</v>
      </c>
      <c r="BH123" s="62">
        <v>6.93</v>
      </c>
      <c r="BI123" s="62">
        <v>5.9</v>
      </c>
      <c r="BJ123" s="62">
        <v>6.42</v>
      </c>
      <c r="BK123" s="62">
        <v>6.3832519999999997</v>
      </c>
      <c r="BL123" s="57">
        <v>2563900</v>
      </c>
      <c r="BM123" s="63">
        <v>38626</v>
      </c>
      <c r="BN123" s="62">
        <v>23.035</v>
      </c>
      <c r="BO123" s="62">
        <v>25.364999999999998</v>
      </c>
      <c r="BP123" s="62">
        <v>23.030000999999999</v>
      </c>
      <c r="BQ123" s="62">
        <v>24.59</v>
      </c>
      <c r="BR123" s="62">
        <v>24.59</v>
      </c>
      <c r="BS123" s="57">
        <v>28378000</v>
      </c>
      <c r="BT123" s="63">
        <v>44136</v>
      </c>
      <c r="BU123" s="62">
        <v>35.119999</v>
      </c>
      <c r="BV123" s="62">
        <v>46.709999000000003</v>
      </c>
      <c r="BW123" s="62">
        <v>34.229999999999997</v>
      </c>
      <c r="BX123" s="62">
        <v>43.84</v>
      </c>
      <c r="BY123" s="62">
        <v>43.84</v>
      </c>
      <c r="BZ123" s="57">
        <v>380303700</v>
      </c>
      <c r="CA123" s="63">
        <v>34669</v>
      </c>
      <c r="CB123" s="62">
        <v>7.3205960000000001</v>
      </c>
      <c r="CC123" s="62">
        <v>8.1487169999999995</v>
      </c>
      <c r="CD123" s="62">
        <v>6.9893470000000004</v>
      </c>
      <c r="CE123" s="62">
        <v>7.8878589999999997</v>
      </c>
      <c r="CF123" s="62">
        <v>4.3445830000000001</v>
      </c>
      <c r="CG123" s="57">
        <v>37194110</v>
      </c>
      <c r="CH123" s="63">
        <v>43831</v>
      </c>
      <c r="CI123" s="62">
        <v>487.41000400000001</v>
      </c>
      <c r="CJ123" s="62">
        <v>521.69000200000005</v>
      </c>
      <c r="CK123" s="62">
        <v>480.48998999999998</v>
      </c>
      <c r="CL123" s="62">
        <v>517.46002199999998</v>
      </c>
      <c r="CM123" s="62">
        <v>517.46002199999998</v>
      </c>
      <c r="CN123" s="57">
        <v>26563900</v>
      </c>
      <c r="CO123" s="63">
        <v>39448</v>
      </c>
      <c r="CP123" s="62">
        <v>37.630001</v>
      </c>
      <c r="CQ123" s="62">
        <v>38</v>
      </c>
      <c r="CR123" s="62">
        <v>30.139999</v>
      </c>
      <c r="CS123" s="62">
        <v>33.919998</v>
      </c>
      <c r="CT123" s="62">
        <v>28.803204000000001</v>
      </c>
      <c r="CU123" s="57">
        <v>89428000</v>
      </c>
    </row>
    <row r="124" spans="2:99" x14ac:dyDescent="0.15">
      <c r="B124" s="63">
        <v>34700</v>
      </c>
      <c r="C124" s="57">
        <v>0.34709800000000002</v>
      </c>
      <c r="D124" s="57">
        <v>0.42912899999999998</v>
      </c>
      <c r="E124" s="57">
        <v>0.33817000000000003</v>
      </c>
      <c r="F124" s="57">
        <v>0.36049100000000001</v>
      </c>
      <c r="G124" s="57">
        <v>0.30648799999999998</v>
      </c>
      <c r="H124" s="57">
        <v>8162100800</v>
      </c>
      <c r="I124" s="63">
        <v>34700</v>
      </c>
      <c r="J124" s="57">
        <v>11.28125</v>
      </c>
      <c r="K124" s="57">
        <v>12.21875</v>
      </c>
      <c r="L124" s="57">
        <v>11.15625</v>
      </c>
      <c r="M124" s="57">
        <v>11.65625</v>
      </c>
      <c r="N124" s="57">
        <v>5.8135750000000002</v>
      </c>
      <c r="O124" s="57">
        <v>59385200</v>
      </c>
      <c r="P124" s="63">
        <v>34700</v>
      </c>
      <c r="Q124" s="57">
        <v>8.570646</v>
      </c>
      <c r="R124" s="57">
        <v>9.1906499999999998</v>
      </c>
      <c r="S124" s="57">
        <v>8.461233</v>
      </c>
      <c r="T124" s="57">
        <v>9.1906499999999998</v>
      </c>
      <c r="U124" s="57">
        <v>6.3723450000000001</v>
      </c>
      <c r="V124" s="57">
        <v>111991888</v>
      </c>
      <c r="W124" s="63">
        <v>34700</v>
      </c>
      <c r="X124" s="57">
        <v>12.875</v>
      </c>
      <c r="Y124" s="57">
        <v>13.1875</v>
      </c>
      <c r="Z124" s="57">
        <v>12.1875</v>
      </c>
      <c r="AA124" s="57">
        <v>13.125</v>
      </c>
      <c r="AB124" s="57">
        <v>6.9343589999999997</v>
      </c>
      <c r="AC124" s="57">
        <v>138054400</v>
      </c>
      <c r="AK124" s="63">
        <v>38292</v>
      </c>
      <c r="AL124" s="62">
        <v>38.479999999999997</v>
      </c>
      <c r="AM124" s="62">
        <v>41.195</v>
      </c>
      <c r="AN124" s="62">
        <v>38.424999</v>
      </c>
      <c r="AO124" s="62">
        <v>40.375</v>
      </c>
      <c r="AP124" s="62">
        <v>33.230136999999999</v>
      </c>
      <c r="AQ124" s="57">
        <v>25662400</v>
      </c>
      <c r="AR124" s="63">
        <v>34700</v>
      </c>
      <c r="AS124" s="62">
        <v>22.370653000000001</v>
      </c>
      <c r="AT124" s="62">
        <v>25.068622999999999</v>
      </c>
      <c r="AU124" s="62">
        <v>21.752369000000002</v>
      </c>
      <c r="AV124" s="62">
        <v>24.394131000000002</v>
      </c>
      <c r="AW124" s="62">
        <v>7.6398409999999997</v>
      </c>
      <c r="AX124" s="57">
        <v>22762239</v>
      </c>
      <c r="AY124" s="63">
        <v>34700</v>
      </c>
      <c r="AZ124" s="62">
        <v>4.0277779999999996</v>
      </c>
      <c r="BA124" s="62">
        <v>4.3472220000000004</v>
      </c>
      <c r="BB124" s="62">
        <v>4.0277779999999996</v>
      </c>
      <c r="BC124" s="62">
        <v>4.2361110000000002</v>
      </c>
      <c r="BD124" s="62">
        <v>1.947065</v>
      </c>
      <c r="BE124" s="57">
        <v>2535300</v>
      </c>
      <c r="BF124" s="63">
        <v>43525</v>
      </c>
      <c r="BG124" s="62">
        <v>6.35</v>
      </c>
      <c r="BH124" s="62">
        <v>6.5</v>
      </c>
      <c r="BI124" s="62">
        <v>5.92</v>
      </c>
      <c r="BJ124" s="62">
        <v>6.07</v>
      </c>
      <c r="BK124" s="62">
        <v>6.0352550000000003</v>
      </c>
      <c r="BL124" s="57">
        <v>2204800</v>
      </c>
      <c r="BM124" s="63">
        <v>38657</v>
      </c>
      <c r="BN124" s="62">
        <v>24.6</v>
      </c>
      <c r="BO124" s="62">
        <v>26.860001</v>
      </c>
      <c r="BP124" s="62">
        <v>24.559999000000001</v>
      </c>
      <c r="BQ124" s="62">
        <v>26.245000999999998</v>
      </c>
      <c r="BR124" s="62">
        <v>26.245000999999998</v>
      </c>
      <c r="BS124" s="57">
        <v>19998400</v>
      </c>
      <c r="BT124" s="63">
        <v>44166</v>
      </c>
      <c r="BU124" s="62">
        <v>44.779998999999997</v>
      </c>
      <c r="BV124" s="62">
        <v>45.450001</v>
      </c>
      <c r="BW124" s="62">
        <v>40.060001</v>
      </c>
      <c r="BX124" s="62">
        <v>41.639999000000003</v>
      </c>
      <c r="BY124" s="62">
        <v>41.639999000000003</v>
      </c>
      <c r="BZ124" s="57">
        <v>274301400</v>
      </c>
      <c r="CA124" s="63">
        <v>34700</v>
      </c>
      <c r="CB124" s="62">
        <v>7.883718</v>
      </c>
      <c r="CC124" s="62">
        <v>8.347467</v>
      </c>
      <c r="CD124" s="62">
        <v>7.5524699999999996</v>
      </c>
      <c r="CE124" s="62">
        <v>7.9499680000000001</v>
      </c>
      <c r="CF124" s="62">
        <v>4.3787919999999998</v>
      </c>
      <c r="CG124" s="57">
        <v>28434077</v>
      </c>
      <c r="CH124" s="63">
        <v>43862</v>
      </c>
      <c r="CI124" s="62">
        <v>522.84002699999996</v>
      </c>
      <c r="CJ124" s="62">
        <v>546.53997800000002</v>
      </c>
      <c r="CK124" s="62">
        <v>485.459991</v>
      </c>
      <c r="CL124" s="62">
        <v>493.17001299999998</v>
      </c>
      <c r="CM124" s="62">
        <v>493.17001299999998</v>
      </c>
      <c r="CN124" s="57">
        <v>26274900</v>
      </c>
      <c r="CO124" s="63">
        <v>39479</v>
      </c>
      <c r="CP124" s="62">
        <v>33.770000000000003</v>
      </c>
      <c r="CQ124" s="62">
        <v>38.060001</v>
      </c>
      <c r="CR124" s="62">
        <v>31.690000999999999</v>
      </c>
      <c r="CS124" s="62">
        <v>34.799999</v>
      </c>
      <c r="CT124" s="62">
        <v>29.550459</v>
      </c>
      <c r="CU124" s="57">
        <v>72691900</v>
      </c>
    </row>
    <row r="125" spans="2:99" x14ac:dyDescent="0.15">
      <c r="B125" s="63">
        <v>34731</v>
      </c>
      <c r="C125" s="57">
        <v>0.36383900000000002</v>
      </c>
      <c r="D125" s="57">
        <v>0.39732099999999998</v>
      </c>
      <c r="E125" s="57">
        <v>0.33928599999999998</v>
      </c>
      <c r="F125" s="57">
        <v>0.35267900000000002</v>
      </c>
      <c r="G125" s="57">
        <v>0.29984699999999997</v>
      </c>
      <c r="H125" s="57">
        <v>5299347200</v>
      </c>
      <c r="I125" s="63">
        <v>34731</v>
      </c>
      <c r="J125" s="57">
        <v>11.6875</v>
      </c>
      <c r="K125" s="57">
        <v>12.90625</v>
      </c>
      <c r="L125" s="57">
        <v>11.5</v>
      </c>
      <c r="M125" s="57">
        <v>12.46875</v>
      </c>
      <c r="N125" s="57">
        <v>6.2188129999999999</v>
      </c>
      <c r="O125" s="57">
        <v>51532000</v>
      </c>
      <c r="P125" s="63">
        <v>34731</v>
      </c>
      <c r="Q125" s="57">
        <v>9.1906499999999998</v>
      </c>
      <c r="R125" s="57">
        <v>10.065950000000001</v>
      </c>
      <c r="S125" s="57">
        <v>9.1906499999999998</v>
      </c>
      <c r="T125" s="57">
        <v>9.8106539999999995</v>
      </c>
      <c r="U125" s="57">
        <v>6.8022260000000001</v>
      </c>
      <c r="V125" s="57">
        <v>152707985</v>
      </c>
      <c r="W125" s="63">
        <v>34731</v>
      </c>
      <c r="X125" s="57">
        <v>13.125</v>
      </c>
      <c r="Y125" s="57">
        <v>13.78125</v>
      </c>
      <c r="Z125" s="57">
        <v>12.90625</v>
      </c>
      <c r="AA125" s="57">
        <v>13.75</v>
      </c>
      <c r="AB125" s="57">
        <v>7.2645660000000003</v>
      </c>
      <c r="AC125" s="57">
        <v>109328400</v>
      </c>
      <c r="AK125" s="63">
        <v>38322</v>
      </c>
      <c r="AL125" s="62">
        <v>40.400002000000001</v>
      </c>
      <c r="AM125" s="62">
        <v>43.860000999999997</v>
      </c>
      <c r="AN125" s="62">
        <v>40.299999</v>
      </c>
      <c r="AO125" s="62">
        <v>43.424999</v>
      </c>
      <c r="AP125" s="62">
        <v>35.773421999999997</v>
      </c>
      <c r="AQ125" s="57">
        <v>20092400</v>
      </c>
      <c r="AR125" s="63">
        <v>34731</v>
      </c>
      <c r="AS125" s="62">
        <v>24.506544000000002</v>
      </c>
      <c r="AT125" s="62">
        <v>24.787582</v>
      </c>
      <c r="AU125" s="62">
        <v>23.185665</v>
      </c>
      <c r="AV125" s="62">
        <v>24.113091000000001</v>
      </c>
      <c r="AW125" s="62">
        <v>7.6566999999999998</v>
      </c>
      <c r="AX125" s="57">
        <v>19247592</v>
      </c>
      <c r="AY125" s="63">
        <v>34731</v>
      </c>
      <c r="AZ125" s="62">
        <v>4.25</v>
      </c>
      <c r="BA125" s="62">
        <v>4.7361110000000002</v>
      </c>
      <c r="BB125" s="62">
        <v>4.25</v>
      </c>
      <c r="BC125" s="62">
        <v>4.7361110000000002</v>
      </c>
      <c r="BD125" s="62">
        <v>2.1768830000000001</v>
      </c>
      <c r="BE125" s="57">
        <v>3162600</v>
      </c>
      <c r="BF125" s="63">
        <v>43556</v>
      </c>
      <c r="BG125" s="62">
        <v>6.11</v>
      </c>
      <c r="BH125" s="62">
        <v>7.45</v>
      </c>
      <c r="BI125" s="62">
        <v>6.1</v>
      </c>
      <c r="BJ125" s="62">
        <v>6.78</v>
      </c>
      <c r="BK125" s="62">
        <v>6.7411909999999997</v>
      </c>
      <c r="BL125" s="57">
        <v>2855400</v>
      </c>
      <c r="BM125" s="63">
        <v>38687</v>
      </c>
      <c r="BN125" s="62">
        <v>26.174999</v>
      </c>
      <c r="BO125" s="62">
        <v>26.950001</v>
      </c>
      <c r="BP125" s="62">
        <v>25.01</v>
      </c>
      <c r="BQ125" s="62">
        <v>25.32</v>
      </c>
      <c r="BR125" s="62">
        <v>25.32</v>
      </c>
      <c r="BS125" s="57">
        <v>17926000</v>
      </c>
      <c r="BT125" s="63">
        <v>44197</v>
      </c>
      <c r="BU125" s="62">
        <v>41.950001</v>
      </c>
      <c r="BV125" s="62">
        <v>56.970001000000003</v>
      </c>
      <c r="BW125" s="62">
        <v>40.040000999999997</v>
      </c>
      <c r="BX125" s="62">
        <v>50.68</v>
      </c>
      <c r="BY125" s="62">
        <v>50.68</v>
      </c>
      <c r="BZ125" s="57">
        <v>628836300</v>
      </c>
      <c r="CA125" s="63">
        <v>34731</v>
      </c>
      <c r="CB125" s="62">
        <v>8.0162180000000003</v>
      </c>
      <c r="CC125" s="62">
        <v>8.8774639999999998</v>
      </c>
      <c r="CD125" s="62">
        <v>7.9168430000000001</v>
      </c>
      <c r="CE125" s="62">
        <v>8.8774639999999998</v>
      </c>
      <c r="CF125" s="62">
        <v>4.943505</v>
      </c>
      <c r="CG125" s="57">
        <v>33030698</v>
      </c>
      <c r="CH125" s="63">
        <v>43891</v>
      </c>
      <c r="CI125" s="62">
        <v>494.47000100000002</v>
      </c>
      <c r="CJ125" s="62">
        <v>524.65002400000003</v>
      </c>
      <c r="CK125" s="62">
        <v>345.67001299999998</v>
      </c>
      <c r="CL125" s="62">
        <v>436.30999800000001</v>
      </c>
      <c r="CM125" s="62">
        <v>436.30999800000001</v>
      </c>
      <c r="CN125" s="57">
        <v>62803900</v>
      </c>
      <c r="CO125" s="63">
        <v>39508</v>
      </c>
      <c r="CP125" s="62">
        <v>34.75</v>
      </c>
      <c r="CQ125" s="62">
        <v>36.259998000000003</v>
      </c>
      <c r="CR125" s="62">
        <v>31.82</v>
      </c>
      <c r="CS125" s="62">
        <v>33.240001999999997</v>
      </c>
      <c r="CT125" s="62">
        <v>28.225784000000001</v>
      </c>
      <c r="CU125" s="57">
        <v>83718700</v>
      </c>
    </row>
    <row r="126" spans="2:99" x14ac:dyDescent="0.15">
      <c r="B126" s="63">
        <v>34759</v>
      </c>
      <c r="C126" s="57">
        <v>0.35491099999999998</v>
      </c>
      <c r="D126" s="57">
        <v>0.36383900000000002</v>
      </c>
      <c r="E126" s="57">
        <v>0.30245499999999997</v>
      </c>
      <c r="F126" s="57">
        <v>0.31473200000000001</v>
      </c>
      <c r="G126" s="57">
        <v>0.26832</v>
      </c>
      <c r="H126" s="57">
        <v>6997144000</v>
      </c>
      <c r="I126" s="63">
        <v>34759</v>
      </c>
      <c r="J126" s="57">
        <v>12.5</v>
      </c>
      <c r="K126" s="57">
        <v>12.9375</v>
      </c>
      <c r="L126" s="57">
        <v>12.09375</v>
      </c>
      <c r="M126" s="57">
        <v>12.6875</v>
      </c>
      <c r="N126" s="57">
        <v>6.3907210000000001</v>
      </c>
      <c r="O126" s="57">
        <v>66351200</v>
      </c>
      <c r="P126" s="63">
        <v>34759</v>
      </c>
      <c r="Q126" s="57">
        <v>9.7377129999999994</v>
      </c>
      <c r="R126" s="57">
        <v>10.5036</v>
      </c>
      <c r="S126" s="57">
        <v>9.3000629999999997</v>
      </c>
      <c r="T126" s="57">
        <v>10.175363000000001</v>
      </c>
      <c r="U126" s="57">
        <v>7.0551000000000004</v>
      </c>
      <c r="V126" s="57">
        <v>125373815</v>
      </c>
      <c r="W126" s="63">
        <v>34759</v>
      </c>
      <c r="X126" s="57">
        <v>13.75</v>
      </c>
      <c r="Y126" s="57">
        <v>14.84375</v>
      </c>
      <c r="Z126" s="57">
        <v>13.65625</v>
      </c>
      <c r="AA126" s="57">
        <v>14.09375</v>
      </c>
      <c r="AB126" s="57">
        <v>7.4461810000000002</v>
      </c>
      <c r="AC126" s="57">
        <v>161126400</v>
      </c>
      <c r="AK126" s="63">
        <v>38353</v>
      </c>
      <c r="AL126" s="62">
        <v>43.400002000000001</v>
      </c>
      <c r="AM126" s="62">
        <v>43.400002000000001</v>
      </c>
      <c r="AN126" s="62">
        <v>40.345001000000003</v>
      </c>
      <c r="AO126" s="62">
        <v>41.889999000000003</v>
      </c>
      <c r="AP126" s="62">
        <v>34.508907000000001</v>
      </c>
      <c r="AQ126" s="57">
        <v>23182800</v>
      </c>
      <c r="AR126" s="63">
        <v>34759</v>
      </c>
      <c r="AS126" s="62">
        <v>24.000675000000001</v>
      </c>
      <c r="AT126" s="62">
        <v>24.9</v>
      </c>
      <c r="AU126" s="62">
        <v>22.820314</v>
      </c>
      <c r="AV126" s="62">
        <v>23.775845</v>
      </c>
      <c r="AW126" s="62">
        <v>7.549614</v>
      </c>
      <c r="AX126" s="57">
        <v>25898823</v>
      </c>
      <c r="AY126" s="63">
        <v>34759</v>
      </c>
      <c r="AZ126" s="62">
        <v>4.7222220000000004</v>
      </c>
      <c r="BA126" s="62">
        <v>4.7361110000000002</v>
      </c>
      <c r="BB126" s="62">
        <v>4.5138889999999998</v>
      </c>
      <c r="BC126" s="62">
        <v>4.6527779999999996</v>
      </c>
      <c r="BD126" s="62">
        <v>2.1385800000000001</v>
      </c>
      <c r="BE126" s="57">
        <v>2160900</v>
      </c>
      <c r="BF126" s="63">
        <v>43586</v>
      </c>
      <c r="BG126" s="62">
        <v>6.83</v>
      </c>
      <c r="BH126" s="62">
        <v>6.86</v>
      </c>
      <c r="BI126" s="62">
        <v>5.65</v>
      </c>
      <c r="BJ126" s="62">
        <v>5.81</v>
      </c>
      <c r="BK126" s="62">
        <v>5.7767429999999997</v>
      </c>
      <c r="BL126" s="57">
        <v>2457000</v>
      </c>
      <c r="BM126" s="63">
        <v>38718</v>
      </c>
      <c r="BN126" s="62">
        <v>25.32</v>
      </c>
      <c r="BO126" s="62">
        <v>28.049999</v>
      </c>
      <c r="BP126" s="62">
        <v>25.25</v>
      </c>
      <c r="BQ126" s="62">
        <v>27.375</v>
      </c>
      <c r="BR126" s="62">
        <v>27.375</v>
      </c>
      <c r="BS126" s="57">
        <v>29808000</v>
      </c>
      <c r="BT126" s="63">
        <v>44228</v>
      </c>
      <c r="BU126" s="62">
        <v>51.459999000000003</v>
      </c>
      <c r="BV126" s="62">
        <v>57.049999</v>
      </c>
      <c r="BW126" s="62">
        <v>49.349997999999999</v>
      </c>
      <c r="BX126" s="62">
        <v>51.330002</v>
      </c>
      <c r="BY126" s="62">
        <v>51.330002</v>
      </c>
      <c r="BZ126" s="57">
        <v>419120700</v>
      </c>
      <c r="CA126" s="63">
        <v>34759</v>
      </c>
      <c r="CB126" s="62">
        <v>8.8112150000000007</v>
      </c>
      <c r="CC126" s="62">
        <v>8.8774639999999998</v>
      </c>
      <c r="CD126" s="62">
        <v>7.9499680000000001</v>
      </c>
      <c r="CE126" s="62">
        <v>8.7449650000000005</v>
      </c>
      <c r="CF126" s="62">
        <v>4.86972</v>
      </c>
      <c r="CG126" s="57">
        <v>92183010</v>
      </c>
      <c r="CH126" s="63">
        <v>43922</v>
      </c>
      <c r="CI126" s="62">
        <v>418.29998799999998</v>
      </c>
      <c r="CJ126" s="62">
        <v>515.63000499999998</v>
      </c>
      <c r="CK126" s="62">
        <v>413.39001500000001</v>
      </c>
      <c r="CL126" s="62">
        <v>495.23001099999999</v>
      </c>
      <c r="CM126" s="62">
        <v>495.23001099999999</v>
      </c>
      <c r="CN126" s="57">
        <v>25626700</v>
      </c>
      <c r="CO126" s="63">
        <v>39539</v>
      </c>
      <c r="CP126" s="62">
        <v>33.75</v>
      </c>
      <c r="CQ126" s="62">
        <v>36.479999999999997</v>
      </c>
      <c r="CR126" s="62">
        <v>32.720001000000003</v>
      </c>
      <c r="CS126" s="62">
        <v>36.049999</v>
      </c>
      <c r="CT126" s="62">
        <v>30.611895000000001</v>
      </c>
      <c r="CU126" s="57">
        <v>61847700</v>
      </c>
    </row>
    <row r="127" spans="2:99" x14ac:dyDescent="0.15">
      <c r="B127" s="63">
        <v>34790</v>
      </c>
      <c r="C127" s="57">
        <v>0.31696400000000002</v>
      </c>
      <c r="D127" s="57">
        <v>0.35379500000000003</v>
      </c>
      <c r="E127" s="57">
        <v>0.30022300000000002</v>
      </c>
      <c r="F127" s="57">
        <v>0.34151799999999999</v>
      </c>
      <c r="G127" s="57">
        <v>0.29115600000000003</v>
      </c>
      <c r="H127" s="57">
        <v>5674300800</v>
      </c>
      <c r="I127" s="63">
        <v>34790</v>
      </c>
      <c r="J127" s="57">
        <v>12.6875</v>
      </c>
      <c r="K127" s="57">
        <v>13.28125</v>
      </c>
      <c r="L127" s="57">
        <v>12.40625</v>
      </c>
      <c r="M127" s="57">
        <v>12.5</v>
      </c>
      <c r="N127" s="57">
        <v>6.2962800000000003</v>
      </c>
      <c r="O127" s="57">
        <v>62359600</v>
      </c>
      <c r="P127" s="63">
        <v>34790</v>
      </c>
      <c r="Q127" s="57">
        <v>10.175363000000001</v>
      </c>
      <c r="R127" s="57">
        <v>10.467129</v>
      </c>
      <c r="S127" s="57">
        <v>9.9930079999999997</v>
      </c>
      <c r="T127" s="57">
        <v>10.138892</v>
      </c>
      <c r="U127" s="57">
        <v>7.0298100000000003</v>
      </c>
      <c r="V127" s="57">
        <v>80307666</v>
      </c>
      <c r="W127" s="63">
        <v>34790</v>
      </c>
      <c r="X127" s="57">
        <v>14.09375</v>
      </c>
      <c r="Y127" s="57">
        <v>14.71875</v>
      </c>
      <c r="Z127" s="57">
        <v>14.03125</v>
      </c>
      <c r="AA127" s="57">
        <v>14.53125</v>
      </c>
      <c r="AB127" s="57">
        <v>7.7078790000000001</v>
      </c>
      <c r="AC127" s="57">
        <v>95801200</v>
      </c>
      <c r="AK127" s="63">
        <v>38384</v>
      </c>
      <c r="AL127" s="62">
        <v>42.049999</v>
      </c>
      <c r="AM127" s="62">
        <v>44.529998999999997</v>
      </c>
      <c r="AN127" s="62">
        <v>41.325001</v>
      </c>
      <c r="AO127" s="62">
        <v>41.955002</v>
      </c>
      <c r="AP127" s="62">
        <v>34.562454000000002</v>
      </c>
      <c r="AQ127" s="57">
        <v>25792800</v>
      </c>
      <c r="AR127" s="63">
        <v>34790</v>
      </c>
      <c r="AS127" s="62">
        <v>23.832052000000001</v>
      </c>
      <c r="AT127" s="62">
        <v>24.675166999999998</v>
      </c>
      <c r="AU127" s="62">
        <v>23.382393</v>
      </c>
      <c r="AV127" s="62">
        <v>24.562754000000002</v>
      </c>
      <c r="AW127" s="62">
        <v>7.7994849999999998</v>
      </c>
      <c r="AX127" s="57">
        <v>20501649</v>
      </c>
      <c r="AY127" s="63">
        <v>34790</v>
      </c>
      <c r="AZ127" s="62">
        <v>4.6666670000000003</v>
      </c>
      <c r="BA127" s="62">
        <v>4.8611110000000002</v>
      </c>
      <c r="BB127" s="62">
        <v>4.625</v>
      </c>
      <c r="BC127" s="62">
        <v>4.6388889999999998</v>
      </c>
      <c r="BD127" s="62">
        <v>2.1526350000000001</v>
      </c>
      <c r="BE127" s="57">
        <v>3178800</v>
      </c>
      <c r="BF127" s="63">
        <v>43617</v>
      </c>
      <c r="BG127" s="62">
        <v>5.98</v>
      </c>
      <c r="BH127" s="62">
        <v>6.18</v>
      </c>
      <c r="BI127" s="62">
        <v>5.74</v>
      </c>
      <c r="BJ127" s="62">
        <v>6.03</v>
      </c>
      <c r="BK127" s="62">
        <v>5.9954840000000003</v>
      </c>
      <c r="BL127" s="57">
        <v>1226400</v>
      </c>
      <c r="BM127" s="63">
        <v>38749</v>
      </c>
      <c r="BN127" s="62">
        <v>27.305</v>
      </c>
      <c r="BO127" s="62">
        <v>29.969999000000001</v>
      </c>
      <c r="BP127" s="62">
        <v>26.385000000000002</v>
      </c>
      <c r="BQ127" s="62">
        <v>29.195</v>
      </c>
      <c r="BR127" s="62">
        <v>29.195</v>
      </c>
      <c r="BS127" s="57">
        <v>34776800</v>
      </c>
      <c r="BT127" s="63">
        <v>44256</v>
      </c>
      <c r="BU127" s="62">
        <v>52.41</v>
      </c>
      <c r="BV127" s="62">
        <v>62.240001999999997</v>
      </c>
      <c r="BW127" s="62">
        <v>50.25</v>
      </c>
      <c r="BX127" s="62">
        <v>57.459999000000003</v>
      </c>
      <c r="BY127" s="62">
        <v>57.459999000000003</v>
      </c>
      <c r="BZ127" s="57">
        <v>516563500</v>
      </c>
      <c r="CA127" s="63">
        <v>34790</v>
      </c>
      <c r="CB127" s="62">
        <v>8.7118400000000005</v>
      </c>
      <c r="CC127" s="62">
        <v>9.0099640000000001</v>
      </c>
      <c r="CD127" s="62">
        <v>8.347467</v>
      </c>
      <c r="CE127" s="62">
        <v>8.7118400000000005</v>
      </c>
      <c r="CF127" s="62">
        <v>4.8512729999999999</v>
      </c>
      <c r="CG127" s="57">
        <v>40994126</v>
      </c>
      <c r="CH127" s="63">
        <v>43952</v>
      </c>
      <c r="CI127" s="62">
        <v>511</v>
      </c>
      <c r="CJ127" s="62">
        <v>545.63000499999998</v>
      </c>
      <c r="CK127" s="62">
        <v>485.01001000000002</v>
      </c>
      <c r="CL127" s="62">
        <v>544</v>
      </c>
      <c r="CM127" s="62">
        <v>544</v>
      </c>
      <c r="CN127" s="57">
        <v>20979600</v>
      </c>
      <c r="CO127" s="63">
        <v>39569</v>
      </c>
      <c r="CP127" s="62">
        <v>36.060001</v>
      </c>
      <c r="CQ127" s="62">
        <v>41.09</v>
      </c>
      <c r="CR127" s="62">
        <v>36.049999</v>
      </c>
      <c r="CS127" s="62">
        <v>40.040000999999997</v>
      </c>
      <c r="CT127" s="62">
        <v>34.000011000000001</v>
      </c>
      <c r="CU127" s="57">
        <v>85917700</v>
      </c>
    </row>
    <row r="128" spans="2:99" x14ac:dyDescent="0.15">
      <c r="B128" s="63">
        <v>34820</v>
      </c>
      <c r="C128" s="57">
        <v>0.34151799999999999</v>
      </c>
      <c r="D128" s="57">
        <v>0.39620499999999997</v>
      </c>
      <c r="E128" s="57">
        <v>0.33482099999999998</v>
      </c>
      <c r="F128" s="57">
        <v>0.37109399999999998</v>
      </c>
      <c r="G128" s="57">
        <v>0.31637100000000001</v>
      </c>
      <c r="H128" s="57">
        <v>6384672000</v>
      </c>
      <c r="I128" s="63">
        <v>34820</v>
      </c>
      <c r="J128" s="57">
        <v>12.5</v>
      </c>
      <c r="K128" s="57">
        <v>14.1875</v>
      </c>
      <c r="L128" s="57">
        <v>12.40625</v>
      </c>
      <c r="M128" s="57">
        <v>14.15625</v>
      </c>
      <c r="N128" s="57">
        <v>7.1305339999999999</v>
      </c>
      <c r="O128" s="57">
        <v>57930400</v>
      </c>
      <c r="P128" s="63">
        <v>34820</v>
      </c>
      <c r="Q128" s="57">
        <v>10.065950000000001</v>
      </c>
      <c r="R128" s="57">
        <v>10.5036</v>
      </c>
      <c r="S128" s="57">
        <v>9.9930079999999997</v>
      </c>
      <c r="T128" s="57">
        <v>10.357716999999999</v>
      </c>
      <c r="U128" s="57">
        <v>7.2281639999999996</v>
      </c>
      <c r="V128" s="57">
        <v>115902891</v>
      </c>
      <c r="W128" s="63">
        <v>34820</v>
      </c>
      <c r="X128" s="57">
        <v>14.5</v>
      </c>
      <c r="Y128" s="57">
        <v>15.46875</v>
      </c>
      <c r="Z128" s="57">
        <v>14.21875</v>
      </c>
      <c r="AA128" s="57">
        <v>15.40625</v>
      </c>
      <c r="AB128" s="57">
        <v>8.1720089999999992</v>
      </c>
      <c r="AC128" s="57">
        <v>181672400</v>
      </c>
      <c r="AK128" s="63">
        <v>38412</v>
      </c>
      <c r="AL128" s="62">
        <v>42.060001</v>
      </c>
      <c r="AM128" s="62">
        <v>43.465000000000003</v>
      </c>
      <c r="AN128" s="62">
        <v>40.284999999999997</v>
      </c>
      <c r="AO128" s="62">
        <v>40.43</v>
      </c>
      <c r="AP128" s="62">
        <v>33.320480000000003</v>
      </c>
      <c r="AQ128" s="57">
        <v>28761800</v>
      </c>
      <c r="AR128" s="63">
        <v>34820</v>
      </c>
      <c r="AS128" s="62">
        <v>24.731376999999998</v>
      </c>
      <c r="AT128" s="62">
        <v>25.686907000000001</v>
      </c>
      <c r="AU128" s="62">
        <v>23.663429000000001</v>
      </c>
      <c r="AV128" s="62">
        <v>24.956205000000001</v>
      </c>
      <c r="AW128" s="62">
        <v>8.0287369999999996</v>
      </c>
      <c r="AX128" s="57">
        <v>22869877</v>
      </c>
      <c r="AY128" s="63">
        <v>34820</v>
      </c>
      <c r="AZ128" s="62">
        <v>4.6388889999999998</v>
      </c>
      <c r="BA128" s="62">
        <v>4.8333329999999997</v>
      </c>
      <c r="BB128" s="62">
        <v>4.5694439999999998</v>
      </c>
      <c r="BC128" s="62">
        <v>4.8194439999999998</v>
      </c>
      <c r="BD128" s="62">
        <v>2.236421</v>
      </c>
      <c r="BE128" s="57">
        <v>3299400</v>
      </c>
      <c r="BF128" s="63">
        <v>43647</v>
      </c>
      <c r="BG128" s="62">
        <v>6.05</v>
      </c>
      <c r="BH128" s="62">
        <v>6.49</v>
      </c>
      <c r="BI128" s="62">
        <v>5.96</v>
      </c>
      <c r="BJ128" s="62">
        <v>6.25</v>
      </c>
      <c r="BK128" s="62">
        <v>6.2444069999999998</v>
      </c>
      <c r="BL128" s="57">
        <v>929200</v>
      </c>
      <c r="BM128" s="63">
        <v>38777</v>
      </c>
      <c r="BN128" s="62">
        <v>29.219999000000001</v>
      </c>
      <c r="BO128" s="62">
        <v>30.35</v>
      </c>
      <c r="BP128" s="62">
        <v>28.514999</v>
      </c>
      <c r="BQ128" s="62">
        <v>30.105</v>
      </c>
      <c r="BR128" s="62">
        <v>30.105</v>
      </c>
      <c r="BS128" s="57">
        <v>24738000</v>
      </c>
      <c r="BT128" s="63">
        <v>44287</v>
      </c>
      <c r="BU128" s="62">
        <v>57.919998</v>
      </c>
      <c r="BV128" s="62">
        <v>63.439999</v>
      </c>
      <c r="BW128" s="62">
        <v>54.709999000000003</v>
      </c>
      <c r="BX128" s="62">
        <v>57.220001000000003</v>
      </c>
      <c r="BY128" s="62">
        <v>57.220001000000003</v>
      </c>
      <c r="BZ128" s="57">
        <v>343319800</v>
      </c>
      <c r="CA128" s="63">
        <v>34820</v>
      </c>
      <c r="CB128" s="62">
        <v>8.7118400000000005</v>
      </c>
      <c r="CC128" s="62">
        <v>10.931206</v>
      </c>
      <c r="CD128" s="62">
        <v>8.6455900000000003</v>
      </c>
      <c r="CE128" s="62">
        <v>10.798707</v>
      </c>
      <c r="CF128" s="62">
        <v>6.0729340000000001</v>
      </c>
      <c r="CG128" s="57">
        <v>82201838</v>
      </c>
      <c r="CH128" s="63">
        <v>43983</v>
      </c>
      <c r="CI128" s="62">
        <v>545.03997800000002</v>
      </c>
      <c r="CJ128" s="62">
        <v>549</v>
      </c>
      <c r="CK128" s="62">
        <v>498.07998700000002</v>
      </c>
      <c r="CL128" s="62">
        <v>510.040009</v>
      </c>
      <c r="CM128" s="62">
        <v>510.040009</v>
      </c>
      <c r="CN128" s="57">
        <v>25099100</v>
      </c>
      <c r="CO128" s="63">
        <v>39600</v>
      </c>
      <c r="CP128" s="62">
        <v>39.759998000000003</v>
      </c>
      <c r="CQ128" s="62">
        <v>42.5</v>
      </c>
      <c r="CR128" s="62">
        <v>37.520000000000003</v>
      </c>
      <c r="CS128" s="62">
        <v>37.799999</v>
      </c>
      <c r="CT128" s="62">
        <v>32.097907999999997</v>
      </c>
      <c r="CU128" s="57">
        <v>67252200</v>
      </c>
    </row>
    <row r="129" spans="2:99" x14ac:dyDescent="0.15">
      <c r="B129" s="63">
        <v>34851</v>
      </c>
      <c r="C129" s="57">
        <v>0.37388399999999999</v>
      </c>
      <c r="D129" s="57">
        <v>0.44754500000000003</v>
      </c>
      <c r="E129" s="57">
        <v>0.37053599999999998</v>
      </c>
      <c r="F129" s="57">
        <v>0.41462100000000002</v>
      </c>
      <c r="G129" s="57">
        <v>0.35445900000000002</v>
      </c>
      <c r="H129" s="57">
        <v>5521947200</v>
      </c>
      <c r="I129" s="63">
        <v>34851</v>
      </c>
      <c r="J129" s="57">
        <v>14.09375</v>
      </c>
      <c r="K129" s="57">
        <v>14.4375</v>
      </c>
      <c r="L129" s="57">
        <v>13.375</v>
      </c>
      <c r="M129" s="57">
        <v>13.40625</v>
      </c>
      <c r="N129" s="57">
        <v>6.8133220000000003</v>
      </c>
      <c r="O129" s="57">
        <v>63038400</v>
      </c>
      <c r="P129" s="63">
        <v>34851</v>
      </c>
      <c r="Q129" s="57">
        <v>10.430657999999999</v>
      </c>
      <c r="R129" s="57">
        <v>10.795367000000001</v>
      </c>
      <c r="S129" s="57">
        <v>9.9565380000000001</v>
      </c>
      <c r="T129" s="57">
        <v>10.284775</v>
      </c>
      <c r="U129" s="57">
        <v>7.1772640000000001</v>
      </c>
      <c r="V129" s="57">
        <v>111144293</v>
      </c>
      <c r="W129" s="63">
        <v>34851</v>
      </c>
      <c r="X129" s="57">
        <v>15.40625</v>
      </c>
      <c r="Y129" s="57">
        <v>16.5</v>
      </c>
      <c r="Z129" s="57">
        <v>14.96875</v>
      </c>
      <c r="AA129" s="57">
        <v>15.9375</v>
      </c>
      <c r="AB129" s="57">
        <v>8.4537980000000008</v>
      </c>
      <c r="AC129" s="57">
        <v>121921200</v>
      </c>
      <c r="AK129" s="63">
        <v>38443</v>
      </c>
      <c r="AL129" s="62">
        <v>40.630001</v>
      </c>
      <c r="AM129" s="62">
        <v>42.040000999999997</v>
      </c>
      <c r="AN129" s="62">
        <v>39.549999</v>
      </c>
      <c r="AO129" s="62">
        <v>41.07</v>
      </c>
      <c r="AP129" s="62">
        <v>33.847918999999997</v>
      </c>
      <c r="AQ129" s="57">
        <v>26955000</v>
      </c>
      <c r="AR129" s="63">
        <v>34851</v>
      </c>
      <c r="AS129" s="62">
        <v>24.956205000000001</v>
      </c>
      <c r="AT129" s="62">
        <v>26.473814000000001</v>
      </c>
      <c r="AU129" s="62">
        <v>23.944468000000001</v>
      </c>
      <c r="AV129" s="62">
        <v>25.181038000000001</v>
      </c>
      <c r="AW129" s="62">
        <v>8.1010690000000007</v>
      </c>
      <c r="AX129" s="57">
        <v>22745338</v>
      </c>
      <c r="AY129" s="63">
        <v>34851</v>
      </c>
      <c r="AZ129" s="62">
        <v>4.8194439999999998</v>
      </c>
      <c r="BA129" s="62">
        <v>5.1111110000000002</v>
      </c>
      <c r="BB129" s="62">
        <v>4.7916670000000003</v>
      </c>
      <c r="BC129" s="62">
        <v>5.1111110000000002</v>
      </c>
      <c r="BD129" s="62">
        <v>2.3717670000000002</v>
      </c>
      <c r="BE129" s="57">
        <v>4726800</v>
      </c>
      <c r="BF129" s="63">
        <v>43678</v>
      </c>
      <c r="BG129" s="62">
        <v>6.29</v>
      </c>
      <c r="BH129" s="62">
        <v>6.31</v>
      </c>
      <c r="BI129" s="62">
        <v>4.78</v>
      </c>
      <c r="BJ129" s="62">
        <v>5.21</v>
      </c>
      <c r="BK129" s="62">
        <v>5.2053370000000001</v>
      </c>
      <c r="BL129" s="57">
        <v>6681900</v>
      </c>
      <c r="BM129" s="63">
        <v>38808</v>
      </c>
      <c r="BN129" s="62">
        <v>30.030000999999999</v>
      </c>
      <c r="BO129" s="62">
        <v>30.055</v>
      </c>
      <c r="BP129" s="62">
        <v>26.92</v>
      </c>
      <c r="BQ129" s="62">
        <v>28.129999000000002</v>
      </c>
      <c r="BR129" s="62">
        <v>28.129999000000002</v>
      </c>
      <c r="BS129" s="57">
        <v>26202200</v>
      </c>
      <c r="BT129" s="63">
        <v>44317</v>
      </c>
      <c r="BU129" s="62">
        <v>57.599997999999999</v>
      </c>
      <c r="BV129" s="62">
        <v>60.720001000000003</v>
      </c>
      <c r="BW129" s="62">
        <v>53.52</v>
      </c>
      <c r="BX129" s="62">
        <v>59.310001</v>
      </c>
      <c r="BY129" s="62">
        <v>59.310001</v>
      </c>
      <c r="BZ129" s="57">
        <v>324490400</v>
      </c>
      <c r="CA129" s="63">
        <v>34851</v>
      </c>
      <c r="CB129" s="62">
        <v>10.831832</v>
      </c>
      <c r="CC129" s="62">
        <v>11.560579000000001</v>
      </c>
      <c r="CD129" s="62">
        <v>10.599958000000001</v>
      </c>
      <c r="CE129" s="62">
        <v>10.699332</v>
      </c>
      <c r="CF129" s="62">
        <v>6.0170459999999997</v>
      </c>
      <c r="CG129" s="57">
        <v>78575033</v>
      </c>
      <c r="CH129" s="63">
        <v>44013</v>
      </c>
      <c r="CI129" s="62">
        <v>510.040009</v>
      </c>
      <c r="CJ129" s="62">
        <v>594.30999799999995</v>
      </c>
      <c r="CK129" s="62">
        <v>505.45001200000002</v>
      </c>
      <c r="CL129" s="62">
        <v>580</v>
      </c>
      <c r="CM129" s="62">
        <v>580</v>
      </c>
      <c r="CN129" s="57">
        <v>18431300</v>
      </c>
      <c r="CO129" s="63">
        <v>39630</v>
      </c>
      <c r="CP129" s="62">
        <v>37.580002</v>
      </c>
      <c r="CQ129" s="62">
        <v>38.810001</v>
      </c>
      <c r="CR129" s="62">
        <v>32.43</v>
      </c>
      <c r="CS129" s="62">
        <v>32.540000999999997</v>
      </c>
      <c r="CT129" s="62">
        <v>27.631378000000002</v>
      </c>
      <c r="CU129" s="57">
        <v>136754100</v>
      </c>
    </row>
    <row r="130" spans="2:99" x14ac:dyDescent="0.15">
      <c r="B130" s="63">
        <v>34881</v>
      </c>
      <c r="C130" s="57">
        <v>0.41517900000000002</v>
      </c>
      <c r="D130" s="57">
        <v>0.44531300000000001</v>
      </c>
      <c r="E130" s="57">
        <v>0.38392900000000002</v>
      </c>
      <c r="F130" s="57">
        <v>0.40178599999999998</v>
      </c>
      <c r="G130" s="57">
        <v>0.34348600000000001</v>
      </c>
      <c r="H130" s="57">
        <v>5699579200</v>
      </c>
      <c r="I130" s="63">
        <v>34881</v>
      </c>
      <c r="J130" s="57">
        <v>13.4375</v>
      </c>
      <c r="K130" s="57">
        <v>14.375</v>
      </c>
      <c r="L130" s="57">
        <v>13.4375</v>
      </c>
      <c r="M130" s="57">
        <v>14.03125</v>
      </c>
      <c r="N130" s="57">
        <v>7.1309589999999998</v>
      </c>
      <c r="O130" s="57">
        <v>46767600</v>
      </c>
      <c r="P130" s="63">
        <v>34881</v>
      </c>
      <c r="Q130" s="57">
        <v>10.248303999999999</v>
      </c>
      <c r="R130" s="57">
        <v>11.305958</v>
      </c>
      <c r="S130" s="57">
        <v>10.138892</v>
      </c>
      <c r="T130" s="57">
        <v>11.233017</v>
      </c>
      <c r="U130" s="57">
        <v>7.8389949999999997</v>
      </c>
      <c r="V130" s="57">
        <v>102404777</v>
      </c>
      <c r="W130" s="63">
        <v>34881</v>
      </c>
      <c r="X130" s="57">
        <v>15.9375</v>
      </c>
      <c r="Y130" s="57">
        <v>16.71875</v>
      </c>
      <c r="Z130" s="57">
        <v>15.78125</v>
      </c>
      <c r="AA130" s="57">
        <v>16.40625</v>
      </c>
      <c r="AB130" s="57">
        <v>8.7343360000000008</v>
      </c>
      <c r="AC130" s="57">
        <v>106394400</v>
      </c>
      <c r="AK130" s="63">
        <v>38473</v>
      </c>
      <c r="AL130" s="62">
        <v>41.075001</v>
      </c>
      <c r="AM130" s="62">
        <v>44</v>
      </c>
      <c r="AN130" s="62">
        <v>40.950001</v>
      </c>
      <c r="AO130" s="62">
        <v>43.27</v>
      </c>
      <c r="AP130" s="62">
        <v>35.661059999999999</v>
      </c>
      <c r="AQ130" s="57">
        <v>24580400</v>
      </c>
      <c r="AR130" s="63">
        <v>34881</v>
      </c>
      <c r="AS130" s="62">
        <v>25.181038000000001</v>
      </c>
      <c r="AT130" s="62">
        <v>26.417605999999999</v>
      </c>
      <c r="AU130" s="62">
        <v>24.675166999999998</v>
      </c>
      <c r="AV130" s="62">
        <v>25.743113999999998</v>
      </c>
      <c r="AW130" s="62">
        <v>8.2818950000000005</v>
      </c>
      <c r="AX130" s="57">
        <v>23050013</v>
      </c>
      <c r="AY130" s="63">
        <v>34881</v>
      </c>
      <c r="AZ130" s="62">
        <v>5.0972220000000004</v>
      </c>
      <c r="BA130" s="62">
        <v>5.6666670000000003</v>
      </c>
      <c r="BB130" s="62">
        <v>5.0833329999999997</v>
      </c>
      <c r="BC130" s="62">
        <v>5.6111110000000002</v>
      </c>
      <c r="BD130" s="62">
        <v>2.6268159999999998</v>
      </c>
      <c r="BE130" s="57">
        <v>5167800</v>
      </c>
      <c r="BF130" s="63">
        <v>43709</v>
      </c>
      <c r="BG130" s="62">
        <v>5.07</v>
      </c>
      <c r="BH130" s="62">
        <v>5.48</v>
      </c>
      <c r="BI130" s="62">
        <v>4.9400000000000004</v>
      </c>
      <c r="BJ130" s="62">
        <v>5.0199999999999996</v>
      </c>
      <c r="BK130" s="62">
        <v>5.0155070000000004</v>
      </c>
      <c r="BL130" s="57">
        <v>2962800</v>
      </c>
      <c r="BM130" s="63">
        <v>38838</v>
      </c>
      <c r="BN130" s="62">
        <v>28.25</v>
      </c>
      <c r="BO130" s="62">
        <v>28.440000999999999</v>
      </c>
      <c r="BP130" s="62">
        <v>24.83</v>
      </c>
      <c r="BQ130" s="62">
        <v>26.48</v>
      </c>
      <c r="BR130" s="62">
        <v>26.48</v>
      </c>
      <c r="BS130" s="57">
        <v>45847200</v>
      </c>
      <c r="BT130" s="63">
        <v>44348</v>
      </c>
      <c r="BU130" s="62">
        <v>59.990001999999997</v>
      </c>
      <c r="BV130" s="62">
        <v>64.300003000000004</v>
      </c>
      <c r="BW130" s="62">
        <v>58.41</v>
      </c>
      <c r="BX130" s="62">
        <v>59.169998</v>
      </c>
      <c r="BY130" s="62">
        <v>59.169998</v>
      </c>
      <c r="BZ130" s="57">
        <v>356983500</v>
      </c>
      <c r="CA130" s="63">
        <v>34881</v>
      </c>
      <c r="CB130" s="62">
        <v>10.765582</v>
      </c>
      <c r="CC130" s="62">
        <v>11.163080000000001</v>
      </c>
      <c r="CD130" s="62">
        <v>9.8712110000000006</v>
      </c>
      <c r="CE130" s="62">
        <v>10.633082</v>
      </c>
      <c r="CF130" s="62">
        <v>5.979787</v>
      </c>
      <c r="CG130" s="57">
        <v>55125881</v>
      </c>
      <c r="CH130" s="63">
        <v>44044</v>
      </c>
      <c r="CI130" s="62">
        <v>585.01000999999997</v>
      </c>
      <c r="CJ130" s="62">
        <v>621.03997800000002</v>
      </c>
      <c r="CK130" s="62">
        <v>579</v>
      </c>
      <c r="CL130" s="62">
        <v>615.60998500000005</v>
      </c>
      <c r="CM130" s="62">
        <v>615.60998500000005</v>
      </c>
      <c r="CN130" s="57">
        <v>17431800</v>
      </c>
      <c r="CO130" s="63">
        <v>39661</v>
      </c>
      <c r="CP130" s="62">
        <v>32.07</v>
      </c>
      <c r="CQ130" s="62">
        <v>34</v>
      </c>
      <c r="CR130" s="62">
        <v>28.52</v>
      </c>
      <c r="CS130" s="62">
        <v>31.969999000000001</v>
      </c>
      <c r="CT130" s="62">
        <v>27.147359999999999</v>
      </c>
      <c r="CU130" s="57">
        <v>89942900</v>
      </c>
    </row>
    <row r="131" spans="2:99" x14ac:dyDescent="0.15">
      <c r="B131" s="63">
        <v>34912</v>
      </c>
      <c r="C131" s="57">
        <v>0.40067000000000003</v>
      </c>
      <c r="D131" s="57">
        <v>0.41294599999999998</v>
      </c>
      <c r="E131" s="57">
        <v>0.37388399999999999</v>
      </c>
      <c r="F131" s="57">
        <v>0.38392900000000002</v>
      </c>
      <c r="G131" s="57">
        <v>0.32822000000000001</v>
      </c>
      <c r="H131" s="57">
        <v>5292918400</v>
      </c>
      <c r="I131" s="63">
        <v>34912</v>
      </c>
      <c r="J131" s="57">
        <v>14</v>
      </c>
      <c r="K131" s="57">
        <v>15.59375</v>
      </c>
      <c r="L131" s="57">
        <v>13.84375</v>
      </c>
      <c r="M131" s="57">
        <v>15.34375</v>
      </c>
      <c r="N131" s="57">
        <v>7.7979979999999998</v>
      </c>
      <c r="O131" s="57">
        <v>59695600</v>
      </c>
      <c r="P131" s="63">
        <v>34912</v>
      </c>
      <c r="Q131" s="57">
        <v>11.269488000000001</v>
      </c>
      <c r="R131" s="57">
        <v>11.889492000000001</v>
      </c>
      <c r="S131" s="57">
        <v>11.087133</v>
      </c>
      <c r="T131" s="57">
        <v>11.780079000000001</v>
      </c>
      <c r="U131" s="57">
        <v>8.2737669999999994</v>
      </c>
      <c r="V131" s="57">
        <v>89934533</v>
      </c>
      <c r="W131" s="63">
        <v>34912</v>
      </c>
      <c r="X131" s="57">
        <v>16.40625</v>
      </c>
      <c r="Y131" s="57">
        <v>16.78125</v>
      </c>
      <c r="Z131" s="57">
        <v>15.65625</v>
      </c>
      <c r="AA131" s="57">
        <v>16.0625</v>
      </c>
      <c r="AB131" s="57">
        <v>8.5513300000000001</v>
      </c>
      <c r="AC131" s="57">
        <v>139493200</v>
      </c>
      <c r="AK131" s="63">
        <v>38504</v>
      </c>
      <c r="AL131" s="62">
        <v>43.169998</v>
      </c>
      <c r="AM131" s="62">
        <v>47.040000999999997</v>
      </c>
      <c r="AN131" s="62">
        <v>43.029998999999997</v>
      </c>
      <c r="AO131" s="62">
        <v>44.959999000000003</v>
      </c>
      <c r="AP131" s="62">
        <v>37.077511000000001</v>
      </c>
      <c r="AQ131" s="57">
        <v>20641000</v>
      </c>
      <c r="AR131" s="63">
        <v>34912</v>
      </c>
      <c r="AS131" s="62">
        <v>25.743113999999998</v>
      </c>
      <c r="AT131" s="62">
        <v>26.923475</v>
      </c>
      <c r="AU131" s="62">
        <v>25.293453</v>
      </c>
      <c r="AV131" s="62">
        <v>26.754852</v>
      </c>
      <c r="AW131" s="62">
        <v>8.7148800000000008</v>
      </c>
      <c r="AX131" s="57">
        <v>18361151</v>
      </c>
      <c r="AY131" s="63">
        <v>34912</v>
      </c>
      <c r="AZ131" s="62">
        <v>5.6111110000000002</v>
      </c>
      <c r="BA131" s="62">
        <v>6.0416670000000003</v>
      </c>
      <c r="BB131" s="62">
        <v>5.5277779999999996</v>
      </c>
      <c r="BC131" s="62">
        <v>5.8888889999999998</v>
      </c>
      <c r="BD131" s="62">
        <v>2.7568570000000001</v>
      </c>
      <c r="BE131" s="57">
        <v>5933700</v>
      </c>
      <c r="BF131" s="63">
        <v>43739</v>
      </c>
      <c r="BG131" s="62">
        <v>5.05</v>
      </c>
      <c r="BH131" s="62">
        <v>5.16</v>
      </c>
      <c r="BI131" s="62">
        <v>4.6500000000000004</v>
      </c>
      <c r="BJ131" s="62">
        <v>4.72</v>
      </c>
      <c r="BK131" s="62">
        <v>4.7157749999999998</v>
      </c>
      <c r="BL131" s="57">
        <v>6047700</v>
      </c>
      <c r="BM131" s="63">
        <v>38869</v>
      </c>
      <c r="BN131" s="62">
        <v>26.48</v>
      </c>
      <c r="BO131" s="62">
        <v>26.629999000000002</v>
      </c>
      <c r="BP131" s="62">
        <v>23.35</v>
      </c>
      <c r="BQ131" s="62">
        <v>24.85</v>
      </c>
      <c r="BR131" s="62">
        <v>24.85</v>
      </c>
      <c r="BS131" s="57">
        <v>39825800</v>
      </c>
      <c r="BT131" s="63">
        <v>44378</v>
      </c>
      <c r="BU131" s="62">
        <v>59.439999</v>
      </c>
      <c r="BV131" s="62">
        <v>59.73</v>
      </c>
      <c r="BW131" s="62">
        <v>54.860000999999997</v>
      </c>
      <c r="BX131" s="62">
        <v>58.73</v>
      </c>
      <c r="BY131" s="62">
        <v>58.73</v>
      </c>
      <c r="BZ131" s="57">
        <v>118206600</v>
      </c>
      <c r="CA131" s="63">
        <v>34912</v>
      </c>
      <c r="CB131" s="62">
        <v>10.699332</v>
      </c>
      <c r="CC131" s="62">
        <v>11.759328</v>
      </c>
      <c r="CD131" s="62">
        <v>10.06996</v>
      </c>
      <c r="CE131" s="62">
        <v>11.527454000000001</v>
      </c>
      <c r="CF131" s="62">
        <v>6.541639</v>
      </c>
      <c r="CG131" s="57">
        <v>61597982</v>
      </c>
      <c r="CH131" s="63">
        <v>44075</v>
      </c>
      <c r="CI131" s="62">
        <v>614.03997800000002</v>
      </c>
      <c r="CJ131" s="62">
        <v>635.85998500000005</v>
      </c>
      <c r="CK131" s="62">
        <v>591.59997599999997</v>
      </c>
      <c r="CL131" s="62">
        <v>624.34002699999996</v>
      </c>
      <c r="CM131" s="62">
        <v>624.34002699999996</v>
      </c>
      <c r="CN131" s="57">
        <v>22378800</v>
      </c>
      <c r="CO131" s="63">
        <v>39692</v>
      </c>
      <c r="CP131" s="62">
        <v>32.540000999999997</v>
      </c>
      <c r="CQ131" s="62">
        <v>32.889999000000003</v>
      </c>
      <c r="CR131" s="62">
        <v>22.49</v>
      </c>
      <c r="CS131" s="62">
        <v>26.08</v>
      </c>
      <c r="CT131" s="62">
        <v>22.145861</v>
      </c>
      <c r="CU131" s="57">
        <v>105845400</v>
      </c>
    </row>
    <row r="132" spans="2:99" x14ac:dyDescent="0.15">
      <c r="B132" s="63">
        <v>34943</v>
      </c>
      <c r="C132" s="57">
        <v>0.38392900000000002</v>
      </c>
      <c r="D132" s="57">
        <v>0.40625</v>
      </c>
      <c r="E132" s="57">
        <v>0.31026799999999999</v>
      </c>
      <c r="F132" s="57">
        <v>0.33258900000000002</v>
      </c>
      <c r="G132" s="57">
        <v>0.28510600000000003</v>
      </c>
      <c r="H132" s="57">
        <v>7311483200</v>
      </c>
      <c r="I132" s="63">
        <v>34943</v>
      </c>
      <c r="J132" s="57">
        <v>15.25</v>
      </c>
      <c r="K132" s="57">
        <v>17.21875</v>
      </c>
      <c r="L132" s="57">
        <v>15.03125</v>
      </c>
      <c r="M132" s="57">
        <v>16.8125</v>
      </c>
      <c r="N132" s="57">
        <v>8.6143350000000005</v>
      </c>
      <c r="O132" s="57">
        <v>76944800</v>
      </c>
      <c r="P132" s="63">
        <v>34943</v>
      </c>
      <c r="Q132" s="57">
        <v>11.780079000000001</v>
      </c>
      <c r="R132" s="57">
        <v>13.165971000000001</v>
      </c>
      <c r="S132" s="57">
        <v>11.743608</v>
      </c>
      <c r="T132" s="57">
        <v>12.947146</v>
      </c>
      <c r="U132" s="57">
        <v>9.0934570000000008</v>
      </c>
      <c r="V132" s="57">
        <v>97978637</v>
      </c>
      <c r="W132" s="63">
        <v>34943</v>
      </c>
      <c r="X132" s="57">
        <v>16.0625</v>
      </c>
      <c r="Y132" s="57">
        <v>17.65625</v>
      </c>
      <c r="Z132" s="57">
        <v>15.84375</v>
      </c>
      <c r="AA132" s="57">
        <v>17.25</v>
      </c>
      <c r="AB132" s="57">
        <v>9.1835319999999996</v>
      </c>
      <c r="AC132" s="57">
        <v>122182400</v>
      </c>
      <c r="AK132" s="63">
        <v>38534</v>
      </c>
      <c r="AL132" s="62">
        <v>44.959999000000003</v>
      </c>
      <c r="AM132" s="62">
        <v>50</v>
      </c>
      <c r="AN132" s="62">
        <v>44.049999</v>
      </c>
      <c r="AO132" s="62">
        <v>47.310001</v>
      </c>
      <c r="AP132" s="62">
        <v>39.015521999999997</v>
      </c>
      <c r="AQ132" s="57">
        <v>14225800</v>
      </c>
      <c r="AR132" s="63">
        <v>34943</v>
      </c>
      <c r="AS132" s="62">
        <v>26.530021999999999</v>
      </c>
      <c r="AT132" s="62">
        <v>27.822797999999999</v>
      </c>
      <c r="AU132" s="62">
        <v>26.024152999999998</v>
      </c>
      <c r="AV132" s="62">
        <v>27.597967000000001</v>
      </c>
      <c r="AW132" s="62">
        <v>8.9895069999999997</v>
      </c>
      <c r="AX132" s="57">
        <v>22886776</v>
      </c>
      <c r="AY132" s="63">
        <v>34943</v>
      </c>
      <c r="AZ132" s="62">
        <v>5.8888889999999998</v>
      </c>
      <c r="BA132" s="62">
        <v>5.9861110000000002</v>
      </c>
      <c r="BB132" s="62">
        <v>5.7222220000000004</v>
      </c>
      <c r="BC132" s="62">
        <v>5.9444439999999998</v>
      </c>
      <c r="BD132" s="62">
        <v>2.7828650000000001</v>
      </c>
      <c r="BE132" s="57">
        <v>4279500</v>
      </c>
      <c r="BF132" s="63">
        <v>43770</v>
      </c>
      <c r="BG132" s="62">
        <v>4.8</v>
      </c>
      <c r="BH132" s="62">
        <v>5.15</v>
      </c>
      <c r="BI132" s="62">
        <v>4.68</v>
      </c>
      <c r="BJ132" s="62">
        <v>4.7699999999999996</v>
      </c>
      <c r="BK132" s="62">
        <v>4.7657309999999997</v>
      </c>
      <c r="BL132" s="57">
        <v>3182700</v>
      </c>
      <c r="BM132" s="63">
        <v>38899</v>
      </c>
      <c r="BN132" s="62">
        <v>25.049999</v>
      </c>
      <c r="BO132" s="62">
        <v>26.389999</v>
      </c>
      <c r="BP132" s="62">
        <v>24.004999000000002</v>
      </c>
      <c r="BQ132" s="62">
        <v>25.01</v>
      </c>
      <c r="BR132" s="62">
        <v>25.01</v>
      </c>
      <c r="BS132" s="57">
        <v>22263000</v>
      </c>
      <c r="CA132" s="63">
        <v>34943</v>
      </c>
      <c r="CB132" s="62">
        <v>11.461204</v>
      </c>
      <c r="CC132" s="62">
        <v>12.3887</v>
      </c>
      <c r="CD132" s="62">
        <v>11.461204</v>
      </c>
      <c r="CE132" s="62">
        <v>12.322450999999999</v>
      </c>
      <c r="CF132" s="62">
        <v>6.9927859999999997</v>
      </c>
      <c r="CG132" s="57">
        <v>43081304</v>
      </c>
      <c r="CH132" s="63">
        <v>44105</v>
      </c>
      <c r="CI132" s="62">
        <v>627.30999799999995</v>
      </c>
      <c r="CJ132" s="62">
        <v>663.70001200000002</v>
      </c>
      <c r="CK132" s="62">
        <v>572.46002199999998</v>
      </c>
      <c r="CL132" s="62">
        <v>603.82000700000003</v>
      </c>
      <c r="CM132" s="62">
        <v>603.82000700000003</v>
      </c>
      <c r="CN132" s="57">
        <v>22663200</v>
      </c>
      <c r="CO132" s="63">
        <v>39722</v>
      </c>
      <c r="CP132" s="62">
        <v>25.82</v>
      </c>
      <c r="CQ132" s="62">
        <v>25.91</v>
      </c>
      <c r="CR132" s="62">
        <v>18.34</v>
      </c>
      <c r="CS132" s="62">
        <v>21.200001</v>
      </c>
      <c r="CT132" s="62">
        <v>18.002005</v>
      </c>
      <c r="CU132" s="57">
        <v>118688500</v>
      </c>
    </row>
    <row r="133" spans="2:99" x14ac:dyDescent="0.15">
      <c r="B133" s="63">
        <v>34973</v>
      </c>
      <c r="C133" s="57">
        <v>0.33705400000000002</v>
      </c>
      <c r="D133" s="57">
        <v>0.35323700000000002</v>
      </c>
      <c r="E133" s="57">
        <v>0.30022300000000002</v>
      </c>
      <c r="F133" s="57">
        <v>0.32421899999999998</v>
      </c>
      <c r="G133" s="57">
        <v>0.27793099999999998</v>
      </c>
      <c r="H133" s="57">
        <v>6498508800</v>
      </c>
      <c r="I133" s="63">
        <v>34973</v>
      </c>
      <c r="J133" s="57">
        <v>16.8125</v>
      </c>
      <c r="K133" s="57">
        <v>18.25</v>
      </c>
      <c r="L133" s="57">
        <v>16</v>
      </c>
      <c r="M133" s="57">
        <v>16.4375</v>
      </c>
      <c r="N133" s="57">
        <v>8.4221979999999999</v>
      </c>
      <c r="O133" s="57">
        <v>78438400</v>
      </c>
      <c r="P133" s="63">
        <v>34973</v>
      </c>
      <c r="Q133" s="57">
        <v>12.874204000000001</v>
      </c>
      <c r="R133" s="57">
        <v>13.165971000000001</v>
      </c>
      <c r="S133" s="57">
        <v>11.233017</v>
      </c>
      <c r="T133" s="57">
        <v>11.853021</v>
      </c>
      <c r="U133" s="57">
        <v>8.324999</v>
      </c>
      <c r="V133" s="57">
        <v>104372788</v>
      </c>
      <c r="W133" s="63">
        <v>34973</v>
      </c>
      <c r="X133" s="57">
        <v>17.25</v>
      </c>
      <c r="Y133" s="57">
        <v>18.46875</v>
      </c>
      <c r="Z133" s="57">
        <v>17.09375</v>
      </c>
      <c r="AA133" s="57">
        <v>17.96875</v>
      </c>
      <c r="AB133" s="57">
        <v>9.5988509999999998</v>
      </c>
      <c r="AC133" s="57">
        <v>129486400</v>
      </c>
      <c r="AK133" s="63">
        <v>38565</v>
      </c>
      <c r="AL133" s="62">
        <v>47.209999000000003</v>
      </c>
      <c r="AM133" s="62">
        <v>49.790000999999997</v>
      </c>
      <c r="AN133" s="62">
        <v>45.599997999999999</v>
      </c>
      <c r="AO133" s="62">
        <v>49.110000999999997</v>
      </c>
      <c r="AP133" s="62">
        <v>40.499927999999997</v>
      </c>
      <c r="AQ133" s="57">
        <v>26173600</v>
      </c>
      <c r="AR133" s="63">
        <v>34973</v>
      </c>
      <c r="AS133" s="62">
        <v>27.597967000000001</v>
      </c>
      <c r="AT133" s="62">
        <v>29.509027</v>
      </c>
      <c r="AU133" s="62">
        <v>26.530021999999999</v>
      </c>
      <c r="AV133" s="62">
        <v>28.553497</v>
      </c>
      <c r="AW133" s="62">
        <v>9.3007530000000003</v>
      </c>
      <c r="AX133" s="57">
        <v>25694889</v>
      </c>
      <c r="AY133" s="63">
        <v>34973</v>
      </c>
      <c r="AZ133" s="62">
        <v>5.9444439999999998</v>
      </c>
      <c r="BA133" s="62">
        <v>6.5694439999999998</v>
      </c>
      <c r="BB133" s="62">
        <v>5.9305560000000002</v>
      </c>
      <c r="BC133" s="62">
        <v>6.1527779999999996</v>
      </c>
      <c r="BD133" s="62">
        <v>2.9027240000000001</v>
      </c>
      <c r="BE133" s="57">
        <v>5920200</v>
      </c>
      <c r="BF133" s="63">
        <v>43800</v>
      </c>
      <c r="BG133" s="62">
        <v>4.75</v>
      </c>
      <c r="BH133" s="62">
        <v>5.03</v>
      </c>
      <c r="BI133" s="62">
        <v>4.62</v>
      </c>
      <c r="BJ133" s="62">
        <v>4.97</v>
      </c>
      <c r="BK133" s="62">
        <v>4.9655519999999997</v>
      </c>
      <c r="BL133" s="57">
        <v>5369700</v>
      </c>
      <c r="BM133" s="63">
        <v>38930</v>
      </c>
      <c r="BN133" s="62">
        <v>25</v>
      </c>
      <c r="BO133" s="62">
        <v>29.465</v>
      </c>
      <c r="BP133" s="62">
        <v>24.450001</v>
      </c>
      <c r="BQ133" s="62">
        <v>29.18</v>
      </c>
      <c r="BR133" s="62">
        <v>29.18</v>
      </c>
      <c r="BS133" s="57">
        <v>31848800</v>
      </c>
      <c r="CA133" s="63">
        <v>34973</v>
      </c>
      <c r="CB133" s="62">
        <v>12.355575999999999</v>
      </c>
      <c r="CC133" s="62">
        <v>12.984947999999999</v>
      </c>
      <c r="CD133" s="62">
        <v>10.964331</v>
      </c>
      <c r="CE133" s="62">
        <v>11.129955000000001</v>
      </c>
      <c r="CF133" s="62">
        <v>6.3160629999999998</v>
      </c>
      <c r="CG133" s="57">
        <v>53637950</v>
      </c>
      <c r="CH133" s="63">
        <v>44136</v>
      </c>
      <c r="CI133" s="62">
        <v>605.09997599999997</v>
      </c>
      <c r="CJ133" s="62">
        <v>663.07000700000003</v>
      </c>
      <c r="CK133" s="62">
        <v>578.76000999999997</v>
      </c>
      <c r="CL133" s="62">
        <v>651.98999000000003</v>
      </c>
      <c r="CM133" s="62">
        <v>651.98999000000003</v>
      </c>
      <c r="CN133" s="57">
        <v>21704000</v>
      </c>
      <c r="CO133" s="63">
        <v>39753</v>
      </c>
      <c r="CP133" s="62">
        <v>21.27</v>
      </c>
      <c r="CQ133" s="62">
        <v>22.6</v>
      </c>
      <c r="CR133" s="62">
        <v>16.23</v>
      </c>
      <c r="CS133" s="62">
        <v>21.59</v>
      </c>
      <c r="CT133" s="62">
        <v>18.333172000000001</v>
      </c>
      <c r="CU133" s="57">
        <v>74912900</v>
      </c>
    </row>
    <row r="134" spans="2:99" x14ac:dyDescent="0.15">
      <c r="B134" s="63">
        <v>35004</v>
      </c>
      <c r="C134" s="57">
        <v>0.32700899999999999</v>
      </c>
      <c r="D134" s="57">
        <v>0.37946400000000002</v>
      </c>
      <c r="E134" s="57">
        <v>0.31696400000000002</v>
      </c>
      <c r="F134" s="57">
        <v>0.34040199999999998</v>
      </c>
      <c r="G134" s="57">
        <v>0.29180400000000001</v>
      </c>
      <c r="H134" s="57">
        <v>4864294400</v>
      </c>
      <c r="I134" s="63">
        <v>35004</v>
      </c>
      <c r="J134" s="57">
        <v>16.46875</v>
      </c>
      <c r="K134" s="57">
        <v>18.46875</v>
      </c>
      <c r="L134" s="57">
        <v>16.40625</v>
      </c>
      <c r="M134" s="57">
        <v>17.875</v>
      </c>
      <c r="N134" s="57">
        <v>9.1587409999999991</v>
      </c>
      <c r="O134" s="57">
        <v>57288800</v>
      </c>
      <c r="P134" s="63">
        <v>35004</v>
      </c>
      <c r="Q134" s="57">
        <v>11.780079000000001</v>
      </c>
      <c r="R134" s="57">
        <v>12.983617000000001</v>
      </c>
      <c r="S134" s="57">
        <v>11.743608</v>
      </c>
      <c r="T134" s="57">
        <v>12.400083</v>
      </c>
      <c r="U134" s="57">
        <v>8.7551679999999994</v>
      </c>
      <c r="V134" s="57">
        <v>69700217</v>
      </c>
      <c r="W134" s="63">
        <v>35004</v>
      </c>
      <c r="X134" s="57">
        <v>17.96875</v>
      </c>
      <c r="Y134" s="57">
        <v>19.21875</v>
      </c>
      <c r="Z134" s="57">
        <v>17.59375</v>
      </c>
      <c r="AA134" s="57">
        <v>18.9375</v>
      </c>
      <c r="AB134" s="57">
        <v>10.11636</v>
      </c>
      <c r="AC134" s="57">
        <v>109902400</v>
      </c>
      <c r="AK134" s="63">
        <v>38596</v>
      </c>
      <c r="AL134" s="62">
        <v>49.099997999999999</v>
      </c>
      <c r="AM134" s="62">
        <v>51.889999000000003</v>
      </c>
      <c r="AN134" s="62">
        <v>48.759998000000003</v>
      </c>
      <c r="AO134" s="62">
        <v>51.080002</v>
      </c>
      <c r="AP134" s="62">
        <v>42.174332</v>
      </c>
      <c r="AQ134" s="57">
        <v>25339700</v>
      </c>
      <c r="AR134" s="63">
        <v>35004</v>
      </c>
      <c r="AS134" s="62">
        <v>28.609705000000002</v>
      </c>
      <c r="AT134" s="62">
        <v>29.452819999999999</v>
      </c>
      <c r="AU134" s="62">
        <v>27.822797999999999</v>
      </c>
      <c r="AV134" s="62">
        <v>28.328666999999999</v>
      </c>
      <c r="AW134" s="62">
        <v>9.3337590000000006</v>
      </c>
      <c r="AX134" s="57">
        <v>16519321</v>
      </c>
      <c r="AY134" s="63">
        <v>35004</v>
      </c>
      <c r="AZ134" s="62">
        <v>6.1666670000000003</v>
      </c>
      <c r="BA134" s="62">
        <v>6.6527779999999996</v>
      </c>
      <c r="BB134" s="62">
        <v>6.1666670000000003</v>
      </c>
      <c r="BC134" s="62">
        <v>6.6527779999999996</v>
      </c>
      <c r="BD134" s="62">
        <v>3.138611</v>
      </c>
      <c r="BE134" s="57">
        <v>3772800</v>
      </c>
      <c r="BF134" s="63">
        <v>43831</v>
      </c>
      <c r="BG134" s="62">
        <v>4.9800000000000004</v>
      </c>
      <c r="BH134" s="62">
        <v>6.21</v>
      </c>
      <c r="BI134" s="62">
        <v>4.88</v>
      </c>
      <c r="BJ134" s="62">
        <v>5.21</v>
      </c>
      <c r="BK134" s="62">
        <v>5.2053370000000001</v>
      </c>
      <c r="BL134" s="57">
        <v>4243600</v>
      </c>
      <c r="BM134" s="63">
        <v>38961</v>
      </c>
      <c r="BN134" s="62">
        <v>29.114999999999998</v>
      </c>
      <c r="BO134" s="62">
        <v>29.6</v>
      </c>
      <c r="BP134" s="62">
        <v>27.445</v>
      </c>
      <c r="BQ134" s="62">
        <v>28.934999000000001</v>
      </c>
      <c r="BR134" s="62">
        <v>28.934999000000001</v>
      </c>
      <c r="BS134" s="57">
        <v>21523200</v>
      </c>
      <c r="CA134" s="63">
        <v>35004</v>
      </c>
      <c r="CB134" s="62">
        <v>10.964331</v>
      </c>
      <c r="CC134" s="62">
        <v>12.58745</v>
      </c>
      <c r="CD134" s="62">
        <v>10.964331</v>
      </c>
      <c r="CE134" s="62">
        <v>12.488075</v>
      </c>
      <c r="CF134" s="62">
        <v>7.1413270000000004</v>
      </c>
      <c r="CG134" s="57">
        <v>52491532</v>
      </c>
      <c r="CH134" s="63">
        <v>44166</v>
      </c>
      <c r="CI134" s="62">
        <v>656.70001200000002</v>
      </c>
      <c r="CJ134" s="62">
        <v>681.71002199999998</v>
      </c>
      <c r="CK134" s="62">
        <v>634.46997099999999</v>
      </c>
      <c r="CL134" s="62">
        <v>661.54998799999998</v>
      </c>
      <c r="CM134" s="62">
        <v>661.54998799999998</v>
      </c>
      <c r="CN134" s="57">
        <v>25373400</v>
      </c>
      <c r="CO134" s="63">
        <v>39783</v>
      </c>
      <c r="CP134" s="62">
        <v>20.950001</v>
      </c>
      <c r="CQ134" s="62">
        <v>23.030000999999999</v>
      </c>
      <c r="CR134" s="62">
        <v>18.110001</v>
      </c>
      <c r="CS134" s="62">
        <v>19.079999999999998</v>
      </c>
      <c r="CT134" s="62">
        <v>16.201803000000002</v>
      </c>
      <c r="CU134" s="57">
        <v>64791600</v>
      </c>
    </row>
    <row r="135" spans="2:99" x14ac:dyDescent="0.15">
      <c r="B135" s="63">
        <v>35034</v>
      </c>
      <c r="C135" s="57">
        <v>0.33928599999999998</v>
      </c>
      <c r="D135" s="57">
        <v>0.35825899999999999</v>
      </c>
      <c r="E135" s="57">
        <v>0.28236600000000001</v>
      </c>
      <c r="F135" s="57">
        <v>0.28459800000000002</v>
      </c>
      <c r="G135" s="57">
        <v>0.244727</v>
      </c>
      <c r="H135" s="57">
        <v>6560243200</v>
      </c>
      <c r="I135" s="63">
        <v>35034</v>
      </c>
      <c r="J135" s="57">
        <v>17.9375</v>
      </c>
      <c r="K135" s="57">
        <v>18.6875</v>
      </c>
      <c r="L135" s="57">
        <v>16.96875</v>
      </c>
      <c r="M135" s="57">
        <v>17.40625</v>
      </c>
      <c r="N135" s="57">
        <v>8.9911150000000006</v>
      </c>
      <c r="O135" s="57">
        <v>52530400</v>
      </c>
      <c r="P135" s="63">
        <v>35034</v>
      </c>
      <c r="Q135" s="57">
        <v>12.363613000000001</v>
      </c>
      <c r="R135" s="57">
        <v>13.165971000000001</v>
      </c>
      <c r="S135" s="57">
        <v>11.707138</v>
      </c>
      <c r="T135" s="57">
        <v>12.071846000000001</v>
      </c>
      <c r="U135" s="57">
        <v>8.5234190000000005</v>
      </c>
      <c r="V135" s="57">
        <v>70465212</v>
      </c>
      <c r="W135" s="63">
        <v>35034</v>
      </c>
      <c r="X135" s="57">
        <v>18.9375</v>
      </c>
      <c r="Y135" s="57">
        <v>20.09375</v>
      </c>
      <c r="Z135" s="57">
        <v>17.65625</v>
      </c>
      <c r="AA135" s="57">
        <v>18.5625</v>
      </c>
      <c r="AB135" s="57">
        <v>9.9450640000000003</v>
      </c>
      <c r="AC135" s="57">
        <v>164910000</v>
      </c>
      <c r="AK135" s="63">
        <v>38626</v>
      </c>
      <c r="AL135" s="62">
        <v>50.799999</v>
      </c>
      <c r="AM135" s="62">
        <v>55.5</v>
      </c>
      <c r="AN135" s="62">
        <v>49.279998999999997</v>
      </c>
      <c r="AO135" s="62">
        <v>53.259998000000003</v>
      </c>
      <c r="AP135" s="62">
        <v>43.974254999999999</v>
      </c>
      <c r="AQ135" s="57">
        <v>29943600</v>
      </c>
      <c r="AR135" s="63">
        <v>35034</v>
      </c>
      <c r="AS135" s="62">
        <v>28.553497</v>
      </c>
      <c r="AT135" s="62">
        <v>30.970427000000001</v>
      </c>
      <c r="AU135" s="62">
        <v>28.49729</v>
      </c>
      <c r="AV135" s="62">
        <v>30.071103999999998</v>
      </c>
      <c r="AW135" s="62">
        <v>9.9078560000000007</v>
      </c>
      <c r="AX135" s="57">
        <v>21126564</v>
      </c>
      <c r="AY135" s="63">
        <v>35034</v>
      </c>
      <c r="AZ135" s="62">
        <v>6.6388889999999998</v>
      </c>
      <c r="BA135" s="62">
        <v>6.9166670000000003</v>
      </c>
      <c r="BB135" s="62">
        <v>6.5694439999999998</v>
      </c>
      <c r="BC135" s="62">
        <v>6.6111110000000002</v>
      </c>
      <c r="BD135" s="62">
        <v>3.1189529999999999</v>
      </c>
      <c r="BE135" s="57">
        <v>4841100</v>
      </c>
      <c r="BF135" s="63">
        <v>43862</v>
      </c>
      <c r="BG135" s="62">
        <v>5.38</v>
      </c>
      <c r="BH135" s="62">
        <v>7</v>
      </c>
      <c r="BI135" s="62">
        <v>5.26</v>
      </c>
      <c r="BJ135" s="62">
        <v>6.11</v>
      </c>
      <c r="BK135" s="62">
        <v>6.1045319999999998</v>
      </c>
      <c r="BL135" s="57">
        <v>9354500</v>
      </c>
      <c r="BM135" s="63">
        <v>38991</v>
      </c>
      <c r="BN135" s="62">
        <v>28.485001</v>
      </c>
      <c r="BO135" s="62">
        <v>29.75</v>
      </c>
      <c r="BP135" s="62">
        <v>27.709999</v>
      </c>
      <c r="BQ135" s="62">
        <v>27.815000999999999</v>
      </c>
      <c r="BR135" s="62">
        <v>27.815000999999999</v>
      </c>
      <c r="BS135" s="57">
        <v>22262800</v>
      </c>
      <c r="CA135" s="63">
        <v>35034</v>
      </c>
      <c r="CB135" s="62">
        <v>12.3887</v>
      </c>
      <c r="CC135" s="62">
        <v>12.951822999999999</v>
      </c>
      <c r="CD135" s="62">
        <v>12.024327</v>
      </c>
      <c r="CE135" s="62">
        <v>12.918697999999999</v>
      </c>
      <c r="CF135" s="62">
        <v>7.3875820000000001</v>
      </c>
      <c r="CG135" s="57">
        <v>38054114</v>
      </c>
      <c r="CH135" s="63">
        <v>44197</v>
      </c>
      <c r="CI135" s="62">
        <v>666.59002699999996</v>
      </c>
      <c r="CJ135" s="62">
        <v>671</v>
      </c>
      <c r="CK135" s="62">
        <v>604.09002699999996</v>
      </c>
      <c r="CL135" s="62">
        <v>607.55999799999995</v>
      </c>
      <c r="CM135" s="62">
        <v>607.55999799999995</v>
      </c>
      <c r="CN135" s="57">
        <v>23665500</v>
      </c>
      <c r="CO135" s="63">
        <v>39814</v>
      </c>
      <c r="CP135" s="62">
        <v>19.190000999999999</v>
      </c>
      <c r="CQ135" s="62">
        <v>20.99</v>
      </c>
      <c r="CR135" s="62">
        <v>16.889999</v>
      </c>
      <c r="CS135" s="62">
        <v>19.309999000000001</v>
      </c>
      <c r="CT135" s="62">
        <v>16.397107999999999</v>
      </c>
      <c r="CU135" s="57">
        <v>85751100</v>
      </c>
    </row>
    <row r="136" spans="2:99" x14ac:dyDescent="0.15">
      <c r="B136" s="63">
        <v>35065</v>
      </c>
      <c r="C136" s="57">
        <v>0.28794599999999998</v>
      </c>
      <c r="D136" s="57">
        <v>0.31696400000000002</v>
      </c>
      <c r="E136" s="57">
        <v>0.239816</v>
      </c>
      <c r="F136" s="57">
        <v>0.24665200000000001</v>
      </c>
      <c r="G136" s="57">
        <v>0.21209700000000001</v>
      </c>
      <c r="H136" s="57">
        <v>10300214400</v>
      </c>
      <c r="I136" s="63">
        <v>35065</v>
      </c>
      <c r="J136" s="57">
        <v>17.34375</v>
      </c>
      <c r="K136" s="57">
        <v>17.59375</v>
      </c>
      <c r="L136" s="57">
        <v>16.09375</v>
      </c>
      <c r="M136" s="57">
        <v>17.46875</v>
      </c>
      <c r="N136" s="57">
        <v>9.0233989999999995</v>
      </c>
      <c r="O136" s="57">
        <v>91330000</v>
      </c>
      <c r="P136" s="63">
        <v>35065</v>
      </c>
      <c r="Q136" s="57">
        <v>12.144788</v>
      </c>
      <c r="R136" s="57">
        <v>13.603621</v>
      </c>
      <c r="S136" s="57">
        <v>11.269488000000001</v>
      </c>
      <c r="T136" s="57">
        <v>13.421267</v>
      </c>
      <c r="U136" s="57">
        <v>9.4761880000000005</v>
      </c>
      <c r="V136" s="57">
        <v>158993486</v>
      </c>
      <c r="W136" s="63">
        <v>35065</v>
      </c>
      <c r="X136" s="57">
        <v>18.5625</v>
      </c>
      <c r="Y136" s="57">
        <v>19</v>
      </c>
      <c r="Z136" s="57">
        <v>18.03125</v>
      </c>
      <c r="AA136" s="57">
        <v>18.84375</v>
      </c>
      <c r="AB136" s="57">
        <v>10.095741</v>
      </c>
      <c r="AC136" s="57">
        <v>138021600</v>
      </c>
      <c r="AK136" s="63">
        <v>38657</v>
      </c>
      <c r="AL136" s="62">
        <v>53.299999</v>
      </c>
      <c r="AM136" s="62">
        <v>60.779998999999997</v>
      </c>
      <c r="AN136" s="62">
        <v>52.07</v>
      </c>
      <c r="AO136" s="62">
        <v>60.150002000000001</v>
      </c>
      <c r="AP136" s="62">
        <v>49.662990999999998</v>
      </c>
      <c r="AQ136" s="57">
        <v>24066000</v>
      </c>
      <c r="AR136" s="63">
        <v>35065</v>
      </c>
      <c r="AS136" s="62">
        <v>29.958689</v>
      </c>
      <c r="AT136" s="62">
        <v>31.982165999999999</v>
      </c>
      <c r="AU136" s="62">
        <v>29.902481000000002</v>
      </c>
      <c r="AV136" s="62">
        <v>30.970427000000001</v>
      </c>
      <c r="AW136" s="62">
        <v>10.204167</v>
      </c>
      <c r="AX136" s="57">
        <v>29370768</v>
      </c>
      <c r="AY136" s="63">
        <v>35065</v>
      </c>
      <c r="AZ136" s="62">
        <v>6.5972220000000004</v>
      </c>
      <c r="BA136" s="62">
        <v>7.0416670000000003</v>
      </c>
      <c r="BB136" s="62">
        <v>6.2361110000000002</v>
      </c>
      <c r="BC136" s="62">
        <v>6.9444439999999998</v>
      </c>
      <c r="BD136" s="62">
        <v>3.2982</v>
      </c>
      <c r="BE136" s="57">
        <v>9128700</v>
      </c>
      <c r="BF136" s="63">
        <v>43891</v>
      </c>
      <c r="BG136" s="62">
        <v>6.24</v>
      </c>
      <c r="BH136" s="62">
        <v>6.81</v>
      </c>
      <c r="BI136" s="62">
        <v>4.07</v>
      </c>
      <c r="BJ136" s="62">
        <v>5.31</v>
      </c>
      <c r="BK136" s="62">
        <v>5.3052479999999997</v>
      </c>
      <c r="BL136" s="57">
        <v>10812700</v>
      </c>
      <c r="BM136" s="63">
        <v>39022</v>
      </c>
      <c r="BN136" s="62">
        <v>28.299999</v>
      </c>
      <c r="BO136" s="62">
        <v>28.450001</v>
      </c>
      <c r="BP136" s="62">
        <v>25.52</v>
      </c>
      <c r="BQ136" s="62">
        <v>26.605</v>
      </c>
      <c r="BR136" s="62">
        <v>26.605</v>
      </c>
      <c r="BS136" s="57">
        <v>45897200</v>
      </c>
      <c r="CA136" s="63">
        <v>35065</v>
      </c>
      <c r="CB136" s="62">
        <v>12.852449</v>
      </c>
      <c r="CC136" s="62">
        <v>13.581196</v>
      </c>
      <c r="CD136" s="62">
        <v>11.527454000000001</v>
      </c>
      <c r="CE136" s="62">
        <v>13.581196</v>
      </c>
      <c r="CF136" s="62">
        <v>7.7664309999999999</v>
      </c>
      <c r="CG136" s="57">
        <v>65380262</v>
      </c>
      <c r="CH136" s="63">
        <v>44228</v>
      </c>
      <c r="CI136" s="62">
        <v>611.01000999999997</v>
      </c>
      <c r="CJ136" s="62">
        <v>628.29998799999998</v>
      </c>
      <c r="CK136" s="62">
        <v>585.45001200000002</v>
      </c>
      <c r="CL136" s="62">
        <v>613.419983</v>
      </c>
      <c r="CM136" s="62">
        <v>613.419983</v>
      </c>
      <c r="CN136" s="57">
        <v>21420000</v>
      </c>
      <c r="CO136" s="63">
        <v>39845</v>
      </c>
      <c r="CP136" s="62">
        <v>18.329999999999998</v>
      </c>
      <c r="CQ136" s="62">
        <v>20.9</v>
      </c>
      <c r="CR136" s="62">
        <v>18.299999</v>
      </c>
      <c r="CS136" s="62">
        <v>19.329999999999998</v>
      </c>
      <c r="CT136" s="62">
        <v>16.414090999999999</v>
      </c>
      <c r="CU136" s="57">
        <v>83612900</v>
      </c>
    </row>
    <row r="137" spans="2:99" x14ac:dyDescent="0.15">
      <c r="B137" s="63">
        <v>35096</v>
      </c>
      <c r="C137" s="57">
        <v>0.245536</v>
      </c>
      <c r="D137" s="57">
        <v>0.27008900000000002</v>
      </c>
      <c r="E137" s="57">
        <v>0.24330399999999999</v>
      </c>
      <c r="F137" s="57">
        <v>0.245536</v>
      </c>
      <c r="G137" s="57">
        <v>0.21113699999999999</v>
      </c>
      <c r="H137" s="57">
        <v>4652099200</v>
      </c>
      <c r="I137" s="63">
        <v>35096</v>
      </c>
      <c r="J137" s="57">
        <v>17.5</v>
      </c>
      <c r="K137" s="57">
        <v>19.0625</v>
      </c>
      <c r="L137" s="57">
        <v>17</v>
      </c>
      <c r="M137" s="57">
        <v>18.4375</v>
      </c>
      <c r="N137" s="57">
        <v>9.5238019999999999</v>
      </c>
      <c r="O137" s="57">
        <v>81660400</v>
      </c>
      <c r="P137" s="63">
        <v>35096</v>
      </c>
      <c r="Q137" s="57">
        <v>13.348325000000001</v>
      </c>
      <c r="R137" s="57">
        <v>13.968329000000001</v>
      </c>
      <c r="S137" s="57">
        <v>12.983617000000001</v>
      </c>
      <c r="T137" s="57">
        <v>13.384796</v>
      </c>
      <c r="U137" s="57">
        <v>9.5019539999999996</v>
      </c>
      <c r="V137" s="57">
        <v>114664574</v>
      </c>
      <c r="W137" s="63">
        <v>35096</v>
      </c>
      <c r="X137" s="57">
        <v>18.84375</v>
      </c>
      <c r="Y137" s="57">
        <v>21.09375</v>
      </c>
      <c r="Z137" s="57">
        <v>18.71875</v>
      </c>
      <c r="AA137" s="57">
        <v>20.1875</v>
      </c>
      <c r="AB137" s="57">
        <v>10.815676</v>
      </c>
      <c r="AC137" s="57">
        <v>152669200</v>
      </c>
      <c r="AK137" s="63">
        <v>38687</v>
      </c>
      <c r="AL137" s="62">
        <v>60.18</v>
      </c>
      <c r="AM137" s="62">
        <v>62.5</v>
      </c>
      <c r="AN137" s="62">
        <v>59.34</v>
      </c>
      <c r="AO137" s="62">
        <v>61.419998</v>
      </c>
      <c r="AP137" s="62">
        <v>50.761330000000001</v>
      </c>
      <c r="AQ137" s="57">
        <v>24464800</v>
      </c>
      <c r="AR137" s="63">
        <v>35096</v>
      </c>
      <c r="AS137" s="62">
        <v>30.801804000000001</v>
      </c>
      <c r="AT137" s="62">
        <v>33.668396000000001</v>
      </c>
      <c r="AU137" s="62">
        <v>29.115573999999999</v>
      </c>
      <c r="AV137" s="62">
        <v>29.733858000000001</v>
      </c>
      <c r="AW137" s="62">
        <v>9.8965979999999991</v>
      </c>
      <c r="AX137" s="57">
        <v>35225395</v>
      </c>
      <c r="AY137" s="63">
        <v>35096</v>
      </c>
      <c r="AZ137" s="62">
        <v>6.9722220000000004</v>
      </c>
      <c r="BA137" s="62">
        <v>7.4027779999999996</v>
      </c>
      <c r="BB137" s="62">
        <v>6.9305560000000002</v>
      </c>
      <c r="BC137" s="62">
        <v>7</v>
      </c>
      <c r="BD137" s="62">
        <v>3.3245849999999999</v>
      </c>
      <c r="BE137" s="57">
        <v>5994000</v>
      </c>
      <c r="BF137" s="63">
        <v>43922</v>
      </c>
      <c r="BG137" s="62">
        <v>4.84</v>
      </c>
      <c r="BH137" s="62">
        <v>6.49</v>
      </c>
      <c r="BI137" s="62">
        <v>4.7</v>
      </c>
      <c r="BJ137" s="62">
        <v>6.14</v>
      </c>
      <c r="BK137" s="62">
        <v>6.1345049999999999</v>
      </c>
      <c r="BL137" s="57">
        <v>4138100</v>
      </c>
      <c r="BM137" s="63">
        <v>39052</v>
      </c>
      <c r="BN137" s="62">
        <v>27.325001</v>
      </c>
      <c r="BO137" s="62">
        <v>28.735001</v>
      </c>
      <c r="BP137" s="62">
        <v>26.504999000000002</v>
      </c>
      <c r="BQ137" s="62">
        <v>28.440000999999999</v>
      </c>
      <c r="BR137" s="62">
        <v>28.440000999999999</v>
      </c>
      <c r="BS137" s="57">
        <v>23345400</v>
      </c>
      <c r="CA137" s="63">
        <v>35096</v>
      </c>
      <c r="CB137" s="62">
        <v>13.581196</v>
      </c>
      <c r="CC137" s="62">
        <v>14.608067</v>
      </c>
      <c r="CD137" s="62">
        <v>13.051197999999999</v>
      </c>
      <c r="CE137" s="62">
        <v>13.74682</v>
      </c>
      <c r="CF137" s="62">
        <v>7.9286219999999998</v>
      </c>
      <c r="CG137" s="57">
        <v>55619092</v>
      </c>
      <c r="CH137" s="63">
        <v>44256</v>
      </c>
      <c r="CI137" s="62">
        <v>618.39001499999995</v>
      </c>
      <c r="CJ137" s="62">
        <v>657.84002699999996</v>
      </c>
      <c r="CK137" s="62">
        <v>598.01000999999997</v>
      </c>
      <c r="CL137" s="62">
        <v>617.02002000000005</v>
      </c>
      <c r="CM137" s="62">
        <v>617.02002000000005</v>
      </c>
      <c r="CN137" s="57">
        <v>29713000</v>
      </c>
      <c r="CO137" s="63">
        <v>39873</v>
      </c>
      <c r="CP137" s="62">
        <v>18.68</v>
      </c>
      <c r="CQ137" s="62">
        <v>21.65</v>
      </c>
      <c r="CR137" s="62">
        <v>18.469999000000001</v>
      </c>
      <c r="CS137" s="62">
        <v>18.870000999999998</v>
      </c>
      <c r="CT137" s="62">
        <v>16.023481</v>
      </c>
      <c r="CU137" s="57">
        <v>111038000</v>
      </c>
    </row>
    <row r="138" spans="2:99" x14ac:dyDescent="0.15">
      <c r="B138" s="63">
        <v>35125</v>
      </c>
      <c r="C138" s="57">
        <v>0.24665200000000001</v>
      </c>
      <c r="D138" s="57">
        <v>0.24665200000000001</v>
      </c>
      <c r="E138" s="57">
        <v>0.20535700000000001</v>
      </c>
      <c r="F138" s="57">
        <v>0.219308</v>
      </c>
      <c r="G138" s="57">
        <v>0.188584</v>
      </c>
      <c r="H138" s="57">
        <v>3346750400</v>
      </c>
      <c r="I138" s="63">
        <v>35125</v>
      </c>
      <c r="J138" s="57">
        <v>18.625</v>
      </c>
      <c r="K138" s="57">
        <v>20.34375</v>
      </c>
      <c r="L138" s="57">
        <v>17.75</v>
      </c>
      <c r="M138" s="57">
        <v>20.03125</v>
      </c>
      <c r="N138" s="57">
        <v>10.427689000000001</v>
      </c>
      <c r="O138" s="57">
        <v>75536800</v>
      </c>
      <c r="P138" s="63">
        <v>35125</v>
      </c>
      <c r="Q138" s="57">
        <v>13.603621</v>
      </c>
      <c r="R138" s="57">
        <v>14.661275</v>
      </c>
      <c r="S138" s="57">
        <v>12.874204000000001</v>
      </c>
      <c r="T138" s="57">
        <v>14.405979</v>
      </c>
      <c r="U138" s="57">
        <v>10.226899</v>
      </c>
      <c r="V138" s="57">
        <v>101411174</v>
      </c>
      <c r="W138" s="63">
        <v>35125</v>
      </c>
      <c r="X138" s="57">
        <v>20.25</v>
      </c>
      <c r="Y138" s="57">
        <v>21.34375</v>
      </c>
      <c r="Z138" s="57">
        <v>19.96875</v>
      </c>
      <c r="AA138" s="57">
        <v>20.6875</v>
      </c>
      <c r="AB138" s="57">
        <v>11.083555</v>
      </c>
      <c r="AC138" s="57">
        <v>140495600</v>
      </c>
      <c r="AK138" s="63">
        <v>38718</v>
      </c>
      <c r="AL138" s="62">
        <v>61.669998</v>
      </c>
      <c r="AM138" s="62">
        <v>65.699996999999996</v>
      </c>
      <c r="AN138" s="62">
        <v>61.09</v>
      </c>
      <c r="AO138" s="62">
        <v>63.32</v>
      </c>
      <c r="AP138" s="62">
        <v>52.331612</v>
      </c>
      <c r="AQ138" s="57">
        <v>28575300</v>
      </c>
      <c r="AR138" s="63">
        <v>35125</v>
      </c>
      <c r="AS138" s="62">
        <v>29.846273</v>
      </c>
      <c r="AT138" s="62">
        <v>29.958689</v>
      </c>
      <c r="AU138" s="62">
        <v>27.485551999999998</v>
      </c>
      <c r="AV138" s="62">
        <v>27.822797999999999</v>
      </c>
      <c r="AW138" s="62">
        <v>9.2605249999999995</v>
      </c>
      <c r="AX138" s="57">
        <v>35212498</v>
      </c>
      <c r="AY138" s="63">
        <v>35125</v>
      </c>
      <c r="AZ138" s="62">
        <v>7.0277779999999996</v>
      </c>
      <c r="BA138" s="62">
        <v>7.2638889999999998</v>
      </c>
      <c r="BB138" s="62">
        <v>6.8055560000000002</v>
      </c>
      <c r="BC138" s="62">
        <v>7.1666670000000003</v>
      </c>
      <c r="BD138" s="62">
        <v>3.403743</v>
      </c>
      <c r="BE138" s="57">
        <v>5850900</v>
      </c>
      <c r="BF138" s="63">
        <v>43952</v>
      </c>
      <c r="BG138" s="62">
        <v>6.5</v>
      </c>
      <c r="BH138" s="62">
        <v>6.5</v>
      </c>
      <c r="BI138" s="62">
        <v>5.38</v>
      </c>
      <c r="BJ138" s="62">
        <v>5.68</v>
      </c>
      <c r="BK138" s="62">
        <v>5.6749159999999996</v>
      </c>
      <c r="BL138" s="57">
        <v>4982800</v>
      </c>
      <c r="BM138" s="63">
        <v>39083</v>
      </c>
      <c r="BN138" s="62">
        <v>28.35</v>
      </c>
      <c r="BO138" s="62">
        <v>28.549999</v>
      </c>
      <c r="BP138" s="62">
        <v>25.815000999999999</v>
      </c>
      <c r="BQ138" s="62">
        <v>27.299999</v>
      </c>
      <c r="BR138" s="62">
        <v>27.299999</v>
      </c>
      <c r="BS138" s="57">
        <v>34492000</v>
      </c>
      <c r="CA138" s="63">
        <v>35125</v>
      </c>
      <c r="CB138" s="62">
        <v>13.779945</v>
      </c>
      <c r="CC138" s="62">
        <v>14.078068999999999</v>
      </c>
      <c r="CD138" s="62">
        <v>12.951822999999999</v>
      </c>
      <c r="CE138" s="62">
        <v>13.647444999999999</v>
      </c>
      <c r="CF138" s="62">
        <v>7.8713090000000001</v>
      </c>
      <c r="CG138" s="57">
        <v>47659057</v>
      </c>
      <c r="CH138" s="63">
        <v>44287</v>
      </c>
      <c r="CI138" s="62">
        <v>618</v>
      </c>
      <c r="CJ138" s="62">
        <v>683.04998799999998</v>
      </c>
      <c r="CK138" s="62">
        <v>600.15997300000004</v>
      </c>
      <c r="CL138" s="62">
        <v>673.45001200000002</v>
      </c>
      <c r="CM138" s="62">
        <v>673.45001200000002</v>
      </c>
      <c r="CN138" s="57">
        <v>19349100</v>
      </c>
      <c r="CO138" s="63">
        <v>39904</v>
      </c>
      <c r="CP138" s="62">
        <v>18.799999</v>
      </c>
      <c r="CQ138" s="62">
        <v>21.01</v>
      </c>
      <c r="CR138" s="62">
        <v>18.41</v>
      </c>
      <c r="CS138" s="62">
        <v>20.58</v>
      </c>
      <c r="CT138" s="62">
        <v>17.475529000000002</v>
      </c>
      <c r="CU138" s="57">
        <v>74663200</v>
      </c>
    </row>
    <row r="139" spans="2:99" x14ac:dyDescent="0.15">
      <c r="B139" s="63">
        <v>35156</v>
      </c>
      <c r="C139" s="57">
        <v>0.22433</v>
      </c>
      <c r="D139" s="57">
        <v>0.23660700000000001</v>
      </c>
      <c r="E139" s="57">
        <v>0.21205399999999999</v>
      </c>
      <c r="F139" s="57">
        <v>0.21763399999999999</v>
      </c>
      <c r="G139" s="57">
        <v>0.187144</v>
      </c>
      <c r="H139" s="57">
        <v>2867076800</v>
      </c>
      <c r="I139" s="63">
        <v>35156</v>
      </c>
      <c r="J139" s="57">
        <v>20.21875</v>
      </c>
      <c r="K139" s="57">
        <v>20.6875</v>
      </c>
      <c r="L139" s="57">
        <v>18.6875</v>
      </c>
      <c r="M139" s="57">
        <v>19.96875</v>
      </c>
      <c r="N139" s="57">
        <v>10.395153000000001</v>
      </c>
      <c r="O139" s="57">
        <v>65572000</v>
      </c>
      <c r="P139" s="63">
        <v>35156</v>
      </c>
      <c r="Q139" s="57">
        <v>14.478921</v>
      </c>
      <c r="R139" s="57">
        <v>14.807157999999999</v>
      </c>
      <c r="S139" s="57">
        <v>13.165971000000001</v>
      </c>
      <c r="T139" s="57">
        <v>14.150683000000001</v>
      </c>
      <c r="U139" s="57">
        <v>10.045665</v>
      </c>
      <c r="V139" s="57">
        <v>82197189</v>
      </c>
      <c r="W139" s="63">
        <v>35156</v>
      </c>
      <c r="X139" s="57">
        <v>20.78125</v>
      </c>
      <c r="Y139" s="57">
        <v>21.125</v>
      </c>
      <c r="Z139" s="57">
        <v>19.5625</v>
      </c>
      <c r="AA139" s="57">
        <v>20.375</v>
      </c>
      <c r="AB139" s="57">
        <v>10.949824</v>
      </c>
      <c r="AC139" s="57">
        <v>146452800</v>
      </c>
      <c r="AK139" s="63">
        <v>38749</v>
      </c>
      <c r="AL139" s="62">
        <v>63.32</v>
      </c>
      <c r="AM139" s="62">
        <v>68.430000000000007</v>
      </c>
      <c r="AN139" s="62">
        <v>61.959999000000003</v>
      </c>
      <c r="AO139" s="62">
        <v>67</v>
      </c>
      <c r="AP139" s="62">
        <v>55.372993000000001</v>
      </c>
      <c r="AQ139" s="57">
        <v>27605100</v>
      </c>
      <c r="AR139" s="63">
        <v>35156</v>
      </c>
      <c r="AS139" s="62">
        <v>28.216251</v>
      </c>
      <c r="AT139" s="62">
        <v>30.464558</v>
      </c>
      <c r="AU139" s="62">
        <v>26.530021999999999</v>
      </c>
      <c r="AV139" s="62">
        <v>29.227989000000001</v>
      </c>
      <c r="AW139" s="62">
        <v>9.7282229999999998</v>
      </c>
      <c r="AX139" s="57">
        <v>38544338</v>
      </c>
      <c r="AY139" s="63">
        <v>35156</v>
      </c>
      <c r="AZ139" s="62">
        <v>7.1527779999999996</v>
      </c>
      <c r="BA139" s="62">
        <v>7.3888889999999998</v>
      </c>
      <c r="BB139" s="62">
        <v>7.0277779999999996</v>
      </c>
      <c r="BC139" s="62">
        <v>7.3194439999999998</v>
      </c>
      <c r="BD139" s="62">
        <v>3.5015719999999999</v>
      </c>
      <c r="BE139" s="57">
        <v>3466800</v>
      </c>
      <c r="BF139" s="63">
        <v>43983</v>
      </c>
      <c r="BG139" s="62">
        <v>5.74</v>
      </c>
      <c r="BH139" s="62">
        <v>8</v>
      </c>
      <c r="BI139" s="62">
        <v>5.74</v>
      </c>
      <c r="BJ139" s="62">
        <v>7.64</v>
      </c>
      <c r="BK139" s="62">
        <v>7.6331619999999996</v>
      </c>
      <c r="BL139" s="57">
        <v>4199100</v>
      </c>
      <c r="BM139" s="63">
        <v>39114</v>
      </c>
      <c r="BN139" s="62">
        <v>27.385000000000002</v>
      </c>
      <c r="BO139" s="62">
        <v>29.389999</v>
      </c>
      <c r="BP139" s="62">
        <v>26.51</v>
      </c>
      <c r="BQ139" s="62">
        <v>27.25</v>
      </c>
      <c r="BR139" s="62">
        <v>27.25</v>
      </c>
      <c r="BS139" s="57">
        <v>36899600</v>
      </c>
      <c r="CA139" s="63">
        <v>35156</v>
      </c>
      <c r="CB139" s="62">
        <v>13.713695</v>
      </c>
      <c r="CC139" s="62">
        <v>13.978694000000001</v>
      </c>
      <c r="CD139" s="62">
        <v>12.223076000000001</v>
      </c>
      <c r="CE139" s="62">
        <v>12.885573000000001</v>
      </c>
      <c r="CF139" s="62">
        <v>7.431889</v>
      </c>
      <c r="CG139" s="57">
        <v>78948616</v>
      </c>
      <c r="CH139" s="63">
        <v>44317</v>
      </c>
      <c r="CI139" s="62">
        <v>679.09997599999997</v>
      </c>
      <c r="CJ139" s="62">
        <v>712.40997300000004</v>
      </c>
      <c r="CK139" s="62">
        <v>669.54998799999998</v>
      </c>
      <c r="CL139" s="62">
        <v>694.53002900000001</v>
      </c>
      <c r="CM139" s="62">
        <v>694.53002900000001</v>
      </c>
      <c r="CN139" s="57">
        <v>17810100</v>
      </c>
      <c r="CO139" s="63">
        <v>39934</v>
      </c>
      <c r="CP139" s="62">
        <v>20.799999</v>
      </c>
      <c r="CQ139" s="62">
        <v>24.879999000000002</v>
      </c>
      <c r="CR139" s="62">
        <v>20.450001</v>
      </c>
      <c r="CS139" s="62">
        <v>23.41</v>
      </c>
      <c r="CT139" s="62">
        <v>19.878627999999999</v>
      </c>
      <c r="CU139" s="57">
        <v>83399000</v>
      </c>
    </row>
    <row r="140" spans="2:99" x14ac:dyDescent="0.15">
      <c r="B140" s="63">
        <v>35186</v>
      </c>
      <c r="C140" s="57">
        <v>0.21763399999999999</v>
      </c>
      <c r="D140" s="57">
        <v>0.25781300000000001</v>
      </c>
      <c r="E140" s="57">
        <v>0.20982100000000001</v>
      </c>
      <c r="F140" s="57">
        <v>0.23325899999999999</v>
      </c>
      <c r="G140" s="57">
        <v>0.20058000000000001</v>
      </c>
      <c r="H140" s="57">
        <v>3603902400</v>
      </c>
      <c r="I140" s="63">
        <v>35186</v>
      </c>
      <c r="J140" s="57">
        <v>19.875</v>
      </c>
      <c r="K140" s="57">
        <v>20.6875</v>
      </c>
      <c r="L140" s="57">
        <v>18.9375</v>
      </c>
      <c r="M140" s="57">
        <v>20.28125</v>
      </c>
      <c r="N140" s="57">
        <v>10.557833</v>
      </c>
      <c r="O140" s="57">
        <v>59375200</v>
      </c>
      <c r="P140" s="63">
        <v>35186</v>
      </c>
      <c r="Q140" s="57">
        <v>14.077742000000001</v>
      </c>
      <c r="R140" s="57">
        <v>14.223625</v>
      </c>
      <c r="S140" s="57">
        <v>13.238913</v>
      </c>
      <c r="T140" s="57">
        <v>13.348325000000001</v>
      </c>
      <c r="U140" s="57">
        <v>9.5186820000000001</v>
      </c>
      <c r="V140" s="57">
        <v>85864159</v>
      </c>
      <c r="W140" s="63">
        <v>35186</v>
      </c>
      <c r="X140" s="57">
        <v>20.375</v>
      </c>
      <c r="Y140" s="57">
        <v>23.9375</v>
      </c>
      <c r="Z140" s="57">
        <v>19.75</v>
      </c>
      <c r="AA140" s="57">
        <v>23</v>
      </c>
      <c r="AB140" s="57">
        <v>12.360531999999999</v>
      </c>
      <c r="AC140" s="57">
        <v>185225600</v>
      </c>
      <c r="AK140" s="63">
        <v>38777</v>
      </c>
      <c r="AL140" s="62">
        <v>67.099997999999999</v>
      </c>
      <c r="AM140" s="62">
        <v>71.949996999999996</v>
      </c>
      <c r="AN140" s="62">
        <v>66.139999000000003</v>
      </c>
      <c r="AO140" s="62">
        <v>71.459998999999996</v>
      </c>
      <c r="AP140" s="62">
        <v>59.123260000000002</v>
      </c>
      <c r="AQ140" s="57">
        <v>25942700</v>
      </c>
      <c r="AR140" s="63">
        <v>35186</v>
      </c>
      <c r="AS140" s="62">
        <v>29.003159</v>
      </c>
      <c r="AT140" s="62">
        <v>29.509027</v>
      </c>
      <c r="AU140" s="62">
        <v>27.710381999999999</v>
      </c>
      <c r="AV140" s="62">
        <v>28.047628</v>
      </c>
      <c r="AW140" s="62">
        <v>9.4450339999999997</v>
      </c>
      <c r="AX140" s="57">
        <v>25193623</v>
      </c>
      <c r="AY140" s="63">
        <v>35186</v>
      </c>
      <c r="AZ140" s="62">
        <v>7.3333329999999997</v>
      </c>
      <c r="BA140" s="62">
        <v>7.7638889999999998</v>
      </c>
      <c r="BB140" s="62">
        <v>7.3333329999999997</v>
      </c>
      <c r="BC140" s="62">
        <v>7.7222220000000004</v>
      </c>
      <c r="BD140" s="62">
        <v>3.6942560000000002</v>
      </c>
      <c r="BE140" s="57">
        <v>3536100</v>
      </c>
      <c r="BF140" s="63">
        <v>44013</v>
      </c>
      <c r="BG140" s="62">
        <v>7.76</v>
      </c>
      <c r="BH140" s="62">
        <v>11.71</v>
      </c>
      <c r="BI140" s="62">
        <v>7.64</v>
      </c>
      <c r="BJ140" s="62">
        <v>9.4600000000000009</v>
      </c>
      <c r="BK140" s="62">
        <v>9.4515329999999995</v>
      </c>
      <c r="BL140" s="57">
        <v>8644200</v>
      </c>
      <c r="BM140" s="63">
        <v>39142</v>
      </c>
      <c r="BN140" s="62">
        <v>27.25</v>
      </c>
      <c r="BO140" s="62">
        <v>27.704999999999998</v>
      </c>
      <c r="BP140" s="62">
        <v>25.375</v>
      </c>
      <c r="BQ140" s="62">
        <v>26.66</v>
      </c>
      <c r="BR140" s="62">
        <v>26.66</v>
      </c>
      <c r="BS140" s="57">
        <v>45358600</v>
      </c>
      <c r="CA140" s="63">
        <v>35186</v>
      </c>
      <c r="CB140" s="62">
        <v>12.852449</v>
      </c>
      <c r="CC140" s="62">
        <v>14.144318</v>
      </c>
      <c r="CD140" s="62">
        <v>12.223076000000001</v>
      </c>
      <c r="CE140" s="62">
        <v>13.74682</v>
      </c>
      <c r="CF140" s="62">
        <v>7.9966799999999996</v>
      </c>
      <c r="CG140" s="57">
        <v>73836900</v>
      </c>
      <c r="CH140" s="63">
        <v>44348</v>
      </c>
      <c r="CI140" s="62">
        <v>697.53002900000001</v>
      </c>
      <c r="CJ140" s="62">
        <v>726.65997300000004</v>
      </c>
      <c r="CK140" s="62">
        <v>670.23999000000003</v>
      </c>
      <c r="CL140" s="62">
        <v>721.45001200000002</v>
      </c>
      <c r="CM140" s="62">
        <v>721.45001200000002</v>
      </c>
      <c r="CN140" s="57">
        <v>18680800</v>
      </c>
      <c r="CO140" s="63">
        <v>39965</v>
      </c>
      <c r="CP140" s="62">
        <v>23.52</v>
      </c>
      <c r="CQ140" s="62">
        <v>24.530000999999999</v>
      </c>
      <c r="CR140" s="62">
        <v>17.540001</v>
      </c>
      <c r="CS140" s="62">
        <v>18.52</v>
      </c>
      <c r="CT140" s="62">
        <v>15.726279</v>
      </c>
      <c r="CU140" s="57">
        <v>151568000</v>
      </c>
    </row>
    <row r="141" spans="2:99" x14ac:dyDescent="0.15">
      <c r="B141" s="63">
        <v>35217</v>
      </c>
      <c r="C141" s="57">
        <v>0.23102700000000001</v>
      </c>
      <c r="D141" s="57">
        <v>0.23214299999999999</v>
      </c>
      <c r="E141" s="57">
        <v>0.17522299999999999</v>
      </c>
      <c r="F141" s="57">
        <v>0.1875</v>
      </c>
      <c r="G141" s="57">
        <v>0.16123199999999999</v>
      </c>
      <c r="H141" s="57">
        <v>4673939200</v>
      </c>
      <c r="I141" s="63">
        <v>35217</v>
      </c>
      <c r="J141" s="57">
        <v>20.1875</v>
      </c>
      <c r="K141" s="57">
        <v>21.15625</v>
      </c>
      <c r="L141" s="57">
        <v>19.5625</v>
      </c>
      <c r="M141" s="57">
        <v>20.65625</v>
      </c>
      <c r="N141" s="57">
        <v>10.753047</v>
      </c>
      <c r="O141" s="57">
        <v>61731600</v>
      </c>
      <c r="P141" s="63">
        <v>35217</v>
      </c>
      <c r="Q141" s="57">
        <v>13.348325000000001</v>
      </c>
      <c r="R141" s="57">
        <v>13.931858</v>
      </c>
      <c r="S141" s="57">
        <v>12.655379</v>
      </c>
      <c r="T141" s="57">
        <v>13.020087999999999</v>
      </c>
      <c r="U141" s="57">
        <v>9.2846159999999998</v>
      </c>
      <c r="V141" s="57">
        <v>86715183</v>
      </c>
      <c r="W141" s="63">
        <v>35217</v>
      </c>
      <c r="X141" s="57">
        <v>23</v>
      </c>
      <c r="Y141" s="57">
        <v>24.75</v>
      </c>
      <c r="Z141" s="57">
        <v>22.875</v>
      </c>
      <c r="AA141" s="57">
        <v>24.5</v>
      </c>
      <c r="AB141" s="57">
        <v>13.166655</v>
      </c>
      <c r="AC141" s="57">
        <v>115830600</v>
      </c>
      <c r="AK141" s="63">
        <v>38808</v>
      </c>
      <c r="AL141" s="62">
        <v>72.050003000000004</v>
      </c>
      <c r="AM141" s="62">
        <v>73.290001000000004</v>
      </c>
      <c r="AN141" s="62">
        <v>60.049999</v>
      </c>
      <c r="AO141" s="62">
        <v>62.009998000000003</v>
      </c>
      <c r="AP141" s="62">
        <v>51.304687999999999</v>
      </c>
      <c r="AQ141" s="57">
        <v>34608800</v>
      </c>
      <c r="AR141" s="63">
        <v>35217</v>
      </c>
      <c r="AS141" s="62">
        <v>27.935213000000001</v>
      </c>
      <c r="AT141" s="62">
        <v>28.665913</v>
      </c>
      <c r="AU141" s="62">
        <v>26.979683000000001</v>
      </c>
      <c r="AV141" s="62">
        <v>28.665913</v>
      </c>
      <c r="AW141" s="62">
        <v>9.6532440000000008</v>
      </c>
      <c r="AX141" s="57">
        <v>21549995</v>
      </c>
      <c r="AY141" s="63">
        <v>35217</v>
      </c>
      <c r="AZ141" s="62">
        <v>7.7361110000000002</v>
      </c>
      <c r="BA141" s="62">
        <v>7.7916670000000003</v>
      </c>
      <c r="BB141" s="62">
        <v>7.4027779999999996</v>
      </c>
      <c r="BC141" s="62">
        <v>7.4861110000000002</v>
      </c>
      <c r="BD141" s="62">
        <v>3.581305</v>
      </c>
      <c r="BE141" s="57">
        <v>5616000</v>
      </c>
      <c r="BF141" s="63">
        <v>44044</v>
      </c>
      <c r="BG141" s="62">
        <v>9.56</v>
      </c>
      <c r="BH141" s="62">
        <v>10.39</v>
      </c>
      <c r="BI141" s="62">
        <v>8.75</v>
      </c>
      <c r="BJ141" s="62">
        <v>10.36</v>
      </c>
      <c r="BK141" s="62">
        <v>10.350728</v>
      </c>
      <c r="BL141" s="57">
        <v>4318000</v>
      </c>
      <c r="BM141" s="63">
        <v>39173</v>
      </c>
      <c r="BN141" s="62">
        <v>26.445</v>
      </c>
      <c r="BO141" s="62">
        <v>28.9</v>
      </c>
      <c r="BP141" s="62">
        <v>26.25</v>
      </c>
      <c r="BQ141" s="62">
        <v>27.305</v>
      </c>
      <c r="BR141" s="62">
        <v>27.305</v>
      </c>
      <c r="BS141" s="57">
        <v>40720400</v>
      </c>
      <c r="CA141" s="63">
        <v>35217</v>
      </c>
      <c r="CB141" s="62">
        <v>13.647444999999999</v>
      </c>
      <c r="CC141" s="62">
        <v>14.409317</v>
      </c>
      <c r="CD141" s="62">
        <v>13.415571</v>
      </c>
      <c r="CE141" s="62">
        <v>13.581196</v>
      </c>
      <c r="CF141" s="62">
        <v>7.9003360000000002</v>
      </c>
      <c r="CG141" s="57">
        <v>59906279</v>
      </c>
      <c r="CH141" s="63">
        <v>44378</v>
      </c>
      <c r="CI141" s="62">
        <v>721.52002000000005</v>
      </c>
      <c r="CJ141" s="62">
        <v>749.30999799999995</v>
      </c>
      <c r="CK141" s="62">
        <v>708.88000499999998</v>
      </c>
      <c r="CL141" s="62">
        <v>710.70001200000002</v>
      </c>
      <c r="CM141" s="62">
        <v>710.70001200000002</v>
      </c>
      <c r="CN141" s="57">
        <v>5970900</v>
      </c>
      <c r="CO141" s="63">
        <v>39995</v>
      </c>
      <c r="CP141" s="62">
        <v>18.5</v>
      </c>
      <c r="CQ141" s="62">
        <v>20.84</v>
      </c>
      <c r="CR141" s="62">
        <v>17.59</v>
      </c>
      <c r="CS141" s="62">
        <v>20.440000999999999</v>
      </c>
      <c r="CT141" s="62">
        <v>17.356649000000001</v>
      </c>
      <c r="CU141" s="57">
        <v>91662300</v>
      </c>
    </row>
    <row r="142" spans="2:99" x14ac:dyDescent="0.15">
      <c r="B142" s="63">
        <v>35247</v>
      </c>
      <c r="C142" s="57">
        <v>0.18861600000000001</v>
      </c>
      <c r="D142" s="57">
        <v>0.203125</v>
      </c>
      <c r="E142" s="57">
        <v>0.14285700000000001</v>
      </c>
      <c r="F142" s="57">
        <v>0.19642899999999999</v>
      </c>
      <c r="G142" s="57">
        <v>0.16891</v>
      </c>
      <c r="H142" s="57">
        <v>4803489600</v>
      </c>
      <c r="I142" s="63">
        <v>35247</v>
      </c>
      <c r="J142" s="57">
        <v>20.6875</v>
      </c>
      <c r="K142" s="57">
        <v>21.5</v>
      </c>
      <c r="L142" s="57">
        <v>19.09375</v>
      </c>
      <c r="M142" s="57">
        <v>21.5</v>
      </c>
      <c r="N142" s="57">
        <v>11.270094</v>
      </c>
      <c r="O142" s="57">
        <v>70578000</v>
      </c>
      <c r="P142" s="63">
        <v>35247</v>
      </c>
      <c r="Q142" s="57">
        <v>13.093029</v>
      </c>
      <c r="R142" s="57">
        <v>13.202442</v>
      </c>
      <c r="S142" s="57">
        <v>11.488313</v>
      </c>
      <c r="T142" s="57">
        <v>12.764792</v>
      </c>
      <c r="U142" s="57">
        <v>9.1025690000000008</v>
      </c>
      <c r="V142" s="57">
        <v>84415401</v>
      </c>
      <c r="W142" s="63">
        <v>35247</v>
      </c>
      <c r="X142" s="57">
        <v>24.5</v>
      </c>
      <c r="Y142" s="57">
        <v>24.9375</v>
      </c>
      <c r="Z142" s="57">
        <v>22.125</v>
      </c>
      <c r="AA142" s="57">
        <v>23.4375</v>
      </c>
      <c r="AB142" s="57">
        <v>12.629244</v>
      </c>
      <c r="AC142" s="57">
        <v>129717000</v>
      </c>
      <c r="AK142" s="63">
        <v>38838</v>
      </c>
      <c r="AL142" s="62">
        <v>61.549999</v>
      </c>
      <c r="AM142" s="62">
        <v>61.790000999999997</v>
      </c>
      <c r="AN142" s="62">
        <v>51.919998</v>
      </c>
      <c r="AO142" s="62">
        <v>52.299999</v>
      </c>
      <c r="AP142" s="62">
        <v>43.271030000000003</v>
      </c>
      <c r="AQ142" s="57">
        <v>64965400</v>
      </c>
      <c r="AR142" s="63">
        <v>35247</v>
      </c>
      <c r="AS142" s="62">
        <v>28.553497</v>
      </c>
      <c r="AT142" s="62">
        <v>28.778327999999998</v>
      </c>
      <c r="AU142" s="62">
        <v>25.799322</v>
      </c>
      <c r="AV142" s="62">
        <v>26.586228999999999</v>
      </c>
      <c r="AW142" s="62">
        <v>8.952909</v>
      </c>
      <c r="AX142" s="57">
        <v>28319978</v>
      </c>
      <c r="AY142" s="63">
        <v>35247</v>
      </c>
      <c r="AZ142" s="62">
        <v>7.5</v>
      </c>
      <c r="BA142" s="62">
        <v>8.3333329999999997</v>
      </c>
      <c r="BB142" s="62">
        <v>7.3055560000000002</v>
      </c>
      <c r="BC142" s="62">
        <v>8.3333329999999997</v>
      </c>
      <c r="BD142" s="62">
        <v>4.0142030000000002</v>
      </c>
      <c r="BE142" s="57">
        <v>8487000</v>
      </c>
      <c r="BF142" s="63">
        <v>44075</v>
      </c>
      <c r="BG142" s="62">
        <v>11.05</v>
      </c>
      <c r="BH142" s="62">
        <v>16.32</v>
      </c>
      <c r="BI142" s="62">
        <v>10.15</v>
      </c>
      <c r="BJ142" s="62">
        <v>16.23</v>
      </c>
      <c r="BK142" s="62">
        <v>16.215475000000001</v>
      </c>
      <c r="BL142" s="57">
        <v>11023100</v>
      </c>
      <c r="BM142" s="63">
        <v>39203</v>
      </c>
      <c r="BN142" s="62">
        <v>26.9</v>
      </c>
      <c r="BO142" s="62">
        <v>27.969999000000001</v>
      </c>
      <c r="BP142" s="62">
        <v>26.035</v>
      </c>
      <c r="BQ142" s="62">
        <v>27.614999999999998</v>
      </c>
      <c r="BR142" s="62">
        <v>27.614999999999998</v>
      </c>
      <c r="BS142" s="57">
        <v>44645600</v>
      </c>
      <c r="CA142" s="63">
        <v>35247</v>
      </c>
      <c r="CB142" s="62">
        <v>13.647444999999999</v>
      </c>
      <c r="CC142" s="62">
        <v>13.74682</v>
      </c>
      <c r="CD142" s="62">
        <v>12.620575000000001</v>
      </c>
      <c r="CE142" s="62">
        <v>13.647444999999999</v>
      </c>
      <c r="CF142" s="62">
        <v>7.9388759999999996</v>
      </c>
      <c r="CG142" s="57">
        <v>46348865</v>
      </c>
      <c r="CO142" s="63">
        <v>40026</v>
      </c>
      <c r="CP142" s="62">
        <v>20.52</v>
      </c>
      <c r="CQ142" s="62">
        <v>21.889999</v>
      </c>
      <c r="CR142" s="62">
        <v>18.27</v>
      </c>
      <c r="CS142" s="62">
        <v>21.190000999999999</v>
      </c>
      <c r="CT142" s="62">
        <v>17.993511000000002</v>
      </c>
      <c r="CU142" s="57">
        <v>129356500</v>
      </c>
    </row>
    <row r="143" spans="2:99" x14ac:dyDescent="0.15">
      <c r="B143" s="63">
        <v>35278</v>
      </c>
      <c r="C143" s="57">
        <v>0.19642899999999999</v>
      </c>
      <c r="D143" s="57">
        <v>0.223214</v>
      </c>
      <c r="E143" s="57">
        <v>0.18526799999999999</v>
      </c>
      <c r="F143" s="57">
        <v>0.21651799999999999</v>
      </c>
      <c r="G143" s="57">
        <v>0.18618399999999999</v>
      </c>
      <c r="H143" s="57">
        <v>3187374400</v>
      </c>
      <c r="I143" s="63">
        <v>35278</v>
      </c>
      <c r="J143" s="57">
        <v>21.46875</v>
      </c>
      <c r="K143" s="57">
        <v>23.53125</v>
      </c>
      <c r="L143" s="57">
        <v>21.15625</v>
      </c>
      <c r="M143" s="57">
        <v>21.28125</v>
      </c>
      <c r="N143" s="57">
        <v>11.155424999999999</v>
      </c>
      <c r="O143" s="57">
        <v>123847600</v>
      </c>
      <c r="P143" s="63">
        <v>35278</v>
      </c>
      <c r="Q143" s="57">
        <v>12.801263000000001</v>
      </c>
      <c r="R143" s="57">
        <v>13.457738000000001</v>
      </c>
      <c r="S143" s="57">
        <v>12.655379</v>
      </c>
      <c r="T143" s="57">
        <v>12.764792</v>
      </c>
      <c r="U143" s="57">
        <v>9.1480519999999999</v>
      </c>
      <c r="V143" s="57">
        <v>60168285</v>
      </c>
      <c r="W143" s="63">
        <v>35278</v>
      </c>
      <c r="X143" s="57">
        <v>23.4375</v>
      </c>
      <c r="Y143" s="57">
        <v>26.25</v>
      </c>
      <c r="Z143" s="57">
        <v>23.375</v>
      </c>
      <c r="AA143" s="57">
        <v>25</v>
      </c>
      <c r="AB143" s="57">
        <v>13.471188</v>
      </c>
      <c r="AC143" s="57">
        <v>101931600</v>
      </c>
      <c r="AK143" s="63">
        <v>38869</v>
      </c>
      <c r="AL143" s="62">
        <v>52.549999</v>
      </c>
      <c r="AM143" s="62">
        <v>55.119999</v>
      </c>
      <c r="AN143" s="62">
        <v>49.77</v>
      </c>
      <c r="AO143" s="62">
        <v>54.459999000000003</v>
      </c>
      <c r="AP143" s="62">
        <v>45.111953999999997</v>
      </c>
      <c r="AQ143" s="57">
        <v>43279700</v>
      </c>
      <c r="AR143" s="63">
        <v>35278</v>
      </c>
      <c r="AS143" s="62">
        <v>26.642437000000001</v>
      </c>
      <c r="AT143" s="62">
        <v>27.879004999999999</v>
      </c>
      <c r="AU143" s="62">
        <v>25.124829999999999</v>
      </c>
      <c r="AV143" s="62">
        <v>25.293453</v>
      </c>
      <c r="AW143" s="62">
        <v>8.6180590000000006</v>
      </c>
      <c r="AX143" s="57">
        <v>26633819</v>
      </c>
      <c r="AY143" s="63">
        <v>35278</v>
      </c>
      <c r="AZ143" s="62">
        <v>8.2916670000000003</v>
      </c>
      <c r="BA143" s="62">
        <v>8.8611109999999993</v>
      </c>
      <c r="BB143" s="62">
        <v>8.2638890000000007</v>
      </c>
      <c r="BC143" s="62">
        <v>8.75</v>
      </c>
      <c r="BD143" s="62">
        <v>4.2149109999999999</v>
      </c>
      <c r="BE143" s="57">
        <v>4734000</v>
      </c>
      <c r="BF143" s="63">
        <v>44105</v>
      </c>
      <c r="BG143" s="62">
        <v>16.989999999999998</v>
      </c>
      <c r="BH143" s="62">
        <v>21.299999</v>
      </c>
      <c r="BI143" s="62">
        <v>15.71</v>
      </c>
      <c r="BJ143" s="62">
        <v>20.420000000000002</v>
      </c>
      <c r="BK143" s="62">
        <v>20.401726</v>
      </c>
      <c r="BL143" s="57">
        <v>7370500</v>
      </c>
      <c r="BM143" s="63">
        <v>39234</v>
      </c>
      <c r="BN143" s="62">
        <v>27.65</v>
      </c>
      <c r="BO143" s="62">
        <v>28</v>
      </c>
      <c r="BP143" s="62">
        <v>26.184999000000001</v>
      </c>
      <c r="BQ143" s="62">
        <v>26.940000999999999</v>
      </c>
      <c r="BR143" s="62">
        <v>26.940000999999999</v>
      </c>
      <c r="BS143" s="57">
        <v>30726600</v>
      </c>
      <c r="CA143" s="63">
        <v>35278</v>
      </c>
      <c r="CB143" s="62">
        <v>13.647444999999999</v>
      </c>
      <c r="CC143" s="62">
        <v>15.568688</v>
      </c>
      <c r="CD143" s="62">
        <v>13.647444999999999</v>
      </c>
      <c r="CE143" s="62">
        <v>14.773690999999999</v>
      </c>
      <c r="CF143" s="62">
        <v>8.6710969999999996</v>
      </c>
      <c r="CG143" s="57">
        <v>41071296</v>
      </c>
      <c r="CO143" s="63">
        <v>40057</v>
      </c>
      <c r="CP143" s="62">
        <v>21.07</v>
      </c>
      <c r="CQ143" s="62">
        <v>23.950001</v>
      </c>
      <c r="CR143" s="62">
        <v>20.51</v>
      </c>
      <c r="CS143" s="62">
        <v>23.690000999999999</v>
      </c>
      <c r="CT143" s="62">
        <v>20.116389999999999</v>
      </c>
      <c r="CU143" s="57">
        <v>80082200</v>
      </c>
    </row>
    <row r="144" spans="2:99" x14ac:dyDescent="0.15">
      <c r="B144" s="63">
        <v>35309</v>
      </c>
      <c r="C144" s="57">
        <v>0.21540200000000001</v>
      </c>
      <c r="D144" s="57">
        <v>0.21986600000000001</v>
      </c>
      <c r="E144" s="57">
        <v>0.18080399999999999</v>
      </c>
      <c r="F144" s="57">
        <v>0.198103</v>
      </c>
      <c r="G144" s="57">
        <v>0.170349</v>
      </c>
      <c r="H144" s="57">
        <v>3213548800</v>
      </c>
      <c r="I144" s="63">
        <v>35309</v>
      </c>
      <c r="J144" s="57">
        <v>21</v>
      </c>
      <c r="K144" s="57">
        <v>21.78125</v>
      </c>
      <c r="L144" s="57">
        <v>20.5</v>
      </c>
      <c r="M144" s="57">
        <v>21.71875</v>
      </c>
      <c r="N144" s="57">
        <v>11.384763</v>
      </c>
      <c r="O144" s="57">
        <v>134464400</v>
      </c>
      <c r="P144" s="63">
        <v>35309</v>
      </c>
      <c r="Q144" s="57">
        <v>12.473025</v>
      </c>
      <c r="R144" s="57">
        <v>13.676563</v>
      </c>
      <c r="S144" s="57">
        <v>12.436553999999999</v>
      </c>
      <c r="T144" s="57">
        <v>13.494208</v>
      </c>
      <c r="U144" s="57">
        <v>9.6707990000000006</v>
      </c>
      <c r="V144" s="57">
        <v>76799384</v>
      </c>
      <c r="W144" s="63">
        <v>35309</v>
      </c>
      <c r="X144" s="57">
        <v>25</v>
      </c>
      <c r="Y144" s="57">
        <v>26.9375</v>
      </c>
      <c r="Z144" s="57">
        <v>24.75</v>
      </c>
      <c r="AA144" s="57">
        <v>25.4375</v>
      </c>
      <c r="AB144" s="57">
        <v>13.706931000000001</v>
      </c>
      <c r="AC144" s="57">
        <v>111091400</v>
      </c>
      <c r="AK144" s="63">
        <v>38899</v>
      </c>
      <c r="AL144" s="62">
        <v>55</v>
      </c>
      <c r="AM144" s="62">
        <v>56.349997999999999</v>
      </c>
      <c r="AN144" s="62">
        <v>49.759998000000003</v>
      </c>
      <c r="AO144" s="62">
        <v>54.880001</v>
      </c>
      <c r="AP144" s="62">
        <v>45.459873000000002</v>
      </c>
      <c r="AQ144" s="57">
        <v>29259800</v>
      </c>
      <c r="AR144" s="63">
        <v>35309</v>
      </c>
      <c r="AS144" s="62">
        <v>25.012415000000001</v>
      </c>
      <c r="AT144" s="62">
        <v>27.148306000000002</v>
      </c>
      <c r="AU144" s="62">
        <v>24.787582</v>
      </c>
      <c r="AV144" s="62">
        <v>26.923475</v>
      </c>
      <c r="AW144" s="62">
        <v>9.1734449999999992</v>
      </c>
      <c r="AX144" s="57">
        <v>32536929</v>
      </c>
      <c r="AY144" s="63">
        <v>35309</v>
      </c>
      <c r="AZ144" s="62">
        <v>8.7222220000000004</v>
      </c>
      <c r="BA144" s="62">
        <v>9.5972220000000004</v>
      </c>
      <c r="BB144" s="62">
        <v>8.6388890000000007</v>
      </c>
      <c r="BC144" s="62">
        <v>9.4583329999999997</v>
      </c>
      <c r="BD144" s="62">
        <v>4.5561179999999997</v>
      </c>
      <c r="BE144" s="57">
        <v>5244300</v>
      </c>
      <c r="BF144" s="63">
        <v>44136</v>
      </c>
      <c r="BG144" s="62">
        <v>22.5</v>
      </c>
      <c r="BH144" s="62">
        <v>27.200001</v>
      </c>
      <c r="BI144" s="62">
        <v>20.420000000000002</v>
      </c>
      <c r="BJ144" s="62">
        <v>23.440000999999999</v>
      </c>
      <c r="BK144" s="62">
        <v>23.419024</v>
      </c>
      <c r="BL144" s="57">
        <v>16695100</v>
      </c>
      <c r="BM144" s="63">
        <v>39264</v>
      </c>
      <c r="BN144" s="62">
        <v>27.055</v>
      </c>
      <c r="BO144" s="62">
        <v>28.045000000000002</v>
      </c>
      <c r="BP144" s="62">
        <v>25.870000999999998</v>
      </c>
      <c r="BQ144" s="62">
        <v>26.469999000000001</v>
      </c>
      <c r="BR144" s="62">
        <v>26.469999000000001</v>
      </c>
      <c r="BS144" s="57">
        <v>31051000</v>
      </c>
      <c r="CA144" s="63">
        <v>35309</v>
      </c>
      <c r="CB144" s="62">
        <v>14.574942</v>
      </c>
      <c r="CC144" s="62">
        <v>16.032436000000001</v>
      </c>
      <c r="CD144" s="62">
        <v>14.376192</v>
      </c>
      <c r="CE144" s="62">
        <v>15.568688</v>
      </c>
      <c r="CF144" s="62">
        <v>9.1377030000000001</v>
      </c>
      <c r="CG144" s="57">
        <v>34293345</v>
      </c>
      <c r="CO144" s="63">
        <v>40087</v>
      </c>
      <c r="CP144" s="62">
        <v>23.57</v>
      </c>
      <c r="CQ144" s="62">
        <v>24.99</v>
      </c>
      <c r="CR144" s="62">
        <v>22.48</v>
      </c>
      <c r="CS144" s="62">
        <v>22.809999000000001</v>
      </c>
      <c r="CT144" s="62">
        <v>19.369136999999998</v>
      </c>
      <c r="CU144" s="57">
        <v>68870300</v>
      </c>
    </row>
    <row r="145" spans="2:99" x14ac:dyDescent="0.15">
      <c r="B145" s="63">
        <v>35339</v>
      </c>
      <c r="C145" s="57">
        <v>0.19642899999999999</v>
      </c>
      <c r="D145" s="57">
        <v>0.24776799999999999</v>
      </c>
      <c r="E145" s="57">
        <v>0.19642899999999999</v>
      </c>
      <c r="F145" s="57">
        <v>0.20535700000000001</v>
      </c>
      <c r="G145" s="57">
        <v>0.17658699999999999</v>
      </c>
      <c r="H145" s="57">
        <v>5816977600</v>
      </c>
      <c r="I145" s="63">
        <v>35339</v>
      </c>
      <c r="J145" s="57">
        <v>21.84375</v>
      </c>
      <c r="K145" s="57">
        <v>23.6875</v>
      </c>
      <c r="L145" s="57">
        <v>21.5625</v>
      </c>
      <c r="M145" s="57">
        <v>23.5625</v>
      </c>
      <c r="N145" s="57">
        <v>12.437109</v>
      </c>
      <c r="O145" s="57">
        <v>65729200</v>
      </c>
      <c r="P145" s="63">
        <v>35339</v>
      </c>
      <c r="Q145" s="57">
        <v>13.457738000000001</v>
      </c>
      <c r="R145" s="57">
        <v>14.004799999999999</v>
      </c>
      <c r="S145" s="57">
        <v>13.238913</v>
      </c>
      <c r="T145" s="57">
        <v>13.713032999999999</v>
      </c>
      <c r="U145" s="57">
        <v>9.8276280000000007</v>
      </c>
      <c r="V145" s="57">
        <v>73791500</v>
      </c>
      <c r="W145" s="63">
        <v>35339</v>
      </c>
      <c r="X145" s="57">
        <v>25.4375</v>
      </c>
      <c r="Y145" s="57">
        <v>25.4375</v>
      </c>
      <c r="Z145" s="57">
        <v>23.8125</v>
      </c>
      <c r="AA145" s="57">
        <v>25.25</v>
      </c>
      <c r="AB145" s="57">
        <v>13.638458</v>
      </c>
      <c r="AC145" s="57">
        <v>135854600</v>
      </c>
      <c r="AK145" s="63">
        <v>38930</v>
      </c>
      <c r="AL145" s="62">
        <v>55</v>
      </c>
      <c r="AM145" s="62">
        <v>61.950001</v>
      </c>
      <c r="AN145" s="62">
        <v>53.849997999999999</v>
      </c>
      <c r="AO145" s="62">
        <v>61.18</v>
      </c>
      <c r="AP145" s="62">
        <v>50.678493000000003</v>
      </c>
      <c r="AQ145" s="57">
        <v>30536500</v>
      </c>
      <c r="AR145" s="63">
        <v>35339</v>
      </c>
      <c r="AS145" s="62">
        <v>26.754852</v>
      </c>
      <c r="AT145" s="62">
        <v>28.216251</v>
      </c>
      <c r="AU145" s="62">
        <v>26.305191000000001</v>
      </c>
      <c r="AV145" s="62">
        <v>27.092098</v>
      </c>
      <c r="AW145" s="62">
        <v>9.230893</v>
      </c>
      <c r="AX145" s="57">
        <v>36768557</v>
      </c>
      <c r="AY145" s="63">
        <v>35339</v>
      </c>
      <c r="AZ145" s="62">
        <v>9.4722220000000004</v>
      </c>
      <c r="BA145" s="62">
        <v>10.027778</v>
      </c>
      <c r="BB145" s="62">
        <v>9.3194440000000007</v>
      </c>
      <c r="BC145" s="62">
        <v>10</v>
      </c>
      <c r="BD145" s="62">
        <v>4.8441489999999998</v>
      </c>
      <c r="BE145" s="57">
        <v>3485700</v>
      </c>
      <c r="BF145" s="63">
        <v>44166</v>
      </c>
      <c r="BG145" s="62">
        <v>24.25</v>
      </c>
      <c r="BH145" s="62">
        <v>26.549999</v>
      </c>
      <c r="BI145" s="62">
        <v>21.940000999999999</v>
      </c>
      <c r="BJ145" s="62">
        <v>26.43</v>
      </c>
      <c r="BK145" s="62">
        <v>26.406347</v>
      </c>
      <c r="BL145" s="57">
        <v>6183000</v>
      </c>
      <c r="BM145" s="63">
        <v>39295</v>
      </c>
      <c r="BN145" s="62">
        <v>26.309999000000001</v>
      </c>
      <c r="BO145" s="62">
        <v>29.125</v>
      </c>
      <c r="BP145" s="62">
        <v>26.165001</v>
      </c>
      <c r="BQ145" s="62">
        <v>28.76</v>
      </c>
      <c r="BR145" s="62">
        <v>28.76</v>
      </c>
      <c r="BS145" s="57">
        <v>41360600</v>
      </c>
      <c r="CA145" s="63">
        <v>35339</v>
      </c>
      <c r="CB145" s="62">
        <v>15.436188</v>
      </c>
      <c r="CC145" s="62">
        <v>17.721803999999999</v>
      </c>
      <c r="CD145" s="62">
        <v>15.237439</v>
      </c>
      <c r="CE145" s="62">
        <v>17.556179</v>
      </c>
      <c r="CF145" s="62">
        <v>10.304217</v>
      </c>
      <c r="CG145" s="57">
        <v>49220952</v>
      </c>
      <c r="CO145" s="63">
        <v>40118</v>
      </c>
      <c r="CP145" s="62">
        <v>22.950001</v>
      </c>
      <c r="CQ145" s="62">
        <v>24.120000999999998</v>
      </c>
      <c r="CR145" s="62">
        <v>21.280000999999999</v>
      </c>
      <c r="CS145" s="62">
        <v>22.440000999999999</v>
      </c>
      <c r="CT145" s="62">
        <v>19.054950999999999</v>
      </c>
      <c r="CU145" s="57">
        <v>92770000</v>
      </c>
    </row>
    <row r="146" spans="2:99" x14ac:dyDescent="0.15">
      <c r="B146" s="63">
        <v>35370</v>
      </c>
      <c r="C146" s="57">
        <v>0.208705</v>
      </c>
      <c r="D146" s="57">
        <v>0.23549100000000001</v>
      </c>
      <c r="E146" s="57">
        <v>0.20647299999999999</v>
      </c>
      <c r="F146" s="57">
        <v>0.21540200000000001</v>
      </c>
      <c r="G146" s="57">
        <v>0.185225</v>
      </c>
      <c r="H146" s="57">
        <v>2581364800</v>
      </c>
      <c r="I146" s="63">
        <v>35370</v>
      </c>
      <c r="J146" s="57">
        <v>23.59375</v>
      </c>
      <c r="K146" s="57">
        <v>26.3125</v>
      </c>
      <c r="L146" s="57">
        <v>23.1875</v>
      </c>
      <c r="M146" s="57">
        <v>25.90625</v>
      </c>
      <c r="N146" s="57">
        <v>13.674227</v>
      </c>
      <c r="O146" s="57">
        <v>76538000</v>
      </c>
      <c r="P146" s="63">
        <v>35370</v>
      </c>
      <c r="Q146" s="57">
        <v>13.713032999999999</v>
      </c>
      <c r="R146" s="57">
        <v>15.7554</v>
      </c>
      <c r="S146" s="57">
        <v>13.603621</v>
      </c>
      <c r="T146" s="57">
        <v>15.244808000000001</v>
      </c>
      <c r="U146" s="57">
        <v>10.977518999999999</v>
      </c>
      <c r="V146" s="57">
        <v>86609618</v>
      </c>
      <c r="W146" s="63">
        <v>35370</v>
      </c>
      <c r="X146" s="57">
        <v>25.25</v>
      </c>
      <c r="Y146" s="57">
        <v>26.5</v>
      </c>
      <c r="Z146" s="57">
        <v>24.8125</v>
      </c>
      <c r="AA146" s="57">
        <v>25.5625</v>
      </c>
      <c r="AB146" s="57">
        <v>13.807247</v>
      </c>
      <c r="AC146" s="57">
        <v>106708800</v>
      </c>
      <c r="AK146" s="63">
        <v>38961</v>
      </c>
      <c r="AL146" s="62">
        <v>61.5</v>
      </c>
      <c r="AM146" s="62">
        <v>65.839995999999999</v>
      </c>
      <c r="AN146" s="62">
        <v>60.5</v>
      </c>
      <c r="AO146" s="62">
        <v>65.379997000000003</v>
      </c>
      <c r="AP146" s="62">
        <v>54.221718000000003</v>
      </c>
      <c r="AQ146" s="57">
        <v>22347700</v>
      </c>
      <c r="AR146" s="63">
        <v>35370</v>
      </c>
      <c r="AS146" s="62">
        <v>27.148306000000002</v>
      </c>
      <c r="AT146" s="62">
        <v>28.49729</v>
      </c>
      <c r="AU146" s="62">
        <v>27.092098</v>
      </c>
      <c r="AV146" s="62">
        <v>28.272459000000001</v>
      </c>
      <c r="AW146" s="62">
        <v>9.7457940000000001</v>
      </c>
      <c r="AX146" s="57">
        <v>22446001</v>
      </c>
      <c r="AY146" s="63">
        <v>35370</v>
      </c>
      <c r="AZ146" s="62">
        <v>10</v>
      </c>
      <c r="BA146" s="62">
        <v>10.458333</v>
      </c>
      <c r="BB146" s="62">
        <v>9.8333329999999997</v>
      </c>
      <c r="BC146" s="62">
        <v>10.319444000000001</v>
      </c>
      <c r="BD146" s="62">
        <v>4.9988890000000001</v>
      </c>
      <c r="BE146" s="57">
        <v>3891600</v>
      </c>
      <c r="BF146" s="63">
        <v>44197</v>
      </c>
      <c r="BG146" s="62">
        <v>27.709999</v>
      </c>
      <c r="BH146" s="62">
        <v>35.939999</v>
      </c>
      <c r="BI146" s="62">
        <v>27.709999</v>
      </c>
      <c r="BJ146" s="62">
        <v>30.51</v>
      </c>
      <c r="BK146" s="62">
        <v>30.482695</v>
      </c>
      <c r="BL146" s="57">
        <v>10286400</v>
      </c>
      <c r="BM146" s="63">
        <v>39326</v>
      </c>
      <c r="BN146" s="62">
        <v>29.4</v>
      </c>
      <c r="BO146" s="62">
        <v>31.610001</v>
      </c>
      <c r="BP146" s="62">
        <v>28.75</v>
      </c>
      <c r="BQ146" s="62">
        <v>31.59</v>
      </c>
      <c r="BR146" s="62">
        <v>31.59</v>
      </c>
      <c r="BS146" s="57">
        <v>28292000</v>
      </c>
      <c r="CA146" s="63">
        <v>35370</v>
      </c>
      <c r="CB146" s="62">
        <v>17.688679</v>
      </c>
      <c r="CC146" s="62">
        <v>19.146173000000001</v>
      </c>
      <c r="CD146" s="62">
        <v>16.827432999999999</v>
      </c>
      <c r="CE146" s="62">
        <v>19.013674000000002</v>
      </c>
      <c r="CF146" s="62">
        <v>11.242454</v>
      </c>
      <c r="CG146" s="57">
        <v>45199992</v>
      </c>
      <c r="CO146" s="63">
        <v>40148</v>
      </c>
      <c r="CP146" s="62">
        <v>22.549999</v>
      </c>
      <c r="CQ146" s="62">
        <v>24.719999000000001</v>
      </c>
      <c r="CR146" s="62">
        <v>21.67</v>
      </c>
      <c r="CS146" s="62">
        <v>24.24</v>
      </c>
      <c r="CT146" s="62">
        <v>20.583421999999999</v>
      </c>
      <c r="CU146" s="57">
        <v>66164700</v>
      </c>
    </row>
    <row r="147" spans="2:99" x14ac:dyDescent="0.15">
      <c r="B147" s="63">
        <v>35400</v>
      </c>
      <c r="C147" s="57">
        <v>0.21540200000000001</v>
      </c>
      <c r="D147" s="57">
        <v>0.22767899999999999</v>
      </c>
      <c r="E147" s="57">
        <v>0.18526799999999999</v>
      </c>
      <c r="F147" s="57">
        <v>0.18638399999999999</v>
      </c>
      <c r="G147" s="57">
        <v>0.160272</v>
      </c>
      <c r="H147" s="57">
        <v>4147483200</v>
      </c>
      <c r="I147" s="63">
        <v>35400</v>
      </c>
      <c r="J147" s="57">
        <v>25.84375</v>
      </c>
      <c r="K147" s="57">
        <v>25.84375</v>
      </c>
      <c r="L147" s="57">
        <v>22.875</v>
      </c>
      <c r="M147" s="57">
        <v>24.4375</v>
      </c>
      <c r="N147" s="57">
        <v>12.898963999999999</v>
      </c>
      <c r="O147" s="57">
        <v>78013200</v>
      </c>
      <c r="P147" s="63">
        <v>35400</v>
      </c>
      <c r="Q147" s="57">
        <v>15.098924999999999</v>
      </c>
      <c r="R147" s="57">
        <v>17.615414000000001</v>
      </c>
      <c r="S147" s="57">
        <v>14.697746</v>
      </c>
      <c r="T147" s="57">
        <v>16.484818000000001</v>
      </c>
      <c r="U147" s="57">
        <v>11.870438999999999</v>
      </c>
      <c r="V147" s="57">
        <v>107235003</v>
      </c>
      <c r="W147" s="63">
        <v>35400</v>
      </c>
      <c r="X147" s="57">
        <v>25.5625</v>
      </c>
      <c r="Y147" s="57">
        <v>27.125</v>
      </c>
      <c r="Z147" s="57">
        <v>23.4375</v>
      </c>
      <c r="AA147" s="57">
        <v>26.3125</v>
      </c>
      <c r="AB147" s="57">
        <v>14.247013000000001</v>
      </c>
      <c r="AC147" s="57">
        <v>141941600</v>
      </c>
      <c r="AK147" s="63">
        <v>38991</v>
      </c>
      <c r="AL147" s="62">
        <v>65.379997000000003</v>
      </c>
      <c r="AM147" s="62">
        <v>67.150002000000001</v>
      </c>
      <c r="AN147" s="62">
        <v>60.599997999999999</v>
      </c>
      <c r="AO147" s="62">
        <v>66.300003000000004</v>
      </c>
      <c r="AP147" s="62">
        <v>54.984684000000001</v>
      </c>
      <c r="AQ147" s="57">
        <v>27965500</v>
      </c>
      <c r="AR147" s="63">
        <v>35400</v>
      </c>
      <c r="AS147" s="62">
        <v>28.103836000000001</v>
      </c>
      <c r="AT147" s="62">
        <v>30.576975000000001</v>
      </c>
      <c r="AU147" s="62">
        <v>26.642437000000001</v>
      </c>
      <c r="AV147" s="62">
        <v>29.115573999999999</v>
      </c>
      <c r="AW147" s="62">
        <v>10.036426000000001</v>
      </c>
      <c r="AX147" s="57">
        <v>33575933</v>
      </c>
      <c r="AY147" s="63">
        <v>35400</v>
      </c>
      <c r="AZ147" s="62">
        <v>10.333333</v>
      </c>
      <c r="BA147" s="62">
        <v>10.333333</v>
      </c>
      <c r="BB147" s="62">
        <v>9.6527779999999996</v>
      </c>
      <c r="BC147" s="62">
        <v>10.208333</v>
      </c>
      <c r="BD147" s="62">
        <v>4.945068</v>
      </c>
      <c r="BE147" s="57">
        <v>9700200</v>
      </c>
      <c r="BF147" s="63">
        <v>44228</v>
      </c>
      <c r="BG147" s="62">
        <v>31.360001</v>
      </c>
      <c r="BH147" s="62">
        <v>35.729999999999997</v>
      </c>
      <c r="BI147" s="62">
        <v>24.67</v>
      </c>
      <c r="BJ147" s="62">
        <v>25.9</v>
      </c>
      <c r="BK147" s="62">
        <v>25.876819999999999</v>
      </c>
      <c r="BL147" s="57">
        <v>8061700</v>
      </c>
      <c r="BM147" s="63">
        <v>39356</v>
      </c>
      <c r="BN147" s="62">
        <v>31.469999000000001</v>
      </c>
      <c r="BO147" s="62">
        <v>33.720001000000003</v>
      </c>
      <c r="BP147" s="62">
        <v>31.27</v>
      </c>
      <c r="BQ147" s="62">
        <v>32.595001000000003</v>
      </c>
      <c r="BR147" s="62">
        <v>32.595001000000003</v>
      </c>
      <c r="BS147" s="57">
        <v>23142600</v>
      </c>
      <c r="CA147" s="63">
        <v>35400</v>
      </c>
      <c r="CB147" s="62">
        <v>19.079923999999998</v>
      </c>
      <c r="CC147" s="62">
        <v>19.079923999999998</v>
      </c>
      <c r="CD147" s="62">
        <v>16.893681999999998</v>
      </c>
      <c r="CE147" s="62">
        <v>17.887428</v>
      </c>
      <c r="CF147" s="62">
        <v>10.576525999999999</v>
      </c>
      <c r="CG147" s="57">
        <v>34426553</v>
      </c>
      <c r="CO147" s="63">
        <v>40179</v>
      </c>
      <c r="CP147" s="62">
        <v>24.559999000000001</v>
      </c>
      <c r="CQ147" s="62">
        <v>25.139999</v>
      </c>
      <c r="CR147" s="62">
        <v>22.700001</v>
      </c>
      <c r="CS147" s="62">
        <v>22.91</v>
      </c>
      <c r="CT147" s="62">
        <v>19.454052000000001</v>
      </c>
      <c r="CU147" s="57">
        <v>65834600</v>
      </c>
    </row>
    <row r="148" spans="2:99" x14ac:dyDescent="0.15">
      <c r="B148" s="63">
        <v>35431</v>
      </c>
      <c r="C148" s="57">
        <v>0.18861600000000001</v>
      </c>
      <c r="D148" s="57">
        <v>0.198661</v>
      </c>
      <c r="E148" s="57">
        <v>0.14732100000000001</v>
      </c>
      <c r="F148" s="57">
        <v>0.14843799999999999</v>
      </c>
      <c r="G148" s="57">
        <v>0.12764200000000001</v>
      </c>
      <c r="H148" s="57">
        <v>9072739200</v>
      </c>
      <c r="I148" s="63">
        <v>35431</v>
      </c>
      <c r="J148" s="57">
        <v>24.5</v>
      </c>
      <c r="K148" s="57">
        <v>27.53125</v>
      </c>
      <c r="L148" s="57">
        <v>24</v>
      </c>
      <c r="M148" s="57">
        <v>27.03125</v>
      </c>
      <c r="N148" s="57">
        <v>14.362833999999999</v>
      </c>
      <c r="O148" s="57">
        <v>124540000</v>
      </c>
      <c r="P148" s="63">
        <v>35431</v>
      </c>
      <c r="Q148" s="57">
        <v>16.338933999999998</v>
      </c>
      <c r="R148" s="57">
        <v>18.636596999999998</v>
      </c>
      <c r="S148" s="57">
        <v>15.645987999999999</v>
      </c>
      <c r="T148" s="57">
        <v>18.126003000000001</v>
      </c>
      <c r="U148" s="57">
        <v>13.103615</v>
      </c>
      <c r="V148" s="57">
        <v>147928824</v>
      </c>
      <c r="W148" s="63">
        <v>35431</v>
      </c>
      <c r="X148" s="57">
        <v>26.25</v>
      </c>
      <c r="Y148" s="57">
        <v>30.125</v>
      </c>
      <c r="Z148" s="57">
        <v>25.5625</v>
      </c>
      <c r="AA148" s="57">
        <v>28.9375</v>
      </c>
      <c r="AB148" s="57">
        <v>15.668333000000001</v>
      </c>
      <c r="AC148" s="57">
        <v>160477000</v>
      </c>
      <c r="AK148" s="63">
        <v>39022</v>
      </c>
      <c r="AL148" s="62">
        <v>66.160004000000001</v>
      </c>
      <c r="AM148" s="62">
        <v>70.089995999999999</v>
      </c>
      <c r="AN148" s="62">
        <v>65.269997000000004</v>
      </c>
      <c r="AO148" s="62">
        <v>69.480002999999996</v>
      </c>
      <c r="AP148" s="62">
        <v>57.621960000000001</v>
      </c>
      <c r="AQ148" s="57">
        <v>23479400</v>
      </c>
      <c r="AR148" s="63">
        <v>35431</v>
      </c>
      <c r="AS148" s="62">
        <v>29.171782</v>
      </c>
      <c r="AT148" s="62">
        <v>30.801804000000001</v>
      </c>
      <c r="AU148" s="62">
        <v>28.384874</v>
      </c>
      <c r="AV148" s="62">
        <v>30.239729000000001</v>
      </c>
      <c r="AW148" s="62">
        <v>10.42393</v>
      </c>
      <c r="AX148" s="57">
        <v>41905534</v>
      </c>
      <c r="AY148" s="63">
        <v>35431</v>
      </c>
      <c r="AZ148" s="62">
        <v>10.180555999999999</v>
      </c>
      <c r="BA148" s="62">
        <v>12.333333</v>
      </c>
      <c r="BB148" s="62">
        <v>9.9027779999999996</v>
      </c>
      <c r="BC148" s="62">
        <v>12.291667</v>
      </c>
      <c r="BD148" s="62">
        <v>5.984756</v>
      </c>
      <c r="BE148" s="57">
        <v>10776000</v>
      </c>
      <c r="BF148" s="63">
        <v>44256</v>
      </c>
      <c r="BG148" s="62">
        <v>26.969999000000001</v>
      </c>
      <c r="BH148" s="62">
        <v>28.719999000000001</v>
      </c>
      <c r="BI148" s="62">
        <v>20.85</v>
      </c>
      <c r="BJ148" s="62">
        <v>21.76</v>
      </c>
      <c r="BK148" s="62">
        <v>21.740525999999999</v>
      </c>
      <c r="BL148" s="57">
        <v>9584600</v>
      </c>
      <c r="BM148" s="63">
        <v>39387</v>
      </c>
      <c r="BN148" s="62">
        <v>32.590000000000003</v>
      </c>
      <c r="BO148" s="62">
        <v>32.950001</v>
      </c>
      <c r="BP148" s="62">
        <v>28.555</v>
      </c>
      <c r="BQ148" s="62">
        <v>30.98</v>
      </c>
      <c r="BR148" s="62">
        <v>30.98</v>
      </c>
      <c r="BS148" s="57">
        <v>47639400</v>
      </c>
      <c r="CA148" s="63">
        <v>35431</v>
      </c>
      <c r="CB148" s="62">
        <v>18.218678000000001</v>
      </c>
      <c r="CC148" s="62">
        <v>19.742419999999999</v>
      </c>
      <c r="CD148" s="62">
        <v>17.357430999999998</v>
      </c>
      <c r="CE148" s="62">
        <v>19.278673000000001</v>
      </c>
      <c r="CF148" s="62">
        <v>11.399146</v>
      </c>
      <c r="CG148" s="57">
        <v>38420718</v>
      </c>
      <c r="CO148" s="63">
        <v>40210</v>
      </c>
      <c r="CP148" s="62">
        <v>22.9</v>
      </c>
      <c r="CQ148" s="62">
        <v>25.18</v>
      </c>
      <c r="CR148" s="62">
        <v>21.209999</v>
      </c>
      <c r="CS148" s="62">
        <v>24.92</v>
      </c>
      <c r="CT148" s="62">
        <v>21.160844999999998</v>
      </c>
      <c r="CU148" s="57">
        <v>87133300</v>
      </c>
    </row>
    <row r="149" spans="2:99" x14ac:dyDescent="0.15">
      <c r="B149" s="63">
        <v>35462</v>
      </c>
      <c r="C149" s="57">
        <v>0.15067</v>
      </c>
      <c r="D149" s="57">
        <v>0.15959799999999999</v>
      </c>
      <c r="E149" s="57">
        <v>0.135045</v>
      </c>
      <c r="F149" s="57">
        <v>0.145089</v>
      </c>
      <c r="G149" s="57">
        <v>0.124762</v>
      </c>
      <c r="H149" s="57">
        <v>4574169600</v>
      </c>
      <c r="I149" s="63">
        <v>35462</v>
      </c>
      <c r="J149" s="57">
        <v>27</v>
      </c>
      <c r="K149" s="57">
        <v>31.34375</v>
      </c>
      <c r="L149" s="57">
        <v>26.75</v>
      </c>
      <c r="M149" s="57">
        <v>30</v>
      </c>
      <c r="N149" s="57">
        <v>15.940250000000001</v>
      </c>
      <c r="O149" s="57">
        <v>131017200</v>
      </c>
      <c r="P149" s="63">
        <v>35462</v>
      </c>
      <c r="Q149" s="57">
        <v>18.089532999999999</v>
      </c>
      <c r="R149" s="57">
        <v>20.423667999999999</v>
      </c>
      <c r="S149" s="57">
        <v>17.469528</v>
      </c>
      <c r="T149" s="57">
        <v>19.147188</v>
      </c>
      <c r="U149" s="57">
        <v>13.841846</v>
      </c>
      <c r="V149" s="57">
        <v>111516510</v>
      </c>
      <c r="W149" s="63">
        <v>35462</v>
      </c>
      <c r="X149" s="57">
        <v>28.9375</v>
      </c>
      <c r="Y149" s="57">
        <v>31.625</v>
      </c>
      <c r="Z149" s="57">
        <v>28.5</v>
      </c>
      <c r="AA149" s="57">
        <v>30.5</v>
      </c>
      <c r="AB149" s="57">
        <v>16.514353</v>
      </c>
      <c r="AC149" s="57">
        <v>122014800</v>
      </c>
      <c r="AK149" s="63">
        <v>39052</v>
      </c>
      <c r="AL149" s="62">
        <v>70.260002</v>
      </c>
      <c r="AM149" s="62">
        <v>71.699996999999996</v>
      </c>
      <c r="AN149" s="62">
        <v>68.809997999999993</v>
      </c>
      <c r="AO149" s="62">
        <v>69.059997999999993</v>
      </c>
      <c r="AP149" s="62">
        <v>57.331992999999997</v>
      </c>
      <c r="AQ149" s="57">
        <v>17893700</v>
      </c>
      <c r="AR149" s="63">
        <v>35462</v>
      </c>
      <c r="AS149" s="62">
        <v>29.958689</v>
      </c>
      <c r="AT149" s="62">
        <v>32.094582000000003</v>
      </c>
      <c r="AU149" s="62">
        <v>29.958689</v>
      </c>
      <c r="AV149" s="62">
        <v>31.082844000000001</v>
      </c>
      <c r="AW149" s="62">
        <v>10.833876</v>
      </c>
      <c r="AX149" s="57">
        <v>32081031</v>
      </c>
      <c r="AY149" s="63">
        <v>35462</v>
      </c>
      <c r="AZ149" s="62">
        <v>12.291667</v>
      </c>
      <c r="BA149" s="62">
        <v>13.625</v>
      </c>
      <c r="BB149" s="62">
        <v>12.25</v>
      </c>
      <c r="BC149" s="62">
        <v>13.083333</v>
      </c>
      <c r="BD149" s="62">
        <v>6.3702160000000001</v>
      </c>
      <c r="BE149" s="57">
        <v>6149700</v>
      </c>
      <c r="BF149" s="63">
        <v>44287</v>
      </c>
      <c r="BG149" s="62">
        <v>22.700001</v>
      </c>
      <c r="BH149" s="62">
        <v>24.49</v>
      </c>
      <c r="BI149" s="62">
        <v>20.399999999999999</v>
      </c>
      <c r="BJ149" s="62">
        <v>20.75</v>
      </c>
      <c r="BK149" s="62">
        <v>20.73143</v>
      </c>
      <c r="BL149" s="57">
        <v>3560400</v>
      </c>
      <c r="BM149" s="63">
        <v>39417</v>
      </c>
      <c r="BN149" s="62">
        <v>31.18</v>
      </c>
      <c r="BO149" s="62">
        <v>31.18</v>
      </c>
      <c r="BP149" s="62">
        <v>26.915001</v>
      </c>
      <c r="BQ149" s="62">
        <v>28.174999</v>
      </c>
      <c r="BR149" s="62">
        <v>28.174999</v>
      </c>
      <c r="BS149" s="57">
        <v>37232600</v>
      </c>
      <c r="CA149" s="63">
        <v>35462</v>
      </c>
      <c r="CB149" s="62">
        <v>19.411173000000002</v>
      </c>
      <c r="CC149" s="62">
        <v>21.862413</v>
      </c>
      <c r="CD149" s="62">
        <v>19.344923000000001</v>
      </c>
      <c r="CE149" s="62">
        <v>20.471169</v>
      </c>
      <c r="CF149" s="62">
        <v>12.18464</v>
      </c>
      <c r="CG149" s="57">
        <v>40752052</v>
      </c>
      <c r="CO149" s="63">
        <v>40238</v>
      </c>
      <c r="CP149" s="62">
        <v>24.99</v>
      </c>
      <c r="CQ149" s="62">
        <v>27.18</v>
      </c>
      <c r="CR149" s="62">
        <v>24.860001</v>
      </c>
      <c r="CS149" s="62">
        <v>26.02</v>
      </c>
      <c r="CT149" s="62">
        <v>22.094912000000001</v>
      </c>
      <c r="CU149" s="57">
        <v>82917600</v>
      </c>
    </row>
    <row r="150" spans="2:99" x14ac:dyDescent="0.15">
      <c r="B150" s="63">
        <v>35490</v>
      </c>
      <c r="C150" s="57">
        <v>0.14732100000000001</v>
      </c>
      <c r="D150" s="57">
        <v>0.17299100000000001</v>
      </c>
      <c r="E150" s="57">
        <v>0.14174100000000001</v>
      </c>
      <c r="F150" s="57">
        <v>0.16294600000000001</v>
      </c>
      <c r="G150" s="57">
        <v>0.14011799999999999</v>
      </c>
      <c r="H150" s="57">
        <v>4502243200</v>
      </c>
      <c r="I150" s="63">
        <v>35490</v>
      </c>
      <c r="J150" s="57">
        <v>29.6875</v>
      </c>
      <c r="K150" s="57">
        <v>32.5</v>
      </c>
      <c r="L150" s="57">
        <v>27.375</v>
      </c>
      <c r="M150" s="57">
        <v>27.75</v>
      </c>
      <c r="N150" s="57">
        <v>14.744733</v>
      </c>
      <c r="O150" s="57">
        <v>110858000</v>
      </c>
      <c r="P150" s="63">
        <v>35490</v>
      </c>
      <c r="Q150" s="57">
        <v>18.964832000000001</v>
      </c>
      <c r="R150" s="57">
        <v>19.840133999999999</v>
      </c>
      <c r="S150" s="57">
        <v>17.433057999999999</v>
      </c>
      <c r="T150" s="57">
        <v>17.469528</v>
      </c>
      <c r="U150" s="57">
        <v>12.629038</v>
      </c>
      <c r="V150" s="57">
        <v>95935222</v>
      </c>
      <c r="W150" s="63">
        <v>35490</v>
      </c>
      <c r="X150" s="57">
        <v>30.3125</v>
      </c>
      <c r="Y150" s="57">
        <v>31.125</v>
      </c>
      <c r="Z150" s="57">
        <v>27.625</v>
      </c>
      <c r="AA150" s="57">
        <v>27.875</v>
      </c>
      <c r="AB150" s="57">
        <v>15.093024</v>
      </c>
      <c r="AC150" s="57">
        <v>142596800</v>
      </c>
      <c r="AK150" s="63">
        <v>39083</v>
      </c>
      <c r="AL150" s="62">
        <v>69</v>
      </c>
      <c r="AM150" s="62">
        <v>72.599997999999999</v>
      </c>
      <c r="AN150" s="62">
        <v>67.540001000000004</v>
      </c>
      <c r="AO150" s="62">
        <v>71.559997999999993</v>
      </c>
      <c r="AP150" s="62">
        <v>59.407448000000002</v>
      </c>
      <c r="AQ150" s="57">
        <v>22073600</v>
      </c>
      <c r="AR150" s="63">
        <v>35490</v>
      </c>
      <c r="AS150" s="62">
        <v>30.914221000000001</v>
      </c>
      <c r="AT150" s="62">
        <v>31.082844000000001</v>
      </c>
      <c r="AU150" s="62">
        <v>26.642437000000001</v>
      </c>
      <c r="AV150" s="62">
        <v>27.316928999999998</v>
      </c>
      <c r="AW150" s="62">
        <v>9.5212719999999997</v>
      </c>
      <c r="AX150" s="57">
        <v>39678527</v>
      </c>
      <c r="AY150" s="63">
        <v>35490</v>
      </c>
      <c r="AZ150" s="62">
        <v>13.125</v>
      </c>
      <c r="BA150" s="62">
        <v>15.083333</v>
      </c>
      <c r="BB150" s="62">
        <v>13.041667</v>
      </c>
      <c r="BC150" s="62">
        <v>13.291667</v>
      </c>
      <c r="BD150" s="62">
        <v>6.4716529999999999</v>
      </c>
      <c r="BE150" s="57">
        <v>13404300</v>
      </c>
      <c r="BF150" s="63">
        <v>44317</v>
      </c>
      <c r="BG150" s="62">
        <v>20.5</v>
      </c>
      <c r="BH150" s="62">
        <v>23.450001</v>
      </c>
      <c r="BI150" s="62">
        <v>17.41</v>
      </c>
      <c r="BJ150" s="62">
        <v>23</v>
      </c>
      <c r="BK150" s="62">
        <v>22.979416000000001</v>
      </c>
      <c r="BL150" s="57">
        <v>3837500</v>
      </c>
      <c r="BM150" s="63">
        <v>39448</v>
      </c>
      <c r="BN150" s="62">
        <v>27.969999000000001</v>
      </c>
      <c r="BO150" s="62">
        <v>30.114999999999998</v>
      </c>
      <c r="BP150" s="62">
        <v>26.030000999999999</v>
      </c>
      <c r="BQ150" s="62">
        <v>26.715</v>
      </c>
      <c r="BR150" s="62">
        <v>26.715</v>
      </c>
      <c r="BS150" s="57">
        <v>34952200</v>
      </c>
      <c r="CA150" s="63">
        <v>35490</v>
      </c>
      <c r="CB150" s="62">
        <v>20.272418999999999</v>
      </c>
      <c r="CC150" s="62">
        <v>22.326160000000002</v>
      </c>
      <c r="CD150" s="62">
        <v>18.814924000000001</v>
      </c>
      <c r="CE150" s="62">
        <v>19.477423000000002</v>
      </c>
      <c r="CF150" s="62">
        <v>11.593149</v>
      </c>
      <c r="CG150" s="57">
        <v>42758096</v>
      </c>
      <c r="CO150" s="63">
        <v>40269</v>
      </c>
      <c r="CP150" s="62">
        <v>26.07</v>
      </c>
      <c r="CQ150" s="62">
        <v>28</v>
      </c>
      <c r="CR150" s="62">
        <v>26.030000999999999</v>
      </c>
      <c r="CS150" s="62">
        <v>27.280000999999999</v>
      </c>
      <c r="CT150" s="62">
        <v>23.164843000000001</v>
      </c>
      <c r="CU150" s="57">
        <v>60023300</v>
      </c>
    </row>
    <row r="151" spans="2:99" x14ac:dyDescent="0.15">
      <c r="B151" s="63">
        <v>35521</v>
      </c>
      <c r="C151" s="57">
        <v>0.15736600000000001</v>
      </c>
      <c r="D151" s="57">
        <v>0.177455</v>
      </c>
      <c r="E151" s="57">
        <v>0.14955399999999999</v>
      </c>
      <c r="F151" s="57">
        <v>0.151786</v>
      </c>
      <c r="G151" s="57">
        <v>0.130521</v>
      </c>
      <c r="H151" s="57">
        <v>3809724800</v>
      </c>
      <c r="I151" s="63">
        <v>35521</v>
      </c>
      <c r="J151" s="57">
        <v>27.5</v>
      </c>
      <c r="K151" s="57">
        <v>30.5</v>
      </c>
      <c r="L151" s="57">
        <v>27</v>
      </c>
      <c r="M151" s="57">
        <v>30.1875</v>
      </c>
      <c r="N151" s="57">
        <v>16.125371999999999</v>
      </c>
      <c r="O151" s="57">
        <v>96128200</v>
      </c>
      <c r="P151" s="63">
        <v>35521</v>
      </c>
      <c r="Q151" s="57">
        <v>17.469528</v>
      </c>
      <c r="R151" s="57">
        <v>19.548366999999999</v>
      </c>
      <c r="S151" s="57">
        <v>16.776582999999999</v>
      </c>
      <c r="T151" s="57">
        <v>19.183658999999999</v>
      </c>
      <c r="U151" s="57">
        <v>13.868213000000001</v>
      </c>
      <c r="V151" s="57">
        <v>96703987</v>
      </c>
      <c r="W151" s="63">
        <v>35521</v>
      </c>
      <c r="X151" s="57">
        <v>27.875</v>
      </c>
      <c r="Y151" s="57">
        <v>31.875</v>
      </c>
      <c r="Z151" s="57">
        <v>26.375</v>
      </c>
      <c r="AA151" s="57">
        <v>31.8125</v>
      </c>
      <c r="AB151" s="57">
        <v>17.263988000000001</v>
      </c>
      <c r="AC151" s="57">
        <v>151059200</v>
      </c>
      <c r="AK151" s="63">
        <v>39114</v>
      </c>
      <c r="AL151" s="62">
        <v>71.949996999999996</v>
      </c>
      <c r="AM151" s="62">
        <v>76.089995999999999</v>
      </c>
      <c r="AN151" s="62">
        <v>63.509998000000003</v>
      </c>
      <c r="AO151" s="62">
        <v>64.720000999999996</v>
      </c>
      <c r="AP151" s="62">
        <v>53.729030999999999</v>
      </c>
      <c r="AQ151" s="57">
        <v>40375800</v>
      </c>
      <c r="AR151" s="63">
        <v>35521</v>
      </c>
      <c r="AS151" s="62">
        <v>27.148306000000002</v>
      </c>
      <c r="AT151" s="62">
        <v>30.520765000000001</v>
      </c>
      <c r="AU151" s="62">
        <v>25.518284000000001</v>
      </c>
      <c r="AV151" s="62">
        <v>30.464558</v>
      </c>
      <c r="AW151" s="62">
        <v>10.618376</v>
      </c>
      <c r="AX151" s="57">
        <v>59093353</v>
      </c>
      <c r="AY151" s="63">
        <v>35521</v>
      </c>
      <c r="AZ151" s="62">
        <v>13.208333</v>
      </c>
      <c r="BA151" s="62">
        <v>14.25</v>
      </c>
      <c r="BB151" s="62">
        <v>12.833333</v>
      </c>
      <c r="BC151" s="62">
        <v>14.166667</v>
      </c>
      <c r="BD151" s="62">
        <v>6.929182</v>
      </c>
      <c r="BE151" s="57">
        <v>9798900</v>
      </c>
      <c r="BF151" s="63">
        <v>44348</v>
      </c>
      <c r="BG151" s="62">
        <v>24.6</v>
      </c>
      <c r="BH151" s="62">
        <v>31.299999</v>
      </c>
      <c r="BI151" s="62">
        <v>24.08</v>
      </c>
      <c r="BJ151" s="62">
        <v>29.99</v>
      </c>
      <c r="BK151" s="62">
        <v>29.963159999999998</v>
      </c>
      <c r="BL151" s="57">
        <v>3958600</v>
      </c>
      <c r="BM151" s="63">
        <v>39479</v>
      </c>
      <c r="BN151" s="62">
        <v>26.780000999999999</v>
      </c>
      <c r="BO151" s="62">
        <v>27.639999</v>
      </c>
      <c r="BP151" s="62">
        <v>24.469999000000001</v>
      </c>
      <c r="BQ151" s="62">
        <v>24.815000999999999</v>
      </c>
      <c r="BR151" s="62">
        <v>24.815000999999999</v>
      </c>
      <c r="BS151" s="57">
        <v>43855600</v>
      </c>
      <c r="CA151" s="63">
        <v>35521</v>
      </c>
      <c r="CB151" s="62">
        <v>19.079923999999998</v>
      </c>
      <c r="CC151" s="62">
        <v>21.332415000000001</v>
      </c>
      <c r="CD151" s="62">
        <v>17.688679</v>
      </c>
      <c r="CE151" s="62">
        <v>20.934916000000001</v>
      </c>
      <c r="CF151" s="62">
        <v>12.460659</v>
      </c>
      <c r="CG151" s="57">
        <v>51437566</v>
      </c>
      <c r="CO151" s="63">
        <v>40299</v>
      </c>
      <c r="CP151" s="62">
        <v>27.299999</v>
      </c>
      <c r="CQ151" s="62">
        <v>29.23</v>
      </c>
      <c r="CR151" s="62">
        <v>24.59</v>
      </c>
      <c r="CS151" s="62">
        <v>27.91</v>
      </c>
      <c r="CT151" s="62">
        <v>23.699805999999999</v>
      </c>
      <c r="CU151" s="57">
        <v>124524000</v>
      </c>
    </row>
    <row r="152" spans="2:99" x14ac:dyDescent="0.15">
      <c r="B152" s="63">
        <v>35551</v>
      </c>
      <c r="C152" s="57">
        <v>0.15067</v>
      </c>
      <c r="D152" s="57">
        <v>0.160714</v>
      </c>
      <c r="E152" s="57">
        <v>0.146205</v>
      </c>
      <c r="F152" s="57">
        <v>0.14843799999999999</v>
      </c>
      <c r="G152" s="57">
        <v>0.12764200000000001</v>
      </c>
      <c r="H152" s="57">
        <v>2292707200</v>
      </c>
      <c r="I152" s="63">
        <v>35551</v>
      </c>
      <c r="J152" s="57">
        <v>30.1875</v>
      </c>
      <c r="K152" s="57">
        <v>31.875</v>
      </c>
      <c r="L152" s="57">
        <v>28.5625</v>
      </c>
      <c r="M152" s="57">
        <v>29.4375</v>
      </c>
      <c r="N152" s="57">
        <v>15.724739</v>
      </c>
      <c r="O152" s="57">
        <v>77847400</v>
      </c>
      <c r="P152" s="63">
        <v>35551</v>
      </c>
      <c r="Q152" s="57">
        <v>19.256599000000001</v>
      </c>
      <c r="R152" s="57">
        <v>20.751904</v>
      </c>
      <c r="S152" s="57">
        <v>19.001304999999999</v>
      </c>
      <c r="T152" s="57">
        <v>20.277781999999998</v>
      </c>
      <c r="U152" s="57">
        <v>14.713666999999999</v>
      </c>
      <c r="V152" s="57">
        <v>82478236</v>
      </c>
      <c r="W152" s="63">
        <v>35551</v>
      </c>
      <c r="X152" s="57">
        <v>31.5625</v>
      </c>
      <c r="Y152" s="57">
        <v>34.5</v>
      </c>
      <c r="Z152" s="57">
        <v>31.0625</v>
      </c>
      <c r="AA152" s="57">
        <v>34.25</v>
      </c>
      <c r="AB152" s="57">
        <v>18.586770999999999</v>
      </c>
      <c r="AC152" s="57">
        <v>124614400</v>
      </c>
      <c r="AK152" s="63">
        <v>39142</v>
      </c>
      <c r="AL152" s="62">
        <v>64.5</v>
      </c>
      <c r="AM152" s="62">
        <v>68.25</v>
      </c>
      <c r="AN152" s="62">
        <v>58.650002000000001</v>
      </c>
      <c r="AO152" s="62">
        <v>62.060001</v>
      </c>
      <c r="AP152" s="62">
        <v>51.578322999999997</v>
      </c>
      <c r="AQ152" s="57">
        <v>84635100</v>
      </c>
      <c r="AR152" s="63">
        <v>35551</v>
      </c>
      <c r="AS152" s="62">
        <v>30.464558</v>
      </c>
      <c r="AT152" s="62">
        <v>31.588712999999998</v>
      </c>
      <c r="AU152" s="62">
        <v>30.071103999999998</v>
      </c>
      <c r="AV152" s="62">
        <v>31.476295</v>
      </c>
      <c r="AW152" s="62">
        <v>11.104912000000001</v>
      </c>
      <c r="AX152" s="57">
        <v>36646686</v>
      </c>
      <c r="AY152" s="63">
        <v>35551</v>
      </c>
      <c r="AZ152" s="62">
        <v>14.125</v>
      </c>
      <c r="BA152" s="62">
        <v>14.666667</v>
      </c>
      <c r="BB152" s="62">
        <v>13.458333</v>
      </c>
      <c r="BC152" s="62">
        <v>13.75</v>
      </c>
      <c r="BD152" s="62">
        <v>6.7253819999999997</v>
      </c>
      <c r="BE152" s="57">
        <v>4474200</v>
      </c>
      <c r="BF152" s="63">
        <v>44378</v>
      </c>
      <c r="BG152" s="62">
        <v>29.940000999999999</v>
      </c>
      <c r="BH152" s="62">
        <v>30.25</v>
      </c>
      <c r="BI152" s="62">
        <v>26.879999000000002</v>
      </c>
      <c r="BJ152" s="62">
        <v>29.950001</v>
      </c>
      <c r="BK152" s="62">
        <v>29.950001</v>
      </c>
      <c r="BL152" s="57">
        <v>1346200</v>
      </c>
      <c r="BM152" s="63">
        <v>39508</v>
      </c>
      <c r="BN152" s="62">
        <v>24.469999000000001</v>
      </c>
      <c r="BO152" s="62">
        <v>24.844999000000001</v>
      </c>
      <c r="BP152" s="62">
        <v>20.93</v>
      </c>
      <c r="BQ152" s="62">
        <v>23.879999000000002</v>
      </c>
      <c r="BR152" s="62">
        <v>23.879999000000002</v>
      </c>
      <c r="BS152" s="57">
        <v>55479000</v>
      </c>
      <c r="CA152" s="63">
        <v>35551</v>
      </c>
      <c r="CB152" s="62">
        <v>21.001165</v>
      </c>
      <c r="CC152" s="62">
        <v>22.856159000000002</v>
      </c>
      <c r="CD152" s="62">
        <v>20.802417999999999</v>
      </c>
      <c r="CE152" s="62">
        <v>22.591159999999999</v>
      </c>
      <c r="CF152" s="62">
        <v>13.538003</v>
      </c>
      <c r="CG152" s="57">
        <v>40157519</v>
      </c>
      <c r="CO152" s="63">
        <v>40330</v>
      </c>
      <c r="CP152" s="62">
        <v>27.75</v>
      </c>
      <c r="CQ152" s="62">
        <v>29.790001</v>
      </c>
      <c r="CR152" s="62">
        <v>26.469999000000001</v>
      </c>
      <c r="CS152" s="62">
        <v>26.549999</v>
      </c>
      <c r="CT152" s="62">
        <v>22.54496</v>
      </c>
      <c r="CU152" s="57">
        <v>111218200</v>
      </c>
    </row>
    <row r="153" spans="2:99" x14ac:dyDescent="0.15">
      <c r="B153" s="63">
        <v>35582</v>
      </c>
      <c r="C153" s="57">
        <v>0.151786</v>
      </c>
      <c r="D153" s="57">
        <v>0.15290200000000001</v>
      </c>
      <c r="E153" s="57">
        <v>0.125</v>
      </c>
      <c r="F153" s="57">
        <v>0.12723200000000001</v>
      </c>
      <c r="G153" s="57">
        <v>0.109407</v>
      </c>
      <c r="H153" s="57">
        <v>2572304000</v>
      </c>
      <c r="I153" s="63">
        <v>35582</v>
      </c>
      <c r="J153" s="57">
        <v>29.6875</v>
      </c>
      <c r="K153" s="57">
        <v>35</v>
      </c>
      <c r="L153" s="57">
        <v>29.0625</v>
      </c>
      <c r="M153" s="57">
        <v>32.28125</v>
      </c>
      <c r="N153" s="57">
        <v>17.243793</v>
      </c>
      <c r="O153" s="57">
        <v>99737400</v>
      </c>
      <c r="P153" s="63">
        <v>35582</v>
      </c>
      <c r="Q153" s="57">
        <v>20.423667999999999</v>
      </c>
      <c r="R153" s="57">
        <v>23.268393</v>
      </c>
      <c r="S153" s="57">
        <v>19.767192999999999</v>
      </c>
      <c r="T153" s="57">
        <v>21.736616000000001</v>
      </c>
      <c r="U153" s="57">
        <v>15.772202999999999</v>
      </c>
      <c r="V153" s="57">
        <v>119695305</v>
      </c>
      <c r="W153" s="63">
        <v>35582</v>
      </c>
      <c r="X153" s="57">
        <v>34.1875</v>
      </c>
      <c r="Y153" s="57">
        <v>36.3125</v>
      </c>
      <c r="Z153" s="57">
        <v>33.0625</v>
      </c>
      <c r="AA153" s="57">
        <v>34</v>
      </c>
      <c r="AB153" s="57">
        <v>18.451101000000001</v>
      </c>
      <c r="AC153" s="57">
        <v>121568200</v>
      </c>
      <c r="AK153" s="63">
        <v>39173</v>
      </c>
      <c r="AL153" s="62">
        <v>62.040000999999997</v>
      </c>
      <c r="AM153" s="62">
        <v>71.379997000000003</v>
      </c>
      <c r="AN153" s="62">
        <v>59.91</v>
      </c>
      <c r="AO153" s="62">
        <v>66.120002999999997</v>
      </c>
      <c r="AP153" s="62">
        <v>54.95261</v>
      </c>
      <c r="AQ153" s="57">
        <v>72790600</v>
      </c>
      <c r="AR153" s="63">
        <v>35582</v>
      </c>
      <c r="AS153" s="62">
        <v>31.925958999999999</v>
      </c>
      <c r="AT153" s="62">
        <v>35.186005000000002</v>
      </c>
      <c r="AU153" s="62">
        <v>31.644918000000001</v>
      </c>
      <c r="AV153" s="62">
        <v>34.118057</v>
      </c>
      <c r="AW153" s="62">
        <v>12.036925999999999</v>
      </c>
      <c r="AX153" s="57">
        <v>43535873</v>
      </c>
      <c r="AY153" s="63">
        <v>35582</v>
      </c>
      <c r="AZ153" s="62">
        <v>13.75</v>
      </c>
      <c r="BA153" s="62">
        <v>15</v>
      </c>
      <c r="BB153" s="62">
        <v>13.75</v>
      </c>
      <c r="BC153" s="62">
        <v>14.083333</v>
      </c>
      <c r="BD153" s="62">
        <v>6.8884220000000003</v>
      </c>
      <c r="BE153" s="57">
        <v>4825500</v>
      </c>
      <c r="BM153" s="63">
        <v>39539</v>
      </c>
      <c r="BN153" s="62">
        <v>23.825001</v>
      </c>
      <c r="BO153" s="62">
        <v>27.43</v>
      </c>
      <c r="BP153" s="62">
        <v>23.76</v>
      </c>
      <c r="BQ153" s="62">
        <v>26.204999999999998</v>
      </c>
      <c r="BR153" s="62">
        <v>26.204999999999998</v>
      </c>
      <c r="BS153" s="57">
        <v>32904400</v>
      </c>
      <c r="CA153" s="63">
        <v>35582</v>
      </c>
      <c r="CB153" s="62">
        <v>22.591159999999999</v>
      </c>
      <c r="CC153" s="62">
        <v>25.704896999999999</v>
      </c>
      <c r="CD153" s="62">
        <v>22.127410999999999</v>
      </c>
      <c r="CE153" s="62">
        <v>23.121158999999999</v>
      </c>
      <c r="CF153" s="62">
        <v>13.855608</v>
      </c>
      <c r="CG153" s="57">
        <v>39725063</v>
      </c>
      <c r="CO153" s="63">
        <v>40360</v>
      </c>
      <c r="CP153" s="62">
        <v>26.530000999999999</v>
      </c>
      <c r="CQ153" s="62">
        <v>29.120000999999998</v>
      </c>
      <c r="CR153" s="62">
        <v>25.73</v>
      </c>
      <c r="CS153" s="62">
        <v>28.15</v>
      </c>
      <c r="CT153" s="62">
        <v>23.903604999999999</v>
      </c>
      <c r="CU153" s="57">
        <v>89667600</v>
      </c>
    </row>
    <row r="154" spans="2:99" x14ac:dyDescent="0.15">
      <c r="B154" s="63">
        <v>35612</v>
      </c>
      <c r="C154" s="57">
        <v>0.124442</v>
      </c>
      <c r="D154" s="57">
        <v>0.16183</v>
      </c>
      <c r="E154" s="57">
        <v>0.113839</v>
      </c>
      <c r="F154" s="57">
        <v>0.15625</v>
      </c>
      <c r="G154" s="57">
        <v>0.13436000000000001</v>
      </c>
      <c r="H154" s="57">
        <v>6782372800</v>
      </c>
      <c r="I154" s="63">
        <v>35612</v>
      </c>
      <c r="J154" s="57">
        <v>32.5</v>
      </c>
      <c r="K154" s="57">
        <v>35.84375</v>
      </c>
      <c r="L154" s="57">
        <v>32.3125</v>
      </c>
      <c r="M154" s="57">
        <v>35.59375</v>
      </c>
      <c r="N154" s="57">
        <v>19.118614000000001</v>
      </c>
      <c r="O154" s="57">
        <v>68115800</v>
      </c>
      <c r="P154" s="63">
        <v>35612</v>
      </c>
      <c r="Q154" s="57">
        <v>21.663675000000001</v>
      </c>
      <c r="R154" s="57">
        <v>24.563106999999999</v>
      </c>
      <c r="S154" s="57">
        <v>21.499555999999998</v>
      </c>
      <c r="T154" s="57">
        <v>24.435457</v>
      </c>
      <c r="U154" s="57">
        <v>17.730497</v>
      </c>
      <c r="V154" s="57">
        <v>126571004</v>
      </c>
      <c r="W154" s="63">
        <v>35612</v>
      </c>
      <c r="X154" s="57">
        <v>34</v>
      </c>
      <c r="Y154" s="57">
        <v>35.96875</v>
      </c>
      <c r="Z154" s="57">
        <v>33.875</v>
      </c>
      <c r="AA154" s="57">
        <v>34.5625</v>
      </c>
      <c r="AB154" s="57">
        <v>18.794847000000001</v>
      </c>
      <c r="AC154" s="57">
        <v>131737400</v>
      </c>
      <c r="AK154" s="63">
        <v>39203</v>
      </c>
      <c r="AL154" s="62">
        <v>66.120002999999997</v>
      </c>
      <c r="AM154" s="62">
        <v>73.690002000000007</v>
      </c>
      <c r="AN154" s="62">
        <v>65</v>
      </c>
      <c r="AO154" s="62">
        <v>69.650002000000001</v>
      </c>
      <c r="AP154" s="62">
        <v>57.886401999999997</v>
      </c>
      <c r="AQ154" s="57">
        <v>52237200</v>
      </c>
      <c r="AR154" s="63">
        <v>35612</v>
      </c>
      <c r="AS154" s="62">
        <v>34.230473000000003</v>
      </c>
      <c r="AT154" s="62">
        <v>34.342888000000002</v>
      </c>
      <c r="AU154" s="62">
        <v>30.576975000000001</v>
      </c>
      <c r="AV154" s="62">
        <v>32.628554999999999</v>
      </c>
      <c r="AW154" s="62">
        <v>11.511424999999999</v>
      </c>
      <c r="AX154" s="57">
        <v>45123290</v>
      </c>
      <c r="AY154" s="63">
        <v>35612</v>
      </c>
      <c r="AZ154" s="62">
        <v>14</v>
      </c>
      <c r="BA154" s="62">
        <v>15.729167</v>
      </c>
      <c r="BB154" s="62">
        <v>13.958333</v>
      </c>
      <c r="BC154" s="62">
        <v>15.6875</v>
      </c>
      <c r="BD154" s="62">
        <v>7.7084929999999998</v>
      </c>
      <c r="BE154" s="57">
        <v>7317300</v>
      </c>
      <c r="BM154" s="63">
        <v>39569</v>
      </c>
      <c r="BN154" s="62">
        <v>26.209999</v>
      </c>
      <c r="BO154" s="62">
        <v>26.785</v>
      </c>
      <c r="BP154" s="62">
        <v>25</v>
      </c>
      <c r="BQ154" s="62">
        <v>25.940000999999999</v>
      </c>
      <c r="BR154" s="62">
        <v>25.940000999999999</v>
      </c>
      <c r="BS154" s="57">
        <v>21235400</v>
      </c>
      <c r="CA154" s="63">
        <v>35612</v>
      </c>
      <c r="CB154" s="62">
        <v>23.253655999999999</v>
      </c>
      <c r="CC154" s="62">
        <v>26.234895999999999</v>
      </c>
      <c r="CD154" s="62">
        <v>23.253655999999999</v>
      </c>
      <c r="CE154" s="62">
        <v>25.771146999999999</v>
      </c>
      <c r="CF154" s="62">
        <v>15.443645999999999</v>
      </c>
      <c r="CG154" s="57">
        <v>34139193</v>
      </c>
      <c r="CO154" s="63">
        <v>40391</v>
      </c>
      <c r="CP154" s="62">
        <v>28.190000999999999</v>
      </c>
      <c r="CQ154" s="62">
        <v>30.25</v>
      </c>
      <c r="CR154" s="62">
        <v>27.799999</v>
      </c>
      <c r="CS154" s="62">
        <v>29.09</v>
      </c>
      <c r="CT154" s="62">
        <v>24.701805</v>
      </c>
      <c r="CU154" s="57">
        <v>110731600</v>
      </c>
    </row>
    <row r="155" spans="2:99" x14ac:dyDescent="0.15">
      <c r="B155" s="63">
        <v>35643</v>
      </c>
      <c r="C155" s="57">
        <v>0.15736600000000001</v>
      </c>
      <c r="D155" s="57">
        <v>0.26395099999999999</v>
      </c>
      <c r="E155" s="57">
        <v>0.156808</v>
      </c>
      <c r="F155" s="57">
        <v>0.19419600000000001</v>
      </c>
      <c r="G155" s="57">
        <v>0.16699</v>
      </c>
      <c r="H155" s="57">
        <v>17675705600</v>
      </c>
      <c r="I155" s="63">
        <v>35643</v>
      </c>
      <c r="J155" s="57">
        <v>35.46875</v>
      </c>
      <c r="K155" s="57">
        <v>35.59375</v>
      </c>
      <c r="L155" s="57">
        <v>28.78125</v>
      </c>
      <c r="M155" s="57">
        <v>29.875</v>
      </c>
      <c r="N155" s="57">
        <v>16.046883000000001</v>
      </c>
      <c r="O155" s="57">
        <v>92224800</v>
      </c>
      <c r="P155" s="63">
        <v>35643</v>
      </c>
      <c r="Q155" s="57">
        <v>24.326046000000002</v>
      </c>
      <c r="R155" s="57">
        <v>24.873107999999998</v>
      </c>
      <c r="S155" s="57">
        <v>22.684857999999998</v>
      </c>
      <c r="T155" s="57">
        <v>22.684857999999998</v>
      </c>
      <c r="U155" s="57">
        <v>16.510121999999999</v>
      </c>
      <c r="V155" s="57">
        <v>85770933</v>
      </c>
      <c r="W155" s="63">
        <v>35643</v>
      </c>
      <c r="X155" s="57">
        <v>34.5625</v>
      </c>
      <c r="Y155" s="57">
        <v>35</v>
      </c>
      <c r="Z155" s="57">
        <v>28.5625</v>
      </c>
      <c r="AA155" s="57">
        <v>28.65625</v>
      </c>
      <c r="AB155" s="57">
        <v>15.583064</v>
      </c>
      <c r="AC155" s="57">
        <v>217935000</v>
      </c>
      <c r="AK155" s="63">
        <v>39234</v>
      </c>
      <c r="AL155" s="62">
        <v>70.349997999999999</v>
      </c>
      <c r="AM155" s="62">
        <v>72.309997999999993</v>
      </c>
      <c r="AN155" s="62">
        <v>60.599997999999999</v>
      </c>
      <c r="AO155" s="62">
        <v>62.200001</v>
      </c>
      <c r="AP155" s="62">
        <v>51.756596000000002</v>
      </c>
      <c r="AQ155" s="57">
        <v>72491600</v>
      </c>
      <c r="AR155" s="63">
        <v>35643</v>
      </c>
      <c r="AS155" s="62">
        <v>32.628554999999999</v>
      </c>
      <c r="AT155" s="62">
        <v>34.455303000000001</v>
      </c>
      <c r="AU155" s="62">
        <v>32.010269000000001</v>
      </c>
      <c r="AV155" s="62">
        <v>32.544243000000002</v>
      </c>
      <c r="AW155" s="62">
        <v>11.481680000000001</v>
      </c>
      <c r="AX155" s="57">
        <v>48540973</v>
      </c>
      <c r="AY155" s="63">
        <v>35643</v>
      </c>
      <c r="AZ155" s="62">
        <v>15.75</v>
      </c>
      <c r="BA155" s="62">
        <v>15.8125</v>
      </c>
      <c r="BB155" s="62">
        <v>14.75</v>
      </c>
      <c r="BC155" s="62">
        <v>15.0625</v>
      </c>
      <c r="BD155" s="62">
        <v>7.4013770000000001</v>
      </c>
      <c r="BE155" s="57">
        <v>5259000</v>
      </c>
      <c r="BM155" s="63">
        <v>39600</v>
      </c>
      <c r="BN155" s="62">
        <v>26.01</v>
      </c>
      <c r="BO155" s="62">
        <v>27.174999</v>
      </c>
      <c r="BP155" s="62">
        <v>24.524999999999999</v>
      </c>
      <c r="BQ155" s="62">
        <v>26.565000999999999</v>
      </c>
      <c r="BR155" s="62">
        <v>26.565000999999999</v>
      </c>
      <c r="BS155" s="57">
        <v>27136400</v>
      </c>
      <c r="CA155" s="63">
        <v>35643</v>
      </c>
      <c r="CB155" s="62">
        <v>25.704896999999999</v>
      </c>
      <c r="CC155" s="62">
        <v>25.936771</v>
      </c>
      <c r="CD155" s="62">
        <v>23.485531000000002</v>
      </c>
      <c r="CE155" s="62">
        <v>23.651154999999999</v>
      </c>
      <c r="CF155" s="62">
        <v>14.248260999999999</v>
      </c>
      <c r="CG155" s="57">
        <v>31821069</v>
      </c>
      <c r="CO155" s="63">
        <v>40422</v>
      </c>
      <c r="CP155" s="62">
        <v>29.42</v>
      </c>
      <c r="CQ155" s="62">
        <v>32.169998</v>
      </c>
      <c r="CR155" s="62">
        <v>29.299999</v>
      </c>
      <c r="CS155" s="62">
        <v>31.74</v>
      </c>
      <c r="CT155" s="62">
        <v>26.952057</v>
      </c>
      <c r="CU155" s="57">
        <v>58760800</v>
      </c>
    </row>
    <row r="156" spans="2:99" x14ac:dyDescent="0.15">
      <c r="B156" s="63">
        <v>35674</v>
      </c>
      <c r="C156" s="57">
        <v>0.19642899999999999</v>
      </c>
      <c r="D156" s="57">
        <v>0.207589</v>
      </c>
      <c r="E156" s="57">
        <v>0.1875</v>
      </c>
      <c r="F156" s="57">
        <v>0.193638</v>
      </c>
      <c r="G156" s="57">
        <v>0.16650999999999999</v>
      </c>
      <c r="H156" s="57">
        <v>3606075200</v>
      </c>
      <c r="I156" s="63">
        <v>35674</v>
      </c>
      <c r="J156" s="57">
        <v>29.625</v>
      </c>
      <c r="K156" s="57">
        <v>32.28125</v>
      </c>
      <c r="L156" s="57">
        <v>28.3125</v>
      </c>
      <c r="M156" s="57">
        <v>30.9375</v>
      </c>
      <c r="N156" s="57">
        <v>16.617581999999999</v>
      </c>
      <c r="O156" s="57">
        <v>144554400</v>
      </c>
      <c r="P156" s="63">
        <v>35674</v>
      </c>
      <c r="Q156" s="57">
        <v>22.757798999999999</v>
      </c>
      <c r="R156" s="57">
        <v>24.143692000000001</v>
      </c>
      <c r="S156" s="57">
        <v>22.320150000000002</v>
      </c>
      <c r="T156" s="57">
        <v>23.888394999999999</v>
      </c>
      <c r="U156" s="57">
        <v>17.386057000000001</v>
      </c>
      <c r="V156" s="57">
        <v>76141668</v>
      </c>
      <c r="W156" s="63">
        <v>35674</v>
      </c>
      <c r="X156" s="57">
        <v>28.65625</v>
      </c>
      <c r="Y156" s="57">
        <v>31.5625</v>
      </c>
      <c r="Z156" s="57">
        <v>27.53125</v>
      </c>
      <c r="AA156" s="57">
        <v>30.5</v>
      </c>
      <c r="AB156" s="57">
        <v>16.585684000000001</v>
      </c>
      <c r="AC156" s="57">
        <v>172559800</v>
      </c>
      <c r="AK156" s="63">
        <v>39264</v>
      </c>
      <c r="AL156" s="62">
        <v>62.209999000000003</v>
      </c>
      <c r="AM156" s="62">
        <v>63.700001</v>
      </c>
      <c r="AN156" s="62">
        <v>53.419998</v>
      </c>
      <c r="AO156" s="62">
        <v>53.799999</v>
      </c>
      <c r="AP156" s="62">
        <v>44.766956</v>
      </c>
      <c r="AQ156" s="57">
        <v>86919800</v>
      </c>
      <c r="AR156" s="63">
        <v>35674</v>
      </c>
      <c r="AS156" s="62">
        <v>32.572346000000003</v>
      </c>
      <c r="AT156" s="62">
        <v>36.731712000000002</v>
      </c>
      <c r="AU156" s="62">
        <v>32.572346000000003</v>
      </c>
      <c r="AV156" s="62">
        <v>36.169635999999997</v>
      </c>
      <c r="AW156" s="62">
        <v>12.760726999999999</v>
      </c>
      <c r="AX156" s="57">
        <v>70397420</v>
      </c>
      <c r="AY156" s="63">
        <v>35674</v>
      </c>
      <c r="AZ156" s="62">
        <v>15.104167</v>
      </c>
      <c r="BA156" s="62">
        <v>15.5</v>
      </c>
      <c r="BB156" s="62">
        <v>14.895833</v>
      </c>
      <c r="BC156" s="62">
        <v>15.3125</v>
      </c>
      <c r="BD156" s="62">
        <v>7.5242250000000004</v>
      </c>
      <c r="BE156" s="57">
        <v>8547000</v>
      </c>
      <c r="BM156" s="63">
        <v>39630</v>
      </c>
      <c r="BN156" s="62">
        <v>26.52</v>
      </c>
      <c r="BO156" s="62">
        <v>28.709999</v>
      </c>
      <c r="BP156" s="62">
        <v>26.120000999999998</v>
      </c>
      <c r="BQ156" s="62">
        <v>27.924999</v>
      </c>
      <c r="BR156" s="62">
        <v>27.924999</v>
      </c>
      <c r="BS156" s="57">
        <v>84502000</v>
      </c>
      <c r="CA156" s="63">
        <v>35674</v>
      </c>
      <c r="CB156" s="62">
        <v>23.783655</v>
      </c>
      <c r="CC156" s="62">
        <v>26.33427</v>
      </c>
      <c r="CD156" s="62">
        <v>23.618030999999998</v>
      </c>
      <c r="CE156" s="62">
        <v>25.439897999999999</v>
      </c>
      <c r="CF156" s="62">
        <v>15.325866</v>
      </c>
      <c r="CG156" s="57">
        <v>27741432</v>
      </c>
      <c r="CO156" s="63">
        <v>40452</v>
      </c>
      <c r="CP156" s="62">
        <v>31.9</v>
      </c>
      <c r="CQ156" s="62">
        <v>35.5</v>
      </c>
      <c r="CR156" s="62">
        <v>31.4</v>
      </c>
      <c r="CS156" s="62">
        <v>34.75</v>
      </c>
      <c r="CT156" s="62">
        <v>29.508001</v>
      </c>
      <c r="CU156" s="57">
        <v>59304600</v>
      </c>
    </row>
    <row r="157" spans="2:99" x14ac:dyDescent="0.15">
      <c r="B157" s="63">
        <v>35704</v>
      </c>
      <c r="C157" s="57">
        <v>0.193638</v>
      </c>
      <c r="D157" s="57">
        <v>0.22098200000000001</v>
      </c>
      <c r="E157" s="57">
        <v>0.14174100000000001</v>
      </c>
      <c r="F157" s="57">
        <v>0.15206500000000001</v>
      </c>
      <c r="G157" s="57">
        <v>0.13076099999999999</v>
      </c>
      <c r="H157" s="57">
        <v>6430043200</v>
      </c>
      <c r="I157" s="63">
        <v>35704</v>
      </c>
      <c r="J157" s="57">
        <v>31.3125</v>
      </c>
      <c r="K157" s="57">
        <v>33.1875</v>
      </c>
      <c r="L157" s="57">
        <v>27.5</v>
      </c>
      <c r="M157" s="57">
        <v>29.90625</v>
      </c>
      <c r="N157" s="57">
        <v>16.154406000000002</v>
      </c>
      <c r="O157" s="57">
        <v>94930400</v>
      </c>
      <c r="P157" s="63">
        <v>35704</v>
      </c>
      <c r="Q157" s="57">
        <v>23.961338000000001</v>
      </c>
      <c r="R157" s="57">
        <v>25.256052</v>
      </c>
      <c r="S157" s="57">
        <v>21.007200000000001</v>
      </c>
      <c r="T157" s="57">
        <v>22.757798999999999</v>
      </c>
      <c r="U157" s="57">
        <v>16.563203999999999</v>
      </c>
      <c r="V157" s="57">
        <v>93573746</v>
      </c>
      <c r="W157" s="63">
        <v>35704</v>
      </c>
      <c r="X157" s="57">
        <v>30.5</v>
      </c>
      <c r="Y157" s="57">
        <v>32.125</v>
      </c>
      <c r="Z157" s="57">
        <v>25</v>
      </c>
      <c r="AA157" s="57">
        <v>28.3125</v>
      </c>
      <c r="AB157" s="57">
        <v>15.433626</v>
      </c>
      <c r="AC157" s="57">
        <v>203189400</v>
      </c>
      <c r="AK157" s="63">
        <v>39295</v>
      </c>
      <c r="AL157" s="62">
        <v>54</v>
      </c>
      <c r="AM157" s="62">
        <v>59.889999000000003</v>
      </c>
      <c r="AN157" s="62">
        <v>43.689999</v>
      </c>
      <c r="AO157" s="62">
        <v>45.849997999999999</v>
      </c>
      <c r="AP157" s="62">
        <v>38.151767999999997</v>
      </c>
      <c r="AQ157" s="57">
        <v>173271900</v>
      </c>
      <c r="AR157" s="63">
        <v>35704</v>
      </c>
      <c r="AS157" s="62">
        <v>36.366363999999997</v>
      </c>
      <c r="AT157" s="62">
        <v>38.333632999999999</v>
      </c>
      <c r="AU157" s="62">
        <v>33.612186000000001</v>
      </c>
      <c r="AV157" s="62">
        <v>35.972912000000001</v>
      </c>
      <c r="AW157" s="62">
        <v>12.691326999999999</v>
      </c>
      <c r="AX157" s="57">
        <v>71388830</v>
      </c>
      <c r="AY157" s="63">
        <v>35704</v>
      </c>
      <c r="AZ157" s="62">
        <v>15.270833</v>
      </c>
      <c r="BA157" s="62">
        <v>17.25</v>
      </c>
      <c r="BB157" s="62">
        <v>15.270833</v>
      </c>
      <c r="BC157" s="62">
        <v>16.354168000000001</v>
      </c>
      <c r="BD157" s="62">
        <v>8.0711209999999998</v>
      </c>
      <c r="BE157" s="57">
        <v>8004600</v>
      </c>
      <c r="BM157" s="63">
        <v>39661</v>
      </c>
      <c r="BN157" s="62">
        <v>28.105</v>
      </c>
      <c r="BO157" s="62">
        <v>30.1</v>
      </c>
      <c r="BP157" s="62">
        <v>27.42</v>
      </c>
      <c r="BQ157" s="62">
        <v>28.695</v>
      </c>
      <c r="BR157" s="62">
        <v>28.695</v>
      </c>
      <c r="BS157" s="57">
        <v>31222600</v>
      </c>
      <c r="CA157" s="63">
        <v>35704</v>
      </c>
      <c r="CB157" s="62">
        <v>25.704896999999999</v>
      </c>
      <c r="CC157" s="62">
        <v>27.692388999999999</v>
      </c>
      <c r="CD157" s="62">
        <v>22.856159000000002</v>
      </c>
      <c r="CE157" s="62">
        <v>24.943026</v>
      </c>
      <c r="CF157" s="62">
        <v>15.026533000000001</v>
      </c>
      <c r="CG157" s="57">
        <v>34544855</v>
      </c>
      <c r="CO157" s="63">
        <v>40483</v>
      </c>
      <c r="CP157" s="62">
        <v>34.560001</v>
      </c>
      <c r="CQ157" s="62">
        <v>35.68</v>
      </c>
      <c r="CR157" s="62">
        <v>33.75</v>
      </c>
      <c r="CS157" s="62">
        <v>34.310001</v>
      </c>
      <c r="CT157" s="62">
        <v>29.134377000000001</v>
      </c>
      <c r="CU157" s="57">
        <v>57004600</v>
      </c>
    </row>
    <row r="158" spans="2:99" x14ac:dyDescent="0.15">
      <c r="B158" s="63">
        <v>35735</v>
      </c>
      <c r="C158" s="57">
        <v>0.156808</v>
      </c>
      <c r="D158" s="57">
        <v>0.191964</v>
      </c>
      <c r="E158" s="57">
        <v>0.15067</v>
      </c>
      <c r="F158" s="57">
        <v>0.15848200000000001</v>
      </c>
      <c r="G158" s="57">
        <v>0.13627900000000001</v>
      </c>
      <c r="H158" s="57">
        <v>5547483200</v>
      </c>
      <c r="I158" s="63">
        <v>35735</v>
      </c>
      <c r="J158" s="57">
        <v>30.875</v>
      </c>
      <c r="K158" s="57">
        <v>31.375</v>
      </c>
      <c r="L158" s="57">
        <v>29</v>
      </c>
      <c r="M158" s="57">
        <v>30.03125</v>
      </c>
      <c r="N158" s="57">
        <v>16.221933</v>
      </c>
      <c r="O158" s="57">
        <v>58662800</v>
      </c>
      <c r="P158" s="63">
        <v>35735</v>
      </c>
      <c r="Q158" s="57">
        <v>23.049565999999999</v>
      </c>
      <c r="R158" s="57">
        <v>23.669571000000001</v>
      </c>
      <c r="S158" s="57">
        <v>22.156030999999999</v>
      </c>
      <c r="T158" s="57">
        <v>23.013096000000001</v>
      </c>
      <c r="U158" s="57">
        <v>16.795169999999999</v>
      </c>
      <c r="V158" s="57">
        <v>73089571</v>
      </c>
      <c r="W158" s="63">
        <v>35735</v>
      </c>
      <c r="X158" s="57">
        <v>28.5</v>
      </c>
      <c r="Y158" s="57">
        <v>32.15625</v>
      </c>
      <c r="Z158" s="57">
        <v>27.8125</v>
      </c>
      <c r="AA158" s="57">
        <v>31.25</v>
      </c>
      <c r="AB158" s="57">
        <v>17.034914000000001</v>
      </c>
      <c r="AC158" s="57">
        <v>133242000</v>
      </c>
      <c r="AK158" s="63">
        <v>39326</v>
      </c>
      <c r="AL158" s="62">
        <v>45.75</v>
      </c>
      <c r="AM158" s="62">
        <v>51.360000999999997</v>
      </c>
      <c r="AN158" s="62">
        <v>42.419998</v>
      </c>
      <c r="AO158" s="62">
        <v>50.400002000000001</v>
      </c>
      <c r="AP158" s="62">
        <v>42.006149000000001</v>
      </c>
      <c r="AQ158" s="57">
        <v>79394100</v>
      </c>
      <c r="AR158" s="63">
        <v>35735</v>
      </c>
      <c r="AS158" s="62">
        <v>36.310158000000001</v>
      </c>
      <c r="AT158" s="62">
        <v>40.385212000000003</v>
      </c>
      <c r="AU158" s="62">
        <v>35.270313000000002</v>
      </c>
      <c r="AV158" s="62">
        <v>40.132277999999999</v>
      </c>
      <c r="AW158" s="62">
        <v>14.288774</v>
      </c>
      <c r="AX158" s="57">
        <v>57279324</v>
      </c>
      <c r="AY158" s="63">
        <v>35735</v>
      </c>
      <c r="AZ158" s="62">
        <v>16.395831999999999</v>
      </c>
      <c r="BA158" s="62">
        <v>18.083331999999999</v>
      </c>
      <c r="BB158" s="62">
        <v>15.6875</v>
      </c>
      <c r="BC158" s="62">
        <v>18</v>
      </c>
      <c r="BD158" s="62">
        <v>8.8833719999999996</v>
      </c>
      <c r="BE158" s="57">
        <v>5937300</v>
      </c>
      <c r="BM158" s="63">
        <v>39692</v>
      </c>
      <c r="BN158" s="62">
        <v>28.825001</v>
      </c>
      <c r="BO158" s="62">
        <v>29.459999</v>
      </c>
      <c r="BP158" s="62">
        <v>27.01</v>
      </c>
      <c r="BQ158" s="62">
        <v>28.504999000000002</v>
      </c>
      <c r="BR158" s="62">
        <v>28.504999000000002</v>
      </c>
      <c r="BS158" s="57">
        <v>36853400</v>
      </c>
      <c r="CA158" s="63">
        <v>35735</v>
      </c>
      <c r="CB158" s="62">
        <v>25.506146999999999</v>
      </c>
      <c r="CC158" s="62">
        <v>28.619886000000001</v>
      </c>
      <c r="CD158" s="62">
        <v>24.181152000000001</v>
      </c>
      <c r="CE158" s="62">
        <v>28.487386999999998</v>
      </c>
      <c r="CF158" s="62">
        <v>17.249286999999999</v>
      </c>
      <c r="CG158" s="57">
        <v>31476731</v>
      </c>
      <c r="CO158" s="63">
        <v>40513</v>
      </c>
      <c r="CP158" s="62">
        <v>34.770000000000003</v>
      </c>
      <c r="CQ158" s="62">
        <v>37.18</v>
      </c>
      <c r="CR158" s="62">
        <v>32.659999999999997</v>
      </c>
      <c r="CS158" s="62">
        <v>32.669998</v>
      </c>
      <c r="CT158" s="62">
        <v>27.741764</v>
      </c>
      <c r="CU158" s="57">
        <v>78266900</v>
      </c>
    </row>
    <row r="159" spans="2:99" x14ac:dyDescent="0.15">
      <c r="B159" s="63">
        <v>35765</v>
      </c>
      <c r="C159" s="57">
        <v>0.15792400000000001</v>
      </c>
      <c r="D159" s="57">
        <v>0.16015599999999999</v>
      </c>
      <c r="E159" s="57">
        <v>0.113839</v>
      </c>
      <c r="F159" s="57">
        <v>0.117188</v>
      </c>
      <c r="G159" s="57">
        <v>0.10077</v>
      </c>
      <c r="H159" s="57">
        <v>5097792000</v>
      </c>
      <c r="I159" s="63">
        <v>35765</v>
      </c>
      <c r="J159" s="57">
        <v>30.125</v>
      </c>
      <c r="K159" s="57">
        <v>32.375</v>
      </c>
      <c r="L159" s="57">
        <v>29.0625</v>
      </c>
      <c r="M159" s="57">
        <v>30.40625</v>
      </c>
      <c r="N159" s="57">
        <v>16.424488</v>
      </c>
      <c r="O159" s="57">
        <v>98633400</v>
      </c>
      <c r="P159" s="63">
        <v>35765</v>
      </c>
      <c r="Q159" s="57">
        <v>23.341332999999999</v>
      </c>
      <c r="R159" s="57">
        <v>26.696650000000002</v>
      </c>
      <c r="S159" s="57">
        <v>23.213684000000001</v>
      </c>
      <c r="T159" s="57">
        <v>26.040174</v>
      </c>
      <c r="U159" s="57">
        <v>19.004358</v>
      </c>
      <c r="V159" s="57">
        <v>98374499</v>
      </c>
      <c r="W159" s="63">
        <v>35765</v>
      </c>
      <c r="X159" s="57">
        <v>31.28125</v>
      </c>
      <c r="Y159" s="57">
        <v>33.59375</v>
      </c>
      <c r="Z159" s="57">
        <v>31.125</v>
      </c>
      <c r="AA159" s="57">
        <v>33.34375</v>
      </c>
      <c r="AB159" s="57">
        <v>18.216024000000001</v>
      </c>
      <c r="AC159" s="57">
        <v>140248800</v>
      </c>
      <c r="AK159" s="63">
        <v>39356</v>
      </c>
      <c r="AL159" s="62">
        <v>50.400002000000001</v>
      </c>
      <c r="AM159" s="62">
        <v>55.990001999999997</v>
      </c>
      <c r="AN159" s="62">
        <v>40.5</v>
      </c>
      <c r="AO159" s="62">
        <v>43.720001000000003</v>
      </c>
      <c r="AP159" s="62">
        <v>36.438659999999999</v>
      </c>
      <c r="AQ159" s="57">
        <v>98205300</v>
      </c>
      <c r="AR159" s="63">
        <v>35765</v>
      </c>
      <c r="AS159" s="62">
        <v>39.907448000000002</v>
      </c>
      <c r="AT159" s="62">
        <v>41.256431999999997</v>
      </c>
      <c r="AU159" s="62">
        <v>39.457787000000003</v>
      </c>
      <c r="AV159" s="62">
        <v>40.919186000000003</v>
      </c>
      <c r="AW159" s="62">
        <v>14.568941000000001</v>
      </c>
      <c r="AX159" s="57">
        <v>63869395</v>
      </c>
      <c r="AY159" s="63">
        <v>35765</v>
      </c>
      <c r="AZ159" s="62">
        <v>18</v>
      </c>
      <c r="BA159" s="62">
        <v>19.5625</v>
      </c>
      <c r="BB159" s="62">
        <v>18</v>
      </c>
      <c r="BC159" s="62">
        <v>19.125</v>
      </c>
      <c r="BD159" s="62">
        <v>9.4385809999999992</v>
      </c>
      <c r="BE159" s="57">
        <v>6808200</v>
      </c>
      <c r="BM159" s="63">
        <v>39722</v>
      </c>
      <c r="BN159" s="62">
        <v>28.334999</v>
      </c>
      <c r="BO159" s="62">
        <v>28.704999999999998</v>
      </c>
      <c r="BP159" s="62">
        <v>21.274999999999999</v>
      </c>
      <c r="BQ159" s="62">
        <v>28.375</v>
      </c>
      <c r="BR159" s="62">
        <v>28.375</v>
      </c>
      <c r="BS159" s="57">
        <v>63604000</v>
      </c>
      <c r="CA159" s="63">
        <v>35765</v>
      </c>
      <c r="CB159" s="62">
        <v>28.686133999999999</v>
      </c>
      <c r="CC159" s="62">
        <v>31.038</v>
      </c>
      <c r="CD159" s="62">
        <v>28.586760999999999</v>
      </c>
      <c r="CE159" s="62">
        <v>30.640502999999999</v>
      </c>
      <c r="CF159" s="62">
        <v>18.553014999999998</v>
      </c>
      <c r="CG159" s="57">
        <v>36371846</v>
      </c>
      <c r="CO159" s="63">
        <v>40544</v>
      </c>
      <c r="CP159" s="62">
        <v>32.990001999999997</v>
      </c>
      <c r="CQ159" s="62">
        <v>34.259998000000003</v>
      </c>
      <c r="CR159" s="62">
        <v>31.969999000000001</v>
      </c>
      <c r="CS159" s="62">
        <v>33.650002000000001</v>
      </c>
      <c r="CT159" s="62">
        <v>31.094422999999999</v>
      </c>
      <c r="CU159" s="57">
        <v>48461500</v>
      </c>
    </row>
    <row r="160" spans="2:99" x14ac:dyDescent="0.15">
      <c r="B160" s="63">
        <v>35796</v>
      </c>
      <c r="C160" s="57">
        <v>0.121652</v>
      </c>
      <c r="D160" s="57">
        <v>0.17857100000000001</v>
      </c>
      <c r="E160" s="57">
        <v>0.120536</v>
      </c>
      <c r="F160" s="57">
        <v>0.16350400000000001</v>
      </c>
      <c r="G160" s="57">
        <v>0.140598</v>
      </c>
      <c r="H160" s="57">
        <v>10211577600</v>
      </c>
      <c r="I160" s="63">
        <v>35796</v>
      </c>
      <c r="J160" s="57">
        <v>30.5</v>
      </c>
      <c r="K160" s="57">
        <v>31.5</v>
      </c>
      <c r="L160" s="57">
        <v>28.125</v>
      </c>
      <c r="M160" s="57">
        <v>29.9375</v>
      </c>
      <c r="N160" s="57">
        <v>16.271515000000001</v>
      </c>
      <c r="O160" s="57">
        <v>115439800</v>
      </c>
      <c r="P160" s="63">
        <v>35796</v>
      </c>
      <c r="Q160" s="57">
        <v>25.967234000000001</v>
      </c>
      <c r="R160" s="57">
        <v>26.167824</v>
      </c>
      <c r="S160" s="57">
        <v>22.867211999999999</v>
      </c>
      <c r="T160" s="57">
        <v>24.417223</v>
      </c>
      <c r="U160" s="57">
        <v>17.866250999999998</v>
      </c>
      <c r="V160" s="57">
        <v>83458814</v>
      </c>
      <c r="W160" s="63">
        <v>35796</v>
      </c>
      <c r="X160" s="57">
        <v>33.34375</v>
      </c>
      <c r="Y160" s="57">
        <v>33.5</v>
      </c>
      <c r="Z160" s="57">
        <v>31.125</v>
      </c>
      <c r="AA160" s="57">
        <v>32.375</v>
      </c>
      <c r="AB160" s="57">
        <v>17.686785</v>
      </c>
      <c r="AC160" s="57">
        <v>124724400</v>
      </c>
      <c r="AK160" s="63">
        <v>39387</v>
      </c>
      <c r="AL160" s="62">
        <v>43.25</v>
      </c>
      <c r="AM160" s="62">
        <v>43.5</v>
      </c>
      <c r="AN160" s="62">
        <v>35.049999</v>
      </c>
      <c r="AO160" s="62">
        <v>37.659999999999997</v>
      </c>
      <c r="AP160" s="62">
        <v>31.387937999999998</v>
      </c>
      <c r="AQ160" s="57">
        <v>114954500</v>
      </c>
      <c r="AR160" s="63">
        <v>35796</v>
      </c>
      <c r="AS160" s="62">
        <v>41.593677999999997</v>
      </c>
      <c r="AT160" s="62">
        <v>41.987129000000003</v>
      </c>
      <c r="AU160" s="62">
        <v>38.108803000000002</v>
      </c>
      <c r="AV160" s="62">
        <v>41.621780000000001</v>
      </c>
      <c r="AW160" s="62">
        <v>14.819101</v>
      </c>
      <c r="AX160" s="57">
        <v>65932502</v>
      </c>
      <c r="AY160" s="63">
        <v>35796</v>
      </c>
      <c r="AZ160" s="62">
        <v>19.041668000000001</v>
      </c>
      <c r="BA160" s="62">
        <v>19.166668000000001</v>
      </c>
      <c r="BB160" s="62">
        <v>17.625</v>
      </c>
      <c r="BC160" s="62">
        <v>18.354168000000001</v>
      </c>
      <c r="BD160" s="62">
        <v>9.0901990000000001</v>
      </c>
      <c r="BE160" s="57">
        <v>9871800</v>
      </c>
      <c r="BM160" s="63">
        <v>39753</v>
      </c>
      <c r="BN160" s="62">
        <v>27.450001</v>
      </c>
      <c r="BO160" s="62">
        <v>27.450001</v>
      </c>
      <c r="BP160" s="62">
        <v>20.48</v>
      </c>
      <c r="BQ160" s="62">
        <v>25.125</v>
      </c>
      <c r="BR160" s="62">
        <v>25.125</v>
      </c>
      <c r="BS160" s="57">
        <v>52588000</v>
      </c>
      <c r="CA160" s="63">
        <v>35796</v>
      </c>
      <c r="CB160" s="62">
        <v>30.508002999999999</v>
      </c>
      <c r="CC160" s="62">
        <v>31.402373999999998</v>
      </c>
      <c r="CD160" s="62">
        <v>27.162392000000001</v>
      </c>
      <c r="CE160" s="62">
        <v>28.719259000000001</v>
      </c>
      <c r="CF160" s="62">
        <v>17.389693999999999</v>
      </c>
      <c r="CG160" s="57">
        <v>33613152</v>
      </c>
      <c r="CO160" s="63">
        <v>40575</v>
      </c>
      <c r="CP160" s="62">
        <v>33.669998</v>
      </c>
      <c r="CQ160" s="62">
        <v>37.57</v>
      </c>
      <c r="CR160" s="62">
        <v>33.669998</v>
      </c>
      <c r="CS160" s="62">
        <v>35.290000999999997</v>
      </c>
      <c r="CT160" s="62">
        <v>32.609870999999998</v>
      </c>
      <c r="CU160" s="57">
        <v>49712900</v>
      </c>
    </row>
    <row r="161" spans="2:99" x14ac:dyDescent="0.15">
      <c r="B161" s="63">
        <v>35827</v>
      </c>
      <c r="C161" s="57">
        <v>0.16517899999999999</v>
      </c>
      <c r="D161" s="57">
        <v>0.21317</v>
      </c>
      <c r="E161" s="57">
        <v>0.15513399999999999</v>
      </c>
      <c r="F161" s="57">
        <v>0.21093799999999999</v>
      </c>
      <c r="G161" s="57">
        <v>0.18138599999999999</v>
      </c>
      <c r="H161" s="57">
        <v>7354166400</v>
      </c>
      <c r="I161" s="63">
        <v>35827</v>
      </c>
      <c r="J161" s="57">
        <v>30.625</v>
      </c>
      <c r="K161" s="57">
        <v>34.46875</v>
      </c>
      <c r="L161" s="57">
        <v>30.53125</v>
      </c>
      <c r="M161" s="57">
        <v>34.25</v>
      </c>
      <c r="N161" s="57">
        <v>18.615437</v>
      </c>
      <c r="O161" s="57">
        <v>84141000</v>
      </c>
      <c r="P161" s="63">
        <v>35827</v>
      </c>
      <c r="Q161" s="57">
        <v>24.581343</v>
      </c>
      <c r="R161" s="57">
        <v>26.441355000000001</v>
      </c>
      <c r="S161" s="57">
        <v>24.581343</v>
      </c>
      <c r="T161" s="57">
        <v>26.277235000000001</v>
      </c>
      <c r="U161" s="57">
        <v>19.227245</v>
      </c>
      <c r="V161" s="57">
        <v>77301496</v>
      </c>
      <c r="W161" s="63">
        <v>35827</v>
      </c>
      <c r="X161" s="57">
        <v>32.625</v>
      </c>
      <c r="Y161" s="57">
        <v>34.90625</v>
      </c>
      <c r="Z161" s="57">
        <v>32.625</v>
      </c>
      <c r="AA161" s="57">
        <v>34.3125</v>
      </c>
      <c r="AB161" s="57">
        <v>18.745259999999998</v>
      </c>
      <c r="AC161" s="57">
        <v>96535600</v>
      </c>
      <c r="AK161" s="63">
        <v>39417</v>
      </c>
      <c r="AL161" s="62">
        <v>38.099997999999999</v>
      </c>
      <c r="AM161" s="62">
        <v>42.09</v>
      </c>
      <c r="AN161" s="62">
        <v>35.299999</v>
      </c>
      <c r="AO161" s="62">
        <v>35.700001</v>
      </c>
      <c r="AP161" s="62">
        <v>29.817378999999999</v>
      </c>
      <c r="AQ161" s="57">
        <v>73657400</v>
      </c>
      <c r="AR161" s="63">
        <v>35827</v>
      </c>
      <c r="AS161" s="62">
        <v>41.987129000000003</v>
      </c>
      <c r="AT161" s="62">
        <v>42.183857000000003</v>
      </c>
      <c r="AU161" s="62">
        <v>39.401577000000003</v>
      </c>
      <c r="AV161" s="62">
        <v>40.357109000000001</v>
      </c>
      <c r="AW161" s="62">
        <v>14.492386</v>
      </c>
      <c r="AX161" s="57">
        <v>52562664</v>
      </c>
      <c r="AY161" s="63">
        <v>35827</v>
      </c>
      <c r="AZ161" s="62">
        <v>18.375</v>
      </c>
      <c r="BA161" s="62">
        <v>19.916668000000001</v>
      </c>
      <c r="BB161" s="62">
        <v>18.354168000000001</v>
      </c>
      <c r="BC161" s="62">
        <v>19.625</v>
      </c>
      <c r="BD161" s="62">
        <v>9.7195970000000003</v>
      </c>
      <c r="BE161" s="57">
        <v>7055100</v>
      </c>
      <c r="BM161" s="63">
        <v>39783</v>
      </c>
      <c r="BN161" s="62">
        <v>24.559999000000001</v>
      </c>
      <c r="BO161" s="62">
        <v>25.969999000000001</v>
      </c>
      <c r="BP161" s="62">
        <v>22.309999000000001</v>
      </c>
      <c r="BQ161" s="62">
        <v>24.785</v>
      </c>
      <c r="BR161" s="62">
        <v>24.785</v>
      </c>
      <c r="BS161" s="57">
        <v>41682400</v>
      </c>
      <c r="CA161" s="63">
        <v>35827</v>
      </c>
      <c r="CB161" s="62">
        <v>29.414883</v>
      </c>
      <c r="CC161" s="62">
        <v>31.137374999999999</v>
      </c>
      <c r="CD161" s="62">
        <v>29.149882999999999</v>
      </c>
      <c r="CE161" s="62">
        <v>31.038</v>
      </c>
      <c r="CF161" s="62">
        <v>18.879062999999999</v>
      </c>
      <c r="CG161" s="57">
        <v>29584837</v>
      </c>
      <c r="CO161" s="63">
        <v>40603</v>
      </c>
      <c r="CP161" s="62">
        <v>35.479999999999997</v>
      </c>
      <c r="CQ161" s="62">
        <v>36.840000000000003</v>
      </c>
      <c r="CR161" s="62">
        <v>34.619999</v>
      </c>
      <c r="CS161" s="62">
        <v>36.209999000000003</v>
      </c>
      <c r="CT161" s="62">
        <v>33.459999000000003</v>
      </c>
      <c r="CU161" s="57">
        <v>43256900</v>
      </c>
    </row>
    <row r="162" spans="2:99" x14ac:dyDescent="0.15">
      <c r="B162" s="63">
        <v>35855</v>
      </c>
      <c r="C162" s="57">
        <v>0.21037900000000001</v>
      </c>
      <c r="D162" s="57">
        <v>0.25</v>
      </c>
      <c r="E162" s="57">
        <v>0.19308</v>
      </c>
      <c r="F162" s="57">
        <v>0.245536</v>
      </c>
      <c r="G162" s="57">
        <v>0.21113699999999999</v>
      </c>
      <c r="H162" s="57">
        <v>10625977600</v>
      </c>
      <c r="I162" s="63">
        <v>35855</v>
      </c>
      <c r="J162" s="57">
        <v>34.25</v>
      </c>
      <c r="K162" s="57">
        <v>37.5625</v>
      </c>
      <c r="L162" s="57">
        <v>33.78125</v>
      </c>
      <c r="M162" s="57">
        <v>36.46875</v>
      </c>
      <c r="N162" s="57">
        <v>19.821358</v>
      </c>
      <c r="O162" s="57">
        <v>94336000</v>
      </c>
      <c r="P162" s="63">
        <v>35855</v>
      </c>
      <c r="Q162" s="57">
        <v>26.204294000000001</v>
      </c>
      <c r="R162" s="57">
        <v>28.629604</v>
      </c>
      <c r="S162" s="57">
        <v>26.167824</v>
      </c>
      <c r="T162" s="57">
        <v>26.787827</v>
      </c>
      <c r="U162" s="57">
        <v>19.600829999999998</v>
      </c>
      <c r="V162" s="57">
        <v>83972239</v>
      </c>
      <c r="W162" s="63">
        <v>35855</v>
      </c>
      <c r="X162" s="57">
        <v>34.3125</v>
      </c>
      <c r="Y162" s="57">
        <v>39.65625</v>
      </c>
      <c r="Z162" s="57">
        <v>33.78125</v>
      </c>
      <c r="AA162" s="57">
        <v>38.71875</v>
      </c>
      <c r="AB162" s="57">
        <v>21.152439000000001</v>
      </c>
      <c r="AC162" s="57">
        <v>140559400</v>
      </c>
      <c r="AK162" s="63">
        <v>39448</v>
      </c>
      <c r="AL162" s="62">
        <v>36.080002</v>
      </c>
      <c r="AM162" s="62">
        <v>38</v>
      </c>
      <c r="AN162" s="62">
        <v>31.639999</v>
      </c>
      <c r="AO162" s="62">
        <v>34.759998000000003</v>
      </c>
      <c r="AP162" s="62">
        <v>29.032257000000001</v>
      </c>
      <c r="AQ162" s="57">
        <v>118625000</v>
      </c>
      <c r="AR162" s="63">
        <v>35855</v>
      </c>
      <c r="AS162" s="62">
        <v>40.300899999999999</v>
      </c>
      <c r="AT162" s="62">
        <v>47.664104000000002</v>
      </c>
      <c r="AU162" s="62">
        <v>40.272796999999997</v>
      </c>
      <c r="AV162" s="62">
        <v>45.977874999999997</v>
      </c>
      <c r="AW162" s="62">
        <v>16.510812999999999</v>
      </c>
      <c r="AX162" s="57">
        <v>65157254</v>
      </c>
      <c r="AY162" s="63">
        <v>35855</v>
      </c>
      <c r="AZ162" s="62">
        <v>19.541668000000001</v>
      </c>
      <c r="BA162" s="62">
        <v>20.520831999999999</v>
      </c>
      <c r="BB162" s="62">
        <v>19.125</v>
      </c>
      <c r="BC162" s="62">
        <v>19.708331999999999</v>
      </c>
      <c r="BD162" s="62">
        <v>9.7608709999999999</v>
      </c>
      <c r="BE162" s="57">
        <v>6842700</v>
      </c>
      <c r="BM162" s="63">
        <v>39814</v>
      </c>
      <c r="BN162" s="62">
        <v>24.85</v>
      </c>
      <c r="BO162" s="62">
        <v>25</v>
      </c>
      <c r="BP162" s="62">
        <v>22.965</v>
      </c>
      <c r="BQ162" s="62">
        <v>23.5</v>
      </c>
      <c r="BR162" s="62">
        <v>23.5</v>
      </c>
      <c r="BS162" s="57">
        <v>38659200</v>
      </c>
      <c r="CA162" s="63">
        <v>35855</v>
      </c>
      <c r="CB162" s="62">
        <v>30.938624999999998</v>
      </c>
      <c r="CC162" s="62">
        <v>34.416736999999998</v>
      </c>
      <c r="CD162" s="62">
        <v>30.474878</v>
      </c>
      <c r="CE162" s="62">
        <v>33.290492999999998</v>
      </c>
      <c r="CF162" s="62">
        <v>20.249158999999999</v>
      </c>
      <c r="CG162" s="57">
        <v>31033331</v>
      </c>
      <c r="CO162" s="63">
        <v>40634</v>
      </c>
      <c r="CP162" s="62">
        <v>36.32</v>
      </c>
      <c r="CQ162" s="62">
        <v>37.5</v>
      </c>
      <c r="CR162" s="62">
        <v>35.909999999999997</v>
      </c>
      <c r="CS162" s="62">
        <v>36.979999999999997</v>
      </c>
      <c r="CT162" s="62">
        <v>34.171520000000001</v>
      </c>
      <c r="CU162" s="57">
        <v>40993700</v>
      </c>
    </row>
    <row r="163" spans="2:99" x14ac:dyDescent="0.15">
      <c r="B163" s="63">
        <v>35886</v>
      </c>
      <c r="C163" s="57">
        <v>0.244978</v>
      </c>
      <c r="D163" s="57">
        <v>0.26450899999999999</v>
      </c>
      <c r="E163" s="57">
        <v>0.22042400000000001</v>
      </c>
      <c r="F163" s="57">
        <v>0.24442</v>
      </c>
      <c r="G163" s="57">
        <v>0.210177</v>
      </c>
      <c r="H163" s="57">
        <v>8081886400</v>
      </c>
      <c r="I163" s="63">
        <v>35886</v>
      </c>
      <c r="J163" s="57">
        <v>36.46875</v>
      </c>
      <c r="K163" s="57">
        <v>42.5</v>
      </c>
      <c r="L163" s="57">
        <v>36.03125</v>
      </c>
      <c r="M163" s="57">
        <v>38</v>
      </c>
      <c r="N163" s="57">
        <v>20.768103</v>
      </c>
      <c r="O163" s="57">
        <v>134567200</v>
      </c>
      <c r="P163" s="63">
        <v>35886</v>
      </c>
      <c r="Q163" s="57">
        <v>27.079594</v>
      </c>
      <c r="R163" s="57">
        <v>31.693152999999999</v>
      </c>
      <c r="S163" s="57">
        <v>26.806063000000002</v>
      </c>
      <c r="T163" s="57">
        <v>29.814905</v>
      </c>
      <c r="U163" s="57">
        <v>21.815773</v>
      </c>
      <c r="V163" s="57">
        <v>145375072</v>
      </c>
      <c r="W163" s="63">
        <v>35886</v>
      </c>
      <c r="X163" s="57">
        <v>38.71875</v>
      </c>
      <c r="Y163" s="57">
        <v>40.6875</v>
      </c>
      <c r="Z163" s="57">
        <v>35.9375</v>
      </c>
      <c r="AA163" s="57">
        <v>37.9375</v>
      </c>
      <c r="AB163" s="57">
        <v>20.768537999999999</v>
      </c>
      <c r="AC163" s="57">
        <v>131553800</v>
      </c>
      <c r="AK163" s="63">
        <v>39479</v>
      </c>
      <c r="AL163" s="62">
        <v>34.93</v>
      </c>
      <c r="AM163" s="62">
        <v>42.889999000000003</v>
      </c>
      <c r="AN163" s="62">
        <v>33.32</v>
      </c>
      <c r="AO163" s="62">
        <v>37.979999999999997</v>
      </c>
      <c r="AP163" s="62">
        <v>31.721664000000001</v>
      </c>
      <c r="AQ163" s="57">
        <v>87766300</v>
      </c>
      <c r="AR163" s="63">
        <v>35886</v>
      </c>
      <c r="AS163" s="62">
        <v>46.034084</v>
      </c>
      <c r="AT163" s="62">
        <v>46.427536000000003</v>
      </c>
      <c r="AU163" s="62">
        <v>40.919186000000003</v>
      </c>
      <c r="AV163" s="62">
        <v>42.071441999999998</v>
      </c>
      <c r="AW163" s="62">
        <v>15.108003</v>
      </c>
      <c r="AX163" s="57">
        <v>70505943</v>
      </c>
      <c r="AY163" s="63">
        <v>35886</v>
      </c>
      <c r="AZ163" s="62">
        <v>19.708331999999999</v>
      </c>
      <c r="BA163" s="62">
        <v>21.5</v>
      </c>
      <c r="BB163" s="62">
        <v>19.4375</v>
      </c>
      <c r="BC163" s="62">
        <v>21.0625</v>
      </c>
      <c r="BD163" s="62">
        <v>10.471562</v>
      </c>
      <c r="BE163" s="57">
        <v>13192800</v>
      </c>
      <c r="BM163" s="63">
        <v>39845</v>
      </c>
      <c r="BN163" s="62">
        <v>23.305</v>
      </c>
      <c r="BO163" s="62">
        <v>26.66</v>
      </c>
      <c r="BP163" s="62">
        <v>22.5</v>
      </c>
      <c r="BQ163" s="62">
        <v>23.459999</v>
      </c>
      <c r="BR163" s="62">
        <v>23.459999</v>
      </c>
      <c r="BS163" s="57">
        <v>60081400</v>
      </c>
      <c r="CA163" s="63">
        <v>35886</v>
      </c>
      <c r="CB163" s="62">
        <v>33.157992999999998</v>
      </c>
      <c r="CC163" s="62">
        <v>35.509856999999997</v>
      </c>
      <c r="CD163" s="62">
        <v>29.149882999999999</v>
      </c>
      <c r="CE163" s="62">
        <v>31.302999</v>
      </c>
      <c r="CF163" s="62">
        <v>19.040248999999999</v>
      </c>
      <c r="CG163" s="57">
        <v>38075814</v>
      </c>
      <c r="CO163" s="63">
        <v>40664</v>
      </c>
      <c r="CP163" s="62">
        <v>37.490001999999997</v>
      </c>
      <c r="CQ163" s="62">
        <v>37.729999999999997</v>
      </c>
      <c r="CR163" s="62">
        <v>33.349997999999999</v>
      </c>
      <c r="CS163" s="62">
        <v>35.020000000000003</v>
      </c>
      <c r="CT163" s="62">
        <v>32.360377999999997</v>
      </c>
      <c r="CU163" s="57">
        <v>77563000</v>
      </c>
    </row>
    <row r="164" spans="2:99" x14ac:dyDescent="0.15">
      <c r="B164" s="63">
        <v>35916</v>
      </c>
      <c r="C164" s="57">
        <v>0.245536</v>
      </c>
      <c r="D164" s="57">
        <v>0.28236600000000001</v>
      </c>
      <c r="E164" s="57">
        <v>0.228795</v>
      </c>
      <c r="F164" s="57">
        <v>0.23772299999999999</v>
      </c>
      <c r="G164" s="57">
        <v>0.20441899999999999</v>
      </c>
      <c r="H164" s="57">
        <v>6803339200</v>
      </c>
      <c r="I164" s="63">
        <v>35916</v>
      </c>
      <c r="J164" s="57">
        <v>38.25</v>
      </c>
      <c r="K164" s="57">
        <v>39.46875</v>
      </c>
      <c r="L164" s="57">
        <v>36.25</v>
      </c>
      <c r="M164" s="57">
        <v>37.75</v>
      </c>
      <c r="N164" s="57">
        <v>20.631457999999999</v>
      </c>
      <c r="O164" s="57">
        <v>79622200</v>
      </c>
      <c r="P164" s="63">
        <v>35916</v>
      </c>
      <c r="Q164" s="57">
        <v>29.814905</v>
      </c>
      <c r="R164" s="57">
        <v>31.109621000000001</v>
      </c>
      <c r="S164" s="57">
        <v>28.884899000000001</v>
      </c>
      <c r="T164" s="57">
        <v>29.942554000000001</v>
      </c>
      <c r="U164" s="57">
        <v>21.956334999999999</v>
      </c>
      <c r="V164" s="57">
        <v>84345822</v>
      </c>
      <c r="W164" s="63">
        <v>35916</v>
      </c>
      <c r="X164" s="57">
        <v>37.9375</v>
      </c>
      <c r="Y164" s="57">
        <v>40.46875</v>
      </c>
      <c r="Z164" s="57">
        <v>37.40625</v>
      </c>
      <c r="AA164" s="57">
        <v>39.1875</v>
      </c>
      <c r="AB164" s="57">
        <v>21.452835</v>
      </c>
      <c r="AC164" s="57">
        <v>98397200</v>
      </c>
      <c r="AK164" s="63">
        <v>39508</v>
      </c>
      <c r="AL164" s="62">
        <v>36.560001</v>
      </c>
      <c r="AM164" s="62">
        <v>38.400002000000001</v>
      </c>
      <c r="AN164" s="62">
        <v>31.139999</v>
      </c>
      <c r="AO164" s="62">
        <v>34.830002</v>
      </c>
      <c r="AP164" s="62">
        <v>29.166376</v>
      </c>
      <c r="AQ164" s="57">
        <v>76999300</v>
      </c>
      <c r="AR164" s="63">
        <v>35916</v>
      </c>
      <c r="AS164" s="62">
        <v>42.605415000000001</v>
      </c>
      <c r="AT164" s="62">
        <v>45.050449</v>
      </c>
      <c r="AU164" s="62">
        <v>40.188484000000003</v>
      </c>
      <c r="AV164" s="62">
        <v>41.200226000000001</v>
      </c>
      <c r="AW164" s="62">
        <v>14.908884</v>
      </c>
      <c r="AX164" s="57">
        <v>57046927</v>
      </c>
      <c r="AY164" s="63">
        <v>35916</v>
      </c>
      <c r="AZ164" s="62">
        <v>21.145831999999999</v>
      </c>
      <c r="BA164" s="62">
        <v>21.270831999999999</v>
      </c>
      <c r="BB164" s="62">
        <v>19.958331999999999</v>
      </c>
      <c r="BC164" s="62">
        <v>20.333331999999999</v>
      </c>
      <c r="BD164" s="62">
        <v>10.109045</v>
      </c>
      <c r="BE164" s="57">
        <v>6650100</v>
      </c>
      <c r="BM164" s="63">
        <v>39873</v>
      </c>
      <c r="BN164" s="62">
        <v>22.15</v>
      </c>
      <c r="BO164" s="62">
        <v>24.165001</v>
      </c>
      <c r="BP164" s="62">
        <v>20.605</v>
      </c>
      <c r="BQ164" s="62">
        <v>21.975000000000001</v>
      </c>
      <c r="BR164" s="62">
        <v>21.975000000000001</v>
      </c>
      <c r="BS164" s="57">
        <v>66195600</v>
      </c>
      <c r="CA164" s="63">
        <v>35916</v>
      </c>
      <c r="CB164" s="62">
        <v>31.435499</v>
      </c>
      <c r="CC164" s="62">
        <v>33.191116000000001</v>
      </c>
      <c r="CD164" s="62">
        <v>29.911754999999999</v>
      </c>
      <c r="CE164" s="62">
        <v>32.396118000000001</v>
      </c>
      <c r="CF164" s="62">
        <v>19.785447999999999</v>
      </c>
      <c r="CG164" s="57">
        <v>33836175</v>
      </c>
      <c r="CO164" s="63">
        <v>40695</v>
      </c>
      <c r="CP164" s="62">
        <v>35.009998000000003</v>
      </c>
      <c r="CQ164" s="62">
        <v>35.150002000000001</v>
      </c>
      <c r="CR164" s="62">
        <v>32.43</v>
      </c>
      <c r="CS164" s="62">
        <v>33.459999000000003</v>
      </c>
      <c r="CT164" s="62">
        <v>33.459999000000003</v>
      </c>
      <c r="CU164" s="57">
        <v>61851200</v>
      </c>
    </row>
    <row r="165" spans="2:99" x14ac:dyDescent="0.15">
      <c r="B165" s="63">
        <v>35947</v>
      </c>
      <c r="C165" s="57">
        <v>0.23660700000000001</v>
      </c>
      <c r="D165" s="57">
        <v>0.25892900000000002</v>
      </c>
      <c r="E165" s="57">
        <v>0.228795</v>
      </c>
      <c r="F165" s="57">
        <v>0.25613799999999998</v>
      </c>
      <c r="G165" s="57">
        <v>0.22025400000000001</v>
      </c>
      <c r="H165" s="57">
        <v>3909841600</v>
      </c>
      <c r="I165" s="63">
        <v>35947</v>
      </c>
      <c r="J165" s="57">
        <v>37.5625</v>
      </c>
      <c r="K165" s="57">
        <v>39.875</v>
      </c>
      <c r="L165" s="57">
        <v>36.875</v>
      </c>
      <c r="M165" s="57">
        <v>38.34375</v>
      </c>
      <c r="N165" s="57">
        <v>20.955969</v>
      </c>
      <c r="O165" s="57">
        <v>100962400</v>
      </c>
      <c r="P165" s="63">
        <v>35947</v>
      </c>
      <c r="Q165" s="57">
        <v>29.942554000000001</v>
      </c>
      <c r="R165" s="57">
        <v>33.261398</v>
      </c>
      <c r="S165" s="57">
        <v>29.158429999999999</v>
      </c>
      <c r="T165" s="57">
        <v>33.188457</v>
      </c>
      <c r="U165" s="57">
        <v>24.336501999999999</v>
      </c>
      <c r="V165" s="57">
        <v>95786473</v>
      </c>
      <c r="W165" s="63">
        <v>35947</v>
      </c>
      <c r="X165" s="57">
        <v>39.21875</v>
      </c>
      <c r="Y165" s="57">
        <v>43.40625</v>
      </c>
      <c r="Z165" s="57">
        <v>38.875</v>
      </c>
      <c r="AA165" s="57">
        <v>42.75</v>
      </c>
      <c r="AB165" s="57">
        <v>23.403089999999999</v>
      </c>
      <c r="AC165" s="57">
        <v>139910600</v>
      </c>
      <c r="AK165" s="63">
        <v>39539</v>
      </c>
      <c r="AL165" s="62">
        <v>35.060001</v>
      </c>
      <c r="AM165" s="62">
        <v>39.349997999999999</v>
      </c>
      <c r="AN165" s="62">
        <v>34.32</v>
      </c>
      <c r="AO165" s="62">
        <v>36.959999000000003</v>
      </c>
      <c r="AP165" s="62">
        <v>30.950019999999999</v>
      </c>
      <c r="AQ165" s="57">
        <v>65676900</v>
      </c>
      <c r="AR165" s="63">
        <v>35947</v>
      </c>
      <c r="AS165" s="62">
        <v>41.818508000000001</v>
      </c>
      <c r="AT165" s="62">
        <v>44.263542000000001</v>
      </c>
      <c r="AU165" s="62">
        <v>40.469524</v>
      </c>
      <c r="AV165" s="62">
        <v>41.031601000000002</v>
      </c>
      <c r="AW165" s="62">
        <v>14.847863</v>
      </c>
      <c r="AX165" s="57">
        <v>59824460</v>
      </c>
      <c r="AY165" s="63">
        <v>35947</v>
      </c>
      <c r="AZ165" s="62">
        <v>20.333331999999999</v>
      </c>
      <c r="BA165" s="62">
        <v>21.5</v>
      </c>
      <c r="BB165" s="62">
        <v>19.895831999999999</v>
      </c>
      <c r="BC165" s="62">
        <v>21.291668000000001</v>
      </c>
      <c r="BD165" s="62">
        <v>10.585497</v>
      </c>
      <c r="BE165" s="57">
        <v>10183500</v>
      </c>
      <c r="BM165" s="63">
        <v>39904</v>
      </c>
      <c r="BN165" s="62">
        <v>21.795000000000002</v>
      </c>
      <c r="BO165" s="62">
        <v>23.91</v>
      </c>
      <c r="BP165" s="62">
        <v>21.105</v>
      </c>
      <c r="BQ165" s="62">
        <v>23.184999000000001</v>
      </c>
      <c r="BR165" s="62">
        <v>23.184999000000001</v>
      </c>
      <c r="BS165" s="57">
        <v>43336800</v>
      </c>
      <c r="CA165" s="63">
        <v>35947</v>
      </c>
      <c r="CB165" s="62">
        <v>32.396118000000001</v>
      </c>
      <c r="CC165" s="62">
        <v>34.284236999999997</v>
      </c>
      <c r="CD165" s="62">
        <v>30.706752999999999</v>
      </c>
      <c r="CE165" s="62">
        <v>32.263621999999998</v>
      </c>
      <c r="CF165" s="62">
        <v>19.704529000000001</v>
      </c>
      <c r="CG165" s="57">
        <v>41598656</v>
      </c>
      <c r="CO165" s="63">
        <v>40725</v>
      </c>
      <c r="CP165" s="62">
        <v>33.369999</v>
      </c>
      <c r="CQ165" s="62">
        <v>34.799999</v>
      </c>
      <c r="CR165" s="62">
        <v>31.049999</v>
      </c>
      <c r="CS165" s="62">
        <v>31.209999</v>
      </c>
      <c r="CT165" s="62">
        <v>31.209999</v>
      </c>
      <c r="CU165" s="57">
        <v>43885900</v>
      </c>
    </row>
    <row r="166" spans="2:99" x14ac:dyDescent="0.15">
      <c r="B166" s="63">
        <v>35977</v>
      </c>
      <c r="C166" s="57">
        <v>0.25781300000000001</v>
      </c>
      <c r="D166" s="57">
        <v>0.34040199999999998</v>
      </c>
      <c r="E166" s="57">
        <v>0.25446400000000002</v>
      </c>
      <c r="F166" s="57">
        <v>0.30915199999999998</v>
      </c>
      <c r="G166" s="57">
        <v>0.26584099999999999</v>
      </c>
      <c r="H166" s="57">
        <v>10927660800</v>
      </c>
      <c r="I166" s="63">
        <v>35977</v>
      </c>
      <c r="J166" s="57">
        <v>38.5</v>
      </c>
      <c r="K166" s="57">
        <v>44.21875</v>
      </c>
      <c r="L166" s="57">
        <v>38.5</v>
      </c>
      <c r="M166" s="57">
        <v>39.875</v>
      </c>
      <c r="N166" s="57">
        <v>21.903352999999999</v>
      </c>
      <c r="O166" s="57">
        <v>98487600</v>
      </c>
      <c r="P166" s="63">
        <v>35977</v>
      </c>
      <c r="Q166" s="57">
        <v>33.261398</v>
      </c>
      <c r="R166" s="57">
        <v>34.610821000000001</v>
      </c>
      <c r="S166" s="57">
        <v>30.507853000000001</v>
      </c>
      <c r="T166" s="57">
        <v>32.203747</v>
      </c>
      <c r="U166" s="57">
        <v>23.662094</v>
      </c>
      <c r="V166" s="57">
        <v>82895351</v>
      </c>
      <c r="W166" s="63">
        <v>35977</v>
      </c>
      <c r="X166" s="57">
        <v>42.75</v>
      </c>
      <c r="Y166" s="57">
        <v>44.46875</v>
      </c>
      <c r="Z166" s="57">
        <v>39.6875</v>
      </c>
      <c r="AA166" s="57">
        <v>40.25</v>
      </c>
      <c r="AB166" s="57">
        <v>22.075251000000002</v>
      </c>
      <c r="AC166" s="57">
        <v>115400200</v>
      </c>
      <c r="AK166" s="63">
        <v>39569</v>
      </c>
      <c r="AL166" s="62">
        <v>36.770000000000003</v>
      </c>
      <c r="AM166" s="62">
        <v>46.360000999999997</v>
      </c>
      <c r="AN166" s="62">
        <v>33.139999000000003</v>
      </c>
      <c r="AO166" s="62">
        <v>37.080002</v>
      </c>
      <c r="AP166" s="62">
        <v>31.050501000000001</v>
      </c>
      <c r="AQ166" s="57">
        <v>135000500</v>
      </c>
      <c r="AR166" s="63">
        <v>35977</v>
      </c>
      <c r="AS166" s="62">
        <v>41.368847000000002</v>
      </c>
      <c r="AT166" s="62">
        <v>42.717830999999997</v>
      </c>
      <c r="AU166" s="62">
        <v>38.727085000000002</v>
      </c>
      <c r="AV166" s="62">
        <v>40.778666999999999</v>
      </c>
      <c r="AW166" s="62">
        <v>14.756328999999999</v>
      </c>
      <c r="AX166" s="57">
        <v>60595377</v>
      </c>
      <c r="AY166" s="63">
        <v>35977</v>
      </c>
      <c r="AZ166" s="62">
        <v>21.416668000000001</v>
      </c>
      <c r="BA166" s="62">
        <v>25.333331999999999</v>
      </c>
      <c r="BB166" s="62">
        <v>19.625</v>
      </c>
      <c r="BC166" s="62">
        <v>23.208331999999999</v>
      </c>
      <c r="BD166" s="62">
        <v>11.580925000000001</v>
      </c>
      <c r="BE166" s="57">
        <v>46475700</v>
      </c>
      <c r="BM166" s="63">
        <v>39934</v>
      </c>
      <c r="BN166" s="62">
        <v>23.094999000000001</v>
      </c>
      <c r="BO166" s="62">
        <v>24.065000999999999</v>
      </c>
      <c r="BP166" s="62">
        <v>21.895</v>
      </c>
      <c r="BQ166" s="62">
        <v>22.555</v>
      </c>
      <c r="BR166" s="62">
        <v>22.555</v>
      </c>
      <c r="BS166" s="57">
        <v>39900600</v>
      </c>
      <c r="CA166" s="63">
        <v>35977</v>
      </c>
      <c r="CB166" s="62">
        <v>32.329872000000002</v>
      </c>
      <c r="CC166" s="62">
        <v>36.238605</v>
      </c>
      <c r="CD166" s="62">
        <v>32.329872000000002</v>
      </c>
      <c r="CE166" s="62">
        <v>33.919865000000001</v>
      </c>
      <c r="CF166" s="62">
        <v>20.716052999999999</v>
      </c>
      <c r="CG166" s="57">
        <v>33091266</v>
      </c>
      <c r="CO166" s="63">
        <v>40756</v>
      </c>
      <c r="CP166" s="62">
        <v>31.33</v>
      </c>
      <c r="CQ166" s="62">
        <v>31.719999000000001</v>
      </c>
      <c r="CR166" s="62">
        <v>27.65</v>
      </c>
      <c r="CS166" s="62">
        <v>31.15</v>
      </c>
      <c r="CT166" s="62">
        <v>31.15</v>
      </c>
      <c r="CU166" s="57">
        <v>80515800</v>
      </c>
    </row>
    <row r="167" spans="2:99" x14ac:dyDescent="0.15">
      <c r="B167" s="63">
        <v>36008</v>
      </c>
      <c r="C167" s="57">
        <v>0.30580400000000002</v>
      </c>
      <c r="D167" s="57">
        <v>0.390625</v>
      </c>
      <c r="E167" s="57">
        <v>0.27678599999999998</v>
      </c>
      <c r="F167" s="57">
        <v>0.27845999999999999</v>
      </c>
      <c r="G167" s="57">
        <v>0.239449</v>
      </c>
      <c r="H167" s="57">
        <v>13220872000</v>
      </c>
      <c r="I167" s="63">
        <v>36008</v>
      </c>
      <c r="J167" s="57">
        <v>40.1875</v>
      </c>
      <c r="K167" s="57">
        <v>40.21875</v>
      </c>
      <c r="L167" s="57">
        <v>28.5</v>
      </c>
      <c r="M167" s="57">
        <v>28.75</v>
      </c>
      <c r="N167" s="57">
        <v>15.792387</v>
      </c>
      <c r="O167" s="57">
        <v>125600200</v>
      </c>
      <c r="P167" s="63">
        <v>36008</v>
      </c>
      <c r="Q167" s="57">
        <v>32.094334000000003</v>
      </c>
      <c r="R167" s="57">
        <v>32.623161000000003</v>
      </c>
      <c r="S167" s="57">
        <v>22.739564999999999</v>
      </c>
      <c r="T167" s="57">
        <v>22.757798999999999</v>
      </c>
      <c r="U167" s="57">
        <v>16.721572999999999</v>
      </c>
      <c r="V167" s="57">
        <v>160544041</v>
      </c>
      <c r="W167" s="63">
        <v>36008</v>
      </c>
      <c r="X167" s="57">
        <v>40.25</v>
      </c>
      <c r="Y167" s="57">
        <v>41.8125</v>
      </c>
      <c r="Z167" s="57">
        <v>32.53125</v>
      </c>
      <c r="AA167" s="57">
        <v>32.5625</v>
      </c>
      <c r="AB167" s="57">
        <v>17.859009</v>
      </c>
      <c r="AC167" s="57">
        <v>184248000</v>
      </c>
      <c r="AK167" s="63">
        <v>39600</v>
      </c>
      <c r="AL167" s="62">
        <v>36.860000999999997</v>
      </c>
      <c r="AM167" s="62">
        <v>41.700001</v>
      </c>
      <c r="AN167" s="62">
        <v>34.060001</v>
      </c>
      <c r="AO167" s="62">
        <v>34.439999</v>
      </c>
      <c r="AP167" s="62">
        <v>28.904613000000001</v>
      </c>
      <c r="AQ167" s="57">
        <v>81203500</v>
      </c>
      <c r="AR167" s="63">
        <v>36008</v>
      </c>
      <c r="AS167" s="62">
        <v>40.919186000000003</v>
      </c>
      <c r="AT167" s="62">
        <v>42.155754000000002</v>
      </c>
      <c r="AU167" s="62">
        <v>36.366363999999997</v>
      </c>
      <c r="AV167" s="62">
        <v>39.682617</v>
      </c>
      <c r="AW167" s="62">
        <v>14.478629</v>
      </c>
      <c r="AX167" s="57">
        <v>58136636</v>
      </c>
      <c r="AY167" s="63">
        <v>36008</v>
      </c>
      <c r="AZ167" s="62">
        <v>23.270831999999999</v>
      </c>
      <c r="BA167" s="62">
        <v>24.604168000000001</v>
      </c>
      <c r="BB167" s="62">
        <v>18.0625</v>
      </c>
      <c r="BC167" s="62">
        <v>18.291668000000001</v>
      </c>
      <c r="BD167" s="62">
        <v>9.1275139999999997</v>
      </c>
      <c r="BE167" s="57">
        <v>21891000</v>
      </c>
      <c r="BM167" s="63">
        <v>39965</v>
      </c>
      <c r="BN167" s="62">
        <v>22.834999</v>
      </c>
      <c r="BO167" s="62">
        <v>24.895</v>
      </c>
      <c r="BP167" s="62">
        <v>22.639999</v>
      </c>
      <c r="BQ167" s="62">
        <v>24.73</v>
      </c>
      <c r="BR167" s="62">
        <v>24.73</v>
      </c>
      <c r="BS167" s="57">
        <v>35618800</v>
      </c>
      <c r="CA167" s="63">
        <v>36008</v>
      </c>
      <c r="CB167" s="62">
        <v>33.853614999999998</v>
      </c>
      <c r="CC167" s="62">
        <v>34.151736999999997</v>
      </c>
      <c r="CD167" s="62">
        <v>25.572396999999999</v>
      </c>
      <c r="CE167" s="62">
        <v>25.969895999999999</v>
      </c>
      <c r="CF167" s="62">
        <v>15.929349999999999</v>
      </c>
      <c r="CG167" s="57">
        <v>39361383</v>
      </c>
      <c r="CO167" s="63">
        <v>40787</v>
      </c>
      <c r="CP167" s="62">
        <v>31.09</v>
      </c>
      <c r="CQ167" s="62">
        <v>35.18</v>
      </c>
      <c r="CR167" s="62">
        <v>27</v>
      </c>
      <c r="CS167" s="62">
        <v>28.610001</v>
      </c>
      <c r="CT167" s="62">
        <v>28.610001</v>
      </c>
      <c r="CU167" s="57">
        <v>98781100</v>
      </c>
    </row>
    <row r="168" spans="2:99" x14ac:dyDescent="0.15">
      <c r="B168" s="63">
        <v>36039</v>
      </c>
      <c r="C168" s="57">
        <v>0.28013399999999999</v>
      </c>
      <c r="D168" s="57">
        <v>0.358817</v>
      </c>
      <c r="E168" s="57">
        <v>0.27343800000000001</v>
      </c>
      <c r="F168" s="57">
        <v>0.34040199999999998</v>
      </c>
      <c r="G168" s="57">
        <v>0.292713</v>
      </c>
      <c r="H168" s="57">
        <v>8080318400</v>
      </c>
      <c r="I168" s="63">
        <v>36039</v>
      </c>
      <c r="J168" s="57">
        <v>29</v>
      </c>
      <c r="K168" s="57">
        <v>30.5</v>
      </c>
      <c r="L168" s="57">
        <v>23.9375</v>
      </c>
      <c r="M168" s="57">
        <v>26.75</v>
      </c>
      <c r="N168" s="57">
        <v>14.693787</v>
      </c>
      <c r="O168" s="57">
        <v>261433200</v>
      </c>
      <c r="P168" s="63">
        <v>36039</v>
      </c>
      <c r="Q168" s="57">
        <v>22.903683000000001</v>
      </c>
      <c r="R168" s="57">
        <v>25.821349999999999</v>
      </c>
      <c r="S168" s="57">
        <v>19.840133999999999</v>
      </c>
      <c r="T168" s="57">
        <v>22.648388000000001</v>
      </c>
      <c r="U168" s="57">
        <v>16.641176000000002</v>
      </c>
      <c r="V168" s="57">
        <v>245487261</v>
      </c>
      <c r="W168" s="63">
        <v>36039</v>
      </c>
      <c r="X168" s="57">
        <v>32.875</v>
      </c>
      <c r="Y168" s="57">
        <v>34.9375</v>
      </c>
      <c r="Z168" s="57">
        <v>26.8125</v>
      </c>
      <c r="AA168" s="57">
        <v>28.8125</v>
      </c>
      <c r="AB168" s="57">
        <v>15.802312000000001</v>
      </c>
      <c r="AC168" s="57">
        <v>268525800</v>
      </c>
      <c r="AK168" s="63">
        <v>39630</v>
      </c>
      <c r="AL168" s="62">
        <v>31.85</v>
      </c>
      <c r="AM168" s="62">
        <v>38.5</v>
      </c>
      <c r="AN168" s="62">
        <v>29.450001</v>
      </c>
      <c r="AO168" s="62">
        <v>34.810001</v>
      </c>
      <c r="AP168" s="62">
        <v>29.215136000000001</v>
      </c>
      <c r="AQ168" s="57">
        <v>137603900</v>
      </c>
      <c r="AR168" s="63">
        <v>36039</v>
      </c>
      <c r="AS168" s="62">
        <v>39.682617</v>
      </c>
      <c r="AT168" s="62">
        <v>45.359591999999999</v>
      </c>
      <c r="AU168" s="62">
        <v>36.534987999999998</v>
      </c>
      <c r="AV168" s="62">
        <v>43.560946999999999</v>
      </c>
      <c r="AW168" s="62">
        <v>15.893681000000001</v>
      </c>
      <c r="AX168" s="57">
        <v>57911579</v>
      </c>
      <c r="AY168" s="63">
        <v>36039</v>
      </c>
      <c r="AZ168" s="62">
        <v>18.333331999999999</v>
      </c>
      <c r="BA168" s="62">
        <v>23.145831999999999</v>
      </c>
      <c r="BB168" s="62">
        <v>18.166668000000001</v>
      </c>
      <c r="BC168" s="62">
        <v>22.041668000000001</v>
      </c>
      <c r="BD168" s="62">
        <v>10.998761999999999</v>
      </c>
      <c r="BE168" s="57">
        <v>23428800</v>
      </c>
      <c r="BM168" s="63">
        <v>39995</v>
      </c>
      <c r="BN168" s="62">
        <v>24.625</v>
      </c>
      <c r="BO168" s="62">
        <v>26.285</v>
      </c>
      <c r="BP168" s="62">
        <v>23.620000999999998</v>
      </c>
      <c r="BQ168" s="62">
        <v>24.85</v>
      </c>
      <c r="BR168" s="62">
        <v>24.85</v>
      </c>
      <c r="BS168" s="57">
        <v>44441200</v>
      </c>
      <c r="CA168" s="63">
        <v>36039</v>
      </c>
      <c r="CB168" s="62">
        <v>26.102395999999999</v>
      </c>
      <c r="CC168" s="62">
        <v>31.733623999999999</v>
      </c>
      <c r="CD168" s="62">
        <v>25.572396999999999</v>
      </c>
      <c r="CE168" s="62">
        <v>29.017384</v>
      </c>
      <c r="CF168" s="62">
        <v>17.798608999999999</v>
      </c>
      <c r="CG168" s="57">
        <v>40785164</v>
      </c>
      <c r="CO168" s="63">
        <v>40817</v>
      </c>
      <c r="CP168" s="62">
        <v>28.370000999999998</v>
      </c>
      <c r="CQ168" s="62">
        <v>34.919998</v>
      </c>
      <c r="CR168" s="62">
        <v>27</v>
      </c>
      <c r="CS168" s="62">
        <v>32.090000000000003</v>
      </c>
      <c r="CT168" s="62">
        <v>32.090000000000003</v>
      </c>
      <c r="CU168" s="57">
        <v>44251300</v>
      </c>
    </row>
    <row r="169" spans="2:99" x14ac:dyDescent="0.15">
      <c r="B169" s="63">
        <v>36069</v>
      </c>
      <c r="C169" s="57">
        <v>0.328125</v>
      </c>
      <c r="D169" s="57">
        <v>0.36886200000000002</v>
      </c>
      <c r="E169" s="57">
        <v>0.25446400000000002</v>
      </c>
      <c r="F169" s="57">
        <v>0.33147300000000002</v>
      </c>
      <c r="G169" s="57">
        <v>0.28503499999999998</v>
      </c>
      <c r="H169" s="57">
        <v>12930926400</v>
      </c>
      <c r="I169" s="63">
        <v>36069</v>
      </c>
      <c r="J169" s="57">
        <v>26</v>
      </c>
      <c r="K169" s="57">
        <v>29.21875</v>
      </c>
      <c r="L169" s="57">
        <v>22</v>
      </c>
      <c r="M169" s="57">
        <v>28.75</v>
      </c>
      <c r="N169" s="57">
        <v>15.897681</v>
      </c>
      <c r="O169" s="57">
        <v>410016800</v>
      </c>
      <c r="P169" s="63">
        <v>36069</v>
      </c>
      <c r="Q169" s="57">
        <v>22.028383000000002</v>
      </c>
      <c r="R169" s="57">
        <v>26.988416999999998</v>
      </c>
      <c r="S169" s="57">
        <v>19.548366999999999</v>
      </c>
      <c r="T169" s="57">
        <v>25.702819999999999</v>
      </c>
      <c r="U169" s="57">
        <v>18.885459999999998</v>
      </c>
      <c r="V169" s="57">
        <v>202531360</v>
      </c>
      <c r="W169" s="63">
        <v>36069</v>
      </c>
      <c r="X169" s="57">
        <v>28.5625</v>
      </c>
      <c r="Y169" s="57">
        <v>35.3125</v>
      </c>
      <c r="Z169" s="57">
        <v>27.6875</v>
      </c>
      <c r="AA169" s="57">
        <v>33.78125</v>
      </c>
      <c r="AB169" s="57">
        <v>18.5732</v>
      </c>
      <c r="AC169" s="57">
        <v>195696600</v>
      </c>
      <c r="AK169" s="63">
        <v>39661</v>
      </c>
      <c r="AL169" s="62">
        <v>35.360000999999997</v>
      </c>
      <c r="AM169" s="62">
        <v>41.119999</v>
      </c>
      <c r="AN169" s="62">
        <v>33.830002</v>
      </c>
      <c r="AO169" s="62">
        <v>40.659999999999997</v>
      </c>
      <c r="AP169" s="62">
        <v>34.124907999999998</v>
      </c>
      <c r="AQ169" s="57">
        <v>90222700</v>
      </c>
      <c r="AR169" s="63">
        <v>36069</v>
      </c>
      <c r="AS169" s="62">
        <v>43.392322999999998</v>
      </c>
      <c r="AT169" s="62">
        <v>48.113765999999998</v>
      </c>
      <c r="AU169" s="62">
        <v>42.942661000000001</v>
      </c>
      <c r="AV169" s="62">
        <v>47.832729</v>
      </c>
      <c r="AW169" s="62">
        <v>17.452287999999999</v>
      </c>
      <c r="AX169" s="57">
        <v>66327134</v>
      </c>
      <c r="AY169" s="63">
        <v>36069</v>
      </c>
      <c r="AZ169" s="62">
        <v>21.791668000000001</v>
      </c>
      <c r="BA169" s="62">
        <v>25.916668000000001</v>
      </c>
      <c r="BB169" s="62">
        <v>18.791668000000001</v>
      </c>
      <c r="BC169" s="62">
        <v>25.208331999999999</v>
      </c>
      <c r="BD169" s="62">
        <v>12.621929</v>
      </c>
      <c r="BE169" s="57">
        <v>37117800</v>
      </c>
      <c r="BM169" s="63">
        <v>40026</v>
      </c>
      <c r="BN169" s="62">
        <v>25.024999999999999</v>
      </c>
      <c r="BO169" s="62">
        <v>26.59</v>
      </c>
      <c r="BP169" s="62">
        <v>24.700001</v>
      </c>
      <c r="BQ169" s="62">
        <v>25.855</v>
      </c>
      <c r="BR169" s="62">
        <v>25.855</v>
      </c>
      <c r="BS169" s="57">
        <v>29094800</v>
      </c>
      <c r="CA169" s="63">
        <v>36069</v>
      </c>
      <c r="CB169" s="62">
        <v>28.089887999999998</v>
      </c>
      <c r="CC169" s="62">
        <v>34.449863000000001</v>
      </c>
      <c r="CD169" s="62">
        <v>25.439897999999999</v>
      </c>
      <c r="CE169" s="62">
        <v>33.456116000000002</v>
      </c>
      <c r="CF169" s="62">
        <v>20.521227</v>
      </c>
      <c r="CG169" s="57">
        <v>39148363</v>
      </c>
      <c r="CO169" s="63">
        <v>40848</v>
      </c>
      <c r="CP169" s="62">
        <v>31.32</v>
      </c>
      <c r="CQ169" s="62">
        <v>34</v>
      </c>
      <c r="CR169" s="62">
        <v>31.219999000000001</v>
      </c>
      <c r="CS169" s="62">
        <v>33.580002</v>
      </c>
      <c r="CT169" s="62">
        <v>33.580002</v>
      </c>
      <c r="CU169" s="57">
        <v>31538700</v>
      </c>
    </row>
    <row r="170" spans="2:99" x14ac:dyDescent="0.15">
      <c r="B170" s="63">
        <v>36100</v>
      </c>
      <c r="C170" s="57">
        <v>0.33482099999999998</v>
      </c>
      <c r="D170" s="57">
        <v>0.35156300000000001</v>
      </c>
      <c r="E170" s="57">
        <v>0.28348200000000001</v>
      </c>
      <c r="F170" s="57">
        <v>0.28515600000000002</v>
      </c>
      <c r="G170" s="57">
        <v>0.24520600000000001</v>
      </c>
      <c r="H170" s="57">
        <v>10123523200</v>
      </c>
      <c r="I170" s="63">
        <v>36100</v>
      </c>
      <c r="J170" s="57">
        <v>28.71875</v>
      </c>
      <c r="K170" s="57">
        <v>33.3125</v>
      </c>
      <c r="L170" s="57">
        <v>27.5</v>
      </c>
      <c r="M170" s="57">
        <v>32.59375</v>
      </c>
      <c r="N170" s="57">
        <v>18.023137999999999</v>
      </c>
      <c r="O170" s="57">
        <v>189343800</v>
      </c>
      <c r="P170" s="63">
        <v>36100</v>
      </c>
      <c r="Q170" s="57">
        <v>26.404882000000001</v>
      </c>
      <c r="R170" s="57">
        <v>31.820803000000002</v>
      </c>
      <c r="S170" s="57">
        <v>26.040174</v>
      </c>
      <c r="T170" s="57">
        <v>29.194901999999999</v>
      </c>
      <c r="U170" s="57">
        <v>21.519514000000001</v>
      </c>
      <c r="V170" s="57">
        <v>112066262</v>
      </c>
      <c r="W170" s="63">
        <v>36100</v>
      </c>
      <c r="X170" s="57">
        <v>34.03125</v>
      </c>
      <c r="Y170" s="57">
        <v>37.71875</v>
      </c>
      <c r="Z170" s="57">
        <v>34.03125</v>
      </c>
      <c r="AA170" s="57">
        <v>35.03125</v>
      </c>
      <c r="AB170" s="57">
        <v>19.260462</v>
      </c>
      <c r="AC170" s="57">
        <v>110897800</v>
      </c>
      <c r="AK170" s="63">
        <v>39692</v>
      </c>
      <c r="AL170" s="62">
        <v>41.040000999999997</v>
      </c>
      <c r="AM170" s="62">
        <v>43.07</v>
      </c>
      <c r="AN170" s="62">
        <v>30</v>
      </c>
      <c r="AO170" s="62">
        <v>34</v>
      </c>
      <c r="AP170" s="62">
        <v>28.6068</v>
      </c>
      <c r="AQ170" s="57">
        <v>103178900</v>
      </c>
      <c r="AR170" s="63">
        <v>36100</v>
      </c>
      <c r="AS170" s="62">
        <v>48.563431000000001</v>
      </c>
      <c r="AT170" s="62">
        <v>52.947628000000002</v>
      </c>
      <c r="AU170" s="62">
        <v>47.776519999999998</v>
      </c>
      <c r="AV170" s="62">
        <v>50.024830000000001</v>
      </c>
      <c r="AW170" s="62">
        <v>18.388238999999999</v>
      </c>
      <c r="AX170" s="57">
        <v>40518824</v>
      </c>
      <c r="AY170" s="63">
        <v>36100</v>
      </c>
      <c r="AZ170" s="62">
        <v>25.166668000000001</v>
      </c>
      <c r="BA170" s="62">
        <v>26.1875</v>
      </c>
      <c r="BB170" s="62">
        <v>23.416668000000001</v>
      </c>
      <c r="BC170" s="62">
        <v>24.416668000000001</v>
      </c>
      <c r="BD170" s="62">
        <v>12.225547000000001</v>
      </c>
      <c r="BE170" s="57">
        <v>30829500</v>
      </c>
      <c r="BM170" s="63">
        <v>40057</v>
      </c>
      <c r="BN170" s="62">
        <v>25.76</v>
      </c>
      <c r="BO170" s="62">
        <v>28.514999</v>
      </c>
      <c r="BP170" s="62">
        <v>25.440000999999999</v>
      </c>
      <c r="BQ170" s="62">
        <v>28.32</v>
      </c>
      <c r="BR170" s="62">
        <v>28.32</v>
      </c>
      <c r="BS170" s="57">
        <v>36039200</v>
      </c>
      <c r="CA170" s="63">
        <v>36100</v>
      </c>
      <c r="CB170" s="62">
        <v>33.787365000000001</v>
      </c>
      <c r="CC170" s="62">
        <v>38.159846999999999</v>
      </c>
      <c r="CD170" s="62">
        <v>32.859867000000001</v>
      </c>
      <c r="CE170" s="62">
        <v>36.636105000000001</v>
      </c>
      <c r="CF170" s="62">
        <v>22.571885999999999</v>
      </c>
      <c r="CG170" s="57">
        <v>26187558</v>
      </c>
      <c r="CO170" s="63">
        <v>40878</v>
      </c>
      <c r="CP170" s="62">
        <v>33.5</v>
      </c>
      <c r="CQ170" s="62">
        <v>36.349997999999999</v>
      </c>
      <c r="CR170" s="62">
        <v>32.560001</v>
      </c>
      <c r="CS170" s="62">
        <v>35.720001000000003</v>
      </c>
      <c r="CT170" s="62">
        <v>35.720001000000003</v>
      </c>
      <c r="CU170" s="57">
        <v>36142100</v>
      </c>
    </row>
    <row r="171" spans="2:99" x14ac:dyDescent="0.15">
      <c r="B171" s="63">
        <v>36130</v>
      </c>
      <c r="C171" s="57">
        <v>0.28571400000000002</v>
      </c>
      <c r="D171" s="57">
        <v>0.37053599999999998</v>
      </c>
      <c r="E171" s="57">
        <v>0.28236600000000001</v>
      </c>
      <c r="F171" s="57">
        <v>0.36551299999999998</v>
      </c>
      <c r="G171" s="57">
        <v>0.31430599999999997</v>
      </c>
      <c r="H171" s="57">
        <v>12924105600</v>
      </c>
      <c r="I171" s="63">
        <v>36130</v>
      </c>
      <c r="J171" s="57">
        <v>32.40625</v>
      </c>
      <c r="K171" s="57">
        <v>32.90625</v>
      </c>
      <c r="L171" s="57">
        <v>27.5</v>
      </c>
      <c r="M171" s="57">
        <v>30.0625</v>
      </c>
      <c r="N171" s="57">
        <v>16.623443999999999</v>
      </c>
      <c r="O171" s="57">
        <v>195069600</v>
      </c>
      <c r="P171" s="63">
        <v>36130</v>
      </c>
      <c r="Q171" s="57">
        <v>28.921371000000001</v>
      </c>
      <c r="R171" s="57">
        <v>30.890796999999999</v>
      </c>
      <c r="S171" s="57">
        <v>26.623709000000002</v>
      </c>
      <c r="T171" s="57">
        <v>29.906082000000001</v>
      </c>
      <c r="U171" s="57">
        <v>22.043714999999999</v>
      </c>
      <c r="V171" s="57">
        <v>89053010</v>
      </c>
      <c r="W171" s="63">
        <v>36130</v>
      </c>
      <c r="X171" s="57">
        <v>35.03125</v>
      </c>
      <c r="Y171" s="57">
        <v>35.25</v>
      </c>
      <c r="Z171" s="57">
        <v>30.96875</v>
      </c>
      <c r="AA171" s="57">
        <v>33.5</v>
      </c>
      <c r="AB171" s="57">
        <v>18.456333000000001</v>
      </c>
      <c r="AC171" s="57">
        <v>152666400</v>
      </c>
      <c r="AK171" s="63">
        <v>39722</v>
      </c>
      <c r="AL171" s="62">
        <v>33.959999000000003</v>
      </c>
      <c r="AM171" s="62">
        <v>33.959999000000003</v>
      </c>
      <c r="AN171" s="62">
        <v>17.75</v>
      </c>
      <c r="AO171" s="62">
        <v>25.6</v>
      </c>
      <c r="AP171" s="62">
        <v>21.539231999999998</v>
      </c>
      <c r="AQ171" s="57">
        <v>106050600</v>
      </c>
      <c r="AR171" s="63">
        <v>36130</v>
      </c>
      <c r="AS171" s="62">
        <v>49.462752999999999</v>
      </c>
      <c r="AT171" s="62">
        <v>55.027309000000002</v>
      </c>
      <c r="AU171" s="62">
        <v>46.820991999999997</v>
      </c>
      <c r="AV171" s="62">
        <v>48.563431000000001</v>
      </c>
      <c r="AW171" s="62">
        <v>17.851057000000001</v>
      </c>
      <c r="AX171" s="57">
        <v>50455079</v>
      </c>
      <c r="AY171" s="63">
        <v>36130</v>
      </c>
      <c r="AZ171" s="62">
        <v>24.354168000000001</v>
      </c>
      <c r="BA171" s="62">
        <v>31.3125</v>
      </c>
      <c r="BB171" s="62">
        <v>23.625</v>
      </c>
      <c r="BC171" s="62">
        <v>31</v>
      </c>
      <c r="BD171" s="62">
        <v>15.521853</v>
      </c>
      <c r="BE171" s="57">
        <v>83716800</v>
      </c>
      <c r="BM171" s="63">
        <v>40087</v>
      </c>
      <c r="BN171" s="62">
        <v>28.370000999999998</v>
      </c>
      <c r="BO171" s="62">
        <v>28.67</v>
      </c>
      <c r="BP171" s="62">
        <v>26.355</v>
      </c>
      <c r="BQ171" s="62">
        <v>26.514999</v>
      </c>
      <c r="BR171" s="62">
        <v>26.514999</v>
      </c>
      <c r="BS171" s="57">
        <v>37675800</v>
      </c>
      <c r="CA171" s="63">
        <v>36130</v>
      </c>
      <c r="CB171" s="62">
        <v>35.907356</v>
      </c>
      <c r="CC171" s="62">
        <v>42.996077999999997</v>
      </c>
      <c r="CD171" s="62">
        <v>34.847363000000001</v>
      </c>
      <c r="CE171" s="62">
        <v>42.664828999999997</v>
      </c>
      <c r="CF171" s="62">
        <v>26.286246999999999</v>
      </c>
      <c r="CG171" s="57">
        <v>27879169</v>
      </c>
      <c r="CO171" s="63">
        <v>40909</v>
      </c>
      <c r="CP171" s="62">
        <v>36.400002000000001</v>
      </c>
      <c r="CQ171" s="62">
        <v>37.200001</v>
      </c>
      <c r="CR171" s="62">
        <v>34.75</v>
      </c>
      <c r="CS171" s="62">
        <v>37.040000999999997</v>
      </c>
      <c r="CT171" s="62">
        <v>37.040000999999997</v>
      </c>
      <c r="CU171" s="57">
        <v>36250100</v>
      </c>
    </row>
    <row r="172" spans="2:99" x14ac:dyDescent="0.15">
      <c r="B172" s="63">
        <v>36161</v>
      </c>
      <c r="C172" s="57">
        <v>0.37611600000000001</v>
      </c>
      <c r="D172" s="57">
        <v>0.422433</v>
      </c>
      <c r="E172" s="57">
        <v>0.33091500000000001</v>
      </c>
      <c r="F172" s="57">
        <v>0.36774600000000002</v>
      </c>
      <c r="G172" s="57">
        <v>0.31622600000000001</v>
      </c>
      <c r="H172" s="57">
        <v>15127403200</v>
      </c>
      <c r="I172" s="63">
        <v>36161</v>
      </c>
      <c r="J172" s="57">
        <v>29.875</v>
      </c>
      <c r="K172" s="57">
        <v>35.46875</v>
      </c>
      <c r="L172" s="57">
        <v>29.75</v>
      </c>
      <c r="M172" s="57">
        <v>33.4375</v>
      </c>
      <c r="N172" s="57">
        <v>18.618471</v>
      </c>
      <c r="O172" s="57">
        <v>221660600</v>
      </c>
      <c r="P172" s="63">
        <v>36161</v>
      </c>
      <c r="Q172" s="57">
        <v>29.833141000000001</v>
      </c>
      <c r="R172" s="57">
        <v>31.766096000000001</v>
      </c>
      <c r="S172" s="57">
        <v>27.681362</v>
      </c>
      <c r="T172" s="57">
        <v>30.015495000000001</v>
      </c>
      <c r="U172" s="57">
        <v>22.124372000000001</v>
      </c>
      <c r="V172" s="57">
        <v>103778135</v>
      </c>
      <c r="W172" s="63">
        <v>36161</v>
      </c>
      <c r="X172" s="57">
        <v>33.5</v>
      </c>
      <c r="Y172" s="57">
        <v>35.1875</v>
      </c>
      <c r="Z172" s="57">
        <v>29.78125</v>
      </c>
      <c r="AA172" s="57">
        <v>32.65625</v>
      </c>
      <c r="AB172" s="57">
        <v>17.991478000000001</v>
      </c>
      <c r="AC172" s="57">
        <v>179445200</v>
      </c>
      <c r="AK172" s="63">
        <v>39753</v>
      </c>
      <c r="AL172" s="62">
        <v>25.469999000000001</v>
      </c>
      <c r="AM172" s="62">
        <v>26.889999</v>
      </c>
      <c r="AN172" s="62">
        <v>15.41</v>
      </c>
      <c r="AO172" s="62">
        <v>21.709999</v>
      </c>
      <c r="AP172" s="62">
        <v>18.266279000000001</v>
      </c>
      <c r="AQ172" s="57">
        <v>73283300</v>
      </c>
      <c r="AR172" s="63">
        <v>36161</v>
      </c>
      <c r="AS172" s="62">
        <v>49.462752999999999</v>
      </c>
      <c r="AT172" s="62">
        <v>53.959366000000003</v>
      </c>
      <c r="AU172" s="62">
        <v>45.977874999999997</v>
      </c>
      <c r="AV172" s="62">
        <v>53.959366000000003</v>
      </c>
      <c r="AW172" s="62">
        <v>19.834509000000001</v>
      </c>
      <c r="AX172" s="57">
        <v>98739301</v>
      </c>
      <c r="AY172" s="63">
        <v>36161</v>
      </c>
      <c r="AZ172" s="62">
        <v>31.083331999999999</v>
      </c>
      <c r="BA172" s="62">
        <v>31.083331999999999</v>
      </c>
      <c r="BB172" s="62">
        <v>27.416668000000001</v>
      </c>
      <c r="BC172" s="62">
        <v>29.395831999999999</v>
      </c>
      <c r="BD172" s="62">
        <v>14.771037</v>
      </c>
      <c r="BE172" s="57">
        <v>73303500</v>
      </c>
      <c r="BM172" s="63">
        <v>40118</v>
      </c>
      <c r="BN172" s="62">
        <v>26.620000999999998</v>
      </c>
      <c r="BO172" s="62">
        <v>30.245000999999998</v>
      </c>
      <c r="BP172" s="62">
        <v>26.495000999999998</v>
      </c>
      <c r="BQ172" s="62">
        <v>29.620000999999998</v>
      </c>
      <c r="BR172" s="62">
        <v>29.620000999999998</v>
      </c>
      <c r="BS172" s="57">
        <v>33945200</v>
      </c>
      <c r="CA172" s="63">
        <v>36161</v>
      </c>
      <c r="CB172" s="62">
        <v>42.664828999999997</v>
      </c>
      <c r="CC172" s="62">
        <v>43.128577999999997</v>
      </c>
      <c r="CD172" s="62">
        <v>34.582363000000001</v>
      </c>
      <c r="CE172" s="62">
        <v>37.629848000000003</v>
      </c>
      <c r="CF172" s="62">
        <v>23.184134</v>
      </c>
      <c r="CG172" s="57">
        <v>43576872</v>
      </c>
      <c r="CO172" s="63">
        <v>40940</v>
      </c>
      <c r="CP172" s="62">
        <v>37.080002</v>
      </c>
      <c r="CQ172" s="62">
        <v>38.5</v>
      </c>
      <c r="CR172" s="62">
        <v>36.080002</v>
      </c>
      <c r="CS172" s="62">
        <v>36.950001</v>
      </c>
      <c r="CT172" s="62">
        <v>36.950001</v>
      </c>
      <c r="CU172" s="57">
        <v>27457900</v>
      </c>
    </row>
    <row r="173" spans="2:99" x14ac:dyDescent="0.15">
      <c r="B173" s="63">
        <v>36192</v>
      </c>
      <c r="C173" s="57">
        <v>0.37220999999999999</v>
      </c>
      <c r="D173" s="57">
        <v>0.374442</v>
      </c>
      <c r="E173" s="57">
        <v>0.30803599999999998</v>
      </c>
      <c r="F173" s="57">
        <v>0.31082599999999999</v>
      </c>
      <c r="G173" s="57">
        <v>0.26728000000000002</v>
      </c>
      <c r="H173" s="57">
        <v>8116516800</v>
      </c>
      <c r="I173" s="63">
        <v>36192</v>
      </c>
      <c r="J173" s="57">
        <v>33.3125</v>
      </c>
      <c r="K173" s="57">
        <v>33.8125</v>
      </c>
      <c r="L173" s="57">
        <v>29.78125</v>
      </c>
      <c r="M173" s="57">
        <v>32.65625</v>
      </c>
      <c r="N173" s="57">
        <v>18.18346</v>
      </c>
      <c r="O173" s="57">
        <v>155783200</v>
      </c>
      <c r="P173" s="63">
        <v>36192</v>
      </c>
      <c r="Q173" s="57">
        <v>30.343733</v>
      </c>
      <c r="R173" s="57">
        <v>33.024341999999997</v>
      </c>
      <c r="S173" s="57">
        <v>27.754304999999999</v>
      </c>
      <c r="T173" s="57">
        <v>31.656683000000001</v>
      </c>
      <c r="U173" s="57">
        <v>23.386938000000001</v>
      </c>
      <c r="V173" s="57">
        <v>110190107</v>
      </c>
      <c r="W173" s="63">
        <v>36192</v>
      </c>
      <c r="X173" s="57">
        <v>32.65625</v>
      </c>
      <c r="Y173" s="57">
        <v>32.9375</v>
      </c>
      <c r="Z173" s="57">
        <v>30.65625</v>
      </c>
      <c r="AA173" s="57">
        <v>31.9375</v>
      </c>
      <c r="AB173" s="57">
        <v>17.595495</v>
      </c>
      <c r="AC173" s="57">
        <v>143678400</v>
      </c>
      <c r="AK173" s="63">
        <v>39783</v>
      </c>
      <c r="AL173" s="62">
        <v>21.040001</v>
      </c>
      <c r="AM173" s="62">
        <v>23.41</v>
      </c>
      <c r="AN173" s="62">
        <v>18.48</v>
      </c>
      <c r="AO173" s="62">
        <v>20.09</v>
      </c>
      <c r="AP173" s="62">
        <v>16.993258000000001</v>
      </c>
      <c r="AQ173" s="57">
        <v>65661500</v>
      </c>
      <c r="AR173" s="63">
        <v>36192</v>
      </c>
      <c r="AS173" s="62">
        <v>53.622120000000002</v>
      </c>
      <c r="AT173" s="62">
        <v>54.352817999999999</v>
      </c>
      <c r="AU173" s="62">
        <v>50.362076000000002</v>
      </c>
      <c r="AV173" s="62">
        <v>51.823475000000002</v>
      </c>
      <c r="AW173" s="62">
        <v>19.183681</v>
      </c>
      <c r="AX173" s="57">
        <v>59500553</v>
      </c>
      <c r="AY173" s="63">
        <v>36192</v>
      </c>
      <c r="AZ173" s="62">
        <v>29.416668000000001</v>
      </c>
      <c r="BA173" s="62">
        <v>29.479168000000001</v>
      </c>
      <c r="BB173" s="62">
        <v>27.458331999999999</v>
      </c>
      <c r="BC173" s="62">
        <v>27.916668000000001</v>
      </c>
      <c r="BD173" s="62">
        <v>14.02778</v>
      </c>
      <c r="BE173" s="57">
        <v>29979600</v>
      </c>
      <c r="BM173" s="63">
        <v>40148</v>
      </c>
      <c r="BN173" s="62">
        <v>29.83</v>
      </c>
      <c r="BO173" s="62">
        <v>30.985001</v>
      </c>
      <c r="BP173" s="62">
        <v>28.200001</v>
      </c>
      <c r="BQ173" s="62">
        <v>29.370000999999998</v>
      </c>
      <c r="BR173" s="62">
        <v>29.370000999999998</v>
      </c>
      <c r="BS173" s="57">
        <v>38138000</v>
      </c>
      <c r="CA173" s="63">
        <v>36192</v>
      </c>
      <c r="CB173" s="62">
        <v>37.629848000000003</v>
      </c>
      <c r="CC173" s="62">
        <v>39.484839999999998</v>
      </c>
      <c r="CD173" s="62">
        <v>33.721114999999998</v>
      </c>
      <c r="CE173" s="62">
        <v>37.033603999999997</v>
      </c>
      <c r="CF173" s="62">
        <v>22.908090999999999</v>
      </c>
      <c r="CG173" s="57">
        <v>33181360</v>
      </c>
      <c r="CO173" s="63">
        <v>40969</v>
      </c>
      <c r="CP173" s="62">
        <v>37.150002000000001</v>
      </c>
      <c r="CQ173" s="62">
        <v>39.009998000000003</v>
      </c>
      <c r="CR173" s="62">
        <v>35.75</v>
      </c>
      <c r="CS173" s="62">
        <v>38.349997999999999</v>
      </c>
      <c r="CT173" s="62">
        <v>38.349997999999999</v>
      </c>
      <c r="CU173" s="57">
        <v>40936900</v>
      </c>
    </row>
    <row r="174" spans="2:99" x14ac:dyDescent="0.15">
      <c r="B174" s="63">
        <v>36220</v>
      </c>
      <c r="C174" s="57">
        <v>0.31082599999999999</v>
      </c>
      <c r="D174" s="57">
        <v>0.33147300000000002</v>
      </c>
      <c r="E174" s="57">
        <v>0.28571400000000002</v>
      </c>
      <c r="F174" s="57">
        <v>0.32087100000000002</v>
      </c>
      <c r="G174" s="57">
        <v>0.275918</v>
      </c>
      <c r="H174" s="57">
        <v>9951995200</v>
      </c>
      <c r="I174" s="63">
        <v>36220</v>
      </c>
      <c r="J174" s="57">
        <v>32.65625</v>
      </c>
      <c r="K174" s="57">
        <v>37.25</v>
      </c>
      <c r="L174" s="57">
        <v>32.5</v>
      </c>
      <c r="M174" s="57">
        <v>35.3125</v>
      </c>
      <c r="N174" s="57">
        <v>19.662497999999999</v>
      </c>
      <c r="O174" s="57">
        <v>182440800</v>
      </c>
      <c r="P174" s="63">
        <v>36220</v>
      </c>
      <c r="Q174" s="57">
        <v>32.094334000000003</v>
      </c>
      <c r="R174" s="57">
        <v>37.820255000000003</v>
      </c>
      <c r="S174" s="57">
        <v>31.291975000000001</v>
      </c>
      <c r="T174" s="57">
        <v>34.355525999999998</v>
      </c>
      <c r="U174" s="57">
        <v>25.380754</v>
      </c>
      <c r="V174" s="57">
        <v>136923798</v>
      </c>
      <c r="W174" s="63">
        <v>36220</v>
      </c>
      <c r="X174" s="57">
        <v>31.9375</v>
      </c>
      <c r="Y174" s="57">
        <v>34.96875</v>
      </c>
      <c r="Z174" s="57">
        <v>30.40625</v>
      </c>
      <c r="AA174" s="57">
        <v>30.6875</v>
      </c>
      <c r="AB174" s="57">
        <v>16.906824</v>
      </c>
      <c r="AC174" s="57">
        <v>208989600</v>
      </c>
      <c r="AK174" s="63">
        <v>39814</v>
      </c>
      <c r="AL174" s="62">
        <v>20.66</v>
      </c>
      <c r="AM174" s="62">
        <v>24.290001</v>
      </c>
      <c r="AN174" s="62">
        <v>19.02</v>
      </c>
      <c r="AO174" s="62">
        <v>21.42</v>
      </c>
      <c r="AP174" s="62">
        <v>18.118251999999998</v>
      </c>
      <c r="AQ174" s="57">
        <v>101723000</v>
      </c>
      <c r="AR174" s="63">
        <v>36220</v>
      </c>
      <c r="AS174" s="62">
        <v>51.261398</v>
      </c>
      <c r="AT174" s="62">
        <v>51.542434999999998</v>
      </c>
      <c r="AU174" s="62">
        <v>45.528213999999998</v>
      </c>
      <c r="AV174" s="62">
        <v>46.483745999999996</v>
      </c>
      <c r="AW174" s="62">
        <v>17.207052000000001</v>
      </c>
      <c r="AX174" s="57">
        <v>62598994</v>
      </c>
      <c r="AY174" s="63">
        <v>36220</v>
      </c>
      <c r="AZ174" s="62">
        <v>27.916668000000001</v>
      </c>
      <c r="BA174" s="62">
        <v>31.9375</v>
      </c>
      <c r="BB174" s="62">
        <v>27.875</v>
      </c>
      <c r="BC174" s="62">
        <v>29.833331999999999</v>
      </c>
      <c r="BD174" s="62">
        <v>14.990879</v>
      </c>
      <c r="BE174" s="57">
        <v>33369000</v>
      </c>
      <c r="BM174" s="63">
        <v>40179</v>
      </c>
      <c r="BN174" s="62">
        <v>29.559999000000001</v>
      </c>
      <c r="BO174" s="62">
        <v>31.704999999999998</v>
      </c>
      <c r="BP174" s="62">
        <v>29.254999000000002</v>
      </c>
      <c r="BQ174" s="62">
        <v>29.879999000000002</v>
      </c>
      <c r="BR174" s="62">
        <v>29.879999000000002</v>
      </c>
      <c r="BS174" s="57">
        <v>28965000</v>
      </c>
      <c r="CA174" s="63">
        <v>36220</v>
      </c>
      <c r="CB174" s="62">
        <v>36.9011</v>
      </c>
      <c r="CC174" s="62">
        <v>42.201079999999997</v>
      </c>
      <c r="CD174" s="62">
        <v>36.238605</v>
      </c>
      <c r="CE174" s="62">
        <v>38.093597000000003</v>
      </c>
      <c r="CF174" s="62">
        <v>23.563782</v>
      </c>
      <c r="CG174" s="57">
        <v>38131852</v>
      </c>
      <c r="CO174" s="63">
        <v>41000</v>
      </c>
      <c r="CP174" s="62">
        <v>38.330002</v>
      </c>
      <c r="CQ174" s="62">
        <v>43.049999</v>
      </c>
      <c r="CR174" s="62">
        <v>38.270000000000003</v>
      </c>
      <c r="CS174" s="62">
        <v>41.110000999999997</v>
      </c>
      <c r="CT174" s="62">
        <v>41.110000999999997</v>
      </c>
      <c r="CU174" s="57">
        <v>55045000</v>
      </c>
    </row>
    <row r="175" spans="2:99" x14ac:dyDescent="0.15">
      <c r="B175" s="63">
        <v>36251</v>
      </c>
      <c r="C175" s="57">
        <v>0.32198700000000002</v>
      </c>
      <c r="D175" s="57">
        <v>0.42075899999999999</v>
      </c>
      <c r="E175" s="57">
        <v>0.29910700000000001</v>
      </c>
      <c r="F175" s="57">
        <v>0.41071400000000002</v>
      </c>
      <c r="G175" s="57">
        <v>0.35317399999999999</v>
      </c>
      <c r="H175" s="57">
        <v>15888969600</v>
      </c>
      <c r="I175" s="63">
        <v>36251</v>
      </c>
      <c r="J175" s="57">
        <v>35.25</v>
      </c>
      <c r="K175" s="57">
        <v>38.0625</v>
      </c>
      <c r="L175" s="57">
        <v>34.40625</v>
      </c>
      <c r="M175" s="57">
        <v>35.78125</v>
      </c>
      <c r="N175" s="57">
        <v>20.056715000000001</v>
      </c>
      <c r="O175" s="57">
        <v>150540600</v>
      </c>
      <c r="P175" s="63">
        <v>36251</v>
      </c>
      <c r="Q175" s="57">
        <v>34.939056000000001</v>
      </c>
      <c r="R175" s="57">
        <v>41.613219999999998</v>
      </c>
      <c r="S175" s="57">
        <v>34.537880000000001</v>
      </c>
      <c r="T175" s="57">
        <v>38.130257</v>
      </c>
      <c r="U175" s="57">
        <v>28.220896</v>
      </c>
      <c r="V175" s="57">
        <v>130930994</v>
      </c>
      <c r="W175" s="63">
        <v>36251</v>
      </c>
      <c r="X175" s="57">
        <v>30.6875</v>
      </c>
      <c r="Y175" s="57">
        <v>34.71875</v>
      </c>
      <c r="Z175" s="57">
        <v>28.8125</v>
      </c>
      <c r="AA175" s="57">
        <v>34.03125</v>
      </c>
      <c r="AB175" s="57">
        <v>18.796854</v>
      </c>
      <c r="AC175" s="57">
        <v>192355600</v>
      </c>
      <c r="AK175" s="63">
        <v>39845</v>
      </c>
      <c r="AL175" s="62">
        <v>20.74</v>
      </c>
      <c r="AM175" s="62">
        <v>26.379999000000002</v>
      </c>
      <c r="AN175" s="62">
        <v>17.489999999999998</v>
      </c>
      <c r="AO175" s="62">
        <v>17.950001</v>
      </c>
      <c r="AP175" s="62">
        <v>15.183126</v>
      </c>
      <c r="AQ175" s="57">
        <v>112227200</v>
      </c>
      <c r="AR175" s="63">
        <v>36251</v>
      </c>
      <c r="AS175" s="62">
        <v>46.258915000000002</v>
      </c>
      <c r="AT175" s="62">
        <v>53.790740999999997</v>
      </c>
      <c r="AU175" s="62">
        <v>45.809254000000003</v>
      </c>
      <c r="AV175" s="62">
        <v>51.823475000000002</v>
      </c>
      <c r="AW175" s="62">
        <v>19.183681</v>
      </c>
      <c r="AX175" s="57">
        <v>65386314</v>
      </c>
      <c r="AY175" s="63">
        <v>36251</v>
      </c>
      <c r="AZ175" s="62">
        <v>30.041668000000001</v>
      </c>
      <c r="BA175" s="62">
        <v>35.333331999999999</v>
      </c>
      <c r="BB175" s="62">
        <v>29.5</v>
      </c>
      <c r="BC175" s="62">
        <v>30.0625</v>
      </c>
      <c r="BD175" s="62">
        <v>15.154951000000001</v>
      </c>
      <c r="BE175" s="57">
        <v>34449700</v>
      </c>
      <c r="BM175" s="63">
        <v>40210</v>
      </c>
      <c r="BN175" s="62">
        <v>30.040001</v>
      </c>
      <c r="BO175" s="62">
        <v>31.02</v>
      </c>
      <c r="BP175" s="62">
        <v>29.280000999999999</v>
      </c>
      <c r="BQ175" s="62">
        <v>30.805</v>
      </c>
      <c r="BR175" s="62">
        <v>30.805</v>
      </c>
      <c r="BS175" s="57">
        <v>33753600</v>
      </c>
      <c r="CA175" s="63">
        <v>36251</v>
      </c>
      <c r="CB175" s="62">
        <v>38.159846999999999</v>
      </c>
      <c r="CC175" s="62">
        <v>44.188572000000001</v>
      </c>
      <c r="CD175" s="62">
        <v>36.834854</v>
      </c>
      <c r="CE175" s="62">
        <v>42.134830000000001</v>
      </c>
      <c r="CF175" s="62">
        <v>26.063589</v>
      </c>
      <c r="CG175" s="57">
        <v>35147499</v>
      </c>
      <c r="CO175" s="63">
        <v>41030</v>
      </c>
      <c r="CP175" s="62">
        <v>41.099997999999999</v>
      </c>
      <c r="CQ175" s="62">
        <v>41.98</v>
      </c>
      <c r="CR175" s="62">
        <v>37.610000999999997</v>
      </c>
      <c r="CS175" s="62">
        <v>38.229999999999997</v>
      </c>
      <c r="CT175" s="62">
        <v>38.229999999999997</v>
      </c>
      <c r="CU175" s="57">
        <v>37281900</v>
      </c>
    </row>
    <row r="176" spans="2:99" x14ac:dyDescent="0.15">
      <c r="B176" s="63">
        <v>36281</v>
      </c>
      <c r="C176" s="57">
        <v>0.41127200000000003</v>
      </c>
      <c r="D176" s="57">
        <v>0.44642900000000002</v>
      </c>
      <c r="E176" s="57">
        <v>0.36551299999999998</v>
      </c>
      <c r="F176" s="57">
        <v>0.39341500000000001</v>
      </c>
      <c r="G176" s="57">
        <v>0.33829900000000002</v>
      </c>
      <c r="H176" s="57">
        <v>8908905600</v>
      </c>
      <c r="I176" s="63">
        <v>36281</v>
      </c>
      <c r="J176" s="57">
        <v>35.59375</v>
      </c>
      <c r="K176" s="57">
        <v>36.4375</v>
      </c>
      <c r="L176" s="57">
        <v>30.75</v>
      </c>
      <c r="M176" s="57">
        <v>32.34375</v>
      </c>
      <c r="N176" s="57">
        <v>18.129868999999999</v>
      </c>
      <c r="O176" s="57">
        <v>147007400</v>
      </c>
      <c r="P176" s="63">
        <v>36281</v>
      </c>
      <c r="Q176" s="57">
        <v>37.637900999999999</v>
      </c>
      <c r="R176" s="57">
        <v>39.461441000000001</v>
      </c>
      <c r="S176" s="57">
        <v>33.407283999999997</v>
      </c>
      <c r="T176" s="57">
        <v>35.322001999999998</v>
      </c>
      <c r="U176" s="57">
        <v>26.142454000000001</v>
      </c>
      <c r="V176" s="57">
        <v>124750714</v>
      </c>
      <c r="W176" s="63">
        <v>36281</v>
      </c>
      <c r="X176" s="57">
        <v>34.03125</v>
      </c>
      <c r="Y176" s="57">
        <v>35.4375</v>
      </c>
      <c r="Z176" s="57">
        <v>32.15625</v>
      </c>
      <c r="AA176" s="57">
        <v>34.25</v>
      </c>
      <c r="AB176" s="57">
        <v>18.917669</v>
      </c>
      <c r="AC176" s="57">
        <v>133333000</v>
      </c>
      <c r="AK176" s="63">
        <v>39873</v>
      </c>
      <c r="AL176" s="62">
        <v>17.610001</v>
      </c>
      <c r="AM176" s="62">
        <v>23.77</v>
      </c>
      <c r="AN176" s="62">
        <v>15.57</v>
      </c>
      <c r="AO176" s="62">
        <v>22.92</v>
      </c>
      <c r="AP176" s="62">
        <v>19.472065000000001</v>
      </c>
      <c r="AQ176" s="57">
        <v>117496800</v>
      </c>
      <c r="AR176" s="63">
        <v>36281</v>
      </c>
      <c r="AS176" s="62">
        <v>51.935890000000001</v>
      </c>
      <c r="AT176" s="62">
        <v>54.071781000000001</v>
      </c>
      <c r="AU176" s="62">
        <v>48.619636999999997</v>
      </c>
      <c r="AV176" s="62">
        <v>49.237923000000002</v>
      </c>
      <c r="AW176" s="62">
        <v>18.360911999999999</v>
      </c>
      <c r="AX176" s="57">
        <v>82191737</v>
      </c>
      <c r="AY176" s="63">
        <v>36281</v>
      </c>
      <c r="AZ176" s="62">
        <v>30</v>
      </c>
      <c r="BA176" s="62">
        <v>30.375</v>
      </c>
      <c r="BB176" s="62">
        <v>26.75</v>
      </c>
      <c r="BC176" s="62">
        <v>28.8125</v>
      </c>
      <c r="BD176" s="62">
        <v>14.524801999999999</v>
      </c>
      <c r="BE176" s="57">
        <v>58627500</v>
      </c>
      <c r="BM176" s="63">
        <v>40238</v>
      </c>
      <c r="BN176" s="62">
        <v>30.924999</v>
      </c>
      <c r="BO176" s="62">
        <v>32.275002000000001</v>
      </c>
      <c r="BP176" s="62">
        <v>30.379999000000002</v>
      </c>
      <c r="BQ176" s="62">
        <v>31.700001</v>
      </c>
      <c r="BR176" s="62">
        <v>31.700001</v>
      </c>
      <c r="BS176" s="57">
        <v>38934600</v>
      </c>
      <c r="CA176" s="63">
        <v>36281</v>
      </c>
      <c r="CB176" s="62">
        <v>42.399830000000001</v>
      </c>
      <c r="CC176" s="62">
        <v>42.532330000000002</v>
      </c>
      <c r="CD176" s="62">
        <v>35.642356999999997</v>
      </c>
      <c r="CE176" s="62">
        <v>37.894848000000003</v>
      </c>
      <c r="CF176" s="62">
        <v>23.528085999999998</v>
      </c>
      <c r="CG176" s="57">
        <v>26087839</v>
      </c>
      <c r="CO176" s="63">
        <v>41061</v>
      </c>
      <c r="CP176" s="62">
        <v>37.770000000000003</v>
      </c>
      <c r="CQ176" s="62">
        <v>44</v>
      </c>
      <c r="CR176" s="62">
        <v>37.43</v>
      </c>
      <c r="CS176" s="62">
        <v>43.57</v>
      </c>
      <c r="CT176" s="62">
        <v>43.57</v>
      </c>
      <c r="CU176" s="57">
        <v>41920500</v>
      </c>
    </row>
    <row r="177" spans="2:99" x14ac:dyDescent="0.15">
      <c r="B177" s="63">
        <v>36312</v>
      </c>
      <c r="C177" s="57">
        <v>0.40178599999999998</v>
      </c>
      <c r="D177" s="57">
        <v>0.4375</v>
      </c>
      <c r="E177" s="57">
        <v>0.375558</v>
      </c>
      <c r="F177" s="57">
        <v>0.41350399999999998</v>
      </c>
      <c r="G177" s="57">
        <v>0.35557299999999997</v>
      </c>
      <c r="H177" s="57">
        <v>6918620800</v>
      </c>
      <c r="I177" s="63">
        <v>36312</v>
      </c>
      <c r="J177" s="57">
        <v>32.4375</v>
      </c>
      <c r="K177" s="57">
        <v>37.4375</v>
      </c>
      <c r="L177" s="57">
        <v>30.9375</v>
      </c>
      <c r="M177" s="57">
        <v>36.65625</v>
      </c>
      <c r="N177" s="57">
        <v>20.547194999999999</v>
      </c>
      <c r="O177" s="57">
        <v>156008600</v>
      </c>
      <c r="P177" s="63">
        <v>36312</v>
      </c>
      <c r="Q177" s="57">
        <v>35.230823999999998</v>
      </c>
      <c r="R177" s="57">
        <v>38.987319999999997</v>
      </c>
      <c r="S177" s="57">
        <v>33.553165</v>
      </c>
      <c r="T177" s="57">
        <v>37.966137000000003</v>
      </c>
      <c r="U177" s="57">
        <v>28.099422000000001</v>
      </c>
      <c r="V177" s="57">
        <v>108124414</v>
      </c>
      <c r="W177" s="63">
        <v>36312</v>
      </c>
      <c r="X177" s="57">
        <v>34.25</v>
      </c>
      <c r="Y177" s="57">
        <v>34.9375</v>
      </c>
      <c r="Z177" s="57">
        <v>30.1875</v>
      </c>
      <c r="AA177" s="57">
        <v>31</v>
      </c>
      <c r="AB177" s="57">
        <v>17.122565999999999</v>
      </c>
      <c r="AC177" s="57">
        <v>176961800</v>
      </c>
      <c r="AK177" s="63">
        <v>39904</v>
      </c>
      <c r="AL177" s="62">
        <v>22.49</v>
      </c>
      <c r="AM177" s="62">
        <v>30</v>
      </c>
      <c r="AN177" s="62">
        <v>21.209999</v>
      </c>
      <c r="AO177" s="62">
        <v>29.52</v>
      </c>
      <c r="AP177" s="62">
        <v>25.079198999999999</v>
      </c>
      <c r="AQ177" s="57">
        <v>93564400</v>
      </c>
      <c r="AR177" s="63">
        <v>36312</v>
      </c>
      <c r="AS177" s="62">
        <v>49.237923000000002</v>
      </c>
      <c r="AT177" s="62">
        <v>58.793224000000002</v>
      </c>
      <c r="AU177" s="62">
        <v>48.338596000000003</v>
      </c>
      <c r="AV177" s="62">
        <v>58.793224000000002</v>
      </c>
      <c r="AW177" s="62">
        <v>21.924088999999999</v>
      </c>
      <c r="AX177" s="57">
        <v>61434787</v>
      </c>
      <c r="AY177" s="63">
        <v>36312</v>
      </c>
      <c r="AZ177" s="62">
        <v>28.6875</v>
      </c>
      <c r="BA177" s="62">
        <v>28.75</v>
      </c>
      <c r="BB177" s="62">
        <v>26</v>
      </c>
      <c r="BC177" s="62">
        <v>28</v>
      </c>
      <c r="BD177" s="62">
        <v>14.115214</v>
      </c>
      <c r="BE177" s="57">
        <v>29957200</v>
      </c>
      <c r="BM177" s="63">
        <v>40269</v>
      </c>
      <c r="BN177" s="62">
        <v>31.83</v>
      </c>
      <c r="BO177" s="62">
        <v>33.404998999999997</v>
      </c>
      <c r="BP177" s="62">
        <v>30.475000000000001</v>
      </c>
      <c r="BQ177" s="62">
        <v>31.215</v>
      </c>
      <c r="BR177" s="62">
        <v>31.215</v>
      </c>
      <c r="BS177" s="57">
        <v>39412200</v>
      </c>
      <c r="CA177" s="63">
        <v>36312</v>
      </c>
      <c r="CB177" s="62">
        <v>36.834854</v>
      </c>
      <c r="CC177" s="62">
        <v>40.544837999999999</v>
      </c>
      <c r="CD177" s="62">
        <v>35.774856999999997</v>
      </c>
      <c r="CE177" s="62">
        <v>38.888596</v>
      </c>
      <c r="CF177" s="62">
        <v>24.145081999999999</v>
      </c>
      <c r="CG177" s="57">
        <v>30160781</v>
      </c>
      <c r="CO177" s="63">
        <v>41091</v>
      </c>
      <c r="CP177" s="62">
        <v>43.290000999999997</v>
      </c>
      <c r="CQ177" s="62">
        <v>46.130001</v>
      </c>
      <c r="CR177" s="62">
        <v>40.990001999999997</v>
      </c>
      <c r="CS177" s="62">
        <v>44.419998</v>
      </c>
      <c r="CT177" s="62">
        <v>44.419998</v>
      </c>
      <c r="CU177" s="57">
        <v>53949200</v>
      </c>
    </row>
    <row r="178" spans="2:99" x14ac:dyDescent="0.15">
      <c r="B178" s="63">
        <v>36342</v>
      </c>
      <c r="C178" s="57">
        <v>0.41350399999999998</v>
      </c>
      <c r="D178" s="57">
        <v>0.50558000000000003</v>
      </c>
      <c r="E178" s="57">
        <v>0.40345999999999999</v>
      </c>
      <c r="F178" s="57">
        <v>0.49720999999999999</v>
      </c>
      <c r="G178" s="57">
        <v>0.42755199999999999</v>
      </c>
      <c r="H178" s="57">
        <v>11466582400</v>
      </c>
      <c r="I178" s="63">
        <v>36342</v>
      </c>
      <c r="J178" s="57">
        <v>36.65625</v>
      </c>
      <c r="K178" s="57">
        <v>38.1875</v>
      </c>
      <c r="L178" s="57">
        <v>33.1875</v>
      </c>
      <c r="M178" s="57">
        <v>33.1875</v>
      </c>
      <c r="N178" s="57">
        <v>18.735862999999998</v>
      </c>
      <c r="O178" s="57">
        <v>157298800</v>
      </c>
      <c r="P178" s="63">
        <v>36342</v>
      </c>
      <c r="Q178" s="57">
        <v>38.367317</v>
      </c>
      <c r="R178" s="57">
        <v>42.014400000000002</v>
      </c>
      <c r="S178" s="57">
        <v>37.747314000000003</v>
      </c>
      <c r="T178" s="57">
        <v>38.440258</v>
      </c>
      <c r="U178" s="57">
        <v>28.500876999999999</v>
      </c>
      <c r="V178" s="57">
        <v>125953388</v>
      </c>
      <c r="W178" s="63">
        <v>36342</v>
      </c>
      <c r="X178" s="57">
        <v>31.0625</v>
      </c>
      <c r="Y178" s="57">
        <v>32.75</v>
      </c>
      <c r="Z178" s="57">
        <v>30.125</v>
      </c>
      <c r="AA178" s="57">
        <v>30.28125</v>
      </c>
      <c r="AB178" s="57">
        <v>16.76614</v>
      </c>
      <c r="AC178" s="57">
        <v>139700600</v>
      </c>
      <c r="AK178" s="63">
        <v>39934</v>
      </c>
      <c r="AL178" s="62">
        <v>29.219999000000001</v>
      </c>
      <c r="AM178" s="62">
        <v>31.790001</v>
      </c>
      <c r="AN178" s="62">
        <v>25.68</v>
      </c>
      <c r="AO178" s="62">
        <v>27.389999</v>
      </c>
      <c r="AP178" s="62">
        <v>23.269621000000001</v>
      </c>
      <c r="AQ178" s="57">
        <v>63121100</v>
      </c>
      <c r="AR178" s="63">
        <v>36342</v>
      </c>
      <c r="AS178" s="62">
        <v>56.657333000000001</v>
      </c>
      <c r="AT178" s="62">
        <v>60.198417999999997</v>
      </c>
      <c r="AU178" s="62">
        <v>55.364555000000003</v>
      </c>
      <c r="AV178" s="62">
        <v>57.556655999999997</v>
      </c>
      <c r="AW178" s="62">
        <v>21.462983999999999</v>
      </c>
      <c r="AX178" s="57">
        <v>53818610</v>
      </c>
      <c r="AY178" s="63">
        <v>36342</v>
      </c>
      <c r="AZ178" s="62">
        <v>28.875</v>
      </c>
      <c r="BA178" s="62">
        <v>29.625</v>
      </c>
      <c r="BB178" s="62">
        <v>25.5</v>
      </c>
      <c r="BC178" s="62">
        <v>26.0625</v>
      </c>
      <c r="BD178" s="62">
        <v>13.188376999999999</v>
      </c>
      <c r="BE178" s="57">
        <v>44448700</v>
      </c>
      <c r="BM178" s="63">
        <v>40299</v>
      </c>
      <c r="BN178" s="62">
        <v>31.254999000000002</v>
      </c>
      <c r="BO178" s="62">
        <v>33.255001</v>
      </c>
      <c r="BP178" s="62">
        <v>29.475000000000001</v>
      </c>
      <c r="BQ178" s="62">
        <v>31.715</v>
      </c>
      <c r="BR178" s="62">
        <v>31.715</v>
      </c>
      <c r="BS178" s="57">
        <v>50297800</v>
      </c>
      <c r="CA178" s="63">
        <v>36342</v>
      </c>
      <c r="CB178" s="62">
        <v>38.491095999999999</v>
      </c>
      <c r="CC178" s="62">
        <v>42.267330000000001</v>
      </c>
      <c r="CD178" s="62">
        <v>38.424847</v>
      </c>
      <c r="CE178" s="62">
        <v>39.153590999999999</v>
      </c>
      <c r="CF178" s="62">
        <v>24.309628</v>
      </c>
      <c r="CG178" s="57">
        <v>30011628</v>
      </c>
      <c r="CO178" s="63">
        <v>41122</v>
      </c>
      <c r="CP178" s="62">
        <v>44.689999</v>
      </c>
      <c r="CQ178" s="62">
        <v>48.48</v>
      </c>
      <c r="CR178" s="62">
        <v>44.290000999999997</v>
      </c>
      <c r="CS178" s="62">
        <v>47.68</v>
      </c>
      <c r="CT178" s="62">
        <v>47.68</v>
      </c>
      <c r="CU178" s="57">
        <v>41660000</v>
      </c>
    </row>
    <row r="179" spans="2:99" x14ac:dyDescent="0.15">
      <c r="B179" s="63">
        <v>36373</v>
      </c>
      <c r="C179" s="57">
        <v>0.49665199999999998</v>
      </c>
      <c r="D179" s="57">
        <v>0.58816999999999997</v>
      </c>
      <c r="E179" s="57">
        <v>0.46540199999999998</v>
      </c>
      <c r="F179" s="57">
        <v>0.58258900000000002</v>
      </c>
      <c r="G179" s="57">
        <v>0.50097000000000003</v>
      </c>
      <c r="H179" s="57">
        <v>9244603200</v>
      </c>
      <c r="I179" s="63">
        <v>36373</v>
      </c>
      <c r="J179" s="57">
        <v>33.625</v>
      </c>
      <c r="K179" s="57">
        <v>33.78125</v>
      </c>
      <c r="L179" s="57">
        <v>29.53125</v>
      </c>
      <c r="M179" s="57">
        <v>30.25</v>
      </c>
      <c r="N179" s="57">
        <v>17.077514999999998</v>
      </c>
      <c r="O179" s="57">
        <v>171248400</v>
      </c>
      <c r="P179" s="63">
        <v>36373</v>
      </c>
      <c r="Q179" s="57">
        <v>38.513199</v>
      </c>
      <c r="R179" s="57">
        <v>43.947353</v>
      </c>
      <c r="S179" s="57">
        <v>35.559063000000002</v>
      </c>
      <c r="T179" s="57">
        <v>40.117916000000001</v>
      </c>
      <c r="U179" s="57">
        <v>29.744745000000002</v>
      </c>
      <c r="V179" s="57">
        <v>162991891</v>
      </c>
      <c r="W179" s="63">
        <v>36373</v>
      </c>
      <c r="X179" s="57">
        <v>30.28125</v>
      </c>
      <c r="Y179" s="57">
        <v>31.21875</v>
      </c>
      <c r="Z179" s="57">
        <v>28.78125</v>
      </c>
      <c r="AA179" s="57">
        <v>29.90625</v>
      </c>
      <c r="AB179" s="57">
        <v>16.558502000000001</v>
      </c>
      <c r="AC179" s="57">
        <v>135171800</v>
      </c>
      <c r="AK179" s="63">
        <v>39965</v>
      </c>
      <c r="AL179" s="62">
        <v>27.51</v>
      </c>
      <c r="AM179" s="62">
        <v>29.940000999999999</v>
      </c>
      <c r="AN179" s="62">
        <v>24.459999</v>
      </c>
      <c r="AO179" s="62">
        <v>26.35</v>
      </c>
      <c r="AP179" s="62">
        <v>22.465178999999999</v>
      </c>
      <c r="AQ179" s="57">
        <v>60238000</v>
      </c>
      <c r="AR179" s="63">
        <v>36373</v>
      </c>
      <c r="AS179" s="62">
        <v>57.781486999999998</v>
      </c>
      <c r="AT179" s="62">
        <v>58.905639999999998</v>
      </c>
      <c r="AU179" s="62">
        <v>54.521442</v>
      </c>
      <c r="AV179" s="62">
        <v>55.139729000000003</v>
      </c>
      <c r="AW179" s="62">
        <v>20.689464999999998</v>
      </c>
      <c r="AX179" s="57">
        <v>66557862</v>
      </c>
      <c r="AY179" s="63">
        <v>36373</v>
      </c>
      <c r="AZ179" s="62">
        <v>26.125</v>
      </c>
      <c r="BA179" s="62">
        <v>28.625</v>
      </c>
      <c r="BB179" s="62">
        <v>23</v>
      </c>
      <c r="BC179" s="62">
        <v>26.8125</v>
      </c>
      <c r="BD179" s="62">
        <v>13.567905</v>
      </c>
      <c r="BE179" s="57">
        <v>39673200</v>
      </c>
      <c r="BM179" s="63">
        <v>40330</v>
      </c>
      <c r="BN179" s="62">
        <v>31.4</v>
      </c>
      <c r="BO179" s="62">
        <v>33.525002000000001</v>
      </c>
      <c r="BP179" s="62">
        <v>31.07</v>
      </c>
      <c r="BQ179" s="62">
        <v>31.219999000000001</v>
      </c>
      <c r="BR179" s="62">
        <v>31.219999000000001</v>
      </c>
      <c r="BS179" s="57">
        <v>48913000</v>
      </c>
      <c r="CA179" s="63">
        <v>36373</v>
      </c>
      <c r="CB179" s="62">
        <v>39.749839999999999</v>
      </c>
      <c r="CC179" s="62">
        <v>41.604835999999999</v>
      </c>
      <c r="CD179" s="62">
        <v>36.834854</v>
      </c>
      <c r="CE179" s="62">
        <v>37.894848000000003</v>
      </c>
      <c r="CF179" s="62">
        <v>23.616710999999999</v>
      </c>
      <c r="CG179" s="57">
        <v>42082904</v>
      </c>
      <c r="CO179" s="63">
        <v>41153</v>
      </c>
      <c r="CP179" s="62">
        <v>47.700001</v>
      </c>
      <c r="CQ179" s="62">
        <v>49.400002000000001</v>
      </c>
      <c r="CR179" s="62">
        <v>46.740001999999997</v>
      </c>
      <c r="CS179" s="62">
        <v>48.689999</v>
      </c>
      <c r="CT179" s="62">
        <v>48.689999</v>
      </c>
      <c r="CU179" s="57">
        <v>36312300</v>
      </c>
    </row>
    <row r="180" spans="2:99" x14ac:dyDescent="0.15">
      <c r="B180" s="63">
        <v>36404</v>
      </c>
      <c r="C180" s="57">
        <v>0.59821400000000002</v>
      </c>
      <c r="D180" s="57">
        <v>0.71540199999999998</v>
      </c>
      <c r="E180" s="57">
        <v>0.51283500000000004</v>
      </c>
      <c r="F180" s="57">
        <v>0.56528999999999996</v>
      </c>
      <c r="G180" s="57">
        <v>0.48609400000000003</v>
      </c>
      <c r="H180" s="57">
        <v>18967468800</v>
      </c>
      <c r="I180" s="63">
        <v>36404</v>
      </c>
      <c r="J180" s="57">
        <v>30.1875</v>
      </c>
      <c r="K180" s="57">
        <v>31.53125</v>
      </c>
      <c r="L180" s="57">
        <v>26.625</v>
      </c>
      <c r="M180" s="57">
        <v>27.84375</v>
      </c>
      <c r="N180" s="57">
        <v>15.719073</v>
      </c>
      <c r="O180" s="57">
        <v>203572000</v>
      </c>
      <c r="P180" s="63">
        <v>36404</v>
      </c>
      <c r="Q180" s="57">
        <v>40.555568999999998</v>
      </c>
      <c r="R180" s="57">
        <v>41.832047000000003</v>
      </c>
      <c r="S180" s="57">
        <v>38.184963000000003</v>
      </c>
      <c r="T180" s="57">
        <v>39.388500000000001</v>
      </c>
      <c r="U180" s="57">
        <v>29.203928000000001</v>
      </c>
      <c r="V180" s="57">
        <v>128186336</v>
      </c>
      <c r="W180" s="63">
        <v>36404</v>
      </c>
      <c r="X180" s="57">
        <v>29.90625</v>
      </c>
      <c r="Y180" s="57">
        <v>30.25</v>
      </c>
      <c r="Z180" s="57">
        <v>23.96875</v>
      </c>
      <c r="AA180" s="57">
        <v>24.125</v>
      </c>
      <c r="AB180" s="57">
        <v>13.357544000000001</v>
      </c>
      <c r="AC180" s="57">
        <v>215847800</v>
      </c>
      <c r="AK180" s="63">
        <v>39995</v>
      </c>
      <c r="AL180" s="62">
        <v>26.280000999999999</v>
      </c>
      <c r="AM180" s="62">
        <v>29.530000999999999</v>
      </c>
      <c r="AN180" s="62">
        <v>23.690000999999999</v>
      </c>
      <c r="AO180" s="62">
        <v>23.74</v>
      </c>
      <c r="AP180" s="62">
        <v>20.239977</v>
      </c>
      <c r="AQ180" s="57">
        <v>106746000</v>
      </c>
      <c r="AR180" s="63">
        <v>36404</v>
      </c>
      <c r="AS180" s="62">
        <v>55.139729000000003</v>
      </c>
      <c r="AT180" s="62">
        <v>61.322571000000003</v>
      </c>
      <c r="AU180" s="62">
        <v>54.184196</v>
      </c>
      <c r="AV180" s="62">
        <v>60.535663999999997</v>
      </c>
      <c r="AW180" s="62">
        <v>22.714127999999999</v>
      </c>
      <c r="AX180" s="57">
        <v>65375750</v>
      </c>
      <c r="AY180" s="63">
        <v>36404</v>
      </c>
      <c r="AZ180" s="62">
        <v>26.75</v>
      </c>
      <c r="BA180" s="62">
        <v>27.625</v>
      </c>
      <c r="BB180" s="62">
        <v>22.125</v>
      </c>
      <c r="BC180" s="62">
        <v>25.625</v>
      </c>
      <c r="BD180" s="62">
        <v>12.966991</v>
      </c>
      <c r="BE180" s="57">
        <v>39134200</v>
      </c>
      <c r="BM180" s="63">
        <v>40360</v>
      </c>
      <c r="BN180" s="62">
        <v>31.264999</v>
      </c>
      <c r="BO180" s="62">
        <v>31.43</v>
      </c>
      <c r="BP180" s="62">
        <v>28.290001</v>
      </c>
      <c r="BQ180" s="62">
        <v>28.66</v>
      </c>
      <c r="BR180" s="62">
        <v>28.66</v>
      </c>
      <c r="BS180" s="57">
        <v>63497600</v>
      </c>
      <c r="CA180" s="63">
        <v>36404</v>
      </c>
      <c r="CB180" s="62">
        <v>37.762348000000003</v>
      </c>
      <c r="CC180" s="62">
        <v>39.948588999999998</v>
      </c>
      <c r="CD180" s="62">
        <v>33.986114999999998</v>
      </c>
      <c r="CE180" s="62">
        <v>35.443607</v>
      </c>
      <c r="CF180" s="62">
        <v>22.08905</v>
      </c>
      <c r="CG180" s="57">
        <v>42985361</v>
      </c>
      <c r="CO180" s="63">
        <v>41183</v>
      </c>
      <c r="CP180" s="62">
        <v>49</v>
      </c>
      <c r="CQ180" s="62">
        <v>50.150002000000001</v>
      </c>
      <c r="CR180" s="62">
        <v>36.349997999999999</v>
      </c>
      <c r="CS180" s="62">
        <v>37.07</v>
      </c>
      <c r="CT180" s="62">
        <v>37.07</v>
      </c>
      <c r="CU180" s="57">
        <v>64917500</v>
      </c>
    </row>
    <row r="181" spans="2:99" x14ac:dyDescent="0.15">
      <c r="B181" s="63">
        <v>36434</v>
      </c>
      <c r="C181" s="57">
        <v>0.55468799999999996</v>
      </c>
      <c r="D181" s="57">
        <v>0.72377199999999997</v>
      </c>
      <c r="E181" s="57">
        <v>0.53125</v>
      </c>
      <c r="F181" s="57">
        <v>0.71540199999999998</v>
      </c>
      <c r="G181" s="57">
        <v>0.61517599999999995</v>
      </c>
      <c r="H181" s="57">
        <v>14468496000</v>
      </c>
      <c r="I181" s="63">
        <v>36434</v>
      </c>
      <c r="J181" s="57">
        <v>27.78125</v>
      </c>
      <c r="K181" s="57">
        <v>32.84375</v>
      </c>
      <c r="L181" s="57">
        <v>24.03125</v>
      </c>
      <c r="M181" s="57">
        <v>32.21875</v>
      </c>
      <c r="N181" s="57">
        <v>18.32526</v>
      </c>
      <c r="O181" s="57">
        <v>230882400</v>
      </c>
      <c r="P181" s="63">
        <v>36434</v>
      </c>
      <c r="Q181" s="57">
        <v>38.804966</v>
      </c>
      <c r="R181" s="57">
        <v>46.974434000000002</v>
      </c>
      <c r="S181" s="57">
        <v>38.002609</v>
      </c>
      <c r="T181" s="57">
        <v>44.932068000000001</v>
      </c>
      <c r="U181" s="57">
        <v>33.314106000000002</v>
      </c>
      <c r="V181" s="57">
        <v>187830914</v>
      </c>
      <c r="W181" s="63">
        <v>36434</v>
      </c>
      <c r="X181" s="57">
        <v>24.125</v>
      </c>
      <c r="Y181" s="57">
        <v>29.6875</v>
      </c>
      <c r="Z181" s="57">
        <v>23.65625</v>
      </c>
      <c r="AA181" s="57">
        <v>29.5</v>
      </c>
      <c r="AB181" s="57">
        <v>16.381124</v>
      </c>
      <c r="AC181" s="57">
        <v>218290200</v>
      </c>
      <c r="AK181" s="63">
        <v>40026</v>
      </c>
      <c r="AL181" s="62">
        <v>24.09</v>
      </c>
      <c r="AM181" s="62">
        <v>27.969999000000001</v>
      </c>
      <c r="AN181" s="62">
        <v>23.450001</v>
      </c>
      <c r="AO181" s="62">
        <v>27.24</v>
      </c>
      <c r="AP181" s="62">
        <v>23.223963000000001</v>
      </c>
      <c r="AQ181" s="57">
        <v>63179700</v>
      </c>
      <c r="AR181" s="63">
        <v>36434</v>
      </c>
      <c r="AS181" s="62">
        <v>60.535663999999997</v>
      </c>
      <c r="AT181" s="62">
        <v>62.502934000000003</v>
      </c>
      <c r="AU181" s="62">
        <v>55.645595999999998</v>
      </c>
      <c r="AV181" s="62">
        <v>58.399773000000003</v>
      </c>
      <c r="AW181" s="62">
        <v>21.912697000000001</v>
      </c>
      <c r="AX181" s="57">
        <v>70587115</v>
      </c>
      <c r="AY181" s="63">
        <v>36434</v>
      </c>
      <c r="AZ181" s="62">
        <v>25.625</v>
      </c>
      <c r="BA181" s="62">
        <v>29.375</v>
      </c>
      <c r="BB181" s="62">
        <v>22.875</v>
      </c>
      <c r="BC181" s="62">
        <v>29.375</v>
      </c>
      <c r="BD181" s="62">
        <v>14.92679</v>
      </c>
      <c r="BE181" s="57">
        <v>50028500</v>
      </c>
      <c r="BM181" s="63">
        <v>40391</v>
      </c>
      <c r="BN181" s="62">
        <v>29.1</v>
      </c>
      <c r="BO181" s="62">
        <v>32.900002000000001</v>
      </c>
      <c r="BP181" s="62">
        <v>28.67</v>
      </c>
      <c r="BQ181" s="62">
        <v>32.310001</v>
      </c>
      <c r="BR181" s="62">
        <v>32.310001</v>
      </c>
      <c r="BS181" s="57">
        <v>46977400</v>
      </c>
      <c r="CA181" s="63">
        <v>36434</v>
      </c>
      <c r="CB181" s="62">
        <v>35.178607999999997</v>
      </c>
      <c r="CC181" s="62">
        <v>45.778568</v>
      </c>
      <c r="CD181" s="62">
        <v>33.721114999999998</v>
      </c>
      <c r="CE181" s="62">
        <v>44.387321</v>
      </c>
      <c r="CF181" s="62">
        <v>27.662915999999999</v>
      </c>
      <c r="CG181" s="57">
        <v>39973180</v>
      </c>
      <c r="CO181" s="63">
        <v>41214</v>
      </c>
      <c r="CP181" s="62">
        <v>37.220001000000003</v>
      </c>
      <c r="CQ181" s="62">
        <v>43.549999</v>
      </c>
      <c r="CR181" s="62">
        <v>32.810001</v>
      </c>
      <c r="CS181" s="62">
        <v>34.150002000000001</v>
      </c>
      <c r="CT181" s="62">
        <v>34.150002000000001</v>
      </c>
      <c r="CU181" s="57">
        <v>129817700</v>
      </c>
    </row>
    <row r="182" spans="2:99" x14ac:dyDescent="0.15">
      <c r="B182" s="63">
        <v>36465</v>
      </c>
      <c r="C182" s="57">
        <v>0.71428599999999998</v>
      </c>
      <c r="D182" s="57">
        <v>0.92633900000000002</v>
      </c>
      <c r="E182" s="57">
        <v>0.69028999999999996</v>
      </c>
      <c r="F182" s="57">
        <v>0.87388399999999999</v>
      </c>
      <c r="G182" s="57">
        <v>0.75145499999999998</v>
      </c>
      <c r="H182" s="57">
        <v>8624929600</v>
      </c>
      <c r="I182" s="63">
        <v>36465</v>
      </c>
      <c r="J182" s="57">
        <v>32.25</v>
      </c>
      <c r="K182" s="57">
        <v>33.75</v>
      </c>
      <c r="L182" s="57">
        <v>28.15625</v>
      </c>
      <c r="M182" s="57">
        <v>29.304687999999999</v>
      </c>
      <c r="N182" s="57">
        <v>16.667812000000001</v>
      </c>
      <c r="O182" s="57">
        <v>193441200</v>
      </c>
      <c r="P182" s="63">
        <v>36465</v>
      </c>
      <c r="Q182" s="57">
        <v>43.764999000000003</v>
      </c>
      <c r="R182" s="57">
        <v>46.755608000000002</v>
      </c>
      <c r="S182" s="57">
        <v>42.032634999999999</v>
      </c>
      <c r="T182" s="57">
        <v>44.084122000000001</v>
      </c>
      <c r="U182" s="57">
        <v>32.737777999999999</v>
      </c>
      <c r="V182" s="57">
        <v>133655432</v>
      </c>
      <c r="W182" s="63">
        <v>36465</v>
      </c>
      <c r="X182" s="57">
        <v>29.5</v>
      </c>
      <c r="Y182" s="57">
        <v>34.21875</v>
      </c>
      <c r="Z182" s="57">
        <v>28.03125</v>
      </c>
      <c r="AA182" s="57">
        <v>33.65625</v>
      </c>
      <c r="AB182" s="57">
        <v>18.689057999999999</v>
      </c>
      <c r="AC182" s="57">
        <v>172715800</v>
      </c>
      <c r="AK182" s="63">
        <v>40057</v>
      </c>
      <c r="AL182" s="62">
        <v>26.9</v>
      </c>
      <c r="AM182" s="62">
        <v>27.75</v>
      </c>
      <c r="AN182" s="62">
        <v>18.5</v>
      </c>
      <c r="AO182" s="62">
        <v>20.459999</v>
      </c>
      <c r="AP182" s="62">
        <v>17.517652999999999</v>
      </c>
      <c r="AQ182" s="57">
        <v>194741000</v>
      </c>
      <c r="AR182" s="63">
        <v>36465</v>
      </c>
      <c r="AS182" s="62">
        <v>58.624603</v>
      </c>
      <c r="AT182" s="62">
        <v>58.849434000000002</v>
      </c>
      <c r="AU182" s="62">
        <v>55.364555000000003</v>
      </c>
      <c r="AV182" s="62">
        <v>57.359927999999996</v>
      </c>
      <c r="AW182" s="62">
        <v>21.649660000000001</v>
      </c>
      <c r="AX182" s="57">
        <v>57829962</v>
      </c>
      <c r="AY182" s="63">
        <v>36465</v>
      </c>
      <c r="AZ182" s="62">
        <v>29.125</v>
      </c>
      <c r="BA182" s="62">
        <v>29.5</v>
      </c>
      <c r="BB182" s="62">
        <v>24.5</v>
      </c>
      <c r="BC182" s="62">
        <v>26</v>
      </c>
      <c r="BD182" s="62">
        <v>13.211793999999999</v>
      </c>
      <c r="BE182" s="57">
        <v>30864700</v>
      </c>
      <c r="BM182" s="63">
        <v>40422</v>
      </c>
      <c r="BN182" s="62">
        <v>32.520000000000003</v>
      </c>
      <c r="BO182" s="62">
        <v>34.709999000000003</v>
      </c>
      <c r="BP182" s="62">
        <v>31.530000999999999</v>
      </c>
      <c r="BQ182" s="62">
        <v>34.514999000000003</v>
      </c>
      <c r="BR182" s="62">
        <v>34.514999000000003</v>
      </c>
      <c r="BS182" s="57">
        <v>43450200</v>
      </c>
      <c r="CA182" s="63">
        <v>36465</v>
      </c>
      <c r="CB182" s="62">
        <v>43.459826999999997</v>
      </c>
      <c r="CC182" s="62">
        <v>47.898560000000003</v>
      </c>
      <c r="CD182" s="62">
        <v>41.737330999999998</v>
      </c>
      <c r="CE182" s="62">
        <v>42.333579999999998</v>
      </c>
      <c r="CF182" s="62">
        <v>26.501605999999999</v>
      </c>
      <c r="CG182" s="57">
        <v>35921654</v>
      </c>
      <c r="CO182" s="63">
        <v>41244</v>
      </c>
      <c r="CP182" s="62">
        <v>34.759998000000003</v>
      </c>
      <c r="CQ182" s="62">
        <v>39.020000000000003</v>
      </c>
      <c r="CR182" s="62">
        <v>34.68</v>
      </c>
      <c r="CS182" s="62">
        <v>38.82</v>
      </c>
      <c r="CT182" s="62">
        <v>38.82</v>
      </c>
      <c r="CU182" s="57">
        <v>95487200</v>
      </c>
    </row>
    <row r="183" spans="2:99" x14ac:dyDescent="0.15">
      <c r="B183" s="63">
        <v>36495</v>
      </c>
      <c r="C183" s="57">
        <v>0.90178599999999998</v>
      </c>
      <c r="D183" s="57">
        <v>1.053571</v>
      </c>
      <c r="E183" s="57">
        <v>0.81305799999999995</v>
      </c>
      <c r="F183" s="57">
        <v>0.91796900000000003</v>
      </c>
      <c r="G183" s="57">
        <v>0.78936399999999995</v>
      </c>
      <c r="H183" s="57">
        <v>9418214400</v>
      </c>
      <c r="I183" s="63">
        <v>36495</v>
      </c>
      <c r="J183" s="57">
        <v>28.5625</v>
      </c>
      <c r="K183" s="57">
        <v>29.5</v>
      </c>
      <c r="L183" s="57">
        <v>23.8125</v>
      </c>
      <c r="M183" s="57">
        <v>25.09375</v>
      </c>
      <c r="N183" s="57">
        <v>14.272729</v>
      </c>
      <c r="O183" s="57">
        <v>294272800</v>
      </c>
      <c r="P183" s="63">
        <v>36495</v>
      </c>
      <c r="Q183" s="57">
        <v>43.764999000000003</v>
      </c>
      <c r="R183" s="57">
        <v>49.272095</v>
      </c>
      <c r="S183" s="57">
        <v>43.546173000000003</v>
      </c>
      <c r="T183" s="57">
        <v>48.506207000000003</v>
      </c>
      <c r="U183" s="57">
        <v>36.021698000000001</v>
      </c>
      <c r="V183" s="57">
        <v>110973610</v>
      </c>
      <c r="W183" s="63">
        <v>36495</v>
      </c>
      <c r="X183" s="57">
        <v>33.65625</v>
      </c>
      <c r="Y183" s="57">
        <v>34.5</v>
      </c>
      <c r="Z183" s="57">
        <v>28.6875</v>
      </c>
      <c r="AA183" s="57">
        <v>29.125</v>
      </c>
      <c r="AB183" s="57">
        <v>16.211860999999999</v>
      </c>
      <c r="AC183" s="57">
        <v>230905200</v>
      </c>
      <c r="AK183" s="63">
        <v>40087</v>
      </c>
      <c r="AL183" s="62">
        <v>20.459999</v>
      </c>
      <c r="AM183" s="62">
        <v>25.66</v>
      </c>
      <c r="AN183" s="62">
        <v>19.440000999999999</v>
      </c>
      <c r="AO183" s="62">
        <v>23.68</v>
      </c>
      <c r="AP183" s="62">
        <v>20.274574000000001</v>
      </c>
      <c r="AQ183" s="57">
        <v>148075200</v>
      </c>
      <c r="AR183" s="63">
        <v>36495</v>
      </c>
      <c r="AS183" s="62">
        <v>56.882164000000003</v>
      </c>
      <c r="AT183" s="62">
        <v>60.479453999999997</v>
      </c>
      <c r="AU183" s="62">
        <v>53.228664000000002</v>
      </c>
      <c r="AV183" s="62">
        <v>55.364555000000003</v>
      </c>
      <c r="AW183" s="62">
        <v>20.896538</v>
      </c>
      <c r="AX183" s="57">
        <v>79838634</v>
      </c>
      <c r="AY183" s="63">
        <v>36495</v>
      </c>
      <c r="AZ183" s="62">
        <v>25.375</v>
      </c>
      <c r="BA183" s="62">
        <v>26.9375</v>
      </c>
      <c r="BB183" s="62">
        <v>19.5625</v>
      </c>
      <c r="BC183" s="62">
        <v>21.125</v>
      </c>
      <c r="BD183" s="62">
        <v>10.734586999999999</v>
      </c>
      <c r="BE183" s="57">
        <v>70018400</v>
      </c>
      <c r="BM183" s="63">
        <v>40452</v>
      </c>
      <c r="BN183" s="62">
        <v>34.580002</v>
      </c>
      <c r="BO183" s="62">
        <v>36.479999999999997</v>
      </c>
      <c r="BP183" s="62">
        <v>33.939999</v>
      </c>
      <c r="BQ183" s="62">
        <v>35.875</v>
      </c>
      <c r="BR183" s="62">
        <v>35.875</v>
      </c>
      <c r="BS183" s="57">
        <v>43837000</v>
      </c>
      <c r="CA183" s="63">
        <v>36495</v>
      </c>
      <c r="CB183" s="62">
        <v>42.134830000000001</v>
      </c>
      <c r="CC183" s="62">
        <v>44.188572000000001</v>
      </c>
      <c r="CD183" s="62">
        <v>38.159846999999999</v>
      </c>
      <c r="CE183" s="62">
        <v>42.399830000000001</v>
      </c>
      <c r="CF183" s="62">
        <v>26.543064000000001</v>
      </c>
      <c r="CG183" s="57">
        <v>42304698</v>
      </c>
      <c r="CO183" s="63">
        <v>41275</v>
      </c>
      <c r="CP183" s="62">
        <v>39.349997999999999</v>
      </c>
      <c r="CQ183" s="62">
        <v>43.619999</v>
      </c>
      <c r="CR183" s="62">
        <v>37.549999</v>
      </c>
      <c r="CS183" s="62">
        <v>43.41</v>
      </c>
      <c r="CT183" s="62">
        <v>43.41</v>
      </c>
      <c r="CU183" s="57">
        <v>73923900</v>
      </c>
    </row>
    <row r="184" spans="2:99" x14ac:dyDescent="0.15">
      <c r="B184" s="63">
        <v>36526</v>
      </c>
      <c r="C184" s="57">
        <v>0.93638399999999999</v>
      </c>
      <c r="D184" s="57">
        <v>1.084821</v>
      </c>
      <c r="E184" s="57">
        <v>0.77232100000000004</v>
      </c>
      <c r="F184" s="57">
        <v>0.92633900000000002</v>
      </c>
      <c r="G184" s="57">
        <v>0.79656099999999996</v>
      </c>
      <c r="H184" s="57">
        <v>12555177600</v>
      </c>
      <c r="I184" s="63">
        <v>36526</v>
      </c>
      <c r="J184" s="57">
        <v>25.125</v>
      </c>
      <c r="K184" s="57">
        <v>25.28125</v>
      </c>
      <c r="L184" s="57">
        <v>22.25</v>
      </c>
      <c r="M184" s="57">
        <v>24.21875</v>
      </c>
      <c r="N184" s="57">
        <v>13.893577000000001</v>
      </c>
      <c r="O184" s="57">
        <v>303396200</v>
      </c>
      <c r="P184" s="63">
        <v>36526</v>
      </c>
      <c r="Q184" s="57">
        <v>47.995617000000003</v>
      </c>
      <c r="R184" s="57">
        <v>48.360325000000003</v>
      </c>
      <c r="S184" s="57">
        <v>42.452049000000002</v>
      </c>
      <c r="T184" s="57">
        <v>48.068558000000003</v>
      </c>
      <c r="U184" s="57">
        <v>35.696700999999997</v>
      </c>
      <c r="V184" s="57">
        <v>156897979</v>
      </c>
      <c r="W184" s="63">
        <v>36526</v>
      </c>
      <c r="X184" s="57">
        <v>29</v>
      </c>
      <c r="Y184" s="57">
        <v>33.4375</v>
      </c>
      <c r="Z184" s="57">
        <v>27.625</v>
      </c>
      <c r="AA184" s="57">
        <v>28.71875</v>
      </c>
      <c r="AB184" s="57">
        <v>15.985725</v>
      </c>
      <c r="AC184" s="57">
        <v>224495200</v>
      </c>
      <c r="AK184" s="63">
        <v>40118</v>
      </c>
      <c r="AL184" s="62">
        <v>23.379999000000002</v>
      </c>
      <c r="AM184" s="62">
        <v>24.610001</v>
      </c>
      <c r="AN184" s="62">
        <v>22.559999000000001</v>
      </c>
      <c r="AO184" s="62">
        <v>23.23</v>
      </c>
      <c r="AP184" s="62">
        <v>19.889294</v>
      </c>
      <c r="AQ184" s="57">
        <v>80836200</v>
      </c>
      <c r="AR184" s="63">
        <v>36526</v>
      </c>
      <c r="AS184" s="62">
        <v>54.521442</v>
      </c>
      <c r="AT184" s="62">
        <v>56.657333000000001</v>
      </c>
      <c r="AU184" s="62">
        <v>49.968620000000001</v>
      </c>
      <c r="AV184" s="62">
        <v>55.701801000000003</v>
      </c>
      <c r="AW184" s="62">
        <v>21.023828999999999</v>
      </c>
      <c r="AX184" s="57">
        <v>85704604</v>
      </c>
      <c r="AY184" s="63">
        <v>36526</v>
      </c>
      <c r="AZ184" s="62">
        <v>20.9375</v>
      </c>
      <c r="BA184" s="62">
        <v>24.875</v>
      </c>
      <c r="BB184" s="62">
        <v>19.1875</v>
      </c>
      <c r="BC184" s="62">
        <v>23.875</v>
      </c>
      <c r="BD184" s="62">
        <v>12.226894</v>
      </c>
      <c r="BE184" s="57">
        <v>54466500</v>
      </c>
      <c r="BM184" s="63">
        <v>40483</v>
      </c>
      <c r="BN184" s="62">
        <v>36.034999999999997</v>
      </c>
      <c r="BO184" s="62">
        <v>36.895000000000003</v>
      </c>
      <c r="BP184" s="62">
        <v>33.340000000000003</v>
      </c>
      <c r="BQ184" s="62">
        <v>36.349997999999999</v>
      </c>
      <c r="BR184" s="62">
        <v>36.349997999999999</v>
      </c>
      <c r="BS184" s="57">
        <v>37134600</v>
      </c>
      <c r="CA184" s="63">
        <v>36526</v>
      </c>
      <c r="CB184" s="62">
        <v>40.544837999999999</v>
      </c>
      <c r="CC184" s="62">
        <v>43.062328000000001</v>
      </c>
      <c r="CD184" s="62">
        <v>36.702354</v>
      </c>
      <c r="CE184" s="62">
        <v>43.062328000000001</v>
      </c>
      <c r="CF184" s="62">
        <v>26.957816999999999</v>
      </c>
      <c r="CG184" s="57">
        <v>40443558</v>
      </c>
      <c r="CO184" s="63">
        <v>41306</v>
      </c>
      <c r="CP184" s="62">
        <v>43.599997999999999</v>
      </c>
      <c r="CQ184" s="62">
        <v>46.700001</v>
      </c>
      <c r="CR184" s="62">
        <v>43.040000999999997</v>
      </c>
      <c r="CS184" s="62">
        <v>45.810001</v>
      </c>
      <c r="CT184" s="62">
        <v>45.810001</v>
      </c>
      <c r="CU184" s="57">
        <v>50670100</v>
      </c>
    </row>
    <row r="185" spans="2:99" x14ac:dyDescent="0.15">
      <c r="B185" s="63">
        <v>36557</v>
      </c>
      <c r="C185" s="57">
        <v>0.92857100000000004</v>
      </c>
      <c r="D185" s="57">
        <v>1.0708709999999999</v>
      </c>
      <c r="E185" s="57">
        <v>0.86607100000000004</v>
      </c>
      <c r="F185" s="57">
        <v>1.0234380000000001</v>
      </c>
      <c r="G185" s="57">
        <v>0.88005699999999998</v>
      </c>
      <c r="H185" s="57">
        <v>7319782400</v>
      </c>
      <c r="I185" s="63">
        <v>36557</v>
      </c>
      <c r="J185" s="57">
        <v>24.0625</v>
      </c>
      <c r="K185" s="57">
        <v>24.5</v>
      </c>
      <c r="L185" s="57">
        <v>21.5</v>
      </c>
      <c r="M185" s="57">
        <v>23</v>
      </c>
      <c r="N185" s="57">
        <v>13.194421</v>
      </c>
      <c r="O185" s="57">
        <v>253425200</v>
      </c>
      <c r="P185" s="63">
        <v>36557</v>
      </c>
      <c r="Q185" s="57">
        <v>48.013851000000003</v>
      </c>
      <c r="R185" s="57">
        <v>49.454448999999997</v>
      </c>
      <c r="S185" s="57">
        <v>36.179065999999999</v>
      </c>
      <c r="T185" s="57">
        <v>39.151440000000001</v>
      </c>
      <c r="U185" s="57">
        <v>29.117972999999999</v>
      </c>
      <c r="V185" s="57">
        <v>193839486</v>
      </c>
      <c r="W185" s="63">
        <v>36557</v>
      </c>
      <c r="X185" s="57">
        <v>28.71875</v>
      </c>
      <c r="Y185" s="57">
        <v>29.1875</v>
      </c>
      <c r="Z185" s="57">
        <v>23.78125</v>
      </c>
      <c r="AA185" s="57">
        <v>24.3125</v>
      </c>
      <c r="AB185" s="57">
        <v>13.53307</v>
      </c>
      <c r="AC185" s="57">
        <v>189933800</v>
      </c>
      <c r="AK185" s="63">
        <v>40148</v>
      </c>
      <c r="AL185" s="62">
        <v>23.49</v>
      </c>
      <c r="AM185" s="62">
        <v>27.809999000000001</v>
      </c>
      <c r="AN185" s="62">
        <v>23.01</v>
      </c>
      <c r="AO185" s="62">
        <v>26.799999</v>
      </c>
      <c r="AP185" s="62">
        <v>23.043334999999999</v>
      </c>
      <c r="AQ185" s="57">
        <v>81244100</v>
      </c>
      <c r="AR185" s="63">
        <v>36557</v>
      </c>
      <c r="AS185" s="62">
        <v>54.633857999999996</v>
      </c>
      <c r="AT185" s="62">
        <v>55.195934000000001</v>
      </c>
      <c r="AU185" s="62">
        <v>42.605415000000001</v>
      </c>
      <c r="AV185" s="62">
        <v>44.010609000000002</v>
      </c>
      <c r="AW185" s="62">
        <v>16.718554000000001</v>
      </c>
      <c r="AX185" s="57">
        <v>76471877</v>
      </c>
      <c r="AY185" s="63">
        <v>36557</v>
      </c>
      <c r="AZ185" s="62">
        <v>23.75</v>
      </c>
      <c r="BA185" s="62">
        <v>24.75</v>
      </c>
      <c r="BB185" s="62">
        <v>17.5</v>
      </c>
      <c r="BC185" s="62">
        <v>17.8125</v>
      </c>
      <c r="BD185" s="62">
        <v>9.1221589999999999</v>
      </c>
      <c r="BE185" s="57">
        <v>53102300</v>
      </c>
      <c r="BM185" s="63">
        <v>40513</v>
      </c>
      <c r="BN185" s="62">
        <v>36.669998</v>
      </c>
      <c r="BO185" s="62">
        <v>37.305</v>
      </c>
      <c r="BP185" s="62">
        <v>34.404998999999997</v>
      </c>
      <c r="BQ185" s="62">
        <v>34.744999</v>
      </c>
      <c r="BR185" s="62">
        <v>34.744999</v>
      </c>
      <c r="BS185" s="57">
        <v>32953400</v>
      </c>
      <c r="CA185" s="63">
        <v>36557</v>
      </c>
      <c r="CB185" s="62">
        <v>43.128577999999997</v>
      </c>
      <c r="CC185" s="62">
        <v>43.393577999999998</v>
      </c>
      <c r="CD185" s="62">
        <v>33.389865999999998</v>
      </c>
      <c r="CE185" s="62">
        <v>35.244858000000001</v>
      </c>
      <c r="CF185" s="62">
        <v>22.158794</v>
      </c>
      <c r="CG185" s="57">
        <v>37110054</v>
      </c>
      <c r="CO185" s="63">
        <v>41334</v>
      </c>
      <c r="CP185" s="62">
        <v>45.970001000000003</v>
      </c>
      <c r="CQ185" s="62">
        <v>47.5</v>
      </c>
      <c r="CR185" s="62">
        <v>44.950001</v>
      </c>
      <c r="CS185" s="62">
        <v>47.27</v>
      </c>
      <c r="CT185" s="62">
        <v>47.27</v>
      </c>
      <c r="CU185" s="57">
        <v>40468300</v>
      </c>
    </row>
    <row r="186" spans="2:99" x14ac:dyDescent="0.15">
      <c r="B186" s="63">
        <v>36586</v>
      </c>
      <c r="C186" s="57">
        <v>1.058594</v>
      </c>
      <c r="D186" s="57">
        <v>1.3426340000000001</v>
      </c>
      <c r="E186" s="57">
        <v>1.017857</v>
      </c>
      <c r="F186" s="57">
        <v>1.212612</v>
      </c>
      <c r="G186" s="57">
        <v>1.042729</v>
      </c>
      <c r="H186" s="57">
        <v>8698356800</v>
      </c>
      <c r="I186" s="63">
        <v>36586</v>
      </c>
      <c r="J186" s="57">
        <v>23</v>
      </c>
      <c r="K186" s="57">
        <v>27.59375</v>
      </c>
      <c r="L186" s="57">
        <v>21.15625</v>
      </c>
      <c r="M186" s="57">
        <v>26.21875</v>
      </c>
      <c r="N186" s="57">
        <v>15.040918</v>
      </c>
      <c r="O186" s="57">
        <v>294090800</v>
      </c>
      <c r="P186" s="63">
        <v>36586</v>
      </c>
      <c r="Q186" s="57">
        <v>39.972034000000001</v>
      </c>
      <c r="R186" s="57">
        <v>45.898544000000001</v>
      </c>
      <c r="S186" s="57">
        <v>34.866115999999998</v>
      </c>
      <c r="T186" s="57">
        <v>43.454998000000003</v>
      </c>
      <c r="U186" s="57">
        <v>32.318634000000003</v>
      </c>
      <c r="V186" s="57">
        <v>222497658</v>
      </c>
      <c r="W186" s="63">
        <v>36586</v>
      </c>
      <c r="X186" s="57">
        <v>24.59375</v>
      </c>
      <c r="Y186" s="57">
        <v>25.90625</v>
      </c>
      <c r="Z186" s="57">
        <v>21.4375</v>
      </c>
      <c r="AA186" s="57">
        <v>23.46875</v>
      </c>
      <c r="AB186" s="57">
        <v>13.063415000000001</v>
      </c>
      <c r="AC186" s="57">
        <v>303736800</v>
      </c>
      <c r="AK186" s="63">
        <v>40179</v>
      </c>
      <c r="AL186" s="62">
        <v>26.940000999999999</v>
      </c>
      <c r="AM186" s="62">
        <v>29.18</v>
      </c>
      <c r="AN186" s="62">
        <v>26.120000999999998</v>
      </c>
      <c r="AO186" s="62">
        <v>27.59</v>
      </c>
      <c r="AP186" s="62">
        <v>23.722597</v>
      </c>
      <c r="AQ186" s="57">
        <v>56911100</v>
      </c>
      <c r="AR186" s="63">
        <v>36586</v>
      </c>
      <c r="AS186" s="62">
        <v>47.776519999999998</v>
      </c>
      <c r="AT186" s="62">
        <v>56.825958</v>
      </c>
      <c r="AU186" s="62">
        <v>46.877197000000002</v>
      </c>
      <c r="AV186" s="62">
        <v>54.971103999999997</v>
      </c>
      <c r="AW186" s="62">
        <v>20.882175</v>
      </c>
      <c r="AX186" s="57">
        <v>100295585</v>
      </c>
      <c r="AY186" s="63">
        <v>36586</v>
      </c>
      <c r="AZ186" s="62">
        <v>17.8125</v>
      </c>
      <c r="BA186" s="62">
        <v>23.875</v>
      </c>
      <c r="BB186" s="62">
        <v>16.375</v>
      </c>
      <c r="BC186" s="62">
        <v>22.9375</v>
      </c>
      <c r="BD186" s="62">
        <v>11.746776000000001</v>
      </c>
      <c r="BE186" s="57">
        <v>63347000</v>
      </c>
      <c r="BM186" s="63">
        <v>40544</v>
      </c>
      <c r="BN186" s="62">
        <v>34.939999</v>
      </c>
      <c r="BO186" s="62">
        <v>38.049999</v>
      </c>
      <c r="BP186" s="62">
        <v>34.07</v>
      </c>
      <c r="BQ186" s="62">
        <v>36.924999</v>
      </c>
      <c r="BR186" s="62">
        <v>36.924999</v>
      </c>
      <c r="BS186" s="57">
        <v>33990600</v>
      </c>
      <c r="CA186" s="63">
        <v>36586</v>
      </c>
      <c r="CB186" s="62">
        <v>36.039856</v>
      </c>
      <c r="CC186" s="62">
        <v>44.652321000000001</v>
      </c>
      <c r="CD186" s="62">
        <v>31.534873999999999</v>
      </c>
      <c r="CE186" s="62">
        <v>44.056072</v>
      </c>
      <c r="CF186" s="62">
        <v>27.698485999999999</v>
      </c>
      <c r="CG186" s="57">
        <v>53203515</v>
      </c>
      <c r="CO186" s="63">
        <v>41365</v>
      </c>
      <c r="CP186" s="62">
        <v>47.240001999999997</v>
      </c>
      <c r="CQ186" s="62">
        <v>47.73</v>
      </c>
      <c r="CR186" s="62">
        <v>43.310001</v>
      </c>
      <c r="CS186" s="62">
        <v>46.07</v>
      </c>
      <c r="CT186" s="62">
        <v>46.07</v>
      </c>
      <c r="CU186" s="57">
        <v>46276200</v>
      </c>
    </row>
    <row r="187" spans="2:99" x14ac:dyDescent="0.15">
      <c r="B187" s="63">
        <v>36617</v>
      </c>
      <c r="C187" s="57">
        <v>1.209821</v>
      </c>
      <c r="D187" s="57">
        <v>1.245536</v>
      </c>
      <c r="E187" s="57">
        <v>0.93638399999999999</v>
      </c>
      <c r="F187" s="57">
        <v>1.107701</v>
      </c>
      <c r="G187" s="57">
        <v>0.952515</v>
      </c>
      <c r="H187" s="57">
        <v>8662404800</v>
      </c>
      <c r="I187" s="63">
        <v>36617</v>
      </c>
      <c r="J187" s="57">
        <v>26.03125</v>
      </c>
      <c r="K187" s="57">
        <v>28.28125</v>
      </c>
      <c r="L187" s="57">
        <v>24.0625</v>
      </c>
      <c r="M187" s="57">
        <v>24.5</v>
      </c>
      <c r="N187" s="57">
        <v>14.209369000000001</v>
      </c>
      <c r="O187" s="57">
        <v>214824600</v>
      </c>
      <c r="P187" s="63">
        <v>36617</v>
      </c>
      <c r="Q187" s="57">
        <v>43.692059</v>
      </c>
      <c r="R187" s="57">
        <v>46.609726000000002</v>
      </c>
      <c r="S187" s="57">
        <v>38.458492</v>
      </c>
      <c r="T187" s="57">
        <v>43.619118</v>
      </c>
      <c r="U187" s="57">
        <v>32.440716000000002</v>
      </c>
      <c r="V187" s="57">
        <v>175119046</v>
      </c>
      <c r="W187" s="63">
        <v>36617</v>
      </c>
      <c r="X187" s="57">
        <v>23.625</v>
      </c>
      <c r="Y187" s="57">
        <v>26.1875</v>
      </c>
      <c r="Z187" s="57">
        <v>22.375</v>
      </c>
      <c r="AA187" s="57">
        <v>23.625</v>
      </c>
      <c r="AB187" s="57">
        <v>13.199707</v>
      </c>
      <c r="AC187" s="57">
        <v>240129800</v>
      </c>
      <c r="AK187" s="63">
        <v>40210</v>
      </c>
      <c r="AL187" s="62">
        <v>27.84</v>
      </c>
      <c r="AM187" s="62">
        <v>28.540001</v>
      </c>
      <c r="AN187" s="62">
        <v>26.24</v>
      </c>
      <c r="AO187" s="62">
        <v>26.620000999999998</v>
      </c>
      <c r="AP187" s="62">
        <v>22.888566999999998</v>
      </c>
      <c r="AQ187" s="57">
        <v>55790800</v>
      </c>
      <c r="AR187" s="63">
        <v>36617</v>
      </c>
      <c r="AS187" s="62">
        <v>55.533180000000002</v>
      </c>
      <c r="AT187" s="62">
        <v>59.355300999999997</v>
      </c>
      <c r="AU187" s="62">
        <v>52.610382000000001</v>
      </c>
      <c r="AV187" s="62">
        <v>53.959366000000003</v>
      </c>
      <c r="AW187" s="62">
        <v>20.497847</v>
      </c>
      <c r="AX187" s="57">
        <v>72203554</v>
      </c>
      <c r="AY187" s="63">
        <v>36617</v>
      </c>
      <c r="AZ187" s="62">
        <v>23.375</v>
      </c>
      <c r="BA187" s="62">
        <v>28</v>
      </c>
      <c r="BB187" s="62">
        <v>22.5</v>
      </c>
      <c r="BC187" s="62">
        <v>24.875</v>
      </c>
      <c r="BD187" s="62">
        <v>12.829198999999999</v>
      </c>
      <c r="BE187" s="57">
        <v>60410600</v>
      </c>
      <c r="BM187" s="63">
        <v>40575</v>
      </c>
      <c r="BN187" s="62">
        <v>37.064999</v>
      </c>
      <c r="BO187" s="62">
        <v>40.209999000000003</v>
      </c>
      <c r="BP187" s="62">
        <v>36.979999999999997</v>
      </c>
      <c r="BQ187" s="62">
        <v>39.685001</v>
      </c>
      <c r="BR187" s="62">
        <v>39.685001</v>
      </c>
      <c r="BS187" s="57">
        <v>29681600</v>
      </c>
      <c r="CA187" s="63">
        <v>36617</v>
      </c>
      <c r="CB187" s="62">
        <v>44.056072</v>
      </c>
      <c r="CC187" s="62">
        <v>48.494804000000002</v>
      </c>
      <c r="CD187" s="62">
        <v>41.472335999999999</v>
      </c>
      <c r="CE187" s="62">
        <v>43.526077000000001</v>
      </c>
      <c r="CF187" s="62">
        <v>27.365295</v>
      </c>
      <c r="CG187" s="57">
        <v>41835451</v>
      </c>
      <c r="CO187" s="63">
        <v>41395</v>
      </c>
      <c r="CP187" s="62">
        <v>46.110000999999997</v>
      </c>
      <c r="CQ187" s="62">
        <v>49.619999</v>
      </c>
      <c r="CR187" s="62">
        <v>46.029998999999997</v>
      </c>
      <c r="CS187" s="62">
        <v>47.040000999999997</v>
      </c>
      <c r="CT187" s="62">
        <v>47.040000999999997</v>
      </c>
      <c r="CU187" s="57">
        <v>29532600</v>
      </c>
    </row>
    <row r="188" spans="2:99" x14ac:dyDescent="0.15">
      <c r="B188" s="63">
        <v>36647</v>
      </c>
      <c r="C188" s="57">
        <v>1.1149549999999999</v>
      </c>
      <c r="D188" s="57">
        <v>1.127232</v>
      </c>
      <c r="E188" s="57">
        <v>0.72991099999999998</v>
      </c>
      <c r="F188" s="57">
        <v>0.75</v>
      </c>
      <c r="G188" s="57">
        <v>0.64492700000000003</v>
      </c>
      <c r="H188" s="57">
        <v>9807750400</v>
      </c>
      <c r="I188" s="63">
        <v>36647</v>
      </c>
      <c r="J188" s="57">
        <v>24.53125</v>
      </c>
      <c r="K188" s="57">
        <v>28.0625</v>
      </c>
      <c r="L188" s="57">
        <v>23.15625</v>
      </c>
      <c r="M188" s="57">
        <v>27.71875</v>
      </c>
      <c r="N188" s="57">
        <v>16.076167999999999</v>
      </c>
      <c r="O188" s="57">
        <v>237612800</v>
      </c>
      <c r="P188" s="63">
        <v>36647</v>
      </c>
      <c r="Q188" s="57">
        <v>43.655586</v>
      </c>
      <c r="R188" s="57">
        <v>47.594436999999999</v>
      </c>
      <c r="S188" s="57">
        <v>40.847332000000002</v>
      </c>
      <c r="T188" s="57">
        <v>47.266201000000002</v>
      </c>
      <c r="U188" s="57">
        <v>35.213715000000001</v>
      </c>
      <c r="V188" s="57">
        <v>111885754</v>
      </c>
      <c r="W188" s="63">
        <v>36647</v>
      </c>
      <c r="X188" s="57">
        <v>23.5</v>
      </c>
      <c r="Y188" s="57">
        <v>27.5</v>
      </c>
      <c r="Z188" s="57">
        <v>22.96875</v>
      </c>
      <c r="AA188" s="57">
        <v>26.6875</v>
      </c>
      <c r="AB188" s="57">
        <v>14.910786999999999</v>
      </c>
      <c r="AC188" s="57">
        <v>229033600</v>
      </c>
      <c r="AK188" s="63">
        <v>40238</v>
      </c>
      <c r="AL188" s="62">
        <v>26.709999</v>
      </c>
      <c r="AM188" s="62">
        <v>31.040001</v>
      </c>
      <c r="AN188" s="62">
        <v>26.58</v>
      </c>
      <c r="AO188" s="62">
        <v>29.75</v>
      </c>
      <c r="AP188" s="62">
        <v>25.678799000000001</v>
      </c>
      <c r="AQ188" s="57">
        <v>46863500</v>
      </c>
      <c r="AR188" s="63">
        <v>36647</v>
      </c>
      <c r="AS188" s="62">
        <v>53.284874000000002</v>
      </c>
      <c r="AT188" s="62">
        <v>53.622120000000002</v>
      </c>
      <c r="AU188" s="62">
        <v>45.078552000000002</v>
      </c>
      <c r="AV188" s="62">
        <v>47.551689000000003</v>
      </c>
      <c r="AW188" s="62">
        <v>18.174458000000001</v>
      </c>
      <c r="AX188" s="57">
        <v>90794322</v>
      </c>
      <c r="AY188" s="63">
        <v>36647</v>
      </c>
      <c r="AZ188" s="62">
        <v>25.625</v>
      </c>
      <c r="BA188" s="62">
        <v>26.375</v>
      </c>
      <c r="BB188" s="62">
        <v>22.5</v>
      </c>
      <c r="BC188" s="62">
        <v>25.5625</v>
      </c>
      <c r="BD188" s="62">
        <v>13.183771</v>
      </c>
      <c r="BE188" s="57">
        <v>45811400</v>
      </c>
      <c r="BM188" s="63">
        <v>40603</v>
      </c>
      <c r="BN188" s="62">
        <v>39.755001</v>
      </c>
      <c r="BO188" s="62">
        <v>42.945</v>
      </c>
      <c r="BP188" s="62">
        <v>39.5</v>
      </c>
      <c r="BQ188" s="62">
        <v>42.755001</v>
      </c>
      <c r="BR188" s="62">
        <v>42.755001</v>
      </c>
      <c r="BS188" s="57">
        <v>38299400</v>
      </c>
      <c r="CA188" s="63">
        <v>36647</v>
      </c>
      <c r="CB188" s="62">
        <v>43.791077000000001</v>
      </c>
      <c r="CC188" s="62">
        <v>51.144793999999997</v>
      </c>
      <c r="CD188" s="62">
        <v>42.002330999999998</v>
      </c>
      <c r="CE188" s="62">
        <v>49.753551000000002</v>
      </c>
      <c r="CF188" s="62">
        <v>31.382090000000002</v>
      </c>
      <c r="CG188" s="57">
        <v>37166942</v>
      </c>
      <c r="CO188" s="63">
        <v>41426</v>
      </c>
      <c r="CP188" s="62">
        <v>47.139999000000003</v>
      </c>
      <c r="CQ188" s="62">
        <v>47.18</v>
      </c>
      <c r="CR188" s="62">
        <v>43.279998999999997</v>
      </c>
      <c r="CS188" s="62">
        <v>44.66</v>
      </c>
      <c r="CT188" s="62">
        <v>44.66</v>
      </c>
      <c r="CU188" s="57">
        <v>35287800</v>
      </c>
    </row>
    <row r="189" spans="2:99" x14ac:dyDescent="0.15">
      <c r="B189" s="63">
        <v>36678</v>
      </c>
      <c r="C189" s="57">
        <v>0.72991099999999998</v>
      </c>
      <c r="D189" s="57">
        <v>1.029018</v>
      </c>
      <c r="E189" s="57">
        <v>0.71763399999999999</v>
      </c>
      <c r="F189" s="57">
        <v>0.93526799999999999</v>
      </c>
      <c r="G189" s="57">
        <v>0.80423999999999995</v>
      </c>
      <c r="H189" s="57">
        <v>8105204800</v>
      </c>
      <c r="I189" s="63">
        <v>36678</v>
      </c>
      <c r="J189" s="57">
        <v>27.75</v>
      </c>
      <c r="K189" s="57">
        <v>30.5</v>
      </c>
      <c r="L189" s="57">
        <v>21.492187999999999</v>
      </c>
      <c r="M189" s="57">
        <v>21.5</v>
      </c>
      <c r="N189" s="57">
        <v>12.583977000000001</v>
      </c>
      <c r="O189" s="57">
        <v>267202600</v>
      </c>
      <c r="P189" s="63">
        <v>36678</v>
      </c>
      <c r="Q189" s="57">
        <v>47.102080999999998</v>
      </c>
      <c r="R189" s="57">
        <v>50.056216999999997</v>
      </c>
      <c r="S189" s="57">
        <v>44.640301000000001</v>
      </c>
      <c r="T189" s="57">
        <v>45.625011000000001</v>
      </c>
      <c r="U189" s="57">
        <v>33.991000999999997</v>
      </c>
      <c r="V189" s="57">
        <v>85592140</v>
      </c>
      <c r="W189" s="63">
        <v>36678</v>
      </c>
      <c r="X189" s="57">
        <v>26.6875</v>
      </c>
      <c r="Y189" s="57">
        <v>30.4375</v>
      </c>
      <c r="Z189" s="57">
        <v>25.53125</v>
      </c>
      <c r="AA189" s="57">
        <v>28.71875</v>
      </c>
      <c r="AB189" s="57">
        <v>16.045670999999999</v>
      </c>
      <c r="AC189" s="57">
        <v>219206600</v>
      </c>
      <c r="AK189" s="63">
        <v>40269</v>
      </c>
      <c r="AL189" s="62">
        <v>29.93</v>
      </c>
      <c r="AM189" s="62">
        <v>30.309999000000001</v>
      </c>
      <c r="AN189" s="62">
        <v>24.690000999999999</v>
      </c>
      <c r="AO189" s="62">
        <v>24.719999000000001</v>
      </c>
      <c r="AP189" s="62">
        <v>21.337140999999999</v>
      </c>
      <c r="AQ189" s="57">
        <v>99703900</v>
      </c>
      <c r="AR189" s="63">
        <v>36678</v>
      </c>
      <c r="AS189" s="62">
        <v>47.495483</v>
      </c>
      <c r="AT189" s="62">
        <v>52.722797</v>
      </c>
      <c r="AU189" s="62">
        <v>44.516475999999997</v>
      </c>
      <c r="AV189" s="62">
        <v>45.696838</v>
      </c>
      <c r="AW189" s="62">
        <v>17.465527999999999</v>
      </c>
      <c r="AX189" s="57">
        <v>96326596</v>
      </c>
      <c r="AY189" s="63">
        <v>36678</v>
      </c>
      <c r="AZ189" s="62">
        <v>25.4375</v>
      </c>
      <c r="BA189" s="62">
        <v>27.5</v>
      </c>
      <c r="BB189" s="62">
        <v>20.875</v>
      </c>
      <c r="BC189" s="62">
        <v>21.0625</v>
      </c>
      <c r="BD189" s="62">
        <v>10.862909</v>
      </c>
      <c r="BE189" s="57">
        <v>45697600</v>
      </c>
      <c r="BM189" s="63">
        <v>40634</v>
      </c>
      <c r="BN189" s="62">
        <v>43.034999999999997</v>
      </c>
      <c r="BO189" s="62">
        <v>44.494999</v>
      </c>
      <c r="BP189" s="62">
        <v>42.665000999999997</v>
      </c>
      <c r="BQ189" s="62">
        <v>44.044998</v>
      </c>
      <c r="BR189" s="62">
        <v>44.044998</v>
      </c>
      <c r="BS189" s="57">
        <v>32159400</v>
      </c>
      <c r="CA189" s="63">
        <v>36678</v>
      </c>
      <c r="CB189" s="62">
        <v>49.886051000000002</v>
      </c>
      <c r="CC189" s="62">
        <v>52.734791000000001</v>
      </c>
      <c r="CD189" s="62">
        <v>45.248569000000003</v>
      </c>
      <c r="CE189" s="62">
        <v>49.289802999999999</v>
      </c>
      <c r="CF189" s="62">
        <v>31.089586000000001</v>
      </c>
      <c r="CG189" s="57">
        <v>38435818</v>
      </c>
      <c r="CO189" s="63">
        <v>41456</v>
      </c>
      <c r="CP189" s="62">
        <v>45.009998000000003</v>
      </c>
      <c r="CQ189" s="62">
        <v>48.84</v>
      </c>
      <c r="CR189" s="62">
        <v>44.380001</v>
      </c>
      <c r="CS189" s="62">
        <v>47.84</v>
      </c>
      <c r="CT189" s="62">
        <v>47.84</v>
      </c>
      <c r="CU189" s="57">
        <v>28801300</v>
      </c>
    </row>
    <row r="190" spans="2:99" x14ac:dyDescent="0.15">
      <c r="B190" s="63">
        <v>36708</v>
      </c>
      <c r="C190" s="57">
        <v>0.93080399999999996</v>
      </c>
      <c r="D190" s="57">
        <v>1.082589</v>
      </c>
      <c r="E190" s="57">
        <v>0.83705399999999996</v>
      </c>
      <c r="F190" s="57">
        <v>0.90736600000000001</v>
      </c>
      <c r="G190" s="57">
        <v>0.78024700000000002</v>
      </c>
      <c r="H190" s="57">
        <v>5746770400</v>
      </c>
      <c r="I190" s="63">
        <v>36708</v>
      </c>
      <c r="J190" s="57">
        <v>21.875</v>
      </c>
      <c r="K190" s="57">
        <v>24.5625</v>
      </c>
      <c r="L190" s="57">
        <v>21.8125</v>
      </c>
      <c r="M190" s="57">
        <v>23.6875</v>
      </c>
      <c r="N190" s="57">
        <v>13.864326</v>
      </c>
      <c r="O190" s="57">
        <v>178845200</v>
      </c>
      <c r="P190" s="63">
        <v>36708</v>
      </c>
      <c r="Q190" s="57">
        <v>44.530887999999997</v>
      </c>
      <c r="R190" s="57">
        <v>52.299174999999998</v>
      </c>
      <c r="S190" s="57">
        <v>44.366768</v>
      </c>
      <c r="T190" s="57">
        <v>49.618568000000003</v>
      </c>
      <c r="U190" s="57">
        <v>36.966244000000003</v>
      </c>
      <c r="V190" s="57">
        <v>76437336</v>
      </c>
      <c r="W190" s="63">
        <v>36708</v>
      </c>
      <c r="X190" s="57">
        <v>28.90625</v>
      </c>
      <c r="Y190" s="57">
        <v>31.5</v>
      </c>
      <c r="Z190" s="57">
        <v>27.625</v>
      </c>
      <c r="AA190" s="57">
        <v>30.65625</v>
      </c>
      <c r="AB190" s="57">
        <v>17.183696999999999</v>
      </c>
      <c r="AC190" s="57">
        <v>160374400</v>
      </c>
      <c r="AK190" s="63">
        <v>40299</v>
      </c>
      <c r="AL190" s="62">
        <v>24.92</v>
      </c>
      <c r="AM190" s="62">
        <v>25.280000999999999</v>
      </c>
      <c r="AN190" s="62">
        <v>20.379999000000002</v>
      </c>
      <c r="AO190" s="62">
        <v>20.5</v>
      </c>
      <c r="AP190" s="62">
        <v>17.694635000000002</v>
      </c>
      <c r="AQ190" s="57">
        <v>124908800</v>
      </c>
      <c r="AR190" s="63">
        <v>36708</v>
      </c>
      <c r="AS190" s="62">
        <v>45.528213999999998</v>
      </c>
      <c r="AT190" s="62">
        <v>51.148983000000001</v>
      </c>
      <c r="AU190" s="62">
        <v>38.895710000000001</v>
      </c>
      <c r="AV190" s="62">
        <v>42.043339000000003</v>
      </c>
      <c r="AW190" s="62">
        <v>16.069139</v>
      </c>
      <c r="AX190" s="57">
        <v>143735714</v>
      </c>
      <c r="AY190" s="63">
        <v>36708</v>
      </c>
      <c r="AZ190" s="62">
        <v>20.875</v>
      </c>
      <c r="BA190" s="62">
        <v>23.4375</v>
      </c>
      <c r="BB190" s="62">
        <v>19.25</v>
      </c>
      <c r="BC190" s="62">
        <v>19.75</v>
      </c>
      <c r="BD190" s="62">
        <v>10.260536</v>
      </c>
      <c r="BE190" s="57">
        <v>38096800</v>
      </c>
      <c r="BM190" s="63">
        <v>40664</v>
      </c>
      <c r="BN190" s="62">
        <v>44.240001999999997</v>
      </c>
      <c r="BO190" s="62">
        <v>44.790000999999997</v>
      </c>
      <c r="BP190" s="62">
        <v>41.435001</v>
      </c>
      <c r="BQ190" s="62">
        <v>42.025002000000001</v>
      </c>
      <c r="BR190" s="62">
        <v>42.025002000000001</v>
      </c>
      <c r="BS190" s="57">
        <v>43206600</v>
      </c>
      <c r="CA190" s="63">
        <v>36708</v>
      </c>
      <c r="CB190" s="62">
        <v>49.819800999999998</v>
      </c>
      <c r="CC190" s="62">
        <v>54.788531999999996</v>
      </c>
      <c r="CD190" s="62">
        <v>49.091053000000002</v>
      </c>
      <c r="CE190" s="62">
        <v>49.621051999999999</v>
      </c>
      <c r="CF190" s="62">
        <v>31.298500000000001</v>
      </c>
      <c r="CG190" s="57">
        <v>32864378</v>
      </c>
      <c r="CO190" s="63">
        <v>41487</v>
      </c>
      <c r="CP190" s="62">
        <v>48.009998000000003</v>
      </c>
      <c r="CQ190" s="62">
        <v>50.110000999999997</v>
      </c>
      <c r="CR190" s="62">
        <v>47.869999</v>
      </c>
      <c r="CS190" s="62">
        <v>47.990001999999997</v>
      </c>
      <c r="CT190" s="62">
        <v>47.990001999999997</v>
      </c>
      <c r="CU190" s="57">
        <v>29724500</v>
      </c>
    </row>
    <row r="191" spans="2:99" x14ac:dyDescent="0.15">
      <c r="B191" s="63">
        <v>36739</v>
      </c>
      <c r="C191" s="57">
        <v>0.89843799999999996</v>
      </c>
      <c r="D191" s="57">
        <v>1.098214</v>
      </c>
      <c r="E191" s="57">
        <v>0.79017899999999996</v>
      </c>
      <c r="F191" s="57">
        <v>1.0881700000000001</v>
      </c>
      <c r="G191" s="57">
        <v>0.93572100000000002</v>
      </c>
      <c r="H191" s="57">
        <v>5636086400</v>
      </c>
      <c r="I191" s="63">
        <v>36739</v>
      </c>
      <c r="J191" s="57">
        <v>23.84375</v>
      </c>
      <c r="K191" s="57">
        <v>27.5</v>
      </c>
      <c r="L191" s="57">
        <v>23.34375</v>
      </c>
      <c r="M191" s="57">
        <v>26.789062999999999</v>
      </c>
      <c r="N191" s="57">
        <v>15.679675</v>
      </c>
      <c r="O191" s="57">
        <v>204065200</v>
      </c>
      <c r="P191" s="63">
        <v>36739</v>
      </c>
      <c r="Q191" s="57">
        <v>49.892100999999997</v>
      </c>
      <c r="R191" s="57">
        <v>52.900944000000003</v>
      </c>
      <c r="S191" s="57">
        <v>48.797974000000004</v>
      </c>
      <c r="T191" s="57">
        <v>51.656376000000002</v>
      </c>
      <c r="U191" s="57">
        <v>38.543289000000001</v>
      </c>
      <c r="V191" s="57">
        <v>77582770</v>
      </c>
      <c r="W191" s="63">
        <v>36739</v>
      </c>
      <c r="X191" s="57">
        <v>30.65625</v>
      </c>
      <c r="Y191" s="57">
        <v>32</v>
      </c>
      <c r="Z191" s="57">
        <v>25.75</v>
      </c>
      <c r="AA191" s="57">
        <v>26.320312999999999</v>
      </c>
      <c r="AB191" s="57">
        <v>14.753285</v>
      </c>
      <c r="AC191" s="57">
        <v>170688800</v>
      </c>
      <c r="AK191" s="63">
        <v>40330</v>
      </c>
      <c r="AL191" s="62">
        <v>20.399999999999999</v>
      </c>
      <c r="AM191" s="62">
        <v>22.219999000000001</v>
      </c>
      <c r="AN191" s="62">
        <v>18.5</v>
      </c>
      <c r="AO191" s="62">
        <v>19.920000000000002</v>
      </c>
      <c r="AP191" s="62">
        <v>17.278155999999999</v>
      </c>
      <c r="AQ191" s="57">
        <v>100574700</v>
      </c>
      <c r="AR191" s="63">
        <v>36739</v>
      </c>
      <c r="AS191" s="62">
        <v>42.717830999999997</v>
      </c>
      <c r="AT191" s="62">
        <v>44.010609000000002</v>
      </c>
      <c r="AU191" s="62">
        <v>35.129795000000001</v>
      </c>
      <c r="AV191" s="62">
        <v>39.134590000000003</v>
      </c>
      <c r="AW191" s="62">
        <v>15.084619</v>
      </c>
      <c r="AX191" s="57">
        <v>232929389</v>
      </c>
      <c r="AY191" s="63">
        <v>36739</v>
      </c>
      <c r="AZ191" s="62">
        <v>20.5</v>
      </c>
      <c r="BA191" s="62">
        <v>25</v>
      </c>
      <c r="BB191" s="62">
        <v>20</v>
      </c>
      <c r="BC191" s="62">
        <v>23.890625</v>
      </c>
      <c r="BD191" s="62">
        <v>12.411676999999999</v>
      </c>
      <c r="BE191" s="57">
        <v>42685600</v>
      </c>
      <c r="BM191" s="63">
        <v>40695</v>
      </c>
      <c r="BN191" s="62">
        <v>41.98</v>
      </c>
      <c r="BO191" s="62">
        <v>43.369999</v>
      </c>
      <c r="BP191" s="62">
        <v>41.255001</v>
      </c>
      <c r="BQ191" s="62">
        <v>43.305</v>
      </c>
      <c r="BR191" s="62">
        <v>43.305</v>
      </c>
      <c r="BS191" s="57">
        <v>33342800</v>
      </c>
      <c r="CA191" s="63">
        <v>36739</v>
      </c>
      <c r="CB191" s="62">
        <v>49.819800999999998</v>
      </c>
      <c r="CC191" s="62">
        <v>57.107272999999999</v>
      </c>
      <c r="CD191" s="62">
        <v>48.693553999999999</v>
      </c>
      <c r="CE191" s="62">
        <v>55.600090000000002</v>
      </c>
      <c r="CF191" s="62">
        <v>35.186638000000002</v>
      </c>
      <c r="CG191" s="57">
        <v>34736363</v>
      </c>
      <c r="CO191" s="63">
        <v>41518</v>
      </c>
      <c r="CP191" s="62">
        <v>48.540000999999997</v>
      </c>
      <c r="CQ191" s="62">
        <v>52.130001</v>
      </c>
      <c r="CR191" s="62">
        <v>48.169998</v>
      </c>
      <c r="CS191" s="62">
        <v>50.889999000000003</v>
      </c>
      <c r="CT191" s="62">
        <v>50.889999000000003</v>
      </c>
      <c r="CU191" s="57">
        <v>25261600</v>
      </c>
    </row>
    <row r="192" spans="2:99" x14ac:dyDescent="0.15">
      <c r="B192" s="63">
        <v>36770</v>
      </c>
      <c r="C192" s="57">
        <v>1.0948659999999999</v>
      </c>
      <c r="D192" s="57">
        <v>1.145089</v>
      </c>
      <c r="E192" s="57">
        <v>0.453125</v>
      </c>
      <c r="F192" s="57">
        <v>0.45982099999999998</v>
      </c>
      <c r="G192" s="57">
        <v>0.395401</v>
      </c>
      <c r="H192" s="57">
        <v>14516930400</v>
      </c>
      <c r="I192" s="63">
        <v>36770</v>
      </c>
      <c r="J192" s="57">
        <v>26.78125</v>
      </c>
      <c r="K192" s="57">
        <v>28.8125</v>
      </c>
      <c r="L192" s="57">
        <v>25.9375</v>
      </c>
      <c r="M192" s="57">
        <v>26.1875</v>
      </c>
      <c r="N192" s="57">
        <v>15.479710000000001</v>
      </c>
      <c r="O192" s="57">
        <v>175083400</v>
      </c>
      <c r="P192" s="63">
        <v>36770</v>
      </c>
      <c r="Q192" s="57">
        <v>52.080348999999998</v>
      </c>
      <c r="R192" s="57">
        <v>54.487426999999997</v>
      </c>
      <c r="S192" s="57">
        <v>48.907387</v>
      </c>
      <c r="T192" s="57">
        <v>53.174477000000003</v>
      </c>
      <c r="U192" s="57">
        <v>39.676025000000003</v>
      </c>
      <c r="V192" s="57">
        <v>65078486</v>
      </c>
      <c r="W192" s="63">
        <v>36770</v>
      </c>
      <c r="X192" s="57">
        <v>26.6875</v>
      </c>
      <c r="Y192" s="57">
        <v>28.53125</v>
      </c>
      <c r="Z192" s="57">
        <v>24.59375</v>
      </c>
      <c r="AA192" s="57">
        <v>27.5625</v>
      </c>
      <c r="AB192" s="57">
        <v>15.44957</v>
      </c>
      <c r="AC192" s="57">
        <v>197233600</v>
      </c>
      <c r="AK192" s="63">
        <v>40360</v>
      </c>
      <c r="AL192" s="62">
        <v>19.899999999999999</v>
      </c>
      <c r="AM192" s="62">
        <v>24.17</v>
      </c>
      <c r="AN192" s="62">
        <v>19.459999</v>
      </c>
      <c r="AO192" s="62">
        <v>23.549999</v>
      </c>
      <c r="AP192" s="62">
        <v>20.426729000000002</v>
      </c>
      <c r="AQ192" s="57">
        <v>50710400</v>
      </c>
      <c r="AR192" s="63">
        <v>36770</v>
      </c>
      <c r="AS192" s="62">
        <v>39.120541000000003</v>
      </c>
      <c r="AT192" s="62">
        <v>44.909931</v>
      </c>
      <c r="AU192" s="62">
        <v>36.872233999999999</v>
      </c>
      <c r="AV192" s="62">
        <v>43.560946999999999</v>
      </c>
      <c r="AW192" s="62">
        <v>16.790789</v>
      </c>
      <c r="AX192" s="57">
        <v>97326904</v>
      </c>
      <c r="AY192" s="63">
        <v>36770</v>
      </c>
      <c r="AZ192" s="62">
        <v>23.6875</v>
      </c>
      <c r="BA192" s="62">
        <v>25</v>
      </c>
      <c r="BB192" s="62">
        <v>21.3125</v>
      </c>
      <c r="BC192" s="62">
        <v>22.375</v>
      </c>
      <c r="BD192" s="62">
        <v>11.624281</v>
      </c>
      <c r="BE192" s="57">
        <v>40604800</v>
      </c>
      <c r="BM192" s="63">
        <v>40725</v>
      </c>
      <c r="BN192" s="62">
        <v>43.334999000000003</v>
      </c>
      <c r="BO192" s="62">
        <v>44.880001</v>
      </c>
      <c r="BP192" s="62">
        <v>41.095001000000003</v>
      </c>
      <c r="BQ192" s="62">
        <v>41.77</v>
      </c>
      <c r="BR192" s="62">
        <v>41.77</v>
      </c>
      <c r="BS192" s="57">
        <v>23977800</v>
      </c>
      <c r="CA192" s="63">
        <v>36770</v>
      </c>
      <c r="CB192" s="62">
        <v>56.113525000000003</v>
      </c>
      <c r="CC192" s="62">
        <v>61.612254999999998</v>
      </c>
      <c r="CD192" s="62">
        <v>52.602291000000001</v>
      </c>
      <c r="CE192" s="62">
        <v>59.889758999999998</v>
      </c>
      <c r="CF192" s="62">
        <v>37.901359999999997</v>
      </c>
      <c r="CG192" s="57">
        <v>33790703</v>
      </c>
      <c r="CO192" s="63">
        <v>41548</v>
      </c>
      <c r="CP192" s="62">
        <v>50.669998</v>
      </c>
      <c r="CQ192" s="62">
        <v>55</v>
      </c>
      <c r="CR192" s="62">
        <v>49.16</v>
      </c>
      <c r="CS192" s="62">
        <v>54.279998999999997</v>
      </c>
      <c r="CT192" s="62">
        <v>54.279998999999997</v>
      </c>
      <c r="CU192" s="57">
        <v>26156800</v>
      </c>
    </row>
    <row r="193" spans="2:99" x14ac:dyDescent="0.15">
      <c r="B193" s="63">
        <v>36800</v>
      </c>
      <c r="C193" s="57">
        <v>0.47656300000000001</v>
      </c>
      <c r="D193" s="57">
        <v>0.47767900000000002</v>
      </c>
      <c r="E193" s="57">
        <v>0.3125</v>
      </c>
      <c r="F193" s="57">
        <v>0.34932999999999997</v>
      </c>
      <c r="G193" s="57">
        <v>0.30038999999999999</v>
      </c>
      <c r="H193" s="57">
        <v>21905788800</v>
      </c>
      <c r="I193" s="63">
        <v>36800</v>
      </c>
      <c r="J193" s="57">
        <v>26.3125</v>
      </c>
      <c r="K193" s="57">
        <v>27.375</v>
      </c>
      <c r="L193" s="57">
        <v>20.125</v>
      </c>
      <c r="M193" s="57">
        <v>24.03125</v>
      </c>
      <c r="N193" s="57">
        <v>14.205131</v>
      </c>
      <c r="O193" s="57">
        <v>242468000</v>
      </c>
      <c r="P193" s="63">
        <v>36800</v>
      </c>
      <c r="Q193" s="57">
        <v>53.393298999999999</v>
      </c>
      <c r="R193" s="57">
        <v>55.143901999999997</v>
      </c>
      <c r="S193" s="57">
        <v>44.312061</v>
      </c>
      <c r="T193" s="57">
        <v>52.518002000000003</v>
      </c>
      <c r="U193" s="57">
        <v>39.186199000000002</v>
      </c>
      <c r="V193" s="57">
        <v>113792645</v>
      </c>
      <c r="W193" s="63">
        <v>36800</v>
      </c>
      <c r="X193" s="57">
        <v>27.625</v>
      </c>
      <c r="Y193" s="57">
        <v>30.46875</v>
      </c>
      <c r="Z193" s="57">
        <v>26.875</v>
      </c>
      <c r="AA193" s="57">
        <v>30.1875</v>
      </c>
      <c r="AB193" s="57">
        <v>16.974889999999998</v>
      </c>
      <c r="AC193" s="57">
        <v>180461800</v>
      </c>
      <c r="AK193" s="63">
        <v>40391</v>
      </c>
      <c r="AL193" s="62">
        <v>23.809999000000001</v>
      </c>
      <c r="AM193" s="62">
        <v>24.120000999999998</v>
      </c>
      <c r="AN193" s="62">
        <v>20.719999000000001</v>
      </c>
      <c r="AO193" s="62">
        <v>21.139999</v>
      </c>
      <c r="AP193" s="62">
        <v>18.336348999999998</v>
      </c>
      <c r="AQ193" s="57">
        <v>40559500</v>
      </c>
      <c r="AR193" s="63">
        <v>36800</v>
      </c>
      <c r="AS193" s="62">
        <v>42.717830999999997</v>
      </c>
      <c r="AT193" s="62">
        <v>52.048305999999997</v>
      </c>
      <c r="AU193" s="62">
        <v>40.638145000000002</v>
      </c>
      <c r="AV193" s="62">
        <v>51.992095999999997</v>
      </c>
      <c r="AW193" s="62">
        <v>20.040619</v>
      </c>
      <c r="AX193" s="57">
        <v>126519538</v>
      </c>
      <c r="AY193" s="63">
        <v>36800</v>
      </c>
      <c r="AZ193" s="62">
        <v>22.5625</v>
      </c>
      <c r="BA193" s="62">
        <v>22.6875</v>
      </c>
      <c r="BB193" s="62">
        <v>15.375</v>
      </c>
      <c r="BC193" s="62">
        <v>19.6875</v>
      </c>
      <c r="BD193" s="62">
        <v>10.303977</v>
      </c>
      <c r="BE193" s="57">
        <v>124938200</v>
      </c>
      <c r="BM193" s="63">
        <v>40756</v>
      </c>
      <c r="BN193" s="62">
        <v>41.939999</v>
      </c>
      <c r="BO193" s="62">
        <v>41.955002</v>
      </c>
      <c r="BP193" s="62">
        <v>33.860000999999997</v>
      </c>
      <c r="BQ193" s="62">
        <v>36.790000999999997</v>
      </c>
      <c r="BR193" s="62">
        <v>36.790000999999997</v>
      </c>
      <c r="BS193" s="57">
        <v>74860200</v>
      </c>
      <c r="CA193" s="63">
        <v>36800</v>
      </c>
      <c r="CB193" s="62">
        <v>59.227263999999998</v>
      </c>
      <c r="CC193" s="62">
        <v>61.612254999999998</v>
      </c>
      <c r="CD193" s="62">
        <v>50.416046000000001</v>
      </c>
      <c r="CE193" s="62">
        <v>61.016005999999997</v>
      </c>
      <c r="CF193" s="62">
        <v>38.614105000000002</v>
      </c>
      <c r="CG193" s="57">
        <v>49230953</v>
      </c>
      <c r="CO193" s="63">
        <v>41579</v>
      </c>
      <c r="CP193" s="62">
        <v>54.380001</v>
      </c>
      <c r="CQ193" s="62">
        <v>57.299999</v>
      </c>
      <c r="CR193" s="62">
        <v>53.23</v>
      </c>
      <c r="CS193" s="62">
        <v>56.860000999999997</v>
      </c>
      <c r="CT193" s="62">
        <v>56.860000999999997</v>
      </c>
      <c r="CU193" s="57">
        <v>19891500</v>
      </c>
    </row>
    <row r="194" spans="2:99" x14ac:dyDescent="0.15">
      <c r="B194" s="63">
        <v>36831</v>
      </c>
      <c r="C194" s="57">
        <v>0.34709800000000002</v>
      </c>
      <c r="D194" s="57">
        <v>0.41071400000000002</v>
      </c>
      <c r="E194" s="57">
        <v>0.28794599999999998</v>
      </c>
      <c r="F194" s="57">
        <v>0.29464299999999999</v>
      </c>
      <c r="G194" s="57">
        <v>0.25336399999999998</v>
      </c>
      <c r="H194" s="57">
        <v>8488373600</v>
      </c>
      <c r="I194" s="63">
        <v>36831</v>
      </c>
      <c r="J194" s="57">
        <v>23.78125</v>
      </c>
      <c r="K194" s="57">
        <v>25.6875</v>
      </c>
      <c r="L194" s="57">
        <v>19</v>
      </c>
      <c r="M194" s="57">
        <v>19.96875</v>
      </c>
      <c r="N194" s="57">
        <v>11.803747</v>
      </c>
      <c r="O194" s="57">
        <v>281294800</v>
      </c>
      <c r="P194" s="63">
        <v>36831</v>
      </c>
      <c r="Q194" s="57">
        <v>52.408588000000002</v>
      </c>
      <c r="R194" s="57">
        <v>53.776245000000003</v>
      </c>
      <c r="S194" s="57">
        <v>43.819705999999996</v>
      </c>
      <c r="T194" s="57">
        <v>48.086796</v>
      </c>
      <c r="U194" s="57">
        <v>35.926608999999999</v>
      </c>
      <c r="V194" s="57">
        <v>84737347</v>
      </c>
      <c r="W194" s="63">
        <v>36831</v>
      </c>
      <c r="X194" s="57">
        <v>30.1875</v>
      </c>
      <c r="Y194" s="57">
        <v>31.53125</v>
      </c>
      <c r="Z194" s="57">
        <v>27.625</v>
      </c>
      <c r="AA194" s="57">
        <v>31.3125</v>
      </c>
      <c r="AB194" s="57">
        <v>17.607493999999999</v>
      </c>
      <c r="AC194" s="57">
        <v>188714400</v>
      </c>
      <c r="AK194" s="63">
        <v>40422</v>
      </c>
      <c r="AL194" s="62">
        <v>21.440000999999999</v>
      </c>
      <c r="AM194" s="62">
        <v>26.129999000000002</v>
      </c>
      <c r="AN194" s="62">
        <v>21.440000999999999</v>
      </c>
      <c r="AO194" s="62">
        <v>24.98</v>
      </c>
      <c r="AP194" s="62">
        <v>21.769859</v>
      </c>
      <c r="AQ194" s="57">
        <v>55548100</v>
      </c>
      <c r="AR194" s="63">
        <v>36831</v>
      </c>
      <c r="AS194" s="62">
        <v>50.811737000000001</v>
      </c>
      <c r="AT194" s="62">
        <v>51.935890000000001</v>
      </c>
      <c r="AU194" s="62">
        <v>45.865459000000001</v>
      </c>
      <c r="AV194" s="62">
        <v>50.530697000000004</v>
      </c>
      <c r="AW194" s="62">
        <v>19.630175000000001</v>
      </c>
      <c r="AX194" s="57">
        <v>110436770</v>
      </c>
      <c r="AY194" s="63">
        <v>36831</v>
      </c>
      <c r="AZ194" s="62">
        <v>19</v>
      </c>
      <c r="BA194" s="62">
        <v>19.9375</v>
      </c>
      <c r="BB194" s="62">
        <v>17</v>
      </c>
      <c r="BC194" s="62">
        <v>19.375</v>
      </c>
      <c r="BD194" s="62">
        <v>10.140423</v>
      </c>
      <c r="BE194" s="57">
        <v>43001100</v>
      </c>
      <c r="BM194" s="63">
        <v>40787</v>
      </c>
      <c r="BN194" s="62">
        <v>36.869999</v>
      </c>
      <c r="BO194" s="62">
        <v>37.669998</v>
      </c>
      <c r="BP194" s="62">
        <v>29.805</v>
      </c>
      <c r="BQ194" s="62">
        <v>31.334999</v>
      </c>
      <c r="BR194" s="62">
        <v>31.334999</v>
      </c>
      <c r="BS194" s="57">
        <v>61645000</v>
      </c>
      <c r="CA194" s="63">
        <v>36831</v>
      </c>
      <c r="CB194" s="62">
        <v>60.419758000000002</v>
      </c>
      <c r="CC194" s="62">
        <v>62.937247999999997</v>
      </c>
      <c r="CD194" s="62">
        <v>53.794784999999997</v>
      </c>
      <c r="CE194" s="62">
        <v>58.498516000000002</v>
      </c>
      <c r="CF194" s="62">
        <v>37.150585</v>
      </c>
      <c r="CG194" s="57">
        <v>42998475</v>
      </c>
      <c r="CO194" s="63">
        <v>41609</v>
      </c>
      <c r="CP194" s="62">
        <v>57.060001</v>
      </c>
      <c r="CQ194" s="62">
        <v>59.889999000000003</v>
      </c>
      <c r="CR194" s="62">
        <v>55.720001000000003</v>
      </c>
      <c r="CS194" s="62">
        <v>59.779998999999997</v>
      </c>
      <c r="CT194" s="62">
        <v>59.779998999999997</v>
      </c>
      <c r="CU194" s="57">
        <v>27979300</v>
      </c>
    </row>
    <row r="195" spans="2:99" x14ac:dyDescent="0.15">
      <c r="B195" s="63">
        <v>36861</v>
      </c>
      <c r="C195" s="57">
        <v>0.30357099999999998</v>
      </c>
      <c r="D195" s="57">
        <v>0.3125</v>
      </c>
      <c r="E195" s="57">
        <v>0.24330399999999999</v>
      </c>
      <c r="F195" s="57">
        <v>0.265625</v>
      </c>
      <c r="G195" s="57">
        <v>0.228412</v>
      </c>
      <c r="H195" s="57">
        <v>8858970400</v>
      </c>
      <c r="I195" s="63">
        <v>36861</v>
      </c>
      <c r="J195" s="57">
        <v>20</v>
      </c>
      <c r="K195" s="57">
        <v>23.625</v>
      </c>
      <c r="L195" s="57">
        <v>18.15625</v>
      </c>
      <c r="M195" s="57">
        <v>22.9375</v>
      </c>
      <c r="N195" s="57">
        <v>13.748711</v>
      </c>
      <c r="O195" s="57">
        <v>290764800</v>
      </c>
      <c r="P195" s="63">
        <v>36861</v>
      </c>
      <c r="Q195" s="57">
        <v>49.235626000000003</v>
      </c>
      <c r="R195" s="57">
        <v>50.822105000000001</v>
      </c>
      <c r="S195" s="57">
        <v>44.585594</v>
      </c>
      <c r="T195" s="57">
        <v>48.086796</v>
      </c>
      <c r="U195" s="57">
        <v>35.926608999999999</v>
      </c>
      <c r="V195" s="57">
        <v>100405233</v>
      </c>
      <c r="W195" s="63">
        <v>36861</v>
      </c>
      <c r="X195" s="57">
        <v>31.1875</v>
      </c>
      <c r="Y195" s="57">
        <v>31.6875</v>
      </c>
      <c r="Z195" s="57">
        <v>26.75</v>
      </c>
      <c r="AA195" s="57">
        <v>30.46875</v>
      </c>
      <c r="AB195" s="57">
        <v>17.181367999999999</v>
      </c>
      <c r="AC195" s="57">
        <v>193205000</v>
      </c>
      <c r="AK195" s="63">
        <v>40452</v>
      </c>
      <c r="AL195" s="62">
        <v>25</v>
      </c>
      <c r="AM195" s="62">
        <v>28.700001</v>
      </c>
      <c r="AN195" s="62">
        <v>24.82</v>
      </c>
      <c r="AO195" s="62">
        <v>27.059999000000001</v>
      </c>
      <c r="AP195" s="62">
        <v>23.582557999999999</v>
      </c>
      <c r="AQ195" s="57">
        <v>59831600</v>
      </c>
      <c r="AR195" s="63">
        <v>36861</v>
      </c>
      <c r="AS195" s="62">
        <v>51.148983000000001</v>
      </c>
      <c r="AT195" s="62">
        <v>53.397289000000001</v>
      </c>
      <c r="AU195" s="62">
        <v>41.818508000000001</v>
      </c>
      <c r="AV195" s="62">
        <v>45.078552000000002</v>
      </c>
      <c r="AW195" s="62">
        <v>17.512135000000001</v>
      </c>
      <c r="AX195" s="57">
        <v>118895357</v>
      </c>
      <c r="AY195" s="63">
        <v>36861</v>
      </c>
      <c r="AZ195" s="62">
        <v>19.4375</v>
      </c>
      <c r="BA195" s="62">
        <v>24.3125</v>
      </c>
      <c r="BB195" s="62">
        <v>19.125</v>
      </c>
      <c r="BC195" s="62">
        <v>23.25</v>
      </c>
      <c r="BD195" s="62">
        <v>12.168506000000001</v>
      </c>
      <c r="BE195" s="57">
        <v>74143300</v>
      </c>
      <c r="BM195" s="63">
        <v>40817</v>
      </c>
      <c r="BN195" s="62">
        <v>31.1</v>
      </c>
      <c r="BO195" s="62">
        <v>36.459999000000003</v>
      </c>
      <c r="BP195" s="62">
        <v>29.57</v>
      </c>
      <c r="BQ195" s="62">
        <v>35</v>
      </c>
      <c r="BR195" s="62">
        <v>35</v>
      </c>
      <c r="BS195" s="57">
        <v>60438600</v>
      </c>
      <c r="CA195" s="63">
        <v>36861</v>
      </c>
      <c r="CB195" s="62">
        <v>59.359763999999998</v>
      </c>
      <c r="CC195" s="62">
        <v>60.949756999999998</v>
      </c>
      <c r="CD195" s="62">
        <v>54.656033000000001</v>
      </c>
      <c r="CE195" s="62">
        <v>58.498516000000002</v>
      </c>
      <c r="CF195" s="62">
        <v>37.150585</v>
      </c>
      <c r="CG195" s="57">
        <v>49121047</v>
      </c>
      <c r="CO195" s="63">
        <v>41640</v>
      </c>
      <c r="CP195" s="62">
        <v>59.740001999999997</v>
      </c>
      <c r="CQ195" s="62">
        <v>62.959999000000003</v>
      </c>
      <c r="CR195" s="62">
        <v>58.470001000000003</v>
      </c>
      <c r="CS195" s="62">
        <v>58.75</v>
      </c>
      <c r="CT195" s="62">
        <v>58.75</v>
      </c>
      <c r="CU195" s="57">
        <v>32426600</v>
      </c>
    </row>
    <row r="196" spans="2:99" x14ac:dyDescent="0.15">
      <c r="B196" s="63">
        <v>36892</v>
      </c>
      <c r="C196" s="57">
        <v>0.265625</v>
      </c>
      <c r="D196" s="57">
        <v>0.40178599999999998</v>
      </c>
      <c r="E196" s="57">
        <v>0.25781300000000001</v>
      </c>
      <c r="F196" s="57">
        <v>0.38616099999999998</v>
      </c>
      <c r="G196" s="57">
        <v>0.332061</v>
      </c>
      <c r="H196" s="57">
        <v>13709460800</v>
      </c>
      <c r="I196" s="63">
        <v>36892</v>
      </c>
      <c r="J196" s="57">
        <v>22.65625</v>
      </c>
      <c r="K196" s="57">
        <v>27.969999000000001</v>
      </c>
      <c r="L196" s="57">
        <v>22.5</v>
      </c>
      <c r="M196" s="57">
        <v>26.91</v>
      </c>
      <c r="N196" s="57">
        <v>16.129822000000001</v>
      </c>
      <c r="O196" s="57">
        <v>295892200</v>
      </c>
      <c r="P196" s="63">
        <v>36892</v>
      </c>
      <c r="Q196" s="57">
        <v>47.703850000000003</v>
      </c>
      <c r="R196" s="57">
        <v>49.946807999999997</v>
      </c>
      <c r="S196" s="57">
        <v>38.677318999999997</v>
      </c>
      <c r="T196" s="57">
        <v>41.226630999999998</v>
      </c>
      <c r="U196" s="57">
        <v>30.801245000000002</v>
      </c>
      <c r="V196" s="57">
        <v>190624471</v>
      </c>
      <c r="W196" s="63">
        <v>36892</v>
      </c>
      <c r="X196" s="57">
        <v>30.46875</v>
      </c>
      <c r="Y196" s="57">
        <v>31.09375</v>
      </c>
      <c r="Z196" s="57">
        <v>27.59375</v>
      </c>
      <c r="AA196" s="57">
        <v>29</v>
      </c>
      <c r="AB196" s="57">
        <v>16.353141999999998</v>
      </c>
      <c r="AC196" s="57">
        <v>174487800</v>
      </c>
      <c r="AK196" s="63">
        <v>40483</v>
      </c>
      <c r="AL196" s="62">
        <v>27.200001</v>
      </c>
      <c r="AM196" s="62">
        <v>28.93</v>
      </c>
      <c r="AN196" s="62">
        <v>26.299999</v>
      </c>
      <c r="AO196" s="62">
        <v>26.83</v>
      </c>
      <c r="AP196" s="62">
        <v>23.382117999999998</v>
      </c>
      <c r="AQ196" s="57">
        <v>45476200</v>
      </c>
      <c r="AR196" s="63">
        <v>36892</v>
      </c>
      <c r="AS196" s="62">
        <v>44.628891000000003</v>
      </c>
      <c r="AT196" s="62">
        <v>51.373814000000003</v>
      </c>
      <c r="AU196" s="62">
        <v>43.898192999999999</v>
      </c>
      <c r="AV196" s="62">
        <v>49.417786</v>
      </c>
      <c r="AW196" s="62">
        <v>19.197835999999999</v>
      </c>
      <c r="AX196" s="57">
        <v>114840192</v>
      </c>
      <c r="AY196" s="63">
        <v>36892</v>
      </c>
      <c r="AZ196" s="62">
        <v>23.4375</v>
      </c>
      <c r="BA196" s="62">
        <v>26.0625</v>
      </c>
      <c r="BB196" s="62">
        <v>20.75</v>
      </c>
      <c r="BC196" s="62">
        <v>23.6</v>
      </c>
      <c r="BD196" s="62">
        <v>12.436598</v>
      </c>
      <c r="BE196" s="57">
        <v>84195200</v>
      </c>
      <c r="BM196" s="63">
        <v>40848</v>
      </c>
      <c r="BN196" s="62">
        <v>34.044998</v>
      </c>
      <c r="BO196" s="62">
        <v>38.130001</v>
      </c>
      <c r="BP196" s="62">
        <v>33.455002</v>
      </c>
      <c r="BQ196" s="62">
        <v>38.090000000000003</v>
      </c>
      <c r="BR196" s="62">
        <v>38.090000000000003</v>
      </c>
      <c r="BS196" s="57">
        <v>42664800</v>
      </c>
      <c r="CA196" s="63">
        <v>36892</v>
      </c>
      <c r="CB196" s="62">
        <v>59.094765000000002</v>
      </c>
      <c r="CC196" s="62">
        <v>61.612254999999998</v>
      </c>
      <c r="CD196" s="62">
        <v>49.621051999999999</v>
      </c>
      <c r="CE196" s="62">
        <v>58.013568999999997</v>
      </c>
      <c r="CF196" s="62">
        <v>36.842606000000004</v>
      </c>
      <c r="CG196" s="57">
        <v>59486747</v>
      </c>
      <c r="CO196" s="63">
        <v>41671</v>
      </c>
      <c r="CP196" s="62">
        <v>58.400002000000001</v>
      </c>
      <c r="CQ196" s="62">
        <v>58.73</v>
      </c>
      <c r="CR196" s="62">
        <v>50.490001999999997</v>
      </c>
      <c r="CS196" s="62">
        <v>55.110000999999997</v>
      </c>
      <c r="CT196" s="62">
        <v>55.110000999999997</v>
      </c>
      <c r="CU196" s="57">
        <v>50083300</v>
      </c>
    </row>
    <row r="197" spans="2:99" x14ac:dyDescent="0.15">
      <c r="B197" s="63">
        <v>36923</v>
      </c>
      <c r="C197" s="57">
        <v>0.36942000000000003</v>
      </c>
      <c r="D197" s="57">
        <v>0.39174100000000001</v>
      </c>
      <c r="E197" s="57">
        <v>0.32142900000000002</v>
      </c>
      <c r="F197" s="57">
        <v>0.32589299999999999</v>
      </c>
      <c r="G197" s="57">
        <v>0.28023599999999999</v>
      </c>
      <c r="H197" s="57">
        <v>7023766400</v>
      </c>
      <c r="I197" s="63">
        <v>36923</v>
      </c>
      <c r="J197" s="57">
        <v>26.950001</v>
      </c>
      <c r="K197" s="57">
        <v>27.475000000000001</v>
      </c>
      <c r="L197" s="57">
        <v>22.825001</v>
      </c>
      <c r="M197" s="57">
        <v>25.35</v>
      </c>
      <c r="N197" s="57">
        <v>15.194761</v>
      </c>
      <c r="O197" s="57">
        <v>215146800</v>
      </c>
      <c r="P197" s="63">
        <v>36923</v>
      </c>
      <c r="Q197" s="57">
        <v>41.226630999999998</v>
      </c>
      <c r="R197" s="57">
        <v>43.721232999999998</v>
      </c>
      <c r="S197" s="57">
        <v>36.666316999999999</v>
      </c>
      <c r="T197" s="57">
        <v>38.408164999999997</v>
      </c>
      <c r="U197" s="57">
        <v>28.739712000000001</v>
      </c>
      <c r="V197" s="57">
        <v>111417571</v>
      </c>
      <c r="W197" s="63">
        <v>36923</v>
      </c>
      <c r="X197" s="57">
        <v>28.75</v>
      </c>
      <c r="Y197" s="57">
        <v>30.495000999999998</v>
      </c>
      <c r="Z197" s="57">
        <v>25.704999999999998</v>
      </c>
      <c r="AA197" s="57">
        <v>26.514999</v>
      </c>
      <c r="AB197" s="57">
        <v>14.951846</v>
      </c>
      <c r="AC197" s="57">
        <v>178171600</v>
      </c>
      <c r="AK197" s="63">
        <v>40513</v>
      </c>
      <c r="AL197" s="62">
        <v>27.17</v>
      </c>
      <c r="AM197" s="62">
        <v>27.709999</v>
      </c>
      <c r="AN197" s="62">
        <v>26.1</v>
      </c>
      <c r="AO197" s="62">
        <v>26.540001</v>
      </c>
      <c r="AP197" s="62">
        <v>23.219189</v>
      </c>
      <c r="AQ197" s="57">
        <v>59324600</v>
      </c>
      <c r="AR197" s="63">
        <v>36923</v>
      </c>
      <c r="AS197" s="62">
        <v>49.192954999999998</v>
      </c>
      <c r="AT197" s="62">
        <v>49.462752999999999</v>
      </c>
      <c r="AU197" s="62">
        <v>42.160252</v>
      </c>
      <c r="AV197" s="62">
        <v>44.516475999999997</v>
      </c>
      <c r="AW197" s="62">
        <v>17.416668000000001</v>
      </c>
      <c r="AX197" s="57">
        <v>100381759</v>
      </c>
      <c r="AY197" s="63">
        <v>36923</v>
      </c>
      <c r="AZ197" s="62">
        <v>23.35</v>
      </c>
      <c r="BA197" s="62">
        <v>24.379999000000002</v>
      </c>
      <c r="BB197" s="62">
        <v>21.76</v>
      </c>
      <c r="BC197" s="62">
        <v>23.200001</v>
      </c>
      <c r="BD197" s="62">
        <v>12.225806</v>
      </c>
      <c r="BE197" s="57">
        <v>57411400</v>
      </c>
      <c r="BM197" s="63">
        <v>40878</v>
      </c>
      <c r="BN197" s="62">
        <v>38.189999</v>
      </c>
      <c r="BO197" s="62">
        <v>39.07</v>
      </c>
      <c r="BP197" s="62">
        <v>36.229999999999997</v>
      </c>
      <c r="BQ197" s="62">
        <v>37.904998999999997</v>
      </c>
      <c r="BR197" s="62">
        <v>37.904998999999997</v>
      </c>
      <c r="BS197" s="57">
        <v>23707600</v>
      </c>
      <c r="CA197" s="63">
        <v>36923</v>
      </c>
      <c r="CB197" s="62">
        <v>57.451771000000001</v>
      </c>
      <c r="CC197" s="62">
        <v>58.257365999999998</v>
      </c>
      <c r="CD197" s="62">
        <v>50.667797</v>
      </c>
      <c r="CE197" s="62">
        <v>54.886581</v>
      </c>
      <c r="CF197" s="62">
        <v>34.97813</v>
      </c>
      <c r="CG197" s="57">
        <v>39761952</v>
      </c>
      <c r="CO197" s="63">
        <v>41699</v>
      </c>
      <c r="CP197" s="62">
        <v>54.709999000000003</v>
      </c>
      <c r="CQ197" s="62">
        <v>56.66</v>
      </c>
      <c r="CR197" s="62">
        <v>48.549999</v>
      </c>
      <c r="CS197" s="62">
        <v>53.91</v>
      </c>
      <c r="CT197" s="62">
        <v>53.91</v>
      </c>
      <c r="CU197" s="57">
        <v>38428600</v>
      </c>
    </row>
    <row r="198" spans="2:99" x14ac:dyDescent="0.15">
      <c r="B198" s="63">
        <v>36951</v>
      </c>
      <c r="C198" s="57">
        <v>0.31807999999999997</v>
      </c>
      <c r="D198" s="57">
        <v>0.42410700000000001</v>
      </c>
      <c r="E198" s="57">
        <v>0.30692000000000003</v>
      </c>
      <c r="F198" s="57">
        <v>0.39410699999999999</v>
      </c>
      <c r="G198" s="57">
        <v>0.33889399999999997</v>
      </c>
      <c r="H198" s="57">
        <v>10799062400</v>
      </c>
      <c r="I198" s="63">
        <v>36951</v>
      </c>
      <c r="J198" s="57">
        <v>24.424999</v>
      </c>
      <c r="K198" s="57">
        <v>27.379999000000002</v>
      </c>
      <c r="L198" s="57">
        <v>23.774999999999999</v>
      </c>
      <c r="M198" s="57">
        <v>27.375</v>
      </c>
      <c r="N198" s="57">
        <v>16.589169999999999</v>
      </c>
      <c r="O198" s="57">
        <v>312427600</v>
      </c>
      <c r="P198" s="63">
        <v>36951</v>
      </c>
      <c r="Q198" s="57">
        <v>38.058044000000002</v>
      </c>
      <c r="R198" s="57">
        <v>39.537300000000002</v>
      </c>
      <c r="S198" s="57">
        <v>29.760200999999999</v>
      </c>
      <c r="T198" s="57">
        <v>36.149890999999997</v>
      </c>
      <c r="U198" s="57">
        <v>27.049911000000002</v>
      </c>
      <c r="V198" s="57">
        <v>208519366</v>
      </c>
      <c r="W198" s="63">
        <v>36951</v>
      </c>
      <c r="X198" s="57">
        <v>26.514999</v>
      </c>
      <c r="Y198" s="57">
        <v>26.950001</v>
      </c>
      <c r="Z198" s="57">
        <v>21.879999000000002</v>
      </c>
      <c r="AA198" s="57">
        <v>22.58</v>
      </c>
      <c r="AB198" s="57">
        <v>12.732892</v>
      </c>
      <c r="AC198" s="57">
        <v>260465800</v>
      </c>
      <c r="AK198" s="63">
        <v>40544</v>
      </c>
      <c r="AL198" s="62">
        <v>26.82</v>
      </c>
      <c r="AM198" s="62">
        <v>30.09</v>
      </c>
      <c r="AN198" s="62">
        <v>26.49</v>
      </c>
      <c r="AO198" s="62">
        <v>29.370000999999998</v>
      </c>
      <c r="AP198" s="62">
        <v>25.695091000000001</v>
      </c>
      <c r="AQ198" s="57">
        <v>55811400</v>
      </c>
      <c r="AR198" s="63">
        <v>36951</v>
      </c>
      <c r="AS198" s="62">
        <v>44.336613</v>
      </c>
      <c r="AT198" s="62">
        <v>45.415798000000002</v>
      </c>
      <c r="AU198" s="62">
        <v>39.390338999999997</v>
      </c>
      <c r="AV198" s="62">
        <v>44.336613</v>
      </c>
      <c r="AW198" s="62">
        <v>17.346299999999999</v>
      </c>
      <c r="AX198" s="57">
        <v>115968266</v>
      </c>
      <c r="AY198" s="63">
        <v>36951</v>
      </c>
      <c r="AZ198" s="62">
        <v>24</v>
      </c>
      <c r="BA198" s="62">
        <v>24</v>
      </c>
      <c r="BB198" s="62">
        <v>18.489999999999998</v>
      </c>
      <c r="BC198" s="62">
        <v>23.200001</v>
      </c>
      <c r="BD198" s="62">
        <v>12.225806</v>
      </c>
      <c r="BE198" s="57">
        <v>108091600</v>
      </c>
      <c r="BM198" s="63">
        <v>40909</v>
      </c>
      <c r="BN198" s="62">
        <v>38.654998999999997</v>
      </c>
      <c r="BO198" s="62">
        <v>41.564999</v>
      </c>
      <c r="BP198" s="62">
        <v>38.299999</v>
      </c>
      <c r="BQ198" s="62">
        <v>40.904998999999997</v>
      </c>
      <c r="BR198" s="62">
        <v>40.904998999999997</v>
      </c>
      <c r="BS198" s="57">
        <v>21165200</v>
      </c>
      <c r="CA198" s="63">
        <v>36951</v>
      </c>
      <c r="CB198" s="62">
        <v>54.907780000000002</v>
      </c>
      <c r="CC198" s="62">
        <v>55.617977000000003</v>
      </c>
      <c r="CD198" s="62">
        <v>42.55883</v>
      </c>
      <c r="CE198" s="62">
        <v>52.194190999999996</v>
      </c>
      <c r="CF198" s="62">
        <v>33.262332999999998</v>
      </c>
      <c r="CG198" s="57">
        <v>77466818</v>
      </c>
      <c r="CO198" s="63">
        <v>41730</v>
      </c>
      <c r="CP198" s="62">
        <v>54.080002</v>
      </c>
      <c r="CQ198" s="62">
        <v>54.470001000000003</v>
      </c>
      <c r="CR198" s="62">
        <v>46.450001</v>
      </c>
      <c r="CS198" s="62">
        <v>47.18</v>
      </c>
      <c r="CT198" s="62">
        <v>47.18</v>
      </c>
      <c r="CU198" s="57">
        <v>39983400</v>
      </c>
    </row>
    <row r="199" spans="2:99" x14ac:dyDescent="0.15">
      <c r="B199" s="63">
        <v>36982</v>
      </c>
      <c r="C199" s="57">
        <v>0.39446399999999998</v>
      </c>
      <c r="D199" s="57">
        <v>0.48428599999999999</v>
      </c>
      <c r="E199" s="57">
        <v>0.33482099999999998</v>
      </c>
      <c r="F199" s="57">
        <v>0.455179</v>
      </c>
      <c r="G199" s="57">
        <v>0.39140999999999998</v>
      </c>
      <c r="H199" s="57">
        <v>11158991200</v>
      </c>
      <c r="I199" s="63">
        <v>36982</v>
      </c>
      <c r="J199" s="57">
        <v>27.225000000000001</v>
      </c>
      <c r="K199" s="57">
        <v>28.745000999999998</v>
      </c>
      <c r="L199" s="57">
        <v>24.325001</v>
      </c>
      <c r="M199" s="57">
        <v>28</v>
      </c>
      <c r="N199" s="57">
        <v>16.967924</v>
      </c>
      <c r="O199" s="57">
        <v>264257600</v>
      </c>
      <c r="P199" s="63">
        <v>36982</v>
      </c>
      <c r="Q199" s="57">
        <v>33.217635999999999</v>
      </c>
      <c r="R199" s="57">
        <v>39.388500000000001</v>
      </c>
      <c r="S199" s="57">
        <v>31.475788000000001</v>
      </c>
      <c r="T199" s="57">
        <v>37.147731999999998</v>
      </c>
      <c r="U199" s="57">
        <v>27.796568000000001</v>
      </c>
      <c r="V199" s="57">
        <v>140443164</v>
      </c>
      <c r="W199" s="63">
        <v>36982</v>
      </c>
      <c r="X199" s="57">
        <v>22.58</v>
      </c>
      <c r="Y199" s="57">
        <v>24.225000000000001</v>
      </c>
      <c r="Z199" s="57">
        <v>21.184999000000001</v>
      </c>
      <c r="AA199" s="57">
        <v>23.094999000000001</v>
      </c>
      <c r="AB199" s="57">
        <v>13.070259999999999</v>
      </c>
      <c r="AC199" s="57">
        <v>186970000</v>
      </c>
      <c r="AK199" s="63">
        <v>40575</v>
      </c>
      <c r="AL199" s="62">
        <v>29.610001</v>
      </c>
      <c r="AM199" s="62">
        <v>32.130001</v>
      </c>
      <c r="AN199" s="62">
        <v>28.59</v>
      </c>
      <c r="AO199" s="62">
        <v>31.9</v>
      </c>
      <c r="AP199" s="62">
        <v>27.908515999999999</v>
      </c>
      <c r="AQ199" s="57">
        <v>37548100</v>
      </c>
      <c r="AR199" s="63">
        <v>36982</v>
      </c>
      <c r="AS199" s="62">
        <v>44.741306000000002</v>
      </c>
      <c r="AT199" s="62">
        <v>50.901668999999998</v>
      </c>
      <c r="AU199" s="62">
        <v>42.268169</v>
      </c>
      <c r="AV199" s="62">
        <v>49.525703</v>
      </c>
      <c r="AW199" s="62">
        <v>19.376487999999998</v>
      </c>
      <c r="AX199" s="57">
        <v>131028930</v>
      </c>
      <c r="AY199" s="63">
        <v>36982</v>
      </c>
      <c r="AZ199" s="62">
        <v>23.200001</v>
      </c>
      <c r="BA199" s="62">
        <v>23.6</v>
      </c>
      <c r="BB199" s="62">
        <v>20.809999000000001</v>
      </c>
      <c r="BC199" s="62">
        <v>21.18</v>
      </c>
      <c r="BD199" s="62">
        <v>11.251756</v>
      </c>
      <c r="BE199" s="57">
        <v>90043700</v>
      </c>
      <c r="BM199" s="63">
        <v>40940</v>
      </c>
      <c r="BN199" s="62">
        <v>41.360000999999997</v>
      </c>
      <c r="BO199" s="62">
        <v>44.450001</v>
      </c>
      <c r="BP199" s="62">
        <v>41.174999</v>
      </c>
      <c r="BQ199" s="62">
        <v>43.275002000000001</v>
      </c>
      <c r="BR199" s="62">
        <v>43.275002000000001</v>
      </c>
      <c r="BS199" s="57">
        <v>31191800</v>
      </c>
      <c r="CA199" s="63">
        <v>36982</v>
      </c>
      <c r="CB199" s="62">
        <v>52.194190999999996</v>
      </c>
      <c r="CC199" s="62">
        <v>56.338776000000003</v>
      </c>
      <c r="CD199" s="62">
        <v>49.417003999999999</v>
      </c>
      <c r="CE199" s="62">
        <v>53.211787999999999</v>
      </c>
      <c r="CF199" s="62">
        <v>33.910812</v>
      </c>
      <c r="CG199" s="57">
        <v>50550863</v>
      </c>
      <c r="CO199" s="63">
        <v>41760</v>
      </c>
      <c r="CP199" s="62">
        <v>47.32</v>
      </c>
      <c r="CQ199" s="62">
        <v>50.59</v>
      </c>
      <c r="CR199" s="62">
        <v>46.540000999999997</v>
      </c>
      <c r="CS199" s="62">
        <v>50.080002</v>
      </c>
      <c r="CT199" s="62">
        <v>50.080002</v>
      </c>
      <c r="CU199" s="57">
        <v>27237800</v>
      </c>
    </row>
    <row r="200" spans="2:99" x14ac:dyDescent="0.15">
      <c r="B200" s="63">
        <v>37012</v>
      </c>
      <c r="C200" s="57">
        <v>0.45374999999999999</v>
      </c>
      <c r="D200" s="57">
        <v>0.47678599999999999</v>
      </c>
      <c r="E200" s="57">
        <v>0.34464299999999998</v>
      </c>
      <c r="F200" s="57">
        <v>0.35625000000000001</v>
      </c>
      <c r="G200" s="57">
        <v>0.30634</v>
      </c>
      <c r="H200" s="57">
        <v>7468434400</v>
      </c>
      <c r="I200" s="63">
        <v>37012</v>
      </c>
      <c r="J200" s="57">
        <v>27.875</v>
      </c>
      <c r="K200" s="57">
        <v>30</v>
      </c>
      <c r="L200" s="57">
        <v>26.725000000000001</v>
      </c>
      <c r="M200" s="57">
        <v>29.625</v>
      </c>
      <c r="N200" s="57">
        <v>17.952663000000001</v>
      </c>
      <c r="O200" s="57">
        <v>227113600</v>
      </c>
      <c r="P200" s="63">
        <v>37012</v>
      </c>
      <c r="Q200" s="57">
        <v>36.928905</v>
      </c>
      <c r="R200" s="57">
        <v>40.745215999999999</v>
      </c>
      <c r="S200" s="57">
        <v>35.449649999999998</v>
      </c>
      <c r="T200" s="57">
        <v>36.867637999999999</v>
      </c>
      <c r="U200" s="57">
        <v>27.645202999999999</v>
      </c>
      <c r="V200" s="57">
        <v>120791957</v>
      </c>
      <c r="W200" s="63">
        <v>37012</v>
      </c>
      <c r="X200" s="57">
        <v>23.094999000000001</v>
      </c>
      <c r="Y200" s="57">
        <v>24.674999</v>
      </c>
      <c r="Z200" s="57">
        <v>22.299999</v>
      </c>
      <c r="AA200" s="57">
        <v>23.700001</v>
      </c>
      <c r="AB200" s="57">
        <v>13.412649999999999</v>
      </c>
      <c r="AC200" s="57">
        <v>166729400</v>
      </c>
      <c r="AK200" s="63">
        <v>40603</v>
      </c>
      <c r="AL200" s="62">
        <v>31.940000999999999</v>
      </c>
      <c r="AM200" s="62">
        <v>34.740001999999997</v>
      </c>
      <c r="AN200" s="62">
        <v>30.84</v>
      </c>
      <c r="AO200" s="62">
        <v>33.909999999999997</v>
      </c>
      <c r="AP200" s="62">
        <v>29.778926999999999</v>
      </c>
      <c r="AQ200" s="57">
        <v>52796200</v>
      </c>
      <c r="AR200" s="63">
        <v>37012</v>
      </c>
      <c r="AS200" s="62">
        <v>49.372818000000002</v>
      </c>
      <c r="AT200" s="62">
        <v>51.252403000000001</v>
      </c>
      <c r="AU200" s="62">
        <v>47.304378999999997</v>
      </c>
      <c r="AV200" s="62">
        <v>49.327854000000002</v>
      </c>
      <c r="AW200" s="62">
        <v>19.450351999999999</v>
      </c>
      <c r="AX200" s="57">
        <v>140471592</v>
      </c>
      <c r="AY200" s="63">
        <v>37012</v>
      </c>
      <c r="AZ200" s="62">
        <v>21.4</v>
      </c>
      <c r="BA200" s="62">
        <v>22.92</v>
      </c>
      <c r="BB200" s="62">
        <v>20.709999</v>
      </c>
      <c r="BC200" s="62">
        <v>22.299999</v>
      </c>
      <c r="BD200" s="62">
        <v>11.846747000000001</v>
      </c>
      <c r="BE200" s="57">
        <v>98948600</v>
      </c>
      <c r="BM200" s="63">
        <v>40969</v>
      </c>
      <c r="BN200" s="62">
        <v>43.334999000000003</v>
      </c>
      <c r="BO200" s="62">
        <v>45.209999000000003</v>
      </c>
      <c r="BP200" s="62">
        <v>42.654998999999997</v>
      </c>
      <c r="BQ200" s="62">
        <v>45.084999000000003</v>
      </c>
      <c r="BR200" s="62">
        <v>45.084999000000003</v>
      </c>
      <c r="BS200" s="57">
        <v>26288000</v>
      </c>
      <c r="CA200" s="63">
        <v>37012</v>
      </c>
      <c r="CB200" s="62">
        <v>53.169387999999998</v>
      </c>
      <c r="CC200" s="62">
        <v>58.617767000000001</v>
      </c>
      <c r="CD200" s="62">
        <v>52.384990999999999</v>
      </c>
      <c r="CE200" s="62">
        <v>57.886367999999997</v>
      </c>
      <c r="CF200" s="62">
        <v>37.022452999999999</v>
      </c>
      <c r="CG200" s="57">
        <v>33683626</v>
      </c>
      <c r="CO200" s="63">
        <v>41791</v>
      </c>
      <c r="CP200" s="62">
        <v>50.07</v>
      </c>
      <c r="CQ200" s="62">
        <v>51.950001</v>
      </c>
      <c r="CR200" s="62">
        <v>48.349997999999999</v>
      </c>
      <c r="CS200" s="62">
        <v>48.810001</v>
      </c>
      <c r="CT200" s="62">
        <v>48.810001</v>
      </c>
      <c r="CU200" s="57">
        <v>23096300</v>
      </c>
    </row>
    <row r="201" spans="2:99" x14ac:dyDescent="0.15">
      <c r="B201" s="63">
        <v>37043</v>
      </c>
      <c r="C201" s="57">
        <v>0.35946400000000001</v>
      </c>
      <c r="D201" s="57">
        <v>0.448214</v>
      </c>
      <c r="E201" s="57">
        <v>0.34553600000000001</v>
      </c>
      <c r="F201" s="57">
        <v>0.41517900000000002</v>
      </c>
      <c r="G201" s="57">
        <v>0.357014</v>
      </c>
      <c r="H201" s="57">
        <v>7638265600</v>
      </c>
      <c r="I201" s="63">
        <v>37043</v>
      </c>
      <c r="J201" s="57">
        <v>29.75</v>
      </c>
      <c r="K201" s="57">
        <v>31.09</v>
      </c>
      <c r="L201" s="57">
        <v>28.57</v>
      </c>
      <c r="M201" s="57">
        <v>30.014999</v>
      </c>
      <c r="N201" s="57">
        <v>18.361526000000001</v>
      </c>
      <c r="O201" s="57">
        <v>241929000</v>
      </c>
      <c r="P201" s="63">
        <v>37043</v>
      </c>
      <c r="Q201" s="57">
        <v>36.867637999999999</v>
      </c>
      <c r="R201" s="57">
        <v>37.681663999999998</v>
      </c>
      <c r="S201" s="57">
        <v>33.375191000000001</v>
      </c>
      <c r="T201" s="57">
        <v>33.961638999999998</v>
      </c>
      <c r="U201" s="57">
        <v>25.466137</v>
      </c>
      <c r="V201" s="57">
        <v>126568262</v>
      </c>
      <c r="W201" s="63">
        <v>37043</v>
      </c>
      <c r="X201" s="57">
        <v>23.700001</v>
      </c>
      <c r="Y201" s="57">
        <v>23.950001</v>
      </c>
      <c r="Z201" s="57">
        <v>21.295000000000002</v>
      </c>
      <c r="AA201" s="57">
        <v>22.5</v>
      </c>
      <c r="AB201" s="57">
        <v>12.733530999999999</v>
      </c>
      <c r="AC201" s="57">
        <v>187487200</v>
      </c>
      <c r="AK201" s="63">
        <v>40634</v>
      </c>
      <c r="AL201" s="62">
        <v>34.299999</v>
      </c>
      <c r="AM201" s="62">
        <v>39.650002000000001</v>
      </c>
      <c r="AN201" s="62">
        <v>34.259998000000003</v>
      </c>
      <c r="AO201" s="62">
        <v>39.139999000000003</v>
      </c>
      <c r="AP201" s="62">
        <v>34.371780000000001</v>
      </c>
      <c r="AQ201" s="57">
        <v>44779400</v>
      </c>
      <c r="AR201" s="63">
        <v>37043</v>
      </c>
      <c r="AS201" s="62">
        <v>49.282887000000002</v>
      </c>
      <c r="AT201" s="62">
        <v>50.173217999999999</v>
      </c>
      <c r="AU201" s="62">
        <v>45.955395000000003</v>
      </c>
      <c r="AV201" s="62">
        <v>48.113765999999998</v>
      </c>
      <c r="AW201" s="62">
        <v>18.971636</v>
      </c>
      <c r="AX201" s="57">
        <v>103426718</v>
      </c>
      <c r="AY201" s="63">
        <v>37043</v>
      </c>
      <c r="AZ201" s="62">
        <v>22.299999</v>
      </c>
      <c r="BA201" s="62">
        <v>23.6</v>
      </c>
      <c r="BB201" s="62">
        <v>21</v>
      </c>
      <c r="BC201" s="62">
        <v>22.790001</v>
      </c>
      <c r="BD201" s="62">
        <v>12.107063</v>
      </c>
      <c r="BE201" s="57">
        <v>93363900</v>
      </c>
      <c r="BM201" s="63">
        <v>41000</v>
      </c>
      <c r="BN201" s="62">
        <v>45</v>
      </c>
      <c r="BO201" s="62">
        <v>45.049999</v>
      </c>
      <c r="BP201" s="62">
        <v>42.174999</v>
      </c>
      <c r="BQ201" s="62">
        <v>44.290000999999997</v>
      </c>
      <c r="BR201" s="62">
        <v>44.290000999999997</v>
      </c>
      <c r="BS201" s="57">
        <v>25664200</v>
      </c>
      <c r="CA201" s="63">
        <v>37043</v>
      </c>
      <c r="CB201" s="62">
        <v>57.886367999999997</v>
      </c>
      <c r="CC201" s="62">
        <v>58.670765000000003</v>
      </c>
      <c r="CD201" s="62">
        <v>50.095402</v>
      </c>
      <c r="CE201" s="62">
        <v>50.879795000000001</v>
      </c>
      <c r="CF201" s="62">
        <v>32.541245000000004</v>
      </c>
      <c r="CG201" s="57">
        <v>44043290</v>
      </c>
      <c r="CO201" s="63">
        <v>41821</v>
      </c>
      <c r="CP201" s="62">
        <v>48.799999</v>
      </c>
      <c r="CQ201" s="62">
        <v>56.330002</v>
      </c>
      <c r="CR201" s="62">
        <v>48.5</v>
      </c>
      <c r="CS201" s="62">
        <v>54.049999</v>
      </c>
      <c r="CT201" s="62">
        <v>54.049999</v>
      </c>
      <c r="CU201" s="57">
        <v>30496000</v>
      </c>
    </row>
    <row r="202" spans="2:99" x14ac:dyDescent="0.15">
      <c r="B202" s="63">
        <v>37073</v>
      </c>
      <c r="C202" s="57">
        <v>0.42214299999999999</v>
      </c>
      <c r="D202" s="57">
        <v>0.45035700000000001</v>
      </c>
      <c r="E202" s="57">
        <v>0.31874999999999998</v>
      </c>
      <c r="F202" s="57">
        <v>0.335536</v>
      </c>
      <c r="G202" s="57">
        <v>0.28852800000000001</v>
      </c>
      <c r="H202" s="57">
        <v>8655102400</v>
      </c>
      <c r="I202" s="63">
        <v>37073</v>
      </c>
      <c r="J202" s="57">
        <v>30.014999</v>
      </c>
      <c r="K202" s="57">
        <v>32.349997999999999</v>
      </c>
      <c r="L202" s="57">
        <v>27.594999000000001</v>
      </c>
      <c r="M202" s="57">
        <v>31.809999000000001</v>
      </c>
      <c r="N202" s="57">
        <v>19.459610000000001</v>
      </c>
      <c r="O202" s="57">
        <v>222548200</v>
      </c>
      <c r="P202" s="63">
        <v>37073</v>
      </c>
      <c r="Q202" s="57">
        <v>34.136699999999998</v>
      </c>
      <c r="R202" s="57">
        <v>35.712237999999999</v>
      </c>
      <c r="S202" s="57">
        <v>32.035980000000002</v>
      </c>
      <c r="T202" s="57">
        <v>35.300849999999997</v>
      </c>
      <c r="U202" s="57">
        <v>26.470344999999998</v>
      </c>
      <c r="V202" s="57">
        <v>101112074</v>
      </c>
      <c r="W202" s="63">
        <v>37073</v>
      </c>
      <c r="X202" s="57">
        <v>22.5</v>
      </c>
      <c r="Y202" s="57">
        <v>23.6</v>
      </c>
      <c r="Z202" s="57">
        <v>21.825001</v>
      </c>
      <c r="AA202" s="57">
        <v>22.299999</v>
      </c>
      <c r="AB202" s="57">
        <v>12.670025000000001</v>
      </c>
      <c r="AC202" s="57">
        <v>146439600</v>
      </c>
      <c r="AK202" s="63">
        <v>40664</v>
      </c>
      <c r="AL202" s="62">
        <v>39.43</v>
      </c>
      <c r="AM202" s="62">
        <v>39.919998</v>
      </c>
      <c r="AN202" s="62">
        <v>37.490001999999997</v>
      </c>
      <c r="AO202" s="62">
        <v>39.909999999999997</v>
      </c>
      <c r="AP202" s="62">
        <v>35.047969999999999</v>
      </c>
      <c r="AQ202" s="57">
        <v>48056600</v>
      </c>
      <c r="AR202" s="63">
        <v>37073</v>
      </c>
      <c r="AS202" s="62">
        <v>48.113765999999998</v>
      </c>
      <c r="AT202" s="62">
        <v>51.621124000000002</v>
      </c>
      <c r="AU202" s="62">
        <v>47.736052999999998</v>
      </c>
      <c r="AV202" s="62">
        <v>48.698326000000002</v>
      </c>
      <c r="AW202" s="62">
        <v>19.202137</v>
      </c>
      <c r="AX202" s="57">
        <v>114074505</v>
      </c>
      <c r="AY202" s="63">
        <v>37073</v>
      </c>
      <c r="AZ202" s="62">
        <v>22.950001</v>
      </c>
      <c r="BA202" s="62">
        <v>24.09</v>
      </c>
      <c r="BB202" s="62">
        <v>21.940000999999999</v>
      </c>
      <c r="BC202" s="62">
        <v>23.74</v>
      </c>
      <c r="BD202" s="62">
        <v>12.718244</v>
      </c>
      <c r="BE202" s="57">
        <v>98956200</v>
      </c>
      <c r="BM202" s="63">
        <v>41030</v>
      </c>
      <c r="BN202" s="62">
        <v>44.375</v>
      </c>
      <c r="BO202" s="62">
        <v>45.040000999999997</v>
      </c>
      <c r="BP202" s="62">
        <v>38.904998999999997</v>
      </c>
      <c r="BQ202" s="62">
        <v>40.625</v>
      </c>
      <c r="BR202" s="62">
        <v>40.625</v>
      </c>
      <c r="BS202" s="57">
        <v>64137800</v>
      </c>
      <c r="CA202" s="63">
        <v>37073</v>
      </c>
      <c r="CB202" s="62">
        <v>50.879795000000001</v>
      </c>
      <c r="CC202" s="62">
        <v>52.787787999999999</v>
      </c>
      <c r="CD202" s="62">
        <v>44.042824000000003</v>
      </c>
      <c r="CE202" s="62">
        <v>47.551411000000002</v>
      </c>
      <c r="CF202" s="62">
        <v>30.412517999999999</v>
      </c>
      <c r="CG202" s="57">
        <v>73449351</v>
      </c>
      <c r="CO202" s="63">
        <v>41852</v>
      </c>
      <c r="CP202" s="62">
        <v>54.41</v>
      </c>
      <c r="CQ202" s="62">
        <v>57.43</v>
      </c>
      <c r="CR202" s="62">
        <v>52.75</v>
      </c>
      <c r="CS202" s="62">
        <v>57.080002</v>
      </c>
      <c r="CT202" s="62">
        <v>57.080002</v>
      </c>
      <c r="CU202" s="57">
        <v>21122300</v>
      </c>
    </row>
    <row r="203" spans="2:99" x14ac:dyDescent="0.15">
      <c r="B203" s="63">
        <v>37104</v>
      </c>
      <c r="C203" s="57">
        <v>0.33946399999999999</v>
      </c>
      <c r="D203" s="57">
        <v>0.35535699999999998</v>
      </c>
      <c r="E203" s="57">
        <v>0.30857099999999998</v>
      </c>
      <c r="F203" s="57">
        <v>0.33124999999999999</v>
      </c>
      <c r="G203" s="57">
        <v>0.28484300000000001</v>
      </c>
      <c r="H203" s="57">
        <v>5129359200</v>
      </c>
      <c r="I203" s="63">
        <v>37104</v>
      </c>
      <c r="J203" s="57">
        <v>31.864999999999998</v>
      </c>
      <c r="K203" s="57">
        <v>32.770000000000003</v>
      </c>
      <c r="L203" s="57">
        <v>29.879999000000002</v>
      </c>
      <c r="M203" s="57">
        <v>30.75</v>
      </c>
      <c r="N203" s="57">
        <v>18.811160999999998</v>
      </c>
      <c r="O203" s="57">
        <v>209557200</v>
      </c>
      <c r="P203" s="63">
        <v>37104</v>
      </c>
      <c r="Q203" s="57">
        <v>35.344611999999998</v>
      </c>
      <c r="R203" s="57">
        <v>36.692577</v>
      </c>
      <c r="S203" s="57">
        <v>31.073150999999999</v>
      </c>
      <c r="T203" s="57">
        <v>31.878426000000001</v>
      </c>
      <c r="U203" s="57">
        <v>23.952545000000001</v>
      </c>
      <c r="V203" s="57">
        <v>100526333</v>
      </c>
      <c r="W203" s="63">
        <v>37104</v>
      </c>
      <c r="X203" s="57">
        <v>22.35</v>
      </c>
      <c r="Y203" s="57">
        <v>24.924999</v>
      </c>
      <c r="Z203" s="57">
        <v>21.75</v>
      </c>
      <c r="AA203" s="57">
        <v>24.334999</v>
      </c>
      <c r="AB203" s="57">
        <v>13.826228</v>
      </c>
      <c r="AC203" s="57">
        <v>203277800</v>
      </c>
      <c r="AK203" s="63">
        <v>40695</v>
      </c>
      <c r="AL203" s="62">
        <v>39.689999</v>
      </c>
      <c r="AM203" s="62">
        <v>41.93</v>
      </c>
      <c r="AN203" s="62">
        <v>35.130001</v>
      </c>
      <c r="AO203" s="62">
        <v>38.349997999999999</v>
      </c>
      <c r="AP203" s="62">
        <v>33.801029</v>
      </c>
      <c r="AQ203" s="57">
        <v>77240800</v>
      </c>
      <c r="AR203" s="63">
        <v>37104</v>
      </c>
      <c r="AS203" s="62">
        <v>49.013088000000003</v>
      </c>
      <c r="AT203" s="62">
        <v>50.353081000000003</v>
      </c>
      <c r="AU203" s="62">
        <v>44.516475999999997</v>
      </c>
      <c r="AV203" s="62">
        <v>44.966137000000003</v>
      </c>
      <c r="AW203" s="62">
        <v>17.857821999999999</v>
      </c>
      <c r="AX203" s="57">
        <v>101107638</v>
      </c>
      <c r="AY203" s="63">
        <v>37104</v>
      </c>
      <c r="AZ203" s="62">
        <v>23.75</v>
      </c>
      <c r="BA203" s="62">
        <v>25.24</v>
      </c>
      <c r="BB203" s="62">
        <v>23.51</v>
      </c>
      <c r="BC203" s="62">
        <v>24.24</v>
      </c>
      <c r="BD203" s="62">
        <v>12.986108</v>
      </c>
      <c r="BE203" s="57">
        <v>110650900</v>
      </c>
      <c r="BM203" s="63">
        <v>41061</v>
      </c>
      <c r="BN203" s="62">
        <v>40.014999000000003</v>
      </c>
      <c r="BO203" s="62">
        <v>49.104999999999997</v>
      </c>
      <c r="BP203" s="62">
        <v>40.005001</v>
      </c>
      <c r="BQ203" s="62">
        <v>49.104999999999997</v>
      </c>
      <c r="BR203" s="62">
        <v>49.104999999999997</v>
      </c>
      <c r="BS203" s="57">
        <v>39482800</v>
      </c>
      <c r="CA203" s="63">
        <v>37104</v>
      </c>
      <c r="CB203" s="62">
        <v>47.699809999999999</v>
      </c>
      <c r="CC203" s="62">
        <v>48.971806000000001</v>
      </c>
      <c r="CD203" s="62">
        <v>41.604835999999999</v>
      </c>
      <c r="CE203" s="62">
        <v>42.081833000000003</v>
      </c>
      <c r="CF203" s="62">
        <v>27.028804999999998</v>
      </c>
      <c r="CG203" s="57">
        <v>50370484</v>
      </c>
      <c r="CO203" s="63">
        <v>41883</v>
      </c>
      <c r="CP203" s="62">
        <v>57.380001</v>
      </c>
      <c r="CQ203" s="62">
        <v>57.57</v>
      </c>
      <c r="CR203" s="62">
        <v>54.810001</v>
      </c>
      <c r="CS203" s="62">
        <v>55.119999</v>
      </c>
      <c r="CT203" s="62">
        <v>55.119999</v>
      </c>
      <c r="CU203" s="57">
        <v>26848100</v>
      </c>
    </row>
    <row r="204" spans="2:99" x14ac:dyDescent="0.15">
      <c r="B204" s="63">
        <v>37135</v>
      </c>
      <c r="C204" s="57">
        <v>0.33035700000000001</v>
      </c>
      <c r="D204" s="57">
        <v>0.34071400000000002</v>
      </c>
      <c r="E204" s="57">
        <v>0.26214300000000001</v>
      </c>
      <c r="F204" s="57">
        <v>0.27696399999999999</v>
      </c>
      <c r="G204" s="57">
        <v>0.23816200000000001</v>
      </c>
      <c r="H204" s="57">
        <v>5531523200</v>
      </c>
      <c r="I204" s="63">
        <v>37135</v>
      </c>
      <c r="J204" s="57">
        <v>30.375</v>
      </c>
      <c r="K204" s="57">
        <v>31.395</v>
      </c>
      <c r="L204" s="57">
        <v>25.125</v>
      </c>
      <c r="M204" s="57">
        <v>29.200001</v>
      </c>
      <c r="N204" s="57">
        <v>17.862950999999999</v>
      </c>
      <c r="O204" s="57">
        <v>279514600</v>
      </c>
      <c r="P204" s="63">
        <v>37135</v>
      </c>
      <c r="Q204" s="57">
        <v>31.598330000000001</v>
      </c>
      <c r="R204" s="57">
        <v>32.604922999999999</v>
      </c>
      <c r="S204" s="57">
        <v>21.182261</v>
      </c>
      <c r="T204" s="57">
        <v>25.436218</v>
      </c>
      <c r="U204" s="57">
        <v>19.112057</v>
      </c>
      <c r="V204" s="57">
        <v>208373928</v>
      </c>
      <c r="W204" s="63">
        <v>37135</v>
      </c>
      <c r="X204" s="57">
        <v>24.459999</v>
      </c>
      <c r="Y204" s="57">
        <v>25.35</v>
      </c>
      <c r="Z204" s="57">
        <v>22.625</v>
      </c>
      <c r="AA204" s="57">
        <v>23.424999</v>
      </c>
      <c r="AB204" s="57">
        <v>13.309201</v>
      </c>
      <c r="AC204" s="57">
        <v>215306200</v>
      </c>
      <c r="AK204" s="63">
        <v>40725</v>
      </c>
      <c r="AL204" s="62">
        <v>38.340000000000003</v>
      </c>
      <c r="AM204" s="62">
        <v>40.279998999999997</v>
      </c>
      <c r="AN204" s="62">
        <v>34.610000999999997</v>
      </c>
      <c r="AO204" s="62">
        <v>35.610000999999997</v>
      </c>
      <c r="AP204" s="62">
        <v>31.386057000000001</v>
      </c>
      <c r="AQ204" s="57">
        <v>59327400</v>
      </c>
      <c r="AR204" s="63">
        <v>37135</v>
      </c>
      <c r="AS204" s="62">
        <v>45.146003999999998</v>
      </c>
      <c r="AT204" s="62">
        <v>49.201946</v>
      </c>
      <c r="AU204" s="62">
        <v>43.455275999999998</v>
      </c>
      <c r="AV204" s="62">
        <v>48.662354000000001</v>
      </c>
      <c r="AW204" s="62">
        <v>19.325728999999999</v>
      </c>
      <c r="AX204" s="57">
        <v>137632011</v>
      </c>
      <c r="AY204" s="63">
        <v>37135</v>
      </c>
      <c r="AZ204" s="62">
        <v>24.25</v>
      </c>
      <c r="BA204" s="62">
        <v>24.700001</v>
      </c>
      <c r="BB204" s="62">
        <v>18.25</v>
      </c>
      <c r="BC204" s="62">
        <v>22.18</v>
      </c>
      <c r="BD204" s="62">
        <v>11.882501</v>
      </c>
      <c r="BE204" s="57">
        <v>106011000</v>
      </c>
      <c r="BM204" s="63">
        <v>41091</v>
      </c>
      <c r="BN204" s="62">
        <v>49.32</v>
      </c>
      <c r="BO204" s="62">
        <v>50.259998000000003</v>
      </c>
      <c r="BP204" s="62">
        <v>47.104999999999997</v>
      </c>
      <c r="BQ204" s="62">
        <v>49.209999000000003</v>
      </c>
      <c r="BR204" s="62">
        <v>49.209999000000003</v>
      </c>
      <c r="BS204" s="57">
        <v>25960000</v>
      </c>
      <c r="CA204" s="63">
        <v>37135</v>
      </c>
      <c r="CB204" s="62">
        <v>41.710835000000003</v>
      </c>
      <c r="CC204" s="62">
        <v>42.55883</v>
      </c>
      <c r="CD204" s="62">
        <v>31.534873999999999</v>
      </c>
      <c r="CE204" s="62">
        <v>37.099854000000001</v>
      </c>
      <c r="CF204" s="62">
        <v>23.828924000000001</v>
      </c>
      <c r="CG204" s="57">
        <v>70693960</v>
      </c>
      <c r="CO204" s="63">
        <v>41913</v>
      </c>
      <c r="CP204" s="62">
        <v>55.009998000000003</v>
      </c>
      <c r="CQ204" s="62">
        <v>59.849997999999999</v>
      </c>
      <c r="CR204" s="62">
        <v>52.099997999999999</v>
      </c>
      <c r="CS204" s="62">
        <v>59.759998000000003</v>
      </c>
      <c r="CT204" s="62">
        <v>59.759998000000003</v>
      </c>
      <c r="CU204" s="57">
        <v>22735900</v>
      </c>
    </row>
    <row r="205" spans="2:99" x14ac:dyDescent="0.15">
      <c r="B205" s="63">
        <v>37165</v>
      </c>
      <c r="C205" s="57">
        <v>0.27660699999999999</v>
      </c>
      <c r="D205" s="57">
        <v>0.34678599999999998</v>
      </c>
      <c r="E205" s="57">
        <v>0.26482099999999997</v>
      </c>
      <c r="F205" s="57">
        <v>0.31357099999999999</v>
      </c>
      <c r="G205" s="57">
        <v>0.26964100000000002</v>
      </c>
      <c r="H205" s="57">
        <v>7544247200</v>
      </c>
      <c r="I205" s="63">
        <v>37165</v>
      </c>
      <c r="J205" s="57">
        <v>29.225000000000001</v>
      </c>
      <c r="K205" s="57">
        <v>30.68</v>
      </c>
      <c r="L205" s="57">
        <v>26.049999</v>
      </c>
      <c r="M205" s="57">
        <v>29.495000999999998</v>
      </c>
      <c r="N205" s="57">
        <v>18.208121999999999</v>
      </c>
      <c r="O205" s="57">
        <v>332432400</v>
      </c>
      <c r="P205" s="63">
        <v>37165</v>
      </c>
      <c r="Q205" s="57">
        <v>25.296168999999999</v>
      </c>
      <c r="R205" s="57">
        <v>28.175906999999999</v>
      </c>
      <c r="S205" s="57">
        <v>23.361757000000001</v>
      </c>
      <c r="T205" s="57">
        <v>25.760078</v>
      </c>
      <c r="U205" s="57">
        <v>19.355391000000001</v>
      </c>
      <c r="V205" s="57">
        <v>156554667</v>
      </c>
      <c r="W205" s="63">
        <v>37165</v>
      </c>
      <c r="X205" s="57">
        <v>23.25</v>
      </c>
      <c r="Y205" s="57">
        <v>24.745000999999998</v>
      </c>
      <c r="Z205" s="57">
        <v>22.004999000000002</v>
      </c>
      <c r="AA205" s="57">
        <v>23.940000999999999</v>
      </c>
      <c r="AB205" s="57">
        <v>13.651005</v>
      </c>
      <c r="AC205" s="57">
        <v>233443200</v>
      </c>
      <c r="AK205" s="63">
        <v>40756</v>
      </c>
      <c r="AL205" s="62">
        <v>35.860000999999997</v>
      </c>
      <c r="AM205" s="62">
        <v>36.090000000000003</v>
      </c>
      <c r="AN205" s="62">
        <v>26.790001</v>
      </c>
      <c r="AO205" s="62">
        <v>30.83</v>
      </c>
      <c r="AP205" s="62">
        <v>27.17304</v>
      </c>
      <c r="AQ205" s="57">
        <v>103979900</v>
      </c>
      <c r="AR205" s="63">
        <v>37165</v>
      </c>
      <c r="AS205" s="62">
        <v>48.743293999999999</v>
      </c>
      <c r="AT205" s="62">
        <v>50.353081000000003</v>
      </c>
      <c r="AU205" s="62">
        <v>44.066814000000001</v>
      </c>
      <c r="AV205" s="62">
        <v>44.795265000000001</v>
      </c>
      <c r="AW205" s="62">
        <v>17.789954999999999</v>
      </c>
      <c r="AX205" s="57">
        <v>158529629</v>
      </c>
      <c r="AY205" s="63">
        <v>37165</v>
      </c>
      <c r="AZ205" s="62">
        <v>22.17</v>
      </c>
      <c r="BA205" s="62">
        <v>22.950001</v>
      </c>
      <c r="BB205" s="62">
        <v>16.5</v>
      </c>
      <c r="BC205" s="62">
        <v>17.780000999999999</v>
      </c>
      <c r="BD205" s="62">
        <v>9.6099110000000003</v>
      </c>
      <c r="BE205" s="57">
        <v>176721500</v>
      </c>
      <c r="BM205" s="63">
        <v>41122</v>
      </c>
      <c r="BN205" s="62">
        <v>49.82</v>
      </c>
      <c r="BO205" s="62">
        <v>50.119999</v>
      </c>
      <c r="BP205" s="62">
        <v>47.584999000000003</v>
      </c>
      <c r="BQ205" s="62">
        <v>48.634998000000003</v>
      </c>
      <c r="BR205" s="62">
        <v>48.634998000000003</v>
      </c>
      <c r="BS205" s="57">
        <v>27764600</v>
      </c>
      <c r="CA205" s="63">
        <v>37165</v>
      </c>
      <c r="CB205" s="62">
        <v>36.887852000000002</v>
      </c>
      <c r="CC205" s="62">
        <v>38.901843999999997</v>
      </c>
      <c r="CD205" s="62">
        <v>34.206062000000003</v>
      </c>
      <c r="CE205" s="62">
        <v>36.050457000000002</v>
      </c>
      <c r="CF205" s="62">
        <v>23.154893999999999</v>
      </c>
      <c r="CG205" s="57">
        <v>64047426</v>
      </c>
      <c r="CO205" s="63">
        <v>41944</v>
      </c>
      <c r="CP205" s="62">
        <v>59.669998</v>
      </c>
      <c r="CQ205" s="62">
        <v>61.25</v>
      </c>
      <c r="CR205" s="62">
        <v>58.189999</v>
      </c>
      <c r="CS205" s="62">
        <v>60.099997999999999</v>
      </c>
      <c r="CT205" s="62">
        <v>60.099997999999999</v>
      </c>
      <c r="CU205" s="57">
        <v>17383100</v>
      </c>
    </row>
    <row r="206" spans="2:99" x14ac:dyDescent="0.15">
      <c r="B206" s="63">
        <v>37196</v>
      </c>
      <c r="C206" s="57">
        <v>0.31517899999999999</v>
      </c>
      <c r="D206" s="57">
        <v>0.38482100000000002</v>
      </c>
      <c r="E206" s="57">
        <v>0.30803599999999998</v>
      </c>
      <c r="F206" s="57">
        <v>0.380357</v>
      </c>
      <c r="G206" s="57">
        <v>0.32707000000000003</v>
      </c>
      <c r="H206" s="57">
        <v>5369744800</v>
      </c>
      <c r="I206" s="63">
        <v>37196</v>
      </c>
      <c r="J206" s="57">
        <v>29.6</v>
      </c>
      <c r="K206" s="57">
        <v>32.494999</v>
      </c>
      <c r="L206" s="57">
        <v>29.174999</v>
      </c>
      <c r="M206" s="57">
        <v>30.690000999999999</v>
      </c>
      <c r="N206" s="57">
        <v>18.945833</v>
      </c>
      <c r="O206" s="57">
        <v>213736200</v>
      </c>
      <c r="P206" s="63">
        <v>37196</v>
      </c>
      <c r="Q206" s="57">
        <v>25.506243000000001</v>
      </c>
      <c r="R206" s="57">
        <v>30.863077000000001</v>
      </c>
      <c r="S206" s="57">
        <v>25.226147000000001</v>
      </c>
      <c r="T206" s="57">
        <v>28.806124000000001</v>
      </c>
      <c r="U206" s="57">
        <v>21.703980999999999</v>
      </c>
      <c r="V206" s="57">
        <v>116397235</v>
      </c>
      <c r="W206" s="63">
        <v>37196</v>
      </c>
      <c r="X206" s="57">
        <v>23.700001</v>
      </c>
      <c r="Y206" s="57">
        <v>25.225000000000001</v>
      </c>
      <c r="Z206" s="57">
        <v>23.23</v>
      </c>
      <c r="AA206" s="57">
        <v>23.48</v>
      </c>
      <c r="AB206" s="57">
        <v>13.388702</v>
      </c>
      <c r="AC206" s="57">
        <v>141977600</v>
      </c>
      <c r="AK206" s="63">
        <v>40787</v>
      </c>
      <c r="AL206" s="62">
        <v>30.85</v>
      </c>
      <c r="AM206" s="62">
        <v>33.650002000000001</v>
      </c>
      <c r="AN206" s="62">
        <v>28.030000999999999</v>
      </c>
      <c r="AO206" s="62">
        <v>30.450001</v>
      </c>
      <c r="AP206" s="62">
        <v>26.958658</v>
      </c>
      <c r="AQ206" s="57">
        <v>72449000</v>
      </c>
      <c r="AR206" s="63">
        <v>37196</v>
      </c>
      <c r="AS206" s="62">
        <v>44.966137000000003</v>
      </c>
      <c r="AT206" s="62">
        <v>46.701832000000003</v>
      </c>
      <c r="AU206" s="62">
        <v>42.178238</v>
      </c>
      <c r="AV206" s="62">
        <v>42.268169</v>
      </c>
      <c r="AW206" s="62">
        <v>16.904789000000001</v>
      </c>
      <c r="AX206" s="57">
        <v>114374732</v>
      </c>
      <c r="AY206" s="63">
        <v>37196</v>
      </c>
      <c r="AZ206" s="62">
        <v>18.25</v>
      </c>
      <c r="BA206" s="62">
        <v>19.02</v>
      </c>
      <c r="BB206" s="62">
        <v>17.620000999999998</v>
      </c>
      <c r="BC206" s="62">
        <v>18.98</v>
      </c>
      <c r="BD206" s="62">
        <v>10.258502</v>
      </c>
      <c r="BE206" s="57">
        <v>85388600</v>
      </c>
      <c r="BM206" s="63">
        <v>41153</v>
      </c>
      <c r="BN206" s="62">
        <v>48.575001</v>
      </c>
      <c r="BO206" s="62">
        <v>51.985000999999997</v>
      </c>
      <c r="BP206" s="62">
        <v>48.115001999999997</v>
      </c>
      <c r="BQ206" s="62">
        <v>51.805</v>
      </c>
      <c r="BR206" s="62">
        <v>51.805</v>
      </c>
      <c r="BS206" s="57">
        <v>33464000</v>
      </c>
      <c r="CA206" s="63">
        <v>37196</v>
      </c>
      <c r="CB206" s="62">
        <v>36.410854</v>
      </c>
      <c r="CC206" s="62">
        <v>43.523426000000001</v>
      </c>
      <c r="CD206" s="62">
        <v>35.615856000000001</v>
      </c>
      <c r="CE206" s="62">
        <v>41.594234</v>
      </c>
      <c r="CF206" s="62">
        <v>26.853732999999998</v>
      </c>
      <c r="CG206" s="57">
        <v>41473375</v>
      </c>
      <c r="CO206" s="63">
        <v>41974</v>
      </c>
      <c r="CP206" s="62">
        <v>59.669998</v>
      </c>
      <c r="CQ206" s="62">
        <v>60.029998999999997</v>
      </c>
      <c r="CR206" s="62">
        <v>55.419998</v>
      </c>
      <c r="CS206" s="62">
        <v>57</v>
      </c>
      <c r="CT206" s="62">
        <v>57</v>
      </c>
      <c r="CU206" s="57">
        <v>20752400</v>
      </c>
    </row>
    <row r="207" spans="2:99" x14ac:dyDescent="0.15">
      <c r="B207" s="63">
        <v>37226</v>
      </c>
      <c r="C207" s="57">
        <v>0.37607099999999999</v>
      </c>
      <c r="D207" s="57">
        <v>0.42910700000000002</v>
      </c>
      <c r="E207" s="57">
        <v>0.35875000000000001</v>
      </c>
      <c r="F207" s="57">
        <v>0.391071</v>
      </c>
      <c r="G207" s="57">
        <v>0.336283</v>
      </c>
      <c r="H207" s="57">
        <v>4629839200</v>
      </c>
      <c r="I207" s="63">
        <v>37226</v>
      </c>
      <c r="J207" s="57">
        <v>30.5</v>
      </c>
      <c r="K207" s="57">
        <v>32.080002</v>
      </c>
      <c r="L207" s="57">
        <v>30.200001</v>
      </c>
      <c r="M207" s="57">
        <v>31.475000000000001</v>
      </c>
      <c r="N207" s="57">
        <v>19.430426000000001</v>
      </c>
      <c r="O207" s="57">
        <v>170019200</v>
      </c>
      <c r="P207" s="63">
        <v>37226</v>
      </c>
      <c r="Q207" s="57">
        <v>28.315954000000001</v>
      </c>
      <c r="R207" s="57">
        <v>31.808401</v>
      </c>
      <c r="S207" s="57">
        <v>27.77327</v>
      </c>
      <c r="T207" s="57">
        <v>31.239456000000001</v>
      </c>
      <c r="U207" s="57">
        <v>23.537372999999999</v>
      </c>
      <c r="V207" s="57">
        <v>113448532</v>
      </c>
      <c r="W207" s="63">
        <v>37226</v>
      </c>
      <c r="X207" s="57">
        <v>23.174999</v>
      </c>
      <c r="Y207" s="57">
        <v>24.4</v>
      </c>
      <c r="Z207" s="57">
        <v>22.725000000000001</v>
      </c>
      <c r="AA207" s="57">
        <v>23.575001</v>
      </c>
      <c r="AB207" s="57">
        <v>13.493482</v>
      </c>
      <c r="AC207" s="57">
        <v>176861600</v>
      </c>
      <c r="AK207" s="63">
        <v>40817</v>
      </c>
      <c r="AL207" s="62">
        <v>30.17</v>
      </c>
      <c r="AM207" s="62">
        <v>37.150002000000001</v>
      </c>
      <c r="AN207" s="62">
        <v>28.290001</v>
      </c>
      <c r="AO207" s="62">
        <v>35.490001999999997</v>
      </c>
      <c r="AP207" s="62">
        <v>31.420784000000001</v>
      </c>
      <c r="AQ207" s="57">
        <v>58432400</v>
      </c>
      <c r="AR207" s="63">
        <v>37226</v>
      </c>
      <c r="AS207" s="62">
        <v>42.358100999999998</v>
      </c>
      <c r="AT207" s="62">
        <v>43.985874000000003</v>
      </c>
      <c r="AU207" s="62">
        <v>42.178238</v>
      </c>
      <c r="AV207" s="62">
        <v>42.681857999999998</v>
      </c>
      <c r="AW207" s="62">
        <v>17.070243999999999</v>
      </c>
      <c r="AX207" s="57">
        <v>103337094</v>
      </c>
      <c r="AY207" s="63">
        <v>37226</v>
      </c>
      <c r="AZ207" s="62">
        <v>18.850000000000001</v>
      </c>
      <c r="BA207" s="62">
        <v>21</v>
      </c>
      <c r="BB207" s="62">
        <v>18.48</v>
      </c>
      <c r="BC207" s="62">
        <v>20.93</v>
      </c>
      <c r="BD207" s="62">
        <v>11.312457999999999</v>
      </c>
      <c r="BE207" s="57">
        <v>95688000</v>
      </c>
      <c r="BM207" s="63">
        <v>41183</v>
      </c>
      <c r="BN207" s="62">
        <v>52.110000999999997</v>
      </c>
      <c r="BO207" s="62">
        <v>57.424999</v>
      </c>
      <c r="BP207" s="62">
        <v>51.43</v>
      </c>
      <c r="BQ207" s="62">
        <v>56.259998000000003</v>
      </c>
      <c r="BR207" s="62">
        <v>56.259998000000003</v>
      </c>
      <c r="BS207" s="57">
        <v>36630600</v>
      </c>
      <c r="CA207" s="63">
        <v>37226</v>
      </c>
      <c r="CB207" s="62">
        <v>40.544837999999999</v>
      </c>
      <c r="CC207" s="62">
        <v>44.519821</v>
      </c>
      <c r="CD207" s="62">
        <v>39.802841000000001</v>
      </c>
      <c r="CE207" s="62">
        <v>43.247826000000003</v>
      </c>
      <c r="CF207" s="62">
        <v>27.921312</v>
      </c>
      <c r="CG207" s="57">
        <v>37047981</v>
      </c>
      <c r="CO207" s="63">
        <v>42005</v>
      </c>
      <c r="CP207" s="62">
        <v>57.23</v>
      </c>
      <c r="CQ207" s="62">
        <v>57.919998</v>
      </c>
      <c r="CR207" s="62">
        <v>53.700001</v>
      </c>
      <c r="CS207" s="62">
        <v>54.48</v>
      </c>
      <c r="CT207" s="62">
        <v>54.48</v>
      </c>
      <c r="CU207" s="57">
        <v>19633700</v>
      </c>
    </row>
    <row r="208" spans="2:99" x14ac:dyDescent="0.15">
      <c r="B208" s="63">
        <v>37257</v>
      </c>
      <c r="C208" s="57">
        <v>0.39374999999999999</v>
      </c>
      <c r="D208" s="57">
        <v>0.44160700000000003</v>
      </c>
      <c r="E208" s="57">
        <v>0.36160700000000001</v>
      </c>
      <c r="F208" s="57">
        <v>0.44142900000000002</v>
      </c>
      <c r="G208" s="57">
        <v>0.37958599999999998</v>
      </c>
      <c r="H208" s="57">
        <v>8515376800</v>
      </c>
      <c r="I208" s="63">
        <v>37257</v>
      </c>
      <c r="J208" s="57">
        <v>31.155000999999999</v>
      </c>
      <c r="K208" s="57">
        <v>32.169998</v>
      </c>
      <c r="L208" s="57">
        <v>29.535</v>
      </c>
      <c r="M208" s="57">
        <v>31.514999</v>
      </c>
      <c r="N208" s="57">
        <v>19.644196000000001</v>
      </c>
      <c r="O208" s="57">
        <v>260426400</v>
      </c>
      <c r="P208" s="63">
        <v>37257</v>
      </c>
      <c r="Q208" s="57">
        <v>31.204445</v>
      </c>
      <c r="R208" s="57">
        <v>33.383941999999998</v>
      </c>
      <c r="S208" s="57">
        <v>29.200008</v>
      </c>
      <c r="T208" s="57">
        <v>31.379505000000002</v>
      </c>
      <c r="U208" s="57">
        <v>23.642894999999999</v>
      </c>
      <c r="V208" s="57">
        <v>113562435</v>
      </c>
      <c r="W208" s="63">
        <v>37257</v>
      </c>
      <c r="X208" s="57">
        <v>23.4</v>
      </c>
      <c r="Y208" s="57">
        <v>23.825001</v>
      </c>
      <c r="Z208" s="57">
        <v>21.75</v>
      </c>
      <c r="AA208" s="57">
        <v>21.875</v>
      </c>
      <c r="AB208" s="57">
        <v>12.520462999999999</v>
      </c>
      <c r="AC208" s="57">
        <v>249580000</v>
      </c>
      <c r="AK208" s="63">
        <v>40848</v>
      </c>
      <c r="AL208" s="62">
        <v>34.099997999999999</v>
      </c>
      <c r="AM208" s="62">
        <v>35.830002</v>
      </c>
      <c r="AN208" s="62">
        <v>31.41</v>
      </c>
      <c r="AO208" s="62">
        <v>34.709999000000003</v>
      </c>
      <c r="AP208" s="62">
        <v>30.730207</v>
      </c>
      <c r="AQ208" s="57">
        <v>51545000</v>
      </c>
      <c r="AR208" s="63">
        <v>37257</v>
      </c>
      <c r="AS208" s="62">
        <v>42.942661000000001</v>
      </c>
      <c r="AT208" s="62">
        <v>45.946399999999997</v>
      </c>
      <c r="AU208" s="62">
        <v>40.586436999999997</v>
      </c>
      <c r="AV208" s="62">
        <v>41.683608999999997</v>
      </c>
      <c r="AW208" s="62">
        <v>16.671006999999999</v>
      </c>
      <c r="AX208" s="57">
        <v>137264733</v>
      </c>
      <c r="AY208" s="63">
        <v>37257</v>
      </c>
      <c r="AZ208" s="62">
        <v>20.780000999999999</v>
      </c>
      <c r="BA208" s="62">
        <v>21.65</v>
      </c>
      <c r="BB208" s="62">
        <v>19.950001</v>
      </c>
      <c r="BC208" s="62">
        <v>20.82</v>
      </c>
      <c r="BD208" s="62">
        <v>11.357103</v>
      </c>
      <c r="BE208" s="57">
        <v>89938000</v>
      </c>
      <c r="BM208" s="63">
        <v>41214</v>
      </c>
      <c r="BN208" s="62">
        <v>56.5</v>
      </c>
      <c r="BO208" s="62">
        <v>58.25</v>
      </c>
      <c r="BP208" s="62">
        <v>53.169998</v>
      </c>
      <c r="BQ208" s="62">
        <v>54</v>
      </c>
      <c r="BR208" s="62">
        <v>54</v>
      </c>
      <c r="BS208" s="57">
        <v>53883400</v>
      </c>
      <c r="CA208" s="63">
        <v>37257</v>
      </c>
      <c r="CB208" s="62">
        <v>43.247826000000003</v>
      </c>
      <c r="CC208" s="62">
        <v>49.289802999999999</v>
      </c>
      <c r="CD208" s="62">
        <v>41.180835999999999</v>
      </c>
      <c r="CE208" s="62">
        <v>43.438625000000002</v>
      </c>
      <c r="CF208" s="62">
        <v>28.044502000000001</v>
      </c>
      <c r="CG208" s="57">
        <v>61019397</v>
      </c>
      <c r="CO208" s="63">
        <v>42036</v>
      </c>
      <c r="CP208" s="62">
        <v>54.470001000000003</v>
      </c>
      <c r="CQ208" s="62">
        <v>64.949996999999996</v>
      </c>
      <c r="CR208" s="62">
        <v>53.48</v>
      </c>
      <c r="CS208" s="62">
        <v>64.019997000000004</v>
      </c>
      <c r="CT208" s="62">
        <v>64.019997000000004</v>
      </c>
      <c r="CU208" s="57">
        <v>25848000</v>
      </c>
    </row>
    <row r="209" spans="2:99" x14ac:dyDescent="0.15">
      <c r="B209" s="63">
        <v>37288</v>
      </c>
      <c r="C209" s="57">
        <v>0.434643</v>
      </c>
      <c r="D209" s="57">
        <v>0.46392899999999998</v>
      </c>
      <c r="E209" s="57">
        <v>0.37392900000000001</v>
      </c>
      <c r="F209" s="57">
        <v>0.38750000000000001</v>
      </c>
      <c r="G209" s="57">
        <v>0.33321200000000001</v>
      </c>
      <c r="H209" s="57">
        <v>7837424000</v>
      </c>
      <c r="I209" s="63">
        <v>37288</v>
      </c>
      <c r="J209" s="57">
        <v>31.274999999999999</v>
      </c>
      <c r="K209" s="57">
        <v>32.369999</v>
      </c>
      <c r="L209" s="57">
        <v>28.754999000000002</v>
      </c>
      <c r="M209" s="57">
        <v>31.975000000000001</v>
      </c>
      <c r="N209" s="57">
        <v>19.930921999999999</v>
      </c>
      <c r="O209" s="57">
        <v>256190800</v>
      </c>
      <c r="P209" s="63">
        <v>37288</v>
      </c>
      <c r="Q209" s="57">
        <v>30.793054999999999</v>
      </c>
      <c r="R209" s="57">
        <v>32.561160999999998</v>
      </c>
      <c r="S209" s="57">
        <v>28.464756000000001</v>
      </c>
      <c r="T209" s="57">
        <v>31.904684</v>
      </c>
      <c r="U209" s="57">
        <v>24.092583000000001</v>
      </c>
      <c r="V209" s="57">
        <v>106069692</v>
      </c>
      <c r="W209" s="63">
        <v>37288</v>
      </c>
      <c r="X209" s="57">
        <v>21.875</v>
      </c>
      <c r="Y209" s="57">
        <v>24</v>
      </c>
      <c r="Z209" s="57">
        <v>21.85</v>
      </c>
      <c r="AA209" s="57">
        <v>23.695</v>
      </c>
      <c r="AB209" s="57">
        <v>13.562168</v>
      </c>
      <c r="AC209" s="57">
        <v>183248000</v>
      </c>
      <c r="AK209" s="63">
        <v>40878</v>
      </c>
      <c r="AL209" s="62">
        <v>34.709999000000003</v>
      </c>
      <c r="AM209" s="62">
        <v>36.040000999999997</v>
      </c>
      <c r="AN209" s="62">
        <v>32.270000000000003</v>
      </c>
      <c r="AO209" s="62">
        <v>33.68</v>
      </c>
      <c r="AP209" s="62">
        <v>29.939095999999999</v>
      </c>
      <c r="AQ209" s="57">
        <v>41618000</v>
      </c>
      <c r="AR209" s="63">
        <v>37288</v>
      </c>
      <c r="AS209" s="62">
        <v>41.683608999999997</v>
      </c>
      <c r="AT209" s="62">
        <v>43.302391</v>
      </c>
      <c r="AU209" s="62">
        <v>38.688865999999997</v>
      </c>
      <c r="AV209" s="62">
        <v>42.088306000000003</v>
      </c>
      <c r="AW209" s="62">
        <v>16.962693999999999</v>
      </c>
      <c r="AX209" s="57">
        <v>114194930</v>
      </c>
      <c r="AY209" s="63">
        <v>37288</v>
      </c>
      <c r="AZ209" s="62">
        <v>20.57</v>
      </c>
      <c r="BA209" s="62">
        <v>21.09</v>
      </c>
      <c r="BB209" s="62">
        <v>19.02</v>
      </c>
      <c r="BC209" s="62">
        <v>20.85</v>
      </c>
      <c r="BD209" s="62">
        <v>11.373464</v>
      </c>
      <c r="BE209" s="57">
        <v>69915700</v>
      </c>
      <c r="BM209" s="63">
        <v>41244</v>
      </c>
      <c r="BN209" s="62">
        <v>54.064999</v>
      </c>
      <c r="BO209" s="62">
        <v>56.395000000000003</v>
      </c>
      <c r="BP209" s="62">
        <v>52.23</v>
      </c>
      <c r="BQ209" s="62">
        <v>55.264999000000003</v>
      </c>
      <c r="BR209" s="62">
        <v>55.264999000000003</v>
      </c>
      <c r="BS209" s="57">
        <v>45002800</v>
      </c>
      <c r="CA209" s="63">
        <v>37288</v>
      </c>
      <c r="CB209" s="62">
        <v>43.459826999999997</v>
      </c>
      <c r="CC209" s="62">
        <v>43.491627000000001</v>
      </c>
      <c r="CD209" s="62">
        <v>38.371845</v>
      </c>
      <c r="CE209" s="62">
        <v>39.898238999999997</v>
      </c>
      <c r="CF209" s="62">
        <v>25.871126</v>
      </c>
      <c r="CG209" s="57">
        <v>45729805</v>
      </c>
      <c r="CO209" s="63">
        <v>42064</v>
      </c>
      <c r="CP209" s="62">
        <v>64.040001000000004</v>
      </c>
      <c r="CQ209" s="62">
        <v>67.5</v>
      </c>
      <c r="CR209" s="62">
        <v>62.610000999999997</v>
      </c>
      <c r="CS209" s="62">
        <v>66.970000999999996</v>
      </c>
      <c r="CT209" s="62">
        <v>66.970000999999996</v>
      </c>
      <c r="CU209" s="57">
        <v>20209400</v>
      </c>
    </row>
    <row r="210" spans="2:99" x14ac:dyDescent="0.15">
      <c r="B210" s="63">
        <v>37316</v>
      </c>
      <c r="C210" s="57">
        <v>0.39160699999999998</v>
      </c>
      <c r="D210" s="57">
        <v>0.45178600000000002</v>
      </c>
      <c r="E210" s="57">
        <v>0.38964300000000002</v>
      </c>
      <c r="F210" s="57">
        <v>0.42267900000000003</v>
      </c>
      <c r="G210" s="57">
        <v>0.36346299999999998</v>
      </c>
      <c r="H210" s="57">
        <v>5318583200</v>
      </c>
      <c r="I210" s="63">
        <v>37316</v>
      </c>
      <c r="J210" s="57">
        <v>32.025002000000001</v>
      </c>
      <c r="K210" s="57">
        <v>34.805</v>
      </c>
      <c r="L210" s="57">
        <v>32.025002000000001</v>
      </c>
      <c r="M210" s="57">
        <v>34.009998000000003</v>
      </c>
      <c r="N210" s="57">
        <v>21.401174999999999</v>
      </c>
      <c r="O210" s="57">
        <v>243705400</v>
      </c>
      <c r="P210" s="63">
        <v>37316</v>
      </c>
      <c r="Q210" s="57">
        <v>31.913439</v>
      </c>
      <c r="R210" s="57">
        <v>37.375309000000001</v>
      </c>
      <c r="S210" s="57">
        <v>31.642095999999999</v>
      </c>
      <c r="T210" s="57">
        <v>35.852286999999997</v>
      </c>
      <c r="U210" s="57">
        <v>27.073602999999999</v>
      </c>
      <c r="V210" s="57">
        <v>125176627</v>
      </c>
      <c r="W210" s="63">
        <v>37316</v>
      </c>
      <c r="X210" s="57">
        <v>23.48</v>
      </c>
      <c r="Y210" s="57">
        <v>26.34</v>
      </c>
      <c r="Z210" s="57">
        <v>23.174999</v>
      </c>
      <c r="AA210" s="57">
        <v>26.129999000000002</v>
      </c>
      <c r="AB210" s="57">
        <v>14.955871999999999</v>
      </c>
      <c r="AC210" s="57">
        <v>210607600</v>
      </c>
      <c r="AK210" s="63">
        <v>40909</v>
      </c>
      <c r="AL210" s="62">
        <v>34.419998</v>
      </c>
      <c r="AM210" s="62">
        <v>38.779998999999997</v>
      </c>
      <c r="AN210" s="62">
        <v>34.349997999999999</v>
      </c>
      <c r="AO210" s="62">
        <v>37.229999999999997</v>
      </c>
      <c r="AP210" s="62">
        <v>33.094802999999999</v>
      </c>
      <c r="AQ210" s="57">
        <v>34598400</v>
      </c>
      <c r="AR210" s="63">
        <v>37316</v>
      </c>
      <c r="AS210" s="62">
        <v>42.448031999999998</v>
      </c>
      <c r="AT210" s="62">
        <v>43.797015999999999</v>
      </c>
      <c r="AU210" s="62">
        <v>40.928181000000002</v>
      </c>
      <c r="AV210" s="62">
        <v>41.458778000000002</v>
      </c>
      <c r="AW210" s="62">
        <v>16.708970999999998</v>
      </c>
      <c r="AX210" s="57">
        <v>113964536</v>
      </c>
      <c r="AY210" s="63">
        <v>37316</v>
      </c>
      <c r="AZ210" s="62">
        <v>20.85</v>
      </c>
      <c r="BA210" s="62">
        <v>23.07</v>
      </c>
      <c r="BB210" s="62">
        <v>20.620000999999998</v>
      </c>
      <c r="BC210" s="62">
        <v>22.57</v>
      </c>
      <c r="BD210" s="62">
        <v>12.311705999999999</v>
      </c>
      <c r="BE210" s="57">
        <v>87657800</v>
      </c>
      <c r="BM210" s="63">
        <v>41275</v>
      </c>
      <c r="BN210" s="62">
        <v>54.764999000000003</v>
      </c>
      <c r="BO210" s="62">
        <v>57.935001</v>
      </c>
      <c r="BP210" s="62">
        <v>53.994999</v>
      </c>
      <c r="BQ210" s="62">
        <v>57.705002</v>
      </c>
      <c r="BR210" s="62">
        <v>57.705002</v>
      </c>
      <c r="BS210" s="57">
        <v>29510400</v>
      </c>
      <c r="CA210" s="63">
        <v>37316</v>
      </c>
      <c r="CB210" s="62">
        <v>39.908839999999998</v>
      </c>
      <c r="CC210" s="62">
        <v>47.371212</v>
      </c>
      <c r="CD210" s="62">
        <v>39.908839999999998</v>
      </c>
      <c r="CE210" s="62">
        <v>44.541023000000003</v>
      </c>
      <c r="CF210" s="62">
        <v>28.881633999999998</v>
      </c>
      <c r="CG210" s="57">
        <v>42564228</v>
      </c>
      <c r="CO210" s="63">
        <v>42095</v>
      </c>
      <c r="CP210" s="62">
        <v>66.690002000000007</v>
      </c>
      <c r="CQ210" s="62">
        <v>68.25</v>
      </c>
      <c r="CR210" s="62">
        <v>62.619999</v>
      </c>
      <c r="CS210" s="62">
        <v>63.509998000000003</v>
      </c>
      <c r="CT210" s="62">
        <v>63.509998000000003</v>
      </c>
      <c r="CU210" s="57">
        <v>25416400</v>
      </c>
    </row>
    <row r="211" spans="2:99" x14ac:dyDescent="0.15">
      <c r="B211" s="63">
        <v>37347</v>
      </c>
      <c r="C211" s="57">
        <v>0.41749999999999998</v>
      </c>
      <c r="D211" s="57">
        <v>0.46732099999999999</v>
      </c>
      <c r="E211" s="57">
        <v>0.41071400000000002</v>
      </c>
      <c r="F211" s="57">
        <v>0.43339299999999997</v>
      </c>
      <c r="G211" s="57">
        <v>0.37267600000000001</v>
      </c>
      <c r="H211" s="57">
        <v>6422836000</v>
      </c>
      <c r="I211" s="63">
        <v>37347</v>
      </c>
      <c r="J211" s="57">
        <v>33.525002000000001</v>
      </c>
      <c r="K211" s="57">
        <v>36.5</v>
      </c>
      <c r="L211" s="57">
        <v>33.424999</v>
      </c>
      <c r="M211" s="57">
        <v>36.240001999999997</v>
      </c>
      <c r="N211" s="57">
        <v>22.804424000000001</v>
      </c>
      <c r="O211" s="57">
        <v>267962000</v>
      </c>
      <c r="P211" s="63">
        <v>37347</v>
      </c>
      <c r="Q211" s="57">
        <v>35.414639000000001</v>
      </c>
      <c r="R211" s="57">
        <v>38.408164999999997</v>
      </c>
      <c r="S211" s="57">
        <v>34.443053999999997</v>
      </c>
      <c r="T211" s="57">
        <v>35.896053000000002</v>
      </c>
      <c r="U211" s="57">
        <v>27.106638</v>
      </c>
      <c r="V211" s="57">
        <v>126111502</v>
      </c>
      <c r="W211" s="63">
        <v>37347</v>
      </c>
      <c r="X211" s="57">
        <v>26</v>
      </c>
      <c r="Y211" s="57">
        <v>28.02</v>
      </c>
      <c r="Z211" s="57">
        <v>25.75</v>
      </c>
      <c r="AA211" s="57">
        <v>27.754999000000002</v>
      </c>
      <c r="AB211" s="57">
        <v>15.952303000000001</v>
      </c>
      <c r="AC211" s="57">
        <v>194723800</v>
      </c>
      <c r="AK211" s="63">
        <v>40940</v>
      </c>
      <c r="AL211" s="62">
        <v>37.610000999999997</v>
      </c>
      <c r="AM211" s="62">
        <v>39.349997999999999</v>
      </c>
      <c r="AN211" s="62">
        <v>34.549999</v>
      </c>
      <c r="AO211" s="62">
        <v>38.610000999999997</v>
      </c>
      <c r="AP211" s="62">
        <v>34.321525999999999</v>
      </c>
      <c r="AQ211" s="57">
        <v>31693800</v>
      </c>
      <c r="AR211" s="63">
        <v>37347</v>
      </c>
      <c r="AS211" s="62">
        <v>40.937171999999997</v>
      </c>
      <c r="AT211" s="62">
        <v>41.377837999999997</v>
      </c>
      <c r="AU211" s="62">
        <v>34.731845999999997</v>
      </c>
      <c r="AV211" s="62">
        <v>36.071835</v>
      </c>
      <c r="AW211" s="62">
        <v>14.537901</v>
      </c>
      <c r="AX211" s="57">
        <v>185345694</v>
      </c>
      <c r="AY211" s="63">
        <v>37347</v>
      </c>
      <c r="AZ211" s="62">
        <v>22.16</v>
      </c>
      <c r="BA211" s="62">
        <v>23.860001</v>
      </c>
      <c r="BB211" s="62">
        <v>22.08</v>
      </c>
      <c r="BC211" s="62">
        <v>23.700001</v>
      </c>
      <c r="BD211" s="62">
        <v>13.040481</v>
      </c>
      <c r="BE211" s="57">
        <v>107685400</v>
      </c>
      <c r="BM211" s="63">
        <v>41306</v>
      </c>
      <c r="BN211" s="62">
        <v>57.814999</v>
      </c>
      <c r="BO211" s="62">
        <v>60.049999</v>
      </c>
      <c r="BP211" s="62">
        <v>56.52</v>
      </c>
      <c r="BQ211" s="62">
        <v>59.810001</v>
      </c>
      <c r="BR211" s="62">
        <v>59.810001</v>
      </c>
      <c r="BS211" s="57">
        <v>29647600</v>
      </c>
      <c r="CA211" s="63">
        <v>37347</v>
      </c>
      <c r="CB211" s="62">
        <v>43.618828000000001</v>
      </c>
      <c r="CC211" s="62">
        <v>43.862625000000001</v>
      </c>
      <c r="CD211" s="62">
        <v>38.000847</v>
      </c>
      <c r="CE211" s="62">
        <v>38.785243999999999</v>
      </c>
      <c r="CF211" s="62">
        <v>25.149432999999998</v>
      </c>
      <c r="CG211" s="57">
        <v>55534749</v>
      </c>
      <c r="CO211" s="63">
        <v>42125</v>
      </c>
      <c r="CP211" s="62">
        <v>63.900002000000001</v>
      </c>
      <c r="CQ211" s="62">
        <v>64.889999000000003</v>
      </c>
      <c r="CR211" s="62">
        <v>62.68</v>
      </c>
      <c r="CS211" s="62">
        <v>63.189999</v>
      </c>
      <c r="CT211" s="62">
        <v>63.189999</v>
      </c>
      <c r="CU211" s="57">
        <v>19094200</v>
      </c>
    </row>
    <row r="212" spans="2:99" x14ac:dyDescent="0.15">
      <c r="B212" s="63">
        <v>37377</v>
      </c>
      <c r="C212" s="57">
        <v>0.43375000000000002</v>
      </c>
      <c r="D212" s="57">
        <v>0.46392899999999998</v>
      </c>
      <c r="E212" s="57">
        <v>0.39535700000000001</v>
      </c>
      <c r="F212" s="57">
        <v>0.41607100000000002</v>
      </c>
      <c r="G212" s="57">
        <v>0.35778100000000002</v>
      </c>
      <c r="H212" s="57">
        <v>5976157600</v>
      </c>
      <c r="I212" s="63">
        <v>37377</v>
      </c>
      <c r="J212" s="57">
        <v>36.020000000000003</v>
      </c>
      <c r="K212" s="57">
        <v>38.544998</v>
      </c>
      <c r="L212" s="57">
        <v>35.759998000000003</v>
      </c>
      <c r="M212" s="57">
        <v>37.904998999999997</v>
      </c>
      <c r="N212" s="57">
        <v>23.852143999999999</v>
      </c>
      <c r="O212" s="57">
        <v>236541400</v>
      </c>
      <c r="P212" s="63">
        <v>37377</v>
      </c>
      <c r="Q212" s="57">
        <v>35.957324999999997</v>
      </c>
      <c r="R212" s="57">
        <v>39.309722999999998</v>
      </c>
      <c r="S212" s="57">
        <v>35.335861000000001</v>
      </c>
      <c r="T212" s="57">
        <v>37.209003000000003</v>
      </c>
      <c r="U212" s="57">
        <v>28.154615</v>
      </c>
      <c r="V212" s="57">
        <v>105837768</v>
      </c>
      <c r="W212" s="63">
        <v>37377</v>
      </c>
      <c r="X212" s="57">
        <v>27.879999000000002</v>
      </c>
      <c r="Y212" s="57">
        <v>28.954999999999998</v>
      </c>
      <c r="Z212" s="57">
        <v>26.9</v>
      </c>
      <c r="AA212" s="57">
        <v>27.780000999999999</v>
      </c>
      <c r="AB212" s="57">
        <v>15.966678</v>
      </c>
      <c r="AC212" s="57">
        <v>179044800</v>
      </c>
      <c r="AK212" s="63">
        <v>40969</v>
      </c>
      <c r="AL212" s="62">
        <v>38.380001</v>
      </c>
      <c r="AM212" s="62">
        <v>42.669998</v>
      </c>
      <c r="AN212" s="62">
        <v>37.209999000000003</v>
      </c>
      <c r="AO212" s="62">
        <v>42.099997999999999</v>
      </c>
      <c r="AP212" s="62">
        <v>37.579407000000003</v>
      </c>
      <c r="AQ212" s="57">
        <v>30780100</v>
      </c>
      <c r="AR212" s="63">
        <v>37377</v>
      </c>
      <c r="AS212" s="62">
        <v>36.197741999999998</v>
      </c>
      <c r="AT212" s="62">
        <v>40.226706999999998</v>
      </c>
      <c r="AU212" s="62">
        <v>35.073588999999998</v>
      </c>
      <c r="AV212" s="62">
        <v>38.670878999999999</v>
      </c>
      <c r="AW212" s="62">
        <v>15.719279</v>
      </c>
      <c r="AX212" s="57">
        <v>130720035</v>
      </c>
      <c r="AY212" s="63">
        <v>37377</v>
      </c>
      <c r="AZ212" s="62">
        <v>23.700001</v>
      </c>
      <c r="BA212" s="62">
        <v>24.5</v>
      </c>
      <c r="BB212" s="62">
        <v>23.110001</v>
      </c>
      <c r="BC212" s="62">
        <v>23.65</v>
      </c>
      <c r="BD212" s="62">
        <v>13.012974</v>
      </c>
      <c r="BE212" s="57">
        <v>82408500</v>
      </c>
      <c r="BM212" s="63">
        <v>41334</v>
      </c>
      <c r="BN212" s="62">
        <v>59.610000999999997</v>
      </c>
      <c r="BO212" s="62">
        <v>62.145000000000003</v>
      </c>
      <c r="BP212" s="62">
        <v>58.415000999999997</v>
      </c>
      <c r="BQ212" s="62">
        <v>59.294998</v>
      </c>
      <c r="BR212" s="62">
        <v>59.294998</v>
      </c>
      <c r="BS212" s="57">
        <v>31150600</v>
      </c>
      <c r="CA212" s="63">
        <v>37377</v>
      </c>
      <c r="CB212" s="62">
        <v>38.424847</v>
      </c>
      <c r="CC212" s="62">
        <v>40.396439000000001</v>
      </c>
      <c r="CD212" s="62">
        <v>36.728850999999999</v>
      </c>
      <c r="CE212" s="62">
        <v>38.477843999999997</v>
      </c>
      <c r="CF212" s="62">
        <v>25.073948000000001</v>
      </c>
      <c r="CG212" s="57">
        <v>52412191</v>
      </c>
      <c r="CO212" s="63">
        <v>42156</v>
      </c>
      <c r="CP212" s="62">
        <v>63.619999</v>
      </c>
      <c r="CQ212" s="62">
        <v>64.879997000000003</v>
      </c>
      <c r="CR212" s="62">
        <v>61.310001</v>
      </c>
      <c r="CS212" s="62">
        <v>61.720001000000003</v>
      </c>
      <c r="CT212" s="62">
        <v>61.720001000000003</v>
      </c>
      <c r="CU212" s="57">
        <v>17669700</v>
      </c>
    </row>
    <row r="213" spans="2:99" x14ac:dyDescent="0.15">
      <c r="B213" s="63">
        <v>37408</v>
      </c>
      <c r="C213" s="57">
        <v>0.41767900000000002</v>
      </c>
      <c r="D213" s="57">
        <v>0.41875000000000001</v>
      </c>
      <c r="E213" s="57">
        <v>0.28535700000000003</v>
      </c>
      <c r="F213" s="57">
        <v>0.31642900000000002</v>
      </c>
      <c r="G213" s="57">
        <v>0.27209800000000001</v>
      </c>
      <c r="H213" s="57">
        <v>8708016800</v>
      </c>
      <c r="I213" s="63">
        <v>37408</v>
      </c>
      <c r="J213" s="57">
        <v>37.884998000000003</v>
      </c>
      <c r="K213" s="57">
        <v>38.125</v>
      </c>
      <c r="L213" s="57">
        <v>33.409999999999997</v>
      </c>
      <c r="M213" s="57">
        <v>35.18</v>
      </c>
      <c r="N213" s="57">
        <v>22.137402000000002</v>
      </c>
      <c r="O213" s="57">
        <v>289688000</v>
      </c>
      <c r="P213" s="63">
        <v>37408</v>
      </c>
      <c r="Q213" s="57">
        <v>37.322792</v>
      </c>
      <c r="R213" s="57">
        <v>37.707923999999998</v>
      </c>
      <c r="S213" s="57">
        <v>30.22411</v>
      </c>
      <c r="T213" s="57">
        <v>31.790894999999999</v>
      </c>
      <c r="U213" s="57">
        <v>24.054936999999999</v>
      </c>
      <c r="V213" s="57">
        <v>134829432</v>
      </c>
      <c r="W213" s="63">
        <v>37408</v>
      </c>
      <c r="X213" s="57">
        <v>27.450001</v>
      </c>
      <c r="Y213" s="57">
        <v>28.725000000000001</v>
      </c>
      <c r="Z213" s="57">
        <v>26.475000000000001</v>
      </c>
      <c r="AA213" s="57">
        <v>28</v>
      </c>
      <c r="AB213" s="57">
        <v>16.093112999999999</v>
      </c>
      <c r="AC213" s="57">
        <v>200331200</v>
      </c>
      <c r="AK213" s="63">
        <v>41000</v>
      </c>
      <c r="AL213" s="62">
        <v>42.139999000000003</v>
      </c>
      <c r="AM213" s="62">
        <v>43.049999</v>
      </c>
      <c r="AN213" s="62">
        <v>40.68</v>
      </c>
      <c r="AO213" s="62">
        <v>40.950001</v>
      </c>
      <c r="AP213" s="62">
        <v>36.552894999999999</v>
      </c>
      <c r="AQ213" s="57">
        <v>33761200</v>
      </c>
      <c r="AR213" s="63">
        <v>37408</v>
      </c>
      <c r="AS213" s="62">
        <v>38.670878999999999</v>
      </c>
      <c r="AT213" s="62">
        <v>39.147517999999998</v>
      </c>
      <c r="AU213" s="62">
        <v>32.825279000000002</v>
      </c>
      <c r="AV213" s="62">
        <v>36.107807000000001</v>
      </c>
      <c r="AW213" s="62">
        <v>14.67741</v>
      </c>
      <c r="AX213" s="57">
        <v>154826174</v>
      </c>
      <c r="AY213" s="63">
        <v>37408</v>
      </c>
      <c r="AZ213" s="62">
        <v>23.52</v>
      </c>
      <c r="BA213" s="62">
        <v>23.93</v>
      </c>
      <c r="BB213" s="62">
        <v>22.09</v>
      </c>
      <c r="BC213" s="62">
        <v>23.35</v>
      </c>
      <c r="BD213" s="62">
        <v>12.847904</v>
      </c>
      <c r="BE213" s="57">
        <v>79853100</v>
      </c>
      <c r="BM213" s="63">
        <v>41365</v>
      </c>
      <c r="BN213" s="62">
        <v>59.32</v>
      </c>
      <c r="BO213" s="62">
        <v>64.370002999999997</v>
      </c>
      <c r="BP213" s="62">
        <v>58.825001</v>
      </c>
      <c r="BQ213" s="62">
        <v>59.325001</v>
      </c>
      <c r="BR213" s="62">
        <v>59.325001</v>
      </c>
      <c r="BS213" s="57">
        <v>32518600</v>
      </c>
      <c r="CA213" s="63">
        <v>37408</v>
      </c>
      <c r="CB213" s="62">
        <v>38.212848999999999</v>
      </c>
      <c r="CC213" s="62">
        <v>38.689846000000003</v>
      </c>
      <c r="CD213" s="62">
        <v>33.930466000000003</v>
      </c>
      <c r="CE213" s="62">
        <v>35.774856999999997</v>
      </c>
      <c r="CF213" s="62">
        <v>23.312550000000002</v>
      </c>
      <c r="CG213" s="57">
        <v>51380301</v>
      </c>
      <c r="CO213" s="63">
        <v>42186</v>
      </c>
      <c r="CP213" s="62">
        <v>62.389999000000003</v>
      </c>
      <c r="CQ213" s="62">
        <v>71.730002999999996</v>
      </c>
      <c r="CR213" s="62">
        <v>61.419998</v>
      </c>
      <c r="CS213" s="62">
        <v>70.940002000000007</v>
      </c>
      <c r="CT213" s="62">
        <v>70.940002000000007</v>
      </c>
      <c r="CU213" s="57">
        <v>21315700</v>
      </c>
    </row>
    <row r="214" spans="2:99" x14ac:dyDescent="0.15">
      <c r="B214" s="63">
        <v>37438</v>
      </c>
      <c r="C214" s="57">
        <v>0.31624999999999998</v>
      </c>
      <c r="D214" s="57">
        <v>0.335536</v>
      </c>
      <c r="E214" s="57">
        <v>0.24642900000000001</v>
      </c>
      <c r="F214" s="57">
        <v>0.27250000000000002</v>
      </c>
      <c r="G214" s="57">
        <v>0.234324</v>
      </c>
      <c r="H214" s="57">
        <v>8118415200</v>
      </c>
      <c r="I214" s="63">
        <v>37438</v>
      </c>
      <c r="J214" s="57">
        <v>35.18</v>
      </c>
      <c r="K214" s="57">
        <v>36.349997999999999</v>
      </c>
      <c r="L214" s="57">
        <v>27.555</v>
      </c>
      <c r="M214" s="57">
        <v>33.25</v>
      </c>
      <c r="N214" s="57">
        <v>21.093035</v>
      </c>
      <c r="O214" s="57">
        <v>370910200</v>
      </c>
      <c r="P214" s="63">
        <v>37438</v>
      </c>
      <c r="Q214" s="57">
        <v>32.079746</v>
      </c>
      <c r="R214" s="57">
        <v>33.243893</v>
      </c>
      <c r="S214" s="57">
        <v>23.563075999999999</v>
      </c>
      <c r="T214" s="57">
        <v>30.863077000000001</v>
      </c>
      <c r="U214" s="57">
        <v>23.352889999999999</v>
      </c>
      <c r="V214" s="57">
        <v>170909632</v>
      </c>
      <c r="W214" s="63">
        <v>37438</v>
      </c>
      <c r="X214" s="57">
        <v>28.125</v>
      </c>
      <c r="Y214" s="57">
        <v>28.75</v>
      </c>
      <c r="Z214" s="57">
        <v>21.799999</v>
      </c>
      <c r="AA214" s="57">
        <v>24.969999000000001</v>
      </c>
      <c r="AB214" s="57">
        <v>14.404963</v>
      </c>
      <c r="AC214" s="57">
        <v>355021000</v>
      </c>
      <c r="AK214" s="63">
        <v>41030</v>
      </c>
      <c r="AL214" s="62">
        <v>40.959999000000003</v>
      </c>
      <c r="AM214" s="62">
        <v>41.02</v>
      </c>
      <c r="AN214" s="62">
        <v>35.459999000000003</v>
      </c>
      <c r="AO214" s="62">
        <v>36.590000000000003</v>
      </c>
      <c r="AP214" s="62">
        <v>32.661064000000003</v>
      </c>
      <c r="AQ214" s="57">
        <v>40686900</v>
      </c>
      <c r="AR214" s="63">
        <v>37438</v>
      </c>
      <c r="AS214" s="62">
        <v>35.658146000000002</v>
      </c>
      <c r="AT214" s="62">
        <v>36.152774999999998</v>
      </c>
      <c r="AU214" s="62">
        <v>23.391383999999999</v>
      </c>
      <c r="AV214" s="62">
        <v>29.67765</v>
      </c>
      <c r="AW214" s="62">
        <v>12.063628</v>
      </c>
      <c r="AX214" s="57">
        <v>256839048</v>
      </c>
      <c r="AY214" s="63">
        <v>37438</v>
      </c>
      <c r="AZ214" s="62">
        <v>23.18</v>
      </c>
      <c r="BA214" s="62">
        <v>23.290001</v>
      </c>
      <c r="BB214" s="62">
        <v>17.09</v>
      </c>
      <c r="BC214" s="62">
        <v>21.389999</v>
      </c>
      <c r="BD214" s="62">
        <v>11.871745000000001</v>
      </c>
      <c r="BE214" s="57">
        <v>122054700</v>
      </c>
      <c r="BM214" s="63">
        <v>41395</v>
      </c>
      <c r="BN214" s="62">
        <v>59.325001</v>
      </c>
      <c r="BO214" s="62">
        <v>65.665001000000004</v>
      </c>
      <c r="BP214" s="62">
        <v>58.575001</v>
      </c>
      <c r="BQ214" s="62">
        <v>62.034999999999997</v>
      </c>
      <c r="BR214" s="62">
        <v>62.034999999999997</v>
      </c>
      <c r="BS214" s="57">
        <v>41439600</v>
      </c>
      <c r="CA214" s="63">
        <v>37438</v>
      </c>
      <c r="CB214" s="62">
        <v>35.923256000000002</v>
      </c>
      <c r="CC214" s="62">
        <v>36.304855000000003</v>
      </c>
      <c r="CD214" s="62">
        <v>28.206488</v>
      </c>
      <c r="CE214" s="62">
        <v>33.941063</v>
      </c>
      <c r="CF214" s="62">
        <v>22.117567000000001</v>
      </c>
      <c r="CG214" s="57">
        <v>70154621</v>
      </c>
      <c r="CO214" s="63">
        <v>42217</v>
      </c>
      <c r="CP214" s="62">
        <v>70.610000999999997</v>
      </c>
      <c r="CQ214" s="62">
        <v>71.819999999999993</v>
      </c>
      <c r="CR214" s="62">
        <v>64</v>
      </c>
      <c r="CS214" s="62">
        <v>68.940002000000007</v>
      </c>
      <c r="CT214" s="62">
        <v>68.940002000000007</v>
      </c>
      <c r="CU214" s="57">
        <v>21975300</v>
      </c>
    </row>
    <row r="215" spans="2:99" x14ac:dyDescent="0.15">
      <c r="B215" s="63">
        <v>37469</v>
      </c>
      <c r="C215" s="57">
        <v>0.26982099999999998</v>
      </c>
      <c r="D215" s="57">
        <v>0.29017900000000002</v>
      </c>
      <c r="E215" s="57">
        <v>0.24946399999999999</v>
      </c>
      <c r="F215" s="57">
        <v>0.26339299999999999</v>
      </c>
      <c r="G215" s="57">
        <v>0.226492</v>
      </c>
      <c r="H215" s="57">
        <v>5151686400</v>
      </c>
      <c r="I215" s="63">
        <v>37469</v>
      </c>
      <c r="J215" s="57">
        <v>33.125</v>
      </c>
      <c r="K215" s="57">
        <v>36.044998</v>
      </c>
      <c r="L215" s="57">
        <v>30.9</v>
      </c>
      <c r="M215" s="57">
        <v>35.040000999999997</v>
      </c>
      <c r="N215" s="57">
        <v>22.228570999999999</v>
      </c>
      <c r="O215" s="57">
        <v>255299800</v>
      </c>
      <c r="P215" s="63">
        <v>37469</v>
      </c>
      <c r="Q215" s="57">
        <v>30.066555000000001</v>
      </c>
      <c r="R215" s="57">
        <v>33.672790999999997</v>
      </c>
      <c r="S215" s="57">
        <v>26.434059000000001</v>
      </c>
      <c r="T215" s="57">
        <v>31.563317999999999</v>
      </c>
      <c r="U215" s="57">
        <v>23.934346999999999</v>
      </c>
      <c r="V215" s="57">
        <v>113413114</v>
      </c>
      <c r="W215" s="63">
        <v>37469</v>
      </c>
      <c r="X215" s="57">
        <v>24.924999</v>
      </c>
      <c r="Y215" s="57">
        <v>26.700001</v>
      </c>
      <c r="Z215" s="57">
        <v>23.774999999999999</v>
      </c>
      <c r="AA215" s="57">
        <v>25.5</v>
      </c>
      <c r="AB215" s="57">
        <v>14.710727</v>
      </c>
      <c r="AC215" s="57">
        <v>193239800</v>
      </c>
      <c r="AK215" s="63">
        <v>41061</v>
      </c>
      <c r="AL215" s="62">
        <v>35.860000999999997</v>
      </c>
      <c r="AM215" s="62">
        <v>37.419998</v>
      </c>
      <c r="AN215" s="62">
        <v>33.860000999999997</v>
      </c>
      <c r="AO215" s="62">
        <v>36.549999</v>
      </c>
      <c r="AP215" s="62">
        <v>32.766094000000002</v>
      </c>
      <c r="AQ215" s="57">
        <v>31506900</v>
      </c>
      <c r="AR215" s="63">
        <v>37469</v>
      </c>
      <c r="AS215" s="62">
        <v>29.812550000000002</v>
      </c>
      <c r="AT215" s="62">
        <v>30.567979999999999</v>
      </c>
      <c r="AU215" s="62">
        <v>25.387879999999999</v>
      </c>
      <c r="AV215" s="62">
        <v>27.879004999999999</v>
      </c>
      <c r="AW215" s="62">
        <v>11.445807</v>
      </c>
      <c r="AX215" s="57">
        <v>178174409</v>
      </c>
      <c r="AY215" s="63">
        <v>37469</v>
      </c>
      <c r="AZ215" s="62">
        <v>21.389999</v>
      </c>
      <c r="BA215" s="62">
        <v>22.49</v>
      </c>
      <c r="BB215" s="62">
        <v>19.600000000000001</v>
      </c>
      <c r="BC215" s="62">
        <v>21.49</v>
      </c>
      <c r="BD215" s="62">
        <v>11.927246999999999</v>
      </c>
      <c r="BE215" s="57">
        <v>80611900</v>
      </c>
      <c r="BM215" s="63">
        <v>41426</v>
      </c>
      <c r="BN215" s="62">
        <v>62.150002000000001</v>
      </c>
      <c r="BO215" s="62">
        <v>65.5</v>
      </c>
      <c r="BP215" s="62">
        <v>60.055</v>
      </c>
      <c r="BQ215" s="62">
        <v>60.400002000000001</v>
      </c>
      <c r="BR215" s="62">
        <v>60.400002000000001</v>
      </c>
      <c r="BS215" s="57">
        <v>25610000</v>
      </c>
      <c r="CA215" s="63">
        <v>37469</v>
      </c>
      <c r="CB215" s="62">
        <v>33.676063999999997</v>
      </c>
      <c r="CC215" s="62">
        <v>38.159846999999999</v>
      </c>
      <c r="CD215" s="62">
        <v>31.301676</v>
      </c>
      <c r="CE215" s="62">
        <v>37.258850000000002</v>
      </c>
      <c r="CF215" s="62">
        <v>24.429901000000001</v>
      </c>
      <c r="CG215" s="57">
        <v>47577359</v>
      </c>
      <c r="CO215" s="63">
        <v>42248</v>
      </c>
      <c r="CP215" s="62">
        <v>67.839995999999999</v>
      </c>
      <c r="CQ215" s="62">
        <v>71.290001000000004</v>
      </c>
      <c r="CR215" s="62">
        <v>66.25</v>
      </c>
      <c r="CS215" s="62">
        <v>70.559997999999993</v>
      </c>
      <c r="CT215" s="62">
        <v>70.559997999999993</v>
      </c>
      <c r="CU215" s="57">
        <v>16153300</v>
      </c>
    </row>
    <row r="216" spans="2:99" x14ac:dyDescent="0.15">
      <c r="B216" s="63">
        <v>37500</v>
      </c>
      <c r="C216" s="57">
        <v>0.25874999999999998</v>
      </c>
      <c r="D216" s="57">
        <v>0.27124999999999999</v>
      </c>
      <c r="E216" s="57">
        <v>0.25089299999999998</v>
      </c>
      <c r="F216" s="57">
        <v>0.25892900000000002</v>
      </c>
      <c r="G216" s="57">
        <v>0.22265399999999999</v>
      </c>
      <c r="H216" s="57">
        <v>5291837600</v>
      </c>
      <c r="I216" s="63">
        <v>37500</v>
      </c>
      <c r="J216" s="57">
        <v>34.349997999999999</v>
      </c>
      <c r="K216" s="57">
        <v>35</v>
      </c>
      <c r="L216" s="57">
        <v>30.700001</v>
      </c>
      <c r="M216" s="57">
        <v>31.9</v>
      </c>
      <c r="N216" s="57">
        <v>20.236629000000001</v>
      </c>
      <c r="O216" s="57">
        <v>259013800</v>
      </c>
      <c r="P216" s="63">
        <v>37500</v>
      </c>
      <c r="Q216" s="57">
        <v>31.116914999999999</v>
      </c>
      <c r="R216" s="57">
        <v>31.642095999999999</v>
      </c>
      <c r="S216" s="57">
        <v>26.477824999999999</v>
      </c>
      <c r="T216" s="57">
        <v>27.291855000000002</v>
      </c>
      <c r="U216" s="57">
        <v>20.695311</v>
      </c>
      <c r="V216" s="57">
        <v>112593053</v>
      </c>
      <c r="W216" s="63">
        <v>37500</v>
      </c>
      <c r="X216" s="57">
        <v>25.200001</v>
      </c>
      <c r="Y216" s="57">
        <v>25.795000000000002</v>
      </c>
      <c r="Z216" s="57">
        <v>23.204999999999998</v>
      </c>
      <c r="AA216" s="57">
        <v>23.98</v>
      </c>
      <c r="AB216" s="57">
        <v>13.833843999999999</v>
      </c>
      <c r="AC216" s="57">
        <v>181020800</v>
      </c>
      <c r="AK216" s="63">
        <v>41091</v>
      </c>
      <c r="AL216" s="62">
        <v>36.540000999999997</v>
      </c>
      <c r="AM216" s="62">
        <v>41.240001999999997</v>
      </c>
      <c r="AN216" s="62">
        <v>35.130001</v>
      </c>
      <c r="AO216" s="62">
        <v>40.529998999999997</v>
      </c>
      <c r="AP216" s="62">
        <v>36.334052999999997</v>
      </c>
      <c r="AQ216" s="57">
        <v>35540600</v>
      </c>
      <c r="AR216" s="63">
        <v>37500</v>
      </c>
      <c r="AS216" s="62">
        <v>27.204514</v>
      </c>
      <c r="AT216" s="62">
        <v>29.407854</v>
      </c>
      <c r="AU216" s="62">
        <v>24.056885000000001</v>
      </c>
      <c r="AV216" s="62">
        <v>24.677416000000001</v>
      </c>
      <c r="AW216" s="62">
        <v>10.131383</v>
      </c>
      <c r="AX216" s="57">
        <v>155739971</v>
      </c>
      <c r="AY216" s="63">
        <v>37500</v>
      </c>
      <c r="AZ216" s="62">
        <v>21.49</v>
      </c>
      <c r="BA216" s="62">
        <v>21.559999000000001</v>
      </c>
      <c r="BB216" s="62">
        <v>17.5</v>
      </c>
      <c r="BC216" s="62">
        <v>18.579999999999998</v>
      </c>
      <c r="BD216" s="62">
        <v>10.312156</v>
      </c>
      <c r="BE216" s="57">
        <v>83499800</v>
      </c>
      <c r="BM216" s="63">
        <v>41456</v>
      </c>
      <c r="BN216" s="62">
        <v>60.814999</v>
      </c>
      <c r="BO216" s="62">
        <v>61.23</v>
      </c>
      <c r="BP216" s="62">
        <v>56.154998999999997</v>
      </c>
      <c r="BQ216" s="62">
        <v>58.205002</v>
      </c>
      <c r="BR216" s="62">
        <v>58.205002</v>
      </c>
      <c r="BS216" s="57">
        <v>48372200</v>
      </c>
      <c r="CA216" s="63">
        <v>37500</v>
      </c>
      <c r="CB216" s="62">
        <v>36.357857000000003</v>
      </c>
      <c r="CC216" s="62">
        <v>36.516852999999998</v>
      </c>
      <c r="CD216" s="62">
        <v>29.065083999999999</v>
      </c>
      <c r="CE216" s="62">
        <v>30.464276999999999</v>
      </c>
      <c r="CF216" s="62">
        <v>19.974833</v>
      </c>
      <c r="CG216" s="57">
        <v>52029733</v>
      </c>
      <c r="CO216" s="63">
        <v>42278</v>
      </c>
      <c r="CP216" s="62">
        <v>70.760002</v>
      </c>
      <c r="CQ216" s="62">
        <v>81.489998</v>
      </c>
      <c r="CR216" s="62">
        <v>70.209998999999996</v>
      </c>
      <c r="CS216" s="62">
        <v>80.599997999999999</v>
      </c>
      <c r="CT216" s="62">
        <v>80.599997999999999</v>
      </c>
      <c r="CU216" s="57">
        <v>25117500</v>
      </c>
    </row>
    <row r="217" spans="2:99" x14ac:dyDescent="0.15">
      <c r="B217" s="63">
        <v>37530</v>
      </c>
      <c r="C217" s="57">
        <v>0.26053599999999999</v>
      </c>
      <c r="D217" s="57">
        <v>0.29357100000000003</v>
      </c>
      <c r="E217" s="57">
        <v>0.23857100000000001</v>
      </c>
      <c r="F217" s="57">
        <v>0.286964</v>
      </c>
      <c r="G217" s="57">
        <v>0.24676100000000001</v>
      </c>
      <c r="H217" s="57">
        <v>6611432800</v>
      </c>
      <c r="I217" s="63">
        <v>37530</v>
      </c>
      <c r="J217" s="57">
        <v>31.905000999999999</v>
      </c>
      <c r="K217" s="57">
        <v>35.599997999999999</v>
      </c>
      <c r="L217" s="57">
        <v>26.975000000000001</v>
      </c>
      <c r="M217" s="57">
        <v>34.900002000000001</v>
      </c>
      <c r="N217" s="57">
        <v>22.339428000000002</v>
      </c>
      <c r="O217" s="57">
        <v>399481200</v>
      </c>
      <c r="P217" s="63">
        <v>37530</v>
      </c>
      <c r="Q217" s="57">
        <v>27.396891</v>
      </c>
      <c r="R217" s="57">
        <v>31.948450000000001</v>
      </c>
      <c r="S217" s="57">
        <v>23.239215999999999</v>
      </c>
      <c r="T217" s="57">
        <v>31.834661000000001</v>
      </c>
      <c r="U217" s="57">
        <v>24.1401</v>
      </c>
      <c r="V217" s="57">
        <v>167909860</v>
      </c>
      <c r="W217" s="63">
        <v>37530</v>
      </c>
      <c r="X217" s="57">
        <v>24.200001</v>
      </c>
      <c r="Y217" s="57">
        <v>26.549999</v>
      </c>
      <c r="Z217" s="57">
        <v>22.285</v>
      </c>
      <c r="AA217" s="57">
        <v>23.24</v>
      </c>
      <c r="AB217" s="57">
        <v>13.459759</v>
      </c>
      <c r="AC217" s="57">
        <v>317116400</v>
      </c>
      <c r="AK217" s="63">
        <v>41122</v>
      </c>
      <c r="AL217" s="62">
        <v>40.75</v>
      </c>
      <c r="AM217" s="62">
        <v>41</v>
      </c>
      <c r="AN217" s="62">
        <v>38.020000000000003</v>
      </c>
      <c r="AO217" s="62">
        <v>39.599997999999999</v>
      </c>
      <c r="AP217" s="62">
        <v>35.500343000000001</v>
      </c>
      <c r="AQ217" s="57">
        <v>29910200</v>
      </c>
      <c r="AR217" s="63">
        <v>37530</v>
      </c>
      <c r="AS217" s="62">
        <v>24.749362999999999</v>
      </c>
      <c r="AT217" s="62">
        <v>35.073588999999998</v>
      </c>
      <c r="AU217" s="62">
        <v>24.731376999999998</v>
      </c>
      <c r="AV217" s="62">
        <v>33.958427</v>
      </c>
      <c r="AW217" s="62">
        <v>13.94173</v>
      </c>
      <c r="AX217" s="57">
        <v>273826830</v>
      </c>
      <c r="AY217" s="63">
        <v>37530</v>
      </c>
      <c r="AZ217" s="62">
        <v>18.950001</v>
      </c>
      <c r="BA217" s="62">
        <v>21.5</v>
      </c>
      <c r="BB217" s="62">
        <v>16.049999</v>
      </c>
      <c r="BC217" s="62">
        <v>21.09</v>
      </c>
      <c r="BD217" s="62">
        <v>11.831313</v>
      </c>
      <c r="BE217" s="57">
        <v>121689000</v>
      </c>
      <c r="BM217" s="63">
        <v>41487</v>
      </c>
      <c r="BN217" s="62">
        <v>58.5</v>
      </c>
      <c r="BO217" s="62">
        <v>59.224997999999999</v>
      </c>
      <c r="BP217" s="62">
        <v>53.555</v>
      </c>
      <c r="BQ217" s="62">
        <v>53.755001</v>
      </c>
      <c r="BR217" s="62">
        <v>53.755001</v>
      </c>
      <c r="BS217" s="57">
        <v>36537000</v>
      </c>
      <c r="CA217" s="63">
        <v>37530</v>
      </c>
      <c r="CB217" s="62">
        <v>30.379477999999999</v>
      </c>
      <c r="CC217" s="62">
        <v>30.909475</v>
      </c>
      <c r="CD217" s="62">
        <v>22.100912000000001</v>
      </c>
      <c r="CE217" s="62">
        <v>27.559891</v>
      </c>
      <c r="CF217" s="62">
        <v>18.070492000000002</v>
      </c>
      <c r="CG217" s="57">
        <v>97467371</v>
      </c>
      <c r="CO217" s="63">
        <v>42309</v>
      </c>
      <c r="CP217" s="62">
        <v>80.860000999999997</v>
      </c>
      <c r="CQ217" s="62">
        <v>91.220000999999996</v>
      </c>
      <c r="CR217" s="62">
        <v>80.040001000000004</v>
      </c>
      <c r="CS217" s="62">
        <v>89.440002000000007</v>
      </c>
      <c r="CT217" s="62">
        <v>89.440002000000007</v>
      </c>
      <c r="CU217" s="57">
        <v>24093900</v>
      </c>
    </row>
    <row r="218" spans="2:99" x14ac:dyDescent="0.15">
      <c r="B218" s="63">
        <v>37561</v>
      </c>
      <c r="C218" s="57">
        <v>0.28464299999999998</v>
      </c>
      <c r="D218" s="57">
        <v>0.31035699999999999</v>
      </c>
      <c r="E218" s="57">
        <v>0.268036</v>
      </c>
      <c r="F218" s="57">
        <v>0.27678599999999998</v>
      </c>
      <c r="G218" s="57">
        <v>0.238009</v>
      </c>
      <c r="H218" s="57">
        <v>4531721600</v>
      </c>
      <c r="I218" s="63">
        <v>37561</v>
      </c>
      <c r="J218" s="57">
        <v>34.599997999999999</v>
      </c>
      <c r="K218" s="57">
        <v>36</v>
      </c>
      <c r="L218" s="57">
        <v>33.125</v>
      </c>
      <c r="M218" s="57">
        <v>35.040000999999997</v>
      </c>
      <c r="N218" s="57">
        <v>22.429039</v>
      </c>
      <c r="O218" s="57">
        <v>218116600</v>
      </c>
      <c r="P218" s="63">
        <v>37561</v>
      </c>
      <c r="Q218" s="57">
        <v>31.659600999999999</v>
      </c>
      <c r="R218" s="57">
        <v>34.871952</v>
      </c>
      <c r="S218" s="57">
        <v>30.154084999999998</v>
      </c>
      <c r="T218" s="57">
        <v>34.075428000000002</v>
      </c>
      <c r="U218" s="57">
        <v>25.902588000000002</v>
      </c>
      <c r="V218" s="57">
        <v>116744545</v>
      </c>
      <c r="W218" s="63">
        <v>37561</v>
      </c>
      <c r="X218" s="57">
        <v>23.24</v>
      </c>
      <c r="Y218" s="57">
        <v>23.58</v>
      </c>
      <c r="Z218" s="57">
        <v>22.105</v>
      </c>
      <c r="AA218" s="57">
        <v>22.82</v>
      </c>
      <c r="AB218" s="57">
        <v>13.216511000000001</v>
      </c>
      <c r="AC218" s="57">
        <v>225505600</v>
      </c>
      <c r="AK218" s="63">
        <v>41153</v>
      </c>
      <c r="AL218" s="62">
        <v>39.599997999999999</v>
      </c>
      <c r="AM218" s="62">
        <v>46.259998000000003</v>
      </c>
      <c r="AN218" s="62">
        <v>39.18</v>
      </c>
      <c r="AO218" s="62">
        <v>44.169998</v>
      </c>
      <c r="AP218" s="62">
        <v>39.760219999999997</v>
      </c>
      <c r="AQ218" s="57">
        <v>43264500</v>
      </c>
      <c r="AR218" s="63">
        <v>37561</v>
      </c>
      <c r="AS218" s="62">
        <v>33.454807000000002</v>
      </c>
      <c r="AT218" s="62">
        <v>37.771557000000001</v>
      </c>
      <c r="AU218" s="62">
        <v>32.879238000000001</v>
      </c>
      <c r="AV218" s="62">
        <v>37.663634999999999</v>
      </c>
      <c r="AW218" s="62">
        <v>15.648864</v>
      </c>
      <c r="AX218" s="57">
        <v>159736756</v>
      </c>
      <c r="AY218" s="63">
        <v>37561</v>
      </c>
      <c r="AZ218" s="62">
        <v>21</v>
      </c>
      <c r="BA218" s="62">
        <v>22.379999000000002</v>
      </c>
      <c r="BB218" s="62">
        <v>19.75</v>
      </c>
      <c r="BC218" s="62">
        <v>21.9</v>
      </c>
      <c r="BD218" s="62">
        <v>12.285717</v>
      </c>
      <c r="BE218" s="57">
        <v>81645200</v>
      </c>
      <c r="BM218" s="63">
        <v>41518</v>
      </c>
      <c r="BN218" s="62">
        <v>54.365001999999997</v>
      </c>
      <c r="BO218" s="62">
        <v>59.439999</v>
      </c>
      <c r="BP218" s="62">
        <v>53.904998999999997</v>
      </c>
      <c r="BQ218" s="62">
        <v>56.900002000000001</v>
      </c>
      <c r="BR218" s="62">
        <v>56.900002000000001</v>
      </c>
      <c r="BS218" s="57">
        <v>28517600</v>
      </c>
      <c r="CA218" s="63">
        <v>37561</v>
      </c>
      <c r="CB218" s="62">
        <v>27.559891</v>
      </c>
      <c r="CC218" s="62">
        <v>32.372272000000002</v>
      </c>
      <c r="CD218" s="62">
        <v>26.128895</v>
      </c>
      <c r="CE218" s="62">
        <v>32.170872000000003</v>
      </c>
      <c r="CF218" s="62">
        <v>21.255486999999999</v>
      </c>
      <c r="CG218" s="57">
        <v>55204183</v>
      </c>
      <c r="CO218" s="63">
        <v>42339</v>
      </c>
      <c r="CP218" s="62">
        <v>89.440002000000007</v>
      </c>
      <c r="CQ218" s="62">
        <v>93.940002000000007</v>
      </c>
      <c r="CR218" s="62">
        <v>85.980002999999996</v>
      </c>
      <c r="CS218" s="62">
        <v>87.360000999999997</v>
      </c>
      <c r="CT218" s="62">
        <v>87.360000999999997</v>
      </c>
      <c r="CU218" s="57">
        <v>23196400</v>
      </c>
    </row>
    <row r="219" spans="2:99" x14ac:dyDescent="0.15">
      <c r="B219" s="63">
        <v>37591</v>
      </c>
      <c r="C219" s="57">
        <v>0.28392899999999999</v>
      </c>
      <c r="D219" s="57">
        <v>0.28749999999999998</v>
      </c>
      <c r="E219" s="57">
        <v>0.24607100000000001</v>
      </c>
      <c r="F219" s="57">
        <v>0.25589299999999998</v>
      </c>
      <c r="G219" s="57">
        <v>0.22004299999999999</v>
      </c>
      <c r="H219" s="57">
        <v>4530439200</v>
      </c>
      <c r="I219" s="63">
        <v>37591</v>
      </c>
      <c r="J219" s="57">
        <v>35.044998</v>
      </c>
      <c r="K219" s="57">
        <v>35.650002000000001</v>
      </c>
      <c r="L219" s="57">
        <v>33.549999</v>
      </c>
      <c r="M219" s="57">
        <v>34.784999999999997</v>
      </c>
      <c r="N219" s="57">
        <v>22.265816000000001</v>
      </c>
      <c r="O219" s="57">
        <v>196414200</v>
      </c>
      <c r="P219" s="63">
        <v>37591</v>
      </c>
      <c r="Q219" s="57">
        <v>34.084183000000003</v>
      </c>
      <c r="R219" s="57">
        <v>34.793174999999998</v>
      </c>
      <c r="S219" s="57">
        <v>30.22411</v>
      </c>
      <c r="T219" s="57">
        <v>30.941853999999999</v>
      </c>
      <c r="U219" s="57">
        <v>23.520588</v>
      </c>
      <c r="V219" s="57">
        <v>83401006</v>
      </c>
      <c r="W219" s="63">
        <v>37591</v>
      </c>
      <c r="X219" s="57">
        <v>23.09</v>
      </c>
      <c r="Y219" s="57">
        <v>23.454999999999998</v>
      </c>
      <c r="Z219" s="57">
        <v>21.450001</v>
      </c>
      <c r="AA219" s="57">
        <v>21.92</v>
      </c>
      <c r="AB219" s="57">
        <v>12.751803000000001</v>
      </c>
      <c r="AC219" s="57">
        <v>227408200</v>
      </c>
      <c r="AK219" s="63">
        <v>41183</v>
      </c>
      <c r="AL219" s="62">
        <v>44.459999000000003</v>
      </c>
      <c r="AM219" s="62">
        <v>49.5</v>
      </c>
      <c r="AN219" s="62">
        <v>43.23</v>
      </c>
      <c r="AO219" s="62">
        <v>48.16</v>
      </c>
      <c r="AP219" s="62">
        <v>43.351863999999999</v>
      </c>
      <c r="AQ219" s="57">
        <v>33503400</v>
      </c>
      <c r="AR219" s="63">
        <v>37591</v>
      </c>
      <c r="AS219" s="62">
        <v>37.861488000000001</v>
      </c>
      <c r="AT219" s="62">
        <v>38.850741999999997</v>
      </c>
      <c r="AU219" s="62">
        <v>33.868496</v>
      </c>
      <c r="AV219" s="62">
        <v>34.848759000000001</v>
      </c>
      <c r="AW219" s="62">
        <v>14.479316000000001</v>
      </c>
      <c r="AX219" s="57">
        <v>146625557</v>
      </c>
      <c r="AY219" s="63">
        <v>37591</v>
      </c>
      <c r="AZ219" s="62">
        <v>21.83</v>
      </c>
      <c r="BA219" s="62">
        <v>22.17</v>
      </c>
      <c r="BB219" s="62">
        <v>20.76</v>
      </c>
      <c r="BC219" s="62">
        <v>21.219999000000001</v>
      </c>
      <c r="BD219" s="62">
        <v>11.904242</v>
      </c>
      <c r="BE219" s="57">
        <v>79338800</v>
      </c>
      <c r="BM219" s="63">
        <v>41548</v>
      </c>
      <c r="BN219" s="62">
        <v>56.889999000000003</v>
      </c>
      <c r="BO219" s="62">
        <v>58.950001</v>
      </c>
      <c r="BP219" s="62">
        <v>55.23</v>
      </c>
      <c r="BQ219" s="62">
        <v>56.209999000000003</v>
      </c>
      <c r="BR219" s="62">
        <v>56.209999000000003</v>
      </c>
      <c r="BS219" s="57">
        <v>26028200</v>
      </c>
      <c r="CA219" s="63">
        <v>37591</v>
      </c>
      <c r="CB219" s="62">
        <v>32.541870000000003</v>
      </c>
      <c r="CC219" s="62">
        <v>32.690269000000001</v>
      </c>
      <c r="CD219" s="62">
        <v>23.637905</v>
      </c>
      <c r="CE219" s="62">
        <v>25.397497000000001</v>
      </c>
      <c r="CF219" s="62">
        <v>16.780280999999999</v>
      </c>
      <c r="CG219" s="57">
        <v>88085351</v>
      </c>
      <c r="CO219" s="63">
        <v>42370</v>
      </c>
      <c r="CP219" s="62">
        <v>85.690002000000007</v>
      </c>
      <c r="CQ219" s="62">
        <v>86.150002000000001</v>
      </c>
      <c r="CR219" s="62">
        <v>72.540001000000004</v>
      </c>
      <c r="CS219" s="62">
        <v>75.599997999999999</v>
      </c>
      <c r="CT219" s="62">
        <v>75.599997999999999</v>
      </c>
      <c r="CU219" s="57">
        <v>23009200</v>
      </c>
    </row>
    <row r="220" spans="2:99" x14ac:dyDescent="0.15">
      <c r="B220" s="63">
        <v>37622</v>
      </c>
      <c r="C220" s="57">
        <v>0.25642900000000002</v>
      </c>
      <c r="D220" s="57">
        <v>0.27464300000000003</v>
      </c>
      <c r="E220" s="57">
        <v>0.242143</v>
      </c>
      <c r="F220" s="57">
        <v>0.25642900000000002</v>
      </c>
      <c r="G220" s="57">
        <v>0.22050400000000001</v>
      </c>
      <c r="H220" s="57">
        <v>6045832800</v>
      </c>
      <c r="I220" s="63">
        <v>37622</v>
      </c>
      <c r="J220" s="57">
        <v>34.955002</v>
      </c>
      <c r="K220" s="57">
        <v>36.25</v>
      </c>
      <c r="L220" s="57">
        <v>34.049999</v>
      </c>
      <c r="M220" s="57">
        <v>35.025002000000001</v>
      </c>
      <c r="N220" s="57">
        <v>22.628413999999999</v>
      </c>
      <c r="O220" s="57">
        <v>226455400</v>
      </c>
      <c r="P220" s="63">
        <v>37622</v>
      </c>
      <c r="Q220" s="57">
        <v>31.335739</v>
      </c>
      <c r="R220" s="57">
        <v>34.092934</v>
      </c>
      <c r="S220" s="57">
        <v>28.491014</v>
      </c>
      <c r="T220" s="57">
        <v>31.099409000000001</v>
      </c>
      <c r="U220" s="57">
        <v>23.69351</v>
      </c>
      <c r="V220" s="57">
        <v>110468525</v>
      </c>
      <c r="W220" s="63">
        <v>37622</v>
      </c>
      <c r="X220" s="57">
        <v>22.075001</v>
      </c>
      <c r="Y220" s="57">
        <v>23.004999000000002</v>
      </c>
      <c r="Z220" s="57">
        <v>19.575001</v>
      </c>
      <c r="AA220" s="57">
        <v>20.23</v>
      </c>
      <c r="AB220" s="57">
        <v>11.768660000000001</v>
      </c>
      <c r="AC220" s="57">
        <v>249229000</v>
      </c>
      <c r="AK220" s="63">
        <v>41214</v>
      </c>
      <c r="AL220" s="62">
        <v>48.439999</v>
      </c>
      <c r="AM220" s="62">
        <v>49.360000999999997</v>
      </c>
      <c r="AN220" s="62">
        <v>43.900002000000001</v>
      </c>
      <c r="AO220" s="62">
        <v>48.580002</v>
      </c>
      <c r="AP220" s="62">
        <v>43.729927000000004</v>
      </c>
      <c r="AQ220" s="57">
        <v>37560000</v>
      </c>
      <c r="AR220" s="63">
        <v>37622</v>
      </c>
      <c r="AS220" s="62">
        <v>35.208485000000003</v>
      </c>
      <c r="AT220" s="62">
        <v>39.848990999999998</v>
      </c>
      <c r="AU220" s="62">
        <v>31.341398000000002</v>
      </c>
      <c r="AV220" s="62">
        <v>34.426074999999997</v>
      </c>
      <c r="AW220" s="62">
        <v>14.303687999999999</v>
      </c>
      <c r="AX220" s="57">
        <v>225957922</v>
      </c>
      <c r="AY220" s="63">
        <v>37622</v>
      </c>
      <c r="AZ220" s="62">
        <v>21.530000999999999</v>
      </c>
      <c r="BA220" s="62">
        <v>23.469999000000001</v>
      </c>
      <c r="BB220" s="62">
        <v>20.360001</v>
      </c>
      <c r="BC220" s="62">
        <v>21.1</v>
      </c>
      <c r="BD220" s="62">
        <v>11.945062999999999</v>
      </c>
      <c r="BE220" s="57">
        <v>94812400</v>
      </c>
      <c r="BM220" s="63">
        <v>41579</v>
      </c>
      <c r="BN220" s="62">
        <v>56.200001</v>
      </c>
      <c r="BO220" s="62">
        <v>62.139999000000003</v>
      </c>
      <c r="BP220" s="62">
        <v>52.75</v>
      </c>
      <c r="BQ220" s="62">
        <v>59.549999</v>
      </c>
      <c r="BR220" s="62">
        <v>59.549999</v>
      </c>
      <c r="BS220" s="57">
        <v>58679000</v>
      </c>
      <c r="CA220" s="63">
        <v>37622</v>
      </c>
      <c r="CB220" s="62">
        <v>25.810898000000002</v>
      </c>
      <c r="CC220" s="62">
        <v>29.287683000000001</v>
      </c>
      <c r="CD220" s="62">
        <v>25.598897999999998</v>
      </c>
      <c r="CE220" s="62">
        <v>26.817892000000001</v>
      </c>
      <c r="CF220" s="62">
        <v>17.71874</v>
      </c>
      <c r="CG220" s="57">
        <v>76457194</v>
      </c>
      <c r="CO220" s="63">
        <v>42401</v>
      </c>
      <c r="CP220" s="62">
        <v>75.029999000000004</v>
      </c>
      <c r="CQ220" s="62">
        <v>86.300003000000004</v>
      </c>
      <c r="CR220" s="62">
        <v>70.260002</v>
      </c>
      <c r="CS220" s="62">
        <v>84.489998</v>
      </c>
      <c r="CT220" s="62">
        <v>84.489998</v>
      </c>
      <c r="CU220" s="57">
        <v>25111500</v>
      </c>
    </row>
    <row r="221" spans="2:99" x14ac:dyDescent="0.15">
      <c r="B221" s="63">
        <v>37653</v>
      </c>
      <c r="C221" s="57">
        <v>0.25732100000000002</v>
      </c>
      <c r="D221" s="57">
        <v>0.27321400000000001</v>
      </c>
      <c r="E221" s="57">
        <v>0.24642900000000001</v>
      </c>
      <c r="F221" s="57">
        <v>0.268036</v>
      </c>
      <c r="G221" s="57">
        <v>0.230485</v>
      </c>
      <c r="H221" s="57">
        <v>4114303200</v>
      </c>
      <c r="I221" s="63">
        <v>37653</v>
      </c>
      <c r="J221" s="57">
        <v>35.025002000000001</v>
      </c>
      <c r="K221" s="57">
        <v>35.255001</v>
      </c>
      <c r="L221" s="57">
        <v>33.275002000000001</v>
      </c>
      <c r="M221" s="57">
        <v>34.619999</v>
      </c>
      <c r="N221" s="57">
        <v>22.366748999999999</v>
      </c>
      <c r="O221" s="57">
        <v>210926000</v>
      </c>
      <c r="P221" s="63">
        <v>37653</v>
      </c>
      <c r="Q221" s="57">
        <v>31.204445</v>
      </c>
      <c r="R221" s="57">
        <v>31.633343</v>
      </c>
      <c r="S221" s="57">
        <v>27.939575000000001</v>
      </c>
      <c r="T221" s="57">
        <v>29.392574</v>
      </c>
      <c r="U221" s="57">
        <v>22.393146999999999</v>
      </c>
      <c r="V221" s="57">
        <v>96467042</v>
      </c>
      <c r="W221" s="63">
        <v>37653</v>
      </c>
      <c r="X221" s="57">
        <v>20.274999999999999</v>
      </c>
      <c r="Y221" s="57">
        <v>20.76</v>
      </c>
      <c r="Z221" s="57">
        <v>19.424999</v>
      </c>
      <c r="AA221" s="57">
        <v>20.110001</v>
      </c>
      <c r="AB221" s="57">
        <v>11.698846</v>
      </c>
      <c r="AC221" s="57">
        <v>205692200</v>
      </c>
      <c r="AK221" s="63">
        <v>41244</v>
      </c>
      <c r="AL221" s="62">
        <v>48.790000999999997</v>
      </c>
      <c r="AM221" s="62">
        <v>51.630001</v>
      </c>
      <c r="AN221" s="62">
        <v>46.09</v>
      </c>
      <c r="AO221" s="62">
        <v>50.32</v>
      </c>
      <c r="AP221" s="62">
        <v>45.454132000000001</v>
      </c>
      <c r="AQ221" s="57">
        <v>32747200</v>
      </c>
      <c r="AR221" s="63">
        <v>37653</v>
      </c>
      <c r="AS221" s="62">
        <v>34.471043000000002</v>
      </c>
      <c r="AT221" s="62">
        <v>35.496268999999998</v>
      </c>
      <c r="AU221" s="62">
        <v>30.801804000000001</v>
      </c>
      <c r="AV221" s="62">
        <v>31.098580999999999</v>
      </c>
      <c r="AW221" s="62">
        <v>13.036211</v>
      </c>
      <c r="AX221" s="57">
        <v>154233281</v>
      </c>
      <c r="AY221" s="63">
        <v>37653</v>
      </c>
      <c r="AZ221" s="62">
        <v>21.139999</v>
      </c>
      <c r="BA221" s="62">
        <v>21.27</v>
      </c>
      <c r="BB221" s="62">
        <v>19.600000000000001</v>
      </c>
      <c r="BC221" s="62">
        <v>20.92</v>
      </c>
      <c r="BD221" s="62">
        <v>11.843161</v>
      </c>
      <c r="BE221" s="57">
        <v>64220600</v>
      </c>
      <c r="BM221" s="63">
        <v>41609</v>
      </c>
      <c r="BN221" s="62">
        <v>59.439999</v>
      </c>
      <c r="BO221" s="62">
        <v>63.740001999999997</v>
      </c>
      <c r="BP221" s="62">
        <v>56.849997999999999</v>
      </c>
      <c r="BQ221" s="62">
        <v>63.369999</v>
      </c>
      <c r="BR221" s="62">
        <v>63.369999</v>
      </c>
      <c r="BS221" s="57">
        <v>40711600</v>
      </c>
      <c r="CA221" s="63">
        <v>37653</v>
      </c>
      <c r="CB221" s="62">
        <v>26.828493000000002</v>
      </c>
      <c r="CC221" s="62">
        <v>26.913291999999998</v>
      </c>
      <c r="CD221" s="62">
        <v>23.309307</v>
      </c>
      <c r="CE221" s="62">
        <v>24.146704</v>
      </c>
      <c r="CF221" s="62">
        <v>16.069922999999999</v>
      </c>
      <c r="CG221" s="57">
        <v>59512220</v>
      </c>
      <c r="CO221" s="63">
        <v>42430</v>
      </c>
      <c r="CP221" s="62">
        <v>85.080001999999993</v>
      </c>
      <c r="CQ221" s="62">
        <v>90.610000999999997</v>
      </c>
      <c r="CR221" s="62">
        <v>84.650002000000001</v>
      </c>
      <c r="CS221" s="62">
        <v>88.540001000000004</v>
      </c>
      <c r="CT221" s="62">
        <v>88.540001000000004</v>
      </c>
      <c r="CU221" s="57">
        <v>19477800</v>
      </c>
    </row>
    <row r="222" spans="2:99" x14ac:dyDescent="0.15">
      <c r="B222" s="63">
        <v>37681</v>
      </c>
      <c r="C222" s="57">
        <v>0.268036</v>
      </c>
      <c r="D222" s="57">
        <v>0.27071400000000001</v>
      </c>
      <c r="E222" s="57">
        <v>0.25071399999999999</v>
      </c>
      <c r="F222" s="57">
        <v>0.2525</v>
      </c>
      <c r="G222" s="57">
        <v>0.21712500000000001</v>
      </c>
      <c r="H222" s="57">
        <v>4028404800</v>
      </c>
      <c r="I222" s="63">
        <v>37681</v>
      </c>
      <c r="J222" s="57">
        <v>34.724997999999999</v>
      </c>
      <c r="K222" s="57">
        <v>35.25</v>
      </c>
      <c r="L222" s="57">
        <v>32.130001</v>
      </c>
      <c r="M222" s="57">
        <v>33.419998</v>
      </c>
      <c r="N222" s="57">
        <v>21.591480000000001</v>
      </c>
      <c r="O222" s="57">
        <v>257149600</v>
      </c>
      <c r="P222" s="63">
        <v>37681</v>
      </c>
      <c r="Q222" s="57">
        <v>29.585139999999999</v>
      </c>
      <c r="R222" s="57">
        <v>33.243893</v>
      </c>
      <c r="S222" s="57">
        <v>27.046769999999999</v>
      </c>
      <c r="T222" s="57">
        <v>29.086220000000001</v>
      </c>
      <c r="U222" s="57">
        <v>22.159742000000001</v>
      </c>
      <c r="V222" s="57">
        <v>140443162</v>
      </c>
      <c r="W222" s="63">
        <v>37681</v>
      </c>
      <c r="X222" s="57">
        <v>20.079999999999998</v>
      </c>
      <c r="Y222" s="57">
        <v>21.15</v>
      </c>
      <c r="Z222" s="57">
        <v>18.504999000000002</v>
      </c>
      <c r="AA222" s="57">
        <v>20.239999999999998</v>
      </c>
      <c r="AB222" s="57">
        <v>11.774481</v>
      </c>
      <c r="AC222" s="57">
        <v>268825800</v>
      </c>
      <c r="AK222" s="63">
        <v>41275</v>
      </c>
      <c r="AL222" s="62">
        <v>51.48</v>
      </c>
      <c r="AM222" s="62">
        <v>55.080002</v>
      </c>
      <c r="AN222" s="62">
        <v>51.27</v>
      </c>
      <c r="AO222" s="62">
        <v>54.82</v>
      </c>
      <c r="AP222" s="62">
        <v>49.518996999999999</v>
      </c>
      <c r="AQ222" s="57">
        <v>42174200</v>
      </c>
      <c r="AR222" s="63">
        <v>37681</v>
      </c>
      <c r="AS222" s="62">
        <v>31.107574</v>
      </c>
      <c r="AT222" s="62">
        <v>33.958427</v>
      </c>
      <c r="AU222" s="62">
        <v>28.832288999999999</v>
      </c>
      <c r="AV222" s="62">
        <v>31.791059000000001</v>
      </c>
      <c r="AW222" s="62">
        <v>13.326491000000001</v>
      </c>
      <c r="AX222" s="57">
        <v>156020851</v>
      </c>
      <c r="AY222" s="63">
        <v>37681</v>
      </c>
      <c r="AZ222" s="62">
        <v>20.690000999999999</v>
      </c>
      <c r="BA222" s="62">
        <v>21.34</v>
      </c>
      <c r="BB222" s="62">
        <v>18.559999000000001</v>
      </c>
      <c r="BC222" s="62">
        <v>18.98</v>
      </c>
      <c r="BD222" s="62">
        <v>10.744895</v>
      </c>
      <c r="BE222" s="57">
        <v>102437300</v>
      </c>
      <c r="BM222" s="63">
        <v>41640</v>
      </c>
      <c r="BN222" s="62">
        <v>63.360000999999997</v>
      </c>
      <c r="BO222" s="62">
        <v>66.760002</v>
      </c>
      <c r="BP222" s="62">
        <v>63.189999</v>
      </c>
      <c r="BQ222" s="62">
        <v>64.930000000000007</v>
      </c>
      <c r="BR222" s="62">
        <v>64.930000000000007</v>
      </c>
      <c r="BS222" s="57">
        <v>29545700</v>
      </c>
      <c r="CA222" s="63">
        <v>37681</v>
      </c>
      <c r="CB222" s="62">
        <v>24.401102000000002</v>
      </c>
      <c r="CC222" s="62">
        <v>24.803902000000001</v>
      </c>
      <c r="CD222" s="62">
        <v>20.404919</v>
      </c>
      <c r="CE222" s="62">
        <v>21.729914000000001</v>
      </c>
      <c r="CF222" s="62">
        <v>14.461520999999999</v>
      </c>
      <c r="CG222" s="57">
        <v>73673127</v>
      </c>
      <c r="CO222" s="63">
        <v>42461</v>
      </c>
      <c r="CP222" s="62">
        <v>88.190002000000007</v>
      </c>
      <c r="CQ222" s="62">
        <v>91.989998</v>
      </c>
      <c r="CR222" s="62">
        <v>86.169998000000007</v>
      </c>
      <c r="CS222" s="62">
        <v>86.400002000000001</v>
      </c>
      <c r="CT222" s="62">
        <v>86.400002000000001</v>
      </c>
      <c r="CU222" s="57">
        <v>18737700</v>
      </c>
    </row>
    <row r="223" spans="2:99" x14ac:dyDescent="0.15">
      <c r="B223" s="63">
        <v>37712</v>
      </c>
      <c r="C223" s="57">
        <v>0.25357099999999999</v>
      </c>
      <c r="D223" s="57">
        <v>0.26696399999999998</v>
      </c>
      <c r="E223" s="57">
        <v>0.22714300000000001</v>
      </c>
      <c r="F223" s="57">
        <v>0.25392900000000002</v>
      </c>
      <c r="G223" s="57">
        <v>0.21835399999999999</v>
      </c>
      <c r="H223" s="57">
        <v>7775342400</v>
      </c>
      <c r="I223" s="63">
        <v>37712</v>
      </c>
      <c r="J223" s="57">
        <v>33.724997999999999</v>
      </c>
      <c r="K223" s="57">
        <v>37.404998999999997</v>
      </c>
      <c r="L223" s="57">
        <v>33.599997999999999</v>
      </c>
      <c r="M223" s="57">
        <v>37.025002000000001</v>
      </c>
      <c r="N223" s="57">
        <v>24.147644</v>
      </c>
      <c r="O223" s="57">
        <v>243217200</v>
      </c>
      <c r="P223" s="63">
        <v>37712</v>
      </c>
      <c r="Q223" s="57">
        <v>29.094973</v>
      </c>
      <c r="R223" s="57">
        <v>33.699050999999997</v>
      </c>
      <c r="S223" s="57">
        <v>28.762357999999999</v>
      </c>
      <c r="T223" s="57">
        <v>33.138858999999997</v>
      </c>
      <c r="U223" s="57">
        <v>25.247297</v>
      </c>
      <c r="V223" s="57">
        <v>126487260</v>
      </c>
      <c r="W223" s="63">
        <v>37712</v>
      </c>
      <c r="X223" s="57">
        <v>20.25</v>
      </c>
      <c r="Y223" s="57">
        <v>21.424999</v>
      </c>
      <c r="Z223" s="57">
        <v>19.5</v>
      </c>
      <c r="AA223" s="57">
        <v>20.200001</v>
      </c>
      <c r="AB223" s="57">
        <v>11.820257</v>
      </c>
      <c r="AC223" s="57">
        <v>238453600</v>
      </c>
      <c r="AK223" s="63">
        <v>41306</v>
      </c>
      <c r="AL223" s="62">
        <v>55.23</v>
      </c>
      <c r="AM223" s="62">
        <v>55.580002</v>
      </c>
      <c r="AN223" s="62">
        <v>40.669998</v>
      </c>
      <c r="AO223" s="62">
        <v>48.060001</v>
      </c>
      <c r="AP223" s="62">
        <v>43.412685000000003</v>
      </c>
      <c r="AQ223" s="57">
        <v>116742100</v>
      </c>
      <c r="AR223" s="63">
        <v>37712</v>
      </c>
      <c r="AS223" s="62">
        <v>31.782066</v>
      </c>
      <c r="AT223" s="62">
        <v>34.093327000000002</v>
      </c>
      <c r="AU223" s="62">
        <v>29.497786000000001</v>
      </c>
      <c r="AV223" s="62">
        <v>33.616683999999999</v>
      </c>
      <c r="AW223" s="62">
        <v>14.091772000000001</v>
      </c>
      <c r="AX223" s="57">
        <v>173004962</v>
      </c>
      <c r="AY223" s="63">
        <v>37712</v>
      </c>
      <c r="AZ223" s="62">
        <v>19.079999999999998</v>
      </c>
      <c r="BA223" s="62">
        <v>22.99</v>
      </c>
      <c r="BB223" s="62">
        <v>18.959999</v>
      </c>
      <c r="BC223" s="62">
        <v>22.15</v>
      </c>
      <c r="BD223" s="62">
        <v>12.660798</v>
      </c>
      <c r="BE223" s="57">
        <v>111694100</v>
      </c>
      <c r="BM223" s="63">
        <v>41671</v>
      </c>
      <c r="BN223" s="62">
        <v>64.940002000000007</v>
      </c>
      <c r="BO223" s="62">
        <v>70</v>
      </c>
      <c r="BP223" s="62">
        <v>62.52</v>
      </c>
      <c r="BQ223" s="62">
        <v>68.730002999999996</v>
      </c>
      <c r="BR223" s="62">
        <v>68.730002999999996</v>
      </c>
      <c r="BS223" s="57">
        <v>37341900</v>
      </c>
      <c r="CA223" s="63">
        <v>37712</v>
      </c>
      <c r="CB223" s="62">
        <v>21.729914000000001</v>
      </c>
      <c r="CC223" s="62">
        <v>28.301888000000002</v>
      </c>
      <c r="CD223" s="62">
        <v>21.581513999999999</v>
      </c>
      <c r="CE223" s="62">
        <v>28.036888000000001</v>
      </c>
      <c r="CF223" s="62">
        <v>18.658884</v>
      </c>
      <c r="CG223" s="57">
        <v>62055438</v>
      </c>
      <c r="CO223" s="63">
        <v>42491</v>
      </c>
      <c r="CP223" s="62">
        <v>86.489998</v>
      </c>
      <c r="CQ223" s="62">
        <v>88.370002999999997</v>
      </c>
      <c r="CR223" s="62">
        <v>82.059997999999993</v>
      </c>
      <c r="CS223" s="62">
        <v>85.459998999999996</v>
      </c>
      <c r="CT223" s="62">
        <v>85.459998999999996</v>
      </c>
      <c r="CU223" s="57">
        <v>15419500</v>
      </c>
    </row>
    <row r="224" spans="2:99" x14ac:dyDescent="0.15">
      <c r="B224" s="63">
        <v>37742</v>
      </c>
      <c r="C224" s="57">
        <v>0.25446400000000002</v>
      </c>
      <c r="D224" s="57">
        <v>0.33946399999999999</v>
      </c>
      <c r="E224" s="57">
        <v>0.25</v>
      </c>
      <c r="F224" s="57">
        <v>0.32053599999999999</v>
      </c>
      <c r="G224" s="57">
        <v>0.27562999999999999</v>
      </c>
      <c r="H224" s="57">
        <v>10811544800</v>
      </c>
      <c r="I224" s="63">
        <v>37742</v>
      </c>
      <c r="J224" s="57">
        <v>37.025002000000001</v>
      </c>
      <c r="K224" s="57">
        <v>37.625</v>
      </c>
      <c r="L224" s="57">
        <v>36.020000000000003</v>
      </c>
      <c r="M224" s="57">
        <v>37.099997999999999</v>
      </c>
      <c r="N224" s="57">
        <v>24.196560000000002</v>
      </c>
      <c r="O224" s="57">
        <v>216019000</v>
      </c>
      <c r="P224" s="63">
        <v>37742</v>
      </c>
      <c r="Q224" s="57">
        <v>33.138858999999997</v>
      </c>
      <c r="R224" s="57">
        <v>36.937660000000001</v>
      </c>
      <c r="S224" s="57">
        <v>32.386100999999996</v>
      </c>
      <c r="T224" s="57">
        <v>36.464995999999999</v>
      </c>
      <c r="U224" s="57">
        <v>27.847618000000001</v>
      </c>
      <c r="V224" s="57">
        <v>132452529</v>
      </c>
      <c r="W224" s="63">
        <v>37742</v>
      </c>
      <c r="X224" s="57">
        <v>20.200001</v>
      </c>
      <c r="Y224" s="57">
        <v>22.975000000000001</v>
      </c>
      <c r="Z224" s="57">
        <v>19.719999000000001</v>
      </c>
      <c r="AA224" s="57">
        <v>22.785</v>
      </c>
      <c r="AB224" s="57">
        <v>13.332893</v>
      </c>
      <c r="AC224" s="57">
        <v>240325000</v>
      </c>
      <c r="AK224" s="63">
        <v>41334</v>
      </c>
      <c r="AL224" s="62">
        <v>47.790000999999997</v>
      </c>
      <c r="AM224" s="62">
        <v>53.369999</v>
      </c>
      <c r="AN224" s="62">
        <v>47.740001999999997</v>
      </c>
      <c r="AO224" s="62">
        <v>53.32</v>
      </c>
      <c r="AP224" s="62">
        <v>48.371296000000001</v>
      </c>
      <c r="AQ224" s="57">
        <v>30399200</v>
      </c>
      <c r="AR224" s="63">
        <v>37742</v>
      </c>
      <c r="AS224" s="62">
        <v>33.274940000000001</v>
      </c>
      <c r="AT224" s="62">
        <v>34.623924000000002</v>
      </c>
      <c r="AU224" s="62">
        <v>31.65616</v>
      </c>
      <c r="AV224" s="62">
        <v>34.039368000000003</v>
      </c>
      <c r="AW224" s="62">
        <v>14.425936999999999</v>
      </c>
      <c r="AX224" s="57">
        <v>142153636</v>
      </c>
      <c r="AY224" s="63">
        <v>37742</v>
      </c>
      <c r="AZ224" s="62">
        <v>22.17</v>
      </c>
      <c r="BA224" s="62">
        <v>23.790001</v>
      </c>
      <c r="BB224" s="62">
        <v>21.99</v>
      </c>
      <c r="BC224" s="62">
        <v>23.700001</v>
      </c>
      <c r="BD224" s="62">
        <v>13.546775999999999</v>
      </c>
      <c r="BE224" s="57">
        <v>92034500</v>
      </c>
      <c r="BM224" s="63">
        <v>41699</v>
      </c>
      <c r="BN224" s="62">
        <v>68.269997000000004</v>
      </c>
      <c r="BO224" s="62">
        <v>70.680000000000007</v>
      </c>
      <c r="BP224" s="62">
        <v>67.529999000000004</v>
      </c>
      <c r="BQ224" s="62">
        <v>68.849997999999999</v>
      </c>
      <c r="BR224" s="62">
        <v>68.849997999999999</v>
      </c>
      <c r="BS224" s="57">
        <v>25637700</v>
      </c>
      <c r="CA224" s="63">
        <v>37742</v>
      </c>
      <c r="CB224" s="62">
        <v>28.036888000000001</v>
      </c>
      <c r="CC224" s="62">
        <v>30.835277999999999</v>
      </c>
      <c r="CD224" s="62">
        <v>27.199491999999999</v>
      </c>
      <c r="CE224" s="62">
        <v>30.676276999999999</v>
      </c>
      <c r="CF224" s="62">
        <v>20.584745000000002</v>
      </c>
      <c r="CG224" s="57">
        <v>50522370</v>
      </c>
      <c r="CO224" s="63">
        <v>42522</v>
      </c>
      <c r="CP224" s="62">
        <v>85</v>
      </c>
      <c r="CQ224" s="62">
        <v>87.779999000000004</v>
      </c>
      <c r="CR224" s="62">
        <v>80.470000999999996</v>
      </c>
      <c r="CS224" s="62">
        <v>86.459998999999996</v>
      </c>
      <c r="CT224" s="62">
        <v>86.459998999999996</v>
      </c>
      <c r="CU224" s="57">
        <v>13489500</v>
      </c>
    </row>
    <row r="225" spans="2:99" x14ac:dyDescent="0.15">
      <c r="B225" s="63">
        <v>37773</v>
      </c>
      <c r="C225" s="57">
        <v>0.323214</v>
      </c>
      <c r="D225" s="57">
        <v>0.351607</v>
      </c>
      <c r="E225" s="57">
        <v>0.29696400000000001</v>
      </c>
      <c r="F225" s="57">
        <v>0.34035700000000002</v>
      </c>
      <c r="G225" s="57">
        <v>0.29267399999999999</v>
      </c>
      <c r="H225" s="57">
        <v>6113335200</v>
      </c>
      <c r="I225" s="63">
        <v>37773</v>
      </c>
      <c r="J225" s="57">
        <v>37.349997999999999</v>
      </c>
      <c r="K225" s="57">
        <v>40</v>
      </c>
      <c r="L225" s="57">
        <v>37.005001</v>
      </c>
      <c r="M225" s="57">
        <v>39.514999000000003</v>
      </c>
      <c r="N225" s="57">
        <v>25.771619999999999</v>
      </c>
      <c r="O225" s="57">
        <v>265832400</v>
      </c>
      <c r="P225" s="63">
        <v>37773</v>
      </c>
      <c r="Q225" s="57">
        <v>36.762599999999999</v>
      </c>
      <c r="R225" s="57">
        <v>39.248451000000003</v>
      </c>
      <c r="S225" s="57">
        <v>36.596294</v>
      </c>
      <c r="T225" s="57">
        <v>36.596294</v>
      </c>
      <c r="U225" s="57">
        <v>27.947903</v>
      </c>
      <c r="V225" s="57">
        <v>111965613</v>
      </c>
      <c r="W225" s="63">
        <v>37773</v>
      </c>
      <c r="X225" s="57">
        <v>22.969999000000001</v>
      </c>
      <c r="Y225" s="57">
        <v>24.17</v>
      </c>
      <c r="Z225" s="57">
        <v>22.67</v>
      </c>
      <c r="AA225" s="57">
        <v>23.204999999999998</v>
      </c>
      <c r="AB225" s="57">
        <v>13.578662</v>
      </c>
      <c r="AC225" s="57">
        <v>198079000</v>
      </c>
      <c r="AK225" s="63">
        <v>41365</v>
      </c>
      <c r="AL225" s="62">
        <v>53.110000999999997</v>
      </c>
      <c r="AM225" s="62">
        <v>61.5</v>
      </c>
      <c r="AN225" s="62">
        <v>51.310001</v>
      </c>
      <c r="AO225" s="62">
        <v>60.849997999999999</v>
      </c>
      <c r="AP225" s="62">
        <v>55.202427</v>
      </c>
      <c r="AQ225" s="57">
        <v>33696300</v>
      </c>
      <c r="AR225" s="63">
        <v>37773</v>
      </c>
      <c r="AS225" s="62">
        <v>34.309162000000001</v>
      </c>
      <c r="AT225" s="62">
        <v>37.186996000000001</v>
      </c>
      <c r="AU225" s="62">
        <v>33.967421999999999</v>
      </c>
      <c r="AV225" s="62">
        <v>35.478282999999998</v>
      </c>
      <c r="AW225" s="62">
        <v>15.035755999999999</v>
      </c>
      <c r="AX225" s="57">
        <v>155042334</v>
      </c>
      <c r="AY225" s="63">
        <v>37773</v>
      </c>
      <c r="AZ225" s="62">
        <v>23.799999</v>
      </c>
      <c r="BA225" s="62">
        <v>24.99</v>
      </c>
      <c r="BB225" s="62">
        <v>23.379999000000002</v>
      </c>
      <c r="BC225" s="62">
        <v>24.5</v>
      </c>
      <c r="BD225" s="62">
        <v>14.004054</v>
      </c>
      <c r="BE225" s="57">
        <v>95561200</v>
      </c>
      <c r="BM225" s="63">
        <v>41730</v>
      </c>
      <c r="BN225" s="62">
        <v>69</v>
      </c>
      <c r="BO225" s="62">
        <v>70.099997999999999</v>
      </c>
      <c r="BP225" s="62">
        <v>66.809997999999993</v>
      </c>
      <c r="BQ225" s="62">
        <v>69.300003000000004</v>
      </c>
      <c r="BR225" s="62">
        <v>69.300003000000004</v>
      </c>
      <c r="BS225" s="57">
        <v>30398700</v>
      </c>
      <c r="CA225" s="63">
        <v>37773</v>
      </c>
      <c r="CB225" s="62">
        <v>30.983677</v>
      </c>
      <c r="CC225" s="62">
        <v>32.488869000000001</v>
      </c>
      <c r="CD225" s="62">
        <v>29.690480999999998</v>
      </c>
      <c r="CE225" s="62">
        <v>30.474878</v>
      </c>
      <c r="CF225" s="62">
        <v>20.449593</v>
      </c>
      <c r="CG225" s="57">
        <v>50178689</v>
      </c>
      <c r="CO225" s="63">
        <v>42552</v>
      </c>
      <c r="CP225" s="62">
        <v>86.440002000000007</v>
      </c>
      <c r="CQ225" s="62">
        <v>87.190002000000007</v>
      </c>
      <c r="CR225" s="62">
        <v>82.400002000000001</v>
      </c>
      <c r="CS225" s="62">
        <v>86.610000999999997</v>
      </c>
      <c r="CT225" s="62">
        <v>86.610000999999997</v>
      </c>
      <c r="CU225" s="57">
        <v>17770800</v>
      </c>
    </row>
    <row r="226" spans="2:99" x14ac:dyDescent="0.15">
      <c r="B226" s="63">
        <v>37803</v>
      </c>
      <c r="C226" s="57">
        <v>0.33696399999999999</v>
      </c>
      <c r="D226" s="57">
        <v>0.38517899999999999</v>
      </c>
      <c r="E226" s="57">
        <v>0.330536</v>
      </c>
      <c r="F226" s="57">
        <v>0.37642900000000001</v>
      </c>
      <c r="G226" s="57">
        <v>0.32369199999999998</v>
      </c>
      <c r="H226" s="57">
        <v>5218270400</v>
      </c>
      <c r="I226" s="63">
        <v>37803</v>
      </c>
      <c r="J226" s="57">
        <v>39.450001</v>
      </c>
      <c r="K226" s="57">
        <v>42.450001</v>
      </c>
      <c r="L226" s="57">
        <v>39.279998999999997</v>
      </c>
      <c r="M226" s="57">
        <v>41.284999999999997</v>
      </c>
      <c r="N226" s="57">
        <v>27.155564999999999</v>
      </c>
      <c r="O226" s="57">
        <v>245882600</v>
      </c>
      <c r="P226" s="63">
        <v>37803</v>
      </c>
      <c r="Q226" s="57">
        <v>36.184902000000001</v>
      </c>
      <c r="R226" s="57">
        <v>40.570155999999997</v>
      </c>
      <c r="S226" s="57">
        <v>35.922314</v>
      </c>
      <c r="T226" s="57">
        <v>38.662002999999999</v>
      </c>
      <c r="U226" s="57">
        <v>29.525427000000001</v>
      </c>
      <c r="V226" s="57">
        <v>107872388</v>
      </c>
      <c r="W226" s="63">
        <v>37803</v>
      </c>
      <c r="X226" s="57">
        <v>23.125</v>
      </c>
      <c r="Y226" s="57">
        <v>23.32</v>
      </c>
      <c r="Z226" s="57">
        <v>21.139999</v>
      </c>
      <c r="AA226" s="57">
        <v>22.485001</v>
      </c>
      <c r="AB226" s="57">
        <v>13.219756</v>
      </c>
      <c r="AC226" s="57">
        <v>286536800</v>
      </c>
      <c r="AK226" s="63">
        <v>41395</v>
      </c>
      <c r="AL226" s="62">
        <v>60.25</v>
      </c>
      <c r="AM226" s="62">
        <v>69.699996999999996</v>
      </c>
      <c r="AN226" s="62">
        <v>58.09</v>
      </c>
      <c r="AO226" s="62">
        <v>66.440002000000007</v>
      </c>
      <c r="AP226" s="62">
        <v>60.273612999999997</v>
      </c>
      <c r="AQ226" s="57">
        <v>39314200</v>
      </c>
      <c r="AR226" s="63">
        <v>37803</v>
      </c>
      <c r="AS226" s="62">
        <v>35.073588999999998</v>
      </c>
      <c r="AT226" s="62">
        <v>36.197741999999998</v>
      </c>
      <c r="AU226" s="62">
        <v>31.161532999999999</v>
      </c>
      <c r="AV226" s="62">
        <v>31.476295</v>
      </c>
      <c r="AW226" s="62">
        <v>13.339707000000001</v>
      </c>
      <c r="AX226" s="57">
        <v>188082529</v>
      </c>
      <c r="AY226" s="63">
        <v>37803</v>
      </c>
      <c r="AZ226" s="62">
        <v>24.32</v>
      </c>
      <c r="BA226" s="62">
        <v>25.82</v>
      </c>
      <c r="BB226" s="62">
        <v>24.25</v>
      </c>
      <c r="BC226" s="62">
        <v>24.52</v>
      </c>
      <c r="BD226" s="62">
        <v>14.13302</v>
      </c>
      <c r="BE226" s="57">
        <v>86106500</v>
      </c>
      <c r="BM226" s="63">
        <v>41760</v>
      </c>
      <c r="BN226" s="62">
        <v>69.389999000000003</v>
      </c>
      <c r="BO226" s="62">
        <v>70.709998999999996</v>
      </c>
      <c r="BP226" s="62">
        <v>66.599997999999999</v>
      </c>
      <c r="BQ226" s="62">
        <v>70.589995999999999</v>
      </c>
      <c r="BR226" s="62">
        <v>70.589995999999999</v>
      </c>
      <c r="BS226" s="57">
        <v>20758600</v>
      </c>
      <c r="CA226" s="63">
        <v>37803</v>
      </c>
      <c r="CB226" s="62">
        <v>30.209879000000001</v>
      </c>
      <c r="CC226" s="62">
        <v>33.909264</v>
      </c>
      <c r="CD226" s="62">
        <v>29.478480999999999</v>
      </c>
      <c r="CE226" s="62">
        <v>31.927073</v>
      </c>
      <c r="CF226" s="62">
        <v>21.42407</v>
      </c>
      <c r="CG226" s="57">
        <v>52207661</v>
      </c>
      <c r="CO226" s="63">
        <v>42583</v>
      </c>
      <c r="CP226" s="62">
        <v>86.349997999999999</v>
      </c>
      <c r="CQ226" s="62">
        <v>86.599997999999999</v>
      </c>
      <c r="CR226" s="62">
        <v>74.010002</v>
      </c>
      <c r="CS226" s="62">
        <v>74.449996999999996</v>
      </c>
      <c r="CT226" s="62">
        <v>74.449996999999996</v>
      </c>
      <c r="CU226" s="57">
        <v>27261100</v>
      </c>
    </row>
    <row r="227" spans="2:99" x14ac:dyDescent="0.15">
      <c r="B227" s="63">
        <v>37834</v>
      </c>
      <c r="C227" s="57">
        <v>0.375</v>
      </c>
      <c r="D227" s="57">
        <v>0.40803600000000001</v>
      </c>
      <c r="E227" s="57">
        <v>0.34678599999999998</v>
      </c>
      <c r="F227" s="57">
        <v>0.40375</v>
      </c>
      <c r="G227" s="57">
        <v>0.34718599999999999</v>
      </c>
      <c r="H227" s="57">
        <v>4307564800</v>
      </c>
      <c r="I227" s="63">
        <v>37834</v>
      </c>
      <c r="J227" s="57">
        <v>41.279998999999997</v>
      </c>
      <c r="K227" s="57">
        <v>41.279998999999997</v>
      </c>
      <c r="L227" s="57">
        <v>38.604999999999997</v>
      </c>
      <c r="M227" s="57">
        <v>39.625</v>
      </c>
      <c r="N227" s="57">
        <v>26.063680999999999</v>
      </c>
      <c r="O227" s="57">
        <v>197720000</v>
      </c>
      <c r="P227" s="63">
        <v>37834</v>
      </c>
      <c r="Q227" s="57">
        <v>38.644492999999997</v>
      </c>
      <c r="R227" s="57">
        <v>40.613917999999998</v>
      </c>
      <c r="S227" s="57">
        <v>37.077708999999999</v>
      </c>
      <c r="T227" s="57">
        <v>39.432265999999998</v>
      </c>
      <c r="U227" s="57">
        <v>30.185870999999999</v>
      </c>
      <c r="V227" s="57">
        <v>87440195</v>
      </c>
      <c r="W227" s="63">
        <v>37834</v>
      </c>
      <c r="X227" s="57">
        <v>22.25</v>
      </c>
      <c r="Y227" s="57">
        <v>22.620000999999998</v>
      </c>
      <c r="Z227" s="57">
        <v>21.6</v>
      </c>
      <c r="AA227" s="57">
        <v>21.76</v>
      </c>
      <c r="AB227" s="57">
        <v>12.793504</v>
      </c>
      <c r="AC227" s="57">
        <v>154832800</v>
      </c>
      <c r="AK227" s="63">
        <v>41426</v>
      </c>
      <c r="AL227" s="62">
        <v>66.559997999999993</v>
      </c>
      <c r="AM227" s="62">
        <v>66.919998000000007</v>
      </c>
      <c r="AN227" s="62">
        <v>56.75</v>
      </c>
      <c r="AO227" s="62">
        <v>60.93</v>
      </c>
      <c r="AP227" s="62">
        <v>55.439579000000002</v>
      </c>
      <c r="AQ227" s="57">
        <v>30997200</v>
      </c>
      <c r="AR227" s="63">
        <v>37834</v>
      </c>
      <c r="AS227" s="62">
        <v>31.476295</v>
      </c>
      <c r="AT227" s="62">
        <v>32.924205999999998</v>
      </c>
      <c r="AU227" s="62">
        <v>30.756837999999998</v>
      </c>
      <c r="AV227" s="62">
        <v>31.76408</v>
      </c>
      <c r="AW227" s="62">
        <v>13.592335</v>
      </c>
      <c r="AX227" s="57">
        <v>142426951</v>
      </c>
      <c r="AY227" s="63">
        <v>37834</v>
      </c>
      <c r="AZ227" s="62">
        <v>24.68</v>
      </c>
      <c r="BA227" s="62">
        <v>24.68</v>
      </c>
      <c r="BB227" s="62">
        <v>22.93</v>
      </c>
      <c r="BC227" s="62">
        <v>23.9</v>
      </c>
      <c r="BD227" s="62">
        <v>13.775651</v>
      </c>
      <c r="BE227" s="57">
        <v>62579800</v>
      </c>
      <c r="BM227" s="63">
        <v>41791</v>
      </c>
      <c r="BN227" s="62">
        <v>70.809997999999993</v>
      </c>
      <c r="BO227" s="62">
        <v>73.610000999999997</v>
      </c>
      <c r="BP227" s="62">
        <v>69.830001999999993</v>
      </c>
      <c r="BQ227" s="62">
        <v>72.319999999999993</v>
      </c>
      <c r="BR227" s="62">
        <v>72.319999999999993</v>
      </c>
      <c r="BS227" s="57">
        <v>18267200</v>
      </c>
      <c r="CA227" s="63">
        <v>37834</v>
      </c>
      <c r="CB227" s="62">
        <v>31.980072</v>
      </c>
      <c r="CC227" s="62">
        <v>32.181472999999997</v>
      </c>
      <c r="CD227" s="62">
        <v>30.156879</v>
      </c>
      <c r="CE227" s="62">
        <v>31.185075999999999</v>
      </c>
      <c r="CF227" s="62">
        <v>21.053395999999999</v>
      </c>
      <c r="CG227" s="57">
        <v>36495713</v>
      </c>
      <c r="CO227" s="63">
        <v>42614</v>
      </c>
      <c r="CP227" s="62">
        <v>74.360000999999997</v>
      </c>
      <c r="CQ227" s="62">
        <v>82.879997000000003</v>
      </c>
      <c r="CR227" s="62">
        <v>74.309997999999993</v>
      </c>
      <c r="CS227" s="62">
        <v>78.239998</v>
      </c>
      <c r="CT227" s="62">
        <v>78.239998</v>
      </c>
      <c r="CU227" s="57">
        <v>29610600</v>
      </c>
    </row>
    <row r="228" spans="2:99" x14ac:dyDescent="0.15">
      <c r="B228" s="63">
        <v>37865</v>
      </c>
      <c r="C228" s="57">
        <v>0.40464299999999997</v>
      </c>
      <c r="D228" s="57">
        <v>0.41642899999999999</v>
      </c>
      <c r="E228" s="57">
        <v>0.359821</v>
      </c>
      <c r="F228" s="57">
        <v>0.37</v>
      </c>
      <c r="G228" s="57">
        <v>0.318164</v>
      </c>
      <c r="H228" s="57">
        <v>5347484800</v>
      </c>
      <c r="I228" s="63">
        <v>37865</v>
      </c>
      <c r="J228" s="57">
        <v>39.625</v>
      </c>
      <c r="K228" s="57">
        <v>40</v>
      </c>
      <c r="L228" s="57">
        <v>37.290000999999997</v>
      </c>
      <c r="M228" s="57">
        <v>39.020000000000003</v>
      </c>
      <c r="N228" s="57">
        <v>25.665766000000001</v>
      </c>
      <c r="O228" s="57">
        <v>276734400</v>
      </c>
      <c r="P228" s="63">
        <v>37865</v>
      </c>
      <c r="Q228" s="57">
        <v>39.458523</v>
      </c>
      <c r="R228" s="57">
        <v>41.532986000000001</v>
      </c>
      <c r="S228" s="57">
        <v>39.012118999999998</v>
      </c>
      <c r="T228" s="57">
        <v>39.441017000000002</v>
      </c>
      <c r="U228" s="57">
        <v>30.192571999999998</v>
      </c>
      <c r="V228" s="57">
        <v>105006854</v>
      </c>
      <c r="W228" s="63">
        <v>37865</v>
      </c>
      <c r="X228" s="57">
        <v>21.715</v>
      </c>
      <c r="Y228" s="57">
        <v>22.625</v>
      </c>
      <c r="Z228" s="57">
        <v>21.264999</v>
      </c>
      <c r="AA228" s="57">
        <v>21.48</v>
      </c>
      <c r="AB228" s="57">
        <v>12.628881</v>
      </c>
      <c r="AC228" s="57">
        <v>225735200</v>
      </c>
      <c r="AK228" s="63">
        <v>41456</v>
      </c>
      <c r="AL228" s="62">
        <v>61.169998</v>
      </c>
      <c r="AM228" s="62">
        <v>68.059997999999993</v>
      </c>
      <c r="AN228" s="62">
        <v>59.689999</v>
      </c>
      <c r="AO228" s="62">
        <v>67.769997000000004</v>
      </c>
      <c r="AP228" s="62">
        <v>61.663223000000002</v>
      </c>
      <c r="AQ228" s="57">
        <v>32069500</v>
      </c>
      <c r="AR228" s="63">
        <v>37865</v>
      </c>
      <c r="AS228" s="62">
        <v>31.530256000000001</v>
      </c>
      <c r="AT228" s="62">
        <v>33.274940000000001</v>
      </c>
      <c r="AU228" s="62">
        <v>28.823294000000001</v>
      </c>
      <c r="AV228" s="62">
        <v>29.174029999999998</v>
      </c>
      <c r="AW228" s="62">
        <v>12.484014999999999</v>
      </c>
      <c r="AX228" s="57">
        <v>198239505</v>
      </c>
      <c r="AY228" s="63">
        <v>37865</v>
      </c>
      <c r="AZ228" s="62">
        <v>23.85</v>
      </c>
      <c r="BA228" s="62">
        <v>24.870000999999998</v>
      </c>
      <c r="BB228" s="62">
        <v>23.549999</v>
      </c>
      <c r="BC228" s="62">
        <v>23.99</v>
      </c>
      <c r="BD228" s="62">
        <v>13.827534</v>
      </c>
      <c r="BE228" s="57">
        <v>69411500</v>
      </c>
      <c r="BM228" s="63">
        <v>41821</v>
      </c>
      <c r="BN228" s="62">
        <v>72.669998000000007</v>
      </c>
      <c r="BO228" s="62">
        <v>74.839995999999999</v>
      </c>
      <c r="BP228" s="62">
        <v>70.410004000000001</v>
      </c>
      <c r="BQ228" s="62">
        <v>70.440002000000007</v>
      </c>
      <c r="BR228" s="62">
        <v>70.440002000000007</v>
      </c>
      <c r="BS228" s="57">
        <v>20193200</v>
      </c>
      <c r="CA228" s="63">
        <v>37865</v>
      </c>
      <c r="CB228" s="62">
        <v>31.079077000000002</v>
      </c>
      <c r="CC228" s="62">
        <v>33.580666000000001</v>
      </c>
      <c r="CD228" s="62">
        <v>30.432478</v>
      </c>
      <c r="CE228" s="62">
        <v>30.856477999999999</v>
      </c>
      <c r="CF228" s="62">
        <v>20.831551000000001</v>
      </c>
      <c r="CG228" s="57">
        <v>44957352</v>
      </c>
      <c r="CO228" s="63">
        <v>42644</v>
      </c>
      <c r="CP228" s="62">
        <v>78.519997000000004</v>
      </c>
      <c r="CQ228" s="62">
        <v>86.980002999999996</v>
      </c>
      <c r="CR228" s="62">
        <v>74.459998999999996</v>
      </c>
      <c r="CS228" s="62">
        <v>84.019997000000004</v>
      </c>
      <c r="CT228" s="62">
        <v>84.019997000000004</v>
      </c>
      <c r="CU228" s="57">
        <v>20705500</v>
      </c>
    </row>
    <row r="229" spans="2:99" x14ac:dyDescent="0.15">
      <c r="B229" s="63">
        <v>37895</v>
      </c>
      <c r="C229" s="57">
        <v>0.36982100000000001</v>
      </c>
      <c r="D229" s="57">
        <v>0.44660699999999998</v>
      </c>
      <c r="E229" s="57">
        <v>0.36053600000000002</v>
      </c>
      <c r="F229" s="57">
        <v>0.40875</v>
      </c>
      <c r="G229" s="57">
        <v>0.35148499999999999</v>
      </c>
      <c r="H229" s="57">
        <v>7040191200</v>
      </c>
      <c r="I229" s="63">
        <v>37895</v>
      </c>
      <c r="J229" s="57">
        <v>39.224997999999999</v>
      </c>
      <c r="K229" s="57">
        <v>41.375</v>
      </c>
      <c r="L229" s="57">
        <v>36.224997999999999</v>
      </c>
      <c r="M229" s="57">
        <v>37.865001999999997</v>
      </c>
      <c r="N229" s="57">
        <v>25.159452000000002</v>
      </c>
      <c r="O229" s="57">
        <v>438175800</v>
      </c>
      <c r="P229" s="63">
        <v>37895</v>
      </c>
      <c r="Q229" s="57">
        <v>39.598571999999997</v>
      </c>
      <c r="R229" s="57">
        <v>42.985984999999999</v>
      </c>
      <c r="S229" s="57">
        <v>39.493538000000001</v>
      </c>
      <c r="T229" s="57">
        <v>41.077826999999999</v>
      </c>
      <c r="U229" s="57">
        <v>31.445554999999999</v>
      </c>
      <c r="V229" s="57">
        <v>98251114</v>
      </c>
      <c r="W229" s="63">
        <v>37895</v>
      </c>
      <c r="X229" s="57">
        <v>21.5</v>
      </c>
      <c r="Y229" s="57">
        <v>23.200001</v>
      </c>
      <c r="Z229" s="57">
        <v>21.5</v>
      </c>
      <c r="AA229" s="57">
        <v>23.200001</v>
      </c>
      <c r="AB229" s="57">
        <v>13.707219</v>
      </c>
      <c r="AC229" s="57">
        <v>217157200</v>
      </c>
      <c r="AK229" s="63">
        <v>41487</v>
      </c>
      <c r="AL229" s="62">
        <v>68.309997999999993</v>
      </c>
      <c r="AM229" s="62">
        <v>71.25</v>
      </c>
      <c r="AN229" s="62">
        <v>62.950001</v>
      </c>
      <c r="AO229" s="62">
        <v>63.560001</v>
      </c>
      <c r="AP229" s="62">
        <v>57.832591999999998</v>
      </c>
      <c r="AQ229" s="57">
        <v>24752800</v>
      </c>
      <c r="AR229" s="63">
        <v>37895</v>
      </c>
      <c r="AS229" s="62">
        <v>29.281948</v>
      </c>
      <c r="AT229" s="62">
        <v>30.801804000000001</v>
      </c>
      <c r="AU229" s="62">
        <v>27.968938999999999</v>
      </c>
      <c r="AV229" s="62">
        <v>30.217244999999998</v>
      </c>
      <c r="AW229" s="62">
        <v>12.93042</v>
      </c>
      <c r="AX229" s="57">
        <v>219734572</v>
      </c>
      <c r="AY229" s="63">
        <v>37895</v>
      </c>
      <c r="AZ229" s="62">
        <v>24.200001</v>
      </c>
      <c r="BA229" s="62">
        <v>27.65</v>
      </c>
      <c r="BB229" s="62">
        <v>24.040001</v>
      </c>
      <c r="BC229" s="62">
        <v>27.219999000000001</v>
      </c>
      <c r="BD229" s="62">
        <v>15.82231</v>
      </c>
      <c r="BE229" s="57">
        <v>108361500</v>
      </c>
      <c r="BM229" s="63">
        <v>41852</v>
      </c>
      <c r="BN229" s="62">
        <v>71.360000999999997</v>
      </c>
      <c r="BO229" s="62">
        <v>74.989998</v>
      </c>
      <c r="BP229" s="62">
        <v>70.489998</v>
      </c>
      <c r="BQ229" s="62">
        <v>74.680000000000007</v>
      </c>
      <c r="BR229" s="62">
        <v>74.680000000000007</v>
      </c>
      <c r="BS229" s="57">
        <v>15776800</v>
      </c>
      <c r="CA229" s="63">
        <v>37895</v>
      </c>
      <c r="CB229" s="62">
        <v>30.856477999999999</v>
      </c>
      <c r="CC229" s="62">
        <v>34.905659</v>
      </c>
      <c r="CD229" s="62">
        <v>30.220478</v>
      </c>
      <c r="CE229" s="62">
        <v>33.061267999999998</v>
      </c>
      <c r="CF229" s="62">
        <v>22.320032000000001</v>
      </c>
      <c r="CG229" s="57">
        <v>57714475</v>
      </c>
      <c r="CO229" s="63">
        <v>42675</v>
      </c>
      <c r="CP229" s="62">
        <v>84</v>
      </c>
      <c r="CQ229" s="62">
        <v>84.940002000000007</v>
      </c>
      <c r="CR229" s="62">
        <v>77.980002999999996</v>
      </c>
      <c r="CS229" s="62">
        <v>78.849997999999999</v>
      </c>
      <c r="CT229" s="62">
        <v>78.849997999999999</v>
      </c>
      <c r="CU229" s="57">
        <v>15729400</v>
      </c>
    </row>
    <row r="230" spans="2:99" x14ac:dyDescent="0.15">
      <c r="B230" s="63">
        <v>37926</v>
      </c>
      <c r="C230" s="57">
        <v>0.40767900000000001</v>
      </c>
      <c r="D230" s="57">
        <v>0.41607100000000002</v>
      </c>
      <c r="E230" s="57">
        <v>0.354464</v>
      </c>
      <c r="F230" s="57">
        <v>0.37339299999999997</v>
      </c>
      <c r="G230" s="57">
        <v>0.32108199999999998</v>
      </c>
      <c r="H230" s="57">
        <v>4974104800</v>
      </c>
      <c r="I230" s="63">
        <v>37926</v>
      </c>
      <c r="J230" s="57">
        <v>37.875</v>
      </c>
      <c r="K230" s="57">
        <v>38.485000999999997</v>
      </c>
      <c r="L230" s="57">
        <v>36.860000999999997</v>
      </c>
      <c r="M230" s="57">
        <v>37.715000000000003</v>
      </c>
      <c r="N230" s="57">
        <v>25.059771000000001</v>
      </c>
      <c r="O230" s="57">
        <v>276405600</v>
      </c>
      <c r="P230" s="63">
        <v>37926</v>
      </c>
      <c r="Q230" s="57">
        <v>41.462958999999998</v>
      </c>
      <c r="R230" s="57">
        <v>41.856845999999997</v>
      </c>
      <c r="S230" s="57">
        <v>38.10181</v>
      </c>
      <c r="T230" s="57">
        <v>40.009963999999997</v>
      </c>
      <c r="U230" s="57">
        <v>30.696234</v>
      </c>
      <c r="V230" s="57">
        <v>102299671</v>
      </c>
      <c r="W230" s="63">
        <v>37926</v>
      </c>
      <c r="X230" s="57">
        <v>23.200001</v>
      </c>
      <c r="Y230" s="57">
        <v>23.584999</v>
      </c>
      <c r="Z230" s="57">
        <v>23.059999000000001</v>
      </c>
      <c r="AA230" s="57">
        <v>23.25</v>
      </c>
      <c r="AB230" s="57">
        <v>13.736761</v>
      </c>
      <c r="AC230" s="57">
        <v>132970000</v>
      </c>
      <c r="AK230" s="63">
        <v>41518</v>
      </c>
      <c r="AL230" s="62">
        <v>65.029999000000004</v>
      </c>
      <c r="AM230" s="62">
        <v>71.739998</v>
      </c>
      <c r="AN230" s="62">
        <v>63.41</v>
      </c>
      <c r="AO230" s="62">
        <v>70.330001999999993</v>
      </c>
      <c r="AP230" s="62">
        <v>64.242125999999999</v>
      </c>
      <c r="AQ230" s="57">
        <v>20586500</v>
      </c>
      <c r="AR230" s="63">
        <v>37926</v>
      </c>
      <c r="AS230" s="62">
        <v>30.307176999999999</v>
      </c>
      <c r="AT230" s="62">
        <v>30.433083</v>
      </c>
      <c r="AU230" s="62">
        <v>28.598462999999999</v>
      </c>
      <c r="AV230" s="62">
        <v>29.533757999999999</v>
      </c>
      <c r="AW230" s="62">
        <v>12.78487</v>
      </c>
      <c r="AX230" s="57">
        <v>138705262</v>
      </c>
      <c r="AY230" s="63">
        <v>37926</v>
      </c>
      <c r="AZ230" s="62">
        <v>27.219999000000001</v>
      </c>
      <c r="BA230" s="62">
        <v>27.799999</v>
      </c>
      <c r="BB230" s="62">
        <v>26.43</v>
      </c>
      <c r="BC230" s="62">
        <v>27.709999</v>
      </c>
      <c r="BD230" s="62">
        <v>16.107130000000002</v>
      </c>
      <c r="BE230" s="57">
        <v>79489800</v>
      </c>
      <c r="BM230" s="63">
        <v>41883</v>
      </c>
      <c r="BN230" s="62">
        <v>74.949996999999996</v>
      </c>
      <c r="BO230" s="62">
        <v>75.269997000000004</v>
      </c>
      <c r="BP230" s="62">
        <v>72.779999000000004</v>
      </c>
      <c r="BQ230" s="62">
        <v>73.139999000000003</v>
      </c>
      <c r="BR230" s="62">
        <v>73.139999000000003</v>
      </c>
      <c r="BS230" s="57">
        <v>16540700</v>
      </c>
      <c r="CA230" s="63">
        <v>37926</v>
      </c>
      <c r="CB230" s="62">
        <v>33.124865999999997</v>
      </c>
      <c r="CC230" s="62">
        <v>33.803265000000003</v>
      </c>
      <c r="CD230" s="62">
        <v>30.941276999999999</v>
      </c>
      <c r="CE230" s="62">
        <v>32.520671999999998</v>
      </c>
      <c r="CF230" s="62">
        <v>22.091887</v>
      </c>
      <c r="CG230" s="57">
        <v>40515446</v>
      </c>
      <c r="CO230" s="63">
        <v>42705</v>
      </c>
      <c r="CP230" s="62">
        <v>78.449996999999996</v>
      </c>
      <c r="CQ230" s="62">
        <v>82.5</v>
      </c>
      <c r="CR230" s="62">
        <v>75.709998999999996</v>
      </c>
      <c r="CS230" s="62">
        <v>76.069999999999993</v>
      </c>
      <c r="CT230" s="62">
        <v>76.069999999999993</v>
      </c>
      <c r="CU230" s="57">
        <v>16992700</v>
      </c>
    </row>
    <row r="231" spans="2:99" x14ac:dyDescent="0.15">
      <c r="B231" s="63">
        <v>37956</v>
      </c>
      <c r="C231" s="57">
        <v>0.37571399999999999</v>
      </c>
      <c r="D231" s="57">
        <v>0.391071</v>
      </c>
      <c r="E231" s="57">
        <v>0.34375</v>
      </c>
      <c r="F231" s="57">
        <v>0.38160699999999997</v>
      </c>
      <c r="G231" s="57">
        <v>0.32814500000000002</v>
      </c>
      <c r="H231" s="57">
        <v>5453873600</v>
      </c>
      <c r="I231" s="63">
        <v>37956</v>
      </c>
      <c r="J231" s="57">
        <v>37.325001</v>
      </c>
      <c r="K231" s="57">
        <v>40.264999000000003</v>
      </c>
      <c r="L231" s="57">
        <v>37.325001</v>
      </c>
      <c r="M231" s="57">
        <v>40.215000000000003</v>
      </c>
      <c r="N231" s="57">
        <v>26.720891999999999</v>
      </c>
      <c r="O231" s="57">
        <v>258239400</v>
      </c>
      <c r="P231" s="63">
        <v>37956</v>
      </c>
      <c r="Q231" s="57">
        <v>40.255046999999998</v>
      </c>
      <c r="R231" s="57">
        <v>42.452049000000002</v>
      </c>
      <c r="S231" s="57">
        <v>39.213439999999999</v>
      </c>
      <c r="T231" s="57">
        <v>42.215716999999998</v>
      </c>
      <c r="U231" s="57">
        <v>32.388511999999999</v>
      </c>
      <c r="V231" s="57">
        <v>97568490</v>
      </c>
      <c r="W231" s="63">
        <v>37956</v>
      </c>
      <c r="X231" s="57">
        <v>23.325001</v>
      </c>
      <c r="Y231" s="57">
        <v>25.450001</v>
      </c>
      <c r="Z231" s="57">
        <v>23.195</v>
      </c>
      <c r="AA231" s="57">
        <v>25.375</v>
      </c>
      <c r="AB231" s="57">
        <v>15.063435</v>
      </c>
      <c r="AC231" s="57">
        <v>223663000</v>
      </c>
      <c r="AK231" s="63">
        <v>41548</v>
      </c>
      <c r="AL231" s="62">
        <v>70.330001999999993</v>
      </c>
      <c r="AM231" s="62">
        <v>73.900002000000001</v>
      </c>
      <c r="AN231" s="62">
        <v>66.910004000000001</v>
      </c>
      <c r="AO231" s="62">
        <v>70.660004000000001</v>
      </c>
      <c r="AP231" s="62">
        <v>64.543564000000003</v>
      </c>
      <c r="AQ231" s="57">
        <v>23051000</v>
      </c>
      <c r="AR231" s="63">
        <v>37956</v>
      </c>
      <c r="AS231" s="62">
        <v>29.380875</v>
      </c>
      <c r="AT231" s="62">
        <v>31.701125999999999</v>
      </c>
      <c r="AU231" s="62">
        <v>28.895240999999999</v>
      </c>
      <c r="AV231" s="62">
        <v>31.548242999999999</v>
      </c>
      <c r="AW231" s="62">
        <v>13.656926</v>
      </c>
      <c r="AX231" s="57">
        <v>193393083</v>
      </c>
      <c r="AY231" s="63">
        <v>37956</v>
      </c>
      <c r="AZ231" s="62">
        <v>27.780000999999999</v>
      </c>
      <c r="BA231" s="62">
        <v>30</v>
      </c>
      <c r="BB231" s="62">
        <v>27.59</v>
      </c>
      <c r="BC231" s="62">
        <v>29.780000999999999</v>
      </c>
      <c r="BD231" s="62">
        <v>17.310362000000001</v>
      </c>
      <c r="BE231" s="57">
        <v>90009400</v>
      </c>
      <c r="BM231" s="63">
        <v>41913</v>
      </c>
      <c r="BN231" s="62">
        <v>73.300003000000004</v>
      </c>
      <c r="BO231" s="62">
        <v>78.519997000000004</v>
      </c>
      <c r="BP231" s="62">
        <v>71.5</v>
      </c>
      <c r="BQ231" s="62">
        <v>78.069999999999993</v>
      </c>
      <c r="BR231" s="62">
        <v>78.069999999999993</v>
      </c>
      <c r="BS231" s="57">
        <v>20555500</v>
      </c>
      <c r="CA231" s="63">
        <v>37956</v>
      </c>
      <c r="CB231" s="62">
        <v>32.753867999999997</v>
      </c>
      <c r="CC231" s="62">
        <v>35.499256000000003</v>
      </c>
      <c r="CD231" s="62">
        <v>32.573669000000002</v>
      </c>
      <c r="CE231" s="62">
        <v>35.107059</v>
      </c>
      <c r="CF231" s="62">
        <v>23.848862</v>
      </c>
      <c r="CG231" s="57">
        <v>48443212</v>
      </c>
      <c r="CO231" s="63">
        <v>42736</v>
      </c>
      <c r="CP231" s="62">
        <v>76.489998</v>
      </c>
      <c r="CQ231" s="62">
        <v>82</v>
      </c>
      <c r="CR231" s="62">
        <v>76.449996999999996</v>
      </c>
      <c r="CS231" s="62">
        <v>80.209998999999996</v>
      </c>
      <c r="CT231" s="62">
        <v>80.209998999999996</v>
      </c>
      <c r="CU231" s="57">
        <v>13075000</v>
      </c>
    </row>
    <row r="232" spans="2:99" x14ac:dyDescent="0.15">
      <c r="B232" s="63">
        <v>37987</v>
      </c>
      <c r="C232" s="57">
        <v>0.38482100000000002</v>
      </c>
      <c r="D232" s="57">
        <v>0.44357099999999999</v>
      </c>
      <c r="E232" s="57">
        <v>0.37821399999999999</v>
      </c>
      <c r="F232" s="57">
        <v>0.40285700000000002</v>
      </c>
      <c r="G232" s="57">
        <v>0.346418</v>
      </c>
      <c r="H232" s="57">
        <v>7927802400</v>
      </c>
      <c r="I232" s="63">
        <v>37987</v>
      </c>
      <c r="J232" s="57">
        <v>39.875</v>
      </c>
      <c r="K232" s="57">
        <v>41.474997999999999</v>
      </c>
      <c r="L232" s="57">
        <v>38.799999</v>
      </c>
      <c r="M232" s="57">
        <v>40.729999999999997</v>
      </c>
      <c r="N232" s="57">
        <v>27.348682</v>
      </c>
      <c r="O232" s="57">
        <v>286629000</v>
      </c>
      <c r="P232" s="63">
        <v>37987</v>
      </c>
      <c r="Q232" s="57">
        <v>42.390777999999997</v>
      </c>
      <c r="R232" s="57">
        <v>45.489342000000001</v>
      </c>
      <c r="S232" s="57">
        <v>41.515479999999997</v>
      </c>
      <c r="T232" s="57">
        <v>45.375552999999996</v>
      </c>
      <c r="U232" s="57">
        <v>34.884704999999997</v>
      </c>
      <c r="V232" s="57">
        <v>109087740</v>
      </c>
      <c r="W232" s="63">
        <v>37987</v>
      </c>
      <c r="X232" s="57">
        <v>25.4</v>
      </c>
      <c r="Y232" s="57">
        <v>25.495000999999998</v>
      </c>
      <c r="Z232" s="57">
        <v>24.325001</v>
      </c>
      <c r="AA232" s="57">
        <v>24.620000999999998</v>
      </c>
      <c r="AB232" s="57">
        <v>14.615240999999999</v>
      </c>
      <c r="AC232" s="57">
        <v>188973000</v>
      </c>
      <c r="AK232" s="63">
        <v>41579</v>
      </c>
      <c r="AL232" s="62">
        <v>70.669998000000007</v>
      </c>
      <c r="AM232" s="62">
        <v>75.889999000000003</v>
      </c>
      <c r="AN232" s="62">
        <v>69.980002999999996</v>
      </c>
      <c r="AO232" s="62">
        <v>74.629997000000003</v>
      </c>
      <c r="AP232" s="62">
        <v>68.169922</v>
      </c>
      <c r="AQ232" s="57">
        <v>15130100</v>
      </c>
      <c r="AR232" s="63">
        <v>37987</v>
      </c>
      <c r="AS232" s="62">
        <v>31.566229</v>
      </c>
      <c r="AT232" s="62">
        <v>34.057353999999997</v>
      </c>
      <c r="AU232" s="62">
        <v>31.548242999999999</v>
      </c>
      <c r="AV232" s="62">
        <v>33.149036000000002</v>
      </c>
      <c r="AW232" s="62">
        <v>14.349892000000001</v>
      </c>
      <c r="AX232" s="57">
        <v>176971393</v>
      </c>
      <c r="AY232" s="63">
        <v>37987</v>
      </c>
      <c r="AZ232" s="62">
        <v>29.58</v>
      </c>
      <c r="BA232" s="62">
        <v>29.700001</v>
      </c>
      <c r="BB232" s="62">
        <v>27.299999</v>
      </c>
      <c r="BC232" s="62">
        <v>28.27</v>
      </c>
      <c r="BD232" s="62">
        <v>16.567665000000002</v>
      </c>
      <c r="BE232" s="57">
        <v>135357700</v>
      </c>
      <c r="BM232" s="63">
        <v>41944</v>
      </c>
      <c r="BN232" s="62">
        <v>78.080001999999993</v>
      </c>
      <c r="BO232" s="62">
        <v>78.410004000000001</v>
      </c>
      <c r="BP232" s="62">
        <v>72.699996999999996</v>
      </c>
      <c r="BQ232" s="62">
        <v>76.529999000000004</v>
      </c>
      <c r="BR232" s="62">
        <v>76.529999000000004</v>
      </c>
      <c r="BS232" s="57">
        <v>36908500</v>
      </c>
      <c r="CA232" s="63">
        <v>37987</v>
      </c>
      <c r="CB232" s="62">
        <v>35.107059</v>
      </c>
      <c r="CC232" s="62">
        <v>36.940852999999997</v>
      </c>
      <c r="CD232" s="62">
        <v>32.064872999999999</v>
      </c>
      <c r="CE232" s="62">
        <v>33.654865000000001</v>
      </c>
      <c r="CF232" s="62">
        <v>22.862363999999999</v>
      </c>
      <c r="CG232" s="57">
        <v>76554550</v>
      </c>
      <c r="CO232" s="63">
        <v>42767</v>
      </c>
      <c r="CP232" s="62">
        <v>80.089995999999999</v>
      </c>
      <c r="CQ232" s="62">
        <v>85.519997000000004</v>
      </c>
      <c r="CR232" s="62">
        <v>79.209998999999996</v>
      </c>
      <c r="CS232" s="62">
        <v>82.470000999999996</v>
      </c>
      <c r="CT232" s="62">
        <v>82.470000999999996</v>
      </c>
      <c r="CU232" s="57">
        <v>22643000</v>
      </c>
    </row>
    <row r="233" spans="2:99" x14ac:dyDescent="0.15">
      <c r="B233" s="63">
        <v>38018</v>
      </c>
      <c r="C233" s="57">
        <v>0.40107100000000001</v>
      </c>
      <c r="D233" s="57">
        <v>0.43035699999999999</v>
      </c>
      <c r="E233" s="57">
        <v>0.38750000000000001</v>
      </c>
      <c r="F233" s="57">
        <v>0.42714299999999999</v>
      </c>
      <c r="G233" s="57">
        <v>0.36730099999999999</v>
      </c>
      <c r="H233" s="57">
        <v>4922030400</v>
      </c>
      <c r="I233" s="63">
        <v>38018</v>
      </c>
      <c r="J233" s="57">
        <v>40.729999999999997</v>
      </c>
      <c r="K233" s="57">
        <v>41.424999</v>
      </c>
      <c r="L233" s="57">
        <v>40.354999999999997</v>
      </c>
      <c r="M233" s="57">
        <v>40.959999000000003</v>
      </c>
      <c r="N233" s="57">
        <v>27.503112999999999</v>
      </c>
      <c r="O233" s="57">
        <v>173625000</v>
      </c>
      <c r="P233" s="63">
        <v>38018</v>
      </c>
      <c r="Q233" s="57">
        <v>45.419314999999997</v>
      </c>
      <c r="R233" s="57">
        <v>47.703850000000003</v>
      </c>
      <c r="S233" s="57">
        <v>45.410564000000001</v>
      </c>
      <c r="T233" s="57">
        <v>46.758526000000003</v>
      </c>
      <c r="U233" s="57">
        <v>35.947944999999997</v>
      </c>
      <c r="V233" s="57">
        <v>100768651</v>
      </c>
      <c r="W233" s="63">
        <v>38018</v>
      </c>
      <c r="X233" s="57">
        <v>24.5</v>
      </c>
      <c r="Y233" s="57">
        <v>26.389999</v>
      </c>
      <c r="Z233" s="57">
        <v>24.309999000000001</v>
      </c>
      <c r="AA233" s="57">
        <v>24.98</v>
      </c>
      <c r="AB233" s="57">
        <v>14.828951999999999</v>
      </c>
      <c r="AC233" s="57">
        <v>194736000</v>
      </c>
      <c r="AK233" s="63">
        <v>41609</v>
      </c>
      <c r="AL233" s="62">
        <v>74.410004000000001</v>
      </c>
      <c r="AM233" s="62">
        <v>79.150002000000001</v>
      </c>
      <c r="AN233" s="62">
        <v>71.639999000000003</v>
      </c>
      <c r="AO233" s="62">
        <v>78.470000999999996</v>
      </c>
      <c r="AP233" s="62">
        <v>71.917084000000003</v>
      </c>
      <c r="AQ233" s="57">
        <v>16248500</v>
      </c>
      <c r="AR233" s="63">
        <v>38018</v>
      </c>
      <c r="AS233" s="62">
        <v>33.050109999999997</v>
      </c>
      <c r="AT233" s="62">
        <v>35.253452000000003</v>
      </c>
      <c r="AU233" s="62">
        <v>32.600448999999998</v>
      </c>
      <c r="AV233" s="62">
        <v>34.471043000000002</v>
      </c>
      <c r="AW233" s="62">
        <v>15.079632999999999</v>
      </c>
      <c r="AX233" s="57">
        <v>138820686</v>
      </c>
      <c r="AY233" s="63">
        <v>38018</v>
      </c>
      <c r="AZ233" s="62">
        <v>28.32</v>
      </c>
      <c r="BA233" s="62">
        <v>28.92</v>
      </c>
      <c r="BB233" s="62">
        <v>27.42</v>
      </c>
      <c r="BC233" s="62">
        <v>28.530000999999999</v>
      </c>
      <c r="BD233" s="62">
        <v>16.956913</v>
      </c>
      <c r="BE233" s="57">
        <v>110061800</v>
      </c>
      <c r="BM233" s="63">
        <v>41974</v>
      </c>
      <c r="BN233" s="62">
        <v>76.470000999999996</v>
      </c>
      <c r="BO233" s="62">
        <v>76.769997000000004</v>
      </c>
      <c r="BP233" s="62">
        <v>72.139999000000003</v>
      </c>
      <c r="BQ233" s="62">
        <v>75.739998</v>
      </c>
      <c r="BR233" s="62">
        <v>75.739998</v>
      </c>
      <c r="BS233" s="57">
        <v>19013600</v>
      </c>
      <c r="CA233" s="63">
        <v>38018</v>
      </c>
      <c r="CB233" s="62">
        <v>33.845664999999997</v>
      </c>
      <c r="CC233" s="62">
        <v>35.202457000000003</v>
      </c>
      <c r="CD233" s="62">
        <v>32.806870000000004</v>
      </c>
      <c r="CE233" s="62">
        <v>34.979858</v>
      </c>
      <c r="CF233" s="62">
        <v>23.894821</v>
      </c>
      <c r="CG233" s="57">
        <v>69104050</v>
      </c>
      <c r="CO233" s="63">
        <v>42795</v>
      </c>
      <c r="CP233" s="62">
        <v>83.25</v>
      </c>
      <c r="CQ233" s="62">
        <v>88.080001999999993</v>
      </c>
      <c r="CR233" s="62">
        <v>82.559997999999993</v>
      </c>
      <c r="CS233" s="62">
        <v>87.110000999999997</v>
      </c>
      <c r="CT233" s="62">
        <v>87.110000999999997</v>
      </c>
      <c r="CU233" s="57">
        <v>18922400</v>
      </c>
    </row>
    <row r="234" spans="2:99" x14ac:dyDescent="0.15">
      <c r="B234" s="63">
        <v>38047</v>
      </c>
      <c r="C234" s="57">
        <v>0.43035699999999999</v>
      </c>
      <c r="D234" s="57">
        <v>0.50249999999999995</v>
      </c>
      <c r="E234" s="57">
        <v>0.421429</v>
      </c>
      <c r="F234" s="57">
        <v>0.48285699999999998</v>
      </c>
      <c r="G234" s="57">
        <v>0.41521000000000002</v>
      </c>
      <c r="H234" s="57">
        <v>11626115200</v>
      </c>
      <c r="I234" s="63">
        <v>38047</v>
      </c>
      <c r="J234" s="57">
        <v>41.07</v>
      </c>
      <c r="K234" s="57">
        <v>41.5</v>
      </c>
      <c r="L234" s="57">
        <v>39</v>
      </c>
      <c r="M234" s="57">
        <v>40.490001999999997</v>
      </c>
      <c r="N234" s="57">
        <v>27.187519000000002</v>
      </c>
      <c r="O234" s="57">
        <v>293859800</v>
      </c>
      <c r="P234" s="63">
        <v>38047</v>
      </c>
      <c r="Q234" s="57">
        <v>46.758526000000003</v>
      </c>
      <c r="R234" s="57">
        <v>47.187424</v>
      </c>
      <c r="S234" s="57">
        <v>43.449890000000003</v>
      </c>
      <c r="T234" s="57">
        <v>45.384304</v>
      </c>
      <c r="U234" s="57">
        <v>34.891444999999997</v>
      </c>
      <c r="V234" s="57">
        <v>134058379</v>
      </c>
      <c r="W234" s="63">
        <v>38047</v>
      </c>
      <c r="X234" s="57">
        <v>24.864999999999998</v>
      </c>
      <c r="Y234" s="57">
        <v>25.299999</v>
      </c>
      <c r="Z234" s="57">
        <v>23.790001</v>
      </c>
      <c r="AA234" s="57">
        <v>25.15</v>
      </c>
      <c r="AB234" s="57">
        <v>14.929871</v>
      </c>
      <c r="AC234" s="57">
        <v>283149600</v>
      </c>
      <c r="AK234" s="63">
        <v>41640</v>
      </c>
      <c r="AL234" s="62">
        <v>77.860000999999997</v>
      </c>
      <c r="AM234" s="62">
        <v>78.739998</v>
      </c>
      <c r="AN234" s="62">
        <v>72.650002000000001</v>
      </c>
      <c r="AO234" s="62">
        <v>74.580001999999993</v>
      </c>
      <c r="AP234" s="62">
        <v>68.351912999999996</v>
      </c>
      <c r="AQ234" s="57">
        <v>18053100</v>
      </c>
      <c r="AR234" s="63">
        <v>38047</v>
      </c>
      <c r="AS234" s="62">
        <v>34.444060999999998</v>
      </c>
      <c r="AT234" s="62">
        <v>35.559223000000003</v>
      </c>
      <c r="AU234" s="62">
        <v>31.728107000000001</v>
      </c>
      <c r="AV234" s="62">
        <v>32.861255999999997</v>
      </c>
      <c r="AW234" s="62">
        <v>14.375422</v>
      </c>
      <c r="AX234" s="57">
        <v>169565151</v>
      </c>
      <c r="AY234" s="63">
        <v>38047</v>
      </c>
      <c r="AZ234" s="62">
        <v>28.530000999999999</v>
      </c>
      <c r="BA234" s="62">
        <v>29.4</v>
      </c>
      <c r="BB234" s="62">
        <v>26.41</v>
      </c>
      <c r="BC234" s="62">
        <v>27.65</v>
      </c>
      <c r="BD234" s="62">
        <v>16.433876000000001</v>
      </c>
      <c r="BE234" s="57">
        <v>123235900</v>
      </c>
      <c r="BM234" s="63">
        <v>42005</v>
      </c>
      <c r="BN234" s="62">
        <v>75.839995999999999</v>
      </c>
      <c r="BO234" s="62">
        <v>76.599997999999999</v>
      </c>
      <c r="BP234" s="62">
        <v>73.430000000000007</v>
      </c>
      <c r="BQ234" s="62">
        <v>75.059997999999993</v>
      </c>
      <c r="BR234" s="62">
        <v>75.059997999999993</v>
      </c>
      <c r="BS234" s="57">
        <v>17564000</v>
      </c>
      <c r="CA234" s="63">
        <v>38047</v>
      </c>
      <c r="CB234" s="62">
        <v>35.213057999999997</v>
      </c>
      <c r="CC234" s="62">
        <v>35.605258999999997</v>
      </c>
      <c r="CD234" s="62">
        <v>32.541870000000003</v>
      </c>
      <c r="CE234" s="62">
        <v>33.389865999999998</v>
      </c>
      <c r="CF234" s="62">
        <v>22.808679999999999</v>
      </c>
      <c r="CG234" s="57">
        <v>50009538</v>
      </c>
      <c r="CO234" s="63">
        <v>42826</v>
      </c>
      <c r="CP234" s="62">
        <v>87.489998</v>
      </c>
      <c r="CQ234" s="62">
        <v>91.800003000000004</v>
      </c>
      <c r="CR234" s="62">
        <v>87.010002</v>
      </c>
      <c r="CS234" s="62">
        <v>88.919998000000007</v>
      </c>
      <c r="CT234" s="62">
        <v>88.919998000000007</v>
      </c>
      <c r="CU234" s="57">
        <v>15407200</v>
      </c>
    </row>
    <row r="235" spans="2:99" x14ac:dyDescent="0.15">
      <c r="B235" s="63">
        <v>38078</v>
      </c>
      <c r="C235" s="57">
        <v>0.48017900000000002</v>
      </c>
      <c r="D235" s="57">
        <v>0.52821399999999996</v>
      </c>
      <c r="E235" s="57">
        <v>0.455179</v>
      </c>
      <c r="F235" s="57">
        <v>0.46035700000000002</v>
      </c>
      <c r="G235" s="57">
        <v>0.39586199999999999</v>
      </c>
      <c r="H235" s="57">
        <v>8930174400</v>
      </c>
      <c r="I235" s="63">
        <v>38078</v>
      </c>
      <c r="J235" s="57">
        <v>40.724997999999999</v>
      </c>
      <c r="K235" s="57">
        <v>41.09</v>
      </c>
      <c r="L235" s="57">
        <v>39.544998</v>
      </c>
      <c r="M235" s="57">
        <v>40.244999</v>
      </c>
      <c r="N235" s="57">
        <v>27.287617000000001</v>
      </c>
      <c r="O235" s="57">
        <v>273736600</v>
      </c>
      <c r="P235" s="63">
        <v>38078</v>
      </c>
      <c r="Q235" s="57">
        <v>45.384304</v>
      </c>
      <c r="R235" s="57">
        <v>46.233345</v>
      </c>
      <c r="S235" s="57">
        <v>42.653370000000002</v>
      </c>
      <c r="T235" s="57">
        <v>42.845936000000002</v>
      </c>
      <c r="U235" s="57">
        <v>33.003535999999997</v>
      </c>
      <c r="V235" s="57">
        <v>112815376</v>
      </c>
      <c r="W235" s="63">
        <v>38078</v>
      </c>
      <c r="X235" s="57">
        <v>25.24</v>
      </c>
      <c r="Y235" s="57">
        <v>26.75</v>
      </c>
      <c r="Z235" s="57">
        <v>24.889999</v>
      </c>
      <c r="AA235" s="57">
        <v>25.285</v>
      </c>
      <c r="AB235" s="57">
        <v>15.085584000000001</v>
      </c>
      <c r="AC235" s="57">
        <v>235590000</v>
      </c>
      <c r="AK235" s="63">
        <v>41671</v>
      </c>
      <c r="AL235" s="62">
        <v>74.470000999999996</v>
      </c>
      <c r="AM235" s="62">
        <v>85.699996999999996</v>
      </c>
      <c r="AN235" s="62">
        <v>72.569999999999993</v>
      </c>
      <c r="AO235" s="62">
        <v>79</v>
      </c>
      <c r="AP235" s="62">
        <v>72.402823999999995</v>
      </c>
      <c r="AQ235" s="57">
        <v>24418200</v>
      </c>
      <c r="AR235" s="63">
        <v>38078</v>
      </c>
      <c r="AS235" s="62">
        <v>33.499771000000003</v>
      </c>
      <c r="AT235" s="62">
        <v>34.354129999999998</v>
      </c>
      <c r="AU235" s="62">
        <v>32.933200999999997</v>
      </c>
      <c r="AV235" s="62">
        <v>33.940441</v>
      </c>
      <c r="AW235" s="62">
        <v>14.847519999999999</v>
      </c>
      <c r="AX235" s="57">
        <v>163083496</v>
      </c>
      <c r="AY235" s="63">
        <v>38078</v>
      </c>
      <c r="AZ235" s="62">
        <v>27.719999000000001</v>
      </c>
      <c r="BA235" s="62">
        <v>27.84</v>
      </c>
      <c r="BB235" s="62">
        <v>25.450001</v>
      </c>
      <c r="BC235" s="62">
        <v>25.639999</v>
      </c>
      <c r="BD235" s="62">
        <v>15.372903000000001</v>
      </c>
      <c r="BE235" s="57">
        <v>117856200</v>
      </c>
      <c r="BM235" s="63">
        <v>42036</v>
      </c>
      <c r="BN235" s="62">
        <v>75.069999999999993</v>
      </c>
      <c r="BO235" s="62">
        <v>77.099997999999999</v>
      </c>
      <c r="BP235" s="62">
        <v>71.889999000000003</v>
      </c>
      <c r="BQ235" s="62">
        <v>74.599997999999999</v>
      </c>
      <c r="BR235" s="62">
        <v>74.599997999999999</v>
      </c>
      <c r="BS235" s="57">
        <v>29324000</v>
      </c>
      <c r="CA235" s="63">
        <v>38078</v>
      </c>
      <c r="CB235" s="62">
        <v>33.750262999999997</v>
      </c>
      <c r="CC235" s="62">
        <v>35.213057999999997</v>
      </c>
      <c r="CD235" s="62">
        <v>30.739878000000001</v>
      </c>
      <c r="CE235" s="62">
        <v>30.888275</v>
      </c>
      <c r="CF235" s="62">
        <v>21.099851999999998</v>
      </c>
      <c r="CG235" s="57">
        <v>58341648</v>
      </c>
      <c r="CO235" s="63">
        <v>42856</v>
      </c>
      <c r="CP235" s="62">
        <v>89.199996999999996</v>
      </c>
      <c r="CQ235" s="62">
        <v>91.199996999999996</v>
      </c>
      <c r="CR235" s="62">
        <v>87.550003000000004</v>
      </c>
      <c r="CS235" s="62">
        <v>90.160004000000001</v>
      </c>
      <c r="CT235" s="62">
        <v>90.160004000000001</v>
      </c>
      <c r="CU235" s="57">
        <v>17847600</v>
      </c>
    </row>
    <row r="236" spans="2:99" x14ac:dyDescent="0.15">
      <c r="B236" s="63">
        <v>38108</v>
      </c>
      <c r="C236" s="57">
        <v>0.46428599999999998</v>
      </c>
      <c r="D236" s="57">
        <v>0.51392899999999997</v>
      </c>
      <c r="E236" s="57">
        <v>0.45535700000000001</v>
      </c>
      <c r="F236" s="57">
        <v>0.50107100000000004</v>
      </c>
      <c r="G236" s="57">
        <v>0.43087199999999998</v>
      </c>
      <c r="H236" s="57">
        <v>5304275200</v>
      </c>
      <c r="I236" s="63">
        <v>38108</v>
      </c>
      <c r="J236" s="57">
        <v>40.115001999999997</v>
      </c>
      <c r="K236" s="57">
        <v>41.674999</v>
      </c>
      <c r="L236" s="57">
        <v>38.505001</v>
      </c>
      <c r="M236" s="57">
        <v>41.564999</v>
      </c>
      <c r="N236" s="57">
        <v>28.182634</v>
      </c>
      <c r="O236" s="57">
        <v>248866200</v>
      </c>
      <c r="P236" s="63">
        <v>38108</v>
      </c>
      <c r="Q236" s="57">
        <v>42.880946999999999</v>
      </c>
      <c r="R236" s="57">
        <v>44.797854999999998</v>
      </c>
      <c r="S236" s="57">
        <v>41.419196999999997</v>
      </c>
      <c r="T236" s="57">
        <v>44.377707999999998</v>
      </c>
      <c r="U236" s="57">
        <v>34.183413999999999</v>
      </c>
      <c r="V236" s="57">
        <v>93525192</v>
      </c>
      <c r="W236" s="63">
        <v>38108</v>
      </c>
      <c r="X236" s="57">
        <v>25.325001</v>
      </c>
      <c r="Y236" s="57">
        <v>25.790001</v>
      </c>
      <c r="Z236" s="57">
        <v>24.584999</v>
      </c>
      <c r="AA236" s="57">
        <v>25.674999</v>
      </c>
      <c r="AB236" s="57">
        <v>15.318270999999999</v>
      </c>
      <c r="AC236" s="57">
        <v>189261400</v>
      </c>
      <c r="AK236" s="63">
        <v>41699</v>
      </c>
      <c r="AL236" s="62">
        <v>78</v>
      </c>
      <c r="AM236" s="62">
        <v>83.620002999999997</v>
      </c>
      <c r="AN236" s="62">
        <v>77.120002999999997</v>
      </c>
      <c r="AO236" s="62">
        <v>79.319999999999993</v>
      </c>
      <c r="AP236" s="62">
        <v>72.952950000000001</v>
      </c>
      <c r="AQ236" s="57">
        <v>24319000</v>
      </c>
      <c r="AR236" s="63">
        <v>38108</v>
      </c>
      <c r="AS236" s="62">
        <v>34.129299000000003</v>
      </c>
      <c r="AT236" s="62">
        <v>34.354129999999998</v>
      </c>
      <c r="AU236" s="62">
        <v>30.927710000000001</v>
      </c>
      <c r="AV236" s="62">
        <v>31.098580999999999</v>
      </c>
      <c r="AW236" s="62">
        <v>13.744883</v>
      </c>
      <c r="AX236" s="57">
        <v>133009312</v>
      </c>
      <c r="AY236" s="63">
        <v>38108</v>
      </c>
      <c r="AZ236" s="62">
        <v>25.610001</v>
      </c>
      <c r="BA236" s="62">
        <v>28.389999</v>
      </c>
      <c r="BB236" s="62">
        <v>24.889999</v>
      </c>
      <c r="BC236" s="62">
        <v>28.1</v>
      </c>
      <c r="BD236" s="62">
        <v>16.847840999999999</v>
      </c>
      <c r="BE236" s="57">
        <v>100839400</v>
      </c>
      <c r="BM236" s="63">
        <v>42064</v>
      </c>
      <c r="BN236" s="62">
        <v>74.599997999999999</v>
      </c>
      <c r="BO236" s="62">
        <v>83.040001000000004</v>
      </c>
      <c r="BP236" s="62">
        <v>74.440002000000007</v>
      </c>
      <c r="BQ236" s="62">
        <v>81.279999000000004</v>
      </c>
      <c r="BR236" s="62">
        <v>81.279999000000004</v>
      </c>
      <c r="BS236" s="57">
        <v>31188400</v>
      </c>
      <c r="CA236" s="63">
        <v>38108</v>
      </c>
      <c r="CB236" s="62">
        <v>30.803476</v>
      </c>
      <c r="CC236" s="62">
        <v>32.245071000000003</v>
      </c>
      <c r="CD236" s="62">
        <v>30.135679</v>
      </c>
      <c r="CE236" s="62">
        <v>31.874072999999999</v>
      </c>
      <c r="CF236" s="62">
        <v>21.921116000000001</v>
      </c>
      <c r="CG236" s="57">
        <v>59201745</v>
      </c>
      <c r="CO236" s="63">
        <v>42887</v>
      </c>
      <c r="CP236" s="62">
        <v>90.550003000000004</v>
      </c>
      <c r="CQ236" s="62">
        <v>94.93</v>
      </c>
      <c r="CR236" s="62">
        <v>90.389999000000003</v>
      </c>
      <c r="CS236" s="62">
        <v>92.959998999999996</v>
      </c>
      <c r="CT236" s="62">
        <v>92.959998999999996</v>
      </c>
      <c r="CU236" s="57">
        <v>16437500</v>
      </c>
    </row>
    <row r="237" spans="2:99" x14ac:dyDescent="0.15">
      <c r="B237" s="63">
        <v>38139</v>
      </c>
      <c r="C237" s="57">
        <v>0.49625000000000002</v>
      </c>
      <c r="D237" s="57">
        <v>0.61053599999999997</v>
      </c>
      <c r="E237" s="57">
        <v>0.49303599999999997</v>
      </c>
      <c r="F237" s="57">
        <v>0.581071</v>
      </c>
      <c r="G237" s="57">
        <v>0.49966500000000003</v>
      </c>
      <c r="H237" s="57">
        <v>8227234400</v>
      </c>
      <c r="I237" s="63">
        <v>38139</v>
      </c>
      <c r="J237" s="57">
        <v>41.400002000000001</v>
      </c>
      <c r="K237" s="57">
        <v>42.84</v>
      </c>
      <c r="L237" s="57">
        <v>41.075001</v>
      </c>
      <c r="M237" s="57">
        <v>42.310001</v>
      </c>
      <c r="N237" s="57">
        <v>28.687752</v>
      </c>
      <c r="O237" s="57">
        <v>231440400</v>
      </c>
      <c r="P237" s="63">
        <v>38139</v>
      </c>
      <c r="Q237" s="57">
        <v>44.333945999999997</v>
      </c>
      <c r="R237" s="57">
        <v>45.673152999999999</v>
      </c>
      <c r="S237" s="57">
        <v>43.983826000000001</v>
      </c>
      <c r="T237" s="57">
        <v>44.972915999999998</v>
      </c>
      <c r="U237" s="57">
        <v>34.641894999999998</v>
      </c>
      <c r="V237" s="57">
        <v>78126471</v>
      </c>
      <c r="W237" s="63">
        <v>38139</v>
      </c>
      <c r="X237" s="57">
        <v>25.6</v>
      </c>
      <c r="Y237" s="57">
        <v>26.375</v>
      </c>
      <c r="Z237" s="57">
        <v>25.049999</v>
      </c>
      <c r="AA237" s="57">
        <v>25.24</v>
      </c>
      <c r="AB237" s="57">
        <v>15.058737000000001</v>
      </c>
      <c r="AC237" s="57">
        <v>172463800</v>
      </c>
      <c r="AK237" s="63">
        <v>41730</v>
      </c>
      <c r="AL237" s="62">
        <v>79.639999000000003</v>
      </c>
      <c r="AM237" s="62">
        <v>83.300003000000004</v>
      </c>
      <c r="AN237" s="62">
        <v>74.360000999999997</v>
      </c>
      <c r="AO237" s="62">
        <v>78.5</v>
      </c>
      <c r="AP237" s="62">
        <v>72.198775999999995</v>
      </c>
      <c r="AQ237" s="57">
        <v>24836100</v>
      </c>
      <c r="AR237" s="63">
        <v>38139</v>
      </c>
      <c r="AS237" s="62">
        <v>31.098580999999999</v>
      </c>
      <c r="AT237" s="62">
        <v>33.113064000000001</v>
      </c>
      <c r="AU237" s="62">
        <v>30.801804000000001</v>
      </c>
      <c r="AV237" s="62">
        <v>32.546489999999999</v>
      </c>
      <c r="AW237" s="62">
        <v>14.384822</v>
      </c>
      <c r="AX237" s="57">
        <v>155381036</v>
      </c>
      <c r="AY237" s="63">
        <v>38139</v>
      </c>
      <c r="AZ237" s="62">
        <v>28</v>
      </c>
      <c r="BA237" s="62">
        <v>28.65</v>
      </c>
      <c r="BB237" s="62">
        <v>27.15</v>
      </c>
      <c r="BC237" s="62">
        <v>27.559999000000001</v>
      </c>
      <c r="BD237" s="62">
        <v>16.524075</v>
      </c>
      <c r="BE237" s="57">
        <v>94822500</v>
      </c>
      <c r="BM237" s="63">
        <v>42095</v>
      </c>
      <c r="BN237" s="62">
        <v>81.25</v>
      </c>
      <c r="BO237" s="62">
        <v>85.169998000000007</v>
      </c>
      <c r="BP237" s="62">
        <v>79.830001999999993</v>
      </c>
      <c r="BQ237" s="62">
        <v>81.099997999999999</v>
      </c>
      <c r="BR237" s="62">
        <v>81.099997999999999</v>
      </c>
      <c r="BS237" s="57">
        <v>19007400</v>
      </c>
      <c r="CA237" s="63">
        <v>38139</v>
      </c>
      <c r="CB237" s="62">
        <v>31.715073</v>
      </c>
      <c r="CC237" s="62">
        <v>32.361671000000001</v>
      </c>
      <c r="CD237" s="62">
        <v>30.421879000000001</v>
      </c>
      <c r="CE237" s="62">
        <v>31.248674000000001</v>
      </c>
      <c r="CF237" s="62">
        <v>21.491008999999998</v>
      </c>
      <c r="CG237" s="57">
        <v>39626763</v>
      </c>
      <c r="CO237" s="63">
        <v>42917</v>
      </c>
      <c r="CP237" s="62">
        <v>93.5</v>
      </c>
      <c r="CQ237" s="62">
        <v>103.790001</v>
      </c>
      <c r="CR237" s="62">
        <v>92.910004000000001</v>
      </c>
      <c r="CS237" s="62">
        <v>101.16999800000001</v>
      </c>
      <c r="CT237" s="62">
        <v>101.16999800000001</v>
      </c>
      <c r="CU237" s="57">
        <v>16979300</v>
      </c>
    </row>
    <row r="238" spans="2:99" x14ac:dyDescent="0.15">
      <c r="B238" s="63">
        <v>38169</v>
      </c>
      <c r="C238" s="57">
        <v>0.573214</v>
      </c>
      <c r="D238" s="57">
        <v>0.60053599999999996</v>
      </c>
      <c r="E238" s="57">
        <v>0.51321399999999995</v>
      </c>
      <c r="F238" s="57">
        <v>0.57750000000000001</v>
      </c>
      <c r="G238" s="57">
        <v>0.49659399999999998</v>
      </c>
      <c r="H238" s="57">
        <v>9696579200</v>
      </c>
      <c r="I238" s="63">
        <v>38169</v>
      </c>
      <c r="J238" s="57">
        <v>42.314999</v>
      </c>
      <c r="K238" s="57">
        <v>42.854999999999997</v>
      </c>
      <c r="L238" s="57">
        <v>41.764999000000003</v>
      </c>
      <c r="M238" s="57">
        <v>42.505001</v>
      </c>
      <c r="N238" s="57">
        <v>29.100338000000001</v>
      </c>
      <c r="O238" s="57">
        <v>194684000</v>
      </c>
      <c r="P238" s="63">
        <v>38169</v>
      </c>
      <c r="Q238" s="57">
        <v>44.964160999999997</v>
      </c>
      <c r="R238" s="57">
        <v>45.314281000000001</v>
      </c>
      <c r="S238" s="57">
        <v>41.751807999999997</v>
      </c>
      <c r="T238" s="57">
        <v>43.983826000000001</v>
      </c>
      <c r="U238" s="57">
        <v>33.946235999999999</v>
      </c>
      <c r="V238" s="57">
        <v>94395863</v>
      </c>
      <c r="W238" s="63">
        <v>38169</v>
      </c>
      <c r="X238" s="57">
        <v>25.254999000000002</v>
      </c>
      <c r="Y238" s="57">
        <v>25.695</v>
      </c>
      <c r="Z238" s="57">
        <v>21.4</v>
      </c>
      <c r="AA238" s="57">
        <v>21.93</v>
      </c>
      <c r="AB238" s="57">
        <v>13.147586</v>
      </c>
      <c r="AC238" s="57">
        <v>285865800</v>
      </c>
      <c r="AK238" s="63">
        <v>41760</v>
      </c>
      <c r="AL238" s="62">
        <v>78.309997999999993</v>
      </c>
      <c r="AM238" s="62">
        <v>86.480002999999996</v>
      </c>
      <c r="AN238" s="62">
        <v>77.389999000000003</v>
      </c>
      <c r="AO238" s="62">
        <v>85.540001000000004</v>
      </c>
      <c r="AP238" s="62">
        <v>78.673668000000006</v>
      </c>
      <c r="AQ238" s="57">
        <v>26405700</v>
      </c>
      <c r="AR238" s="63">
        <v>38169</v>
      </c>
      <c r="AS238" s="62">
        <v>32.825279000000002</v>
      </c>
      <c r="AT238" s="62">
        <v>35.100566999999998</v>
      </c>
      <c r="AU238" s="62">
        <v>30.693885999999999</v>
      </c>
      <c r="AV238" s="62">
        <v>34.659900999999998</v>
      </c>
      <c r="AW238" s="62">
        <v>15.318904</v>
      </c>
      <c r="AX238" s="57">
        <v>179516085</v>
      </c>
      <c r="AY238" s="63">
        <v>38169</v>
      </c>
      <c r="AZ238" s="62">
        <v>27.5</v>
      </c>
      <c r="BA238" s="62">
        <v>28.75</v>
      </c>
      <c r="BB238" s="62">
        <v>27.42</v>
      </c>
      <c r="BC238" s="62">
        <v>28.299999</v>
      </c>
      <c r="BD238" s="62">
        <v>17.115563999999999</v>
      </c>
      <c r="BE238" s="57">
        <v>85224100</v>
      </c>
      <c r="BM238" s="63">
        <v>42125</v>
      </c>
      <c r="BN238" s="62">
        <v>81.690002000000007</v>
      </c>
      <c r="BO238" s="62">
        <v>84.400002000000001</v>
      </c>
      <c r="BP238" s="62">
        <v>80.410004000000001</v>
      </c>
      <c r="BQ238" s="62">
        <v>83.779999000000004</v>
      </c>
      <c r="BR238" s="62">
        <v>83.779999000000004</v>
      </c>
      <c r="BS238" s="57">
        <v>18940100</v>
      </c>
      <c r="CA238" s="63">
        <v>38169</v>
      </c>
      <c r="CB238" s="62">
        <v>31.238074999999998</v>
      </c>
      <c r="CC238" s="62">
        <v>31.418274</v>
      </c>
      <c r="CD238" s="62">
        <v>28.884884</v>
      </c>
      <c r="CE238" s="62">
        <v>30.453678</v>
      </c>
      <c r="CF238" s="62">
        <v>20.944246</v>
      </c>
      <c r="CG238" s="57">
        <v>54093803</v>
      </c>
      <c r="CO238" s="63">
        <v>42948</v>
      </c>
      <c r="CP238" s="62">
        <v>101</v>
      </c>
      <c r="CQ238" s="62">
        <v>103.910004</v>
      </c>
      <c r="CR238" s="62">
        <v>97.150002000000001</v>
      </c>
      <c r="CS238" s="62">
        <v>103.75</v>
      </c>
      <c r="CT238" s="62">
        <v>103.75</v>
      </c>
      <c r="CU238" s="57">
        <v>14313900</v>
      </c>
    </row>
    <row r="239" spans="2:99" x14ac:dyDescent="0.15">
      <c r="B239" s="63">
        <v>38200</v>
      </c>
      <c r="C239" s="57">
        <v>0.556786</v>
      </c>
      <c r="D239" s="57">
        <v>0.62821400000000005</v>
      </c>
      <c r="E239" s="57">
        <v>0.53035699999999997</v>
      </c>
      <c r="F239" s="57">
        <v>0.61589300000000002</v>
      </c>
      <c r="G239" s="57">
        <v>0.52960799999999997</v>
      </c>
      <c r="H239" s="57">
        <v>8011365600</v>
      </c>
      <c r="I239" s="63">
        <v>38200</v>
      </c>
      <c r="J239" s="57">
        <v>42.400002000000001</v>
      </c>
      <c r="K239" s="57">
        <v>44.990001999999997</v>
      </c>
      <c r="L239" s="57">
        <v>41.700001</v>
      </c>
      <c r="M239" s="57">
        <v>44.98</v>
      </c>
      <c r="N239" s="57">
        <v>30.794794</v>
      </c>
      <c r="O239" s="57">
        <v>198202300</v>
      </c>
      <c r="P239" s="63">
        <v>38200</v>
      </c>
      <c r="Q239" s="57">
        <v>43.589939000000001</v>
      </c>
      <c r="R239" s="57">
        <v>44.202648000000003</v>
      </c>
      <c r="S239" s="57">
        <v>43.12603</v>
      </c>
      <c r="T239" s="57">
        <v>43.782505</v>
      </c>
      <c r="U239" s="57">
        <v>33.790852000000001</v>
      </c>
      <c r="V239" s="57">
        <v>74199017</v>
      </c>
      <c r="W239" s="63">
        <v>38200</v>
      </c>
      <c r="X239" s="57">
        <v>21.895</v>
      </c>
      <c r="Y239" s="57">
        <v>22.445</v>
      </c>
      <c r="Z239" s="57">
        <v>21.530000999999999</v>
      </c>
      <c r="AA239" s="57">
        <v>22.355</v>
      </c>
      <c r="AB239" s="57">
        <v>13.402381</v>
      </c>
      <c r="AC239" s="57">
        <v>222663800</v>
      </c>
      <c r="AK239" s="63">
        <v>41791</v>
      </c>
      <c r="AL239" s="62">
        <v>85.540001000000004</v>
      </c>
      <c r="AM239" s="62">
        <v>89.080001999999993</v>
      </c>
      <c r="AN239" s="62">
        <v>84.480002999999996</v>
      </c>
      <c r="AO239" s="62">
        <v>87.660004000000001</v>
      </c>
      <c r="AP239" s="62">
        <v>80.902923999999999</v>
      </c>
      <c r="AQ239" s="57">
        <v>13874900</v>
      </c>
      <c r="AR239" s="63">
        <v>38200</v>
      </c>
      <c r="AS239" s="62">
        <v>34.758823</v>
      </c>
      <c r="AT239" s="62">
        <v>35.793044999999999</v>
      </c>
      <c r="AU239" s="62">
        <v>34.345134999999999</v>
      </c>
      <c r="AV239" s="62">
        <v>35.298416000000003</v>
      </c>
      <c r="AW239" s="62">
        <v>15.769473</v>
      </c>
      <c r="AX239" s="57">
        <v>149877673</v>
      </c>
      <c r="AY239" s="63">
        <v>38200</v>
      </c>
      <c r="AZ239" s="62">
        <v>28.129999000000002</v>
      </c>
      <c r="BA239" s="62">
        <v>29.5</v>
      </c>
      <c r="BB239" s="62">
        <v>27.969999000000001</v>
      </c>
      <c r="BC239" s="62">
        <v>29.5</v>
      </c>
      <c r="BD239" s="62">
        <v>17.841311000000001</v>
      </c>
      <c r="BE239" s="57">
        <v>78659200</v>
      </c>
      <c r="BM239" s="63">
        <v>42156</v>
      </c>
      <c r="BN239" s="62">
        <v>83.940002000000007</v>
      </c>
      <c r="BO239" s="62">
        <v>84.400002000000001</v>
      </c>
      <c r="BP239" s="62">
        <v>79.309997999999993</v>
      </c>
      <c r="BQ239" s="62">
        <v>79.470000999999996</v>
      </c>
      <c r="BR239" s="62">
        <v>79.470000999999996</v>
      </c>
      <c r="BS239" s="57">
        <v>22851000</v>
      </c>
      <c r="CA239" s="63">
        <v>38200</v>
      </c>
      <c r="CB239" s="62">
        <v>30.453678</v>
      </c>
      <c r="CC239" s="62">
        <v>31.704473</v>
      </c>
      <c r="CD239" s="62">
        <v>29.086285</v>
      </c>
      <c r="CE239" s="62">
        <v>31.587872999999998</v>
      </c>
      <c r="CF239" s="62">
        <v>21.876201999999999</v>
      </c>
      <c r="CG239" s="57">
        <v>36542503</v>
      </c>
      <c r="CO239" s="63">
        <v>42979</v>
      </c>
      <c r="CP239" s="62">
        <v>104.18</v>
      </c>
      <c r="CQ239" s="62">
        <v>106.80999799999999</v>
      </c>
      <c r="CR239" s="62">
        <v>102.05999799999999</v>
      </c>
      <c r="CS239" s="62">
        <v>106.389999</v>
      </c>
      <c r="CT239" s="62">
        <v>106.389999</v>
      </c>
      <c r="CU239" s="57">
        <v>12255300</v>
      </c>
    </row>
    <row r="240" spans="2:99" x14ac:dyDescent="0.15">
      <c r="B240" s="63">
        <v>38231</v>
      </c>
      <c r="C240" s="57">
        <v>0.61250000000000004</v>
      </c>
      <c r="D240" s="57">
        <v>0.70125000000000004</v>
      </c>
      <c r="E240" s="57">
        <v>0.61053599999999997</v>
      </c>
      <c r="F240" s="57">
        <v>0.69196400000000002</v>
      </c>
      <c r="G240" s="57">
        <v>0.59502200000000005</v>
      </c>
      <c r="H240" s="57">
        <v>7673506400</v>
      </c>
      <c r="I240" s="63">
        <v>38231</v>
      </c>
      <c r="J240" s="57">
        <v>44.450001</v>
      </c>
      <c r="K240" s="57">
        <v>44.810001</v>
      </c>
      <c r="L240" s="57">
        <v>43.049999</v>
      </c>
      <c r="M240" s="57">
        <v>43.330002</v>
      </c>
      <c r="N240" s="57">
        <v>29.665150000000001</v>
      </c>
      <c r="O240" s="57">
        <v>173874800</v>
      </c>
      <c r="P240" s="63">
        <v>38231</v>
      </c>
      <c r="Q240" s="57">
        <v>43.764999000000003</v>
      </c>
      <c r="R240" s="57">
        <v>45.288021000000001</v>
      </c>
      <c r="S240" s="57">
        <v>43.633704999999999</v>
      </c>
      <c r="T240" s="57">
        <v>45.042937999999999</v>
      </c>
      <c r="U240" s="57">
        <v>34.763644999999997</v>
      </c>
      <c r="V240" s="57">
        <v>72733577</v>
      </c>
      <c r="W240" s="63">
        <v>38231</v>
      </c>
      <c r="X240" s="57">
        <v>22.4</v>
      </c>
      <c r="Y240" s="57">
        <v>22.940000999999999</v>
      </c>
      <c r="Z240" s="57">
        <v>19.614999999999998</v>
      </c>
      <c r="AA240" s="57">
        <v>20.024999999999999</v>
      </c>
      <c r="AB240" s="57">
        <v>12.005488</v>
      </c>
      <c r="AC240" s="57">
        <v>401326200</v>
      </c>
      <c r="AK240" s="63">
        <v>41821</v>
      </c>
      <c r="AL240" s="62">
        <v>87.760002</v>
      </c>
      <c r="AM240" s="62">
        <v>95</v>
      </c>
      <c r="AN240" s="62">
        <v>86.889999000000003</v>
      </c>
      <c r="AO240" s="62">
        <v>87</v>
      </c>
      <c r="AP240" s="62">
        <v>80.293769999999995</v>
      </c>
      <c r="AQ240" s="57">
        <v>16253400</v>
      </c>
      <c r="AR240" s="63">
        <v>38231</v>
      </c>
      <c r="AS240" s="62">
        <v>35.208485000000003</v>
      </c>
      <c r="AT240" s="62">
        <v>36.881225999999998</v>
      </c>
      <c r="AU240" s="62">
        <v>35.073588999999998</v>
      </c>
      <c r="AV240" s="62">
        <v>35.415329</v>
      </c>
      <c r="AW240" s="62">
        <v>15.821705</v>
      </c>
      <c r="AX240" s="57">
        <v>145778700</v>
      </c>
      <c r="AY240" s="63">
        <v>38231</v>
      </c>
      <c r="AZ240" s="62">
        <v>29.41</v>
      </c>
      <c r="BA240" s="62">
        <v>30</v>
      </c>
      <c r="BB240" s="62">
        <v>28</v>
      </c>
      <c r="BC240" s="62">
        <v>28.9</v>
      </c>
      <c r="BD240" s="62">
        <v>17.478435999999999</v>
      </c>
      <c r="BE240" s="57">
        <v>83031800</v>
      </c>
      <c r="BM240" s="63">
        <v>42186</v>
      </c>
      <c r="BN240" s="62">
        <v>79.959998999999996</v>
      </c>
      <c r="BO240" s="62">
        <v>80.989998</v>
      </c>
      <c r="BP240" s="62">
        <v>77.779999000000004</v>
      </c>
      <c r="BQ240" s="62">
        <v>79.029999000000004</v>
      </c>
      <c r="BR240" s="62">
        <v>79.029999000000004</v>
      </c>
      <c r="BS240" s="57">
        <v>21533500</v>
      </c>
      <c r="CA240" s="63">
        <v>38231</v>
      </c>
      <c r="CB240" s="62">
        <v>31.587872999999998</v>
      </c>
      <c r="CC240" s="62">
        <v>32.276871</v>
      </c>
      <c r="CD240" s="62">
        <v>30.549078000000002</v>
      </c>
      <c r="CE240" s="62">
        <v>30.920076000000002</v>
      </c>
      <c r="CF240" s="62">
        <v>21.413713000000001</v>
      </c>
      <c r="CG240" s="57">
        <v>52182190</v>
      </c>
      <c r="CO240" s="63">
        <v>43009</v>
      </c>
      <c r="CP240" s="62">
        <v>106.760002</v>
      </c>
      <c r="CQ240" s="62">
        <v>110.82</v>
      </c>
      <c r="CR240" s="62">
        <v>106.16999800000001</v>
      </c>
      <c r="CS240" s="62">
        <v>107.519997</v>
      </c>
      <c r="CT240" s="62">
        <v>107.519997</v>
      </c>
      <c r="CU240" s="57">
        <v>18983800</v>
      </c>
    </row>
    <row r="241" spans="2:99" x14ac:dyDescent="0.15">
      <c r="B241" s="63">
        <v>38261</v>
      </c>
      <c r="C241" s="57">
        <v>0.69857100000000005</v>
      </c>
      <c r="D241" s="57">
        <v>0.95</v>
      </c>
      <c r="E241" s="57">
        <v>0.67232099999999995</v>
      </c>
      <c r="F241" s="57">
        <v>0.93571400000000005</v>
      </c>
      <c r="G241" s="57">
        <v>0.80462299999999998</v>
      </c>
      <c r="H241" s="57">
        <v>16094366400</v>
      </c>
      <c r="I241" s="63">
        <v>38261</v>
      </c>
      <c r="J241" s="57">
        <v>43.529998999999997</v>
      </c>
      <c r="K241" s="57">
        <v>45.689999</v>
      </c>
      <c r="L241" s="57">
        <v>42.939999</v>
      </c>
      <c r="M241" s="57">
        <v>44.790000999999997</v>
      </c>
      <c r="N241" s="57">
        <v>30.974609000000001</v>
      </c>
      <c r="O241" s="57">
        <v>190469300</v>
      </c>
      <c r="P241" s="63">
        <v>38261</v>
      </c>
      <c r="Q241" s="57">
        <v>45.051689000000003</v>
      </c>
      <c r="R241" s="57">
        <v>46.776031000000003</v>
      </c>
      <c r="S241" s="57">
        <v>44.517757000000003</v>
      </c>
      <c r="T241" s="57">
        <v>46.452171</v>
      </c>
      <c r="U241" s="57">
        <v>35.851269000000002</v>
      </c>
      <c r="V241" s="57">
        <v>83863817</v>
      </c>
      <c r="W241" s="63">
        <v>38261</v>
      </c>
      <c r="X241" s="57">
        <v>20.239999999999998</v>
      </c>
      <c r="Y241" s="57">
        <v>20.57</v>
      </c>
      <c r="Z241" s="57">
        <v>19.149999999999999</v>
      </c>
      <c r="AA241" s="57">
        <v>20.329999999999998</v>
      </c>
      <c r="AB241" s="57">
        <v>12.259684999999999</v>
      </c>
      <c r="AC241" s="57">
        <v>284754200</v>
      </c>
      <c r="AK241" s="63">
        <v>41852</v>
      </c>
      <c r="AL241" s="62">
        <v>86.82</v>
      </c>
      <c r="AM241" s="62">
        <v>93.989998</v>
      </c>
      <c r="AN241" s="62">
        <v>86.5</v>
      </c>
      <c r="AO241" s="62">
        <v>93.57</v>
      </c>
      <c r="AP241" s="62">
        <v>86.357337999999999</v>
      </c>
      <c r="AQ241" s="57">
        <v>16786100</v>
      </c>
      <c r="AR241" s="63">
        <v>38261</v>
      </c>
      <c r="AS241" s="62">
        <v>35.748080999999999</v>
      </c>
      <c r="AT241" s="62">
        <v>37.681621999999997</v>
      </c>
      <c r="AU241" s="62">
        <v>34.408088999999997</v>
      </c>
      <c r="AV241" s="62">
        <v>35.163521000000003</v>
      </c>
      <c r="AW241" s="62">
        <v>15.709212000000001</v>
      </c>
      <c r="AX241" s="57">
        <v>166270785</v>
      </c>
      <c r="AY241" s="63">
        <v>38261</v>
      </c>
      <c r="AZ241" s="62">
        <v>29.08</v>
      </c>
      <c r="BA241" s="62">
        <v>29.559999000000001</v>
      </c>
      <c r="BB241" s="62">
        <v>27.52</v>
      </c>
      <c r="BC241" s="62">
        <v>28.610001</v>
      </c>
      <c r="BD241" s="62">
        <v>17.450256</v>
      </c>
      <c r="BE241" s="57">
        <v>82232600</v>
      </c>
      <c r="BM241" s="63">
        <v>42217</v>
      </c>
      <c r="BN241" s="62">
        <v>79.069999999999993</v>
      </c>
      <c r="BO241" s="62">
        <v>81.889999000000003</v>
      </c>
      <c r="BP241" s="62">
        <v>71.650002000000001</v>
      </c>
      <c r="BQ241" s="62">
        <v>75.639999000000003</v>
      </c>
      <c r="BR241" s="62">
        <v>75.639999000000003</v>
      </c>
      <c r="BS241" s="57">
        <v>25190200</v>
      </c>
      <c r="CA241" s="63">
        <v>38261</v>
      </c>
      <c r="CB241" s="62">
        <v>30.920076000000002</v>
      </c>
      <c r="CC241" s="62">
        <v>34.460461000000002</v>
      </c>
      <c r="CD241" s="62">
        <v>30.845877000000002</v>
      </c>
      <c r="CE241" s="62">
        <v>34.407463</v>
      </c>
      <c r="CF241" s="62">
        <v>23.828903</v>
      </c>
      <c r="CG241" s="57">
        <v>59982978</v>
      </c>
      <c r="CO241" s="63">
        <v>43040</v>
      </c>
      <c r="CP241" s="62">
        <v>108.139999</v>
      </c>
      <c r="CQ241" s="62">
        <v>118.279999</v>
      </c>
      <c r="CR241" s="62">
        <v>107.599998</v>
      </c>
      <c r="CS241" s="62">
        <v>115.099998</v>
      </c>
      <c r="CT241" s="62">
        <v>115.099998</v>
      </c>
      <c r="CU241" s="57">
        <v>20627500</v>
      </c>
    </row>
    <row r="242" spans="2:99" x14ac:dyDescent="0.15">
      <c r="B242" s="63">
        <v>38292</v>
      </c>
      <c r="C242" s="57">
        <v>0.9375</v>
      </c>
      <c r="D242" s="57">
        <v>1.242321</v>
      </c>
      <c r="E242" s="57">
        <v>0.92928599999999995</v>
      </c>
      <c r="F242" s="57">
        <v>1.1973210000000001</v>
      </c>
      <c r="G242" s="57">
        <v>1.0295799999999999</v>
      </c>
      <c r="H242" s="57">
        <v>17439604000</v>
      </c>
      <c r="I242" s="63">
        <v>38292</v>
      </c>
      <c r="J242" s="57">
        <v>44.919998</v>
      </c>
      <c r="K242" s="57">
        <v>47.470001000000003</v>
      </c>
      <c r="L242" s="57">
        <v>44.610000999999997</v>
      </c>
      <c r="M242" s="57">
        <v>46.27</v>
      </c>
      <c r="N242" s="57">
        <v>31.998093000000001</v>
      </c>
      <c r="O242" s="57">
        <v>175773900</v>
      </c>
      <c r="P242" s="63">
        <v>38292</v>
      </c>
      <c r="Q242" s="57">
        <v>46.452171</v>
      </c>
      <c r="R242" s="57">
        <v>49.454448999999997</v>
      </c>
      <c r="S242" s="57">
        <v>46.189582999999999</v>
      </c>
      <c r="T242" s="57">
        <v>48.762962000000002</v>
      </c>
      <c r="U242" s="57">
        <v>37.720486000000001</v>
      </c>
      <c r="V242" s="57">
        <v>87004684</v>
      </c>
      <c r="W242" s="63">
        <v>38292</v>
      </c>
      <c r="X242" s="57">
        <v>20.350000000000001</v>
      </c>
      <c r="Y242" s="57">
        <v>20.870000999999998</v>
      </c>
      <c r="Z242" s="57">
        <v>19.605</v>
      </c>
      <c r="AA242" s="57">
        <v>19.655000999999999</v>
      </c>
      <c r="AB242" s="57">
        <v>11.852641</v>
      </c>
      <c r="AC242" s="57">
        <v>310454000</v>
      </c>
      <c r="AK242" s="63">
        <v>41883</v>
      </c>
      <c r="AL242" s="62">
        <v>93.989998</v>
      </c>
      <c r="AM242" s="62">
        <v>96.139999000000003</v>
      </c>
      <c r="AN242" s="62">
        <v>91.620002999999997</v>
      </c>
      <c r="AO242" s="62">
        <v>94.5</v>
      </c>
      <c r="AP242" s="62">
        <v>87.483788000000004</v>
      </c>
      <c r="AQ242" s="57">
        <v>18210900</v>
      </c>
      <c r="AR242" s="63">
        <v>38292</v>
      </c>
      <c r="AS242" s="62">
        <v>35.433315</v>
      </c>
      <c r="AT242" s="62">
        <v>38.014373999999997</v>
      </c>
      <c r="AU242" s="62">
        <v>35.217480000000002</v>
      </c>
      <c r="AV242" s="62">
        <v>37.079079</v>
      </c>
      <c r="AW242" s="62">
        <v>16.721312999999999</v>
      </c>
      <c r="AX242" s="57">
        <v>143142268</v>
      </c>
      <c r="AY242" s="63">
        <v>38292</v>
      </c>
      <c r="AZ242" s="62">
        <v>28.73</v>
      </c>
      <c r="BA242" s="62">
        <v>30.5</v>
      </c>
      <c r="BB242" s="62">
        <v>28.5</v>
      </c>
      <c r="BC242" s="62">
        <v>29.629999000000002</v>
      </c>
      <c r="BD242" s="62">
        <v>18.072392000000001</v>
      </c>
      <c r="BE242" s="57">
        <v>87050000</v>
      </c>
      <c r="BM242" s="63">
        <v>42248</v>
      </c>
      <c r="BN242" s="62">
        <v>74.080001999999993</v>
      </c>
      <c r="BO242" s="62">
        <v>76.410004000000001</v>
      </c>
      <c r="BP242" s="62">
        <v>70.120002999999997</v>
      </c>
      <c r="BQ242" s="62">
        <v>72.330001999999993</v>
      </c>
      <c r="BR242" s="62">
        <v>72.330001999999993</v>
      </c>
      <c r="BS242" s="57">
        <v>27394800</v>
      </c>
      <c r="CA242" s="63">
        <v>38292</v>
      </c>
      <c r="CB242" s="62">
        <v>34.492263999999999</v>
      </c>
      <c r="CC242" s="62">
        <v>36.018658000000002</v>
      </c>
      <c r="CD242" s="62">
        <v>33.951664000000001</v>
      </c>
      <c r="CE242" s="62">
        <v>34.884459999999997</v>
      </c>
      <c r="CF242" s="62">
        <v>24.314513999999999</v>
      </c>
      <c r="CG242" s="57">
        <v>43986120</v>
      </c>
      <c r="CO242" s="63">
        <v>43070</v>
      </c>
      <c r="CP242" s="62">
        <v>115.360001</v>
      </c>
      <c r="CQ242" s="62">
        <v>117.129997</v>
      </c>
      <c r="CR242" s="62">
        <v>111.610001</v>
      </c>
      <c r="CS242" s="62">
        <v>114.44000200000001</v>
      </c>
      <c r="CT242" s="62">
        <v>114.44000200000001</v>
      </c>
      <c r="CU242" s="57">
        <v>15527300</v>
      </c>
    </row>
    <row r="243" spans="2:99" x14ac:dyDescent="0.15">
      <c r="B243" s="63">
        <v>38322</v>
      </c>
      <c r="C243" s="57">
        <v>1.2105360000000001</v>
      </c>
      <c r="D243" s="57">
        <v>1.2133929999999999</v>
      </c>
      <c r="E243" s="57">
        <v>1.1000000000000001</v>
      </c>
      <c r="F243" s="57">
        <v>1.1499999999999999</v>
      </c>
      <c r="G243" s="57">
        <v>0.98888799999999999</v>
      </c>
      <c r="H243" s="57">
        <v>15948615200</v>
      </c>
      <c r="I243" s="63">
        <v>38322</v>
      </c>
      <c r="J243" s="57">
        <v>45.799999</v>
      </c>
      <c r="K243" s="57">
        <v>47.220001000000003</v>
      </c>
      <c r="L243" s="57">
        <v>45.200001</v>
      </c>
      <c r="M243" s="57">
        <v>46.990001999999997</v>
      </c>
      <c r="N243" s="57">
        <v>32.496025000000003</v>
      </c>
      <c r="O243" s="57">
        <v>169836700</v>
      </c>
      <c r="P243" s="63">
        <v>38322</v>
      </c>
      <c r="Q243" s="57">
        <v>48.797974000000004</v>
      </c>
      <c r="R243" s="57">
        <v>49.935862999999998</v>
      </c>
      <c r="S243" s="57">
        <v>47.660083999999998</v>
      </c>
      <c r="T243" s="57">
        <v>49.34066</v>
      </c>
      <c r="U243" s="57">
        <v>38.167385000000003</v>
      </c>
      <c r="V243" s="57">
        <v>80250886</v>
      </c>
      <c r="W243" s="63">
        <v>38322</v>
      </c>
      <c r="X243" s="57">
        <v>19.725000000000001</v>
      </c>
      <c r="Y243" s="57">
        <v>20.954999999999998</v>
      </c>
      <c r="Z243" s="57">
        <v>19.649999999999999</v>
      </c>
      <c r="AA243" s="57">
        <v>20.82</v>
      </c>
      <c r="AB243" s="57">
        <v>12.634414</v>
      </c>
      <c r="AC243" s="57">
        <v>302644200</v>
      </c>
      <c r="AK243" s="63">
        <v>41913</v>
      </c>
      <c r="AL243" s="62">
        <v>94.779999000000004</v>
      </c>
      <c r="AM243" s="62">
        <v>99.599997999999999</v>
      </c>
      <c r="AN243" s="62">
        <v>88.25</v>
      </c>
      <c r="AO243" s="62">
        <v>99.230002999999996</v>
      </c>
      <c r="AP243" s="62">
        <v>91.862587000000005</v>
      </c>
      <c r="AQ243" s="57">
        <v>29081300</v>
      </c>
      <c r="AR243" s="63">
        <v>38322</v>
      </c>
      <c r="AS243" s="62">
        <v>37.429813000000003</v>
      </c>
      <c r="AT243" s="62">
        <v>37.960414999999998</v>
      </c>
      <c r="AU243" s="62">
        <v>36.152774999999998</v>
      </c>
      <c r="AV243" s="62">
        <v>36.431564000000002</v>
      </c>
      <c r="AW243" s="62">
        <v>16.429310000000001</v>
      </c>
      <c r="AX243" s="57">
        <v>143914071</v>
      </c>
      <c r="AY243" s="63">
        <v>38322</v>
      </c>
      <c r="AZ243" s="62">
        <v>29.58</v>
      </c>
      <c r="BA243" s="62">
        <v>31.65</v>
      </c>
      <c r="BB243" s="62">
        <v>29.27</v>
      </c>
      <c r="BC243" s="62">
        <v>31.32</v>
      </c>
      <c r="BD243" s="62">
        <v>19.103179999999998</v>
      </c>
      <c r="BE243" s="57">
        <v>112147300</v>
      </c>
      <c r="BM243" s="63">
        <v>42278</v>
      </c>
      <c r="BN243" s="62">
        <v>72.330001999999993</v>
      </c>
      <c r="BO243" s="62">
        <v>78.25</v>
      </c>
      <c r="BP243" s="62">
        <v>70.940002000000007</v>
      </c>
      <c r="BQ243" s="62">
        <v>77.510002</v>
      </c>
      <c r="BR243" s="62">
        <v>77.510002</v>
      </c>
      <c r="BS243" s="57">
        <v>19878400</v>
      </c>
      <c r="CA243" s="63">
        <v>38322</v>
      </c>
      <c r="CB243" s="62">
        <v>34.873859000000003</v>
      </c>
      <c r="CC243" s="62">
        <v>36.135254000000003</v>
      </c>
      <c r="CD243" s="62">
        <v>34.608863999999997</v>
      </c>
      <c r="CE243" s="62">
        <v>35.425055999999998</v>
      </c>
      <c r="CF243" s="62">
        <v>24.691309</v>
      </c>
      <c r="CG243" s="57">
        <v>46948679</v>
      </c>
      <c r="CO243" s="63">
        <v>43101</v>
      </c>
      <c r="CP243" s="62">
        <v>114.69000200000001</v>
      </c>
      <c r="CQ243" s="62">
        <v>116.639999</v>
      </c>
      <c r="CR243" s="62">
        <v>108.550003</v>
      </c>
      <c r="CS243" s="62">
        <v>114.91999800000001</v>
      </c>
      <c r="CT243" s="62">
        <v>114.91999800000001</v>
      </c>
      <c r="CU243" s="57">
        <v>15913700</v>
      </c>
    </row>
    <row r="244" spans="2:99" x14ac:dyDescent="0.15">
      <c r="B244" s="63">
        <v>38353</v>
      </c>
      <c r="C244" s="57">
        <v>1.1567860000000001</v>
      </c>
      <c r="D244" s="57">
        <v>1.3908929999999999</v>
      </c>
      <c r="E244" s="57">
        <v>1.1178570000000001</v>
      </c>
      <c r="F244" s="57">
        <v>1.3732139999999999</v>
      </c>
      <c r="G244" s="57">
        <v>1.180831</v>
      </c>
      <c r="H244" s="57">
        <v>25708244800</v>
      </c>
      <c r="I244" s="63">
        <v>38353</v>
      </c>
      <c r="J244" s="57">
        <v>46.66</v>
      </c>
      <c r="K244" s="57">
        <v>46.950001</v>
      </c>
      <c r="L244" s="57">
        <v>44.400002000000001</v>
      </c>
      <c r="M244" s="57">
        <v>46.369999</v>
      </c>
      <c r="N244" s="57">
        <v>32.382195000000003</v>
      </c>
      <c r="O244" s="57">
        <v>205274600</v>
      </c>
      <c r="P244" s="63">
        <v>38353</v>
      </c>
      <c r="Q244" s="57">
        <v>49.541981</v>
      </c>
      <c r="R244" s="57">
        <v>49.830829999999999</v>
      </c>
      <c r="S244" s="57">
        <v>45.156726999999997</v>
      </c>
      <c r="T244" s="57">
        <v>46.697254000000001</v>
      </c>
      <c r="U244" s="57">
        <v>36.122588999999998</v>
      </c>
      <c r="V244" s="57">
        <v>107440992</v>
      </c>
      <c r="W244" s="63">
        <v>38353</v>
      </c>
      <c r="X244" s="57">
        <v>20.950001</v>
      </c>
      <c r="Y244" s="57">
        <v>21</v>
      </c>
      <c r="Z244" s="57">
        <v>20.274999999999999</v>
      </c>
      <c r="AA244" s="57">
        <v>20.745000999999998</v>
      </c>
      <c r="AB244" s="57">
        <v>12.588903999999999</v>
      </c>
      <c r="AC244" s="57">
        <v>236828200</v>
      </c>
      <c r="AK244" s="63">
        <v>41944</v>
      </c>
      <c r="AL244" s="62">
        <v>99.419998000000007</v>
      </c>
      <c r="AM244" s="62">
        <v>102.239998</v>
      </c>
      <c r="AN244" s="62">
        <v>98.419998000000007</v>
      </c>
      <c r="AO244" s="62">
        <v>101.010002</v>
      </c>
      <c r="AP244" s="62">
        <v>93.510445000000004</v>
      </c>
      <c r="AQ244" s="57">
        <v>19937200</v>
      </c>
      <c r="AR244" s="63">
        <v>38353</v>
      </c>
      <c r="AS244" s="62">
        <v>36.692368000000002</v>
      </c>
      <c r="AT244" s="62">
        <v>36.926192999999998</v>
      </c>
      <c r="AU244" s="62">
        <v>31.548242999999999</v>
      </c>
      <c r="AV244" s="62">
        <v>32.006897000000002</v>
      </c>
      <c r="AW244" s="62">
        <v>14.433946000000001</v>
      </c>
      <c r="AX244" s="57">
        <v>237546418</v>
      </c>
      <c r="AY244" s="63">
        <v>38353</v>
      </c>
      <c r="AZ244" s="62">
        <v>31.200001</v>
      </c>
      <c r="BA244" s="62">
        <v>31.360001</v>
      </c>
      <c r="BB244" s="62">
        <v>29.66</v>
      </c>
      <c r="BC244" s="62">
        <v>30.049999</v>
      </c>
      <c r="BD244" s="62">
        <v>18.504622999999999</v>
      </c>
      <c r="BE244" s="57">
        <v>96252800</v>
      </c>
      <c r="BM244" s="63">
        <v>42309</v>
      </c>
      <c r="BN244" s="62">
        <v>77.860000999999997</v>
      </c>
      <c r="BO244" s="62">
        <v>78.940002000000007</v>
      </c>
      <c r="BP244" s="62">
        <v>72.279999000000004</v>
      </c>
      <c r="BQ244" s="62">
        <v>73.040001000000004</v>
      </c>
      <c r="BR244" s="62">
        <v>73.040001000000004</v>
      </c>
      <c r="BS244" s="57">
        <v>25908500</v>
      </c>
      <c r="CA244" s="63">
        <v>38353</v>
      </c>
      <c r="CB244" s="62">
        <v>35.435657999999997</v>
      </c>
      <c r="CC244" s="62">
        <v>35.711258000000001</v>
      </c>
      <c r="CD244" s="62">
        <v>30.771677</v>
      </c>
      <c r="CE244" s="62">
        <v>31.492474000000001</v>
      </c>
      <c r="CF244" s="62">
        <v>21.950296000000002</v>
      </c>
      <c r="CG244" s="57">
        <v>74128595</v>
      </c>
      <c r="CO244" s="63">
        <v>43132</v>
      </c>
      <c r="CP244" s="62">
        <v>114.209999</v>
      </c>
      <c r="CQ244" s="62">
        <v>121.610001</v>
      </c>
      <c r="CR244" s="62">
        <v>105.400002</v>
      </c>
      <c r="CS244" s="62">
        <v>116.019997</v>
      </c>
      <c r="CT244" s="62">
        <v>116.019997</v>
      </c>
      <c r="CU244" s="57">
        <v>24675600</v>
      </c>
    </row>
    <row r="245" spans="2:99" x14ac:dyDescent="0.15">
      <c r="B245" s="63">
        <v>38384</v>
      </c>
      <c r="C245" s="57">
        <v>1.375893</v>
      </c>
      <c r="D245" s="57">
        <v>1.622857</v>
      </c>
      <c r="E245" s="57">
        <v>1.3674999999999999</v>
      </c>
      <c r="F245" s="57">
        <v>1.6021430000000001</v>
      </c>
      <c r="G245" s="57">
        <v>1.3776870000000001</v>
      </c>
      <c r="H245" s="57">
        <v>21448946400</v>
      </c>
      <c r="I245" s="63">
        <v>38384</v>
      </c>
      <c r="J245" s="57">
        <v>46.360000999999997</v>
      </c>
      <c r="K245" s="57">
        <v>47.09</v>
      </c>
      <c r="L245" s="57">
        <v>45.16</v>
      </c>
      <c r="M245" s="57">
        <v>46.650002000000001</v>
      </c>
      <c r="N245" s="57">
        <v>32.577731999999997</v>
      </c>
      <c r="O245" s="57">
        <v>145901700</v>
      </c>
      <c r="P245" s="63">
        <v>38384</v>
      </c>
      <c r="Q245" s="57">
        <v>48.736705999999998</v>
      </c>
      <c r="R245" s="57">
        <v>50.793658999999998</v>
      </c>
      <c r="S245" s="57">
        <v>46.986103</v>
      </c>
      <c r="T245" s="57">
        <v>47.397494999999999</v>
      </c>
      <c r="U245" s="57">
        <v>36.744328000000003</v>
      </c>
      <c r="V245" s="57">
        <v>129023422</v>
      </c>
      <c r="W245" s="63">
        <v>38384</v>
      </c>
      <c r="X245" s="57">
        <v>20.75</v>
      </c>
      <c r="Y245" s="57">
        <v>22.075001</v>
      </c>
      <c r="Z245" s="57">
        <v>20.565000999999999</v>
      </c>
      <c r="AA245" s="57">
        <v>21.4</v>
      </c>
      <c r="AB245" s="57">
        <v>12.986376</v>
      </c>
      <c r="AC245" s="57">
        <v>240506400</v>
      </c>
      <c r="AK245" s="63">
        <v>41974</v>
      </c>
      <c r="AL245" s="62">
        <v>100.739998</v>
      </c>
      <c r="AM245" s="62">
        <v>101.050003</v>
      </c>
      <c r="AN245" s="62">
        <v>92.32</v>
      </c>
      <c r="AO245" s="62">
        <v>95.809997999999993</v>
      </c>
      <c r="AP245" s="62">
        <v>88.944205999999994</v>
      </c>
      <c r="AQ245" s="57">
        <v>26428600</v>
      </c>
      <c r="AR245" s="63">
        <v>38384</v>
      </c>
      <c r="AS245" s="62">
        <v>32.258704999999999</v>
      </c>
      <c r="AT245" s="62">
        <v>33.373866999999997</v>
      </c>
      <c r="AU245" s="62">
        <v>31.593208000000001</v>
      </c>
      <c r="AV245" s="62">
        <v>32.348640000000003</v>
      </c>
      <c r="AW245" s="62">
        <v>14.729756</v>
      </c>
      <c r="AX245" s="57">
        <v>178836570</v>
      </c>
      <c r="AY245" s="63">
        <v>38384</v>
      </c>
      <c r="AZ245" s="62">
        <v>30.08</v>
      </c>
      <c r="BA245" s="62">
        <v>30.9</v>
      </c>
      <c r="BB245" s="62">
        <v>29.1</v>
      </c>
      <c r="BC245" s="62">
        <v>29.75</v>
      </c>
      <c r="BD245" s="62">
        <v>18.319890999999998</v>
      </c>
      <c r="BE245" s="57">
        <v>77932800</v>
      </c>
      <c r="BM245" s="63">
        <v>42339</v>
      </c>
      <c r="BN245" s="62">
        <v>73.410004000000001</v>
      </c>
      <c r="BO245" s="62">
        <v>73.930000000000007</v>
      </c>
      <c r="BP245" s="62">
        <v>67.339995999999999</v>
      </c>
      <c r="BQ245" s="62">
        <v>69.709998999999996</v>
      </c>
      <c r="BR245" s="62">
        <v>69.709998999999996</v>
      </c>
      <c r="BS245" s="57">
        <v>40299600</v>
      </c>
      <c r="CA245" s="63">
        <v>38384</v>
      </c>
      <c r="CB245" s="62">
        <v>31.640872999999999</v>
      </c>
      <c r="CC245" s="62">
        <v>32.616070000000001</v>
      </c>
      <c r="CD245" s="62">
        <v>31.057877000000001</v>
      </c>
      <c r="CE245" s="62">
        <v>32.064872999999999</v>
      </c>
      <c r="CF245" s="62">
        <v>22.492065</v>
      </c>
      <c r="CG245" s="57">
        <v>54534180</v>
      </c>
      <c r="CO245" s="63">
        <v>43160</v>
      </c>
      <c r="CP245" s="62">
        <v>116.05999799999999</v>
      </c>
      <c r="CQ245" s="62">
        <v>127.239998</v>
      </c>
      <c r="CR245" s="62">
        <v>113.040001</v>
      </c>
      <c r="CS245" s="62">
        <v>118.55999799999999</v>
      </c>
      <c r="CT245" s="62">
        <v>118.55999799999999</v>
      </c>
      <c r="CU245" s="57">
        <v>26463800</v>
      </c>
    </row>
    <row r="246" spans="2:99" x14ac:dyDescent="0.15">
      <c r="B246" s="63">
        <v>38412</v>
      </c>
      <c r="C246" s="57">
        <v>1.606786</v>
      </c>
      <c r="D246" s="57">
        <v>1.6110709999999999</v>
      </c>
      <c r="E246" s="57">
        <v>1.3867860000000001</v>
      </c>
      <c r="F246" s="57">
        <v>1.4882139999999999</v>
      </c>
      <c r="G246" s="57">
        <v>1.27972</v>
      </c>
      <c r="H246" s="57">
        <v>14675920000</v>
      </c>
      <c r="I246" s="63">
        <v>38412</v>
      </c>
      <c r="J246" s="57">
        <v>46.650002000000001</v>
      </c>
      <c r="K246" s="57">
        <v>47.200001</v>
      </c>
      <c r="L246" s="57">
        <v>43.400002000000001</v>
      </c>
      <c r="M246" s="57">
        <v>44.099997999999999</v>
      </c>
      <c r="N246" s="57">
        <v>30.796961</v>
      </c>
      <c r="O246" s="57">
        <v>234087600</v>
      </c>
      <c r="P246" s="63">
        <v>38412</v>
      </c>
      <c r="Q246" s="57">
        <v>47.222434999999997</v>
      </c>
      <c r="R246" s="57">
        <v>48.526629999999997</v>
      </c>
      <c r="S246" s="57">
        <v>43.773753999999997</v>
      </c>
      <c r="T246" s="57">
        <v>44.964160999999997</v>
      </c>
      <c r="U246" s="57">
        <v>34.857909999999997</v>
      </c>
      <c r="V246" s="57">
        <v>143024564</v>
      </c>
      <c r="W246" s="63">
        <v>38412</v>
      </c>
      <c r="X246" s="57">
        <v>21.4</v>
      </c>
      <c r="Y246" s="57">
        <v>21.924999</v>
      </c>
      <c r="Z246" s="57">
        <v>20.454999999999998</v>
      </c>
      <c r="AA246" s="57">
        <v>20.834999</v>
      </c>
      <c r="AB246" s="57">
        <v>12.643519</v>
      </c>
      <c r="AC246" s="57">
        <v>269174000</v>
      </c>
      <c r="AK246" s="63">
        <v>42005</v>
      </c>
      <c r="AL246" s="62">
        <v>96.540001000000004</v>
      </c>
      <c r="AM246" s="62">
        <v>96.93</v>
      </c>
      <c r="AN246" s="62">
        <v>90.330001999999993</v>
      </c>
      <c r="AO246" s="62">
        <v>91.330001999999993</v>
      </c>
      <c r="AP246" s="62">
        <v>84.785255000000006</v>
      </c>
      <c r="AQ246" s="57">
        <v>22005100</v>
      </c>
      <c r="AR246" s="63">
        <v>38412</v>
      </c>
      <c r="AS246" s="62">
        <v>32.735348000000002</v>
      </c>
      <c r="AT246" s="62">
        <v>33.140045000000001</v>
      </c>
      <c r="AU246" s="62">
        <v>30.918716</v>
      </c>
      <c r="AV246" s="62">
        <v>31.925958999999999</v>
      </c>
      <c r="AW246" s="62">
        <v>14.537293999999999</v>
      </c>
      <c r="AX246" s="57">
        <v>168356355</v>
      </c>
      <c r="AY246" s="63">
        <v>38412</v>
      </c>
      <c r="AZ246" s="62">
        <v>29.879999000000002</v>
      </c>
      <c r="BA246" s="62">
        <v>30.120000999999998</v>
      </c>
      <c r="BB246" s="62">
        <v>28.17</v>
      </c>
      <c r="BC246" s="62">
        <v>28.82</v>
      </c>
      <c r="BD246" s="62">
        <v>17.747198000000001</v>
      </c>
      <c r="BE246" s="57">
        <v>100547400</v>
      </c>
      <c r="BM246" s="63">
        <v>42370</v>
      </c>
      <c r="BN246" s="62">
        <v>68.809997999999993</v>
      </c>
      <c r="BO246" s="62">
        <v>69.540001000000004</v>
      </c>
      <c r="BP246" s="62">
        <v>63.380001</v>
      </c>
      <c r="BQ246" s="62">
        <v>67.120002999999997</v>
      </c>
      <c r="BR246" s="62">
        <v>67.120002999999997</v>
      </c>
      <c r="BS246" s="57">
        <v>27873800</v>
      </c>
      <c r="CA246" s="63">
        <v>38412</v>
      </c>
      <c r="CB246" s="62">
        <v>32.276871</v>
      </c>
      <c r="CC246" s="62">
        <v>33.559466999999998</v>
      </c>
      <c r="CD246" s="62">
        <v>30.252279000000001</v>
      </c>
      <c r="CE246" s="62">
        <v>30.792877000000001</v>
      </c>
      <c r="CF246" s="62">
        <v>21.599815</v>
      </c>
      <c r="CG246" s="57">
        <v>52979268</v>
      </c>
      <c r="CO246" s="63">
        <v>43191</v>
      </c>
      <c r="CP246" s="62">
        <v>118.16999800000001</v>
      </c>
      <c r="CQ246" s="62">
        <v>127.160004</v>
      </c>
      <c r="CR246" s="62">
        <v>114.010002</v>
      </c>
      <c r="CS246" s="62">
        <v>117.41999800000001</v>
      </c>
      <c r="CT246" s="62">
        <v>117.41999800000001</v>
      </c>
      <c r="CU246" s="57">
        <v>24876800</v>
      </c>
    </row>
    <row r="247" spans="2:99" x14ac:dyDescent="0.15">
      <c r="B247" s="63">
        <v>38443</v>
      </c>
      <c r="C247" s="57">
        <v>1.5032140000000001</v>
      </c>
      <c r="D247" s="57">
        <v>1.5874999999999999</v>
      </c>
      <c r="E247" s="57">
        <v>1.214286</v>
      </c>
      <c r="F247" s="57">
        <v>1.287857</v>
      </c>
      <c r="G247" s="57">
        <v>1.107432</v>
      </c>
      <c r="H247" s="57">
        <v>19375518400</v>
      </c>
      <c r="I247" s="63">
        <v>38443</v>
      </c>
      <c r="J247" s="57">
        <v>44.419998</v>
      </c>
      <c r="K247" s="57">
        <v>45.799999</v>
      </c>
      <c r="L247" s="57">
        <v>43.470001000000003</v>
      </c>
      <c r="M247" s="57">
        <v>45.040000999999997</v>
      </c>
      <c r="N247" s="57">
        <v>31.756933</v>
      </c>
      <c r="O247" s="57">
        <v>208204800</v>
      </c>
      <c r="P247" s="63">
        <v>38443</v>
      </c>
      <c r="Q247" s="57">
        <v>45.428069999999998</v>
      </c>
      <c r="R247" s="57">
        <v>46.128310999999997</v>
      </c>
      <c r="S247" s="57">
        <v>43.336101999999997</v>
      </c>
      <c r="T247" s="57">
        <v>46.128310999999997</v>
      </c>
      <c r="U247" s="57">
        <v>35.844878999999999</v>
      </c>
      <c r="V247" s="57">
        <v>121054267</v>
      </c>
      <c r="W247" s="63">
        <v>38443</v>
      </c>
      <c r="X247" s="57">
        <v>20.915001</v>
      </c>
      <c r="Y247" s="57">
        <v>21.75</v>
      </c>
      <c r="Z247" s="57">
        <v>20.370000999999998</v>
      </c>
      <c r="AA247" s="57">
        <v>21.719999000000001</v>
      </c>
      <c r="AB247" s="57">
        <v>13.266817</v>
      </c>
      <c r="AC247" s="57">
        <v>277122600</v>
      </c>
      <c r="AK247" s="63">
        <v>42036</v>
      </c>
      <c r="AL247" s="62">
        <v>90.739998</v>
      </c>
      <c r="AM247" s="62">
        <v>99.010002</v>
      </c>
      <c r="AN247" s="62">
        <v>85.5</v>
      </c>
      <c r="AO247" s="62">
        <v>96.940002000000007</v>
      </c>
      <c r="AP247" s="62">
        <v>89.993217000000001</v>
      </c>
      <c r="AQ247" s="57">
        <v>25875300</v>
      </c>
      <c r="AR247" s="63">
        <v>38443</v>
      </c>
      <c r="AS247" s="62">
        <v>32.015887999999997</v>
      </c>
      <c r="AT247" s="62">
        <v>32.366627000000001</v>
      </c>
      <c r="AU247" s="62">
        <v>30.31617</v>
      </c>
      <c r="AV247" s="62">
        <v>32.195754999999998</v>
      </c>
      <c r="AW247" s="62">
        <v>14.660149000000001</v>
      </c>
      <c r="AX247" s="57">
        <v>166453810</v>
      </c>
      <c r="AY247" s="63">
        <v>38443</v>
      </c>
      <c r="AZ247" s="62">
        <v>28.950001</v>
      </c>
      <c r="BA247" s="62">
        <v>29.09</v>
      </c>
      <c r="BB247" s="62">
        <v>26.799999</v>
      </c>
      <c r="BC247" s="62">
        <v>27.9</v>
      </c>
      <c r="BD247" s="62">
        <v>17.363772999999998</v>
      </c>
      <c r="BE247" s="57">
        <v>110285800</v>
      </c>
      <c r="BM247" s="63">
        <v>42401</v>
      </c>
      <c r="BN247" s="62">
        <v>66.730002999999996</v>
      </c>
      <c r="BO247" s="62">
        <v>67.5</v>
      </c>
      <c r="BP247" s="62">
        <v>61.360000999999997</v>
      </c>
      <c r="BQ247" s="62">
        <v>65.970000999999996</v>
      </c>
      <c r="BR247" s="62">
        <v>65.970000999999996</v>
      </c>
      <c r="BS247" s="57">
        <v>26988900</v>
      </c>
      <c r="CA247" s="63">
        <v>38443</v>
      </c>
      <c r="CB247" s="62">
        <v>31.110876000000001</v>
      </c>
      <c r="CC247" s="62">
        <v>31.481874000000001</v>
      </c>
      <c r="CD247" s="62">
        <v>28.545687000000001</v>
      </c>
      <c r="CE247" s="62">
        <v>29.616282000000002</v>
      </c>
      <c r="CF247" s="62">
        <v>20.808153000000001</v>
      </c>
      <c r="CG247" s="57">
        <v>57956268</v>
      </c>
      <c r="CO247" s="63">
        <v>43221</v>
      </c>
      <c r="CP247" s="62">
        <v>117.129997</v>
      </c>
      <c r="CQ247" s="62">
        <v>131.44000199999999</v>
      </c>
      <c r="CR247" s="62">
        <v>116.30999799999999</v>
      </c>
      <c r="CS247" s="62">
        <v>130.44000199999999</v>
      </c>
      <c r="CT247" s="62">
        <v>130.44000199999999</v>
      </c>
      <c r="CU247" s="57">
        <v>21041500</v>
      </c>
    </row>
    <row r="248" spans="2:99" x14ac:dyDescent="0.15">
      <c r="B248" s="63">
        <v>38473</v>
      </c>
      <c r="C248" s="57">
        <v>1.2932140000000001</v>
      </c>
      <c r="D248" s="57">
        <v>1.462143</v>
      </c>
      <c r="E248" s="57">
        <v>1.1825000000000001</v>
      </c>
      <c r="F248" s="57">
        <v>1.42</v>
      </c>
      <c r="G248" s="57">
        <v>1.2210620000000001</v>
      </c>
      <c r="H248" s="57">
        <v>12858294400</v>
      </c>
      <c r="I248" s="63">
        <v>38473</v>
      </c>
      <c r="J248" s="57">
        <v>44.830002</v>
      </c>
      <c r="K248" s="57">
        <v>46.799999</v>
      </c>
      <c r="L248" s="57">
        <v>44.73</v>
      </c>
      <c r="M248" s="57">
        <v>46.32</v>
      </c>
      <c r="N248" s="57">
        <v>32.659435000000002</v>
      </c>
      <c r="O248" s="57">
        <v>160564500</v>
      </c>
      <c r="P248" s="63">
        <v>38473</v>
      </c>
      <c r="Q248" s="57">
        <v>45.979506999999998</v>
      </c>
      <c r="R248" s="57">
        <v>47.283707</v>
      </c>
      <c r="S248" s="57">
        <v>45.077950000000001</v>
      </c>
      <c r="T248" s="57">
        <v>47.134906999999998</v>
      </c>
      <c r="U248" s="57">
        <v>36.627082999999999</v>
      </c>
      <c r="V248" s="57">
        <v>90854563</v>
      </c>
      <c r="W248" s="63">
        <v>38473</v>
      </c>
      <c r="X248" s="57">
        <v>21.745000999999998</v>
      </c>
      <c r="Y248" s="57">
        <v>22.629999000000002</v>
      </c>
      <c r="Z248" s="57">
        <v>21.620000999999998</v>
      </c>
      <c r="AA248" s="57">
        <v>22.315000999999999</v>
      </c>
      <c r="AB248" s="57">
        <v>13.630248999999999</v>
      </c>
      <c r="AC248" s="57">
        <v>204585200</v>
      </c>
      <c r="AK248" s="63">
        <v>42064</v>
      </c>
      <c r="AL248" s="62">
        <v>96.809997999999993</v>
      </c>
      <c r="AM248" s="62">
        <v>104.58000199999999</v>
      </c>
      <c r="AN248" s="62">
        <v>94.25</v>
      </c>
      <c r="AO248" s="62">
        <v>103.800003</v>
      </c>
      <c r="AP248" s="62">
        <v>96.696838</v>
      </c>
      <c r="AQ248" s="57">
        <v>26238200</v>
      </c>
      <c r="AR248" s="63">
        <v>38473</v>
      </c>
      <c r="AS248" s="62">
        <v>32.420586</v>
      </c>
      <c r="AT248" s="62">
        <v>32.600448999999998</v>
      </c>
      <c r="AU248" s="62">
        <v>30.603952</v>
      </c>
      <c r="AV248" s="62">
        <v>31.818038999999999</v>
      </c>
      <c r="AW248" s="62">
        <v>14.654074</v>
      </c>
      <c r="AX248" s="57">
        <v>184478597</v>
      </c>
      <c r="AY248" s="63">
        <v>38473</v>
      </c>
      <c r="AZ248" s="62">
        <v>28.07</v>
      </c>
      <c r="BA248" s="62">
        <v>29.9</v>
      </c>
      <c r="BB248" s="62">
        <v>27.969999000000001</v>
      </c>
      <c r="BC248" s="62">
        <v>29.33</v>
      </c>
      <c r="BD248" s="62">
        <v>18.253744000000001</v>
      </c>
      <c r="BE248" s="57">
        <v>71136200</v>
      </c>
      <c r="BM248" s="63">
        <v>42430</v>
      </c>
      <c r="BN248" s="62">
        <v>66.550003000000004</v>
      </c>
      <c r="BO248" s="62">
        <v>74.180000000000007</v>
      </c>
      <c r="BP248" s="62">
        <v>66.300003000000004</v>
      </c>
      <c r="BQ248" s="62">
        <v>73.379997000000003</v>
      </c>
      <c r="BR248" s="62">
        <v>73.379997000000003</v>
      </c>
      <c r="BS248" s="57">
        <v>22589500</v>
      </c>
      <c r="CA248" s="63">
        <v>38473</v>
      </c>
      <c r="CB248" s="62">
        <v>29.785881</v>
      </c>
      <c r="CC248" s="62">
        <v>31.206275999999999</v>
      </c>
      <c r="CD248" s="62">
        <v>29.245283000000001</v>
      </c>
      <c r="CE248" s="62">
        <v>30.549078000000002</v>
      </c>
      <c r="CF248" s="62">
        <v>21.619679999999999</v>
      </c>
      <c r="CG248" s="57">
        <v>48971048</v>
      </c>
      <c r="CO248" s="63">
        <v>43252</v>
      </c>
      <c r="CP248" s="62">
        <v>131.35000600000001</v>
      </c>
      <c r="CQ248" s="62">
        <v>145.570007</v>
      </c>
      <c r="CR248" s="62">
        <v>131.35000600000001</v>
      </c>
      <c r="CS248" s="62">
        <v>137.41999799999999</v>
      </c>
      <c r="CT248" s="62">
        <v>137.41999799999999</v>
      </c>
      <c r="CU248" s="57">
        <v>21385300</v>
      </c>
    </row>
    <row r="249" spans="2:99" x14ac:dyDescent="0.15">
      <c r="B249" s="63">
        <v>38504</v>
      </c>
      <c r="C249" s="57">
        <v>1.4246430000000001</v>
      </c>
      <c r="D249" s="57">
        <v>1.455714</v>
      </c>
      <c r="E249" s="57">
        <v>1.2685709999999999</v>
      </c>
      <c r="F249" s="57">
        <v>1.314643</v>
      </c>
      <c r="G249" s="57">
        <v>1.1304650000000001</v>
      </c>
      <c r="H249" s="57">
        <v>11327195600</v>
      </c>
      <c r="I249" s="63">
        <v>38504</v>
      </c>
      <c r="J249" s="57">
        <v>45.970001000000003</v>
      </c>
      <c r="K249" s="57">
        <v>47.439999</v>
      </c>
      <c r="L249" s="57">
        <v>45.560001</v>
      </c>
      <c r="M249" s="57">
        <v>45.610000999999997</v>
      </c>
      <c r="N249" s="57">
        <v>32.158821000000003</v>
      </c>
      <c r="O249" s="57">
        <v>214426700</v>
      </c>
      <c r="P249" s="63">
        <v>38504</v>
      </c>
      <c r="Q249" s="57">
        <v>46.959845999999999</v>
      </c>
      <c r="R249" s="57">
        <v>48.404091000000001</v>
      </c>
      <c r="S249" s="57">
        <v>46.469676999999997</v>
      </c>
      <c r="T249" s="57">
        <v>46.592219999999998</v>
      </c>
      <c r="U249" s="57">
        <v>36.205379000000001</v>
      </c>
      <c r="V249" s="57">
        <v>97305839</v>
      </c>
      <c r="W249" s="63">
        <v>38504</v>
      </c>
      <c r="X249" s="57">
        <v>22.27</v>
      </c>
      <c r="Y249" s="57">
        <v>22.465</v>
      </c>
      <c r="Z249" s="57">
        <v>20.834999</v>
      </c>
      <c r="AA249" s="57">
        <v>20.875</v>
      </c>
      <c r="AB249" s="57">
        <v>12.750681999999999</v>
      </c>
      <c r="AC249" s="57">
        <v>221360800</v>
      </c>
      <c r="AK249" s="63">
        <v>42095</v>
      </c>
      <c r="AL249" s="62">
        <v>102.910004</v>
      </c>
      <c r="AM249" s="62">
        <v>108.16999800000001</v>
      </c>
      <c r="AN249" s="62">
        <v>102.44000200000001</v>
      </c>
      <c r="AO249" s="62">
        <v>107.519997</v>
      </c>
      <c r="AP249" s="62">
        <v>100.16229199999999</v>
      </c>
      <c r="AQ249" s="57">
        <v>14381000</v>
      </c>
      <c r="AR249" s="63">
        <v>38504</v>
      </c>
      <c r="AS249" s="62">
        <v>31.925958999999999</v>
      </c>
      <c r="AT249" s="62">
        <v>31.979918000000001</v>
      </c>
      <c r="AU249" s="62">
        <v>30.918716</v>
      </c>
      <c r="AV249" s="62">
        <v>31.071601999999999</v>
      </c>
      <c r="AW249" s="62">
        <v>14.310297</v>
      </c>
      <c r="AX249" s="57">
        <v>162047716</v>
      </c>
      <c r="AY249" s="63">
        <v>38504</v>
      </c>
      <c r="AZ249" s="62">
        <v>29.25</v>
      </c>
      <c r="BA249" s="62">
        <v>29.91</v>
      </c>
      <c r="BB249" s="62">
        <v>28.32</v>
      </c>
      <c r="BC249" s="62">
        <v>29.200001</v>
      </c>
      <c r="BD249" s="62">
        <v>18.172832</v>
      </c>
      <c r="BE249" s="57">
        <v>78985200</v>
      </c>
      <c r="BM249" s="63">
        <v>42461</v>
      </c>
      <c r="BN249" s="62">
        <v>73.050003000000004</v>
      </c>
      <c r="BO249" s="62">
        <v>75.379997000000003</v>
      </c>
      <c r="BP249" s="62">
        <v>72.309997999999993</v>
      </c>
      <c r="BQ249" s="62">
        <v>73.900002000000001</v>
      </c>
      <c r="BR249" s="62">
        <v>73.900002000000001</v>
      </c>
      <c r="BS249" s="57">
        <v>17161200</v>
      </c>
      <c r="CA249" s="63">
        <v>38504</v>
      </c>
      <c r="CB249" s="62">
        <v>30.549078000000002</v>
      </c>
      <c r="CC249" s="62">
        <v>31.471273</v>
      </c>
      <c r="CD249" s="62">
        <v>30.485476999999999</v>
      </c>
      <c r="CE249" s="62">
        <v>30.506678000000001</v>
      </c>
      <c r="CF249" s="62">
        <v>21.589670000000002</v>
      </c>
      <c r="CG249" s="57">
        <v>41086579</v>
      </c>
      <c r="CO249" s="63">
        <v>43282</v>
      </c>
      <c r="CP249" s="62">
        <v>136.729996</v>
      </c>
      <c r="CQ249" s="62">
        <v>159.11000100000001</v>
      </c>
      <c r="CR249" s="62">
        <v>136.63000500000001</v>
      </c>
      <c r="CS249" s="62">
        <v>145.229996</v>
      </c>
      <c r="CT249" s="62">
        <v>145.229996</v>
      </c>
      <c r="CU249" s="57">
        <v>12424000</v>
      </c>
    </row>
    <row r="250" spans="2:99" x14ac:dyDescent="0.15">
      <c r="B250" s="63">
        <v>38534</v>
      </c>
      <c r="C250" s="57">
        <v>1.3153570000000001</v>
      </c>
      <c r="D250" s="57">
        <v>1.585</v>
      </c>
      <c r="E250" s="57">
        <v>1.296071</v>
      </c>
      <c r="F250" s="57">
        <v>1.5232140000000001</v>
      </c>
      <c r="G250" s="57">
        <v>1.3098160000000001</v>
      </c>
      <c r="H250" s="57">
        <v>10094246400</v>
      </c>
      <c r="I250" s="63">
        <v>38534</v>
      </c>
      <c r="J250" s="57">
        <v>45.610000999999997</v>
      </c>
      <c r="K250" s="57">
        <v>46.049999</v>
      </c>
      <c r="L250" s="57">
        <v>43.599997999999999</v>
      </c>
      <c r="M250" s="57">
        <v>43.599997999999999</v>
      </c>
      <c r="N250" s="57">
        <v>31.043194</v>
      </c>
      <c r="O250" s="57">
        <v>332510500</v>
      </c>
      <c r="P250" s="63">
        <v>38534</v>
      </c>
      <c r="Q250" s="57">
        <v>46.793537000000001</v>
      </c>
      <c r="R250" s="57">
        <v>48.675434000000003</v>
      </c>
      <c r="S250" s="57">
        <v>45.778191</v>
      </c>
      <c r="T250" s="57">
        <v>48.141499000000003</v>
      </c>
      <c r="U250" s="57">
        <v>37.492615000000001</v>
      </c>
      <c r="V250" s="57">
        <v>102963899</v>
      </c>
      <c r="W250" s="63">
        <v>38534</v>
      </c>
      <c r="X250" s="57">
        <v>20.98</v>
      </c>
      <c r="Y250" s="57">
        <v>22.305</v>
      </c>
      <c r="Z250" s="57">
        <v>20.695</v>
      </c>
      <c r="AA250" s="57">
        <v>21.879999000000002</v>
      </c>
      <c r="AB250" s="57">
        <v>13.450237</v>
      </c>
      <c r="AC250" s="57">
        <v>241584800</v>
      </c>
      <c r="AK250" s="63">
        <v>42125</v>
      </c>
      <c r="AL250" s="62">
        <v>110</v>
      </c>
      <c r="AM250" s="62">
        <v>110.510002</v>
      </c>
      <c r="AN250" s="62">
        <v>104.910004</v>
      </c>
      <c r="AO250" s="62">
        <v>108.099998</v>
      </c>
      <c r="AP250" s="62">
        <v>100.702591</v>
      </c>
      <c r="AQ250" s="57">
        <v>19525100</v>
      </c>
      <c r="AR250" s="63">
        <v>38534</v>
      </c>
      <c r="AS250" s="62">
        <v>31.071601999999999</v>
      </c>
      <c r="AT250" s="62">
        <v>31.449318000000002</v>
      </c>
      <c r="AU250" s="62">
        <v>30.567979999999999</v>
      </c>
      <c r="AV250" s="62">
        <v>30.783816999999999</v>
      </c>
      <c r="AW250" s="62">
        <v>14.177752999999999</v>
      </c>
      <c r="AX250" s="57">
        <v>176200478</v>
      </c>
      <c r="AY250" s="63">
        <v>38534</v>
      </c>
      <c r="AZ250" s="62">
        <v>29.35</v>
      </c>
      <c r="BA250" s="62">
        <v>30.91</v>
      </c>
      <c r="BB250" s="62">
        <v>27.77</v>
      </c>
      <c r="BC250" s="62">
        <v>30.059999000000001</v>
      </c>
      <c r="BD250" s="62">
        <v>18.901593999999999</v>
      </c>
      <c r="BE250" s="57">
        <v>79708400</v>
      </c>
      <c r="BM250" s="63">
        <v>42491</v>
      </c>
      <c r="BN250" s="62">
        <v>74.339995999999999</v>
      </c>
      <c r="BO250" s="62">
        <v>78</v>
      </c>
      <c r="BP250" s="62">
        <v>72.970000999999996</v>
      </c>
      <c r="BQ250" s="62">
        <v>77.319999999999993</v>
      </c>
      <c r="BR250" s="62">
        <v>77.319999999999993</v>
      </c>
      <c r="BS250" s="57">
        <v>25120800</v>
      </c>
      <c r="CA250" s="63">
        <v>38534</v>
      </c>
      <c r="CB250" s="62">
        <v>30.580877000000001</v>
      </c>
      <c r="CC250" s="62">
        <v>33.527664000000001</v>
      </c>
      <c r="CD250" s="62">
        <v>29.997881</v>
      </c>
      <c r="CE250" s="62">
        <v>32.626671000000002</v>
      </c>
      <c r="CF250" s="62">
        <v>23.089998000000001</v>
      </c>
      <c r="CG250" s="57">
        <v>63035630</v>
      </c>
      <c r="CO250" s="63">
        <v>43313</v>
      </c>
      <c r="CP250" s="62">
        <v>145.720001</v>
      </c>
      <c r="CQ250" s="62">
        <v>160.08000200000001</v>
      </c>
      <c r="CR250" s="62">
        <v>145.38000500000001</v>
      </c>
      <c r="CS250" s="62">
        <v>158.61000100000001</v>
      </c>
      <c r="CT250" s="62">
        <v>158.61000100000001</v>
      </c>
      <c r="CU250" s="57">
        <v>14794400</v>
      </c>
    </row>
    <row r="251" spans="2:99" x14ac:dyDescent="0.15">
      <c r="B251" s="63">
        <v>38565</v>
      </c>
      <c r="C251" s="57">
        <v>1.520357</v>
      </c>
      <c r="D251" s="57">
        <v>1.7260709999999999</v>
      </c>
      <c r="E251" s="57">
        <v>1.5007140000000001</v>
      </c>
      <c r="F251" s="57">
        <v>1.6746430000000001</v>
      </c>
      <c r="G251" s="57">
        <v>1.4400299999999999</v>
      </c>
      <c r="H251" s="57">
        <v>9400806800</v>
      </c>
      <c r="I251" s="63">
        <v>38565</v>
      </c>
      <c r="J251" s="57">
        <v>43.77</v>
      </c>
      <c r="K251" s="57">
        <v>44.150002000000001</v>
      </c>
      <c r="L251" s="57">
        <v>42.450001</v>
      </c>
      <c r="M251" s="57">
        <v>43.029998999999997</v>
      </c>
      <c r="N251" s="57">
        <v>30.637356</v>
      </c>
      <c r="O251" s="57">
        <v>265820600</v>
      </c>
      <c r="P251" s="63">
        <v>38565</v>
      </c>
      <c r="Q251" s="57">
        <v>48.141499000000003</v>
      </c>
      <c r="R251" s="57">
        <v>49.848334999999999</v>
      </c>
      <c r="S251" s="57">
        <v>47.835144</v>
      </c>
      <c r="T251" s="57">
        <v>48.351570000000002</v>
      </c>
      <c r="U251" s="57">
        <v>37.656188999999998</v>
      </c>
      <c r="V251" s="57">
        <v>105239346</v>
      </c>
      <c r="W251" s="63">
        <v>38565</v>
      </c>
      <c r="X251" s="57">
        <v>21.995000999999998</v>
      </c>
      <c r="Y251" s="57">
        <v>22.375</v>
      </c>
      <c r="Z251" s="57">
        <v>21.555</v>
      </c>
      <c r="AA251" s="57">
        <v>22</v>
      </c>
      <c r="AB251" s="57">
        <v>13.524009</v>
      </c>
      <c r="AC251" s="57">
        <v>237502600</v>
      </c>
      <c r="AK251" s="63">
        <v>42156</v>
      </c>
      <c r="AL251" s="62">
        <v>108.360001</v>
      </c>
      <c r="AM251" s="62">
        <v>111.05999799999999</v>
      </c>
      <c r="AN251" s="62">
        <v>104.870003</v>
      </c>
      <c r="AO251" s="62">
        <v>107.959999</v>
      </c>
      <c r="AP251" s="62">
        <v>100.88402600000001</v>
      </c>
      <c r="AQ251" s="57">
        <v>20585900</v>
      </c>
      <c r="AR251" s="63">
        <v>38565</v>
      </c>
      <c r="AS251" s="62">
        <v>30.756837999999998</v>
      </c>
      <c r="AT251" s="62">
        <v>30.801804000000001</v>
      </c>
      <c r="AU251" s="62">
        <v>28.913226999999999</v>
      </c>
      <c r="AV251" s="62">
        <v>29.416847000000001</v>
      </c>
      <c r="AW251" s="62">
        <v>13.707162</v>
      </c>
      <c r="AX251" s="57">
        <v>226212778</v>
      </c>
      <c r="AY251" s="63">
        <v>38565</v>
      </c>
      <c r="AZ251" s="62">
        <v>30.200001</v>
      </c>
      <c r="BA251" s="62">
        <v>30.469999000000001</v>
      </c>
      <c r="BB251" s="62">
        <v>28.75</v>
      </c>
      <c r="BC251" s="62">
        <v>29.219999000000001</v>
      </c>
      <c r="BD251" s="62">
        <v>18.373404000000001</v>
      </c>
      <c r="BE251" s="57">
        <v>72474800</v>
      </c>
      <c r="BM251" s="63">
        <v>42522</v>
      </c>
      <c r="BN251" s="62">
        <v>77.110000999999997</v>
      </c>
      <c r="BO251" s="62">
        <v>77.930000000000007</v>
      </c>
      <c r="BP251" s="62">
        <v>73.529999000000004</v>
      </c>
      <c r="BQ251" s="62">
        <v>77.319999999999993</v>
      </c>
      <c r="BR251" s="62">
        <v>77.319999999999993</v>
      </c>
      <c r="BS251" s="57">
        <v>18552100</v>
      </c>
      <c r="CA251" s="63">
        <v>38565</v>
      </c>
      <c r="CB251" s="62">
        <v>32.616070000000001</v>
      </c>
      <c r="CC251" s="62">
        <v>33.283867000000001</v>
      </c>
      <c r="CD251" s="62">
        <v>31.693871999999999</v>
      </c>
      <c r="CE251" s="62">
        <v>32.404071999999999</v>
      </c>
      <c r="CF251" s="62">
        <v>23.088063999999999</v>
      </c>
      <c r="CG251" s="57">
        <v>43604231</v>
      </c>
      <c r="CO251" s="63">
        <v>43344</v>
      </c>
      <c r="CP251" s="62">
        <v>158.75</v>
      </c>
      <c r="CQ251" s="62">
        <v>164.19000199999999</v>
      </c>
      <c r="CR251" s="62">
        <v>154.300003</v>
      </c>
      <c r="CS251" s="62">
        <v>160.11999499999999</v>
      </c>
      <c r="CT251" s="62">
        <v>160.11999499999999</v>
      </c>
      <c r="CU251" s="57">
        <v>16573600</v>
      </c>
    </row>
    <row r="252" spans="2:99" x14ac:dyDescent="0.15">
      <c r="B252" s="63">
        <v>38596</v>
      </c>
      <c r="C252" s="57">
        <v>1.678571</v>
      </c>
      <c r="D252" s="57">
        <v>1.9485710000000001</v>
      </c>
      <c r="E252" s="57">
        <v>1.6460710000000001</v>
      </c>
      <c r="F252" s="57">
        <v>1.9146430000000001</v>
      </c>
      <c r="G252" s="57">
        <v>1.646407</v>
      </c>
      <c r="H252" s="57">
        <v>12347770400</v>
      </c>
      <c r="I252" s="63">
        <v>38596</v>
      </c>
      <c r="J252" s="57">
        <v>43.040000999999997</v>
      </c>
      <c r="K252" s="57">
        <v>43.689999</v>
      </c>
      <c r="L252" s="57">
        <v>41.130001</v>
      </c>
      <c r="M252" s="57">
        <v>42.099997999999999</v>
      </c>
      <c r="N252" s="57">
        <v>30.327031999999999</v>
      </c>
      <c r="O252" s="57">
        <v>282956200</v>
      </c>
      <c r="P252" s="63">
        <v>38596</v>
      </c>
      <c r="Q252" s="57">
        <v>48.255287000000003</v>
      </c>
      <c r="R252" s="57">
        <v>52.080348999999998</v>
      </c>
      <c r="S252" s="57">
        <v>47.957687</v>
      </c>
      <c r="T252" s="57">
        <v>50.277233000000003</v>
      </c>
      <c r="U252" s="57">
        <v>39.155898999999998</v>
      </c>
      <c r="V252" s="57">
        <v>154679538</v>
      </c>
      <c r="W252" s="63">
        <v>38596</v>
      </c>
      <c r="X252" s="57">
        <v>21.905000999999999</v>
      </c>
      <c r="Y252" s="57">
        <v>22.355</v>
      </c>
      <c r="Z252" s="57">
        <v>20.924999</v>
      </c>
      <c r="AA252" s="57">
        <v>21.594999000000001</v>
      </c>
      <c r="AB252" s="57">
        <v>13.275041</v>
      </c>
      <c r="AC252" s="57">
        <v>282412800</v>
      </c>
      <c r="AK252" s="63">
        <v>42186</v>
      </c>
      <c r="AL252" s="62">
        <v>108.720001</v>
      </c>
      <c r="AM252" s="62">
        <v>113.870003</v>
      </c>
      <c r="AN252" s="62">
        <v>107.400002</v>
      </c>
      <c r="AO252" s="62">
        <v>110.43</v>
      </c>
      <c r="AP252" s="62">
        <v>103.192154</v>
      </c>
      <c r="AQ252" s="57">
        <v>17094500</v>
      </c>
      <c r="AR252" s="63">
        <v>38596</v>
      </c>
      <c r="AS252" s="62">
        <v>29.362888000000002</v>
      </c>
      <c r="AT252" s="62">
        <v>29.632684999999999</v>
      </c>
      <c r="AU252" s="62">
        <v>28.463566</v>
      </c>
      <c r="AV252" s="62">
        <v>29.398861</v>
      </c>
      <c r="AW252" s="62">
        <v>13.698779</v>
      </c>
      <c r="AX252" s="57">
        <v>178457620</v>
      </c>
      <c r="AY252" s="63">
        <v>38596</v>
      </c>
      <c r="AZ252" s="62">
        <v>29.24</v>
      </c>
      <c r="BA252" s="62">
        <v>30.08</v>
      </c>
      <c r="BB252" s="62">
        <v>27.92</v>
      </c>
      <c r="BC252" s="62">
        <v>28.08</v>
      </c>
      <c r="BD252" s="62">
        <v>17.656576000000001</v>
      </c>
      <c r="BE252" s="57">
        <v>96028600</v>
      </c>
      <c r="BM252" s="63">
        <v>42552</v>
      </c>
      <c r="BN252" s="62">
        <v>77.5</v>
      </c>
      <c r="BO252" s="62">
        <v>78.769997000000004</v>
      </c>
      <c r="BP252" s="62">
        <v>76.059997999999993</v>
      </c>
      <c r="BQ252" s="62">
        <v>77.540001000000004</v>
      </c>
      <c r="BR252" s="62">
        <v>77.540001000000004</v>
      </c>
      <c r="BS252" s="57">
        <v>19132600</v>
      </c>
      <c r="CA252" s="63">
        <v>38596</v>
      </c>
      <c r="CB252" s="62">
        <v>32.255671999999997</v>
      </c>
      <c r="CC252" s="62">
        <v>33.283867000000001</v>
      </c>
      <c r="CD252" s="62">
        <v>30.368879</v>
      </c>
      <c r="CE252" s="62">
        <v>31.174475000000001</v>
      </c>
      <c r="CF252" s="62">
        <v>22.211973</v>
      </c>
      <c r="CG252" s="57">
        <v>46926601</v>
      </c>
      <c r="CO252" s="63">
        <v>43374</v>
      </c>
      <c r="CP252" s="62">
        <v>161.050003</v>
      </c>
      <c r="CQ252" s="62">
        <v>161.490005</v>
      </c>
      <c r="CR252" s="62">
        <v>131.279999</v>
      </c>
      <c r="CS252" s="62">
        <v>142.53999300000001</v>
      </c>
      <c r="CT252" s="62">
        <v>142.53999300000001</v>
      </c>
      <c r="CU252" s="57">
        <v>19827500</v>
      </c>
    </row>
    <row r="253" spans="2:99" x14ac:dyDescent="0.15">
      <c r="B253" s="63">
        <v>38626</v>
      </c>
      <c r="C253" s="57">
        <v>1.9342859999999999</v>
      </c>
      <c r="D253" s="57">
        <v>2.0707140000000002</v>
      </c>
      <c r="E253" s="57">
        <v>1.709643</v>
      </c>
      <c r="F253" s="57">
        <v>2.0567859999999998</v>
      </c>
      <c r="G253" s="57">
        <v>1.7686360000000001</v>
      </c>
      <c r="H253" s="57">
        <v>18643447200</v>
      </c>
      <c r="I253" s="63">
        <v>38626</v>
      </c>
      <c r="J253" s="57">
        <v>42.470001000000003</v>
      </c>
      <c r="K253" s="57">
        <v>44.09</v>
      </c>
      <c r="L253" s="57">
        <v>41.380001</v>
      </c>
      <c r="M253" s="57">
        <v>43.740001999999997</v>
      </c>
      <c r="N253" s="57">
        <v>31.508420999999998</v>
      </c>
      <c r="O253" s="57">
        <v>275395800</v>
      </c>
      <c r="P253" s="63">
        <v>38626</v>
      </c>
      <c r="Q253" s="57">
        <v>50.75</v>
      </c>
      <c r="R253" s="57">
        <v>51.48</v>
      </c>
      <c r="S253" s="57">
        <v>46.59</v>
      </c>
      <c r="T253" s="57">
        <v>49.77</v>
      </c>
      <c r="U253" s="57">
        <v>38.760868000000002</v>
      </c>
      <c r="V253" s="57">
        <v>139098000</v>
      </c>
      <c r="W253" s="63">
        <v>38626</v>
      </c>
      <c r="X253" s="57">
        <v>21.605</v>
      </c>
      <c r="Y253" s="57">
        <v>21.799999</v>
      </c>
      <c r="Z253" s="57">
        <v>20.639999</v>
      </c>
      <c r="AA253" s="57">
        <v>21.389999</v>
      </c>
      <c r="AB253" s="57">
        <v>13.232756</v>
      </c>
      <c r="AC253" s="57">
        <v>270077400</v>
      </c>
      <c r="AK253" s="63">
        <v>42217</v>
      </c>
      <c r="AL253" s="62">
        <v>110.660004</v>
      </c>
      <c r="AM253" s="62">
        <v>112.58000199999999</v>
      </c>
      <c r="AN253" s="62">
        <v>96</v>
      </c>
      <c r="AO253" s="62">
        <v>102.30999799999999</v>
      </c>
      <c r="AP253" s="62">
        <v>95.604361999999995</v>
      </c>
      <c r="AQ253" s="57">
        <v>18148200</v>
      </c>
      <c r="AR253" s="63">
        <v>38626</v>
      </c>
      <c r="AS253" s="62">
        <v>29.308928999999999</v>
      </c>
      <c r="AT253" s="62">
        <v>29.479799</v>
      </c>
      <c r="AU253" s="62">
        <v>26.197271000000001</v>
      </c>
      <c r="AV253" s="62">
        <v>28.33766</v>
      </c>
      <c r="AW253" s="62">
        <v>13.204297</v>
      </c>
      <c r="AX253" s="57">
        <v>284192632</v>
      </c>
      <c r="AY253" s="63">
        <v>38626</v>
      </c>
      <c r="AZ253" s="62">
        <v>28.08</v>
      </c>
      <c r="BA253" s="62">
        <v>29.82</v>
      </c>
      <c r="BB253" s="62">
        <v>27.32</v>
      </c>
      <c r="BC253" s="62">
        <v>29.58</v>
      </c>
      <c r="BD253" s="62">
        <v>18.795286000000001</v>
      </c>
      <c r="BE253" s="57">
        <v>93388300</v>
      </c>
      <c r="BM253" s="63">
        <v>42583</v>
      </c>
      <c r="BN253" s="62">
        <v>77.629997000000003</v>
      </c>
      <c r="BO253" s="62">
        <v>77.900002000000001</v>
      </c>
      <c r="BP253" s="62">
        <v>62.759998000000003</v>
      </c>
      <c r="BQ253" s="62">
        <v>64.629997000000003</v>
      </c>
      <c r="BR253" s="62">
        <v>64.629997000000003</v>
      </c>
      <c r="BS253" s="57">
        <v>47886400</v>
      </c>
      <c r="CA253" s="63">
        <v>38626</v>
      </c>
      <c r="CB253" s="62">
        <v>31.153275000000001</v>
      </c>
      <c r="CC253" s="62">
        <v>33.358066999999998</v>
      </c>
      <c r="CD253" s="62">
        <v>30.379477999999999</v>
      </c>
      <c r="CE253" s="62">
        <v>33.167267000000002</v>
      </c>
      <c r="CF253" s="62">
        <v>23.631841999999999</v>
      </c>
      <c r="CG253" s="57">
        <v>50003218</v>
      </c>
      <c r="CO253" s="63">
        <v>43405</v>
      </c>
      <c r="CP253" s="62">
        <v>142.53999300000001</v>
      </c>
      <c r="CQ253" s="62">
        <v>176.759995</v>
      </c>
      <c r="CR253" s="62">
        <v>138.970001</v>
      </c>
      <c r="CS253" s="62">
        <v>156.05999800000001</v>
      </c>
      <c r="CT253" s="62">
        <v>156.05999800000001</v>
      </c>
      <c r="CU253" s="57">
        <v>22066100</v>
      </c>
    </row>
    <row r="254" spans="2:99" x14ac:dyDescent="0.15">
      <c r="B254" s="63">
        <v>38657</v>
      </c>
      <c r="C254" s="57">
        <v>2.044286</v>
      </c>
      <c r="D254" s="57">
        <v>2.538214</v>
      </c>
      <c r="E254" s="57">
        <v>2.0310709999999998</v>
      </c>
      <c r="F254" s="57">
        <v>2.4221430000000002</v>
      </c>
      <c r="G254" s="57">
        <v>2.082808</v>
      </c>
      <c r="H254" s="57">
        <v>13456427600</v>
      </c>
      <c r="I254" s="63">
        <v>38657</v>
      </c>
      <c r="J254" s="57">
        <v>43.75</v>
      </c>
      <c r="K254" s="57">
        <v>47.150002000000001</v>
      </c>
      <c r="L254" s="57">
        <v>43.27</v>
      </c>
      <c r="M254" s="57">
        <v>45.889999000000003</v>
      </c>
      <c r="N254" s="57">
        <v>33.057186000000002</v>
      </c>
      <c r="O254" s="57">
        <v>264563100</v>
      </c>
      <c r="P254" s="63">
        <v>38657</v>
      </c>
      <c r="Q254" s="57">
        <v>49.799999</v>
      </c>
      <c r="R254" s="57">
        <v>53.060001</v>
      </c>
      <c r="S254" s="57">
        <v>48.209999000000003</v>
      </c>
      <c r="T254" s="57">
        <v>51.419998</v>
      </c>
      <c r="U254" s="57">
        <v>40.142367999999998</v>
      </c>
      <c r="V254" s="57">
        <v>160047300</v>
      </c>
      <c r="W254" s="63">
        <v>38657</v>
      </c>
      <c r="X254" s="57">
        <v>21.309999000000001</v>
      </c>
      <c r="Y254" s="57">
        <v>21.639999</v>
      </c>
      <c r="Z254" s="57">
        <v>20.934999000000001</v>
      </c>
      <c r="AA254" s="57">
        <v>21.344999000000001</v>
      </c>
      <c r="AB254" s="57">
        <v>13.204916000000001</v>
      </c>
      <c r="AC254" s="57">
        <v>234491000</v>
      </c>
      <c r="AK254" s="63">
        <v>42248</v>
      </c>
      <c r="AL254" s="62">
        <v>99.910004000000001</v>
      </c>
      <c r="AM254" s="62">
        <v>103.910004</v>
      </c>
      <c r="AN254" s="62">
        <v>96.849997999999999</v>
      </c>
      <c r="AO254" s="62">
        <v>98.199996999999996</v>
      </c>
      <c r="AP254" s="62">
        <v>92.044944999999998</v>
      </c>
      <c r="AQ254" s="57">
        <v>20919000</v>
      </c>
      <c r="AR254" s="63">
        <v>38657</v>
      </c>
      <c r="AS254" s="62">
        <v>28.598462999999999</v>
      </c>
      <c r="AT254" s="62">
        <v>29.192017</v>
      </c>
      <c r="AU254" s="62">
        <v>27.339413</v>
      </c>
      <c r="AV254" s="62">
        <v>28.760342000000001</v>
      </c>
      <c r="AW254" s="62">
        <v>13.571847</v>
      </c>
      <c r="AX254" s="57">
        <v>256262169</v>
      </c>
      <c r="AY254" s="63">
        <v>38657</v>
      </c>
      <c r="AZ254" s="62">
        <v>29.450001</v>
      </c>
      <c r="BA254" s="62">
        <v>31.040001</v>
      </c>
      <c r="BB254" s="62">
        <v>28.540001</v>
      </c>
      <c r="BC254" s="62">
        <v>30.280000999999999</v>
      </c>
      <c r="BD254" s="62">
        <v>19.240067</v>
      </c>
      <c r="BE254" s="57">
        <v>89950700</v>
      </c>
      <c r="BM254" s="63">
        <v>42614</v>
      </c>
      <c r="BN254" s="62">
        <v>64.510002</v>
      </c>
      <c r="BO254" s="62">
        <v>66.879997000000003</v>
      </c>
      <c r="BP254" s="62">
        <v>63.080002</v>
      </c>
      <c r="BQ254" s="62">
        <v>66.069999999999993</v>
      </c>
      <c r="BR254" s="62">
        <v>66.069999999999993</v>
      </c>
      <c r="BS254" s="57">
        <v>38666000</v>
      </c>
      <c r="CA254" s="63">
        <v>38657</v>
      </c>
      <c r="CB254" s="62">
        <v>33.199066000000002</v>
      </c>
      <c r="CC254" s="62">
        <v>35.297859000000003</v>
      </c>
      <c r="CD254" s="62">
        <v>32.753867999999997</v>
      </c>
      <c r="CE254" s="62">
        <v>34.343864000000004</v>
      </c>
      <c r="CF254" s="62">
        <v>24.642391</v>
      </c>
      <c r="CG254" s="57">
        <v>46470280</v>
      </c>
      <c r="CO254" s="63">
        <v>43435</v>
      </c>
      <c r="CP254" s="62">
        <v>158.66000399999999</v>
      </c>
      <c r="CQ254" s="62">
        <v>160.770004</v>
      </c>
      <c r="CR254" s="62">
        <v>138.770004</v>
      </c>
      <c r="CS254" s="62">
        <v>148.28999300000001</v>
      </c>
      <c r="CT254" s="62">
        <v>148.28999300000001</v>
      </c>
      <c r="CU254" s="57">
        <v>19894100</v>
      </c>
    </row>
    <row r="255" spans="2:99" x14ac:dyDescent="0.15">
      <c r="B255" s="63">
        <v>38687</v>
      </c>
      <c r="C255" s="57">
        <v>2.4624999999999999</v>
      </c>
      <c r="D255" s="57">
        <v>2.6949999999999998</v>
      </c>
      <c r="E255" s="57">
        <v>2.4575</v>
      </c>
      <c r="F255" s="57">
        <v>2.5674999999999999</v>
      </c>
      <c r="G255" s="57">
        <v>2.2078000000000002</v>
      </c>
      <c r="H255" s="57">
        <v>13064164400</v>
      </c>
      <c r="I255" s="63">
        <v>38687</v>
      </c>
      <c r="J255" s="57">
        <v>46</v>
      </c>
      <c r="K255" s="57">
        <v>47.25</v>
      </c>
      <c r="L255" s="57">
        <v>45.419998</v>
      </c>
      <c r="M255" s="57">
        <v>46.150002000000001</v>
      </c>
      <c r="N255" s="57">
        <v>33.603642000000001</v>
      </c>
      <c r="O255" s="57">
        <v>243161500</v>
      </c>
      <c r="P255" s="63">
        <v>38687</v>
      </c>
      <c r="Q255" s="57">
        <v>51.919998</v>
      </c>
      <c r="R255" s="57">
        <v>52.720001000000003</v>
      </c>
      <c r="S255" s="57">
        <v>50.400002000000001</v>
      </c>
      <c r="T255" s="57">
        <v>51.459999000000003</v>
      </c>
      <c r="U255" s="57">
        <v>40.173591999999999</v>
      </c>
      <c r="V255" s="57">
        <v>96168100</v>
      </c>
      <c r="W255" s="63">
        <v>38687</v>
      </c>
      <c r="X255" s="57">
        <v>21.35</v>
      </c>
      <c r="Y255" s="57">
        <v>21.514999</v>
      </c>
      <c r="Z255" s="57">
        <v>20.155000999999999</v>
      </c>
      <c r="AA255" s="57">
        <v>20.155000999999999</v>
      </c>
      <c r="AB255" s="57">
        <v>12.550878000000001</v>
      </c>
      <c r="AC255" s="57">
        <v>272298200</v>
      </c>
      <c r="AK255" s="63">
        <v>42278</v>
      </c>
      <c r="AL255" s="62">
        <v>98.040001000000004</v>
      </c>
      <c r="AM255" s="62">
        <v>101.959999</v>
      </c>
      <c r="AN255" s="62">
        <v>95.639999000000003</v>
      </c>
      <c r="AO255" s="62">
        <v>96.160004000000001</v>
      </c>
      <c r="AP255" s="62">
        <v>90.132835</v>
      </c>
      <c r="AQ255" s="57">
        <v>20714600</v>
      </c>
      <c r="AR255" s="63">
        <v>38687</v>
      </c>
      <c r="AS255" s="62">
        <v>28.958193000000001</v>
      </c>
      <c r="AT255" s="62">
        <v>29.030139999999999</v>
      </c>
      <c r="AU255" s="62">
        <v>26.979683000000001</v>
      </c>
      <c r="AV255" s="62">
        <v>27.087600999999999</v>
      </c>
      <c r="AW255" s="62">
        <v>12.782493000000001</v>
      </c>
      <c r="AX255" s="57">
        <v>301002279</v>
      </c>
      <c r="AY255" s="63">
        <v>38687</v>
      </c>
      <c r="AZ255" s="62">
        <v>30.540001</v>
      </c>
      <c r="BA255" s="62">
        <v>31.209999</v>
      </c>
      <c r="BB255" s="62">
        <v>29.74</v>
      </c>
      <c r="BC255" s="62">
        <v>29.889999</v>
      </c>
      <c r="BD255" s="62">
        <v>18.992262</v>
      </c>
      <c r="BE255" s="57">
        <v>86301800</v>
      </c>
      <c r="BM255" s="63">
        <v>42644</v>
      </c>
      <c r="BN255" s="62">
        <v>65.690002000000007</v>
      </c>
      <c r="BO255" s="62">
        <v>65.889999000000003</v>
      </c>
      <c r="BP255" s="62">
        <v>54.5</v>
      </c>
      <c r="BQ255" s="62">
        <v>58.619999</v>
      </c>
      <c r="BR255" s="62">
        <v>58.619999</v>
      </c>
      <c r="BS255" s="57">
        <v>49522400</v>
      </c>
      <c r="CA255" s="63">
        <v>38687</v>
      </c>
      <c r="CB255" s="62">
        <v>34.555861999999998</v>
      </c>
      <c r="CC255" s="62">
        <v>34.979858</v>
      </c>
      <c r="CD255" s="62">
        <v>33.432265999999998</v>
      </c>
      <c r="CE255" s="62">
        <v>33.760863999999998</v>
      </c>
      <c r="CF255" s="62">
        <v>24.224072</v>
      </c>
      <c r="CG255" s="57">
        <v>42363377</v>
      </c>
      <c r="CO255" s="63">
        <v>43466</v>
      </c>
      <c r="CP255" s="62">
        <v>145.44000199999999</v>
      </c>
      <c r="CQ255" s="62">
        <v>170.16999799999999</v>
      </c>
      <c r="CR255" s="62">
        <v>142.36999499999999</v>
      </c>
      <c r="CS255" s="62">
        <v>169.270004</v>
      </c>
      <c r="CT255" s="62">
        <v>169.270004</v>
      </c>
      <c r="CU255" s="57">
        <v>13704900</v>
      </c>
    </row>
    <row r="256" spans="2:99" x14ac:dyDescent="0.15">
      <c r="B256" s="63">
        <v>38718</v>
      </c>
      <c r="C256" s="57">
        <v>2.585</v>
      </c>
      <c r="D256" s="57">
        <v>3.0857139999999998</v>
      </c>
      <c r="E256" s="57">
        <v>2.5310709999999998</v>
      </c>
      <c r="F256" s="57">
        <v>2.6967859999999999</v>
      </c>
      <c r="G256" s="57">
        <v>2.3189739999999999</v>
      </c>
      <c r="H256" s="57">
        <v>21878371200</v>
      </c>
      <c r="I256" s="63">
        <v>38718</v>
      </c>
      <c r="J256" s="57">
        <v>46.919998</v>
      </c>
      <c r="K256" s="57">
        <v>47.240001999999997</v>
      </c>
      <c r="L256" s="57">
        <v>43.490001999999997</v>
      </c>
      <c r="M256" s="57">
        <v>44.23</v>
      </c>
      <c r="N256" s="57">
        <v>32.205620000000003</v>
      </c>
      <c r="O256" s="57">
        <v>310721300</v>
      </c>
      <c r="P256" s="63">
        <v>38718</v>
      </c>
      <c r="Q256" s="57">
        <v>51.700001</v>
      </c>
      <c r="R256" s="57">
        <v>53.990001999999997</v>
      </c>
      <c r="S256" s="57">
        <v>51.049999</v>
      </c>
      <c r="T256" s="57">
        <v>52.450001</v>
      </c>
      <c r="U256" s="57">
        <v>40.946472</v>
      </c>
      <c r="V256" s="57">
        <v>125762500</v>
      </c>
      <c r="W256" s="63">
        <v>38718</v>
      </c>
      <c r="X256" s="57">
        <v>20.395</v>
      </c>
      <c r="Y256" s="57">
        <v>20.995000999999998</v>
      </c>
      <c r="Z256" s="57">
        <v>19.68</v>
      </c>
      <c r="AA256" s="57">
        <v>20.690000999999999</v>
      </c>
      <c r="AB256" s="57">
        <v>12.884035000000001</v>
      </c>
      <c r="AC256" s="57">
        <v>283895000</v>
      </c>
      <c r="AK256" s="63">
        <v>42309</v>
      </c>
      <c r="AL256" s="62">
        <v>95</v>
      </c>
      <c r="AM256" s="62">
        <v>104.83000199999999</v>
      </c>
      <c r="AN256" s="62">
        <v>94.199996999999996</v>
      </c>
      <c r="AO256" s="62">
        <v>103.120003</v>
      </c>
      <c r="AP256" s="62">
        <v>96.656586000000004</v>
      </c>
      <c r="AQ256" s="57">
        <v>31213800</v>
      </c>
      <c r="AR256" s="63">
        <v>38718</v>
      </c>
      <c r="AS256" s="62">
        <v>27.159548000000001</v>
      </c>
      <c r="AT256" s="62">
        <v>29.075106000000002</v>
      </c>
      <c r="AU256" s="62">
        <v>27.015656</v>
      </c>
      <c r="AV256" s="62">
        <v>28.472556999999998</v>
      </c>
      <c r="AW256" s="62">
        <v>13.436045</v>
      </c>
      <c r="AX256" s="57">
        <v>431052586</v>
      </c>
      <c r="AY256" s="63">
        <v>38718</v>
      </c>
      <c r="AZ256" s="62">
        <v>30.049999</v>
      </c>
      <c r="BA256" s="62">
        <v>30.950001</v>
      </c>
      <c r="BB256" s="62">
        <v>28.99</v>
      </c>
      <c r="BC256" s="62">
        <v>29.91</v>
      </c>
      <c r="BD256" s="62">
        <v>19.210262</v>
      </c>
      <c r="BE256" s="57">
        <v>110475900</v>
      </c>
      <c r="BM256" s="63">
        <v>42675</v>
      </c>
      <c r="BN256" s="62">
        <v>58.689999</v>
      </c>
      <c r="BO256" s="62">
        <v>63.950001</v>
      </c>
      <c r="BP256" s="62">
        <v>57</v>
      </c>
      <c r="BQ256" s="62">
        <v>63.349997999999999</v>
      </c>
      <c r="BR256" s="62">
        <v>63.349997999999999</v>
      </c>
      <c r="BS256" s="57">
        <v>53359800</v>
      </c>
      <c r="CA256" s="63">
        <v>38718</v>
      </c>
      <c r="CB256" s="62">
        <v>33.866863000000002</v>
      </c>
      <c r="CC256" s="62">
        <v>35.817256999999998</v>
      </c>
      <c r="CD256" s="62">
        <v>32.944668</v>
      </c>
      <c r="CE256" s="62">
        <v>33.718463999999997</v>
      </c>
      <c r="CF256" s="62">
        <v>24.193643999999999</v>
      </c>
      <c r="CG256" s="57">
        <v>64124596</v>
      </c>
      <c r="CO256" s="63">
        <v>43497</v>
      </c>
      <c r="CP256" s="62">
        <v>169.729996</v>
      </c>
      <c r="CQ256" s="62">
        <v>180.21000699999999</v>
      </c>
      <c r="CR256" s="62">
        <v>168.320007</v>
      </c>
      <c r="CS256" s="62">
        <v>178.03999300000001</v>
      </c>
      <c r="CT256" s="62">
        <v>178.03999300000001</v>
      </c>
      <c r="CU256" s="57">
        <v>11701300</v>
      </c>
    </row>
    <row r="257" spans="2:99" x14ac:dyDescent="0.15">
      <c r="B257" s="63">
        <v>38749</v>
      </c>
      <c r="C257" s="57">
        <v>2.6767859999999999</v>
      </c>
      <c r="D257" s="57">
        <v>2.7307139999999999</v>
      </c>
      <c r="E257" s="57">
        <v>2.246429</v>
      </c>
      <c r="F257" s="57">
        <v>2.4460709999999999</v>
      </c>
      <c r="G257" s="57">
        <v>2.103383</v>
      </c>
      <c r="H257" s="57">
        <v>18760697200</v>
      </c>
      <c r="I257" s="63">
        <v>38749</v>
      </c>
      <c r="J257" s="57">
        <v>44.099997999999999</v>
      </c>
      <c r="K257" s="57">
        <v>46.049999</v>
      </c>
      <c r="L257" s="57">
        <v>42.919998</v>
      </c>
      <c r="M257" s="57">
        <v>45.849997999999999</v>
      </c>
      <c r="N257" s="57">
        <v>33.385185</v>
      </c>
      <c r="O257" s="57">
        <v>265429500</v>
      </c>
      <c r="P257" s="63">
        <v>38749</v>
      </c>
      <c r="Q257" s="57">
        <v>52.450001</v>
      </c>
      <c r="R257" s="57">
        <v>55</v>
      </c>
      <c r="S257" s="57">
        <v>51.650002000000001</v>
      </c>
      <c r="T257" s="57">
        <v>53.880001</v>
      </c>
      <c r="U257" s="57">
        <v>42.159041999999999</v>
      </c>
      <c r="V257" s="57">
        <v>83315000</v>
      </c>
      <c r="W257" s="63">
        <v>38749</v>
      </c>
      <c r="X257" s="57">
        <v>20.594999000000001</v>
      </c>
      <c r="Y257" s="57">
        <v>21.290001</v>
      </c>
      <c r="Z257" s="57">
        <v>20.260000000000002</v>
      </c>
      <c r="AA257" s="57">
        <v>20.985001</v>
      </c>
      <c r="AB257" s="57">
        <v>13.067736999999999</v>
      </c>
      <c r="AC257" s="57">
        <v>268586600</v>
      </c>
      <c r="AK257" s="63">
        <v>42339</v>
      </c>
      <c r="AL257" s="62">
        <v>103.489998</v>
      </c>
      <c r="AM257" s="62">
        <v>104.230003</v>
      </c>
      <c r="AN257" s="62">
        <v>95.220000999999996</v>
      </c>
      <c r="AO257" s="62">
        <v>100.339996</v>
      </c>
      <c r="AP257" s="62">
        <v>94.367889000000005</v>
      </c>
      <c r="AQ257" s="57">
        <v>25024000</v>
      </c>
      <c r="AR257" s="63">
        <v>38749</v>
      </c>
      <c r="AS257" s="62">
        <v>28.490545000000001</v>
      </c>
      <c r="AT257" s="62">
        <v>31.467302</v>
      </c>
      <c r="AU257" s="62">
        <v>28.103836000000001</v>
      </c>
      <c r="AV257" s="62">
        <v>30.307176999999999</v>
      </c>
      <c r="AW257" s="62">
        <v>14.487287999999999</v>
      </c>
      <c r="AX257" s="57">
        <v>265059789</v>
      </c>
      <c r="AY257" s="63">
        <v>38749</v>
      </c>
      <c r="AZ257" s="62">
        <v>29.82</v>
      </c>
      <c r="BA257" s="62">
        <v>31.27</v>
      </c>
      <c r="BB257" s="62">
        <v>29.16</v>
      </c>
      <c r="BC257" s="62">
        <v>30.91</v>
      </c>
      <c r="BD257" s="62">
        <v>19.852530999999999</v>
      </c>
      <c r="BE257" s="57">
        <v>82256700</v>
      </c>
      <c r="BM257" s="63">
        <v>42705</v>
      </c>
      <c r="BN257" s="62">
        <v>63.5</v>
      </c>
      <c r="BO257" s="62">
        <v>67.440002000000007</v>
      </c>
      <c r="BP257" s="62">
        <v>63.290000999999997</v>
      </c>
      <c r="BQ257" s="62">
        <v>64.199996999999996</v>
      </c>
      <c r="BR257" s="62">
        <v>64.199996999999996</v>
      </c>
      <c r="BS257" s="57">
        <v>34538000</v>
      </c>
      <c r="CA257" s="63">
        <v>38749</v>
      </c>
      <c r="CB257" s="62">
        <v>33.517066999999997</v>
      </c>
      <c r="CC257" s="62">
        <v>37.078651000000001</v>
      </c>
      <c r="CD257" s="62">
        <v>33.358066999999998</v>
      </c>
      <c r="CE257" s="62">
        <v>36.294254000000002</v>
      </c>
      <c r="CF257" s="62">
        <v>26.216778000000001</v>
      </c>
      <c r="CG257" s="57">
        <v>60706753</v>
      </c>
      <c r="CO257" s="63">
        <v>43525</v>
      </c>
      <c r="CP257" s="62">
        <v>178.89999399999999</v>
      </c>
      <c r="CQ257" s="62">
        <v>185.75</v>
      </c>
      <c r="CR257" s="62">
        <v>173.83999600000001</v>
      </c>
      <c r="CS257" s="62">
        <v>181.55999800000001</v>
      </c>
      <c r="CT257" s="62">
        <v>181.55999800000001</v>
      </c>
      <c r="CU257" s="57">
        <v>12269300</v>
      </c>
    </row>
    <row r="258" spans="2:99" x14ac:dyDescent="0.15">
      <c r="B258" s="63">
        <v>38777</v>
      </c>
      <c r="C258" s="57">
        <v>2.4585710000000001</v>
      </c>
      <c r="D258" s="57">
        <v>2.4996429999999998</v>
      </c>
      <c r="E258" s="57">
        <v>2.0596429999999999</v>
      </c>
      <c r="F258" s="57">
        <v>2.2400000000000002</v>
      </c>
      <c r="G258" s="57">
        <v>1.9261820000000001</v>
      </c>
      <c r="H258" s="57">
        <v>23192632400</v>
      </c>
      <c r="I258" s="63">
        <v>38777</v>
      </c>
      <c r="J258" s="57">
        <v>45.349997999999999</v>
      </c>
      <c r="K258" s="57">
        <v>47.139999000000003</v>
      </c>
      <c r="L258" s="57">
        <v>44.900002000000001</v>
      </c>
      <c r="M258" s="57">
        <v>45.540000999999997</v>
      </c>
      <c r="N258" s="57">
        <v>33.159472999999998</v>
      </c>
      <c r="O258" s="57">
        <v>290541900</v>
      </c>
      <c r="P258" s="63">
        <v>38777</v>
      </c>
      <c r="Q258" s="57">
        <v>53.950001</v>
      </c>
      <c r="R258" s="57">
        <v>55</v>
      </c>
      <c r="S258" s="57">
        <v>51.759998000000003</v>
      </c>
      <c r="T258" s="57">
        <v>52.549999</v>
      </c>
      <c r="U258" s="57">
        <v>41.118378</v>
      </c>
      <c r="V258" s="57">
        <v>97873600</v>
      </c>
      <c r="W258" s="63">
        <v>38777</v>
      </c>
      <c r="X258" s="57">
        <v>20.950001</v>
      </c>
      <c r="Y258" s="57">
        <v>21.495000999999998</v>
      </c>
      <c r="Z258" s="57">
        <v>20.785</v>
      </c>
      <c r="AA258" s="57">
        <v>20.934999000000001</v>
      </c>
      <c r="AB258" s="57">
        <v>13.036599000000001</v>
      </c>
      <c r="AC258" s="57">
        <v>288100400</v>
      </c>
      <c r="AK258" s="63">
        <v>42370</v>
      </c>
      <c r="AL258" s="62">
        <v>98.440002000000007</v>
      </c>
      <c r="AM258" s="62">
        <v>99.089995999999999</v>
      </c>
      <c r="AN258" s="62">
        <v>82.089995999999999</v>
      </c>
      <c r="AO258" s="62">
        <v>89.139999000000003</v>
      </c>
      <c r="AP258" s="62">
        <v>83.834479999999999</v>
      </c>
      <c r="AQ258" s="57">
        <v>37910700</v>
      </c>
      <c r="AR258" s="63">
        <v>38777</v>
      </c>
      <c r="AS258" s="62">
        <v>30.496034999999999</v>
      </c>
      <c r="AT258" s="62">
        <v>31.629180999999999</v>
      </c>
      <c r="AU258" s="62">
        <v>29.830535999999999</v>
      </c>
      <c r="AV258" s="62">
        <v>30.630934</v>
      </c>
      <c r="AW258" s="62">
        <v>14.642049999999999</v>
      </c>
      <c r="AX258" s="57">
        <v>276701771</v>
      </c>
      <c r="AY258" s="63">
        <v>38777</v>
      </c>
      <c r="AZ258" s="62">
        <v>30.9</v>
      </c>
      <c r="BA258" s="62">
        <v>31.309999000000001</v>
      </c>
      <c r="BB258" s="62">
        <v>30.200001</v>
      </c>
      <c r="BC258" s="62">
        <v>30.5</v>
      </c>
      <c r="BD258" s="62">
        <v>19.589196999999999</v>
      </c>
      <c r="BE258" s="57">
        <v>98233700</v>
      </c>
      <c r="BM258" s="63">
        <v>42736</v>
      </c>
      <c r="BN258" s="62">
        <v>64.739998</v>
      </c>
      <c r="BO258" s="62">
        <v>66.599997999999999</v>
      </c>
      <c r="BP258" s="62">
        <v>62.240001999999997</v>
      </c>
      <c r="BQ258" s="62">
        <v>63.75</v>
      </c>
      <c r="BR258" s="62">
        <v>63.75</v>
      </c>
      <c r="BS258" s="57">
        <v>25118300</v>
      </c>
      <c r="CA258" s="63">
        <v>38777</v>
      </c>
      <c r="CB258" s="62">
        <v>36.463856</v>
      </c>
      <c r="CC258" s="62">
        <v>38.371845</v>
      </c>
      <c r="CD258" s="62">
        <v>35.880856000000001</v>
      </c>
      <c r="CE258" s="62">
        <v>38.202247999999997</v>
      </c>
      <c r="CF258" s="62">
        <v>27.594984</v>
      </c>
      <c r="CG258" s="57">
        <v>93189713</v>
      </c>
      <c r="CO258" s="63">
        <v>43556</v>
      </c>
      <c r="CP258" s="62">
        <v>183.03999300000001</v>
      </c>
      <c r="CQ258" s="62">
        <v>203.279999</v>
      </c>
      <c r="CR258" s="62">
        <v>182.11000100000001</v>
      </c>
      <c r="CS258" s="62">
        <v>197.449997</v>
      </c>
      <c r="CT258" s="62">
        <v>197.449997</v>
      </c>
      <c r="CU258" s="57">
        <v>12823400</v>
      </c>
    </row>
    <row r="259" spans="2:99" x14ac:dyDescent="0.15">
      <c r="B259" s="63">
        <v>38808</v>
      </c>
      <c r="C259" s="57">
        <v>2.2739289999999999</v>
      </c>
      <c r="D259" s="57">
        <v>2.5732140000000001</v>
      </c>
      <c r="E259" s="57">
        <v>2.1803569999999999</v>
      </c>
      <c r="F259" s="57">
        <v>2.5139290000000001</v>
      </c>
      <c r="G259" s="57">
        <v>2.1617350000000002</v>
      </c>
      <c r="H259" s="57">
        <v>20119282400</v>
      </c>
      <c r="I259" s="63">
        <v>38808</v>
      </c>
      <c r="J259" s="57">
        <v>45.849997999999999</v>
      </c>
      <c r="K259" s="57">
        <v>49.98</v>
      </c>
      <c r="L259" s="57">
        <v>45.259998000000003</v>
      </c>
      <c r="M259" s="57">
        <v>49.919998</v>
      </c>
      <c r="N259" s="57">
        <v>36.749481000000003</v>
      </c>
      <c r="O259" s="57">
        <v>260058600</v>
      </c>
      <c r="P259" s="63">
        <v>38808</v>
      </c>
      <c r="Q259" s="57">
        <v>52.810001</v>
      </c>
      <c r="R259" s="57">
        <v>54.139999000000003</v>
      </c>
      <c r="S259" s="57">
        <v>50.919998</v>
      </c>
      <c r="T259" s="57">
        <v>53.810001</v>
      </c>
      <c r="U259" s="57">
        <v>42.104275000000001</v>
      </c>
      <c r="V259" s="57">
        <v>86435600</v>
      </c>
      <c r="W259" s="63">
        <v>38808</v>
      </c>
      <c r="X259" s="57">
        <v>21.049999</v>
      </c>
      <c r="Y259" s="57">
        <v>21.120000999999998</v>
      </c>
      <c r="Z259" s="57">
        <v>20.43</v>
      </c>
      <c r="AA259" s="57">
        <v>20.98</v>
      </c>
      <c r="AB259" s="57">
        <v>13.160007</v>
      </c>
      <c r="AC259" s="57">
        <v>219255800</v>
      </c>
      <c r="AK259" s="63">
        <v>42401</v>
      </c>
      <c r="AL259" s="62">
        <v>88.870002999999997</v>
      </c>
      <c r="AM259" s="62">
        <v>89.839995999999999</v>
      </c>
      <c r="AN259" s="62">
        <v>77.760002</v>
      </c>
      <c r="AO259" s="62">
        <v>88.800003000000004</v>
      </c>
      <c r="AP259" s="62">
        <v>83.514724999999999</v>
      </c>
      <c r="AQ259" s="57">
        <v>31341700</v>
      </c>
      <c r="AR259" s="63">
        <v>38808</v>
      </c>
      <c r="AS259" s="62">
        <v>30.801804000000001</v>
      </c>
      <c r="AT259" s="62">
        <v>31.224485000000001</v>
      </c>
      <c r="AU259" s="62">
        <v>29.012152</v>
      </c>
      <c r="AV259" s="62">
        <v>29.704632</v>
      </c>
      <c r="AW259" s="62">
        <v>14.199263</v>
      </c>
      <c r="AX259" s="57">
        <v>202380736</v>
      </c>
      <c r="AY259" s="63">
        <v>38808</v>
      </c>
      <c r="AZ259" s="62">
        <v>30.59</v>
      </c>
      <c r="BA259" s="62">
        <v>31.51</v>
      </c>
      <c r="BB259" s="62">
        <v>30.17</v>
      </c>
      <c r="BC259" s="62">
        <v>31.440000999999999</v>
      </c>
      <c r="BD259" s="62">
        <v>20.412196999999999</v>
      </c>
      <c r="BE259" s="57">
        <v>88405500</v>
      </c>
      <c r="BM259" s="63">
        <v>42767</v>
      </c>
      <c r="BN259" s="62">
        <v>63.990001999999997</v>
      </c>
      <c r="BO259" s="62">
        <v>69.559997999999993</v>
      </c>
      <c r="BP259" s="62">
        <v>63.759998000000003</v>
      </c>
      <c r="BQ259" s="62">
        <v>69.410004000000001</v>
      </c>
      <c r="BR259" s="62">
        <v>69.410004000000001</v>
      </c>
      <c r="BS259" s="57">
        <v>29338600</v>
      </c>
      <c r="CA259" s="63">
        <v>38808</v>
      </c>
      <c r="CB259" s="62">
        <v>38.159846999999999</v>
      </c>
      <c r="CC259" s="62">
        <v>40.279839000000003</v>
      </c>
      <c r="CD259" s="62">
        <v>35.562859000000003</v>
      </c>
      <c r="CE259" s="62">
        <v>37.258850000000002</v>
      </c>
      <c r="CF259" s="62">
        <v>26.913542</v>
      </c>
      <c r="CG259" s="57">
        <v>95563497</v>
      </c>
      <c r="CO259" s="63">
        <v>43586</v>
      </c>
      <c r="CP259" s="62">
        <v>197.86000100000001</v>
      </c>
      <c r="CQ259" s="62">
        <v>199.41000399999999</v>
      </c>
      <c r="CR259" s="62">
        <v>187.020004</v>
      </c>
      <c r="CS259" s="62">
        <v>194.979996</v>
      </c>
      <c r="CT259" s="62">
        <v>194.979996</v>
      </c>
      <c r="CU259" s="57">
        <v>11524000</v>
      </c>
    </row>
    <row r="260" spans="2:99" x14ac:dyDescent="0.15">
      <c r="B260" s="63">
        <v>38838</v>
      </c>
      <c r="C260" s="57">
        <v>2.5274999999999999</v>
      </c>
      <c r="D260" s="57">
        <v>2.6357140000000001</v>
      </c>
      <c r="E260" s="57">
        <v>2.0960709999999998</v>
      </c>
      <c r="F260" s="57">
        <v>2.1346430000000001</v>
      </c>
      <c r="G260" s="57">
        <v>1.8355859999999999</v>
      </c>
      <c r="H260" s="57">
        <v>15608779200</v>
      </c>
      <c r="I260" s="63">
        <v>38838</v>
      </c>
      <c r="J260" s="57">
        <v>49.84</v>
      </c>
      <c r="K260" s="57">
        <v>50.5</v>
      </c>
      <c r="L260" s="57">
        <v>47.900002000000001</v>
      </c>
      <c r="M260" s="57">
        <v>48.400002000000001</v>
      </c>
      <c r="N260" s="57">
        <v>35.630504999999999</v>
      </c>
      <c r="O260" s="57">
        <v>325148600</v>
      </c>
      <c r="P260" s="63">
        <v>38838</v>
      </c>
      <c r="Q260" s="57">
        <v>53.880001</v>
      </c>
      <c r="R260" s="57">
        <v>54.52</v>
      </c>
      <c r="S260" s="57">
        <v>51.330002</v>
      </c>
      <c r="T260" s="57">
        <v>54.360000999999997</v>
      </c>
      <c r="U260" s="57">
        <v>42.630755999999998</v>
      </c>
      <c r="V260" s="57">
        <v>125793800</v>
      </c>
      <c r="W260" s="63">
        <v>38838</v>
      </c>
      <c r="X260" s="57">
        <v>21.045000000000002</v>
      </c>
      <c r="Y260" s="57">
        <v>22.379999000000002</v>
      </c>
      <c r="Z260" s="57">
        <v>20.9</v>
      </c>
      <c r="AA260" s="57">
        <v>22.014999</v>
      </c>
      <c r="AB260" s="57">
        <v>13.809226000000001</v>
      </c>
      <c r="AC260" s="57">
        <v>352760800</v>
      </c>
      <c r="AK260" s="63">
        <v>42430</v>
      </c>
      <c r="AL260" s="62">
        <v>89.57</v>
      </c>
      <c r="AM260" s="62">
        <v>98.559997999999993</v>
      </c>
      <c r="AN260" s="62">
        <v>89.57</v>
      </c>
      <c r="AO260" s="62">
        <v>96.559997999999993</v>
      </c>
      <c r="AP260" s="62">
        <v>91.215980999999999</v>
      </c>
      <c r="AQ260" s="57">
        <v>31219800</v>
      </c>
      <c r="AR260" s="63">
        <v>38838</v>
      </c>
      <c r="AS260" s="62">
        <v>29.722615999999999</v>
      </c>
      <c r="AT260" s="62">
        <v>29.902481000000002</v>
      </c>
      <c r="AU260" s="62">
        <v>27.069614000000001</v>
      </c>
      <c r="AV260" s="62">
        <v>28.067862999999999</v>
      </c>
      <c r="AW260" s="62">
        <v>13.576517000000001</v>
      </c>
      <c r="AX260" s="57">
        <v>242832622</v>
      </c>
      <c r="AY260" s="63">
        <v>38838</v>
      </c>
      <c r="AZ260" s="62">
        <v>31.299999</v>
      </c>
      <c r="BA260" s="62">
        <v>31.889999</v>
      </c>
      <c r="BB260" s="62">
        <v>30.57</v>
      </c>
      <c r="BC260" s="62">
        <v>30.870000999999998</v>
      </c>
      <c r="BD260" s="62">
        <v>20.042133</v>
      </c>
      <c r="BE260" s="57">
        <v>107966400</v>
      </c>
      <c r="BM260" s="63">
        <v>42795</v>
      </c>
      <c r="BN260" s="62">
        <v>69.769997000000004</v>
      </c>
      <c r="BO260" s="62">
        <v>70.139999000000003</v>
      </c>
      <c r="BP260" s="62">
        <v>65.419998000000007</v>
      </c>
      <c r="BQ260" s="62">
        <v>67.970000999999996</v>
      </c>
      <c r="BR260" s="62">
        <v>67.970000999999996</v>
      </c>
      <c r="BS260" s="57">
        <v>24152900</v>
      </c>
      <c r="CA260" s="63">
        <v>38838</v>
      </c>
      <c r="CB260" s="62">
        <v>37.205852999999998</v>
      </c>
      <c r="CC260" s="62">
        <v>37.682850000000002</v>
      </c>
      <c r="CD260" s="62">
        <v>34.078865</v>
      </c>
      <c r="CE260" s="62">
        <v>35.223660000000002</v>
      </c>
      <c r="CF260" s="62">
        <v>25.600534</v>
      </c>
      <c r="CG260" s="57">
        <v>62739967</v>
      </c>
      <c r="CO260" s="63">
        <v>43617</v>
      </c>
      <c r="CP260" s="62">
        <v>194.78999300000001</v>
      </c>
      <c r="CQ260" s="62">
        <v>214.36000100000001</v>
      </c>
      <c r="CR260" s="62">
        <v>188.16000399999999</v>
      </c>
      <c r="CS260" s="62">
        <v>209.16000399999999</v>
      </c>
      <c r="CT260" s="62">
        <v>209.16000399999999</v>
      </c>
      <c r="CU260" s="57">
        <v>11958100</v>
      </c>
    </row>
    <row r="261" spans="2:99" x14ac:dyDescent="0.15">
      <c r="B261" s="63">
        <v>38869</v>
      </c>
      <c r="C261" s="57">
        <v>2.1375000000000002</v>
      </c>
      <c r="D261" s="57">
        <v>2.253571</v>
      </c>
      <c r="E261" s="57">
        <v>1.9789289999999999</v>
      </c>
      <c r="F261" s="57">
        <v>2.0453570000000001</v>
      </c>
      <c r="G261" s="57">
        <v>1.7588079999999999</v>
      </c>
      <c r="H261" s="57">
        <v>17936623600</v>
      </c>
      <c r="I261" s="63">
        <v>38869</v>
      </c>
      <c r="J261" s="57">
        <v>48.400002000000001</v>
      </c>
      <c r="K261" s="57">
        <v>49.48</v>
      </c>
      <c r="L261" s="57">
        <v>45.860000999999997</v>
      </c>
      <c r="M261" s="57">
        <v>48.099997999999999</v>
      </c>
      <c r="N261" s="57">
        <v>35.776974000000003</v>
      </c>
      <c r="O261" s="57">
        <v>309481300</v>
      </c>
      <c r="P261" s="63">
        <v>38869</v>
      </c>
      <c r="Q261" s="57">
        <v>54.5</v>
      </c>
      <c r="R261" s="57">
        <v>54.91</v>
      </c>
      <c r="S261" s="57">
        <v>52</v>
      </c>
      <c r="T261" s="57">
        <v>53.220001000000003</v>
      </c>
      <c r="U261" s="57">
        <v>41.736716999999999</v>
      </c>
      <c r="V261" s="57">
        <v>103408000</v>
      </c>
      <c r="W261" s="63">
        <v>38869</v>
      </c>
      <c r="X261" s="57">
        <v>21.99</v>
      </c>
      <c r="Y261" s="57">
        <v>22.065000999999999</v>
      </c>
      <c r="Z261" s="57">
        <v>21.135000000000002</v>
      </c>
      <c r="AA261" s="57">
        <v>21.51</v>
      </c>
      <c r="AB261" s="57">
        <v>13.492455</v>
      </c>
      <c r="AC261" s="57">
        <v>291337400</v>
      </c>
      <c r="AK261" s="63">
        <v>42461</v>
      </c>
      <c r="AL261" s="62">
        <v>95.639999000000003</v>
      </c>
      <c r="AM261" s="62">
        <v>100.989998</v>
      </c>
      <c r="AN261" s="62">
        <v>92.120002999999997</v>
      </c>
      <c r="AO261" s="62">
        <v>95.720000999999996</v>
      </c>
      <c r="AP261" s="62">
        <v>90.422484999999995</v>
      </c>
      <c r="AQ261" s="57">
        <v>24111700</v>
      </c>
      <c r="AR261" s="63">
        <v>38869</v>
      </c>
      <c r="AS261" s="62">
        <v>28.310680000000001</v>
      </c>
      <c r="AT261" s="62">
        <v>30.235230999999999</v>
      </c>
      <c r="AU261" s="62">
        <v>28.121822000000002</v>
      </c>
      <c r="AV261" s="62">
        <v>30.118319</v>
      </c>
      <c r="AW261" s="62">
        <v>14.568336</v>
      </c>
      <c r="AX261" s="57">
        <v>255572760</v>
      </c>
      <c r="AY261" s="63">
        <v>38869</v>
      </c>
      <c r="AZ261" s="62">
        <v>30.93</v>
      </c>
      <c r="BA261" s="62">
        <v>31.83</v>
      </c>
      <c r="BB261" s="62">
        <v>30.58</v>
      </c>
      <c r="BC261" s="62">
        <v>30.879999000000002</v>
      </c>
      <c r="BD261" s="62">
        <v>20.048629999999999</v>
      </c>
      <c r="BE261" s="57">
        <v>114006700</v>
      </c>
      <c r="BM261" s="63">
        <v>42826</v>
      </c>
      <c r="BN261" s="62">
        <v>68.059997999999993</v>
      </c>
      <c r="BO261" s="62">
        <v>69.220000999999996</v>
      </c>
      <c r="BP261" s="62">
        <v>66.830001999999993</v>
      </c>
      <c r="BQ261" s="62">
        <v>69.010002</v>
      </c>
      <c r="BR261" s="62">
        <v>69.010002</v>
      </c>
      <c r="BS261" s="57">
        <v>16999200</v>
      </c>
      <c r="CA261" s="63">
        <v>38869</v>
      </c>
      <c r="CB261" s="62">
        <v>35.223660000000002</v>
      </c>
      <c r="CC261" s="62">
        <v>35.785457999999998</v>
      </c>
      <c r="CD261" s="62">
        <v>32.658470000000001</v>
      </c>
      <c r="CE261" s="62">
        <v>34.131863000000003</v>
      </c>
      <c r="CF261" s="62">
        <v>24.807022</v>
      </c>
      <c r="CG261" s="57">
        <v>63170442</v>
      </c>
      <c r="CO261" s="63">
        <v>43647</v>
      </c>
      <c r="CP261" s="62">
        <v>211.60000600000001</v>
      </c>
      <c r="CQ261" s="62">
        <v>221.779999</v>
      </c>
      <c r="CR261" s="62">
        <v>208.699997</v>
      </c>
      <c r="CS261" s="62">
        <v>211.08999600000001</v>
      </c>
      <c r="CT261" s="62">
        <v>211.08999600000001</v>
      </c>
      <c r="CU261" s="57">
        <v>14420800</v>
      </c>
    </row>
    <row r="262" spans="2:99" x14ac:dyDescent="0.15">
      <c r="B262" s="63">
        <v>38899</v>
      </c>
      <c r="C262" s="57">
        <v>2.0542859999999998</v>
      </c>
      <c r="D262" s="57">
        <v>2.4510710000000002</v>
      </c>
      <c r="E262" s="57">
        <v>1.7914289999999999</v>
      </c>
      <c r="F262" s="57">
        <v>2.4271430000000001</v>
      </c>
      <c r="G262" s="57">
        <v>2.087107</v>
      </c>
      <c r="H262" s="57">
        <v>17479742000</v>
      </c>
      <c r="I262" s="63">
        <v>38899</v>
      </c>
      <c r="J262" s="57">
        <v>48.189999</v>
      </c>
      <c r="K262" s="57">
        <v>51.900002000000001</v>
      </c>
      <c r="L262" s="57">
        <v>47.59</v>
      </c>
      <c r="M262" s="57">
        <v>51.529998999999997</v>
      </c>
      <c r="N262" s="57">
        <v>38.328220000000002</v>
      </c>
      <c r="O262" s="57">
        <v>241464800</v>
      </c>
      <c r="P262" s="63">
        <v>38899</v>
      </c>
      <c r="Q262" s="57">
        <v>53.240001999999997</v>
      </c>
      <c r="R262" s="57">
        <v>53.869999</v>
      </c>
      <c r="S262" s="57">
        <v>49.73</v>
      </c>
      <c r="T262" s="57">
        <v>52.060001</v>
      </c>
      <c r="U262" s="57">
        <v>40.827007000000002</v>
      </c>
      <c r="V262" s="57">
        <v>101652000</v>
      </c>
      <c r="W262" s="63">
        <v>38899</v>
      </c>
      <c r="X262" s="57">
        <v>21.6</v>
      </c>
      <c r="Y262" s="57">
        <v>22.395</v>
      </c>
      <c r="Z262" s="57">
        <v>21.184999000000001</v>
      </c>
      <c r="AA262" s="57">
        <v>22.25</v>
      </c>
      <c r="AB262" s="57">
        <v>14.057247</v>
      </c>
      <c r="AC262" s="57">
        <v>251795800</v>
      </c>
      <c r="AK262" s="63">
        <v>42491</v>
      </c>
      <c r="AL262" s="62">
        <v>95.790001000000004</v>
      </c>
      <c r="AM262" s="62">
        <v>99.339995999999999</v>
      </c>
      <c r="AN262" s="62">
        <v>92.400002000000001</v>
      </c>
      <c r="AO262" s="62">
        <v>98.639999000000003</v>
      </c>
      <c r="AP262" s="62">
        <v>93.180862000000005</v>
      </c>
      <c r="AQ262" s="57">
        <v>21487900</v>
      </c>
      <c r="AR262" s="63">
        <v>38899</v>
      </c>
      <c r="AS262" s="62">
        <v>30.244225</v>
      </c>
      <c r="AT262" s="62">
        <v>30.603952</v>
      </c>
      <c r="AU262" s="62">
        <v>28.202763000000001</v>
      </c>
      <c r="AV262" s="62">
        <v>30.415095999999998</v>
      </c>
      <c r="AW262" s="62">
        <v>14.711883</v>
      </c>
      <c r="AX262" s="57">
        <v>195358229</v>
      </c>
      <c r="AY262" s="63">
        <v>38899</v>
      </c>
      <c r="AZ262" s="62">
        <v>31.190000999999999</v>
      </c>
      <c r="BA262" s="62">
        <v>32.080002</v>
      </c>
      <c r="BB262" s="62">
        <v>30.540001</v>
      </c>
      <c r="BC262" s="62">
        <v>32</v>
      </c>
      <c r="BD262" s="62">
        <v>20.999313000000001</v>
      </c>
      <c r="BE262" s="57">
        <v>101370800</v>
      </c>
      <c r="BM262" s="63">
        <v>42856</v>
      </c>
      <c r="BN262" s="62">
        <v>69.019997000000004</v>
      </c>
      <c r="BO262" s="62">
        <v>70.160004000000001</v>
      </c>
      <c r="BP262" s="62">
        <v>61.48</v>
      </c>
      <c r="BQ262" s="62">
        <v>66.260002</v>
      </c>
      <c r="BR262" s="62">
        <v>66.260002</v>
      </c>
      <c r="BS262" s="57">
        <v>40695600</v>
      </c>
      <c r="CA262" s="63">
        <v>38899</v>
      </c>
      <c r="CB262" s="62">
        <v>34.322662000000001</v>
      </c>
      <c r="CC262" s="62">
        <v>36.675854000000001</v>
      </c>
      <c r="CD262" s="62">
        <v>33.167267000000002</v>
      </c>
      <c r="CE262" s="62">
        <v>35.626457000000002</v>
      </c>
      <c r="CF262" s="62">
        <v>25.893301000000001</v>
      </c>
      <c r="CG262" s="57">
        <v>68905275</v>
      </c>
      <c r="CO262" s="63">
        <v>43678</v>
      </c>
      <c r="CP262" s="62">
        <v>211.58999600000001</v>
      </c>
      <c r="CQ262" s="62">
        <v>217.009995</v>
      </c>
      <c r="CR262" s="62">
        <v>198.53999300000001</v>
      </c>
      <c r="CS262" s="62">
        <v>203.85000600000001</v>
      </c>
      <c r="CT262" s="62">
        <v>203.85000600000001</v>
      </c>
      <c r="CU262" s="57">
        <v>10949200</v>
      </c>
    </row>
    <row r="263" spans="2:99" x14ac:dyDescent="0.15">
      <c r="B263" s="63">
        <v>38930</v>
      </c>
      <c r="C263" s="57">
        <v>2.4007139999999998</v>
      </c>
      <c r="D263" s="57">
        <v>2.5</v>
      </c>
      <c r="E263" s="57">
        <v>2.2349999999999999</v>
      </c>
      <c r="F263" s="57">
        <v>2.4232140000000002</v>
      </c>
      <c r="G263" s="57">
        <v>2.0837279999999998</v>
      </c>
      <c r="H263" s="57">
        <v>17887646000</v>
      </c>
      <c r="I263" s="63">
        <v>38930</v>
      </c>
      <c r="J263" s="57">
        <v>51.34</v>
      </c>
      <c r="K263" s="57">
        <v>52.75</v>
      </c>
      <c r="L263" s="57">
        <v>50.700001</v>
      </c>
      <c r="M263" s="57">
        <v>51.470001000000003</v>
      </c>
      <c r="N263" s="57">
        <v>38.283596000000003</v>
      </c>
      <c r="O263" s="57">
        <v>248484800</v>
      </c>
      <c r="P263" s="63">
        <v>38930</v>
      </c>
      <c r="Q263" s="57">
        <v>51.919998</v>
      </c>
      <c r="R263" s="57">
        <v>53.720001000000003</v>
      </c>
      <c r="S263" s="57">
        <v>51.189999</v>
      </c>
      <c r="T263" s="57">
        <v>52.540000999999997</v>
      </c>
      <c r="U263" s="57">
        <v>41.318942999999997</v>
      </c>
      <c r="V263" s="57">
        <v>83478800</v>
      </c>
      <c r="W263" s="63">
        <v>38930</v>
      </c>
      <c r="X263" s="57">
        <v>22.25</v>
      </c>
      <c r="Y263" s="57">
        <v>22.700001</v>
      </c>
      <c r="Z263" s="57">
        <v>21.74</v>
      </c>
      <c r="AA263" s="57">
        <v>22.405000999999999</v>
      </c>
      <c r="AB263" s="57">
        <v>14.155177</v>
      </c>
      <c r="AC263" s="57">
        <v>208447600</v>
      </c>
      <c r="AK263" s="63">
        <v>42522</v>
      </c>
      <c r="AL263" s="62">
        <v>98.639999000000003</v>
      </c>
      <c r="AM263" s="62">
        <v>101.699997</v>
      </c>
      <c r="AN263" s="62">
        <v>87.300003000000004</v>
      </c>
      <c r="AO263" s="62">
        <v>93.709998999999996</v>
      </c>
      <c r="AP263" s="62">
        <v>88.874663999999996</v>
      </c>
      <c r="AQ263" s="57">
        <v>30527100</v>
      </c>
      <c r="AR263" s="63">
        <v>38930</v>
      </c>
      <c r="AS263" s="62">
        <v>30.397107999999999</v>
      </c>
      <c r="AT263" s="62">
        <v>31.916965000000001</v>
      </c>
      <c r="AU263" s="62">
        <v>29.317923</v>
      </c>
      <c r="AV263" s="62">
        <v>31.638173999999999</v>
      </c>
      <c r="AW263" s="62">
        <v>15.491963999999999</v>
      </c>
      <c r="AX263" s="57">
        <v>205426023</v>
      </c>
      <c r="AY263" s="63">
        <v>38930</v>
      </c>
      <c r="AZ263" s="62">
        <v>31.860001</v>
      </c>
      <c r="BA263" s="62">
        <v>32.590000000000003</v>
      </c>
      <c r="BB263" s="62">
        <v>31.73</v>
      </c>
      <c r="BC263" s="62">
        <v>32.07</v>
      </c>
      <c r="BD263" s="62">
        <v>21.045255999999998</v>
      </c>
      <c r="BE263" s="57">
        <v>111022100</v>
      </c>
      <c r="BM263" s="63">
        <v>42887</v>
      </c>
      <c r="BN263" s="62">
        <v>66.230002999999996</v>
      </c>
      <c r="BO263" s="62">
        <v>67.580001999999993</v>
      </c>
      <c r="BP263" s="62">
        <v>63</v>
      </c>
      <c r="BQ263" s="62">
        <v>64.760002</v>
      </c>
      <c r="BR263" s="62">
        <v>64.760002</v>
      </c>
      <c r="BS263" s="57">
        <v>29432800</v>
      </c>
      <c r="CA263" s="63">
        <v>38930</v>
      </c>
      <c r="CB263" s="62">
        <v>35.541656000000003</v>
      </c>
      <c r="CC263" s="62">
        <v>36.750053000000001</v>
      </c>
      <c r="CD263" s="62">
        <v>35.191859999999998</v>
      </c>
      <c r="CE263" s="62">
        <v>35.774856999999997</v>
      </c>
      <c r="CF263" s="62">
        <v>26.173922000000001</v>
      </c>
      <c r="CG263" s="57">
        <v>52848418</v>
      </c>
      <c r="CO263" s="63">
        <v>43709</v>
      </c>
      <c r="CP263" s="62">
        <v>202.550003</v>
      </c>
      <c r="CQ263" s="62">
        <v>209.75</v>
      </c>
      <c r="CR263" s="62">
        <v>185.38999899999999</v>
      </c>
      <c r="CS263" s="62">
        <v>188.63000500000001</v>
      </c>
      <c r="CT263" s="62">
        <v>188.63000500000001</v>
      </c>
      <c r="CU263" s="57">
        <v>13192100</v>
      </c>
    </row>
    <row r="264" spans="2:99" x14ac:dyDescent="0.15">
      <c r="B264" s="63">
        <v>38961</v>
      </c>
      <c r="C264" s="57">
        <v>2.4457140000000002</v>
      </c>
      <c r="D264" s="57">
        <v>2.777857</v>
      </c>
      <c r="E264" s="57">
        <v>2.4221430000000002</v>
      </c>
      <c r="F264" s="57">
        <v>2.7492860000000001</v>
      </c>
      <c r="G264" s="57">
        <v>2.3641190000000001</v>
      </c>
      <c r="H264" s="57">
        <v>17721558400</v>
      </c>
      <c r="I264" s="63">
        <v>38961</v>
      </c>
      <c r="J264" s="57">
        <v>51.830002</v>
      </c>
      <c r="K264" s="57">
        <v>54</v>
      </c>
      <c r="L264" s="57">
        <v>50.799999</v>
      </c>
      <c r="M264" s="57">
        <v>53.57</v>
      </c>
      <c r="N264" s="57">
        <v>40.276927999999998</v>
      </c>
      <c r="O264" s="57">
        <v>231381700</v>
      </c>
      <c r="P264" s="63">
        <v>38961</v>
      </c>
      <c r="Q264" s="57">
        <v>52.560001</v>
      </c>
      <c r="R264" s="57">
        <v>56.189999</v>
      </c>
      <c r="S264" s="57">
        <v>51.490001999999997</v>
      </c>
      <c r="T264" s="57">
        <v>56.080002</v>
      </c>
      <c r="U264" s="57">
        <v>44.102898000000003</v>
      </c>
      <c r="V264" s="57">
        <v>95940300</v>
      </c>
      <c r="W264" s="63">
        <v>38961</v>
      </c>
      <c r="X264" s="57">
        <v>22.49</v>
      </c>
      <c r="Y264" s="57">
        <v>22.565000999999999</v>
      </c>
      <c r="Z264" s="57">
        <v>21.969999000000001</v>
      </c>
      <c r="AA264" s="57">
        <v>22.34</v>
      </c>
      <c r="AB264" s="57">
        <v>14.11411</v>
      </c>
      <c r="AC264" s="57">
        <v>203829800</v>
      </c>
      <c r="AK264" s="63">
        <v>42552</v>
      </c>
      <c r="AL264" s="62">
        <v>93.5</v>
      </c>
      <c r="AM264" s="62">
        <v>106.58000199999999</v>
      </c>
      <c r="AN264" s="62">
        <v>90.980002999999996</v>
      </c>
      <c r="AO264" s="62">
        <v>106.010002</v>
      </c>
      <c r="AP264" s="62">
        <v>100.540001</v>
      </c>
      <c r="AQ264" s="57">
        <v>19684000</v>
      </c>
      <c r="AR264" s="63">
        <v>38961</v>
      </c>
      <c r="AS264" s="62">
        <v>31.863005000000001</v>
      </c>
      <c r="AT264" s="62">
        <v>34.174267</v>
      </c>
      <c r="AU264" s="62">
        <v>31.548242999999999</v>
      </c>
      <c r="AV264" s="62">
        <v>33.391852999999998</v>
      </c>
      <c r="AW264" s="62">
        <v>16.350671999999999</v>
      </c>
      <c r="AX264" s="57">
        <v>247213026</v>
      </c>
      <c r="AY264" s="63">
        <v>38961</v>
      </c>
      <c r="AZ264" s="62">
        <v>32.189999</v>
      </c>
      <c r="BA264" s="62">
        <v>33.419998</v>
      </c>
      <c r="BB264" s="62">
        <v>31.26</v>
      </c>
      <c r="BC264" s="62">
        <v>33.220001000000003</v>
      </c>
      <c r="BD264" s="62">
        <v>21.799917000000001</v>
      </c>
      <c r="BE264" s="57">
        <v>99813700</v>
      </c>
      <c r="BM264" s="63">
        <v>42917</v>
      </c>
      <c r="BN264" s="62">
        <v>64.910004000000001</v>
      </c>
      <c r="BO264" s="62">
        <v>66.639999000000003</v>
      </c>
      <c r="BP264" s="62">
        <v>62.110000999999997</v>
      </c>
      <c r="BQ264" s="62">
        <v>64.779999000000004</v>
      </c>
      <c r="BR264" s="62">
        <v>64.779999000000004</v>
      </c>
      <c r="BS264" s="57">
        <v>23226300</v>
      </c>
      <c r="CA264" s="63">
        <v>38961</v>
      </c>
      <c r="CB264" s="62">
        <v>36.029254999999999</v>
      </c>
      <c r="CC264" s="62">
        <v>38.064449000000003</v>
      </c>
      <c r="CD264" s="62">
        <v>35.520457999999998</v>
      </c>
      <c r="CE264" s="62">
        <v>37.375450000000001</v>
      </c>
      <c r="CF264" s="62">
        <v>27.344954999999999</v>
      </c>
      <c r="CG264" s="57">
        <v>49239914</v>
      </c>
      <c r="CO264" s="63">
        <v>43739</v>
      </c>
      <c r="CP264" s="62">
        <v>187.58000200000001</v>
      </c>
      <c r="CQ264" s="62">
        <v>198.570007</v>
      </c>
      <c r="CR264" s="62">
        <v>177.029999</v>
      </c>
      <c r="CS264" s="62">
        <v>190.020004</v>
      </c>
      <c r="CT264" s="62">
        <v>190.020004</v>
      </c>
      <c r="CU264" s="57">
        <v>13453500</v>
      </c>
    </row>
    <row r="265" spans="2:99" x14ac:dyDescent="0.15">
      <c r="B265" s="63">
        <v>38991</v>
      </c>
      <c r="C265" s="57">
        <v>2.6821429999999999</v>
      </c>
      <c r="D265" s="57">
        <v>2.95</v>
      </c>
      <c r="E265" s="57">
        <v>2.592857</v>
      </c>
      <c r="F265" s="57">
        <v>2.8957139999999999</v>
      </c>
      <c r="G265" s="57">
        <v>2.4900329999999999</v>
      </c>
      <c r="H265" s="57">
        <v>14387956800</v>
      </c>
      <c r="I265" s="63">
        <v>38991</v>
      </c>
      <c r="J265" s="57">
        <v>53.529998999999997</v>
      </c>
      <c r="K265" s="57">
        <v>54.869999</v>
      </c>
      <c r="L265" s="57">
        <v>52.75</v>
      </c>
      <c r="M265" s="57">
        <v>53.869999</v>
      </c>
      <c r="N265" s="57">
        <v>40.502499</v>
      </c>
      <c r="O265" s="57">
        <v>240512800</v>
      </c>
      <c r="P265" s="63">
        <v>38991</v>
      </c>
      <c r="Q265" s="57">
        <v>56.080002</v>
      </c>
      <c r="R265" s="57">
        <v>58.43</v>
      </c>
      <c r="S265" s="57">
        <v>55</v>
      </c>
      <c r="T265" s="57">
        <v>57.810001</v>
      </c>
      <c r="U265" s="57">
        <v>45.463420999999997</v>
      </c>
      <c r="V265" s="57">
        <v>141825100</v>
      </c>
      <c r="W265" s="63">
        <v>38991</v>
      </c>
      <c r="X265" s="57">
        <v>22.450001</v>
      </c>
      <c r="Y265" s="57">
        <v>23.75</v>
      </c>
      <c r="Z265" s="57">
        <v>21.860001</v>
      </c>
      <c r="AA265" s="57">
        <v>23.360001</v>
      </c>
      <c r="AB265" s="57">
        <v>14.861414</v>
      </c>
      <c r="AC265" s="57">
        <v>386309000</v>
      </c>
      <c r="AK265" s="63">
        <v>42583</v>
      </c>
      <c r="AL265" s="62">
        <v>106.139999</v>
      </c>
      <c r="AM265" s="62">
        <v>108.980003</v>
      </c>
      <c r="AN265" s="62">
        <v>102.870003</v>
      </c>
      <c r="AO265" s="62">
        <v>108.69000200000001</v>
      </c>
      <c r="AP265" s="62">
        <v>103.081718</v>
      </c>
      <c r="AQ265" s="57">
        <v>15323200</v>
      </c>
      <c r="AR265" s="63">
        <v>38991</v>
      </c>
      <c r="AS265" s="62">
        <v>33.454807000000002</v>
      </c>
      <c r="AT265" s="62">
        <v>35.028621999999999</v>
      </c>
      <c r="AU265" s="62">
        <v>32.375618000000003</v>
      </c>
      <c r="AV265" s="62">
        <v>33.274940000000001</v>
      </c>
      <c r="AW265" s="62">
        <v>16.293427000000001</v>
      </c>
      <c r="AX265" s="57">
        <v>333020817</v>
      </c>
      <c r="AY265" s="63">
        <v>38991</v>
      </c>
      <c r="AZ265" s="62">
        <v>33.32</v>
      </c>
      <c r="BA265" s="62">
        <v>34.150002000000001</v>
      </c>
      <c r="BB265" s="62">
        <v>32.959999000000003</v>
      </c>
      <c r="BC265" s="62">
        <v>33.840000000000003</v>
      </c>
      <c r="BD265" s="62">
        <v>22.429255000000001</v>
      </c>
      <c r="BE265" s="57">
        <v>123606300</v>
      </c>
      <c r="BM265" s="63">
        <v>42948</v>
      </c>
      <c r="BN265" s="62">
        <v>65.029999000000004</v>
      </c>
      <c r="BO265" s="62">
        <v>65.339995999999999</v>
      </c>
      <c r="BP265" s="62">
        <v>55.59</v>
      </c>
      <c r="BQ265" s="62">
        <v>58.560001</v>
      </c>
      <c r="BR265" s="62">
        <v>58.560001</v>
      </c>
      <c r="BS265" s="57">
        <v>36674400</v>
      </c>
      <c r="CA265" s="63">
        <v>38991</v>
      </c>
      <c r="CB265" s="62">
        <v>37.33305</v>
      </c>
      <c r="CC265" s="62">
        <v>38.255245000000002</v>
      </c>
      <c r="CD265" s="62">
        <v>35.255459000000002</v>
      </c>
      <c r="CE265" s="62">
        <v>36.432053000000003</v>
      </c>
      <c r="CF265" s="62">
        <v>26.654747</v>
      </c>
      <c r="CG265" s="57">
        <v>63752144</v>
      </c>
      <c r="CO265" s="63">
        <v>43770</v>
      </c>
      <c r="CP265" s="62">
        <v>191.35000600000001</v>
      </c>
      <c r="CQ265" s="62">
        <v>194.89999399999999</v>
      </c>
      <c r="CR265" s="62">
        <v>182.720001</v>
      </c>
      <c r="CS265" s="62">
        <v>190.740005</v>
      </c>
      <c r="CT265" s="62">
        <v>190.740005</v>
      </c>
      <c r="CU265" s="57">
        <v>12735100</v>
      </c>
    </row>
    <row r="266" spans="2:99" x14ac:dyDescent="0.15">
      <c r="B266" s="63">
        <v>39022</v>
      </c>
      <c r="C266" s="57">
        <v>2.8964289999999999</v>
      </c>
      <c r="D266" s="57">
        <v>3.327143</v>
      </c>
      <c r="E266" s="57">
        <v>2.7782140000000002</v>
      </c>
      <c r="F266" s="57">
        <v>3.273571</v>
      </c>
      <c r="G266" s="57">
        <v>2.814953</v>
      </c>
      <c r="H266" s="57">
        <v>13834884000</v>
      </c>
      <c r="I266" s="63">
        <v>39022</v>
      </c>
      <c r="J266" s="57">
        <v>54.150002000000001</v>
      </c>
      <c r="K266" s="57">
        <v>55.080002</v>
      </c>
      <c r="L266" s="57">
        <v>53.220001000000003</v>
      </c>
      <c r="M266" s="57">
        <v>53.849997999999999</v>
      </c>
      <c r="N266" s="57">
        <v>40.487450000000003</v>
      </c>
      <c r="O266" s="57">
        <v>217510900</v>
      </c>
      <c r="P266" s="63">
        <v>39022</v>
      </c>
      <c r="Q266" s="57">
        <v>58</v>
      </c>
      <c r="R266" s="57">
        <v>59.93</v>
      </c>
      <c r="S266" s="57">
        <v>57</v>
      </c>
      <c r="T266" s="57">
        <v>58.720001000000003</v>
      </c>
      <c r="U266" s="57">
        <v>46.303116000000003</v>
      </c>
      <c r="V266" s="57">
        <v>102996600</v>
      </c>
      <c r="W266" s="63">
        <v>39022</v>
      </c>
      <c r="X266" s="57">
        <v>23.370000999999998</v>
      </c>
      <c r="Y266" s="57">
        <v>23.684999000000001</v>
      </c>
      <c r="Z266" s="57">
        <v>23.08</v>
      </c>
      <c r="AA266" s="57">
        <v>23.415001</v>
      </c>
      <c r="AB266" s="57">
        <v>14.896406000000001</v>
      </c>
      <c r="AC266" s="57">
        <v>303143000</v>
      </c>
      <c r="AK266" s="63">
        <v>42614</v>
      </c>
      <c r="AL266" s="62">
        <v>108.699997</v>
      </c>
      <c r="AM266" s="62">
        <v>110.83000199999999</v>
      </c>
      <c r="AN266" s="62">
        <v>105.410004</v>
      </c>
      <c r="AO266" s="62">
        <v>108.279999</v>
      </c>
      <c r="AP266" s="62">
        <v>103.058983</v>
      </c>
      <c r="AQ266" s="57">
        <v>19812800</v>
      </c>
      <c r="AR266" s="63">
        <v>39022</v>
      </c>
      <c r="AS266" s="62">
        <v>33.499771000000003</v>
      </c>
      <c r="AT266" s="62">
        <v>33.535747999999998</v>
      </c>
      <c r="AU266" s="62">
        <v>31.719114000000001</v>
      </c>
      <c r="AV266" s="62">
        <v>32.618118000000003</v>
      </c>
      <c r="AW266" s="62">
        <v>16.144693</v>
      </c>
      <c r="AX266" s="57">
        <v>269137566</v>
      </c>
      <c r="AY266" s="63">
        <v>39022</v>
      </c>
      <c r="AZ266" s="62">
        <v>33.939999</v>
      </c>
      <c r="BA266" s="62">
        <v>34.060001</v>
      </c>
      <c r="BB266" s="62">
        <v>33.310001</v>
      </c>
      <c r="BC266" s="62">
        <v>33.639999000000003</v>
      </c>
      <c r="BD266" s="62">
        <v>22.296690000000002</v>
      </c>
      <c r="BE266" s="57">
        <v>90135200</v>
      </c>
      <c r="BM266" s="63">
        <v>42979</v>
      </c>
      <c r="BN266" s="62">
        <v>58.68</v>
      </c>
      <c r="BO266" s="62">
        <v>61.689999</v>
      </c>
      <c r="BP266" s="62">
        <v>56.139999000000003</v>
      </c>
      <c r="BQ266" s="62">
        <v>59.389999000000003</v>
      </c>
      <c r="BR266" s="62">
        <v>59.389999000000003</v>
      </c>
      <c r="BS266" s="57">
        <v>39424800</v>
      </c>
      <c r="CA266" s="63">
        <v>39022</v>
      </c>
      <c r="CB266" s="62">
        <v>36.485053999999998</v>
      </c>
      <c r="CC266" s="62">
        <v>38.435448000000001</v>
      </c>
      <c r="CD266" s="62">
        <v>35.509856999999997</v>
      </c>
      <c r="CE266" s="62">
        <v>37.672249000000001</v>
      </c>
      <c r="CF266" s="62">
        <v>27.743877000000001</v>
      </c>
      <c r="CG266" s="57">
        <v>71251890</v>
      </c>
      <c r="CO266" s="63">
        <v>43800</v>
      </c>
      <c r="CP266" s="62">
        <v>190.39999399999999</v>
      </c>
      <c r="CQ266" s="62">
        <v>194.520004</v>
      </c>
      <c r="CR266" s="62">
        <v>182.240005</v>
      </c>
      <c r="CS266" s="62">
        <v>192.679993</v>
      </c>
      <c r="CT266" s="62">
        <v>192.679993</v>
      </c>
      <c r="CU266" s="57">
        <v>12399700</v>
      </c>
    </row>
    <row r="267" spans="2:99" x14ac:dyDescent="0.15">
      <c r="B267" s="63">
        <v>39052</v>
      </c>
      <c r="C267" s="57">
        <v>3.2785709999999999</v>
      </c>
      <c r="D267" s="57">
        <v>3.2974999999999999</v>
      </c>
      <c r="E267" s="57">
        <v>2.7417859999999998</v>
      </c>
      <c r="F267" s="57">
        <v>3.03</v>
      </c>
      <c r="G267" s="57">
        <v>2.6055060000000001</v>
      </c>
      <c r="H267" s="57">
        <v>16890792800</v>
      </c>
      <c r="I267" s="63">
        <v>39052</v>
      </c>
      <c r="J267" s="57">
        <v>53.830002</v>
      </c>
      <c r="K267" s="57">
        <v>54.049999</v>
      </c>
      <c r="L267" s="57">
        <v>51.32</v>
      </c>
      <c r="M267" s="57">
        <v>53.389999000000003</v>
      </c>
      <c r="N267" s="57">
        <v>40.560135000000002</v>
      </c>
      <c r="O267" s="57">
        <v>285404800</v>
      </c>
      <c r="P267" s="63">
        <v>39052</v>
      </c>
      <c r="Q267" s="57">
        <v>58.799999</v>
      </c>
      <c r="R267" s="57">
        <v>62.5</v>
      </c>
      <c r="S267" s="57">
        <v>58</v>
      </c>
      <c r="T267" s="57">
        <v>60.669998</v>
      </c>
      <c r="U267" s="57">
        <v>47.840767</v>
      </c>
      <c r="V267" s="57">
        <v>88634700</v>
      </c>
      <c r="W267" s="63">
        <v>39052</v>
      </c>
      <c r="X267" s="57">
        <v>23.325001</v>
      </c>
      <c r="Y267" s="57">
        <v>24.674999</v>
      </c>
      <c r="Z267" s="57">
        <v>23.114999999999998</v>
      </c>
      <c r="AA267" s="57">
        <v>24.125</v>
      </c>
      <c r="AB267" s="57">
        <v>15.450703000000001</v>
      </c>
      <c r="AC267" s="57">
        <v>308352800</v>
      </c>
      <c r="AK267" s="63">
        <v>42644</v>
      </c>
      <c r="AL267" s="62">
        <v>107.91999800000001</v>
      </c>
      <c r="AM267" s="62">
        <v>110</v>
      </c>
      <c r="AN267" s="62">
        <v>100.410004</v>
      </c>
      <c r="AO267" s="62">
        <v>100.519997</v>
      </c>
      <c r="AP267" s="62">
        <v>95.673141000000001</v>
      </c>
      <c r="AQ267" s="57">
        <v>22569100</v>
      </c>
      <c r="AR267" s="63">
        <v>39052</v>
      </c>
      <c r="AS267" s="62">
        <v>32.795490000000001</v>
      </c>
      <c r="AT267" s="62">
        <v>35.138694999999998</v>
      </c>
      <c r="AU267" s="62">
        <v>32.142009999999999</v>
      </c>
      <c r="AV267" s="62">
        <v>34.765273999999998</v>
      </c>
      <c r="AW267" s="62">
        <v>17.207450999999999</v>
      </c>
      <c r="AX267" s="57">
        <v>226624258</v>
      </c>
      <c r="AY267" s="63">
        <v>39052</v>
      </c>
      <c r="AZ267" s="62">
        <v>33.709999000000003</v>
      </c>
      <c r="BA267" s="62">
        <v>36.849997999999999</v>
      </c>
      <c r="BB267" s="62">
        <v>33.450001</v>
      </c>
      <c r="BC267" s="62">
        <v>36.189999</v>
      </c>
      <c r="BD267" s="62">
        <v>23.986832</v>
      </c>
      <c r="BE267" s="57">
        <v>154812900</v>
      </c>
      <c r="BM267" s="63">
        <v>43009</v>
      </c>
      <c r="BN267" s="62">
        <v>59.549999</v>
      </c>
      <c r="BO267" s="62">
        <v>63.040000999999997</v>
      </c>
      <c r="BP267" s="62">
        <v>53.580002</v>
      </c>
      <c r="BQ267" s="62">
        <v>60.740001999999997</v>
      </c>
      <c r="BR267" s="62">
        <v>60.740001999999997</v>
      </c>
      <c r="BS267" s="57">
        <v>59537800</v>
      </c>
      <c r="CA267" s="63">
        <v>39052</v>
      </c>
      <c r="CB267" s="62">
        <v>37.714649000000001</v>
      </c>
      <c r="CC267" s="62">
        <v>42.982826000000003</v>
      </c>
      <c r="CD267" s="62">
        <v>37.237651999999997</v>
      </c>
      <c r="CE267" s="62">
        <v>41.732033000000001</v>
      </c>
      <c r="CF267" s="62">
        <v>30.733706999999999</v>
      </c>
      <c r="CG267" s="57">
        <v>103587868</v>
      </c>
      <c r="CO267" s="63">
        <v>43831</v>
      </c>
      <c r="CP267" s="62">
        <v>194.91000399999999</v>
      </c>
      <c r="CQ267" s="62">
        <v>216.91999799999999</v>
      </c>
      <c r="CR267" s="62">
        <v>193.199997</v>
      </c>
      <c r="CS267" s="62">
        <v>208.13999899999999</v>
      </c>
      <c r="CT267" s="62">
        <v>208.13999899999999</v>
      </c>
      <c r="CU267" s="57">
        <v>10788200</v>
      </c>
    </row>
    <row r="268" spans="2:99" x14ac:dyDescent="0.15">
      <c r="B268" s="63">
        <v>39083</v>
      </c>
      <c r="C268" s="57">
        <v>3.0817860000000001</v>
      </c>
      <c r="D268" s="57">
        <v>3.4928569999999999</v>
      </c>
      <c r="E268" s="57">
        <v>2.9249999999999998</v>
      </c>
      <c r="F268" s="57">
        <v>3.0617860000000001</v>
      </c>
      <c r="G268" s="57">
        <v>2.632838</v>
      </c>
      <c r="H268" s="57">
        <v>27209781200</v>
      </c>
      <c r="I268" s="63">
        <v>39083</v>
      </c>
      <c r="J268" s="57">
        <v>53.400002000000001</v>
      </c>
      <c r="K268" s="57">
        <v>54.18</v>
      </c>
      <c r="L268" s="57">
        <v>51.349997999999999</v>
      </c>
      <c r="M268" s="57">
        <v>52.580002</v>
      </c>
      <c r="N268" s="57">
        <v>39.944777999999999</v>
      </c>
      <c r="O268" s="57">
        <v>307421400</v>
      </c>
      <c r="P268" s="63">
        <v>39083</v>
      </c>
      <c r="Q268" s="57">
        <v>61.18</v>
      </c>
      <c r="R268" s="57">
        <v>61.900002000000001</v>
      </c>
      <c r="S268" s="57">
        <v>57.139999000000003</v>
      </c>
      <c r="T268" s="57">
        <v>58.220001000000003</v>
      </c>
      <c r="U268" s="57">
        <v>45.908855000000003</v>
      </c>
      <c r="V268" s="57">
        <v>117260700</v>
      </c>
      <c r="W268" s="63">
        <v>39083</v>
      </c>
      <c r="X268" s="57">
        <v>24.18</v>
      </c>
      <c r="Y268" s="57">
        <v>24.5</v>
      </c>
      <c r="Z268" s="57">
        <v>23.745000999999998</v>
      </c>
      <c r="AA268" s="57">
        <v>23.940000999999999</v>
      </c>
      <c r="AB268" s="57">
        <v>15.332222</v>
      </c>
      <c r="AC268" s="57">
        <v>248080400</v>
      </c>
      <c r="AK268" s="63">
        <v>42675</v>
      </c>
      <c r="AL268" s="62">
        <v>101.019997</v>
      </c>
      <c r="AM268" s="62">
        <v>102.660004</v>
      </c>
      <c r="AN268" s="62">
        <v>97.580001999999993</v>
      </c>
      <c r="AO268" s="62">
        <v>100.5</v>
      </c>
      <c r="AP268" s="62">
        <v>95.654128999999998</v>
      </c>
      <c r="AQ268" s="57">
        <v>20648500</v>
      </c>
      <c r="AR268" s="63">
        <v>39083</v>
      </c>
      <c r="AS268" s="62">
        <v>35.129356000000001</v>
      </c>
      <c r="AT268" s="62">
        <v>36.109580999999999</v>
      </c>
      <c r="AU268" s="62">
        <v>34.055779000000001</v>
      </c>
      <c r="AV268" s="62">
        <v>35.960213000000003</v>
      </c>
      <c r="AW268" s="62">
        <v>17.798895000000002</v>
      </c>
      <c r="AX268" s="57">
        <v>289060672</v>
      </c>
      <c r="AY268" s="63">
        <v>39083</v>
      </c>
      <c r="AZ268" s="62">
        <v>35.610000999999997</v>
      </c>
      <c r="BA268" s="62">
        <v>36.290000999999997</v>
      </c>
      <c r="BB268" s="62">
        <v>35.009998000000003</v>
      </c>
      <c r="BC268" s="62">
        <v>35.599997999999999</v>
      </c>
      <c r="BD268" s="62">
        <v>23.85586</v>
      </c>
      <c r="BE268" s="57">
        <v>130760600</v>
      </c>
      <c r="BM268" s="63">
        <v>43040</v>
      </c>
      <c r="BN268" s="62">
        <v>60.849997999999999</v>
      </c>
      <c r="BO268" s="62">
        <v>61.59</v>
      </c>
      <c r="BP268" s="62">
        <v>52.509998000000003</v>
      </c>
      <c r="BQ268" s="62">
        <v>61.060001</v>
      </c>
      <c r="BR268" s="62">
        <v>61.060001</v>
      </c>
      <c r="BS268" s="57">
        <v>44854200</v>
      </c>
      <c r="CA268" s="63">
        <v>39083</v>
      </c>
      <c r="CB268" s="62">
        <v>42.113632000000003</v>
      </c>
      <c r="CC268" s="62">
        <v>43.873226000000003</v>
      </c>
      <c r="CD268" s="62">
        <v>41.392834000000001</v>
      </c>
      <c r="CE268" s="62">
        <v>42.410431000000003</v>
      </c>
      <c r="CF268" s="62">
        <v>31.233324</v>
      </c>
      <c r="CG268" s="57">
        <v>81791743</v>
      </c>
      <c r="CO268" s="63">
        <v>43862</v>
      </c>
      <c r="CP268" s="62">
        <v>208.63000500000001</v>
      </c>
      <c r="CQ268" s="62">
        <v>217.229996</v>
      </c>
      <c r="CR268" s="62">
        <v>183.83999600000001</v>
      </c>
      <c r="CS268" s="62">
        <v>189.75</v>
      </c>
      <c r="CT268" s="62">
        <v>189.75</v>
      </c>
      <c r="CU268" s="57">
        <v>13332200</v>
      </c>
    </row>
    <row r="269" spans="2:99" x14ac:dyDescent="0.15">
      <c r="B269" s="63">
        <v>39114</v>
      </c>
      <c r="C269" s="57">
        <v>3.0796429999999999</v>
      </c>
      <c r="D269" s="57">
        <v>3.243214</v>
      </c>
      <c r="E269" s="57">
        <v>2.9592860000000001</v>
      </c>
      <c r="F269" s="57">
        <v>3.0217860000000001</v>
      </c>
      <c r="G269" s="57">
        <v>2.5984419999999999</v>
      </c>
      <c r="H269" s="57">
        <v>13722354800</v>
      </c>
      <c r="I269" s="63">
        <v>39114</v>
      </c>
      <c r="J269" s="57">
        <v>52.759998000000003</v>
      </c>
      <c r="K269" s="57">
        <v>54.209999000000003</v>
      </c>
      <c r="L269" s="57">
        <v>49</v>
      </c>
      <c r="M269" s="57">
        <v>50.830002</v>
      </c>
      <c r="N269" s="57">
        <v>38.615310999999998</v>
      </c>
      <c r="O269" s="57">
        <v>270187400</v>
      </c>
      <c r="P269" s="63">
        <v>39114</v>
      </c>
      <c r="Q269" s="57">
        <v>58.299999</v>
      </c>
      <c r="R269" s="57">
        <v>59.150002000000001</v>
      </c>
      <c r="S269" s="57">
        <v>54.5</v>
      </c>
      <c r="T269" s="57">
        <v>56.869999</v>
      </c>
      <c r="U269" s="57">
        <v>44.955455999999998</v>
      </c>
      <c r="V269" s="57">
        <v>108102800</v>
      </c>
      <c r="W269" s="63">
        <v>39114</v>
      </c>
      <c r="X269" s="57">
        <v>23.995000999999998</v>
      </c>
      <c r="Y269" s="57">
        <v>24.274999999999999</v>
      </c>
      <c r="Z269" s="57">
        <v>22.780000999999999</v>
      </c>
      <c r="AA269" s="57">
        <v>23.34</v>
      </c>
      <c r="AB269" s="57">
        <v>14.947950000000001</v>
      </c>
      <c r="AC269" s="57">
        <v>329694800</v>
      </c>
      <c r="AK269" s="63">
        <v>42705</v>
      </c>
      <c r="AL269" s="62">
        <v>100.68</v>
      </c>
      <c r="AM269" s="62">
        <v>101.129997</v>
      </c>
      <c r="AN269" s="62">
        <v>93.849997999999999</v>
      </c>
      <c r="AO269" s="62">
        <v>94.269997000000004</v>
      </c>
      <c r="AP269" s="62">
        <v>90.062186999999994</v>
      </c>
      <c r="AQ269" s="57">
        <v>20353400</v>
      </c>
      <c r="AR269" s="63">
        <v>39114</v>
      </c>
      <c r="AS269" s="62">
        <v>36.193600000000004</v>
      </c>
      <c r="AT269" s="62">
        <v>36.193600000000004</v>
      </c>
      <c r="AU269" s="62">
        <v>33.448974999999997</v>
      </c>
      <c r="AV269" s="62">
        <v>34.914642000000001</v>
      </c>
      <c r="AW269" s="62">
        <v>17.470665</v>
      </c>
      <c r="AX269" s="57">
        <v>209554838</v>
      </c>
      <c r="AY269" s="63">
        <v>39114</v>
      </c>
      <c r="AZ269" s="62">
        <v>35.599997999999999</v>
      </c>
      <c r="BA269" s="62">
        <v>36.840000000000003</v>
      </c>
      <c r="BB269" s="62">
        <v>34.770000000000003</v>
      </c>
      <c r="BC269" s="62">
        <v>35.659999999999997</v>
      </c>
      <c r="BD269" s="62">
        <v>23.896076000000001</v>
      </c>
      <c r="BE269" s="57">
        <v>126266800</v>
      </c>
      <c r="BM269" s="63">
        <v>43070</v>
      </c>
      <c r="BN269" s="62">
        <v>61</v>
      </c>
      <c r="BO269" s="62">
        <v>72.930000000000007</v>
      </c>
      <c r="BP269" s="62">
        <v>60.049999</v>
      </c>
      <c r="BQ269" s="62">
        <v>72.25</v>
      </c>
      <c r="BR269" s="62">
        <v>72.25</v>
      </c>
      <c r="BS269" s="57">
        <v>46232600</v>
      </c>
      <c r="CA269" s="63">
        <v>39114</v>
      </c>
      <c r="CB269" s="62">
        <v>42.474029999999999</v>
      </c>
      <c r="CC269" s="62">
        <v>46.067416999999999</v>
      </c>
      <c r="CD269" s="62">
        <v>41.838031999999998</v>
      </c>
      <c r="CE269" s="62">
        <v>43.067627000000002</v>
      </c>
      <c r="CF269" s="62">
        <v>31.888344</v>
      </c>
      <c r="CG269" s="57">
        <v>67086684</v>
      </c>
      <c r="CO269" s="63">
        <v>43891</v>
      </c>
      <c r="CP269" s="62">
        <v>188.270004</v>
      </c>
      <c r="CQ269" s="62">
        <v>199.89999399999999</v>
      </c>
      <c r="CR269" s="62">
        <v>148.770004</v>
      </c>
      <c r="CS269" s="62">
        <v>180.08999600000001</v>
      </c>
      <c r="CT269" s="62">
        <v>180.08999600000001</v>
      </c>
      <c r="CU269" s="57">
        <v>22406000</v>
      </c>
    </row>
    <row r="270" spans="2:99" x14ac:dyDescent="0.15">
      <c r="B270" s="63">
        <v>39142</v>
      </c>
      <c r="C270" s="57">
        <v>3.001071</v>
      </c>
      <c r="D270" s="57">
        <v>3.4582139999999999</v>
      </c>
      <c r="E270" s="57">
        <v>2.9910709999999998</v>
      </c>
      <c r="F270" s="57">
        <v>3.3182140000000002</v>
      </c>
      <c r="G270" s="57">
        <v>2.8533409999999999</v>
      </c>
      <c r="H270" s="57">
        <v>15918644000</v>
      </c>
      <c r="I270" s="63">
        <v>39142</v>
      </c>
      <c r="J270" s="57">
        <v>50.25</v>
      </c>
      <c r="K270" s="57">
        <v>52.150002000000001</v>
      </c>
      <c r="L270" s="57">
        <v>48.360000999999997</v>
      </c>
      <c r="M270" s="57">
        <v>51.02</v>
      </c>
      <c r="N270" s="57">
        <v>39.191668999999997</v>
      </c>
      <c r="O270" s="57">
        <v>380801500</v>
      </c>
      <c r="P270" s="63">
        <v>39142</v>
      </c>
      <c r="Q270" s="57">
        <v>56.200001</v>
      </c>
      <c r="R270" s="57">
        <v>57.91</v>
      </c>
      <c r="S270" s="57">
        <v>53.91</v>
      </c>
      <c r="T270" s="57">
        <v>56.400002000000001</v>
      </c>
      <c r="U270" s="57">
        <v>44.583934999999997</v>
      </c>
      <c r="V270" s="57">
        <v>136389000</v>
      </c>
      <c r="W270" s="63">
        <v>39142</v>
      </c>
      <c r="X270" s="57">
        <v>23.209999</v>
      </c>
      <c r="Y270" s="57">
        <v>24.25</v>
      </c>
      <c r="Z270" s="57">
        <v>22.885000000000002</v>
      </c>
      <c r="AA270" s="57">
        <v>24</v>
      </c>
      <c r="AB270" s="57">
        <v>15.370649</v>
      </c>
      <c r="AC270" s="57">
        <v>497973800</v>
      </c>
      <c r="AK270" s="63">
        <v>42736</v>
      </c>
      <c r="AL270" s="62">
        <v>95.010002</v>
      </c>
      <c r="AM270" s="62">
        <v>104.629997</v>
      </c>
      <c r="AN270" s="62">
        <v>93.510002</v>
      </c>
      <c r="AO270" s="62">
        <v>103.66999800000001</v>
      </c>
      <c r="AP270" s="62">
        <v>99.042625000000001</v>
      </c>
      <c r="AQ270" s="57">
        <v>24308300</v>
      </c>
      <c r="AR270" s="63">
        <v>39142</v>
      </c>
      <c r="AS270" s="62">
        <v>34.541221999999998</v>
      </c>
      <c r="AT270" s="62">
        <v>35.969546999999999</v>
      </c>
      <c r="AU270" s="62">
        <v>33.234256999999999</v>
      </c>
      <c r="AV270" s="62">
        <v>35.400084999999997</v>
      </c>
      <c r="AW270" s="62">
        <v>17.713578999999999</v>
      </c>
      <c r="AX270" s="57">
        <v>307516419</v>
      </c>
      <c r="AY270" s="63">
        <v>39142</v>
      </c>
      <c r="AZ270" s="62">
        <v>35.479999999999997</v>
      </c>
      <c r="BA270" s="62">
        <v>36.189999</v>
      </c>
      <c r="BB270" s="62">
        <v>34.400002000000001</v>
      </c>
      <c r="BC270" s="62">
        <v>34.970001000000003</v>
      </c>
      <c r="BD270" s="62">
        <v>23.433699000000001</v>
      </c>
      <c r="BE270" s="57">
        <v>177382300</v>
      </c>
      <c r="BM270" s="63">
        <v>43101</v>
      </c>
      <c r="BN270" s="62">
        <v>72.269997000000004</v>
      </c>
      <c r="BO270" s="62">
        <v>80.709998999999996</v>
      </c>
      <c r="BP270" s="62">
        <v>71.769997000000004</v>
      </c>
      <c r="BQ270" s="62">
        <v>78.040001000000004</v>
      </c>
      <c r="BR270" s="62">
        <v>78.040001000000004</v>
      </c>
      <c r="BS270" s="57">
        <v>28847100</v>
      </c>
      <c r="CA270" s="63">
        <v>39142</v>
      </c>
      <c r="CB270" s="62">
        <v>42.929828999999998</v>
      </c>
      <c r="CC270" s="62">
        <v>43.852024</v>
      </c>
      <c r="CD270" s="62">
        <v>39.824038999999999</v>
      </c>
      <c r="CE270" s="62">
        <v>42.982826000000003</v>
      </c>
      <c r="CF270" s="62">
        <v>31.825558000000001</v>
      </c>
      <c r="CG270" s="57">
        <v>79224187</v>
      </c>
      <c r="CO270" s="63">
        <v>43922</v>
      </c>
      <c r="CP270" s="62">
        <v>173.429993</v>
      </c>
      <c r="CQ270" s="62">
        <v>219</v>
      </c>
      <c r="CR270" s="62">
        <v>171.720001</v>
      </c>
      <c r="CS270" s="62">
        <v>209.490005</v>
      </c>
      <c r="CT270" s="62">
        <v>209.490005</v>
      </c>
      <c r="CU270" s="57">
        <v>16614500</v>
      </c>
    </row>
    <row r="271" spans="2:99" x14ac:dyDescent="0.15">
      <c r="B271" s="63">
        <v>39173</v>
      </c>
      <c r="C271" s="57">
        <v>3.3621430000000001</v>
      </c>
      <c r="D271" s="57">
        <v>3.660714</v>
      </c>
      <c r="E271" s="57">
        <v>3.2</v>
      </c>
      <c r="F271" s="57">
        <v>3.5642860000000001</v>
      </c>
      <c r="G271" s="57">
        <v>3.06494</v>
      </c>
      <c r="H271" s="57">
        <v>13459740000</v>
      </c>
      <c r="I271" s="63">
        <v>39173</v>
      </c>
      <c r="J271" s="57">
        <v>51.200001</v>
      </c>
      <c r="K271" s="57">
        <v>52.200001</v>
      </c>
      <c r="L271" s="57">
        <v>50.060001</v>
      </c>
      <c r="M271" s="57">
        <v>50.900002000000001</v>
      </c>
      <c r="N271" s="57">
        <v>39.099510000000002</v>
      </c>
      <c r="O271" s="57">
        <v>321763700</v>
      </c>
      <c r="P271" s="63">
        <v>39173</v>
      </c>
      <c r="Q271" s="57">
        <v>56.400002000000001</v>
      </c>
      <c r="R271" s="57">
        <v>62.740001999999997</v>
      </c>
      <c r="S271" s="57">
        <v>55.34</v>
      </c>
      <c r="T271" s="57">
        <v>60.669998</v>
      </c>
      <c r="U271" s="57">
        <v>47.959347000000001</v>
      </c>
      <c r="V271" s="57">
        <v>139656800</v>
      </c>
      <c r="W271" s="63">
        <v>39173</v>
      </c>
      <c r="X271" s="57">
        <v>24.1</v>
      </c>
      <c r="Y271" s="57">
        <v>26.174999</v>
      </c>
      <c r="Z271" s="57">
        <v>24.024999999999999</v>
      </c>
      <c r="AA271" s="57">
        <v>26.094999000000001</v>
      </c>
      <c r="AB271" s="57">
        <v>16.831731999999999</v>
      </c>
      <c r="AC271" s="57">
        <v>414148400</v>
      </c>
      <c r="AK271" s="63">
        <v>42767</v>
      </c>
      <c r="AL271" s="62">
        <v>103.959999</v>
      </c>
      <c r="AM271" s="62">
        <v>114.029999</v>
      </c>
      <c r="AN271" s="62">
        <v>98.25</v>
      </c>
      <c r="AO271" s="62">
        <v>111.370003</v>
      </c>
      <c r="AP271" s="62">
        <v>106.398933</v>
      </c>
      <c r="AQ271" s="57">
        <v>22337200</v>
      </c>
      <c r="AR271" s="63">
        <v>39173</v>
      </c>
      <c r="AS271" s="62">
        <v>34.914642000000001</v>
      </c>
      <c r="AT271" s="62">
        <v>35.932209</v>
      </c>
      <c r="AU271" s="62">
        <v>34.307837999999997</v>
      </c>
      <c r="AV271" s="62">
        <v>35.642806999999998</v>
      </c>
      <c r="AW271" s="62">
        <v>17.835035000000001</v>
      </c>
      <c r="AX271" s="57">
        <v>223816472</v>
      </c>
      <c r="AY271" s="63">
        <v>39173</v>
      </c>
      <c r="AZ271" s="62">
        <v>35.029998999999997</v>
      </c>
      <c r="BA271" s="62">
        <v>35.18</v>
      </c>
      <c r="BB271" s="62">
        <v>34</v>
      </c>
      <c r="BC271" s="62">
        <v>34.349997999999999</v>
      </c>
      <c r="BD271" s="62">
        <v>23.279799000000001</v>
      </c>
      <c r="BE271" s="57">
        <v>167495100</v>
      </c>
      <c r="BM271" s="63">
        <v>43132</v>
      </c>
      <c r="BN271" s="62">
        <v>77.529999000000004</v>
      </c>
      <c r="BO271" s="62">
        <v>78.260002</v>
      </c>
      <c r="BP271" s="62">
        <v>70.5</v>
      </c>
      <c r="BQ271" s="62">
        <v>72.019997000000004</v>
      </c>
      <c r="BR271" s="62">
        <v>72.019997000000004</v>
      </c>
      <c r="BS271" s="57">
        <v>27920400</v>
      </c>
      <c r="CA271" s="63">
        <v>39173</v>
      </c>
      <c r="CB271" s="62">
        <v>42.898029000000001</v>
      </c>
      <c r="CC271" s="62">
        <v>44.859020000000001</v>
      </c>
      <c r="CD271" s="62">
        <v>42.378632000000003</v>
      </c>
      <c r="CE271" s="62">
        <v>42.908627000000003</v>
      </c>
      <c r="CF271" s="62">
        <v>31.770613000000001</v>
      </c>
      <c r="CG271" s="57">
        <v>60643827</v>
      </c>
      <c r="CO271" s="63">
        <v>43952</v>
      </c>
      <c r="CP271" s="62">
        <v>206.179993</v>
      </c>
      <c r="CQ271" s="62">
        <v>219.89999399999999</v>
      </c>
      <c r="CR271" s="62">
        <v>202.53999300000001</v>
      </c>
      <c r="CS271" s="62">
        <v>219.009995</v>
      </c>
      <c r="CT271" s="62">
        <v>219.009995</v>
      </c>
      <c r="CU271" s="57">
        <v>11884200</v>
      </c>
    </row>
    <row r="272" spans="2:99" x14ac:dyDescent="0.15">
      <c r="B272" s="63">
        <v>39203</v>
      </c>
      <c r="C272" s="57">
        <v>3.5567859999999998</v>
      </c>
      <c r="D272" s="57">
        <v>4.3632140000000001</v>
      </c>
      <c r="E272" s="57">
        <v>3.5196429999999999</v>
      </c>
      <c r="F272" s="57">
        <v>4.328214</v>
      </c>
      <c r="G272" s="57">
        <v>3.7218429999999998</v>
      </c>
      <c r="H272" s="57">
        <v>17365068000</v>
      </c>
      <c r="I272" s="63">
        <v>39203</v>
      </c>
      <c r="J272" s="57">
        <v>51</v>
      </c>
      <c r="K272" s="57">
        <v>51.900002000000001</v>
      </c>
      <c r="L272" s="57">
        <v>50.470001000000003</v>
      </c>
      <c r="M272" s="57">
        <v>50.709999000000003</v>
      </c>
      <c r="N272" s="57">
        <v>38.953555999999999</v>
      </c>
      <c r="O272" s="57">
        <v>320333400</v>
      </c>
      <c r="P272" s="63">
        <v>39203</v>
      </c>
      <c r="Q272" s="57">
        <v>60.5</v>
      </c>
      <c r="R272" s="57">
        <v>65.099997999999999</v>
      </c>
      <c r="S272" s="57">
        <v>60.400002000000001</v>
      </c>
      <c r="T272" s="57">
        <v>64.980002999999996</v>
      </c>
      <c r="U272" s="57">
        <v>51.504691999999999</v>
      </c>
      <c r="V272" s="57">
        <v>108627900</v>
      </c>
      <c r="W272" s="63">
        <v>39203</v>
      </c>
      <c r="X272" s="57">
        <v>26.094999000000001</v>
      </c>
      <c r="Y272" s="57">
        <v>26.825001</v>
      </c>
      <c r="Z272" s="57">
        <v>25.575001</v>
      </c>
      <c r="AA272" s="57">
        <v>26.495000999999998</v>
      </c>
      <c r="AB272" s="57">
        <v>17.089735000000001</v>
      </c>
      <c r="AC272" s="57">
        <v>411348800</v>
      </c>
      <c r="AK272" s="63">
        <v>42795</v>
      </c>
      <c r="AL272" s="62">
        <v>112.650002</v>
      </c>
      <c r="AM272" s="62">
        <v>113.800003</v>
      </c>
      <c r="AN272" s="62">
        <v>110.110001</v>
      </c>
      <c r="AO272" s="62">
        <v>112.040001</v>
      </c>
      <c r="AP272" s="62">
        <v>107.412605</v>
      </c>
      <c r="AQ272" s="57">
        <v>20134100</v>
      </c>
      <c r="AR272" s="63">
        <v>39203</v>
      </c>
      <c r="AS272" s="62">
        <v>35.782840999999998</v>
      </c>
      <c r="AT272" s="62">
        <v>41.066715000000002</v>
      </c>
      <c r="AU272" s="62">
        <v>35.708157</v>
      </c>
      <c r="AV272" s="62">
        <v>40.637282999999996</v>
      </c>
      <c r="AW272" s="62">
        <v>20.55312</v>
      </c>
      <c r="AX272" s="57">
        <v>349045897</v>
      </c>
      <c r="AY272" s="63">
        <v>39203</v>
      </c>
      <c r="AZ272" s="62">
        <v>34.349997999999999</v>
      </c>
      <c r="BA272" s="62">
        <v>34.900002000000001</v>
      </c>
      <c r="BB272" s="62">
        <v>34</v>
      </c>
      <c r="BC272" s="62">
        <v>34.580002</v>
      </c>
      <c r="BD272" s="62">
        <v>23.435675</v>
      </c>
      <c r="BE272" s="57">
        <v>151486200</v>
      </c>
      <c r="BM272" s="63">
        <v>43160</v>
      </c>
      <c r="BN272" s="62">
        <v>71.879997000000003</v>
      </c>
      <c r="BO272" s="62">
        <v>73.180000000000007</v>
      </c>
      <c r="BP272" s="62">
        <v>64.620002999999997</v>
      </c>
      <c r="BQ272" s="62">
        <v>65.940002000000007</v>
      </c>
      <c r="BR272" s="62">
        <v>65.940002000000007</v>
      </c>
      <c r="BS272" s="57">
        <v>38220500</v>
      </c>
      <c r="CA272" s="63">
        <v>39203</v>
      </c>
      <c r="CB272" s="62">
        <v>43.067627000000002</v>
      </c>
      <c r="CC272" s="62">
        <v>44.138221999999999</v>
      </c>
      <c r="CD272" s="62">
        <v>41.541232999999998</v>
      </c>
      <c r="CE272" s="62">
        <v>42.993426999999997</v>
      </c>
      <c r="CF272" s="62">
        <v>32.003051999999997</v>
      </c>
      <c r="CG272" s="57">
        <v>88475639</v>
      </c>
      <c r="CO272" s="63">
        <v>43983</v>
      </c>
      <c r="CP272" s="62">
        <v>218.029999</v>
      </c>
      <c r="CQ272" s="62">
        <v>221.300003</v>
      </c>
      <c r="CR272" s="62">
        <v>197.759995</v>
      </c>
      <c r="CS272" s="62">
        <v>206.83000200000001</v>
      </c>
      <c r="CT272" s="62">
        <v>206.83000200000001</v>
      </c>
      <c r="CU272" s="57">
        <v>14658100</v>
      </c>
    </row>
    <row r="273" spans="2:99" x14ac:dyDescent="0.15">
      <c r="B273" s="63">
        <v>39234</v>
      </c>
      <c r="C273" s="57">
        <v>4.3250000000000002</v>
      </c>
      <c r="D273" s="57">
        <v>4.5575000000000001</v>
      </c>
      <c r="E273" s="57">
        <v>4.121429</v>
      </c>
      <c r="F273" s="57">
        <v>4.3585710000000004</v>
      </c>
      <c r="G273" s="57">
        <v>3.7479469999999999</v>
      </c>
      <c r="H273" s="57">
        <v>23279541600</v>
      </c>
      <c r="I273" s="63">
        <v>39234</v>
      </c>
      <c r="J273" s="57">
        <v>50.75</v>
      </c>
      <c r="K273" s="57">
        <v>50.990001999999997</v>
      </c>
      <c r="L273" s="57">
        <v>48.549999</v>
      </c>
      <c r="M273" s="57">
        <v>48.889999000000003</v>
      </c>
      <c r="N273" s="57">
        <v>37.970882000000003</v>
      </c>
      <c r="O273" s="57">
        <v>396038600</v>
      </c>
      <c r="P273" s="63">
        <v>39234</v>
      </c>
      <c r="Q273" s="57">
        <v>65</v>
      </c>
      <c r="R273" s="57">
        <v>65.239998</v>
      </c>
      <c r="S273" s="57">
        <v>60.369999</v>
      </c>
      <c r="T273" s="57">
        <v>61.18</v>
      </c>
      <c r="U273" s="57">
        <v>48.492733000000001</v>
      </c>
      <c r="V273" s="57">
        <v>112275700</v>
      </c>
      <c r="W273" s="63">
        <v>39234</v>
      </c>
      <c r="X273" s="57">
        <v>26.504999000000002</v>
      </c>
      <c r="Y273" s="57">
        <v>26.565000999999999</v>
      </c>
      <c r="Z273" s="57">
        <v>25.514999</v>
      </c>
      <c r="AA273" s="57">
        <v>26.155000999999999</v>
      </c>
      <c r="AB273" s="57">
        <v>16.870429999999999</v>
      </c>
      <c r="AC273" s="57">
        <v>407538000</v>
      </c>
      <c r="AK273" s="63">
        <v>42826</v>
      </c>
      <c r="AL273" s="62">
        <v>112.139999</v>
      </c>
      <c r="AM273" s="62">
        <v>119.66999800000001</v>
      </c>
      <c r="AN273" s="62">
        <v>110.82</v>
      </c>
      <c r="AO273" s="62">
        <v>118.32</v>
      </c>
      <c r="AP273" s="62">
        <v>113.43322000000001</v>
      </c>
      <c r="AQ273" s="57">
        <v>14304000</v>
      </c>
      <c r="AR273" s="63">
        <v>39234</v>
      </c>
      <c r="AS273" s="62">
        <v>40.637282999999996</v>
      </c>
      <c r="AT273" s="62">
        <v>40.805320999999999</v>
      </c>
      <c r="AU273" s="62">
        <v>37.855311999999998</v>
      </c>
      <c r="AV273" s="62">
        <v>38.434113000000004</v>
      </c>
      <c r="AW273" s="62">
        <v>19.43882</v>
      </c>
      <c r="AX273" s="57">
        <v>277385837</v>
      </c>
      <c r="AY273" s="63">
        <v>39234</v>
      </c>
      <c r="AZ273" s="62">
        <v>34.599997999999999</v>
      </c>
      <c r="BA273" s="62">
        <v>34.779998999999997</v>
      </c>
      <c r="BB273" s="62">
        <v>32.740001999999997</v>
      </c>
      <c r="BC273" s="62">
        <v>32.950001</v>
      </c>
      <c r="BD273" s="62">
        <v>22.330985999999999</v>
      </c>
      <c r="BE273" s="57">
        <v>203641100</v>
      </c>
      <c r="BM273" s="63">
        <v>43191</v>
      </c>
      <c r="BN273" s="62">
        <v>65.959998999999996</v>
      </c>
      <c r="BO273" s="62">
        <v>66.269997000000004</v>
      </c>
      <c r="BP273" s="62">
        <v>61.720001000000003</v>
      </c>
      <c r="BQ273" s="62">
        <v>62.790000999999997</v>
      </c>
      <c r="BR273" s="62">
        <v>62.790000999999997</v>
      </c>
      <c r="BS273" s="57">
        <v>31078400</v>
      </c>
      <c r="CA273" s="63">
        <v>39234</v>
      </c>
      <c r="CB273" s="62">
        <v>42.940429999999999</v>
      </c>
      <c r="CC273" s="62">
        <v>45.473820000000003</v>
      </c>
      <c r="CD273" s="62">
        <v>40.778038000000002</v>
      </c>
      <c r="CE273" s="62">
        <v>43.926223999999998</v>
      </c>
      <c r="CF273" s="62">
        <v>32.697395</v>
      </c>
      <c r="CG273" s="57">
        <v>93641793</v>
      </c>
      <c r="CO273" s="63">
        <v>44013</v>
      </c>
      <c r="CP273" s="62">
        <v>206.13000500000001</v>
      </c>
      <c r="CQ273" s="62">
        <v>216.66000399999999</v>
      </c>
      <c r="CR273" s="62">
        <v>196.33999600000001</v>
      </c>
      <c r="CS273" s="62">
        <v>211.679993</v>
      </c>
      <c r="CT273" s="62">
        <v>211.679993</v>
      </c>
      <c r="CU273" s="57">
        <v>14926600</v>
      </c>
    </row>
    <row r="274" spans="2:99" x14ac:dyDescent="0.15">
      <c r="B274" s="63">
        <v>39264</v>
      </c>
      <c r="C274" s="57">
        <v>4.3232140000000001</v>
      </c>
      <c r="D274" s="57">
        <v>5.3185710000000004</v>
      </c>
      <c r="E274" s="57">
        <v>4.2607140000000001</v>
      </c>
      <c r="F274" s="57">
        <v>4.7057140000000004</v>
      </c>
      <c r="G274" s="57">
        <v>4.0464570000000002</v>
      </c>
      <c r="H274" s="57">
        <v>24018573600</v>
      </c>
      <c r="I274" s="63">
        <v>39264</v>
      </c>
      <c r="J274" s="57">
        <v>49.150002000000001</v>
      </c>
      <c r="K274" s="57">
        <v>50.200001</v>
      </c>
      <c r="L274" s="57">
        <v>46.900002000000001</v>
      </c>
      <c r="M274" s="57">
        <v>47.419998</v>
      </c>
      <c r="N274" s="57">
        <v>36.829197000000001</v>
      </c>
      <c r="O274" s="57">
        <v>524912600</v>
      </c>
      <c r="P274" s="63">
        <v>39264</v>
      </c>
      <c r="Q274" s="57">
        <v>61.459999000000003</v>
      </c>
      <c r="R274" s="57">
        <v>65.889999000000003</v>
      </c>
      <c r="S274" s="57">
        <v>58.380001</v>
      </c>
      <c r="T274" s="57">
        <v>58.540000999999997</v>
      </c>
      <c r="U274" s="57">
        <v>46.400196000000001</v>
      </c>
      <c r="V274" s="57">
        <v>168563400</v>
      </c>
      <c r="W274" s="63">
        <v>39264</v>
      </c>
      <c r="X274" s="57">
        <v>26.325001</v>
      </c>
      <c r="Y274" s="57">
        <v>27.245000999999998</v>
      </c>
      <c r="Z274" s="57">
        <v>25.895</v>
      </c>
      <c r="AA274" s="57">
        <v>26.055</v>
      </c>
      <c r="AB274" s="57">
        <v>16.918413000000001</v>
      </c>
      <c r="AC274" s="57">
        <v>419410800</v>
      </c>
      <c r="AK274" s="63">
        <v>42856</v>
      </c>
      <c r="AL274" s="62">
        <v>118.30999799999999</v>
      </c>
      <c r="AM274" s="62">
        <v>119.989998</v>
      </c>
      <c r="AN274" s="62">
        <v>112.550003</v>
      </c>
      <c r="AO274" s="62">
        <v>118.449997</v>
      </c>
      <c r="AP274" s="62">
        <v>113.557869</v>
      </c>
      <c r="AQ274" s="57">
        <v>17622500</v>
      </c>
      <c r="AR274" s="63">
        <v>39264</v>
      </c>
      <c r="AS274" s="62">
        <v>38.630156999999997</v>
      </c>
      <c r="AT274" s="62">
        <v>41.169403000000003</v>
      </c>
      <c r="AU274" s="62">
        <v>37.369869000000001</v>
      </c>
      <c r="AV274" s="62">
        <v>39.787754</v>
      </c>
      <c r="AW274" s="62">
        <v>20.123449000000001</v>
      </c>
      <c r="AX274" s="57">
        <v>315614676</v>
      </c>
      <c r="AY274" s="63">
        <v>39264</v>
      </c>
      <c r="AZ274" s="62">
        <v>33.099997999999999</v>
      </c>
      <c r="BA274" s="62">
        <v>33.5</v>
      </c>
      <c r="BB274" s="62">
        <v>29.34</v>
      </c>
      <c r="BC274" s="62">
        <v>29.950001</v>
      </c>
      <c r="BD274" s="62">
        <v>20.543108</v>
      </c>
      <c r="BE274" s="57">
        <v>254006900</v>
      </c>
      <c r="BM274" s="63">
        <v>43221</v>
      </c>
      <c r="BN274" s="62">
        <v>62.77</v>
      </c>
      <c r="BO274" s="62">
        <v>68.790001000000004</v>
      </c>
      <c r="BP274" s="62">
        <v>61.970001000000003</v>
      </c>
      <c r="BQ274" s="62">
        <v>66.839995999999999</v>
      </c>
      <c r="BR274" s="62">
        <v>66.839995999999999</v>
      </c>
      <c r="BS274" s="57">
        <v>33661100</v>
      </c>
      <c r="CA274" s="63">
        <v>39264</v>
      </c>
      <c r="CB274" s="62">
        <v>43.689999</v>
      </c>
      <c r="CC274" s="62">
        <v>46.93</v>
      </c>
      <c r="CD274" s="62">
        <v>41.75</v>
      </c>
      <c r="CE274" s="62">
        <v>42.549999</v>
      </c>
      <c r="CF274" s="62">
        <v>31.672981</v>
      </c>
      <c r="CG274" s="57">
        <v>146029500</v>
      </c>
      <c r="CO274" s="63">
        <v>44044</v>
      </c>
      <c r="CP274" s="62">
        <v>211.63000500000001</v>
      </c>
      <c r="CQ274" s="62">
        <v>215.75</v>
      </c>
      <c r="CR274" s="62">
        <v>201.509995</v>
      </c>
      <c r="CS274" s="62">
        <v>214.800003</v>
      </c>
      <c r="CT274" s="62">
        <v>214.800003</v>
      </c>
      <c r="CU274" s="57">
        <v>12993500</v>
      </c>
    </row>
    <row r="275" spans="2:99" x14ac:dyDescent="0.15">
      <c r="B275" s="63">
        <v>39295</v>
      </c>
      <c r="C275" s="57">
        <v>4.7728570000000001</v>
      </c>
      <c r="D275" s="57">
        <v>4.9874999999999998</v>
      </c>
      <c r="E275" s="57">
        <v>3.9864289999999998</v>
      </c>
      <c r="F275" s="57">
        <v>4.9457139999999997</v>
      </c>
      <c r="G275" s="57">
        <v>4.2528350000000001</v>
      </c>
      <c r="H275" s="57">
        <v>24360798000</v>
      </c>
      <c r="I275" s="63">
        <v>39295</v>
      </c>
      <c r="J275" s="57">
        <v>47.299999</v>
      </c>
      <c r="K275" s="57">
        <v>52.779998999999997</v>
      </c>
      <c r="L275" s="57">
        <v>46.52</v>
      </c>
      <c r="M275" s="57">
        <v>50.68</v>
      </c>
      <c r="N275" s="57">
        <v>39.361111000000001</v>
      </c>
      <c r="O275" s="57">
        <v>831819900</v>
      </c>
      <c r="P275" s="63">
        <v>39295</v>
      </c>
      <c r="Q275" s="57">
        <v>58.450001</v>
      </c>
      <c r="R275" s="57">
        <v>63.880001</v>
      </c>
      <c r="S275" s="57">
        <v>55.5</v>
      </c>
      <c r="T275" s="57">
        <v>58.619999</v>
      </c>
      <c r="U275" s="57">
        <v>46.576675000000002</v>
      </c>
      <c r="V275" s="57">
        <v>244395000</v>
      </c>
      <c r="W275" s="63">
        <v>39295</v>
      </c>
      <c r="X275" s="57">
        <v>26.18</v>
      </c>
      <c r="Y275" s="57">
        <v>28.424999</v>
      </c>
      <c r="Z275" s="57">
        <v>26.09</v>
      </c>
      <c r="AA275" s="57">
        <v>26.889999</v>
      </c>
      <c r="AB275" s="57">
        <v>17.460602000000002</v>
      </c>
      <c r="AC275" s="57">
        <v>464685000</v>
      </c>
      <c r="AK275" s="63">
        <v>42887</v>
      </c>
      <c r="AL275" s="62">
        <v>118.57</v>
      </c>
      <c r="AM275" s="62">
        <v>122.989998</v>
      </c>
      <c r="AN275" s="62">
        <v>115.589996</v>
      </c>
      <c r="AO275" s="62">
        <v>121.68</v>
      </c>
      <c r="AP275" s="62">
        <v>117.04825599999999</v>
      </c>
      <c r="AQ275" s="57">
        <v>15670100</v>
      </c>
      <c r="AR275" s="63">
        <v>39295</v>
      </c>
      <c r="AS275" s="62">
        <v>39.675727999999999</v>
      </c>
      <c r="AT275" s="62">
        <v>40.870669999999997</v>
      </c>
      <c r="AU275" s="62">
        <v>36.660373999999997</v>
      </c>
      <c r="AV275" s="62">
        <v>39.096930999999998</v>
      </c>
      <c r="AW275" s="62">
        <v>19.966684000000001</v>
      </c>
      <c r="AX275" s="57">
        <v>315727151</v>
      </c>
      <c r="AY275" s="63">
        <v>39295</v>
      </c>
      <c r="AZ275" s="62">
        <v>29.92</v>
      </c>
      <c r="BA275" s="62">
        <v>33.479999999999997</v>
      </c>
      <c r="BB275" s="62">
        <v>29.09</v>
      </c>
      <c r="BC275" s="62">
        <v>32.349997999999999</v>
      </c>
      <c r="BD275" s="62">
        <v>22.189295000000001</v>
      </c>
      <c r="BE275" s="57">
        <v>303246000</v>
      </c>
      <c r="BM275" s="63">
        <v>43252</v>
      </c>
      <c r="BN275" s="62">
        <v>67.120002999999997</v>
      </c>
      <c r="BO275" s="62">
        <v>73.5</v>
      </c>
      <c r="BP275" s="62">
        <v>66.139999000000003</v>
      </c>
      <c r="BQ275" s="62">
        <v>69.440002000000007</v>
      </c>
      <c r="BR275" s="62">
        <v>69.440002000000007</v>
      </c>
      <c r="BS275" s="57">
        <v>35036600</v>
      </c>
      <c r="CA275" s="63">
        <v>39295</v>
      </c>
      <c r="CB275" s="62">
        <v>42</v>
      </c>
      <c r="CC275" s="62">
        <v>46.41</v>
      </c>
      <c r="CD275" s="62">
        <v>38.299999</v>
      </c>
      <c r="CE275" s="62">
        <v>40.43</v>
      </c>
      <c r="CF275" s="62">
        <v>30.257522999999999</v>
      </c>
      <c r="CG275" s="57">
        <v>196014400</v>
      </c>
      <c r="CO275" s="63">
        <v>44075</v>
      </c>
      <c r="CP275" s="62">
        <v>215.36999499999999</v>
      </c>
      <c r="CQ275" s="62">
        <v>220.509995</v>
      </c>
      <c r="CR275" s="62">
        <v>194.949997</v>
      </c>
      <c r="CS275" s="62">
        <v>204.85000600000001</v>
      </c>
      <c r="CT275" s="62">
        <v>204.85000600000001</v>
      </c>
      <c r="CU275" s="57">
        <v>16561600</v>
      </c>
    </row>
    <row r="276" spans="2:99" x14ac:dyDescent="0.15">
      <c r="B276" s="63">
        <v>39326</v>
      </c>
      <c r="C276" s="57">
        <v>4.9978569999999998</v>
      </c>
      <c r="D276" s="57">
        <v>5.5357139999999996</v>
      </c>
      <c r="E276" s="57">
        <v>4.6428570000000002</v>
      </c>
      <c r="F276" s="57">
        <v>5.481071</v>
      </c>
      <c r="G276" s="57">
        <v>4.71319</v>
      </c>
      <c r="H276" s="57">
        <v>20931223600</v>
      </c>
      <c r="I276" s="63">
        <v>39326</v>
      </c>
      <c r="J276" s="57">
        <v>50.619999</v>
      </c>
      <c r="K276" s="57">
        <v>51.93</v>
      </c>
      <c r="L276" s="57">
        <v>48.599997999999999</v>
      </c>
      <c r="M276" s="57">
        <v>50.27</v>
      </c>
      <c r="N276" s="57">
        <v>39.042675000000003</v>
      </c>
      <c r="O276" s="57">
        <v>430843600</v>
      </c>
      <c r="P276" s="63">
        <v>39326</v>
      </c>
      <c r="Q276" s="57">
        <v>58.73</v>
      </c>
      <c r="R276" s="57">
        <v>62.27</v>
      </c>
      <c r="S276" s="57">
        <v>57.32</v>
      </c>
      <c r="T276" s="57">
        <v>59.369999</v>
      </c>
      <c r="U276" s="57">
        <v>47.172584999999998</v>
      </c>
      <c r="V276" s="57">
        <v>136541600</v>
      </c>
      <c r="W276" s="63">
        <v>39326</v>
      </c>
      <c r="X276" s="57">
        <v>26.834999</v>
      </c>
      <c r="Y276" s="57">
        <v>28.889999</v>
      </c>
      <c r="Z276" s="57">
        <v>26.6</v>
      </c>
      <c r="AA276" s="57">
        <v>28.735001</v>
      </c>
      <c r="AB276" s="57">
        <v>18.658621</v>
      </c>
      <c r="AC276" s="57">
        <v>337784600</v>
      </c>
      <c r="AK276" s="63">
        <v>42917</v>
      </c>
      <c r="AL276" s="62">
        <v>122.07</v>
      </c>
      <c r="AM276" s="62">
        <v>135.199997</v>
      </c>
      <c r="AN276" s="62">
        <v>121.529999</v>
      </c>
      <c r="AO276" s="62">
        <v>131.63000500000001</v>
      </c>
      <c r="AP276" s="62">
        <v>126.619484</v>
      </c>
      <c r="AQ276" s="57">
        <v>16828200</v>
      </c>
      <c r="AR276" s="63">
        <v>39326</v>
      </c>
      <c r="AS276" s="62">
        <v>39.180950000000003</v>
      </c>
      <c r="AT276" s="62">
        <v>41.776211000000004</v>
      </c>
      <c r="AU276" s="62">
        <v>38.228732999999998</v>
      </c>
      <c r="AV276" s="62">
        <v>41.337440000000001</v>
      </c>
      <c r="AW276" s="62">
        <v>21.110904999999999</v>
      </c>
      <c r="AX276" s="57">
        <v>219282687</v>
      </c>
      <c r="AY276" s="63">
        <v>39326</v>
      </c>
      <c r="AZ276" s="62">
        <v>32.299999</v>
      </c>
      <c r="BA276" s="62">
        <v>34.169998</v>
      </c>
      <c r="BB276" s="62">
        <v>31.030000999999999</v>
      </c>
      <c r="BC276" s="62">
        <v>32.529998999999997</v>
      </c>
      <c r="BD276" s="62">
        <v>22.312771000000001</v>
      </c>
      <c r="BE276" s="57">
        <v>152832300</v>
      </c>
      <c r="BM276" s="63">
        <v>43282</v>
      </c>
      <c r="BN276" s="62">
        <v>69.279999000000004</v>
      </c>
      <c r="BO276" s="62">
        <v>72.129997000000003</v>
      </c>
      <c r="BP276" s="62">
        <v>68.639999000000003</v>
      </c>
      <c r="BQ276" s="62">
        <v>70.279999000000004</v>
      </c>
      <c r="BR276" s="62">
        <v>70.279999000000004</v>
      </c>
      <c r="BS276" s="57">
        <v>21185800</v>
      </c>
      <c r="CA276" s="63">
        <v>39326</v>
      </c>
      <c r="CB276" s="62">
        <v>40.689999</v>
      </c>
      <c r="CC276" s="62">
        <v>45.23</v>
      </c>
      <c r="CD276" s="62">
        <v>39.110000999999997</v>
      </c>
      <c r="CE276" s="62">
        <v>44.139999000000003</v>
      </c>
      <c r="CF276" s="62">
        <v>33.034045999999996</v>
      </c>
      <c r="CG276" s="57">
        <v>100267200</v>
      </c>
      <c r="CO276" s="63">
        <v>44105</v>
      </c>
      <c r="CP276" s="62">
        <v>206.520004</v>
      </c>
      <c r="CQ276" s="62">
        <v>218.020004</v>
      </c>
      <c r="CR276" s="62">
        <v>188.35000600000001</v>
      </c>
      <c r="CS276" s="62">
        <v>190.699997</v>
      </c>
      <c r="CT276" s="62">
        <v>190.699997</v>
      </c>
      <c r="CU276" s="57">
        <v>12525800</v>
      </c>
    </row>
    <row r="277" spans="2:99" x14ac:dyDescent="0.15">
      <c r="B277" s="63">
        <v>39356</v>
      </c>
      <c r="C277" s="57">
        <v>5.5225</v>
      </c>
      <c r="D277" s="57">
        <v>6.79</v>
      </c>
      <c r="E277" s="57">
        <v>5.461786</v>
      </c>
      <c r="F277" s="57">
        <v>6.7839289999999997</v>
      </c>
      <c r="G277" s="57">
        <v>5.8335189999999999</v>
      </c>
      <c r="H277" s="57">
        <v>23277791600</v>
      </c>
      <c r="I277" s="63">
        <v>39356</v>
      </c>
      <c r="J277" s="57">
        <v>50.040000999999997</v>
      </c>
      <c r="K277" s="57">
        <v>52.959999000000003</v>
      </c>
      <c r="L277" s="57">
        <v>46.450001</v>
      </c>
      <c r="M277" s="57">
        <v>48.279998999999997</v>
      </c>
      <c r="N277" s="57">
        <v>37.972900000000003</v>
      </c>
      <c r="O277" s="57">
        <v>536301700</v>
      </c>
      <c r="P277" s="63">
        <v>39356</v>
      </c>
      <c r="Q277" s="57">
        <v>59.150002000000001</v>
      </c>
      <c r="R277" s="57">
        <v>63.630001</v>
      </c>
      <c r="S277" s="57">
        <v>55.599997999999999</v>
      </c>
      <c r="T277" s="57">
        <v>60.950001</v>
      </c>
      <c r="U277" s="57">
        <v>48.427975000000004</v>
      </c>
      <c r="V277" s="57">
        <v>190447900</v>
      </c>
      <c r="W277" s="63">
        <v>39356</v>
      </c>
      <c r="X277" s="57">
        <v>28.805</v>
      </c>
      <c r="Y277" s="57">
        <v>31.075001</v>
      </c>
      <c r="Z277" s="57">
        <v>28.459999</v>
      </c>
      <c r="AA277" s="57">
        <v>30.879999000000002</v>
      </c>
      <c r="AB277" s="57">
        <v>20.174685</v>
      </c>
      <c r="AC277" s="57">
        <v>368842400</v>
      </c>
      <c r="AK277" s="63">
        <v>42948</v>
      </c>
      <c r="AL277" s="62">
        <v>131.759995</v>
      </c>
      <c r="AM277" s="62">
        <v>135.03999300000001</v>
      </c>
      <c r="AN277" s="62">
        <v>126.279999</v>
      </c>
      <c r="AO277" s="62">
        <v>134.029999</v>
      </c>
      <c r="AP277" s="62">
        <v>128.92816199999999</v>
      </c>
      <c r="AQ277" s="57">
        <v>19544100</v>
      </c>
      <c r="AR277" s="63">
        <v>39356</v>
      </c>
      <c r="AS277" s="62">
        <v>41.505482000000001</v>
      </c>
      <c r="AT277" s="62">
        <v>43.167194000000002</v>
      </c>
      <c r="AU277" s="62">
        <v>40.618609999999997</v>
      </c>
      <c r="AV277" s="62">
        <v>43.008491999999997</v>
      </c>
      <c r="AW277" s="62">
        <v>21.964300000000001</v>
      </c>
      <c r="AX277" s="57">
        <v>275806592</v>
      </c>
      <c r="AY277" s="63">
        <v>39356</v>
      </c>
      <c r="AZ277" s="62">
        <v>32.509998000000003</v>
      </c>
      <c r="BA277" s="62">
        <v>34.099997999999999</v>
      </c>
      <c r="BB277" s="62">
        <v>30.9</v>
      </c>
      <c r="BC277" s="62">
        <v>33.159999999999997</v>
      </c>
      <c r="BD277" s="62">
        <v>23.025179000000001</v>
      </c>
      <c r="BE277" s="57">
        <v>198818500</v>
      </c>
      <c r="BM277" s="63">
        <v>43313</v>
      </c>
      <c r="BN277" s="62">
        <v>69.769997000000004</v>
      </c>
      <c r="BO277" s="62">
        <v>74.720000999999996</v>
      </c>
      <c r="BP277" s="62">
        <v>65.540001000000004</v>
      </c>
      <c r="BQ277" s="62">
        <v>69.290001000000004</v>
      </c>
      <c r="BR277" s="62">
        <v>69.290001000000004</v>
      </c>
      <c r="BS277" s="57">
        <v>32232300</v>
      </c>
      <c r="CA277" s="63">
        <v>39356</v>
      </c>
      <c r="CB277" s="62">
        <v>44.240001999999997</v>
      </c>
      <c r="CC277" s="62">
        <v>49</v>
      </c>
      <c r="CD277" s="62">
        <v>42.93</v>
      </c>
      <c r="CE277" s="62">
        <v>48.849997999999999</v>
      </c>
      <c r="CF277" s="62">
        <v>36.558990000000001</v>
      </c>
      <c r="CG277" s="57">
        <v>132912800</v>
      </c>
      <c r="CO277" s="63">
        <v>44136</v>
      </c>
      <c r="CP277" s="62">
        <v>193.259995</v>
      </c>
      <c r="CQ277" s="62">
        <v>211.83999600000001</v>
      </c>
      <c r="CR277" s="62">
        <v>187.83000200000001</v>
      </c>
      <c r="CS277" s="62">
        <v>200.720001</v>
      </c>
      <c r="CT277" s="62">
        <v>200.720001</v>
      </c>
      <c r="CU277" s="57">
        <v>12820200</v>
      </c>
    </row>
    <row r="278" spans="2:99" x14ac:dyDescent="0.15">
      <c r="B278" s="63">
        <v>39387</v>
      </c>
      <c r="C278" s="57">
        <v>6.7357139999999998</v>
      </c>
      <c r="D278" s="57">
        <v>6.8814289999999998</v>
      </c>
      <c r="E278" s="57">
        <v>5.3796429999999997</v>
      </c>
      <c r="F278" s="57">
        <v>6.5078569999999996</v>
      </c>
      <c r="G278" s="57">
        <v>5.5961259999999999</v>
      </c>
      <c r="H278" s="57">
        <v>26199790400</v>
      </c>
      <c r="I278" s="63">
        <v>39387</v>
      </c>
      <c r="J278" s="57">
        <v>46.75</v>
      </c>
      <c r="K278" s="57">
        <v>47</v>
      </c>
      <c r="L278" s="57">
        <v>41.73</v>
      </c>
      <c r="M278" s="57">
        <v>46.130001</v>
      </c>
      <c r="N278" s="57">
        <v>36.281891000000002</v>
      </c>
      <c r="O278" s="57">
        <v>770417600</v>
      </c>
      <c r="P278" s="63">
        <v>39387</v>
      </c>
      <c r="Q278" s="57">
        <v>60.330002</v>
      </c>
      <c r="R278" s="57">
        <v>60.490001999999997</v>
      </c>
      <c r="S278" s="57">
        <v>53.360000999999997</v>
      </c>
      <c r="T278" s="57">
        <v>58.98</v>
      </c>
      <c r="U278" s="57">
        <v>46.978938999999997</v>
      </c>
      <c r="V278" s="57">
        <v>221983200</v>
      </c>
      <c r="W278" s="63">
        <v>39387</v>
      </c>
      <c r="X278" s="57">
        <v>30.815000999999999</v>
      </c>
      <c r="Y278" s="57">
        <v>31.725000000000001</v>
      </c>
      <c r="Z278" s="57">
        <v>29.825001</v>
      </c>
      <c r="AA278" s="57">
        <v>31.049999</v>
      </c>
      <c r="AB278" s="57">
        <v>20.285748000000002</v>
      </c>
      <c r="AC278" s="57">
        <v>386323600</v>
      </c>
      <c r="AK278" s="63">
        <v>42979</v>
      </c>
      <c r="AL278" s="62">
        <v>134.63999899999999</v>
      </c>
      <c r="AM278" s="62">
        <v>139.94000199999999</v>
      </c>
      <c r="AN278" s="62">
        <v>132.279999</v>
      </c>
      <c r="AO278" s="62">
        <v>139.21000699999999</v>
      </c>
      <c r="AP278" s="62">
        <v>134.30290199999999</v>
      </c>
      <c r="AQ278" s="57">
        <v>12718300</v>
      </c>
      <c r="AR278" s="63">
        <v>39387</v>
      </c>
      <c r="AS278" s="62">
        <v>42.793773999999999</v>
      </c>
      <c r="AT278" s="62">
        <v>42.905799999999999</v>
      </c>
      <c r="AU278" s="62">
        <v>38.060696</v>
      </c>
      <c r="AV278" s="62">
        <v>40.338546999999998</v>
      </c>
      <c r="AW278" s="62">
        <v>20.797658999999999</v>
      </c>
      <c r="AX278" s="57">
        <v>282656173</v>
      </c>
      <c r="AY278" s="63">
        <v>39387</v>
      </c>
      <c r="AZ278" s="62">
        <v>32.400002000000001</v>
      </c>
      <c r="BA278" s="62">
        <v>33.770000000000003</v>
      </c>
      <c r="BB278" s="62">
        <v>30.209999</v>
      </c>
      <c r="BC278" s="62">
        <v>33.090000000000003</v>
      </c>
      <c r="BD278" s="62">
        <v>22.976568</v>
      </c>
      <c r="BE278" s="57">
        <v>291273400</v>
      </c>
      <c r="BM278" s="63">
        <v>43344</v>
      </c>
      <c r="BN278" s="62">
        <v>69.440002000000007</v>
      </c>
      <c r="BO278" s="62">
        <v>72</v>
      </c>
      <c r="BP278" s="62">
        <v>66.190002000000007</v>
      </c>
      <c r="BQ278" s="62">
        <v>71.629997000000003</v>
      </c>
      <c r="BR278" s="62">
        <v>71.629997000000003</v>
      </c>
      <c r="BS278" s="57">
        <v>28193300</v>
      </c>
      <c r="CA278" s="63">
        <v>39387</v>
      </c>
      <c r="CB278" s="62">
        <v>48.049999</v>
      </c>
      <c r="CC278" s="62">
        <v>48.450001</v>
      </c>
      <c r="CD278" s="62">
        <v>43.5</v>
      </c>
      <c r="CE278" s="62">
        <v>47.959999000000003</v>
      </c>
      <c r="CF278" s="62">
        <v>36.082858999999999</v>
      </c>
      <c r="CG278" s="57">
        <v>171535800</v>
      </c>
      <c r="CO278" s="63">
        <v>44166</v>
      </c>
      <c r="CP278" s="62">
        <v>201</v>
      </c>
      <c r="CQ278" s="62">
        <v>219.529999</v>
      </c>
      <c r="CR278" s="62">
        <v>198.94000199999999</v>
      </c>
      <c r="CS278" s="62">
        <v>216.39999399999999</v>
      </c>
      <c r="CT278" s="62">
        <v>216.39999399999999</v>
      </c>
      <c r="CU278" s="57">
        <v>12433900</v>
      </c>
    </row>
    <row r="279" spans="2:99" x14ac:dyDescent="0.15">
      <c r="B279" s="63">
        <v>39417</v>
      </c>
      <c r="C279" s="57">
        <v>6.4950000000000001</v>
      </c>
      <c r="D279" s="57">
        <v>7.2485710000000001</v>
      </c>
      <c r="E279" s="57">
        <v>6.3210709999999999</v>
      </c>
      <c r="F279" s="57">
        <v>7.0742859999999999</v>
      </c>
      <c r="G279" s="57">
        <v>6.0831989999999996</v>
      </c>
      <c r="H279" s="57">
        <v>17252678800</v>
      </c>
      <c r="I279" s="63">
        <v>39417</v>
      </c>
      <c r="J279" s="57">
        <v>46.25</v>
      </c>
      <c r="K279" s="57">
        <v>47</v>
      </c>
      <c r="L279" s="57">
        <v>40.610000999999997</v>
      </c>
      <c r="M279" s="57">
        <v>41.259998000000003</v>
      </c>
      <c r="N279" s="57">
        <v>32.451552999999997</v>
      </c>
      <c r="O279" s="57">
        <v>590402900</v>
      </c>
      <c r="P279" s="63">
        <v>39417</v>
      </c>
      <c r="Q279" s="57">
        <v>58.490001999999997</v>
      </c>
      <c r="R279" s="57">
        <v>59.790000999999997</v>
      </c>
      <c r="S279" s="57">
        <v>50.369999</v>
      </c>
      <c r="T279" s="57">
        <v>52.02</v>
      </c>
      <c r="U279" s="57">
        <v>41.435161999999998</v>
      </c>
      <c r="V279" s="57">
        <v>188658600</v>
      </c>
      <c r="W279" s="63">
        <v>39417</v>
      </c>
      <c r="X279" s="57">
        <v>31.049999</v>
      </c>
      <c r="Y279" s="57">
        <v>32.159999999999997</v>
      </c>
      <c r="Z279" s="57">
        <v>30.610001</v>
      </c>
      <c r="AA279" s="57">
        <v>30.684999000000001</v>
      </c>
      <c r="AB279" s="57">
        <v>20.156109000000001</v>
      </c>
      <c r="AC279" s="57">
        <v>302636400</v>
      </c>
      <c r="AK279" s="63">
        <v>43009</v>
      </c>
      <c r="AL279" s="62">
        <v>139.520004</v>
      </c>
      <c r="AM279" s="62">
        <v>148</v>
      </c>
      <c r="AN279" s="62">
        <v>139.33000200000001</v>
      </c>
      <c r="AO279" s="62">
        <v>142.41000399999999</v>
      </c>
      <c r="AP279" s="62">
        <v>137.390106</v>
      </c>
      <c r="AQ279" s="57">
        <v>15002000</v>
      </c>
      <c r="AR279" s="63">
        <v>39417</v>
      </c>
      <c r="AS279" s="62">
        <v>40.217185999999998</v>
      </c>
      <c r="AT279" s="62">
        <v>42.672412999999999</v>
      </c>
      <c r="AU279" s="62">
        <v>39.862437999999997</v>
      </c>
      <c r="AV279" s="62">
        <v>40.786651999999997</v>
      </c>
      <c r="AW279" s="62">
        <v>21.028697999999999</v>
      </c>
      <c r="AX279" s="57">
        <v>243903951</v>
      </c>
      <c r="AY279" s="63">
        <v>39417</v>
      </c>
      <c r="AZ279" s="62">
        <v>33.25</v>
      </c>
      <c r="BA279" s="62">
        <v>34.209999000000003</v>
      </c>
      <c r="BB279" s="62">
        <v>31</v>
      </c>
      <c r="BC279" s="62">
        <v>31.74</v>
      </c>
      <c r="BD279" s="62">
        <v>22.039176999999999</v>
      </c>
      <c r="BE279" s="57">
        <v>222882700</v>
      </c>
      <c r="BM279" s="63">
        <v>43374</v>
      </c>
      <c r="BN279" s="62">
        <v>73</v>
      </c>
      <c r="BO279" s="62">
        <v>75.430000000000007</v>
      </c>
      <c r="BP279" s="62">
        <v>63.93</v>
      </c>
      <c r="BQ279" s="62">
        <v>67.339995999999999</v>
      </c>
      <c r="BR279" s="62">
        <v>67.339995999999999</v>
      </c>
      <c r="BS279" s="57">
        <v>37485300</v>
      </c>
      <c r="CA279" s="63">
        <v>39417</v>
      </c>
      <c r="CB279" s="62">
        <v>48</v>
      </c>
      <c r="CC279" s="62">
        <v>50.259998000000003</v>
      </c>
      <c r="CD279" s="62">
        <v>46.389999000000003</v>
      </c>
      <c r="CE279" s="62">
        <v>48.759998000000003</v>
      </c>
      <c r="CF279" s="62">
        <v>36.684742</v>
      </c>
      <c r="CG279" s="57">
        <v>108638300</v>
      </c>
      <c r="CO279" s="63">
        <v>44197</v>
      </c>
      <c r="CP279" s="62">
        <v>216.91999799999999</v>
      </c>
      <c r="CQ279" s="62">
        <v>217.80999800000001</v>
      </c>
      <c r="CR279" s="62">
        <v>190.88000500000001</v>
      </c>
      <c r="CS279" s="62">
        <v>194.070007</v>
      </c>
      <c r="CT279" s="62">
        <v>194.070007</v>
      </c>
      <c r="CU279" s="57">
        <v>12397400</v>
      </c>
    </row>
    <row r="280" spans="2:99" x14ac:dyDescent="0.15">
      <c r="B280" s="63">
        <v>39448</v>
      </c>
      <c r="C280" s="57">
        <v>7.1167860000000003</v>
      </c>
      <c r="D280" s="57">
        <v>7.1521429999999997</v>
      </c>
      <c r="E280" s="57">
        <v>4.5049999999999999</v>
      </c>
      <c r="F280" s="57">
        <v>4.8342859999999996</v>
      </c>
      <c r="G280" s="57">
        <v>4.1570159999999996</v>
      </c>
      <c r="H280" s="57">
        <v>35173888400</v>
      </c>
      <c r="I280" s="63">
        <v>39448</v>
      </c>
      <c r="J280" s="57">
        <v>41.529998999999997</v>
      </c>
      <c r="K280" s="57">
        <v>44.5</v>
      </c>
      <c r="L280" s="57">
        <v>33.119999</v>
      </c>
      <c r="M280" s="57">
        <v>44.150002000000001</v>
      </c>
      <c r="N280" s="57">
        <v>35.228881999999999</v>
      </c>
      <c r="O280" s="57">
        <v>1200792800</v>
      </c>
      <c r="P280" s="63">
        <v>39448</v>
      </c>
      <c r="Q280" s="57">
        <v>52.09</v>
      </c>
      <c r="R280" s="57">
        <v>52.32</v>
      </c>
      <c r="S280" s="57">
        <v>41.150002000000001</v>
      </c>
      <c r="T280" s="57">
        <v>49.130001</v>
      </c>
      <c r="U280" s="57">
        <v>39.133194000000003</v>
      </c>
      <c r="V280" s="57">
        <v>344053700</v>
      </c>
      <c r="W280" s="63">
        <v>39448</v>
      </c>
      <c r="X280" s="57">
        <v>30.725000000000001</v>
      </c>
      <c r="Y280" s="57">
        <v>32.794998</v>
      </c>
      <c r="Z280" s="57">
        <v>28.245000999999998</v>
      </c>
      <c r="AA280" s="57">
        <v>29.5</v>
      </c>
      <c r="AB280" s="57">
        <v>19.377707999999998</v>
      </c>
      <c r="AC280" s="57">
        <v>549924400</v>
      </c>
      <c r="AK280" s="63">
        <v>43040</v>
      </c>
      <c r="AL280" s="62">
        <v>143.78999300000001</v>
      </c>
      <c r="AM280" s="62">
        <v>153.41999799999999</v>
      </c>
      <c r="AN280" s="62">
        <v>140.14999399999999</v>
      </c>
      <c r="AO280" s="62">
        <v>151.820007</v>
      </c>
      <c r="AP280" s="62">
        <v>146.468414</v>
      </c>
      <c r="AQ280" s="57">
        <v>15785000</v>
      </c>
      <c r="AR280" s="63">
        <v>39448</v>
      </c>
      <c r="AS280" s="62">
        <v>40.982697000000002</v>
      </c>
      <c r="AT280" s="62">
        <v>41.374783000000001</v>
      </c>
      <c r="AU280" s="62">
        <v>33.047550000000001</v>
      </c>
      <c r="AV280" s="62">
        <v>36.249614999999999</v>
      </c>
      <c r="AW280" s="62">
        <v>18.689506999999999</v>
      </c>
      <c r="AX280" s="57">
        <v>432514792</v>
      </c>
      <c r="AY280" s="63">
        <v>39448</v>
      </c>
      <c r="AZ280" s="62">
        <v>31.790001</v>
      </c>
      <c r="BA280" s="62">
        <v>34.5</v>
      </c>
      <c r="BB280" s="62">
        <v>27.860001</v>
      </c>
      <c r="BC280" s="62">
        <v>33.590000000000003</v>
      </c>
      <c r="BD280" s="62">
        <v>23.632411999999999</v>
      </c>
      <c r="BE280" s="57">
        <v>368168500</v>
      </c>
      <c r="BM280" s="63">
        <v>43405</v>
      </c>
      <c r="BN280" s="62">
        <v>67.75</v>
      </c>
      <c r="BO280" s="62">
        <v>79.110000999999997</v>
      </c>
      <c r="BP280" s="62">
        <v>58.68</v>
      </c>
      <c r="BQ280" s="62">
        <v>66.059997999999993</v>
      </c>
      <c r="BR280" s="62">
        <v>66.059997999999993</v>
      </c>
      <c r="BS280" s="57">
        <v>44524300</v>
      </c>
      <c r="CA280" s="63">
        <v>39448</v>
      </c>
      <c r="CB280" s="62">
        <v>48.82</v>
      </c>
      <c r="CC280" s="62">
        <v>49.400002000000001</v>
      </c>
      <c r="CD280" s="62">
        <v>41.560001</v>
      </c>
      <c r="CE280" s="62">
        <v>46.52</v>
      </c>
      <c r="CF280" s="62">
        <v>34.999476999999999</v>
      </c>
      <c r="CG280" s="57">
        <v>213500400</v>
      </c>
      <c r="CO280" s="63">
        <v>44228</v>
      </c>
      <c r="CP280" s="62">
        <v>195.470001</v>
      </c>
      <c r="CQ280" s="62">
        <v>209.13000500000001</v>
      </c>
      <c r="CR280" s="62">
        <v>187.61999499999999</v>
      </c>
      <c r="CS280" s="62">
        <v>194.029999</v>
      </c>
      <c r="CT280" s="62">
        <v>194.029999</v>
      </c>
      <c r="CU280" s="57">
        <v>12393100</v>
      </c>
    </row>
    <row r="281" spans="2:99" x14ac:dyDescent="0.15">
      <c r="B281" s="63">
        <v>39479</v>
      </c>
      <c r="C281" s="57">
        <v>4.8657139999999997</v>
      </c>
      <c r="D281" s="57">
        <v>4.8782139999999998</v>
      </c>
      <c r="E281" s="57">
        <v>4.1228569999999998</v>
      </c>
      <c r="F281" s="57">
        <v>4.4649999999999999</v>
      </c>
      <c r="G281" s="57">
        <v>3.839467</v>
      </c>
      <c r="H281" s="57">
        <v>24865954400</v>
      </c>
      <c r="I281" s="63">
        <v>39479</v>
      </c>
      <c r="J281" s="57">
        <v>44.119999</v>
      </c>
      <c r="K281" s="57">
        <v>45.080002</v>
      </c>
      <c r="L281" s="57">
        <v>39.540000999999997</v>
      </c>
      <c r="M281" s="57">
        <v>39.740001999999997</v>
      </c>
      <c r="N281" s="57">
        <v>31.709972</v>
      </c>
      <c r="O281" s="57">
        <v>786919400</v>
      </c>
      <c r="P281" s="63">
        <v>39479</v>
      </c>
      <c r="Q281" s="57">
        <v>48.880001</v>
      </c>
      <c r="R281" s="57">
        <v>50.040000999999997</v>
      </c>
      <c r="S281" s="57">
        <v>42.139999000000003</v>
      </c>
      <c r="T281" s="57">
        <v>42.299999</v>
      </c>
      <c r="U281" s="57">
        <v>33.809921000000003</v>
      </c>
      <c r="V281" s="57">
        <v>199425300</v>
      </c>
      <c r="W281" s="63">
        <v>39479</v>
      </c>
      <c r="X281" s="57">
        <v>29.645</v>
      </c>
      <c r="Y281" s="57">
        <v>30.25</v>
      </c>
      <c r="Z281" s="57">
        <v>28.655000999999999</v>
      </c>
      <c r="AA281" s="57">
        <v>29.23</v>
      </c>
      <c r="AB281" s="57">
        <v>19.200355999999999</v>
      </c>
      <c r="AC281" s="57">
        <v>377515800</v>
      </c>
      <c r="AK281" s="63">
        <v>43070</v>
      </c>
      <c r="AL281" s="62">
        <v>151.820007</v>
      </c>
      <c r="AM281" s="62">
        <v>153.86000100000001</v>
      </c>
      <c r="AN281" s="62">
        <v>145.11999499999999</v>
      </c>
      <c r="AO281" s="62">
        <v>147.61000100000001</v>
      </c>
      <c r="AP281" s="62">
        <v>142.776398</v>
      </c>
      <c r="AQ281" s="57">
        <v>13693000</v>
      </c>
      <c r="AR281" s="63">
        <v>39479</v>
      </c>
      <c r="AS281" s="62">
        <v>36.641705000000002</v>
      </c>
      <c r="AT281" s="62">
        <v>36.865752999999998</v>
      </c>
      <c r="AU281" s="62">
        <v>31.087101000000001</v>
      </c>
      <c r="AV281" s="62">
        <v>33.906410000000001</v>
      </c>
      <c r="AW281" s="62">
        <v>17.656535999999999</v>
      </c>
      <c r="AX281" s="57">
        <v>422515503</v>
      </c>
      <c r="AY281" s="63">
        <v>39479</v>
      </c>
      <c r="AZ281" s="62">
        <v>34.029998999999997</v>
      </c>
      <c r="BA281" s="62">
        <v>34.349997999999999</v>
      </c>
      <c r="BB281" s="62">
        <v>31.709999</v>
      </c>
      <c r="BC281" s="62">
        <v>32.020000000000003</v>
      </c>
      <c r="BD281" s="62">
        <v>22.527830000000002</v>
      </c>
      <c r="BE281" s="57">
        <v>212832500</v>
      </c>
      <c r="BM281" s="63">
        <v>43435</v>
      </c>
      <c r="BN281" s="62">
        <v>66.739998</v>
      </c>
      <c r="BO281" s="62">
        <v>66.739998</v>
      </c>
      <c r="BP281" s="62">
        <v>48.25</v>
      </c>
      <c r="BQ281" s="62">
        <v>51.459999000000003</v>
      </c>
      <c r="BR281" s="62">
        <v>51.459999000000003</v>
      </c>
      <c r="BS281" s="57">
        <v>34135000</v>
      </c>
      <c r="CA281" s="63">
        <v>39479</v>
      </c>
      <c r="CB281" s="62">
        <v>46.549999</v>
      </c>
      <c r="CC281" s="62">
        <v>48.099997999999999</v>
      </c>
      <c r="CD281" s="62">
        <v>43.619999</v>
      </c>
      <c r="CE281" s="62">
        <v>43.869999</v>
      </c>
      <c r="CF281" s="62">
        <v>33.183632000000003</v>
      </c>
      <c r="CG281" s="57">
        <v>129585000</v>
      </c>
      <c r="CO281" s="63">
        <v>44256</v>
      </c>
      <c r="CP281" s="62">
        <v>195.58000200000001</v>
      </c>
      <c r="CQ281" s="62">
        <v>201.38000500000001</v>
      </c>
      <c r="CR281" s="62">
        <v>184.60000600000001</v>
      </c>
      <c r="CS281" s="62">
        <v>198.759995</v>
      </c>
      <c r="CT281" s="62">
        <v>198.759995</v>
      </c>
      <c r="CU281" s="57">
        <v>16342200</v>
      </c>
    </row>
    <row r="282" spans="2:99" x14ac:dyDescent="0.15">
      <c r="B282" s="63">
        <v>39508</v>
      </c>
      <c r="C282" s="57">
        <v>4.444286</v>
      </c>
      <c r="D282" s="57">
        <v>5.2050000000000001</v>
      </c>
      <c r="E282" s="57">
        <v>4.2142860000000004</v>
      </c>
      <c r="F282" s="57">
        <v>5.125</v>
      </c>
      <c r="G282" s="57">
        <v>4.4070020000000003</v>
      </c>
      <c r="H282" s="57">
        <v>22927273600</v>
      </c>
      <c r="I282" s="63">
        <v>39508</v>
      </c>
      <c r="J282" s="57">
        <v>39.740001999999997</v>
      </c>
      <c r="K282" s="57">
        <v>43.459999000000003</v>
      </c>
      <c r="L282" s="57">
        <v>34.25</v>
      </c>
      <c r="M282" s="57">
        <v>37.909999999999997</v>
      </c>
      <c r="N282" s="57">
        <v>30.249763000000002</v>
      </c>
      <c r="O282" s="57">
        <v>1054992300</v>
      </c>
      <c r="P282" s="63">
        <v>39508</v>
      </c>
      <c r="Q282" s="57">
        <v>42.200001</v>
      </c>
      <c r="R282" s="57">
        <v>48.75</v>
      </c>
      <c r="S282" s="57">
        <v>39.5</v>
      </c>
      <c r="T282" s="57">
        <v>43.720001000000003</v>
      </c>
      <c r="U282" s="57">
        <v>34.944915999999999</v>
      </c>
      <c r="V282" s="57">
        <v>231292900</v>
      </c>
      <c r="W282" s="63">
        <v>39508</v>
      </c>
      <c r="X282" s="57">
        <v>29.174999</v>
      </c>
      <c r="Y282" s="57">
        <v>30.950001</v>
      </c>
      <c r="Z282" s="57">
        <v>28.375</v>
      </c>
      <c r="AA282" s="57">
        <v>30.434999000000001</v>
      </c>
      <c r="AB282" s="57">
        <v>19.991882</v>
      </c>
      <c r="AC282" s="57">
        <v>386203200</v>
      </c>
      <c r="AK282" s="63">
        <v>43101</v>
      </c>
      <c r="AL282" s="62">
        <v>147.96000699999999</v>
      </c>
      <c r="AM282" s="62">
        <v>167.229996</v>
      </c>
      <c r="AN282" s="62">
        <v>145.5</v>
      </c>
      <c r="AO282" s="62">
        <v>161.78999300000001</v>
      </c>
      <c r="AP282" s="62">
        <v>156.49208100000001</v>
      </c>
      <c r="AQ282" s="57">
        <v>14614200</v>
      </c>
      <c r="AR282" s="63">
        <v>39508</v>
      </c>
      <c r="AS282" s="62">
        <v>33.915748999999998</v>
      </c>
      <c r="AT282" s="62">
        <v>34.802616</v>
      </c>
      <c r="AU282" s="62">
        <v>30.947068999999999</v>
      </c>
      <c r="AV282" s="62">
        <v>34.027774999999998</v>
      </c>
      <c r="AW282" s="62">
        <v>17.719736000000001</v>
      </c>
      <c r="AX282" s="57">
        <v>337808965</v>
      </c>
      <c r="AY282" s="63">
        <v>39508</v>
      </c>
      <c r="AZ282" s="62">
        <v>32.020000000000003</v>
      </c>
      <c r="BA282" s="62">
        <v>35.009998000000003</v>
      </c>
      <c r="BB282" s="62">
        <v>30.190000999999999</v>
      </c>
      <c r="BC282" s="62">
        <v>32.360000999999997</v>
      </c>
      <c r="BD282" s="62">
        <v>22.767040000000001</v>
      </c>
      <c r="BE282" s="57">
        <v>316991700</v>
      </c>
      <c r="BM282" s="63">
        <v>43466</v>
      </c>
      <c r="BN282" s="62">
        <v>51.200001</v>
      </c>
      <c r="BO282" s="62">
        <v>58</v>
      </c>
      <c r="BP282" s="62">
        <v>50.630001</v>
      </c>
      <c r="BQ282" s="62">
        <v>56.130001</v>
      </c>
      <c r="BR282" s="62">
        <v>56.130001</v>
      </c>
      <c r="BS282" s="57">
        <v>32584900</v>
      </c>
      <c r="CA282" s="63">
        <v>39508</v>
      </c>
      <c r="CB282" s="62">
        <v>43.759998000000003</v>
      </c>
      <c r="CC282" s="62">
        <v>47.380001</v>
      </c>
      <c r="CD282" s="62">
        <v>38.700001</v>
      </c>
      <c r="CE282" s="62">
        <v>41.73</v>
      </c>
      <c r="CF282" s="62">
        <v>31.564910999999999</v>
      </c>
      <c r="CG282" s="57">
        <v>202635700</v>
      </c>
      <c r="CO282" s="63">
        <v>44287</v>
      </c>
      <c r="CP282" s="62">
        <v>200.08999600000001</v>
      </c>
      <c r="CQ282" s="62">
        <v>221.14999399999999</v>
      </c>
      <c r="CR282" s="62">
        <v>200.08999600000001</v>
      </c>
      <c r="CS282" s="62">
        <v>218.770004</v>
      </c>
      <c r="CT282" s="62">
        <v>218.770004</v>
      </c>
      <c r="CU282" s="57">
        <v>11970100</v>
      </c>
    </row>
    <row r="283" spans="2:99" x14ac:dyDescent="0.15">
      <c r="B283" s="63">
        <v>39539</v>
      </c>
      <c r="C283" s="57">
        <v>5.2249999999999996</v>
      </c>
      <c r="D283" s="57">
        <v>6.4285709999999998</v>
      </c>
      <c r="E283" s="57">
        <v>5.1289290000000003</v>
      </c>
      <c r="F283" s="57">
        <v>6.2125000000000004</v>
      </c>
      <c r="G283" s="57">
        <v>5.3421469999999998</v>
      </c>
      <c r="H283" s="57">
        <v>22786982400</v>
      </c>
      <c r="I283" s="63">
        <v>39539</v>
      </c>
      <c r="J283" s="57">
        <v>39.259998000000003</v>
      </c>
      <c r="K283" s="57">
        <v>41.5</v>
      </c>
      <c r="L283" s="57">
        <v>35.270000000000003</v>
      </c>
      <c r="M283" s="57">
        <v>37.540000999999997</v>
      </c>
      <c r="N283" s="57">
        <v>30.457166999999998</v>
      </c>
      <c r="O283" s="57">
        <v>808565100</v>
      </c>
      <c r="P283" s="63">
        <v>39539</v>
      </c>
      <c r="Q283" s="57">
        <v>44.900002000000001</v>
      </c>
      <c r="R283" s="57">
        <v>48.970001000000003</v>
      </c>
      <c r="S283" s="57">
        <v>42.110000999999997</v>
      </c>
      <c r="T283" s="57">
        <v>48.02</v>
      </c>
      <c r="U283" s="57">
        <v>38.381858999999999</v>
      </c>
      <c r="V283" s="57">
        <v>198222200</v>
      </c>
      <c r="W283" s="63">
        <v>39539</v>
      </c>
      <c r="X283" s="57">
        <v>30.504999000000002</v>
      </c>
      <c r="Y283" s="57">
        <v>30.92</v>
      </c>
      <c r="Z283" s="57">
        <v>29.184999000000001</v>
      </c>
      <c r="AA283" s="57">
        <v>29.434999000000001</v>
      </c>
      <c r="AB283" s="57">
        <v>19.459358000000002</v>
      </c>
      <c r="AC283" s="57">
        <v>395178800</v>
      </c>
      <c r="AK283" s="63">
        <v>43132</v>
      </c>
      <c r="AL283" s="62">
        <v>161.66999799999999</v>
      </c>
      <c r="AM283" s="62">
        <v>171.64999399999999</v>
      </c>
      <c r="AN283" s="62">
        <v>147.33999600000001</v>
      </c>
      <c r="AO283" s="62">
        <v>166.88000500000001</v>
      </c>
      <c r="AP283" s="62">
        <v>161.41540499999999</v>
      </c>
      <c r="AQ283" s="57">
        <v>20020200</v>
      </c>
      <c r="AR283" s="63">
        <v>39539</v>
      </c>
      <c r="AS283" s="62">
        <v>34.870711999999997</v>
      </c>
      <c r="AT283" s="62">
        <v>36.624564999999997</v>
      </c>
      <c r="AU283" s="62">
        <v>32.629157999999997</v>
      </c>
      <c r="AV283" s="62">
        <v>36.089970000000001</v>
      </c>
      <c r="AW283" s="62">
        <v>18.793614999999999</v>
      </c>
      <c r="AX283" s="57">
        <v>319447290</v>
      </c>
      <c r="AY283" s="63">
        <v>39539</v>
      </c>
      <c r="AZ283" s="62">
        <v>32.959999000000003</v>
      </c>
      <c r="BA283" s="62">
        <v>35.049999</v>
      </c>
      <c r="BB283" s="62">
        <v>31.16</v>
      </c>
      <c r="BC283" s="62">
        <v>33.889999000000003</v>
      </c>
      <c r="BD283" s="62">
        <v>24.146193</v>
      </c>
      <c r="BE283" s="57">
        <v>262628400</v>
      </c>
      <c r="BM283" s="63">
        <v>43497</v>
      </c>
      <c r="BN283" s="62">
        <v>56</v>
      </c>
      <c r="BO283" s="62">
        <v>59.970001000000003</v>
      </c>
      <c r="BP283" s="62">
        <v>54.810001</v>
      </c>
      <c r="BQ283" s="62">
        <v>56.900002000000001</v>
      </c>
      <c r="BR283" s="62">
        <v>56.900002000000001</v>
      </c>
      <c r="BS283" s="57">
        <v>31227800</v>
      </c>
      <c r="CA283" s="63">
        <v>39539</v>
      </c>
      <c r="CB283" s="62">
        <v>43.220001000000003</v>
      </c>
      <c r="CC283" s="62">
        <v>45.32</v>
      </c>
      <c r="CD283" s="62">
        <v>40.380001</v>
      </c>
      <c r="CE283" s="62">
        <v>43.529998999999997</v>
      </c>
      <c r="CF283" s="62">
        <v>32.926453000000002</v>
      </c>
      <c r="CG283" s="57">
        <v>219778900</v>
      </c>
      <c r="CO283" s="63">
        <v>44317</v>
      </c>
      <c r="CP283" s="62">
        <v>219.800003</v>
      </c>
      <c r="CQ283" s="62">
        <v>226.179993</v>
      </c>
      <c r="CR283" s="62">
        <v>214.88999899999999</v>
      </c>
      <c r="CS283" s="62">
        <v>219.91999799999999</v>
      </c>
      <c r="CT283" s="62">
        <v>219.91999799999999</v>
      </c>
      <c r="CU283" s="57">
        <v>10111400</v>
      </c>
    </row>
    <row r="284" spans="2:99" x14ac:dyDescent="0.15">
      <c r="B284" s="63">
        <v>39569</v>
      </c>
      <c r="C284" s="57">
        <v>6.2485710000000001</v>
      </c>
      <c r="D284" s="57">
        <v>6.8657139999999997</v>
      </c>
      <c r="E284" s="57">
        <v>6.1428570000000002</v>
      </c>
      <c r="F284" s="57">
        <v>6.7410709999999998</v>
      </c>
      <c r="G284" s="57">
        <v>5.7966670000000002</v>
      </c>
      <c r="H284" s="57">
        <v>18588214400</v>
      </c>
      <c r="I284" s="63">
        <v>39569</v>
      </c>
      <c r="J284" s="57">
        <v>37.659999999999997</v>
      </c>
      <c r="K284" s="57">
        <v>40.650002000000001</v>
      </c>
      <c r="L284" s="57">
        <v>33.25</v>
      </c>
      <c r="M284" s="57">
        <v>34.009998000000003</v>
      </c>
      <c r="N284" s="57">
        <v>27.593178000000002</v>
      </c>
      <c r="O284" s="57">
        <v>795643500</v>
      </c>
      <c r="P284" s="63">
        <v>39569</v>
      </c>
      <c r="Q284" s="57">
        <v>48.330002</v>
      </c>
      <c r="R284" s="57">
        <v>52.630001</v>
      </c>
      <c r="S284" s="57">
        <v>45.049999</v>
      </c>
      <c r="T284" s="57">
        <v>46.349997999999999</v>
      </c>
      <c r="U284" s="57">
        <v>37.191108999999997</v>
      </c>
      <c r="V284" s="57">
        <v>204823400</v>
      </c>
      <c r="W284" s="63">
        <v>39569</v>
      </c>
      <c r="X284" s="57">
        <v>29.305</v>
      </c>
      <c r="Y284" s="57">
        <v>29.75</v>
      </c>
      <c r="Z284" s="57">
        <v>27.915001</v>
      </c>
      <c r="AA284" s="57">
        <v>28.629999000000002</v>
      </c>
      <c r="AB284" s="57">
        <v>18.927166</v>
      </c>
      <c r="AC284" s="57">
        <v>441352400</v>
      </c>
      <c r="AK284" s="63">
        <v>43160</v>
      </c>
      <c r="AL284" s="62">
        <v>166.720001</v>
      </c>
      <c r="AM284" s="62">
        <v>171.679993</v>
      </c>
      <c r="AN284" s="62">
        <v>156.320007</v>
      </c>
      <c r="AO284" s="62">
        <v>161.300003</v>
      </c>
      <c r="AP284" s="62">
        <v>156.43029799999999</v>
      </c>
      <c r="AQ284" s="57">
        <v>15545800</v>
      </c>
      <c r="AR284" s="63">
        <v>39569</v>
      </c>
      <c r="AS284" s="62">
        <v>36.024315000000001</v>
      </c>
      <c r="AT284" s="62">
        <v>37.459285999999999</v>
      </c>
      <c r="AU284" s="62">
        <v>34.467421999999999</v>
      </c>
      <c r="AV284" s="62">
        <v>36.080589000000003</v>
      </c>
      <c r="AW284" s="62">
        <v>19.007254</v>
      </c>
      <c r="AX284" s="57">
        <v>264204184</v>
      </c>
      <c r="AY284" s="63">
        <v>39569</v>
      </c>
      <c r="AZ284" s="62">
        <v>33.889999000000003</v>
      </c>
      <c r="BA284" s="62">
        <v>35.25</v>
      </c>
      <c r="BB284" s="62">
        <v>32.310001</v>
      </c>
      <c r="BC284" s="62">
        <v>33.189999</v>
      </c>
      <c r="BD284" s="62">
        <v>23.647451</v>
      </c>
      <c r="BE284" s="57">
        <v>218410600</v>
      </c>
      <c r="BM284" s="63">
        <v>43525</v>
      </c>
      <c r="BN284" s="62">
        <v>57.259998000000003</v>
      </c>
      <c r="BO284" s="62">
        <v>58.18</v>
      </c>
      <c r="BP284" s="62">
        <v>49.48</v>
      </c>
      <c r="BQ284" s="62">
        <v>54.290000999999997</v>
      </c>
      <c r="BR284" s="62">
        <v>54.290000999999997</v>
      </c>
      <c r="BS284" s="57">
        <v>43475400</v>
      </c>
      <c r="CA284" s="63">
        <v>39569</v>
      </c>
      <c r="CB284" s="62">
        <v>43.529998999999997</v>
      </c>
      <c r="CC284" s="62">
        <v>46.889999000000003</v>
      </c>
      <c r="CD284" s="62">
        <v>42.400002000000001</v>
      </c>
      <c r="CE284" s="62">
        <v>44.529998999999997</v>
      </c>
      <c r="CF284" s="62">
        <v>33.874741</v>
      </c>
      <c r="CG284" s="57">
        <v>118116900</v>
      </c>
      <c r="CO284" s="63">
        <v>44348</v>
      </c>
      <c r="CP284" s="62">
        <v>220.63000500000001</v>
      </c>
      <c r="CQ284" s="62">
        <v>231.429993</v>
      </c>
      <c r="CR284" s="62">
        <v>214.03999300000001</v>
      </c>
      <c r="CS284" s="62">
        <v>227.69000199999999</v>
      </c>
      <c r="CT284" s="62">
        <v>227.69000199999999</v>
      </c>
      <c r="CU284" s="57">
        <v>13017200</v>
      </c>
    </row>
    <row r="285" spans="2:99" x14ac:dyDescent="0.15">
      <c r="B285" s="63">
        <v>39600</v>
      </c>
      <c r="C285" s="57">
        <v>6.7357139999999998</v>
      </c>
      <c r="D285" s="57">
        <v>6.7839289999999997</v>
      </c>
      <c r="E285" s="57">
        <v>5.8624999999999998</v>
      </c>
      <c r="F285" s="57">
        <v>5.98</v>
      </c>
      <c r="G285" s="57">
        <v>5.14222</v>
      </c>
      <c r="H285" s="57">
        <v>19475794800</v>
      </c>
      <c r="I285" s="63">
        <v>39600</v>
      </c>
      <c r="J285" s="57">
        <v>33.840000000000003</v>
      </c>
      <c r="K285" s="57">
        <v>33.939999</v>
      </c>
      <c r="L285" s="57">
        <v>22.440000999999999</v>
      </c>
      <c r="M285" s="57">
        <v>23.870000999999998</v>
      </c>
      <c r="N285" s="57">
        <v>19.366344000000002</v>
      </c>
      <c r="O285" s="57">
        <v>1417669000</v>
      </c>
      <c r="P285" s="63">
        <v>39600</v>
      </c>
      <c r="Q285" s="57">
        <v>46.25</v>
      </c>
      <c r="R285" s="57">
        <v>47.470001000000003</v>
      </c>
      <c r="S285" s="57">
        <v>37.610000999999997</v>
      </c>
      <c r="T285" s="57">
        <v>37.669998</v>
      </c>
      <c r="U285" s="57">
        <v>30.226299000000001</v>
      </c>
      <c r="V285" s="57">
        <v>299867500</v>
      </c>
      <c r="W285" s="63">
        <v>39600</v>
      </c>
      <c r="X285" s="57">
        <v>28.524999999999999</v>
      </c>
      <c r="Y285" s="57">
        <v>29.299999</v>
      </c>
      <c r="Z285" s="57">
        <v>25.719999000000001</v>
      </c>
      <c r="AA285" s="57">
        <v>25.99</v>
      </c>
      <c r="AB285" s="57">
        <v>17.181875000000002</v>
      </c>
      <c r="AC285" s="57">
        <v>558294000</v>
      </c>
      <c r="AK285" s="63">
        <v>43191</v>
      </c>
      <c r="AL285" s="62">
        <v>160.96000699999999</v>
      </c>
      <c r="AM285" s="62">
        <v>166.88999899999999</v>
      </c>
      <c r="AN285" s="62">
        <v>156.240005</v>
      </c>
      <c r="AO285" s="62">
        <v>162.199997</v>
      </c>
      <c r="AP285" s="62">
        <v>157.30311599999999</v>
      </c>
      <c r="AQ285" s="57">
        <v>15978700</v>
      </c>
      <c r="AR285" s="63">
        <v>39600</v>
      </c>
      <c r="AS285" s="62">
        <v>36.014938000000001</v>
      </c>
      <c r="AT285" s="62">
        <v>37.065372000000004</v>
      </c>
      <c r="AU285" s="62">
        <v>31.738164999999999</v>
      </c>
      <c r="AV285" s="62">
        <v>33.201270999999998</v>
      </c>
      <c r="AW285" s="62">
        <v>17.490432999999999</v>
      </c>
      <c r="AX285" s="57">
        <v>384025931</v>
      </c>
      <c r="AY285" s="63">
        <v>39600</v>
      </c>
      <c r="AZ285" s="62">
        <v>33</v>
      </c>
      <c r="BA285" s="62">
        <v>33.540000999999997</v>
      </c>
      <c r="BB285" s="62">
        <v>27.780000999999999</v>
      </c>
      <c r="BC285" s="62">
        <v>27.889999</v>
      </c>
      <c r="BD285" s="62">
        <v>19.871271</v>
      </c>
      <c r="BE285" s="57">
        <v>360596000</v>
      </c>
      <c r="BM285" s="63">
        <v>43556</v>
      </c>
      <c r="BN285" s="62">
        <v>54.639999000000003</v>
      </c>
      <c r="BO285" s="62">
        <v>57.009998000000003</v>
      </c>
      <c r="BP285" s="62">
        <v>50.869999</v>
      </c>
      <c r="BQ285" s="62">
        <v>55.240001999999997</v>
      </c>
      <c r="BR285" s="62">
        <v>55.240001999999997</v>
      </c>
      <c r="BS285" s="57">
        <v>29538100</v>
      </c>
      <c r="CA285" s="63">
        <v>39600</v>
      </c>
      <c r="CB285" s="62">
        <v>43.400002000000001</v>
      </c>
      <c r="CC285" s="62">
        <v>43.959999000000003</v>
      </c>
      <c r="CD285" s="62">
        <v>36.919998</v>
      </c>
      <c r="CE285" s="62">
        <v>37.830002</v>
      </c>
      <c r="CF285" s="62">
        <v>28.777930999999999</v>
      </c>
      <c r="CG285" s="57">
        <v>200639800</v>
      </c>
      <c r="CO285" s="63">
        <v>44378</v>
      </c>
      <c r="CP285" s="62">
        <v>227.60000600000001</v>
      </c>
      <c r="CQ285" s="62">
        <v>234.55999800000001</v>
      </c>
      <c r="CR285" s="62">
        <v>227.39999399999999</v>
      </c>
      <c r="CS285" s="62">
        <v>228.490005</v>
      </c>
      <c r="CT285" s="62">
        <v>228.490005</v>
      </c>
      <c r="CU285" s="57">
        <v>3232200</v>
      </c>
    </row>
    <row r="286" spans="2:99" x14ac:dyDescent="0.15">
      <c r="B286" s="63">
        <v>39630</v>
      </c>
      <c r="C286" s="57">
        <v>5.8653570000000004</v>
      </c>
      <c r="D286" s="57">
        <v>6.4610709999999996</v>
      </c>
      <c r="E286" s="57">
        <v>5.2332140000000003</v>
      </c>
      <c r="F286" s="57">
        <v>5.6767859999999999</v>
      </c>
      <c r="G286" s="57">
        <v>4.8814859999999998</v>
      </c>
      <c r="H286" s="57">
        <v>19749760800</v>
      </c>
      <c r="I286" s="63">
        <v>39630</v>
      </c>
      <c r="J286" s="57">
        <v>23.309999000000001</v>
      </c>
      <c r="K286" s="57">
        <v>34.5</v>
      </c>
      <c r="L286" s="57">
        <v>18.440000999999999</v>
      </c>
      <c r="M286" s="57">
        <v>32.900002000000001</v>
      </c>
      <c r="N286" s="57">
        <v>27.215523000000001</v>
      </c>
      <c r="O286" s="57">
        <v>2644243500</v>
      </c>
      <c r="P286" s="63">
        <v>39630</v>
      </c>
      <c r="Q286" s="57">
        <v>37.950001</v>
      </c>
      <c r="R286" s="57">
        <v>42.5</v>
      </c>
      <c r="S286" s="57">
        <v>35.099997999999999</v>
      </c>
      <c r="T286" s="57">
        <v>37.119999</v>
      </c>
      <c r="U286" s="57">
        <v>29.784991999999999</v>
      </c>
      <c r="V286" s="57">
        <v>427436900</v>
      </c>
      <c r="W286" s="63">
        <v>39630</v>
      </c>
      <c r="X286" s="57">
        <v>25.959999</v>
      </c>
      <c r="Y286" s="57">
        <v>26.445</v>
      </c>
      <c r="Z286" s="57">
        <v>24.719999000000001</v>
      </c>
      <c r="AA286" s="57">
        <v>25.75</v>
      </c>
      <c r="AB286" s="57">
        <v>17.135463999999999</v>
      </c>
      <c r="AC286" s="57">
        <v>619642400</v>
      </c>
      <c r="AK286" s="63">
        <v>43221</v>
      </c>
      <c r="AL286" s="62">
        <v>161.479996</v>
      </c>
      <c r="AM286" s="62">
        <v>175.60000600000001</v>
      </c>
      <c r="AN286" s="62">
        <v>160.479996</v>
      </c>
      <c r="AO286" s="62">
        <v>170.570007</v>
      </c>
      <c r="AP286" s="62">
        <v>165.42042499999999</v>
      </c>
      <c r="AQ286" s="57">
        <v>15850700</v>
      </c>
      <c r="AR286" s="63">
        <v>39630</v>
      </c>
      <c r="AS286" s="62">
        <v>32.797977000000003</v>
      </c>
      <c r="AT286" s="62">
        <v>34.073504999999997</v>
      </c>
      <c r="AU286" s="62">
        <v>31.278599</v>
      </c>
      <c r="AV286" s="62">
        <v>31.925740999999999</v>
      </c>
      <c r="AW286" s="62">
        <v>16.818480999999998</v>
      </c>
      <c r="AX286" s="57">
        <v>359622406</v>
      </c>
      <c r="AY286" s="63">
        <v>39630</v>
      </c>
      <c r="AZ286" s="62">
        <v>27.620000999999998</v>
      </c>
      <c r="BA286" s="62">
        <v>31.379999000000002</v>
      </c>
      <c r="BB286" s="62">
        <v>20.57</v>
      </c>
      <c r="BC286" s="62">
        <v>30.610001</v>
      </c>
      <c r="BD286" s="62">
        <v>22.123280000000001</v>
      </c>
      <c r="BE286" s="57">
        <v>681727100</v>
      </c>
      <c r="BM286" s="63">
        <v>43586</v>
      </c>
      <c r="BN286" s="62">
        <v>55.509998000000003</v>
      </c>
      <c r="BO286" s="62">
        <v>57.959999000000003</v>
      </c>
      <c r="BP286" s="62">
        <v>43.400002000000001</v>
      </c>
      <c r="BQ286" s="62">
        <v>43.419998</v>
      </c>
      <c r="BR286" s="62">
        <v>43.419998</v>
      </c>
      <c r="BS286" s="57">
        <v>36960800</v>
      </c>
      <c r="CA286" s="63">
        <v>39630</v>
      </c>
      <c r="CB286" s="62">
        <v>37.32</v>
      </c>
      <c r="CC286" s="62">
        <v>39.409999999999997</v>
      </c>
      <c r="CD286" s="62">
        <v>32.900002000000001</v>
      </c>
      <c r="CE286" s="62">
        <v>35.5</v>
      </c>
      <c r="CF286" s="62">
        <v>27.005465999999998</v>
      </c>
      <c r="CG286" s="57">
        <v>298338500</v>
      </c>
    </row>
    <row r="287" spans="2:99" x14ac:dyDescent="0.15">
      <c r="B287" s="63">
        <v>39661</v>
      </c>
      <c r="C287" s="57">
        <v>5.7107140000000003</v>
      </c>
      <c r="D287" s="57">
        <v>6.4446430000000001</v>
      </c>
      <c r="E287" s="57">
        <v>5.4610709999999996</v>
      </c>
      <c r="F287" s="57">
        <v>6.0546430000000004</v>
      </c>
      <c r="G287" s="57">
        <v>5.206404</v>
      </c>
      <c r="H287" s="57">
        <v>13085755200</v>
      </c>
      <c r="I287" s="63">
        <v>39661</v>
      </c>
      <c r="J287" s="57">
        <v>33.200001</v>
      </c>
      <c r="K287" s="57">
        <v>34.200001</v>
      </c>
      <c r="L287" s="57">
        <v>27.719999000000001</v>
      </c>
      <c r="M287" s="57">
        <v>31.139999</v>
      </c>
      <c r="N287" s="57">
        <v>25.759616999999999</v>
      </c>
      <c r="O287" s="57">
        <v>1256310000</v>
      </c>
      <c r="P287" s="63">
        <v>39661</v>
      </c>
      <c r="Q287" s="57">
        <v>37.18</v>
      </c>
      <c r="R287" s="57">
        <v>40.470001000000003</v>
      </c>
      <c r="S287" s="57">
        <v>35.93</v>
      </c>
      <c r="T287" s="57">
        <v>39.68</v>
      </c>
      <c r="U287" s="57">
        <v>31.977644000000002</v>
      </c>
      <c r="V287" s="57">
        <v>259774200</v>
      </c>
      <c r="W287" s="63">
        <v>39661</v>
      </c>
      <c r="X287" s="57">
        <v>25.969999000000001</v>
      </c>
      <c r="Y287" s="57">
        <v>27.92</v>
      </c>
      <c r="Z287" s="57">
        <v>25.870000999999998</v>
      </c>
      <c r="AA287" s="57">
        <v>26.035</v>
      </c>
      <c r="AB287" s="57">
        <v>17.325113000000002</v>
      </c>
      <c r="AC287" s="57">
        <v>379406800</v>
      </c>
      <c r="AK287" s="63">
        <v>43252</v>
      </c>
      <c r="AL287" s="62">
        <v>172.44000199999999</v>
      </c>
      <c r="AM287" s="62">
        <v>179.83999600000001</v>
      </c>
      <c r="AN287" s="62">
        <v>168.38999899999999</v>
      </c>
      <c r="AO287" s="62">
        <v>170.55999800000001</v>
      </c>
      <c r="AP287" s="62">
        <v>165.83609000000001</v>
      </c>
      <c r="AQ287" s="57">
        <v>14059600</v>
      </c>
      <c r="AR287" s="63">
        <v>39661</v>
      </c>
      <c r="AS287" s="62">
        <v>32.300896000000002</v>
      </c>
      <c r="AT287" s="62">
        <v>33.651459000000003</v>
      </c>
      <c r="AU287" s="62">
        <v>31.334871</v>
      </c>
      <c r="AV287" s="62">
        <v>32.938662999999998</v>
      </c>
      <c r="AW287" s="62">
        <v>17.565270999999999</v>
      </c>
      <c r="AX287" s="57">
        <v>258462890</v>
      </c>
      <c r="AY287" s="63">
        <v>39661</v>
      </c>
      <c r="AZ287" s="62">
        <v>30.84</v>
      </c>
      <c r="BA287" s="62">
        <v>32.439999</v>
      </c>
      <c r="BB287" s="62">
        <v>28.93</v>
      </c>
      <c r="BC287" s="62">
        <v>31.860001</v>
      </c>
      <c r="BD287" s="62">
        <v>23.026712</v>
      </c>
      <c r="BE287" s="57">
        <v>347736000</v>
      </c>
      <c r="BM287" s="63">
        <v>43617</v>
      </c>
      <c r="BN287" s="62">
        <v>43.490001999999997</v>
      </c>
      <c r="BO287" s="62">
        <v>56.389999000000003</v>
      </c>
      <c r="BP287" s="62">
        <v>43.490001999999997</v>
      </c>
      <c r="BQ287" s="62">
        <v>56.259998000000003</v>
      </c>
      <c r="BR287" s="62">
        <v>56.259998000000003</v>
      </c>
      <c r="BS287" s="57">
        <v>37133000</v>
      </c>
      <c r="CA287" s="63">
        <v>39661</v>
      </c>
      <c r="CB287" s="62">
        <v>35.900002000000001</v>
      </c>
      <c r="CC287" s="62">
        <v>38.82</v>
      </c>
      <c r="CD287" s="62">
        <v>33.07</v>
      </c>
      <c r="CE287" s="62">
        <v>34.610000999999997</v>
      </c>
      <c r="CF287" s="62">
        <v>26.505317999999999</v>
      </c>
      <c r="CG287" s="57">
        <v>221482300</v>
      </c>
    </row>
    <row r="288" spans="2:99" x14ac:dyDescent="0.15">
      <c r="B288" s="63">
        <v>39692</v>
      </c>
      <c r="C288" s="57">
        <v>6.1571429999999996</v>
      </c>
      <c r="D288" s="57">
        <v>6.1964290000000002</v>
      </c>
      <c r="E288" s="57">
        <v>3.5924999999999998</v>
      </c>
      <c r="F288" s="57">
        <v>4.0592860000000002</v>
      </c>
      <c r="G288" s="57">
        <v>3.4905910000000002</v>
      </c>
      <c r="H288" s="57">
        <v>24067562400</v>
      </c>
      <c r="I288" s="63">
        <v>39692</v>
      </c>
      <c r="J288" s="57">
        <v>32.729999999999997</v>
      </c>
      <c r="K288" s="57">
        <v>39.5</v>
      </c>
      <c r="L288" s="57">
        <v>25</v>
      </c>
      <c r="M288" s="57">
        <v>35</v>
      </c>
      <c r="N288" s="57">
        <v>28.952687999999998</v>
      </c>
      <c r="O288" s="57">
        <v>2328965200</v>
      </c>
      <c r="P288" s="63">
        <v>39692</v>
      </c>
      <c r="Q288" s="57">
        <v>40.75</v>
      </c>
      <c r="R288" s="57">
        <v>41.799999</v>
      </c>
      <c r="S288" s="57">
        <v>31.68</v>
      </c>
      <c r="T288" s="57">
        <v>35.43</v>
      </c>
      <c r="U288" s="57">
        <v>28.552624000000002</v>
      </c>
      <c r="V288" s="57">
        <v>405306700</v>
      </c>
      <c r="W288" s="63">
        <v>39692</v>
      </c>
      <c r="X288" s="57">
        <v>26.110001</v>
      </c>
      <c r="Y288" s="57">
        <v>27.885000000000002</v>
      </c>
      <c r="Z288" s="57">
        <v>24.934999000000001</v>
      </c>
      <c r="AA288" s="57">
        <v>26.440000999999999</v>
      </c>
      <c r="AB288" s="57">
        <v>17.594625000000001</v>
      </c>
      <c r="AC288" s="57">
        <v>605888800</v>
      </c>
      <c r="AK288" s="63">
        <v>43282</v>
      </c>
      <c r="AL288" s="62">
        <v>169.71000699999999</v>
      </c>
      <c r="AM288" s="62">
        <v>187.979996</v>
      </c>
      <c r="AN288" s="62">
        <v>168.300003</v>
      </c>
      <c r="AO288" s="62">
        <v>171.11999499999999</v>
      </c>
      <c r="AP288" s="62">
        <v>166.38059999999999</v>
      </c>
      <c r="AQ288" s="57">
        <v>17839800</v>
      </c>
      <c r="AR288" s="63">
        <v>39692</v>
      </c>
      <c r="AS288" s="62">
        <v>33.435741</v>
      </c>
      <c r="AT288" s="62">
        <v>34.082886000000002</v>
      </c>
      <c r="AU288" s="62">
        <v>28.371141000000001</v>
      </c>
      <c r="AV288" s="62">
        <v>30.096857</v>
      </c>
      <c r="AW288" s="62">
        <v>16.049816</v>
      </c>
      <c r="AX288" s="57">
        <v>456388017</v>
      </c>
      <c r="AY288" s="63">
        <v>39692</v>
      </c>
      <c r="AZ288" s="62">
        <v>32.43</v>
      </c>
      <c r="BA288" s="62">
        <v>42.23</v>
      </c>
      <c r="BB288" s="62">
        <v>30.52</v>
      </c>
      <c r="BC288" s="62">
        <v>36.020000000000003</v>
      </c>
      <c r="BD288" s="62">
        <v>26.033332999999999</v>
      </c>
      <c r="BE288" s="57">
        <v>635074900</v>
      </c>
      <c r="BM288" s="63">
        <v>43647</v>
      </c>
      <c r="BN288" s="62">
        <v>56.939999</v>
      </c>
      <c r="BO288" s="62">
        <v>60.509998000000003</v>
      </c>
      <c r="BP288" s="62">
        <v>50.68</v>
      </c>
      <c r="BQ288" s="62">
        <v>59.849997999999999</v>
      </c>
      <c r="BR288" s="62">
        <v>59.849997999999999</v>
      </c>
      <c r="BS288" s="57">
        <v>56751600</v>
      </c>
      <c r="CA288" s="63">
        <v>39692</v>
      </c>
      <c r="CB288" s="62">
        <v>35.5</v>
      </c>
      <c r="CC288" s="62">
        <v>40.650002000000001</v>
      </c>
      <c r="CD288" s="62">
        <v>21.33</v>
      </c>
      <c r="CE288" s="62">
        <v>32.580002</v>
      </c>
      <c r="CF288" s="62">
        <v>24.950683999999999</v>
      </c>
      <c r="CG288" s="57">
        <v>353743900</v>
      </c>
    </row>
    <row r="289" spans="2:85" x14ac:dyDescent="0.15">
      <c r="B289" s="63">
        <v>39722</v>
      </c>
      <c r="C289" s="57">
        <v>3.9971429999999999</v>
      </c>
      <c r="D289" s="57">
        <v>4.1571429999999996</v>
      </c>
      <c r="E289" s="57">
        <v>3.035714</v>
      </c>
      <c r="F289" s="57">
        <v>3.8424999999999998</v>
      </c>
      <c r="G289" s="57">
        <v>3.304176</v>
      </c>
      <c r="H289" s="57">
        <v>41426711200</v>
      </c>
      <c r="I289" s="63">
        <v>39722</v>
      </c>
      <c r="J289" s="57">
        <v>34.57</v>
      </c>
      <c r="K289" s="57">
        <v>38.5</v>
      </c>
      <c r="L289" s="57">
        <v>18.989999999999998</v>
      </c>
      <c r="M289" s="57">
        <v>24.17</v>
      </c>
      <c r="N289" s="57">
        <v>20.393896000000002</v>
      </c>
      <c r="O289" s="57">
        <v>2885754700</v>
      </c>
      <c r="P289" s="63">
        <v>39722</v>
      </c>
      <c r="Q289" s="57">
        <v>34.909999999999997</v>
      </c>
      <c r="R289" s="57">
        <v>35.799999</v>
      </c>
      <c r="S289" s="57">
        <v>20.5</v>
      </c>
      <c r="T289" s="57">
        <v>27.5</v>
      </c>
      <c r="U289" s="57">
        <v>22.161933999999999</v>
      </c>
      <c r="V289" s="57">
        <v>470465400</v>
      </c>
      <c r="W289" s="63">
        <v>39722</v>
      </c>
      <c r="X289" s="57">
        <v>26.309999000000001</v>
      </c>
      <c r="Y289" s="57">
        <v>27.5</v>
      </c>
      <c r="Z289" s="57">
        <v>20.145</v>
      </c>
      <c r="AA289" s="57">
        <v>22.030000999999999</v>
      </c>
      <c r="AB289" s="57">
        <v>14.764234999999999</v>
      </c>
      <c r="AC289" s="57">
        <v>928837400</v>
      </c>
      <c r="AK289" s="63">
        <v>43313</v>
      </c>
      <c r="AL289" s="62">
        <v>171.179993</v>
      </c>
      <c r="AM289" s="62">
        <v>178.240005</v>
      </c>
      <c r="AN289" s="62">
        <v>168.63999899999999</v>
      </c>
      <c r="AO289" s="62">
        <v>178.020004</v>
      </c>
      <c r="AP289" s="62">
        <v>173.089493</v>
      </c>
      <c r="AQ289" s="57">
        <v>16226500</v>
      </c>
      <c r="AR289" s="63">
        <v>39722</v>
      </c>
      <c r="AS289" s="62">
        <v>29.815491000000002</v>
      </c>
      <c r="AT289" s="62">
        <v>30.012447000000002</v>
      </c>
      <c r="AU289" s="62">
        <v>21.637098000000002</v>
      </c>
      <c r="AV289" s="62">
        <v>27.827168</v>
      </c>
      <c r="AW289" s="62">
        <v>14.839452</v>
      </c>
      <c r="AX289" s="57">
        <v>623331440</v>
      </c>
      <c r="AY289" s="63">
        <v>39722</v>
      </c>
      <c r="AZ289" s="62">
        <v>35.450001</v>
      </c>
      <c r="BA289" s="62">
        <v>37.310001</v>
      </c>
      <c r="BB289" s="62">
        <v>25.860001</v>
      </c>
      <c r="BC289" s="62">
        <v>29.809999000000001</v>
      </c>
      <c r="BD289" s="62">
        <v>21.807558</v>
      </c>
      <c r="BE289" s="57">
        <v>507095800</v>
      </c>
      <c r="BM289" s="63">
        <v>43678</v>
      </c>
      <c r="BN289" s="62">
        <v>59.849997999999999</v>
      </c>
      <c r="BO289" s="62">
        <v>61.200001</v>
      </c>
      <c r="BP289" s="62">
        <v>53.509998000000003</v>
      </c>
      <c r="BQ289" s="62">
        <v>56.369999</v>
      </c>
      <c r="BR289" s="62">
        <v>56.369999</v>
      </c>
      <c r="BS289" s="57">
        <v>97751000</v>
      </c>
      <c r="CA289" s="63">
        <v>39722</v>
      </c>
      <c r="CB289" s="62">
        <v>31.5</v>
      </c>
      <c r="CC289" s="62">
        <v>36.07</v>
      </c>
      <c r="CD289" s="62">
        <v>20.49</v>
      </c>
      <c r="CE289" s="62">
        <v>32.990001999999997</v>
      </c>
      <c r="CF289" s="62">
        <v>25.264683000000002</v>
      </c>
      <c r="CG289" s="57">
        <v>292406300</v>
      </c>
    </row>
    <row r="290" spans="2:85" x14ac:dyDescent="0.15">
      <c r="B290" s="63">
        <v>39753</v>
      </c>
      <c r="C290" s="57">
        <v>3.7832140000000001</v>
      </c>
      <c r="D290" s="57">
        <v>3.9925000000000002</v>
      </c>
      <c r="E290" s="57">
        <v>2.8264290000000001</v>
      </c>
      <c r="F290" s="57">
        <v>3.3096429999999999</v>
      </c>
      <c r="G290" s="57">
        <v>2.8459720000000002</v>
      </c>
      <c r="H290" s="57">
        <v>23619461600</v>
      </c>
      <c r="I290" s="63">
        <v>39753</v>
      </c>
      <c r="J290" s="57">
        <v>23.969999000000001</v>
      </c>
      <c r="K290" s="57">
        <v>24.620000999999998</v>
      </c>
      <c r="L290" s="57">
        <v>10.01</v>
      </c>
      <c r="M290" s="57">
        <v>16.25</v>
      </c>
      <c r="N290" s="57">
        <v>13.711242</v>
      </c>
      <c r="O290" s="57">
        <v>2438921300</v>
      </c>
      <c r="P290" s="63">
        <v>39753</v>
      </c>
      <c r="Q290" s="57">
        <v>27.309999000000001</v>
      </c>
      <c r="R290" s="57">
        <v>30.26</v>
      </c>
      <c r="S290" s="57">
        <v>16.549999</v>
      </c>
      <c r="T290" s="57">
        <v>23.309999000000001</v>
      </c>
      <c r="U290" s="57">
        <v>18.881187000000001</v>
      </c>
      <c r="V290" s="57">
        <v>400723100</v>
      </c>
      <c r="W290" s="63">
        <v>39753</v>
      </c>
      <c r="X290" s="57">
        <v>22.254999000000002</v>
      </c>
      <c r="Y290" s="57">
        <v>23.645</v>
      </c>
      <c r="Z290" s="57">
        <v>20.25</v>
      </c>
      <c r="AA290" s="57">
        <v>23.434999000000001</v>
      </c>
      <c r="AB290" s="57">
        <v>15.705848</v>
      </c>
      <c r="AC290" s="57">
        <v>582390800</v>
      </c>
      <c r="AK290" s="63">
        <v>43344</v>
      </c>
      <c r="AL290" s="62">
        <v>177.91000399999999</v>
      </c>
      <c r="AM290" s="62">
        <v>181.970001</v>
      </c>
      <c r="AN290" s="62">
        <v>167.08999600000001</v>
      </c>
      <c r="AO290" s="62">
        <v>167.199997</v>
      </c>
      <c r="AP290" s="62">
        <v>162.987167</v>
      </c>
      <c r="AQ290" s="57">
        <v>15504200</v>
      </c>
      <c r="AR290" s="63">
        <v>39753</v>
      </c>
      <c r="AS290" s="62">
        <v>28.249216000000001</v>
      </c>
      <c r="AT290" s="62">
        <v>31.006610999999999</v>
      </c>
      <c r="AU290" s="62">
        <v>24.600828</v>
      </c>
      <c r="AV290" s="62">
        <v>30.622076</v>
      </c>
      <c r="AW290" s="62">
        <v>16.594128000000001</v>
      </c>
      <c r="AX290" s="57">
        <v>435640569</v>
      </c>
      <c r="AY290" s="63">
        <v>39753</v>
      </c>
      <c r="AZ290" s="62">
        <v>29.6</v>
      </c>
      <c r="BA290" s="62">
        <v>32.349997999999999</v>
      </c>
      <c r="BB290" s="62">
        <v>20.219999000000001</v>
      </c>
      <c r="BC290" s="62">
        <v>26.98</v>
      </c>
      <c r="BD290" s="62">
        <v>19.737272000000001</v>
      </c>
      <c r="BE290" s="57">
        <v>404219200</v>
      </c>
      <c r="BM290" s="63">
        <v>43709</v>
      </c>
      <c r="BN290" s="62">
        <v>56.369999</v>
      </c>
      <c r="BO290" s="62">
        <v>63.5</v>
      </c>
      <c r="BP290" s="62">
        <v>55.400002000000001</v>
      </c>
      <c r="BQ290" s="62">
        <v>57.07</v>
      </c>
      <c r="BR290" s="62">
        <v>57.07</v>
      </c>
      <c r="BS290" s="57">
        <v>51667300</v>
      </c>
      <c r="CA290" s="63">
        <v>39753</v>
      </c>
      <c r="CB290" s="62">
        <v>33</v>
      </c>
      <c r="CC290" s="62">
        <v>34.779998999999997</v>
      </c>
      <c r="CD290" s="62">
        <v>23</v>
      </c>
      <c r="CE290" s="62">
        <v>30.209999</v>
      </c>
      <c r="CF290" s="62">
        <v>23.312738</v>
      </c>
      <c r="CG290" s="57">
        <v>216722300</v>
      </c>
    </row>
    <row r="291" spans="2:85" x14ac:dyDescent="0.15">
      <c r="B291" s="63">
        <v>39783</v>
      </c>
      <c r="C291" s="57">
        <v>3.2607140000000001</v>
      </c>
      <c r="D291" s="57">
        <v>3.7</v>
      </c>
      <c r="E291" s="57">
        <v>3.0196429999999999</v>
      </c>
      <c r="F291" s="57">
        <v>3.0482140000000002</v>
      </c>
      <c r="G291" s="57">
        <v>2.6211679999999999</v>
      </c>
      <c r="H291" s="57">
        <v>20213846800</v>
      </c>
      <c r="I291" s="63">
        <v>39783</v>
      </c>
      <c r="J291" s="57">
        <v>15.59</v>
      </c>
      <c r="K291" s="57">
        <v>18</v>
      </c>
      <c r="L291" s="57">
        <v>12.66</v>
      </c>
      <c r="M291" s="57">
        <v>14.08</v>
      </c>
      <c r="N291" s="57">
        <v>11.880267</v>
      </c>
      <c r="O291" s="57">
        <v>2275215800</v>
      </c>
      <c r="P291" s="63">
        <v>39783</v>
      </c>
      <c r="Q291" s="57">
        <v>22.389999</v>
      </c>
      <c r="R291" s="57">
        <v>24.860001</v>
      </c>
      <c r="S291" s="57">
        <v>17.510000000000002</v>
      </c>
      <c r="T291" s="57">
        <v>18.549999</v>
      </c>
      <c r="U291" s="57">
        <v>15.025569000000001</v>
      </c>
      <c r="V291" s="57">
        <v>314843600</v>
      </c>
      <c r="W291" s="63">
        <v>39783</v>
      </c>
      <c r="X291" s="57">
        <v>23.094999000000001</v>
      </c>
      <c r="Y291" s="57">
        <v>23.530000999999999</v>
      </c>
      <c r="Z291" s="57">
        <v>21.469999000000001</v>
      </c>
      <c r="AA291" s="57">
        <v>22.635000000000002</v>
      </c>
      <c r="AB291" s="57">
        <v>15.298685000000001</v>
      </c>
      <c r="AC291" s="57">
        <v>567212000</v>
      </c>
      <c r="AK291" s="63">
        <v>43374</v>
      </c>
      <c r="AL291" s="62">
        <v>168.11999499999999</v>
      </c>
      <c r="AM291" s="62">
        <v>169.91999799999999</v>
      </c>
      <c r="AN291" s="62">
        <v>139.11000100000001</v>
      </c>
      <c r="AO291" s="62">
        <v>145.479996</v>
      </c>
      <c r="AP291" s="62">
        <v>141.81442300000001</v>
      </c>
      <c r="AQ291" s="57">
        <v>32252300</v>
      </c>
      <c r="AR291" s="63">
        <v>39783</v>
      </c>
      <c r="AS291" s="62">
        <v>30.143751000000002</v>
      </c>
      <c r="AT291" s="62">
        <v>32.732326999999998</v>
      </c>
      <c r="AU291" s="62">
        <v>28.605616000000001</v>
      </c>
      <c r="AV291" s="62">
        <v>31.794436999999999</v>
      </c>
      <c r="AW291" s="62">
        <v>17.229427000000001</v>
      </c>
      <c r="AX291" s="57">
        <v>441593619</v>
      </c>
      <c r="AY291" s="63">
        <v>39783</v>
      </c>
      <c r="AZ291" s="62">
        <v>25.959999</v>
      </c>
      <c r="BA291" s="62">
        <v>29.9</v>
      </c>
      <c r="BB291" s="62">
        <v>23.030000999999999</v>
      </c>
      <c r="BC291" s="62">
        <v>25.01</v>
      </c>
      <c r="BD291" s="62">
        <v>18.296118</v>
      </c>
      <c r="BE291" s="57">
        <v>376763600</v>
      </c>
      <c r="BM291" s="63">
        <v>43739</v>
      </c>
      <c r="BN291" s="62">
        <v>57.07</v>
      </c>
      <c r="BO291" s="62">
        <v>59.709999000000003</v>
      </c>
      <c r="BP291" s="62">
        <v>54.09</v>
      </c>
      <c r="BQ291" s="62">
        <v>58.599997999999999</v>
      </c>
      <c r="BR291" s="62">
        <v>58.599997999999999</v>
      </c>
      <c r="BS291" s="57">
        <v>28640000</v>
      </c>
      <c r="CA291" s="63">
        <v>39783</v>
      </c>
      <c r="CB291" s="62">
        <v>29.219999000000001</v>
      </c>
      <c r="CC291" s="62">
        <v>31.629999000000002</v>
      </c>
      <c r="CD291" s="62">
        <v>25.08</v>
      </c>
      <c r="CE291" s="62">
        <v>28.33</v>
      </c>
      <c r="CF291" s="62">
        <v>21.861965000000001</v>
      </c>
      <c r="CG291" s="57">
        <v>196950000</v>
      </c>
    </row>
    <row r="292" spans="2:85" x14ac:dyDescent="0.15">
      <c r="B292" s="63">
        <v>39814</v>
      </c>
      <c r="C292" s="57">
        <v>3.0671430000000002</v>
      </c>
      <c r="D292" s="57">
        <v>3.4703569999999999</v>
      </c>
      <c r="E292" s="57">
        <v>2.7928570000000001</v>
      </c>
      <c r="F292" s="57">
        <v>3.2189290000000002</v>
      </c>
      <c r="G292" s="57">
        <v>2.7679659999999999</v>
      </c>
      <c r="H292" s="57">
        <v>18105740800</v>
      </c>
      <c r="I292" s="63">
        <v>39814</v>
      </c>
      <c r="J292" s="57">
        <v>13.92</v>
      </c>
      <c r="K292" s="57">
        <v>14.81</v>
      </c>
      <c r="L292" s="57">
        <v>5.05</v>
      </c>
      <c r="M292" s="57">
        <v>6.58</v>
      </c>
      <c r="N292" s="57">
        <v>5.6784499999999998</v>
      </c>
      <c r="O292" s="57">
        <v>4879579500</v>
      </c>
      <c r="P292" s="63">
        <v>39814</v>
      </c>
      <c r="Q292" s="57">
        <v>18.57</v>
      </c>
      <c r="R292" s="57">
        <v>21.379999000000002</v>
      </c>
      <c r="S292" s="57">
        <v>14.72</v>
      </c>
      <c r="T292" s="57">
        <v>16.73</v>
      </c>
      <c r="U292" s="57">
        <v>13.551363</v>
      </c>
      <c r="V292" s="57">
        <v>365774600</v>
      </c>
      <c r="W292" s="63">
        <v>39814</v>
      </c>
      <c r="X292" s="57">
        <v>22.700001</v>
      </c>
      <c r="Y292" s="57">
        <v>23</v>
      </c>
      <c r="Z292" s="57">
        <v>20.780000999999999</v>
      </c>
      <c r="AA292" s="57">
        <v>21.360001</v>
      </c>
      <c r="AB292" s="57">
        <v>14.43693</v>
      </c>
      <c r="AC292" s="57">
        <v>460252400</v>
      </c>
      <c r="AK292" s="63">
        <v>43405</v>
      </c>
      <c r="AL292" s="62">
        <v>145.479996</v>
      </c>
      <c r="AM292" s="62">
        <v>159.53999300000001</v>
      </c>
      <c r="AN292" s="62">
        <v>143.85000600000001</v>
      </c>
      <c r="AO292" s="62">
        <v>159.070007</v>
      </c>
      <c r="AP292" s="62">
        <v>155.06199599999999</v>
      </c>
      <c r="AQ292" s="57">
        <v>27396800</v>
      </c>
      <c r="AR292" s="63">
        <v>39814</v>
      </c>
      <c r="AS292" s="62">
        <v>32.000774</v>
      </c>
      <c r="AT292" s="62">
        <v>32.601021000000003</v>
      </c>
      <c r="AU292" s="62">
        <v>26.804869</v>
      </c>
      <c r="AV292" s="62">
        <v>28.014744</v>
      </c>
      <c r="AW292" s="62">
        <v>15.181207000000001</v>
      </c>
      <c r="AX292" s="57">
        <v>450925431</v>
      </c>
      <c r="AY292" s="63">
        <v>39814</v>
      </c>
      <c r="AZ292" s="62">
        <v>25.040001</v>
      </c>
      <c r="BA292" s="62">
        <v>25.43</v>
      </c>
      <c r="BB292" s="62">
        <v>11.8</v>
      </c>
      <c r="BC292" s="62">
        <v>14.84</v>
      </c>
      <c r="BD292" s="62">
        <v>11.049887999999999</v>
      </c>
      <c r="BE292" s="57">
        <v>681459000</v>
      </c>
      <c r="BM292" s="63">
        <v>43770</v>
      </c>
      <c r="BN292" s="62">
        <v>58.889999000000003</v>
      </c>
      <c r="BO292" s="62">
        <v>73.5</v>
      </c>
      <c r="BP292" s="62">
        <v>58.779998999999997</v>
      </c>
      <c r="BQ292" s="62">
        <v>71.769997000000004</v>
      </c>
      <c r="BR292" s="62">
        <v>71.769997000000004</v>
      </c>
      <c r="BS292" s="57">
        <v>37208800</v>
      </c>
      <c r="CA292" s="63">
        <v>39814</v>
      </c>
      <c r="CB292" s="62">
        <v>28.35</v>
      </c>
      <c r="CC292" s="62">
        <v>28.75</v>
      </c>
      <c r="CD292" s="62">
        <v>15.44</v>
      </c>
      <c r="CE292" s="62">
        <v>25.74</v>
      </c>
      <c r="CF292" s="62">
        <v>19.863282999999999</v>
      </c>
      <c r="CG292" s="57">
        <v>278615500</v>
      </c>
    </row>
    <row r="293" spans="2:85" x14ac:dyDescent="0.15">
      <c r="B293" s="63">
        <v>39845</v>
      </c>
      <c r="C293" s="57">
        <v>3.1821429999999999</v>
      </c>
      <c r="D293" s="57">
        <v>3.6785709999999998</v>
      </c>
      <c r="E293" s="57">
        <v>3.0896430000000001</v>
      </c>
      <c r="F293" s="57">
        <v>3.1896429999999998</v>
      </c>
      <c r="G293" s="57">
        <v>2.7427839999999999</v>
      </c>
      <c r="H293" s="57">
        <v>13867450800</v>
      </c>
      <c r="I293" s="63">
        <v>39845</v>
      </c>
      <c r="J293" s="57">
        <v>6.2</v>
      </c>
      <c r="K293" s="57">
        <v>7.05</v>
      </c>
      <c r="L293" s="57">
        <v>2.5299999999999998</v>
      </c>
      <c r="M293" s="57">
        <v>3.95</v>
      </c>
      <c r="N293" s="57">
        <v>3.4087969999999999</v>
      </c>
      <c r="O293" s="57">
        <v>9211714400</v>
      </c>
      <c r="P293" s="63">
        <v>39845</v>
      </c>
      <c r="Q293" s="57">
        <v>16.350000000000001</v>
      </c>
      <c r="R293" s="57">
        <v>18.27</v>
      </c>
      <c r="S293" s="57">
        <v>11.44</v>
      </c>
      <c r="T293" s="57">
        <v>12.06</v>
      </c>
      <c r="U293" s="57">
        <v>9.8528169999999999</v>
      </c>
      <c r="V293" s="57">
        <v>439240000</v>
      </c>
      <c r="W293" s="63">
        <v>39845</v>
      </c>
      <c r="X293" s="57">
        <v>21.105</v>
      </c>
      <c r="Y293" s="57">
        <v>22.225000000000001</v>
      </c>
      <c r="Z293" s="57">
        <v>20.139999</v>
      </c>
      <c r="AA293" s="57">
        <v>20.424999</v>
      </c>
      <c r="AB293" s="57">
        <v>13.804975000000001</v>
      </c>
      <c r="AC293" s="57">
        <v>490766800</v>
      </c>
      <c r="AK293" s="63">
        <v>43435</v>
      </c>
      <c r="AL293" s="62">
        <v>161.550003</v>
      </c>
      <c r="AM293" s="62">
        <v>162.5</v>
      </c>
      <c r="AN293" s="62">
        <v>129.259995</v>
      </c>
      <c r="AO293" s="62">
        <v>140.03999300000001</v>
      </c>
      <c r="AP293" s="62">
        <v>136.91799900000001</v>
      </c>
      <c r="AQ293" s="57">
        <v>24634100</v>
      </c>
      <c r="AR293" s="63">
        <v>39845</v>
      </c>
      <c r="AS293" s="62">
        <v>28.389900000000001</v>
      </c>
      <c r="AT293" s="62">
        <v>30.200026000000001</v>
      </c>
      <c r="AU293" s="62">
        <v>25.904492999999999</v>
      </c>
      <c r="AV293" s="62">
        <v>26.757973</v>
      </c>
      <c r="AW293" s="62">
        <v>14.71191</v>
      </c>
      <c r="AX293" s="57">
        <v>371422846</v>
      </c>
      <c r="AY293" s="63">
        <v>39845</v>
      </c>
      <c r="AZ293" s="62">
        <v>14.48</v>
      </c>
      <c r="BA293" s="62">
        <v>17.23</v>
      </c>
      <c r="BB293" s="62">
        <v>9.7100000000000009</v>
      </c>
      <c r="BC293" s="62">
        <v>14.31</v>
      </c>
      <c r="BD293" s="62">
        <v>10.655250000000001</v>
      </c>
      <c r="BE293" s="57">
        <v>836432400</v>
      </c>
      <c r="BM293" s="63">
        <v>43800</v>
      </c>
      <c r="BN293" s="62">
        <v>71.779999000000004</v>
      </c>
      <c r="BO293" s="62">
        <v>75.300003000000004</v>
      </c>
      <c r="BP293" s="62">
        <v>70.660004000000001</v>
      </c>
      <c r="BQ293" s="62">
        <v>75.029999000000004</v>
      </c>
      <c r="BR293" s="62">
        <v>75.029999000000004</v>
      </c>
      <c r="BS293" s="57">
        <v>29010400</v>
      </c>
      <c r="CA293" s="63">
        <v>39845</v>
      </c>
      <c r="CB293" s="62">
        <v>25.110001</v>
      </c>
      <c r="CC293" s="62">
        <v>29.280000999999999</v>
      </c>
      <c r="CD293" s="62">
        <v>21.530000999999999</v>
      </c>
      <c r="CE293" s="62">
        <v>22.17</v>
      </c>
      <c r="CF293" s="62">
        <v>17.327221000000002</v>
      </c>
      <c r="CG293" s="57">
        <v>261994900</v>
      </c>
    </row>
    <row r="294" spans="2:85" x14ac:dyDescent="0.15">
      <c r="B294" s="63">
        <v>39873</v>
      </c>
      <c r="C294" s="57">
        <v>3.1471429999999998</v>
      </c>
      <c r="D294" s="57">
        <v>3.9278569999999999</v>
      </c>
      <c r="E294" s="57">
        <v>2.9403570000000001</v>
      </c>
      <c r="F294" s="57">
        <v>3.754286</v>
      </c>
      <c r="G294" s="57">
        <v>3.2283210000000002</v>
      </c>
      <c r="H294" s="57">
        <v>15424598000</v>
      </c>
      <c r="I294" s="63">
        <v>39873</v>
      </c>
      <c r="J294" s="57">
        <v>3.61</v>
      </c>
      <c r="K294" s="57">
        <v>8.57</v>
      </c>
      <c r="L294" s="57">
        <v>3</v>
      </c>
      <c r="M294" s="57">
        <v>6.82</v>
      </c>
      <c r="N294" s="57">
        <v>5.8855680000000001</v>
      </c>
      <c r="O294" s="57">
        <v>10208210600</v>
      </c>
      <c r="P294" s="63">
        <v>39873</v>
      </c>
      <c r="Q294" s="57">
        <v>11.68</v>
      </c>
      <c r="R294" s="57">
        <v>15.24</v>
      </c>
      <c r="S294" s="57">
        <v>9.7100000000000009</v>
      </c>
      <c r="T294" s="57">
        <v>13.63</v>
      </c>
      <c r="U294" s="57">
        <v>11.135479</v>
      </c>
      <c r="V294" s="57">
        <v>663272400</v>
      </c>
      <c r="W294" s="63">
        <v>39873</v>
      </c>
      <c r="X294" s="57">
        <v>20.225000000000001</v>
      </c>
      <c r="Y294" s="57">
        <v>22.6</v>
      </c>
      <c r="Z294" s="57">
        <v>18.719999000000001</v>
      </c>
      <c r="AA294" s="57">
        <v>21.975000000000001</v>
      </c>
      <c r="AB294" s="57">
        <v>14.852605000000001</v>
      </c>
      <c r="AC294" s="57">
        <v>623111400</v>
      </c>
      <c r="AK294" s="63">
        <v>43466</v>
      </c>
      <c r="AL294" s="62">
        <v>137.41999799999999</v>
      </c>
      <c r="AM294" s="62">
        <v>160.020004</v>
      </c>
      <c r="AN294" s="62">
        <v>135.91999799999999</v>
      </c>
      <c r="AO294" s="62">
        <v>158.509995</v>
      </c>
      <c r="AP294" s="62">
        <v>154.97624200000001</v>
      </c>
      <c r="AQ294" s="57">
        <v>21043800</v>
      </c>
      <c r="AR294" s="63">
        <v>39873</v>
      </c>
      <c r="AS294" s="62">
        <v>26.317164999999999</v>
      </c>
      <c r="AT294" s="62">
        <v>29.215242</v>
      </c>
      <c r="AU294" s="62">
        <v>24.478902999999999</v>
      </c>
      <c r="AV294" s="62">
        <v>28.324247</v>
      </c>
      <c r="AW294" s="62">
        <v>15.573066000000001</v>
      </c>
      <c r="AX294" s="57">
        <v>507312167</v>
      </c>
      <c r="AY294" s="63">
        <v>39873</v>
      </c>
      <c r="AZ294" s="62">
        <v>13.59</v>
      </c>
      <c r="BA294" s="62">
        <v>16.719999000000001</v>
      </c>
      <c r="BB294" s="62">
        <v>8.06</v>
      </c>
      <c r="BC294" s="62">
        <v>14.61</v>
      </c>
      <c r="BD294" s="62">
        <v>10.878628000000001</v>
      </c>
      <c r="BE294" s="57">
        <v>1077069100</v>
      </c>
      <c r="BM294" s="63">
        <v>43831</v>
      </c>
      <c r="BN294" s="62">
        <v>75.260002</v>
      </c>
      <c r="BO294" s="62">
        <v>85.589995999999999</v>
      </c>
      <c r="BP294" s="62">
        <v>74.129997000000003</v>
      </c>
      <c r="BQ294" s="62">
        <v>79.870002999999997</v>
      </c>
      <c r="BR294" s="62">
        <v>79.870002999999997</v>
      </c>
      <c r="BS294" s="57">
        <v>22823600</v>
      </c>
      <c r="CA294" s="63">
        <v>39873</v>
      </c>
      <c r="CB294" s="62">
        <v>21.559999000000001</v>
      </c>
      <c r="CC294" s="62">
        <v>29.1</v>
      </c>
      <c r="CD294" s="62">
        <v>15.67</v>
      </c>
      <c r="CE294" s="62">
        <v>28.25</v>
      </c>
      <c r="CF294" s="62">
        <v>22.079124</v>
      </c>
      <c r="CG294" s="57">
        <v>456843300</v>
      </c>
    </row>
    <row r="295" spans="2:85" x14ac:dyDescent="0.15">
      <c r="B295" s="63">
        <v>39904</v>
      </c>
      <c r="C295" s="57">
        <v>3.7174999999999998</v>
      </c>
      <c r="D295" s="57">
        <v>4.5428569999999997</v>
      </c>
      <c r="E295" s="57">
        <v>3.7103570000000001</v>
      </c>
      <c r="F295" s="57">
        <v>4.4939289999999996</v>
      </c>
      <c r="G295" s="57">
        <v>3.864341</v>
      </c>
      <c r="H295" s="57">
        <v>11821681200</v>
      </c>
      <c r="I295" s="63">
        <v>39904</v>
      </c>
      <c r="J295" s="57">
        <v>6.45</v>
      </c>
      <c r="K295" s="57">
        <v>11.58</v>
      </c>
      <c r="L295" s="57">
        <v>6.44</v>
      </c>
      <c r="M295" s="57">
        <v>8.93</v>
      </c>
      <c r="N295" s="57">
        <v>7.7276379999999998</v>
      </c>
      <c r="O295" s="57">
        <v>11001088500</v>
      </c>
      <c r="P295" s="63">
        <v>39904</v>
      </c>
      <c r="Q295" s="57">
        <v>13.34</v>
      </c>
      <c r="R295" s="57">
        <v>26.33</v>
      </c>
      <c r="S295" s="57">
        <v>13.08</v>
      </c>
      <c r="T295" s="57">
        <v>25.219999000000001</v>
      </c>
      <c r="U295" s="57">
        <v>20.604310999999999</v>
      </c>
      <c r="V295" s="57">
        <v>753595900</v>
      </c>
      <c r="W295" s="63">
        <v>39904</v>
      </c>
      <c r="X295" s="57">
        <v>21.879999000000002</v>
      </c>
      <c r="Y295" s="57">
        <v>22.915001</v>
      </c>
      <c r="Z295" s="57">
        <v>21</v>
      </c>
      <c r="AA295" s="57">
        <v>21.524999999999999</v>
      </c>
      <c r="AB295" s="57">
        <v>14.702381000000001</v>
      </c>
      <c r="AC295" s="57">
        <v>461491600</v>
      </c>
      <c r="AK295" s="63">
        <v>43497</v>
      </c>
      <c r="AL295" s="62">
        <v>158.759995</v>
      </c>
      <c r="AM295" s="62">
        <v>175.08000200000001</v>
      </c>
      <c r="AN295" s="62">
        <v>158.720001</v>
      </c>
      <c r="AO295" s="62">
        <v>173.11999499999999</v>
      </c>
      <c r="AP295" s="62">
        <v>169.26054400000001</v>
      </c>
      <c r="AQ295" s="57">
        <v>18086100</v>
      </c>
      <c r="AR295" s="63">
        <v>39904</v>
      </c>
      <c r="AS295" s="62">
        <v>28.005365000000001</v>
      </c>
      <c r="AT295" s="62">
        <v>31.015989000000001</v>
      </c>
      <c r="AU295" s="62">
        <v>27.977228</v>
      </c>
      <c r="AV295" s="62">
        <v>28.455551</v>
      </c>
      <c r="AW295" s="62">
        <v>15.645258</v>
      </c>
      <c r="AX295" s="57">
        <v>410063984</v>
      </c>
      <c r="AY295" s="63">
        <v>39904</v>
      </c>
      <c r="AZ295" s="62">
        <v>13.99</v>
      </c>
      <c r="BA295" s="62">
        <v>19.610001</v>
      </c>
      <c r="BB295" s="62">
        <v>13.92</v>
      </c>
      <c r="BC295" s="62">
        <v>18.219999000000001</v>
      </c>
      <c r="BD295" s="62">
        <v>13.607479</v>
      </c>
      <c r="BE295" s="57">
        <v>715953900</v>
      </c>
      <c r="BM295" s="63">
        <v>43862</v>
      </c>
      <c r="BN295" s="62">
        <v>80</v>
      </c>
      <c r="BO295" s="62">
        <v>90.150002000000001</v>
      </c>
      <c r="BP295" s="62">
        <v>75.180000000000007</v>
      </c>
      <c r="BQ295" s="62">
        <v>77.620002999999997</v>
      </c>
      <c r="BR295" s="62">
        <v>77.620002999999997</v>
      </c>
      <c r="BS295" s="57">
        <v>27877900</v>
      </c>
      <c r="CA295" s="63">
        <v>39904</v>
      </c>
      <c r="CB295" s="62">
        <v>27.5</v>
      </c>
      <c r="CC295" s="62">
        <v>32.860000999999997</v>
      </c>
      <c r="CD295" s="62">
        <v>23.75</v>
      </c>
      <c r="CE295" s="62">
        <v>25.48</v>
      </c>
      <c r="CF295" s="62">
        <v>19.914193999999998</v>
      </c>
      <c r="CG295" s="57">
        <v>421060600</v>
      </c>
    </row>
    <row r="296" spans="2:85" x14ac:dyDescent="0.15">
      <c r="B296" s="63">
        <v>39934</v>
      </c>
      <c r="C296" s="57">
        <v>4.4928569999999999</v>
      </c>
      <c r="D296" s="57">
        <v>4.8535709999999996</v>
      </c>
      <c r="E296" s="57">
        <v>4.2635709999999998</v>
      </c>
      <c r="F296" s="57">
        <v>4.8503569999999998</v>
      </c>
      <c r="G296" s="57">
        <v>4.1708360000000004</v>
      </c>
      <c r="H296" s="57">
        <v>9457142800</v>
      </c>
      <c r="I296" s="63">
        <v>39934</v>
      </c>
      <c r="J296" s="57">
        <v>8.7899999999999991</v>
      </c>
      <c r="K296" s="57">
        <v>15.07</v>
      </c>
      <c r="L296" s="57">
        <v>8.5500000000000007</v>
      </c>
      <c r="M296" s="57">
        <v>11.27</v>
      </c>
      <c r="N296" s="57">
        <v>9.7525779999999997</v>
      </c>
      <c r="O296" s="57">
        <v>11183198200</v>
      </c>
      <c r="P296" s="63">
        <v>39934</v>
      </c>
      <c r="Q296" s="57">
        <v>24.940000999999999</v>
      </c>
      <c r="R296" s="57">
        <v>28.450001</v>
      </c>
      <c r="S296" s="57">
        <v>23.049999</v>
      </c>
      <c r="T296" s="57">
        <v>24.85</v>
      </c>
      <c r="U296" s="57">
        <v>20.573734000000002</v>
      </c>
      <c r="V296" s="57">
        <v>513617500</v>
      </c>
      <c r="W296" s="63">
        <v>39934</v>
      </c>
      <c r="X296" s="57">
        <v>21.57</v>
      </c>
      <c r="Y296" s="57">
        <v>24.58</v>
      </c>
      <c r="Z296" s="57">
        <v>21.09</v>
      </c>
      <c r="AA296" s="57">
        <v>24.58</v>
      </c>
      <c r="AB296" s="57">
        <v>16.789064</v>
      </c>
      <c r="AC296" s="57">
        <v>547907600</v>
      </c>
      <c r="AK296" s="63">
        <v>43525</v>
      </c>
      <c r="AL296" s="62">
        <v>174.86000100000001</v>
      </c>
      <c r="AM296" s="62">
        <v>182.529999</v>
      </c>
      <c r="AN296" s="62">
        <v>167.779999</v>
      </c>
      <c r="AO296" s="62">
        <v>181.08999600000001</v>
      </c>
      <c r="AP296" s="62">
        <v>177.57330300000001</v>
      </c>
      <c r="AQ296" s="57">
        <v>20436700</v>
      </c>
      <c r="AR296" s="63">
        <v>39934</v>
      </c>
      <c r="AS296" s="62">
        <v>28.474309999999999</v>
      </c>
      <c r="AT296" s="62">
        <v>29.393439999999998</v>
      </c>
      <c r="AU296" s="62">
        <v>26.861141</v>
      </c>
      <c r="AV296" s="62">
        <v>27.442633000000001</v>
      </c>
      <c r="AW296" s="62">
        <v>15.301446</v>
      </c>
      <c r="AX296" s="57">
        <v>313568770</v>
      </c>
      <c r="AY296" s="63">
        <v>39934</v>
      </c>
      <c r="AZ296" s="62">
        <v>18.18</v>
      </c>
      <c r="BA296" s="62">
        <v>21.92</v>
      </c>
      <c r="BB296" s="62">
        <v>17.049999</v>
      </c>
      <c r="BC296" s="62">
        <v>19.200001</v>
      </c>
      <c r="BD296" s="62">
        <v>14.339383</v>
      </c>
      <c r="BE296" s="57">
        <v>846372900</v>
      </c>
      <c r="BM296" s="63">
        <v>43891</v>
      </c>
      <c r="BN296" s="62">
        <v>77.760002</v>
      </c>
      <c r="BO296" s="62">
        <v>83.790001000000004</v>
      </c>
      <c r="BP296" s="62">
        <v>62.200001</v>
      </c>
      <c r="BQ296" s="62">
        <v>76.059997999999993</v>
      </c>
      <c r="BR296" s="62">
        <v>76.059997999999993</v>
      </c>
      <c r="BS296" s="57">
        <v>47654300</v>
      </c>
      <c r="CA296" s="63">
        <v>39934</v>
      </c>
      <c r="CB296" s="62">
        <v>25.34</v>
      </c>
      <c r="CC296" s="62">
        <v>33.619999</v>
      </c>
      <c r="CD296" s="62">
        <v>25.209999</v>
      </c>
      <c r="CE296" s="62">
        <v>27.780000999999999</v>
      </c>
      <c r="CF296" s="62">
        <v>21.790167</v>
      </c>
      <c r="CG296" s="57">
        <v>400442700</v>
      </c>
    </row>
    <row r="297" spans="2:85" x14ac:dyDescent="0.15">
      <c r="B297" s="63">
        <v>39965</v>
      </c>
      <c r="C297" s="57">
        <v>4.8739290000000004</v>
      </c>
      <c r="D297" s="57">
        <v>5.2285709999999996</v>
      </c>
      <c r="E297" s="57">
        <v>4.7457140000000004</v>
      </c>
      <c r="F297" s="57">
        <v>5.086786</v>
      </c>
      <c r="G297" s="57">
        <v>4.374142</v>
      </c>
      <c r="H297" s="57">
        <v>12675572000</v>
      </c>
      <c r="I297" s="63">
        <v>39965</v>
      </c>
      <c r="J297" s="57">
        <v>11.41</v>
      </c>
      <c r="K297" s="57">
        <v>13.93</v>
      </c>
      <c r="L297" s="57">
        <v>11.1</v>
      </c>
      <c r="M297" s="57">
        <v>13.2</v>
      </c>
      <c r="N297" s="57">
        <v>11.422717</v>
      </c>
      <c r="O297" s="57">
        <v>7715563500</v>
      </c>
      <c r="P297" s="63">
        <v>39965</v>
      </c>
      <c r="Q297" s="57">
        <v>25.549999</v>
      </c>
      <c r="R297" s="57">
        <v>27.4</v>
      </c>
      <c r="S297" s="57">
        <v>22.41</v>
      </c>
      <c r="T297" s="57">
        <v>23.24</v>
      </c>
      <c r="U297" s="57">
        <v>19.240788999999999</v>
      </c>
      <c r="V297" s="57">
        <v>441662300</v>
      </c>
      <c r="W297" s="63">
        <v>39965</v>
      </c>
      <c r="X297" s="57">
        <v>24.625</v>
      </c>
      <c r="Y297" s="57">
        <v>24.969999000000001</v>
      </c>
      <c r="Z297" s="57">
        <v>23.59</v>
      </c>
      <c r="AA297" s="57">
        <v>23.995000999999998</v>
      </c>
      <c r="AB297" s="57">
        <v>16.389482000000001</v>
      </c>
      <c r="AC297" s="57">
        <v>505408000</v>
      </c>
      <c r="AK297" s="63">
        <v>43556</v>
      </c>
      <c r="AL297" s="62">
        <v>182.78999300000001</v>
      </c>
      <c r="AM297" s="62">
        <v>196.91000399999999</v>
      </c>
      <c r="AN297" s="62">
        <v>182.66999799999999</v>
      </c>
      <c r="AO297" s="62">
        <v>196.61999499999999</v>
      </c>
      <c r="AP297" s="62">
        <v>192.80169699999999</v>
      </c>
      <c r="AQ297" s="57">
        <v>17709800</v>
      </c>
      <c r="AR297" s="63">
        <v>39965</v>
      </c>
      <c r="AS297" s="62">
        <v>27.695862000000002</v>
      </c>
      <c r="AT297" s="62">
        <v>29.48723</v>
      </c>
      <c r="AU297" s="62">
        <v>27.180022999999998</v>
      </c>
      <c r="AV297" s="62">
        <v>28.821328999999999</v>
      </c>
      <c r="AW297" s="62">
        <v>16.070174999999999</v>
      </c>
      <c r="AX297" s="57">
        <v>353954893</v>
      </c>
      <c r="AY297" s="63">
        <v>39965</v>
      </c>
      <c r="AZ297" s="62">
        <v>19.52</v>
      </c>
      <c r="BA297" s="62">
        <v>19.52</v>
      </c>
      <c r="BB297" s="62">
        <v>16.670000000000002</v>
      </c>
      <c r="BC297" s="62">
        <v>17.920000000000002</v>
      </c>
      <c r="BD297" s="62">
        <v>13.383429</v>
      </c>
      <c r="BE297" s="57">
        <v>516163500</v>
      </c>
      <c r="BM297" s="63">
        <v>43922</v>
      </c>
      <c r="BN297" s="62">
        <v>73.639999000000003</v>
      </c>
      <c r="BO297" s="62">
        <v>82.879997000000003</v>
      </c>
      <c r="BP297" s="62">
        <v>64.510002</v>
      </c>
      <c r="BQ297" s="62">
        <v>79.010002</v>
      </c>
      <c r="BR297" s="62">
        <v>79.010002</v>
      </c>
      <c r="BS297" s="57">
        <v>28264700</v>
      </c>
      <c r="CA297" s="63">
        <v>39965</v>
      </c>
      <c r="CB297" s="62">
        <v>28.110001</v>
      </c>
      <c r="CC297" s="62">
        <v>29.93</v>
      </c>
      <c r="CD297" s="62">
        <v>27.290001</v>
      </c>
      <c r="CE297" s="62">
        <v>29.309999000000001</v>
      </c>
      <c r="CF297" s="62">
        <v>22.990272999999998</v>
      </c>
      <c r="CG297" s="57">
        <v>250867300</v>
      </c>
    </row>
    <row r="298" spans="2:85" x14ac:dyDescent="0.15">
      <c r="B298" s="63">
        <v>39995</v>
      </c>
      <c r="C298" s="57">
        <v>5.125</v>
      </c>
      <c r="D298" s="57">
        <v>5.8928570000000002</v>
      </c>
      <c r="E298" s="57">
        <v>4.8007140000000001</v>
      </c>
      <c r="F298" s="57">
        <v>5.8353570000000001</v>
      </c>
      <c r="G298" s="57">
        <v>5.0178390000000004</v>
      </c>
      <c r="H298" s="57">
        <v>10942136800</v>
      </c>
      <c r="I298" s="63">
        <v>39995</v>
      </c>
      <c r="J298" s="57">
        <v>13.27</v>
      </c>
      <c r="K298" s="57">
        <v>14.79</v>
      </c>
      <c r="L298" s="57">
        <v>11.27</v>
      </c>
      <c r="M298" s="57">
        <v>14.79</v>
      </c>
      <c r="N298" s="57">
        <v>12.809863</v>
      </c>
      <c r="O298" s="57">
        <v>6735174000</v>
      </c>
      <c r="P298" s="63">
        <v>39995</v>
      </c>
      <c r="Q298" s="57">
        <v>23.49</v>
      </c>
      <c r="R298" s="57">
        <v>30</v>
      </c>
      <c r="S298" s="57">
        <v>22</v>
      </c>
      <c r="T298" s="57">
        <v>28.33</v>
      </c>
      <c r="U298" s="57">
        <v>23.63212</v>
      </c>
      <c r="V298" s="57">
        <v>405481400</v>
      </c>
      <c r="W298" s="63">
        <v>39995</v>
      </c>
      <c r="X298" s="57">
        <v>24.24</v>
      </c>
      <c r="Y298" s="57">
        <v>25.514999</v>
      </c>
      <c r="Z298" s="57">
        <v>24.01</v>
      </c>
      <c r="AA298" s="57">
        <v>24.92</v>
      </c>
      <c r="AB298" s="57">
        <v>17.166687</v>
      </c>
      <c r="AC298" s="57">
        <v>432536800</v>
      </c>
      <c r="AK298" s="63">
        <v>43586</v>
      </c>
      <c r="AL298" s="62">
        <v>196.949997</v>
      </c>
      <c r="AM298" s="62">
        <v>197.729996</v>
      </c>
      <c r="AN298" s="62">
        <v>182.61000100000001</v>
      </c>
      <c r="AO298" s="62">
        <v>182.88000500000001</v>
      </c>
      <c r="AP298" s="62">
        <v>179.32853700000001</v>
      </c>
      <c r="AQ298" s="57">
        <v>20060900</v>
      </c>
      <c r="AR298" s="63">
        <v>39995</v>
      </c>
      <c r="AS298" s="62">
        <v>28.915116999999999</v>
      </c>
      <c r="AT298" s="62">
        <v>30.659592</v>
      </c>
      <c r="AU298" s="62">
        <v>26.551638000000001</v>
      </c>
      <c r="AV298" s="62">
        <v>30.078099999999999</v>
      </c>
      <c r="AW298" s="62">
        <v>16.770927</v>
      </c>
      <c r="AX298" s="57">
        <v>369473361</v>
      </c>
      <c r="AY298" s="63">
        <v>39995</v>
      </c>
      <c r="AZ298" s="62">
        <v>17.93</v>
      </c>
      <c r="BA298" s="62">
        <v>20.59</v>
      </c>
      <c r="BB298" s="62">
        <v>16.110001</v>
      </c>
      <c r="BC298" s="62">
        <v>20.41</v>
      </c>
      <c r="BD298" s="62">
        <v>15.286032000000001</v>
      </c>
      <c r="BE298" s="57">
        <v>416793700</v>
      </c>
      <c r="BM298" s="63">
        <v>43952</v>
      </c>
      <c r="BN298" s="62">
        <v>77.889999000000003</v>
      </c>
      <c r="BO298" s="62">
        <v>85.32</v>
      </c>
      <c r="BP298" s="62">
        <v>74.699996999999996</v>
      </c>
      <c r="BQ298" s="62">
        <v>80.959998999999996</v>
      </c>
      <c r="BR298" s="62">
        <v>80.959998999999996</v>
      </c>
      <c r="BS298" s="57">
        <v>23024900</v>
      </c>
      <c r="CA298" s="63">
        <v>39995</v>
      </c>
      <c r="CB298" s="62">
        <v>29.1</v>
      </c>
      <c r="CC298" s="62">
        <v>29.969999000000001</v>
      </c>
      <c r="CD298" s="62">
        <v>26.110001</v>
      </c>
      <c r="CE298" s="62">
        <v>27.34</v>
      </c>
      <c r="CF298" s="62">
        <v>21.445036000000002</v>
      </c>
      <c r="CG298" s="57">
        <v>262110900</v>
      </c>
    </row>
    <row r="299" spans="2:85" x14ac:dyDescent="0.15">
      <c r="B299" s="63">
        <v>40026</v>
      </c>
      <c r="C299" s="57">
        <v>5.9003569999999996</v>
      </c>
      <c r="D299" s="57">
        <v>6.1603570000000003</v>
      </c>
      <c r="E299" s="57">
        <v>5.6935710000000004</v>
      </c>
      <c r="F299" s="57">
        <v>6.0075000000000003</v>
      </c>
      <c r="G299" s="57">
        <v>5.1658660000000003</v>
      </c>
      <c r="H299" s="57">
        <v>8165124800</v>
      </c>
      <c r="I299" s="63">
        <v>40026</v>
      </c>
      <c r="J299" s="57">
        <v>15.24</v>
      </c>
      <c r="K299" s="57">
        <v>18.25</v>
      </c>
      <c r="L299" s="57">
        <v>14.82</v>
      </c>
      <c r="M299" s="57">
        <v>17.59</v>
      </c>
      <c r="N299" s="57">
        <v>15.234983</v>
      </c>
      <c r="O299" s="57">
        <v>6102172300</v>
      </c>
      <c r="P299" s="63">
        <v>40026</v>
      </c>
      <c r="Q299" s="57">
        <v>28.9</v>
      </c>
      <c r="R299" s="57">
        <v>34.5</v>
      </c>
      <c r="S299" s="57">
        <v>28.129999000000002</v>
      </c>
      <c r="T299" s="57">
        <v>33.82</v>
      </c>
      <c r="U299" s="57">
        <v>28.211727</v>
      </c>
      <c r="V299" s="57">
        <v>279343200</v>
      </c>
      <c r="W299" s="63">
        <v>40026</v>
      </c>
      <c r="X299" s="57">
        <v>25.014999</v>
      </c>
      <c r="Y299" s="57">
        <v>25.075001</v>
      </c>
      <c r="Z299" s="57">
        <v>23.709999</v>
      </c>
      <c r="AA299" s="57">
        <v>24.385000000000002</v>
      </c>
      <c r="AB299" s="57">
        <v>16.798145000000002</v>
      </c>
      <c r="AC299" s="57">
        <v>354388000</v>
      </c>
      <c r="AK299" s="63">
        <v>43617</v>
      </c>
      <c r="AL299" s="62">
        <v>182.979996</v>
      </c>
      <c r="AM299" s="62">
        <v>201.38000500000001</v>
      </c>
      <c r="AN299" s="62">
        <v>179.759995</v>
      </c>
      <c r="AO299" s="62">
        <v>195.30999800000001</v>
      </c>
      <c r="AP299" s="62">
        <v>192.024429</v>
      </c>
      <c r="AQ299" s="57">
        <v>21216800</v>
      </c>
      <c r="AR299" s="63">
        <v>40026</v>
      </c>
      <c r="AS299" s="62">
        <v>30.359466999999999</v>
      </c>
      <c r="AT299" s="62">
        <v>30.509529000000001</v>
      </c>
      <c r="AU299" s="62">
        <v>28.136669000000001</v>
      </c>
      <c r="AV299" s="62">
        <v>29.112075999999998</v>
      </c>
      <c r="AW299" s="62">
        <v>16.488181999999998</v>
      </c>
      <c r="AX299" s="57">
        <v>273001496</v>
      </c>
      <c r="AY299" s="63">
        <v>40026</v>
      </c>
      <c r="AZ299" s="62">
        <v>20.77</v>
      </c>
      <c r="BA299" s="62">
        <v>23.49</v>
      </c>
      <c r="BB299" s="62">
        <v>20.540001</v>
      </c>
      <c r="BC299" s="62">
        <v>22.620000999999998</v>
      </c>
      <c r="BD299" s="62">
        <v>16.941208</v>
      </c>
      <c r="BE299" s="57">
        <v>340313400</v>
      </c>
      <c r="BM299" s="63">
        <v>43983</v>
      </c>
      <c r="BN299" s="62">
        <v>80.860000999999997</v>
      </c>
      <c r="BO299" s="62">
        <v>89.389999000000003</v>
      </c>
      <c r="BP299" s="62">
        <v>75.300003000000004</v>
      </c>
      <c r="BQ299" s="62">
        <v>79.139999000000003</v>
      </c>
      <c r="BR299" s="62">
        <v>79.139999000000003</v>
      </c>
      <c r="BS299" s="57">
        <v>27424900</v>
      </c>
      <c r="CA299" s="63">
        <v>40026</v>
      </c>
      <c r="CB299" s="62">
        <v>27.790001</v>
      </c>
      <c r="CC299" s="62">
        <v>30.809999000000001</v>
      </c>
      <c r="CD299" s="62">
        <v>27.360001</v>
      </c>
      <c r="CE299" s="62">
        <v>29.610001</v>
      </c>
      <c r="CF299" s="62">
        <v>23.302927</v>
      </c>
      <c r="CG299" s="57">
        <v>195470700</v>
      </c>
    </row>
    <row r="300" spans="2:85" x14ac:dyDescent="0.15">
      <c r="B300" s="63">
        <v>40057</v>
      </c>
      <c r="C300" s="57">
        <v>5.9996429999999998</v>
      </c>
      <c r="D300" s="57">
        <v>6.746429</v>
      </c>
      <c r="E300" s="57">
        <v>5.8610709999999999</v>
      </c>
      <c r="F300" s="57">
        <v>6.6196429999999999</v>
      </c>
      <c r="G300" s="57">
        <v>5.6922499999999996</v>
      </c>
      <c r="H300" s="57">
        <v>9989319200</v>
      </c>
      <c r="I300" s="63">
        <v>40057</v>
      </c>
      <c r="J300" s="57">
        <v>17.700001</v>
      </c>
      <c r="K300" s="57">
        <v>18.079999999999998</v>
      </c>
      <c r="L300" s="57">
        <v>16.02</v>
      </c>
      <c r="M300" s="57">
        <v>16.920000000000002</v>
      </c>
      <c r="N300" s="57">
        <v>14.654686999999999</v>
      </c>
      <c r="O300" s="57">
        <v>3743850000</v>
      </c>
      <c r="P300" s="63">
        <v>40057</v>
      </c>
      <c r="Q300" s="57">
        <v>33.580002</v>
      </c>
      <c r="R300" s="57">
        <v>36.5</v>
      </c>
      <c r="S300" s="57">
        <v>31.68</v>
      </c>
      <c r="T300" s="57">
        <v>33.900002000000001</v>
      </c>
      <c r="U300" s="57">
        <v>28.278466999999999</v>
      </c>
      <c r="V300" s="57">
        <v>250193200</v>
      </c>
      <c r="W300" s="63">
        <v>40057</v>
      </c>
      <c r="X300" s="57">
        <v>24.360001</v>
      </c>
      <c r="Y300" s="57">
        <v>27.059999000000001</v>
      </c>
      <c r="Z300" s="57">
        <v>24.190000999999999</v>
      </c>
      <c r="AA300" s="57">
        <v>26.85</v>
      </c>
      <c r="AB300" s="57">
        <v>18.496210000000001</v>
      </c>
      <c r="AC300" s="57">
        <v>616148600</v>
      </c>
      <c r="AK300" s="63">
        <v>43647</v>
      </c>
      <c r="AL300" s="62">
        <v>198.46000699999999</v>
      </c>
      <c r="AM300" s="62">
        <v>216.740005</v>
      </c>
      <c r="AN300" s="62">
        <v>195.429993</v>
      </c>
      <c r="AO300" s="62">
        <v>214.33999600000001</v>
      </c>
      <c r="AP300" s="62">
        <v>210.734283</v>
      </c>
      <c r="AQ300" s="57">
        <v>13986200</v>
      </c>
      <c r="AR300" s="63">
        <v>40057</v>
      </c>
      <c r="AS300" s="62">
        <v>28.952632999999999</v>
      </c>
      <c r="AT300" s="62">
        <v>29.496608999999999</v>
      </c>
      <c r="AU300" s="62">
        <v>27.489526999999999</v>
      </c>
      <c r="AV300" s="62">
        <v>28.389900000000001</v>
      </c>
      <c r="AW300" s="62">
        <v>16.079170000000001</v>
      </c>
      <c r="AX300" s="57">
        <v>417000840</v>
      </c>
      <c r="AY300" s="63">
        <v>40057</v>
      </c>
      <c r="AZ300" s="62">
        <v>22.280000999999999</v>
      </c>
      <c r="BA300" s="62">
        <v>23</v>
      </c>
      <c r="BB300" s="62">
        <v>20.6</v>
      </c>
      <c r="BC300" s="62">
        <v>21.860001</v>
      </c>
      <c r="BD300" s="62">
        <v>16.372004</v>
      </c>
      <c r="BE300" s="57">
        <v>333837700</v>
      </c>
      <c r="BM300" s="63">
        <v>44013</v>
      </c>
      <c r="BN300" s="62">
        <v>79.300003000000004</v>
      </c>
      <c r="BO300" s="62">
        <v>92.160004000000001</v>
      </c>
      <c r="BP300" s="62">
        <v>78.650002000000001</v>
      </c>
      <c r="BQ300" s="62">
        <v>87.389999000000003</v>
      </c>
      <c r="BR300" s="62">
        <v>87.389999000000003</v>
      </c>
      <c r="BS300" s="57">
        <v>18328500</v>
      </c>
      <c r="CA300" s="63">
        <v>40057</v>
      </c>
      <c r="CB300" s="62">
        <v>29.450001</v>
      </c>
      <c r="CC300" s="62">
        <v>31.57</v>
      </c>
      <c r="CD300" s="62">
        <v>27.780000999999999</v>
      </c>
      <c r="CE300" s="62">
        <v>28.99</v>
      </c>
      <c r="CF300" s="62">
        <v>22.814993000000001</v>
      </c>
      <c r="CG300" s="57">
        <v>214852800</v>
      </c>
    </row>
    <row r="301" spans="2:85" x14ac:dyDescent="0.15">
      <c r="B301" s="63">
        <v>40087</v>
      </c>
      <c r="C301" s="57">
        <v>6.6196429999999999</v>
      </c>
      <c r="D301" s="57">
        <v>7.4539289999999996</v>
      </c>
      <c r="E301" s="57">
        <v>6.4535710000000002</v>
      </c>
      <c r="F301" s="57">
        <v>6.7321429999999998</v>
      </c>
      <c r="G301" s="57">
        <v>5.7889889999999999</v>
      </c>
      <c r="H301" s="57">
        <v>12956176800</v>
      </c>
      <c r="I301" s="63">
        <v>40087</v>
      </c>
      <c r="J301" s="57">
        <v>16.959999</v>
      </c>
      <c r="K301" s="57">
        <v>19.100000000000001</v>
      </c>
      <c r="L301" s="57">
        <v>14.5</v>
      </c>
      <c r="M301" s="57">
        <v>14.58</v>
      </c>
      <c r="N301" s="57">
        <v>12.635650999999999</v>
      </c>
      <c r="O301" s="57">
        <v>4605123600</v>
      </c>
      <c r="P301" s="63">
        <v>40087</v>
      </c>
      <c r="Q301" s="57">
        <v>33.849997999999999</v>
      </c>
      <c r="R301" s="57">
        <v>37.169998</v>
      </c>
      <c r="S301" s="57">
        <v>31.690000999999999</v>
      </c>
      <c r="T301" s="57">
        <v>34.840000000000003</v>
      </c>
      <c r="U301" s="57">
        <v>29.217317999999999</v>
      </c>
      <c r="V301" s="57">
        <v>287819700</v>
      </c>
      <c r="W301" s="63">
        <v>40087</v>
      </c>
      <c r="X301" s="57">
        <v>26.700001</v>
      </c>
      <c r="Y301" s="57">
        <v>27.75</v>
      </c>
      <c r="Z301" s="57">
        <v>26.355</v>
      </c>
      <c r="AA301" s="57">
        <v>26.655000999999999</v>
      </c>
      <c r="AB301" s="57">
        <v>18.511935999999999</v>
      </c>
      <c r="AC301" s="57">
        <v>419925800</v>
      </c>
      <c r="AK301" s="63">
        <v>43678</v>
      </c>
      <c r="AL301" s="62">
        <v>212.88999899999999</v>
      </c>
      <c r="AM301" s="62">
        <v>220.679993</v>
      </c>
      <c r="AN301" s="62">
        <v>200.64999399999999</v>
      </c>
      <c r="AO301" s="62">
        <v>215.58000200000001</v>
      </c>
      <c r="AP301" s="62">
        <v>211.95344499999999</v>
      </c>
      <c r="AQ301" s="57">
        <v>15637400</v>
      </c>
      <c r="AR301" s="63">
        <v>40087</v>
      </c>
      <c r="AS301" s="62">
        <v>28.408657000000002</v>
      </c>
      <c r="AT301" s="62">
        <v>28.558720000000001</v>
      </c>
      <c r="AU301" s="62">
        <v>26.795487999999999</v>
      </c>
      <c r="AV301" s="62">
        <v>27.752136</v>
      </c>
      <c r="AW301" s="62">
        <v>15.717950999999999</v>
      </c>
      <c r="AX301" s="57">
        <v>523557053</v>
      </c>
      <c r="AY301" s="63">
        <v>40087</v>
      </c>
      <c r="AZ301" s="62">
        <v>21.75</v>
      </c>
      <c r="BA301" s="62">
        <v>25.59</v>
      </c>
      <c r="BB301" s="62">
        <v>20.76</v>
      </c>
      <c r="BC301" s="62">
        <v>23.219999000000001</v>
      </c>
      <c r="BD301" s="62">
        <v>17.430078999999999</v>
      </c>
      <c r="BE301" s="57">
        <v>365008200</v>
      </c>
      <c r="BM301" s="63">
        <v>44044</v>
      </c>
      <c r="BN301" s="62">
        <v>87.629997000000003</v>
      </c>
      <c r="BO301" s="62">
        <v>88.75</v>
      </c>
      <c r="BP301" s="62">
        <v>81.209998999999996</v>
      </c>
      <c r="BQ301" s="62">
        <v>86.760002</v>
      </c>
      <c r="BR301" s="62">
        <v>86.760002</v>
      </c>
      <c r="BS301" s="57">
        <v>18897500</v>
      </c>
      <c r="CA301" s="63">
        <v>40087</v>
      </c>
      <c r="CB301" s="62">
        <v>28.82</v>
      </c>
      <c r="CC301" s="62">
        <v>29.940000999999999</v>
      </c>
      <c r="CD301" s="62">
        <v>26.65</v>
      </c>
      <c r="CE301" s="62">
        <v>26.66</v>
      </c>
      <c r="CF301" s="62">
        <v>20.981286999999998</v>
      </c>
      <c r="CG301" s="57">
        <v>285811600</v>
      </c>
    </row>
    <row r="302" spans="2:85" x14ac:dyDescent="0.15">
      <c r="B302" s="63">
        <v>40118</v>
      </c>
      <c r="C302" s="57">
        <v>6.7785710000000003</v>
      </c>
      <c r="D302" s="57">
        <v>7.4285709999999998</v>
      </c>
      <c r="E302" s="57">
        <v>6.6275000000000004</v>
      </c>
      <c r="F302" s="57">
        <v>7.1396430000000004</v>
      </c>
      <c r="G302" s="57">
        <v>6.1394000000000002</v>
      </c>
      <c r="H302" s="57">
        <v>8454784800</v>
      </c>
      <c r="I302" s="63">
        <v>40118</v>
      </c>
      <c r="J302" s="57">
        <v>14.85</v>
      </c>
      <c r="K302" s="57">
        <v>16.620000999999998</v>
      </c>
      <c r="L302" s="57">
        <v>14.12</v>
      </c>
      <c r="M302" s="57">
        <v>15.85</v>
      </c>
      <c r="N302" s="57">
        <v>13.736285000000001</v>
      </c>
      <c r="O302" s="57">
        <v>3148442200</v>
      </c>
      <c r="P302" s="63">
        <v>40118</v>
      </c>
      <c r="Q302" s="57">
        <v>34.950001</v>
      </c>
      <c r="R302" s="57">
        <v>42.200001</v>
      </c>
      <c r="S302" s="57">
        <v>34.630001</v>
      </c>
      <c r="T302" s="57">
        <v>41.830002</v>
      </c>
      <c r="U302" s="57">
        <v>35.079224000000004</v>
      </c>
      <c r="V302" s="57">
        <v>240181800</v>
      </c>
      <c r="W302" s="63">
        <v>40118</v>
      </c>
      <c r="X302" s="57">
        <v>26.754999000000002</v>
      </c>
      <c r="Y302" s="57">
        <v>29.215</v>
      </c>
      <c r="Z302" s="57">
        <v>26.385000000000002</v>
      </c>
      <c r="AA302" s="57">
        <v>28.6</v>
      </c>
      <c r="AB302" s="57">
        <v>19.862750999999999</v>
      </c>
      <c r="AC302" s="57">
        <v>327993600</v>
      </c>
      <c r="AK302" s="63">
        <v>43709</v>
      </c>
      <c r="AL302" s="62">
        <v>213.949997</v>
      </c>
      <c r="AM302" s="62">
        <v>222.85000600000001</v>
      </c>
      <c r="AN302" s="62">
        <v>203.21000699999999</v>
      </c>
      <c r="AO302" s="62">
        <v>204.83000200000001</v>
      </c>
      <c r="AP302" s="62">
        <v>201.85526999999999</v>
      </c>
      <c r="AQ302" s="57">
        <v>19098900</v>
      </c>
      <c r="AR302" s="63">
        <v>40118</v>
      </c>
      <c r="AS302" s="62">
        <v>27.986609000000001</v>
      </c>
      <c r="AT302" s="62">
        <v>30.115615999999999</v>
      </c>
      <c r="AU302" s="62">
        <v>27.161263999999999</v>
      </c>
      <c r="AV302" s="62">
        <v>29.505987000000001</v>
      </c>
      <c r="AW302" s="62">
        <v>16.978596</v>
      </c>
      <c r="AX302" s="57">
        <v>330107293</v>
      </c>
      <c r="AY302" s="63">
        <v>40118</v>
      </c>
      <c r="AZ302" s="62">
        <v>23.549999</v>
      </c>
      <c r="BA302" s="62">
        <v>24.93</v>
      </c>
      <c r="BB302" s="62">
        <v>22.76</v>
      </c>
      <c r="BC302" s="62">
        <v>24.129999000000002</v>
      </c>
      <c r="BD302" s="62">
        <v>18.113173</v>
      </c>
      <c r="BE302" s="57">
        <v>259699300</v>
      </c>
      <c r="BM302" s="63">
        <v>44075</v>
      </c>
      <c r="BN302" s="62">
        <v>87.099997999999999</v>
      </c>
      <c r="BO302" s="62">
        <v>92.669998000000007</v>
      </c>
      <c r="BP302" s="62">
        <v>81.029999000000004</v>
      </c>
      <c r="BQ302" s="62">
        <v>85.650002000000001</v>
      </c>
      <c r="BR302" s="62">
        <v>85.650002000000001</v>
      </c>
      <c r="BS302" s="57">
        <v>31364200</v>
      </c>
      <c r="CA302" s="63">
        <v>40118</v>
      </c>
      <c r="CB302" s="62">
        <v>26.92</v>
      </c>
      <c r="CC302" s="62">
        <v>28.129999000000002</v>
      </c>
      <c r="CD302" s="62">
        <v>25.799999</v>
      </c>
      <c r="CE302" s="62">
        <v>26.639999</v>
      </c>
      <c r="CF302" s="62">
        <v>21.033745</v>
      </c>
      <c r="CG302" s="57">
        <v>189620000</v>
      </c>
    </row>
    <row r="303" spans="2:85" x14ac:dyDescent="0.15">
      <c r="B303" s="63">
        <v>40148</v>
      </c>
      <c r="C303" s="57">
        <v>7.2228570000000003</v>
      </c>
      <c r="D303" s="57">
        <v>7.6410710000000002</v>
      </c>
      <c r="E303" s="57">
        <v>6.7385710000000003</v>
      </c>
      <c r="F303" s="57">
        <v>7.526071</v>
      </c>
      <c r="G303" s="57">
        <v>6.4716909999999999</v>
      </c>
      <c r="H303" s="57">
        <v>11393958800</v>
      </c>
      <c r="I303" s="63">
        <v>40148</v>
      </c>
      <c r="J303" s="57">
        <v>16.040001</v>
      </c>
      <c r="K303" s="57">
        <v>16.739999999999998</v>
      </c>
      <c r="L303" s="57">
        <v>14.83</v>
      </c>
      <c r="M303" s="57">
        <v>15.06</v>
      </c>
      <c r="N303" s="57">
        <v>13.051640000000001</v>
      </c>
      <c r="O303" s="57">
        <v>5124809800</v>
      </c>
      <c r="P303" s="63">
        <v>40148</v>
      </c>
      <c r="Q303" s="57">
        <v>42.209999000000003</v>
      </c>
      <c r="R303" s="57">
        <v>42.25</v>
      </c>
      <c r="S303" s="57">
        <v>38.790000999999997</v>
      </c>
      <c r="T303" s="57">
        <v>40.520000000000003</v>
      </c>
      <c r="U303" s="57">
        <v>33.980625000000003</v>
      </c>
      <c r="V303" s="57">
        <v>193368700</v>
      </c>
      <c r="W303" s="63">
        <v>40148</v>
      </c>
      <c r="X303" s="57">
        <v>28.795000000000002</v>
      </c>
      <c r="Y303" s="57">
        <v>29.725000000000001</v>
      </c>
      <c r="Z303" s="57">
        <v>28.155000999999999</v>
      </c>
      <c r="AA303" s="57">
        <v>28.5</v>
      </c>
      <c r="AB303" s="57">
        <v>19.933937</v>
      </c>
      <c r="AC303" s="57">
        <v>385779200</v>
      </c>
      <c r="AK303" s="63">
        <v>43739</v>
      </c>
      <c r="AL303" s="62">
        <v>205.479996</v>
      </c>
      <c r="AM303" s="62">
        <v>222.44000199999999</v>
      </c>
      <c r="AN303" s="62">
        <v>195.570007</v>
      </c>
      <c r="AO303" s="62">
        <v>220.69000199999999</v>
      </c>
      <c r="AP303" s="62">
        <v>217.48495500000001</v>
      </c>
      <c r="AQ303" s="57">
        <v>16491900</v>
      </c>
      <c r="AR303" s="63">
        <v>40148</v>
      </c>
      <c r="AS303" s="62">
        <v>29.806111999999999</v>
      </c>
      <c r="AT303" s="62">
        <v>32.010151</v>
      </c>
      <c r="AU303" s="62">
        <v>29.402820999999999</v>
      </c>
      <c r="AV303" s="62">
        <v>31.072264000000001</v>
      </c>
      <c r="AW303" s="62">
        <v>17.879871000000001</v>
      </c>
      <c r="AX303" s="57">
        <v>328159728</v>
      </c>
      <c r="AY303" s="63">
        <v>40148</v>
      </c>
      <c r="AZ303" s="62">
        <v>24.26</v>
      </c>
      <c r="BA303" s="62">
        <v>24.51</v>
      </c>
      <c r="BB303" s="62">
        <v>21.77</v>
      </c>
      <c r="BC303" s="62">
        <v>22.51</v>
      </c>
      <c r="BD303" s="62">
        <v>16.897117999999999</v>
      </c>
      <c r="BE303" s="57">
        <v>276281200</v>
      </c>
      <c r="BM303" s="63">
        <v>44105</v>
      </c>
      <c r="BN303" s="62">
        <v>86.480002999999996</v>
      </c>
      <c r="BO303" s="62">
        <v>91.699996999999996</v>
      </c>
      <c r="BP303" s="62">
        <v>80.849997999999999</v>
      </c>
      <c r="BQ303" s="62">
        <v>86.25</v>
      </c>
      <c r="BR303" s="62">
        <v>86.25</v>
      </c>
      <c r="BS303" s="57">
        <v>19189800</v>
      </c>
      <c r="CA303" s="63">
        <v>40148</v>
      </c>
      <c r="CB303" s="62">
        <v>26.74</v>
      </c>
      <c r="CC303" s="62">
        <v>28.190000999999999</v>
      </c>
      <c r="CD303" s="62">
        <v>26.4</v>
      </c>
      <c r="CE303" s="62">
        <v>27.969999000000001</v>
      </c>
      <c r="CF303" s="62">
        <v>22.083845</v>
      </c>
      <c r="CG303" s="57">
        <v>176726000</v>
      </c>
    </row>
    <row r="304" spans="2:85" x14ac:dyDescent="0.15">
      <c r="B304" s="63">
        <v>40179</v>
      </c>
      <c r="C304" s="57">
        <v>7.6224999999999996</v>
      </c>
      <c r="D304" s="57">
        <v>7.699643</v>
      </c>
      <c r="E304" s="57">
        <v>6.7946429999999998</v>
      </c>
      <c r="F304" s="57">
        <v>6.859286</v>
      </c>
      <c r="G304" s="57">
        <v>5.8983189999999999</v>
      </c>
      <c r="H304" s="57">
        <v>15168994400</v>
      </c>
      <c r="I304" s="63">
        <v>40179</v>
      </c>
      <c r="J304" s="57">
        <v>15.24</v>
      </c>
      <c r="K304" s="57">
        <v>17.190000999999999</v>
      </c>
      <c r="L304" s="57">
        <v>14.68</v>
      </c>
      <c r="M304" s="57">
        <v>15.18</v>
      </c>
      <c r="N304" s="57">
        <v>13.163918000000001</v>
      </c>
      <c r="O304" s="57">
        <v>4592014200</v>
      </c>
      <c r="P304" s="63">
        <v>40179</v>
      </c>
      <c r="Q304" s="57">
        <v>40.810001</v>
      </c>
      <c r="R304" s="57">
        <v>43.25</v>
      </c>
      <c r="S304" s="57">
        <v>36.830002</v>
      </c>
      <c r="T304" s="57">
        <v>37.659999999999997</v>
      </c>
      <c r="U304" s="57">
        <v>31.582204999999998</v>
      </c>
      <c r="V304" s="57">
        <v>233778400</v>
      </c>
      <c r="W304" s="63">
        <v>40179</v>
      </c>
      <c r="X304" s="57">
        <v>28.58</v>
      </c>
      <c r="Y304" s="57">
        <v>28.715</v>
      </c>
      <c r="Z304" s="57">
        <v>26.85</v>
      </c>
      <c r="AA304" s="57">
        <v>27.125</v>
      </c>
      <c r="AB304" s="57">
        <v>18.972216</v>
      </c>
      <c r="AC304" s="57">
        <v>385386200</v>
      </c>
      <c r="AK304" s="63">
        <v>43770</v>
      </c>
      <c r="AL304" s="62">
        <v>222.449997</v>
      </c>
      <c r="AM304" s="62">
        <v>228.21000699999999</v>
      </c>
      <c r="AN304" s="62">
        <v>211.5</v>
      </c>
      <c r="AO304" s="62">
        <v>226.66999799999999</v>
      </c>
      <c r="AP304" s="62">
        <v>223.37806699999999</v>
      </c>
      <c r="AQ304" s="57">
        <v>12532200</v>
      </c>
      <c r="AR304" s="63">
        <v>40179</v>
      </c>
      <c r="AS304" s="62">
        <v>31.325493000000002</v>
      </c>
      <c r="AT304" s="62">
        <v>31.372387</v>
      </c>
      <c r="AU304" s="62">
        <v>27.320706999999999</v>
      </c>
      <c r="AV304" s="62">
        <v>27.592693000000001</v>
      </c>
      <c r="AW304" s="62">
        <v>15.877625</v>
      </c>
      <c r="AX304" s="57">
        <v>505362149</v>
      </c>
      <c r="AY304" s="63">
        <v>40179</v>
      </c>
      <c r="AZ304" s="62">
        <v>22.57</v>
      </c>
      <c r="BA304" s="62">
        <v>26.84</v>
      </c>
      <c r="BB304" s="62">
        <v>22.530000999999999</v>
      </c>
      <c r="BC304" s="62">
        <v>25.08</v>
      </c>
      <c r="BD304" s="62">
        <v>18.868272999999999</v>
      </c>
      <c r="BE304" s="57">
        <v>290550000</v>
      </c>
      <c r="BM304" s="63">
        <v>44136</v>
      </c>
      <c r="BN304" s="62">
        <v>87.459998999999996</v>
      </c>
      <c r="BO304" s="62">
        <v>114.129997</v>
      </c>
      <c r="BP304" s="62">
        <v>87.150002000000001</v>
      </c>
      <c r="BQ304" s="62">
        <v>109.849998</v>
      </c>
      <c r="BR304" s="62">
        <v>109.849998</v>
      </c>
      <c r="BS304" s="57">
        <v>18473800</v>
      </c>
      <c r="CA304" s="63">
        <v>40179</v>
      </c>
      <c r="CB304" s="62">
        <v>28.190000999999999</v>
      </c>
      <c r="CC304" s="62">
        <v>31.299999</v>
      </c>
      <c r="CD304" s="62">
        <v>27.75</v>
      </c>
      <c r="CE304" s="62">
        <v>29.09</v>
      </c>
      <c r="CF304" s="62">
        <v>22.968149</v>
      </c>
      <c r="CG304" s="57">
        <v>169765200</v>
      </c>
    </row>
    <row r="305" spans="2:85" x14ac:dyDescent="0.15">
      <c r="B305" s="63">
        <v>40210</v>
      </c>
      <c r="C305" s="57">
        <v>6.8703570000000003</v>
      </c>
      <c r="D305" s="57">
        <v>7.3274999999999997</v>
      </c>
      <c r="E305" s="57">
        <v>6.816071</v>
      </c>
      <c r="F305" s="57">
        <v>7.3078570000000003</v>
      </c>
      <c r="G305" s="57">
        <v>6.2840470000000002</v>
      </c>
      <c r="H305" s="57">
        <v>10776080000</v>
      </c>
      <c r="I305" s="63">
        <v>40210</v>
      </c>
      <c r="J305" s="57">
        <v>15.26</v>
      </c>
      <c r="K305" s="57">
        <v>16.84</v>
      </c>
      <c r="L305" s="57">
        <v>14.25</v>
      </c>
      <c r="M305" s="57">
        <v>16.66</v>
      </c>
      <c r="N305" s="57">
        <v>14.447361000000001</v>
      </c>
      <c r="O305" s="57">
        <v>4083459900</v>
      </c>
      <c r="P305" s="63">
        <v>40210</v>
      </c>
      <c r="Q305" s="57">
        <v>37.840000000000003</v>
      </c>
      <c r="R305" s="57">
        <v>39.630001</v>
      </c>
      <c r="S305" s="57">
        <v>36.599997999999999</v>
      </c>
      <c r="T305" s="57">
        <v>38.189999</v>
      </c>
      <c r="U305" s="57">
        <v>32.166218000000001</v>
      </c>
      <c r="V305" s="57">
        <v>182316200</v>
      </c>
      <c r="W305" s="63">
        <v>40210</v>
      </c>
      <c r="X305" s="57">
        <v>27.254999000000002</v>
      </c>
      <c r="Y305" s="57">
        <v>27.959999</v>
      </c>
      <c r="Z305" s="57">
        <v>26.114999999999998</v>
      </c>
      <c r="AA305" s="57">
        <v>26.360001</v>
      </c>
      <c r="AB305" s="57">
        <v>18.437145000000001</v>
      </c>
      <c r="AC305" s="57">
        <v>457985600</v>
      </c>
      <c r="AK305" s="63">
        <v>43800</v>
      </c>
      <c r="AL305" s="62">
        <v>226.5</v>
      </c>
      <c r="AM305" s="62">
        <v>240.30999800000001</v>
      </c>
      <c r="AN305" s="62">
        <v>222.449997</v>
      </c>
      <c r="AO305" s="62">
        <v>237.41000399999999</v>
      </c>
      <c r="AP305" s="62">
        <v>234.48582500000001</v>
      </c>
      <c r="AQ305" s="57">
        <v>13773800</v>
      </c>
      <c r="AR305" s="63">
        <v>40210</v>
      </c>
      <c r="AS305" s="62">
        <v>27.967849999999999</v>
      </c>
      <c r="AT305" s="62">
        <v>28.024121999999998</v>
      </c>
      <c r="AU305" s="62">
        <v>26.551638000000001</v>
      </c>
      <c r="AV305" s="62">
        <v>27.133129</v>
      </c>
      <c r="AW305" s="62">
        <v>15.838835</v>
      </c>
      <c r="AX305" s="57">
        <v>348601274</v>
      </c>
      <c r="AY305" s="63">
        <v>40210</v>
      </c>
      <c r="AZ305" s="62">
        <v>25.15</v>
      </c>
      <c r="BA305" s="62">
        <v>25.360001</v>
      </c>
      <c r="BB305" s="62">
        <v>22.98</v>
      </c>
      <c r="BC305" s="62">
        <v>24.610001</v>
      </c>
      <c r="BD305" s="62">
        <v>18.514676999999999</v>
      </c>
      <c r="BE305" s="57">
        <v>263707000</v>
      </c>
      <c r="BM305" s="63">
        <v>44166</v>
      </c>
      <c r="BN305" s="62">
        <v>110.699997</v>
      </c>
      <c r="BO305" s="62">
        <v>117.650002</v>
      </c>
      <c r="BP305" s="62">
        <v>104.510002</v>
      </c>
      <c r="BQ305" s="62">
        <v>117.400002</v>
      </c>
      <c r="BR305" s="62">
        <v>117.400002</v>
      </c>
      <c r="BS305" s="57">
        <v>15336000</v>
      </c>
      <c r="CA305" s="63">
        <v>40210</v>
      </c>
      <c r="CB305" s="62">
        <v>29.290001</v>
      </c>
      <c r="CC305" s="62">
        <v>29.870000999999998</v>
      </c>
      <c r="CD305" s="62">
        <v>26.35</v>
      </c>
      <c r="CE305" s="62">
        <v>28.52</v>
      </c>
      <c r="CF305" s="62">
        <v>22.586411999999999</v>
      </c>
      <c r="CG305" s="57">
        <v>143971900</v>
      </c>
    </row>
    <row r="306" spans="2:85" x14ac:dyDescent="0.15">
      <c r="B306" s="63">
        <v>40238</v>
      </c>
      <c r="C306" s="57">
        <v>7.3482139999999996</v>
      </c>
      <c r="D306" s="57">
        <v>8.4814290000000003</v>
      </c>
      <c r="E306" s="57">
        <v>7.3375000000000004</v>
      </c>
      <c r="F306" s="57">
        <v>8.3928569999999993</v>
      </c>
      <c r="G306" s="57">
        <v>7.217041</v>
      </c>
      <c r="H306" s="57">
        <v>12154172800</v>
      </c>
      <c r="I306" s="63">
        <v>40238</v>
      </c>
      <c r="J306" s="57">
        <v>16.739999999999998</v>
      </c>
      <c r="K306" s="57">
        <v>18.350000000000001</v>
      </c>
      <c r="L306" s="57">
        <v>16.030000999999999</v>
      </c>
      <c r="M306" s="57">
        <v>17.850000000000001</v>
      </c>
      <c r="N306" s="57">
        <v>15.479314</v>
      </c>
      <c r="O306" s="57">
        <v>3801296800</v>
      </c>
      <c r="P306" s="63">
        <v>40238</v>
      </c>
      <c r="Q306" s="57">
        <v>38.200001</v>
      </c>
      <c r="R306" s="57">
        <v>42.279998999999997</v>
      </c>
      <c r="S306" s="57">
        <v>37.860000999999997</v>
      </c>
      <c r="T306" s="57">
        <v>41.259998000000003</v>
      </c>
      <c r="U306" s="57">
        <v>34.751980000000003</v>
      </c>
      <c r="V306" s="57">
        <v>183005200</v>
      </c>
      <c r="W306" s="63">
        <v>40238</v>
      </c>
      <c r="X306" s="57">
        <v>26.610001</v>
      </c>
      <c r="Y306" s="57">
        <v>27.68</v>
      </c>
      <c r="Z306" s="57">
        <v>26.395</v>
      </c>
      <c r="AA306" s="57">
        <v>27.5</v>
      </c>
      <c r="AB306" s="57">
        <v>19.234503</v>
      </c>
      <c r="AC306" s="57">
        <v>535704600</v>
      </c>
      <c r="AK306" s="63">
        <v>43831</v>
      </c>
      <c r="AL306" s="62">
        <v>238.679993</v>
      </c>
      <c r="AM306" s="62">
        <v>263.89001500000001</v>
      </c>
      <c r="AN306" s="62">
        <v>238.009995</v>
      </c>
      <c r="AO306" s="62">
        <v>256.790009</v>
      </c>
      <c r="AP306" s="62">
        <v>253.62713600000001</v>
      </c>
      <c r="AQ306" s="57">
        <v>14780600</v>
      </c>
      <c r="AR306" s="63">
        <v>40238</v>
      </c>
      <c r="AS306" s="62">
        <v>27.170645</v>
      </c>
      <c r="AT306" s="62">
        <v>29.543505</v>
      </c>
      <c r="AU306" s="62">
        <v>27.058098000000001</v>
      </c>
      <c r="AV306" s="62">
        <v>29.093316999999999</v>
      </c>
      <c r="AW306" s="62">
        <v>16.983091000000002</v>
      </c>
      <c r="AX306" s="57">
        <v>409464768</v>
      </c>
      <c r="AY306" s="63">
        <v>40238</v>
      </c>
      <c r="AZ306" s="62">
        <v>24.620000999999998</v>
      </c>
      <c r="BA306" s="62">
        <v>26.700001</v>
      </c>
      <c r="BB306" s="62">
        <v>24.389999</v>
      </c>
      <c r="BC306" s="62">
        <v>25.879999000000002</v>
      </c>
      <c r="BD306" s="62">
        <v>19.470130999999999</v>
      </c>
      <c r="BE306" s="57">
        <v>228648200</v>
      </c>
      <c r="BM306" s="63">
        <v>44197</v>
      </c>
      <c r="BN306" s="62">
        <v>117.55999799999999</v>
      </c>
      <c r="BO306" s="62">
        <v>125.279999</v>
      </c>
      <c r="BP306" s="62">
        <v>114</v>
      </c>
      <c r="BQ306" s="62">
        <v>117.370003</v>
      </c>
      <c r="BR306" s="62">
        <v>117.370003</v>
      </c>
      <c r="BS306" s="57">
        <v>11786000</v>
      </c>
      <c r="CA306" s="63">
        <v>40238</v>
      </c>
      <c r="CB306" s="62">
        <v>28.629999000000002</v>
      </c>
      <c r="CC306" s="62">
        <v>31.459999</v>
      </c>
      <c r="CD306" s="62">
        <v>28.24</v>
      </c>
      <c r="CE306" s="62">
        <v>30.879999000000002</v>
      </c>
      <c r="CF306" s="62">
        <v>24.455410000000001</v>
      </c>
      <c r="CG306" s="57">
        <v>136555600</v>
      </c>
    </row>
    <row r="307" spans="2:85" x14ac:dyDescent="0.15">
      <c r="B307" s="63">
        <v>40269</v>
      </c>
      <c r="C307" s="57">
        <v>8.4789290000000008</v>
      </c>
      <c r="D307" s="57">
        <v>9.7307140000000008</v>
      </c>
      <c r="E307" s="57">
        <v>8.3125</v>
      </c>
      <c r="F307" s="57">
        <v>9.324643</v>
      </c>
      <c r="G307" s="57">
        <v>8.0182870000000008</v>
      </c>
      <c r="H307" s="57">
        <v>12367129600</v>
      </c>
      <c r="I307" s="63">
        <v>40269</v>
      </c>
      <c r="J307" s="57">
        <v>18.02</v>
      </c>
      <c r="K307" s="57">
        <v>19.860001</v>
      </c>
      <c r="L307" s="57">
        <v>17.41</v>
      </c>
      <c r="M307" s="57">
        <v>17.829999999999998</v>
      </c>
      <c r="N307" s="57">
        <v>15.471365</v>
      </c>
      <c r="O307" s="57">
        <v>4365611500</v>
      </c>
      <c r="P307" s="63">
        <v>40269</v>
      </c>
      <c r="Q307" s="57">
        <v>41.68</v>
      </c>
      <c r="R307" s="57">
        <v>49.189999</v>
      </c>
      <c r="S307" s="57">
        <v>41.360000999999997</v>
      </c>
      <c r="T307" s="57">
        <v>46.119999</v>
      </c>
      <c r="U307" s="57">
        <v>39.014705999999997</v>
      </c>
      <c r="V307" s="57">
        <v>224527200</v>
      </c>
      <c r="W307" s="63">
        <v>40269</v>
      </c>
      <c r="X307" s="57">
        <v>27.68</v>
      </c>
      <c r="Y307" s="57">
        <v>27.780000999999999</v>
      </c>
      <c r="Z307" s="57">
        <v>26.280000999999999</v>
      </c>
      <c r="AA307" s="57">
        <v>26.725000000000001</v>
      </c>
      <c r="AB307" s="57">
        <v>18.845427000000001</v>
      </c>
      <c r="AC307" s="57">
        <v>443832000</v>
      </c>
      <c r="AK307" s="63">
        <v>43862</v>
      </c>
      <c r="AL307" s="62">
        <v>258.22000100000002</v>
      </c>
      <c r="AM307" s="62">
        <v>287.25</v>
      </c>
      <c r="AN307" s="62">
        <v>232.05999800000001</v>
      </c>
      <c r="AO307" s="62">
        <v>240.029999</v>
      </c>
      <c r="AP307" s="62">
        <v>237.07354699999999</v>
      </c>
      <c r="AQ307" s="57">
        <v>18893000</v>
      </c>
      <c r="AR307" s="63">
        <v>40269</v>
      </c>
      <c r="AS307" s="62">
        <v>29.309031000000001</v>
      </c>
      <c r="AT307" s="62">
        <v>29.740459000000001</v>
      </c>
      <c r="AU307" s="62">
        <v>26.823626000000001</v>
      </c>
      <c r="AV307" s="62">
        <v>27.104991999999999</v>
      </c>
      <c r="AW307" s="62">
        <v>15.822412</v>
      </c>
      <c r="AX307" s="57">
        <v>503871672</v>
      </c>
      <c r="AY307" s="63">
        <v>40269</v>
      </c>
      <c r="AZ307" s="62">
        <v>26.040001</v>
      </c>
      <c r="BA307" s="62">
        <v>28.43</v>
      </c>
      <c r="BB307" s="62">
        <v>25.870000999999998</v>
      </c>
      <c r="BC307" s="62">
        <v>26.77</v>
      </c>
      <c r="BD307" s="62">
        <v>20.178432000000001</v>
      </c>
      <c r="BE307" s="57">
        <v>328059600</v>
      </c>
      <c r="BM307" s="63">
        <v>44228</v>
      </c>
      <c r="BN307" s="62">
        <v>118.019997</v>
      </c>
      <c r="BO307" s="62">
        <v>120</v>
      </c>
      <c r="BP307" s="62">
        <v>98.550003000000004</v>
      </c>
      <c r="BQ307" s="62">
        <v>102.129997</v>
      </c>
      <c r="BR307" s="62">
        <v>102.129997</v>
      </c>
      <c r="BS307" s="57">
        <v>20196000</v>
      </c>
      <c r="CA307" s="63">
        <v>40269</v>
      </c>
      <c r="CB307" s="62">
        <v>31.139999</v>
      </c>
      <c r="CC307" s="62">
        <v>32.650002000000001</v>
      </c>
      <c r="CD307" s="62">
        <v>30.77</v>
      </c>
      <c r="CE307" s="62">
        <v>31.129999000000002</v>
      </c>
      <c r="CF307" s="62">
        <v>24.653400000000001</v>
      </c>
      <c r="CG307" s="57">
        <v>165477200</v>
      </c>
    </row>
    <row r="308" spans="2:85" x14ac:dyDescent="0.15">
      <c r="B308" s="63">
        <v>40299</v>
      </c>
      <c r="C308" s="57">
        <v>9.4228570000000005</v>
      </c>
      <c r="D308" s="57">
        <v>9.5671429999999997</v>
      </c>
      <c r="E308" s="57">
        <v>7.1160709999999998</v>
      </c>
      <c r="F308" s="57">
        <v>9.1742860000000004</v>
      </c>
      <c r="G308" s="57">
        <v>7.8889959999999997</v>
      </c>
      <c r="H308" s="57">
        <v>18082654800</v>
      </c>
      <c r="I308" s="63">
        <v>40299</v>
      </c>
      <c r="J308" s="57">
        <v>17.879999000000002</v>
      </c>
      <c r="K308" s="57">
        <v>18.149999999999999</v>
      </c>
      <c r="L308" s="57">
        <v>14.8</v>
      </c>
      <c r="M308" s="57">
        <v>15.74</v>
      </c>
      <c r="N308" s="57">
        <v>13.657840999999999</v>
      </c>
      <c r="O308" s="57">
        <v>4577665100</v>
      </c>
      <c r="P308" s="63">
        <v>40299</v>
      </c>
      <c r="Q308" s="57">
        <v>46.209999000000003</v>
      </c>
      <c r="R308" s="57">
        <v>47.369999</v>
      </c>
      <c r="S308" s="57">
        <v>37.360000999999997</v>
      </c>
      <c r="T308" s="57">
        <v>39.869999</v>
      </c>
      <c r="U308" s="57">
        <v>33.727595999999998</v>
      </c>
      <c r="V308" s="57">
        <v>316645600</v>
      </c>
      <c r="W308" s="63">
        <v>40299</v>
      </c>
      <c r="X308" s="57">
        <v>26.855</v>
      </c>
      <c r="Y308" s="57">
        <v>27.1</v>
      </c>
      <c r="Z308" s="57">
        <v>24.969999000000001</v>
      </c>
      <c r="AA308" s="57">
        <v>25.700001</v>
      </c>
      <c r="AB308" s="57">
        <v>18.122643</v>
      </c>
      <c r="AC308" s="57">
        <v>529041000</v>
      </c>
      <c r="AK308" s="63">
        <v>43891</v>
      </c>
      <c r="AL308" s="62">
        <v>245.91000399999999</v>
      </c>
      <c r="AM308" s="62">
        <v>270.35000600000001</v>
      </c>
      <c r="AN308" s="62">
        <v>164.19000199999999</v>
      </c>
      <c r="AO308" s="62">
        <v>211.5</v>
      </c>
      <c r="AP308" s="62">
        <v>209.326187</v>
      </c>
      <c r="AQ308" s="57">
        <v>42073600</v>
      </c>
      <c r="AR308" s="63">
        <v>40299</v>
      </c>
      <c r="AS308" s="62">
        <v>27.348842999999999</v>
      </c>
      <c r="AT308" s="62">
        <v>27.611452</v>
      </c>
      <c r="AU308" s="62">
        <v>24.844681000000001</v>
      </c>
      <c r="AV308" s="62">
        <v>25.810704999999999</v>
      </c>
      <c r="AW308" s="62">
        <v>15.299810000000001</v>
      </c>
      <c r="AX308" s="57">
        <v>515565488</v>
      </c>
      <c r="AY308" s="63">
        <v>40299</v>
      </c>
      <c r="AZ308" s="62">
        <v>26.959999</v>
      </c>
      <c r="BA308" s="62">
        <v>27.33</v>
      </c>
      <c r="BB308" s="62">
        <v>22.16</v>
      </c>
      <c r="BC308" s="62">
        <v>23.959999</v>
      </c>
      <c r="BD308" s="62">
        <v>18.060337000000001</v>
      </c>
      <c r="BE308" s="57">
        <v>403326400</v>
      </c>
      <c r="BM308" s="63">
        <v>44256</v>
      </c>
      <c r="BN308" s="62">
        <v>103.220001</v>
      </c>
      <c r="BO308" s="62">
        <v>111.410004</v>
      </c>
      <c r="BP308" s="62">
        <v>101.550003</v>
      </c>
      <c r="BQ308" s="62">
        <v>107.769997</v>
      </c>
      <c r="BR308" s="62">
        <v>107.769997</v>
      </c>
      <c r="BS308" s="57">
        <v>15122400</v>
      </c>
      <c r="CA308" s="63">
        <v>40299</v>
      </c>
      <c r="CB308" s="62">
        <v>31.16</v>
      </c>
      <c r="CC308" s="62">
        <v>31.709999</v>
      </c>
      <c r="CD308" s="62">
        <v>26.25</v>
      </c>
      <c r="CE308" s="62">
        <v>27.200001</v>
      </c>
      <c r="CF308" s="62">
        <v>21.604016999999999</v>
      </c>
      <c r="CG308" s="57">
        <v>242107900</v>
      </c>
    </row>
    <row r="309" spans="2:85" x14ac:dyDescent="0.15">
      <c r="B309" s="63">
        <v>40330</v>
      </c>
      <c r="C309" s="57">
        <v>9.2746429999999993</v>
      </c>
      <c r="D309" s="57">
        <v>9.9646430000000006</v>
      </c>
      <c r="E309" s="57">
        <v>8.65</v>
      </c>
      <c r="F309" s="57">
        <v>8.9832140000000003</v>
      </c>
      <c r="G309" s="57">
        <v>7.7246940000000004</v>
      </c>
      <c r="H309" s="57">
        <v>16651252800</v>
      </c>
      <c r="I309" s="63">
        <v>40330</v>
      </c>
      <c r="J309" s="57">
        <v>15.58</v>
      </c>
      <c r="K309" s="57">
        <v>16.100000000000001</v>
      </c>
      <c r="L309" s="57">
        <v>14.3</v>
      </c>
      <c r="M309" s="57">
        <v>14.37</v>
      </c>
      <c r="N309" s="57">
        <v>12.469068999999999</v>
      </c>
      <c r="O309" s="57">
        <v>2981601400</v>
      </c>
      <c r="P309" s="63">
        <v>40330</v>
      </c>
      <c r="Q309" s="57">
        <v>39.18</v>
      </c>
      <c r="R309" s="57">
        <v>43.139999000000003</v>
      </c>
      <c r="S309" s="57">
        <v>37.130001</v>
      </c>
      <c r="T309" s="57">
        <v>39.700001</v>
      </c>
      <c r="U309" s="57">
        <v>33.583781999999999</v>
      </c>
      <c r="V309" s="57">
        <v>248059000</v>
      </c>
      <c r="W309" s="63">
        <v>40330</v>
      </c>
      <c r="X309" s="57">
        <v>25.559999000000001</v>
      </c>
      <c r="Y309" s="57">
        <v>26.540001</v>
      </c>
      <c r="Z309" s="57">
        <v>25.004999000000002</v>
      </c>
      <c r="AA309" s="57">
        <v>25.059999000000001</v>
      </c>
      <c r="AB309" s="57">
        <v>17.671334999999999</v>
      </c>
      <c r="AC309" s="57">
        <v>484671600</v>
      </c>
      <c r="AK309" s="63">
        <v>43922</v>
      </c>
      <c r="AL309" s="62">
        <v>201.929993</v>
      </c>
      <c r="AM309" s="62">
        <v>263.39001500000001</v>
      </c>
      <c r="AN309" s="62">
        <v>192</v>
      </c>
      <c r="AO309" s="62">
        <v>243.89999399999999</v>
      </c>
      <c r="AP309" s="62">
        <v>241.39318800000001</v>
      </c>
      <c r="AQ309" s="57">
        <v>23637300</v>
      </c>
      <c r="AR309" s="63">
        <v>40330</v>
      </c>
      <c r="AS309" s="62">
        <v>25.604369999999999</v>
      </c>
      <c r="AT309" s="62">
        <v>27.639589000000001</v>
      </c>
      <c r="AU309" s="62">
        <v>25.379276000000001</v>
      </c>
      <c r="AV309" s="62">
        <v>26.27965</v>
      </c>
      <c r="AW309" s="62">
        <v>15.577786</v>
      </c>
      <c r="AX309" s="57">
        <v>447253460</v>
      </c>
      <c r="AY309" s="63">
        <v>40330</v>
      </c>
      <c r="AZ309" s="62">
        <v>23.73</v>
      </c>
      <c r="BA309" s="62">
        <v>24.110001</v>
      </c>
      <c r="BB309" s="62">
        <v>22.059999000000001</v>
      </c>
      <c r="BC309" s="62">
        <v>22.35</v>
      </c>
      <c r="BD309" s="62">
        <v>16.84676</v>
      </c>
      <c r="BE309" s="57">
        <v>349514800</v>
      </c>
      <c r="BM309" s="63">
        <v>44287</v>
      </c>
      <c r="BN309" s="62">
        <v>107.510002</v>
      </c>
      <c r="BO309" s="62">
        <v>117.529999</v>
      </c>
      <c r="BP309" s="62">
        <v>105.08000199999999</v>
      </c>
      <c r="BQ309" s="62">
        <v>116.529999</v>
      </c>
      <c r="BR309" s="62">
        <v>116.529999</v>
      </c>
      <c r="BS309" s="57">
        <v>16427300</v>
      </c>
      <c r="CA309" s="63">
        <v>40330</v>
      </c>
      <c r="CB309" s="62">
        <v>27.049999</v>
      </c>
      <c r="CC309" s="62">
        <v>27.43</v>
      </c>
      <c r="CD309" s="62">
        <v>24.629999000000002</v>
      </c>
      <c r="CE309" s="62">
        <v>24.690000999999999</v>
      </c>
      <c r="CF309" s="62">
        <v>19.610413000000001</v>
      </c>
      <c r="CG309" s="57">
        <v>285795500</v>
      </c>
    </row>
    <row r="310" spans="2:85" x14ac:dyDescent="0.15">
      <c r="B310" s="63">
        <v>40360</v>
      </c>
      <c r="C310" s="57">
        <v>9.0821430000000003</v>
      </c>
      <c r="D310" s="57">
        <v>9.4996430000000007</v>
      </c>
      <c r="E310" s="57">
        <v>8.5571429999999999</v>
      </c>
      <c r="F310" s="57">
        <v>9.1875</v>
      </c>
      <c r="G310" s="57">
        <v>7.9003589999999999</v>
      </c>
      <c r="H310" s="57">
        <v>15669704400</v>
      </c>
      <c r="I310" s="63">
        <v>40360</v>
      </c>
      <c r="J310" s="57">
        <v>14.32</v>
      </c>
      <c r="K310" s="57">
        <v>15.72</v>
      </c>
      <c r="L310" s="57">
        <v>13.3</v>
      </c>
      <c r="M310" s="57">
        <v>14.04</v>
      </c>
      <c r="N310" s="57">
        <v>12.190621</v>
      </c>
      <c r="O310" s="57">
        <v>3560000600</v>
      </c>
      <c r="P310" s="63">
        <v>40360</v>
      </c>
      <c r="Q310" s="57">
        <v>39.549999</v>
      </c>
      <c r="R310" s="57">
        <v>45.68</v>
      </c>
      <c r="S310" s="57">
        <v>38.419998</v>
      </c>
      <c r="T310" s="57">
        <v>44.639999000000003</v>
      </c>
      <c r="U310" s="57">
        <v>37.933041000000003</v>
      </c>
      <c r="V310" s="57">
        <v>195904500</v>
      </c>
      <c r="W310" s="63">
        <v>40360</v>
      </c>
      <c r="X310" s="57">
        <v>25.15</v>
      </c>
      <c r="Y310" s="57">
        <v>27.655000999999999</v>
      </c>
      <c r="Z310" s="57">
        <v>24.735001</v>
      </c>
      <c r="AA310" s="57">
        <v>27.555</v>
      </c>
      <c r="AB310" s="57">
        <v>19.595096999999999</v>
      </c>
      <c r="AC310" s="57">
        <v>373304800</v>
      </c>
      <c r="AK310" s="63">
        <v>43952</v>
      </c>
      <c r="AL310" s="62">
        <v>241.39999399999999</v>
      </c>
      <c r="AM310" s="62">
        <v>268.64001500000001</v>
      </c>
      <c r="AN310" s="62">
        <v>236.320007</v>
      </c>
      <c r="AO310" s="62">
        <v>267.41000400000001</v>
      </c>
      <c r="AP310" s="62">
        <v>264.66159099999999</v>
      </c>
      <c r="AQ310" s="57">
        <v>19352500</v>
      </c>
      <c r="AR310" s="63">
        <v>40360</v>
      </c>
      <c r="AS310" s="62">
        <v>26.270271000000001</v>
      </c>
      <c r="AT310" s="62">
        <v>29.24</v>
      </c>
      <c r="AU310" s="62">
        <v>25.885736000000001</v>
      </c>
      <c r="AV310" s="62">
        <v>29.059999000000001</v>
      </c>
      <c r="AW310" s="62">
        <v>17.225891000000001</v>
      </c>
      <c r="AX310" s="57">
        <v>497527641</v>
      </c>
      <c r="AY310" s="63">
        <v>40360</v>
      </c>
      <c r="AZ310" s="62">
        <v>22.26</v>
      </c>
      <c r="BA310" s="62">
        <v>24.559999000000001</v>
      </c>
      <c r="BB310" s="62">
        <v>21.73</v>
      </c>
      <c r="BC310" s="62">
        <v>23.9</v>
      </c>
      <c r="BD310" s="62">
        <v>18.053749</v>
      </c>
      <c r="BE310" s="57">
        <v>267071700</v>
      </c>
      <c r="BM310" s="63">
        <v>44317</v>
      </c>
      <c r="BN310" s="62">
        <v>117.290001</v>
      </c>
      <c r="BO310" s="62">
        <v>129.58999600000001</v>
      </c>
      <c r="BP310" s="62">
        <v>117.139999</v>
      </c>
      <c r="BQ310" s="62">
        <v>120.07</v>
      </c>
      <c r="BR310" s="62">
        <v>120.07</v>
      </c>
      <c r="BS310" s="57">
        <v>11545000</v>
      </c>
      <c r="CA310" s="63">
        <v>40360</v>
      </c>
      <c r="CB310" s="62">
        <v>24.6</v>
      </c>
      <c r="CC310" s="62">
        <v>26.950001</v>
      </c>
      <c r="CD310" s="62">
        <v>24.129999000000002</v>
      </c>
      <c r="CE310" s="62">
        <v>25.07</v>
      </c>
      <c r="CF310" s="62">
        <v>19.912227999999999</v>
      </c>
      <c r="CG310" s="57">
        <v>190207700</v>
      </c>
    </row>
    <row r="311" spans="2:85" x14ac:dyDescent="0.15">
      <c r="B311" s="63">
        <v>40391</v>
      </c>
      <c r="C311" s="57">
        <v>9.3014290000000006</v>
      </c>
      <c r="D311" s="57">
        <v>9.4385709999999996</v>
      </c>
      <c r="E311" s="57">
        <v>8.4128570000000007</v>
      </c>
      <c r="F311" s="57">
        <v>8.6821429999999999</v>
      </c>
      <c r="G311" s="57">
        <v>7.4658009999999999</v>
      </c>
      <c r="H311" s="57">
        <v>9589120800</v>
      </c>
      <c r="I311" s="63">
        <v>40391</v>
      </c>
      <c r="J311" s="57">
        <v>14.38</v>
      </c>
      <c r="K311" s="57">
        <v>14.47</v>
      </c>
      <c r="L311" s="57">
        <v>12.18</v>
      </c>
      <c r="M311" s="57">
        <v>12.46</v>
      </c>
      <c r="N311" s="57">
        <v>10.818742</v>
      </c>
      <c r="O311" s="57">
        <v>3010148900</v>
      </c>
      <c r="P311" s="63">
        <v>40391</v>
      </c>
      <c r="Q311" s="57">
        <v>45.009998000000003</v>
      </c>
      <c r="R311" s="57">
        <v>45.200001</v>
      </c>
      <c r="S311" s="57">
        <v>39.139999000000003</v>
      </c>
      <c r="T311" s="57">
        <v>39.869999</v>
      </c>
      <c r="U311" s="57">
        <v>33.8797</v>
      </c>
      <c r="V311" s="57">
        <v>180947900</v>
      </c>
      <c r="W311" s="63">
        <v>40391</v>
      </c>
      <c r="X311" s="57">
        <v>27.91</v>
      </c>
      <c r="Y311" s="57">
        <v>28.700001</v>
      </c>
      <c r="Z311" s="57">
        <v>27.459999</v>
      </c>
      <c r="AA311" s="57">
        <v>27.940000999999999</v>
      </c>
      <c r="AB311" s="57">
        <v>19.868876</v>
      </c>
      <c r="AC311" s="57">
        <v>390193400</v>
      </c>
      <c r="AK311" s="63">
        <v>43983</v>
      </c>
      <c r="AL311" s="62">
        <v>269.64001500000001</v>
      </c>
      <c r="AM311" s="62">
        <v>283.64001500000001</v>
      </c>
      <c r="AN311" s="62">
        <v>257.75</v>
      </c>
      <c r="AO311" s="62">
        <v>274.73001099999999</v>
      </c>
      <c r="AP311" s="62">
        <v>272.493652</v>
      </c>
      <c r="AQ311" s="57">
        <v>17031500</v>
      </c>
      <c r="AR311" s="63">
        <v>40391</v>
      </c>
      <c r="AS311" s="62">
        <v>29.540001</v>
      </c>
      <c r="AT311" s="62">
        <v>30.379999000000002</v>
      </c>
      <c r="AU311" s="62">
        <v>29.1</v>
      </c>
      <c r="AV311" s="62">
        <v>29.530000999999999</v>
      </c>
      <c r="AW311" s="62">
        <v>17.822641000000001</v>
      </c>
      <c r="AX311" s="57">
        <v>381693500</v>
      </c>
      <c r="AY311" s="63">
        <v>40391</v>
      </c>
      <c r="AZ311" s="62">
        <v>24.200001</v>
      </c>
      <c r="BA311" s="62">
        <v>24.52</v>
      </c>
      <c r="BB311" s="62">
        <v>20.440000999999999</v>
      </c>
      <c r="BC311" s="62">
        <v>20.799999</v>
      </c>
      <c r="BD311" s="62">
        <v>15.712051000000001</v>
      </c>
      <c r="BE311" s="57">
        <v>215634500</v>
      </c>
      <c r="BM311" s="63">
        <v>44348</v>
      </c>
      <c r="BN311" s="62">
        <v>120.349998</v>
      </c>
      <c r="BO311" s="62">
        <v>124.879997</v>
      </c>
      <c r="BP311" s="62">
        <v>117.540001</v>
      </c>
      <c r="BQ311" s="62">
        <v>120.43</v>
      </c>
      <c r="BR311" s="62">
        <v>120.43</v>
      </c>
      <c r="BS311" s="57">
        <v>13114800</v>
      </c>
      <c r="CA311" s="63">
        <v>40391</v>
      </c>
      <c r="CB311" s="62">
        <v>25.450001</v>
      </c>
      <c r="CC311" s="62">
        <v>25.91</v>
      </c>
      <c r="CD311" s="62">
        <v>23.780000999999999</v>
      </c>
      <c r="CE311" s="62">
        <v>24.26</v>
      </c>
      <c r="CF311" s="62">
        <v>19.335422999999999</v>
      </c>
      <c r="CG311" s="57">
        <v>145429500</v>
      </c>
    </row>
    <row r="312" spans="2:85" x14ac:dyDescent="0.15">
      <c r="B312" s="63">
        <v>40422</v>
      </c>
      <c r="C312" s="57">
        <v>8.8382140000000007</v>
      </c>
      <c r="D312" s="57">
        <v>10.526071</v>
      </c>
      <c r="E312" s="57">
        <v>8.7957140000000003</v>
      </c>
      <c r="F312" s="57">
        <v>10.133929</v>
      </c>
      <c r="G312" s="57">
        <v>8.7141959999999994</v>
      </c>
      <c r="H312" s="57">
        <v>11849919200</v>
      </c>
      <c r="I312" s="63">
        <v>40422</v>
      </c>
      <c r="J312" s="57">
        <v>12.64</v>
      </c>
      <c r="K312" s="57">
        <v>14.06</v>
      </c>
      <c r="L312" s="57">
        <v>12.6</v>
      </c>
      <c r="M312" s="57">
        <v>13.1</v>
      </c>
      <c r="N312" s="57">
        <v>11.374442999999999</v>
      </c>
      <c r="O312" s="57">
        <v>2967673000</v>
      </c>
      <c r="P312" s="63">
        <v>40422</v>
      </c>
      <c r="Q312" s="57">
        <v>40.549999</v>
      </c>
      <c r="R312" s="57">
        <v>43.93</v>
      </c>
      <c r="S312" s="57">
        <v>39.759998000000003</v>
      </c>
      <c r="T312" s="57">
        <v>42.029998999999997</v>
      </c>
      <c r="U312" s="57">
        <v>35.715167999999998</v>
      </c>
      <c r="V312" s="57">
        <v>213981000</v>
      </c>
      <c r="W312" s="63">
        <v>40422</v>
      </c>
      <c r="X312" s="57">
        <v>28.190000999999999</v>
      </c>
      <c r="Y312" s="57">
        <v>29.614999999999998</v>
      </c>
      <c r="Z312" s="57">
        <v>28.135000000000002</v>
      </c>
      <c r="AA312" s="57">
        <v>29.26</v>
      </c>
      <c r="AB312" s="57">
        <v>20.807569999999998</v>
      </c>
      <c r="AC312" s="57">
        <v>348528400</v>
      </c>
      <c r="AK312" s="63">
        <v>44013</v>
      </c>
      <c r="AL312" s="62">
        <v>274.63000499999998</v>
      </c>
      <c r="AM312" s="62">
        <v>296.66000400000001</v>
      </c>
      <c r="AN312" s="62">
        <v>273.97000100000002</v>
      </c>
      <c r="AO312" s="62">
        <v>281.29998799999998</v>
      </c>
      <c r="AP312" s="62">
        <v>279.01016199999998</v>
      </c>
      <c r="AQ312" s="57">
        <v>13451200</v>
      </c>
      <c r="AR312" s="63">
        <v>40422</v>
      </c>
      <c r="AS312" s="62">
        <v>29.700001</v>
      </c>
      <c r="AT312" s="62">
        <v>33.090000000000003</v>
      </c>
      <c r="AU312" s="62">
        <v>29.65</v>
      </c>
      <c r="AV312" s="62">
        <v>32.590000000000003</v>
      </c>
      <c r="AW312" s="62">
        <v>19.669481000000001</v>
      </c>
      <c r="AX312" s="57">
        <v>357902700</v>
      </c>
      <c r="AY312" s="63">
        <v>40422</v>
      </c>
      <c r="AZ312" s="62">
        <v>21.1</v>
      </c>
      <c r="BA312" s="62">
        <v>23.6</v>
      </c>
      <c r="BB312" s="62">
        <v>21.049999</v>
      </c>
      <c r="BC312" s="62">
        <v>21.620000999999998</v>
      </c>
      <c r="BD312" s="62">
        <v>16.331469999999999</v>
      </c>
      <c r="BE312" s="57">
        <v>277937100</v>
      </c>
      <c r="BM312" s="63">
        <v>44378</v>
      </c>
      <c r="BN312" s="62">
        <v>120.709999</v>
      </c>
      <c r="BO312" s="62">
        <v>124.089996</v>
      </c>
      <c r="BP312" s="62">
        <v>119.19000200000001</v>
      </c>
      <c r="BQ312" s="62">
        <v>121.459999</v>
      </c>
      <c r="BR312" s="62">
        <v>121.459999</v>
      </c>
      <c r="BS312" s="57">
        <v>4692600</v>
      </c>
      <c r="CA312" s="63">
        <v>40422</v>
      </c>
      <c r="CB312" s="62">
        <v>24.52</v>
      </c>
      <c r="CC312" s="62">
        <v>26.5</v>
      </c>
      <c r="CD312" s="62">
        <v>24.389999</v>
      </c>
      <c r="CE312" s="62">
        <v>26.129999000000002</v>
      </c>
      <c r="CF312" s="62">
        <v>20.825835999999999</v>
      </c>
      <c r="CG312" s="57">
        <v>126833800</v>
      </c>
    </row>
    <row r="313" spans="2:85" x14ac:dyDescent="0.15">
      <c r="B313" s="63">
        <v>40452</v>
      </c>
      <c r="C313" s="57">
        <v>10.219643</v>
      </c>
      <c r="D313" s="57">
        <v>11.392856999999999</v>
      </c>
      <c r="E313" s="57">
        <v>9.9203569999999992</v>
      </c>
      <c r="F313" s="57">
        <v>10.749286</v>
      </c>
      <c r="G313" s="57">
        <v>9.2433399999999999</v>
      </c>
      <c r="H313" s="57">
        <v>12234577600</v>
      </c>
      <c r="I313" s="63">
        <v>40452</v>
      </c>
      <c r="J313" s="57">
        <v>13.22</v>
      </c>
      <c r="K313" s="57">
        <v>13.66</v>
      </c>
      <c r="L313" s="57">
        <v>11.03</v>
      </c>
      <c r="M313" s="57">
        <v>11.45</v>
      </c>
      <c r="N313" s="57">
        <v>9.9497669999999996</v>
      </c>
      <c r="O313" s="57">
        <v>5735593000</v>
      </c>
      <c r="P313" s="63">
        <v>40452</v>
      </c>
      <c r="Q313" s="57">
        <v>42.369999</v>
      </c>
      <c r="R313" s="57">
        <v>42.560001</v>
      </c>
      <c r="S313" s="57">
        <v>37.330002</v>
      </c>
      <c r="T313" s="57">
        <v>41.459999000000003</v>
      </c>
      <c r="U313" s="57">
        <v>35.230808000000003</v>
      </c>
      <c r="V313" s="57">
        <v>383508900</v>
      </c>
      <c r="W313" s="63">
        <v>40452</v>
      </c>
      <c r="X313" s="57">
        <v>29.52</v>
      </c>
      <c r="Y313" s="57">
        <v>30.875</v>
      </c>
      <c r="Z313" s="57">
        <v>29.26</v>
      </c>
      <c r="AA313" s="57">
        <v>30.66</v>
      </c>
      <c r="AB313" s="57">
        <v>21.968315</v>
      </c>
      <c r="AC313" s="57">
        <v>387123000</v>
      </c>
      <c r="AK313" s="63">
        <v>44044</v>
      </c>
      <c r="AL313" s="62">
        <v>284.95001200000002</v>
      </c>
      <c r="AM313" s="62">
        <v>297.16000400000001</v>
      </c>
      <c r="AN313" s="62">
        <v>268.19000199999999</v>
      </c>
      <c r="AO313" s="62">
        <v>294.64001500000001</v>
      </c>
      <c r="AP313" s="62">
        <v>292.24157700000001</v>
      </c>
      <c r="AQ313" s="57">
        <v>12490100</v>
      </c>
      <c r="AR313" s="63">
        <v>40452</v>
      </c>
      <c r="AS313" s="62">
        <v>32.779998999999997</v>
      </c>
      <c r="AT313" s="62">
        <v>33.68</v>
      </c>
      <c r="AU313" s="62">
        <v>31.76</v>
      </c>
      <c r="AV313" s="62">
        <v>32.479999999999997</v>
      </c>
      <c r="AW313" s="62">
        <v>19.603090000000002</v>
      </c>
      <c r="AX313" s="57">
        <v>423067300</v>
      </c>
      <c r="AY313" s="63">
        <v>40452</v>
      </c>
      <c r="AZ313" s="62">
        <v>21.77</v>
      </c>
      <c r="BA313" s="62">
        <v>24.540001</v>
      </c>
      <c r="BB313" s="62">
        <v>21.58</v>
      </c>
      <c r="BC313" s="62">
        <v>24.200001</v>
      </c>
      <c r="BD313" s="62">
        <v>18.322279000000002</v>
      </c>
      <c r="BE313" s="57">
        <v>324294700</v>
      </c>
      <c r="CA313" s="63">
        <v>40452</v>
      </c>
      <c r="CB313" s="62">
        <v>26.51</v>
      </c>
      <c r="CC313" s="62">
        <v>27.110001</v>
      </c>
      <c r="CD313" s="62">
        <v>24.65</v>
      </c>
      <c r="CE313" s="62">
        <v>25.059999000000001</v>
      </c>
      <c r="CF313" s="62">
        <v>19.973032</v>
      </c>
      <c r="CG313" s="57">
        <v>198637600</v>
      </c>
    </row>
    <row r="314" spans="2:85" x14ac:dyDescent="0.15">
      <c r="B314" s="63">
        <v>40483</v>
      </c>
      <c r="C314" s="57">
        <v>10.793571</v>
      </c>
      <c r="D314" s="57">
        <v>11.475</v>
      </c>
      <c r="E314" s="57">
        <v>10.634285999999999</v>
      </c>
      <c r="F314" s="57">
        <v>11.112500000000001</v>
      </c>
      <c r="G314" s="57">
        <v>9.5556719999999995</v>
      </c>
      <c r="H314" s="57">
        <v>9508086000</v>
      </c>
      <c r="I314" s="63">
        <v>40483</v>
      </c>
      <c r="J314" s="57">
        <v>11.5</v>
      </c>
      <c r="K314" s="57">
        <v>12.74</v>
      </c>
      <c r="L314" s="57">
        <v>10.91</v>
      </c>
      <c r="M314" s="57">
        <v>10.95</v>
      </c>
      <c r="N314" s="57">
        <v>9.5152769999999993</v>
      </c>
      <c r="O314" s="57">
        <v>3930562800</v>
      </c>
      <c r="P314" s="63">
        <v>40483</v>
      </c>
      <c r="Q314" s="57">
        <v>41.490001999999997</v>
      </c>
      <c r="R314" s="57">
        <v>44.27</v>
      </c>
      <c r="S314" s="57">
        <v>41.349997999999999</v>
      </c>
      <c r="T314" s="57">
        <v>43.220001000000003</v>
      </c>
      <c r="U314" s="57">
        <v>36.899890999999997</v>
      </c>
      <c r="V314" s="57">
        <v>185665800</v>
      </c>
      <c r="W314" s="63">
        <v>40483</v>
      </c>
      <c r="X314" s="57">
        <v>30.684999000000001</v>
      </c>
      <c r="Y314" s="57">
        <v>32.314999</v>
      </c>
      <c r="Z314" s="57">
        <v>30.605</v>
      </c>
      <c r="AA314" s="57">
        <v>31.584999</v>
      </c>
      <c r="AB314" s="57">
        <v>22.631094000000001</v>
      </c>
      <c r="AC314" s="57">
        <v>440370400</v>
      </c>
      <c r="AK314" s="63">
        <v>44075</v>
      </c>
      <c r="AL314" s="62">
        <v>294</v>
      </c>
      <c r="AM314" s="62">
        <v>305.959991</v>
      </c>
      <c r="AN314" s="62">
        <v>272.60998499999999</v>
      </c>
      <c r="AO314" s="62">
        <v>289.85000600000001</v>
      </c>
      <c r="AP314" s="62">
        <v>288.055634</v>
      </c>
      <c r="AQ314" s="57">
        <v>13029600</v>
      </c>
      <c r="AR314" s="63">
        <v>40483</v>
      </c>
      <c r="AS314" s="62">
        <v>32.770000000000003</v>
      </c>
      <c r="AT314" s="62">
        <v>33.619999</v>
      </c>
      <c r="AU314" s="62">
        <v>31.6</v>
      </c>
      <c r="AV314" s="62">
        <v>32.009998000000003</v>
      </c>
      <c r="AW314" s="62">
        <v>19.604413999999998</v>
      </c>
      <c r="AX314" s="57">
        <v>285190900</v>
      </c>
      <c r="AY314" s="63">
        <v>40483</v>
      </c>
      <c r="AZ314" s="62">
        <v>24.200001</v>
      </c>
      <c r="BA314" s="62">
        <v>26.389999</v>
      </c>
      <c r="BB314" s="62">
        <v>23.57</v>
      </c>
      <c r="BC314" s="62">
        <v>23.780000999999999</v>
      </c>
      <c r="BD314" s="62">
        <v>18.004282</v>
      </c>
      <c r="BE314" s="57">
        <v>279391800</v>
      </c>
      <c r="CA314" s="63">
        <v>40483</v>
      </c>
      <c r="CB314" s="62">
        <v>25.190000999999999</v>
      </c>
      <c r="CC314" s="62">
        <v>28.24</v>
      </c>
      <c r="CD314" s="62">
        <v>24.77</v>
      </c>
      <c r="CE314" s="62">
        <v>26.99</v>
      </c>
      <c r="CF314" s="62">
        <v>21.588889999999999</v>
      </c>
      <c r="CG314" s="57">
        <v>185708700</v>
      </c>
    </row>
    <row r="315" spans="2:85" x14ac:dyDescent="0.15">
      <c r="B315" s="63">
        <v>40513</v>
      </c>
      <c r="C315" s="57">
        <v>11.259643000000001</v>
      </c>
      <c r="D315" s="57">
        <v>11.666429000000001</v>
      </c>
      <c r="E315" s="57">
        <v>11.246071000000001</v>
      </c>
      <c r="F315" s="57">
        <v>11.52</v>
      </c>
      <c r="G315" s="57">
        <v>9.9060790000000001</v>
      </c>
      <c r="H315" s="57">
        <v>6973234800</v>
      </c>
      <c r="I315" s="63">
        <v>40513</v>
      </c>
      <c r="J315" s="57">
        <v>11.17</v>
      </c>
      <c r="K315" s="57">
        <v>13.49</v>
      </c>
      <c r="L315" s="57">
        <v>10.97</v>
      </c>
      <c r="M315" s="57">
        <v>13.34</v>
      </c>
      <c r="N315" s="57">
        <v>11.592128000000001</v>
      </c>
      <c r="O315" s="57">
        <v>4011807900</v>
      </c>
      <c r="P315" s="63">
        <v>40513</v>
      </c>
      <c r="Q315" s="57">
        <v>43.84</v>
      </c>
      <c r="R315" s="57">
        <v>46.779998999999997</v>
      </c>
      <c r="S315" s="57">
        <v>41.25</v>
      </c>
      <c r="T315" s="57">
        <v>42.919998</v>
      </c>
      <c r="U315" s="57">
        <v>36.643760999999998</v>
      </c>
      <c r="V315" s="57">
        <v>203583700</v>
      </c>
      <c r="W315" s="63">
        <v>40513</v>
      </c>
      <c r="X315" s="57">
        <v>31.969999000000001</v>
      </c>
      <c r="Y315" s="57">
        <v>32.939999</v>
      </c>
      <c r="Z315" s="57">
        <v>31.85</v>
      </c>
      <c r="AA315" s="57">
        <v>32.884998000000003</v>
      </c>
      <c r="AB315" s="57">
        <v>23.725387999999999</v>
      </c>
      <c r="AC315" s="57">
        <v>407087600</v>
      </c>
      <c r="AK315" s="63">
        <v>44105</v>
      </c>
      <c r="AL315" s="62">
        <v>294.07998700000002</v>
      </c>
      <c r="AM315" s="62">
        <v>298.17999300000002</v>
      </c>
      <c r="AN315" s="62">
        <v>253.16999799999999</v>
      </c>
      <c r="AO315" s="62">
        <v>262.89999399999999</v>
      </c>
      <c r="AP315" s="62">
        <v>261.27242999999999</v>
      </c>
      <c r="AQ315" s="57">
        <v>13700400</v>
      </c>
      <c r="AR315" s="63">
        <v>40513</v>
      </c>
      <c r="AS315" s="62">
        <v>32.439999</v>
      </c>
      <c r="AT315" s="62">
        <v>36</v>
      </c>
      <c r="AU315" s="62">
        <v>32.220001000000003</v>
      </c>
      <c r="AV315" s="62">
        <v>35.779998999999997</v>
      </c>
      <c r="AW315" s="62">
        <v>21.913332</v>
      </c>
      <c r="AX315" s="57">
        <v>338278000</v>
      </c>
      <c r="AY315" s="63">
        <v>40513</v>
      </c>
      <c r="AZ315" s="62">
        <v>24.110001</v>
      </c>
      <c r="BA315" s="62">
        <v>27.299999</v>
      </c>
      <c r="BB315" s="62">
        <v>23.879999000000002</v>
      </c>
      <c r="BC315" s="62">
        <v>26.969999000000001</v>
      </c>
      <c r="BD315" s="62">
        <v>20.419495000000001</v>
      </c>
      <c r="BE315" s="57">
        <v>248483700</v>
      </c>
      <c r="CA315" s="63">
        <v>40513</v>
      </c>
      <c r="CB315" s="62">
        <v>27.379999000000002</v>
      </c>
      <c r="CC315" s="62">
        <v>30.629999000000002</v>
      </c>
      <c r="CD315" s="62">
        <v>27.27</v>
      </c>
      <c r="CE315" s="62">
        <v>30.200001</v>
      </c>
      <c r="CF315" s="62">
        <v>24.156524999999998</v>
      </c>
      <c r="CG315" s="57">
        <v>126443600</v>
      </c>
    </row>
    <row r="316" spans="2:85" x14ac:dyDescent="0.15">
      <c r="B316" s="63">
        <v>40544</v>
      </c>
      <c r="C316" s="57">
        <v>11.63</v>
      </c>
      <c r="D316" s="57">
        <v>12.45</v>
      </c>
      <c r="E316" s="57">
        <v>11.601429</v>
      </c>
      <c r="F316" s="57">
        <v>12.118570999999999</v>
      </c>
      <c r="G316" s="57">
        <v>10.420792</v>
      </c>
      <c r="H316" s="57">
        <v>10841535600</v>
      </c>
      <c r="I316" s="63">
        <v>40544</v>
      </c>
      <c r="J316" s="57">
        <v>13.85</v>
      </c>
      <c r="K316" s="57">
        <v>15.31</v>
      </c>
      <c r="L316" s="57">
        <v>13.4</v>
      </c>
      <c r="M316" s="57">
        <v>13.73</v>
      </c>
      <c r="N316" s="57">
        <v>11.941935000000001</v>
      </c>
      <c r="O316" s="57">
        <v>4651422300</v>
      </c>
      <c r="P316" s="63">
        <v>40544</v>
      </c>
      <c r="Q316" s="57">
        <v>43.299999</v>
      </c>
      <c r="R316" s="57">
        <v>46.709999000000003</v>
      </c>
      <c r="S316" s="57">
        <v>43.110000999999997</v>
      </c>
      <c r="T316" s="57">
        <v>43.380001</v>
      </c>
      <c r="U316" s="57">
        <v>37.03651</v>
      </c>
      <c r="V316" s="57">
        <v>181823600</v>
      </c>
      <c r="W316" s="63">
        <v>40544</v>
      </c>
      <c r="X316" s="57">
        <v>32.939999</v>
      </c>
      <c r="Y316" s="57">
        <v>32.939999</v>
      </c>
      <c r="Z316" s="57">
        <v>30.945</v>
      </c>
      <c r="AA316" s="57">
        <v>31.424999</v>
      </c>
      <c r="AB316" s="57">
        <v>22.672052000000001</v>
      </c>
      <c r="AC316" s="57">
        <v>366736200</v>
      </c>
      <c r="AK316" s="63">
        <v>44136</v>
      </c>
      <c r="AL316" s="62">
        <v>266.54998799999998</v>
      </c>
      <c r="AM316" s="62">
        <v>304.64001500000001</v>
      </c>
      <c r="AN316" s="62">
        <v>263.61999500000002</v>
      </c>
      <c r="AO316" s="62">
        <v>282.33999599999999</v>
      </c>
      <c r="AP316" s="62">
        <v>280.59207199999997</v>
      </c>
      <c r="AQ316" s="57">
        <v>16181700</v>
      </c>
      <c r="AR316" s="63">
        <v>40544</v>
      </c>
      <c r="AS316" s="62">
        <v>36.060001</v>
      </c>
      <c r="AT316" s="62">
        <v>37.700001</v>
      </c>
      <c r="AU316" s="62">
        <v>34.349997999999999</v>
      </c>
      <c r="AV316" s="62">
        <v>35.619999</v>
      </c>
      <c r="AW316" s="62">
        <v>21.815342000000001</v>
      </c>
      <c r="AX316" s="57">
        <v>541571100</v>
      </c>
      <c r="AY316" s="63">
        <v>40544</v>
      </c>
      <c r="AZ316" s="62">
        <v>27.200001</v>
      </c>
      <c r="BA316" s="62">
        <v>27.68</v>
      </c>
      <c r="BB316" s="62">
        <v>25.65</v>
      </c>
      <c r="BC316" s="62">
        <v>27</v>
      </c>
      <c r="BD316" s="62">
        <v>20.479883000000001</v>
      </c>
      <c r="BE316" s="57">
        <v>279591400</v>
      </c>
      <c r="CA316" s="63">
        <v>40544</v>
      </c>
      <c r="CB316" s="62">
        <v>30.469999000000001</v>
      </c>
      <c r="CC316" s="62">
        <v>32.5</v>
      </c>
      <c r="CD316" s="62">
        <v>30.379999000000002</v>
      </c>
      <c r="CE316" s="62">
        <v>31.23</v>
      </c>
      <c r="CF316" s="62">
        <v>24.980394</v>
      </c>
      <c r="CG316" s="57">
        <v>146068600</v>
      </c>
    </row>
    <row r="317" spans="2:85" x14ac:dyDescent="0.15">
      <c r="B317" s="63">
        <v>40575</v>
      </c>
      <c r="C317" s="57">
        <v>12.189285999999999</v>
      </c>
      <c r="D317" s="57">
        <v>13.032143</v>
      </c>
      <c r="E317" s="57">
        <v>12.061429</v>
      </c>
      <c r="F317" s="57">
        <v>12.614642999999999</v>
      </c>
      <c r="G317" s="57">
        <v>10.847367</v>
      </c>
      <c r="H317" s="57">
        <v>9295949600</v>
      </c>
      <c r="I317" s="63">
        <v>40575</v>
      </c>
      <c r="J317" s="57">
        <v>13.9</v>
      </c>
      <c r="K317" s="57">
        <v>14.95</v>
      </c>
      <c r="L317" s="57">
        <v>13.79</v>
      </c>
      <c r="M317" s="57">
        <v>14.29</v>
      </c>
      <c r="N317" s="57">
        <v>12.429005</v>
      </c>
      <c r="O317" s="57">
        <v>2791930400</v>
      </c>
      <c r="P317" s="63">
        <v>40575</v>
      </c>
      <c r="Q317" s="57">
        <v>43.540000999999997</v>
      </c>
      <c r="R317" s="57">
        <v>46.93</v>
      </c>
      <c r="S317" s="57">
        <v>43.009998000000003</v>
      </c>
      <c r="T317" s="57">
        <v>43.57</v>
      </c>
      <c r="U317" s="57">
        <v>37.351692</v>
      </c>
      <c r="V317" s="57">
        <v>162975100</v>
      </c>
      <c r="W317" s="63">
        <v>40575</v>
      </c>
      <c r="X317" s="57">
        <v>31.440000999999999</v>
      </c>
      <c r="Y317" s="57">
        <v>32.375</v>
      </c>
      <c r="Z317" s="57">
        <v>31.065000999999999</v>
      </c>
      <c r="AA317" s="57">
        <v>31.959999</v>
      </c>
      <c r="AB317" s="57">
        <v>23.058036999999999</v>
      </c>
      <c r="AC317" s="57">
        <v>315007200</v>
      </c>
      <c r="AK317" s="63">
        <v>44166</v>
      </c>
      <c r="AL317" s="62">
        <v>283.709991</v>
      </c>
      <c r="AM317" s="62">
        <v>290.44000199999999</v>
      </c>
      <c r="AN317" s="62">
        <v>270.95001200000002</v>
      </c>
      <c r="AO317" s="62">
        <v>290.23998999999998</v>
      </c>
      <c r="AP317" s="62">
        <v>289.03363000000002</v>
      </c>
      <c r="AQ317" s="57">
        <v>16640500</v>
      </c>
      <c r="AR317" s="63">
        <v>40575</v>
      </c>
      <c r="AS317" s="62">
        <v>36.279998999999997</v>
      </c>
      <c r="AT317" s="62">
        <v>36.939999</v>
      </c>
      <c r="AU317" s="62">
        <v>35.349997999999999</v>
      </c>
      <c r="AV317" s="62">
        <v>36.919998</v>
      </c>
      <c r="AW317" s="62">
        <v>22.908290999999998</v>
      </c>
      <c r="AX317" s="57">
        <v>298056100</v>
      </c>
      <c r="AY317" s="63">
        <v>40575</v>
      </c>
      <c r="AZ317" s="62">
        <v>27.059999000000001</v>
      </c>
      <c r="BA317" s="62">
        <v>28.940000999999999</v>
      </c>
      <c r="BB317" s="62">
        <v>26.950001</v>
      </c>
      <c r="BC317" s="62">
        <v>27.73</v>
      </c>
      <c r="BD317" s="62">
        <v>21.0336</v>
      </c>
      <c r="BE317" s="57">
        <v>189867500</v>
      </c>
      <c r="CA317" s="63">
        <v>40575</v>
      </c>
      <c r="CB317" s="62">
        <v>31.4</v>
      </c>
      <c r="CC317" s="62">
        <v>32.32</v>
      </c>
      <c r="CD317" s="62">
        <v>29.879999000000002</v>
      </c>
      <c r="CE317" s="62">
        <v>30.389999</v>
      </c>
      <c r="CF317" s="62">
        <v>24.377682</v>
      </c>
      <c r="CG317" s="57">
        <v>116717500</v>
      </c>
    </row>
    <row r="318" spans="2:85" x14ac:dyDescent="0.15">
      <c r="B318" s="63">
        <v>40603</v>
      </c>
      <c r="C318" s="57">
        <v>12.695357</v>
      </c>
      <c r="D318" s="57">
        <v>12.916786</v>
      </c>
      <c r="E318" s="57">
        <v>11.652143000000001</v>
      </c>
      <c r="F318" s="57">
        <v>12.446785999999999</v>
      </c>
      <c r="G318" s="57">
        <v>10.703025999999999</v>
      </c>
      <c r="H318" s="57">
        <v>11306458800</v>
      </c>
      <c r="I318" s="63">
        <v>40603</v>
      </c>
      <c r="J318" s="57">
        <v>14.32</v>
      </c>
      <c r="K318" s="57">
        <v>14.7</v>
      </c>
      <c r="L318" s="57">
        <v>13.16</v>
      </c>
      <c r="M318" s="57">
        <v>13.33</v>
      </c>
      <c r="N318" s="57">
        <v>11.594027000000001</v>
      </c>
      <c r="O318" s="57">
        <v>3277514600</v>
      </c>
      <c r="P318" s="63">
        <v>40603</v>
      </c>
      <c r="Q318" s="57">
        <v>43.700001</v>
      </c>
      <c r="R318" s="57">
        <v>46.290000999999997</v>
      </c>
      <c r="S318" s="57">
        <v>42.189999</v>
      </c>
      <c r="T318" s="57">
        <v>45.200001</v>
      </c>
      <c r="U318" s="57">
        <v>38.749062000000002</v>
      </c>
      <c r="V318" s="57">
        <v>161901000</v>
      </c>
      <c r="W318" s="63">
        <v>40603</v>
      </c>
      <c r="X318" s="57">
        <v>32.139999000000003</v>
      </c>
      <c r="Y318" s="57">
        <v>33.424999</v>
      </c>
      <c r="Z318" s="57">
        <v>30.645</v>
      </c>
      <c r="AA318" s="57">
        <v>33.169998</v>
      </c>
      <c r="AB318" s="57">
        <v>23.931004000000001</v>
      </c>
      <c r="AC318" s="57">
        <v>431192600</v>
      </c>
      <c r="AK318" s="63">
        <v>44197</v>
      </c>
      <c r="AL318" s="62">
        <v>293.5</v>
      </c>
      <c r="AM318" s="62">
        <v>294.70001200000002</v>
      </c>
      <c r="AN318" s="62">
        <v>261.38000499999998</v>
      </c>
      <c r="AO318" s="62">
        <v>266.26001000000002</v>
      </c>
      <c r="AP318" s="62">
        <v>265.15332000000001</v>
      </c>
      <c r="AQ318" s="57">
        <v>16613600</v>
      </c>
      <c r="AR318" s="63">
        <v>40603</v>
      </c>
      <c r="AS318" s="62">
        <v>36.810001</v>
      </c>
      <c r="AT318" s="62">
        <v>38.950001</v>
      </c>
      <c r="AU318" s="62">
        <v>33.360000999999997</v>
      </c>
      <c r="AV318" s="62">
        <v>38.540000999999997</v>
      </c>
      <c r="AW318" s="62">
        <v>23.913478999999999</v>
      </c>
      <c r="AX318" s="57">
        <v>413658400</v>
      </c>
      <c r="AY318" s="63">
        <v>40603</v>
      </c>
      <c r="AZ318" s="62">
        <v>27.790001</v>
      </c>
      <c r="BA318" s="62">
        <v>27.940000999999999</v>
      </c>
      <c r="BB318" s="62">
        <v>25.690000999999999</v>
      </c>
      <c r="BC318" s="62">
        <v>26.43</v>
      </c>
      <c r="BD318" s="62">
        <v>20.047529000000001</v>
      </c>
      <c r="BE318" s="57">
        <v>258881700</v>
      </c>
      <c r="CA318" s="63">
        <v>40603</v>
      </c>
      <c r="CB318" s="62">
        <v>30.549999</v>
      </c>
      <c r="CC318" s="62">
        <v>30.92</v>
      </c>
      <c r="CD318" s="62">
        <v>28.07</v>
      </c>
      <c r="CE318" s="62">
        <v>29.870000999999998</v>
      </c>
      <c r="CF318" s="62">
        <v>23.960564000000002</v>
      </c>
      <c r="CG318" s="57">
        <v>172009800</v>
      </c>
    </row>
    <row r="319" spans="2:85" x14ac:dyDescent="0.15">
      <c r="B319" s="63">
        <v>40634</v>
      </c>
      <c r="C319" s="57">
        <v>12.539643</v>
      </c>
      <c r="D319" s="57">
        <v>12.683214</v>
      </c>
      <c r="E319" s="57">
        <v>11.434286</v>
      </c>
      <c r="F319" s="57">
        <v>12.504643</v>
      </c>
      <c r="G319" s="57">
        <v>10.752777999999999</v>
      </c>
      <c r="H319" s="57">
        <v>9253829200</v>
      </c>
      <c r="I319" s="63">
        <v>40634</v>
      </c>
      <c r="J319" s="57">
        <v>13.45</v>
      </c>
      <c r="K319" s="57">
        <v>13.88</v>
      </c>
      <c r="L319" s="57">
        <v>12.15</v>
      </c>
      <c r="M319" s="57">
        <v>12.28</v>
      </c>
      <c r="N319" s="57">
        <v>10.68844</v>
      </c>
      <c r="O319" s="57">
        <v>2527300900</v>
      </c>
      <c r="P319" s="63">
        <v>40634</v>
      </c>
      <c r="Q319" s="57">
        <v>45.700001</v>
      </c>
      <c r="R319" s="57">
        <v>49.150002000000001</v>
      </c>
      <c r="S319" s="57">
        <v>45.099997999999999</v>
      </c>
      <c r="T319" s="57">
        <v>49.080002</v>
      </c>
      <c r="U319" s="57">
        <v>42.075305999999998</v>
      </c>
      <c r="V319" s="57">
        <v>132384700</v>
      </c>
      <c r="W319" s="63">
        <v>40634</v>
      </c>
      <c r="X319" s="57">
        <v>33.445</v>
      </c>
      <c r="Y319" s="57">
        <v>34.235000999999997</v>
      </c>
      <c r="Z319" s="57">
        <v>32.904998999999997</v>
      </c>
      <c r="AA319" s="57">
        <v>33.729999999999997</v>
      </c>
      <c r="AB319" s="57">
        <v>24.511476999999999</v>
      </c>
      <c r="AC319" s="57">
        <v>303736200</v>
      </c>
      <c r="AK319" s="63">
        <v>44228</v>
      </c>
      <c r="AL319" s="62">
        <v>270.19000199999999</v>
      </c>
      <c r="AM319" s="62">
        <v>284.98998999999998</v>
      </c>
      <c r="AN319" s="62">
        <v>267.92999300000002</v>
      </c>
      <c r="AO319" s="62">
        <v>274.89001500000001</v>
      </c>
      <c r="AP319" s="62">
        <v>273.74743699999999</v>
      </c>
      <c r="AQ319" s="57">
        <v>14364600</v>
      </c>
      <c r="AR319" s="63">
        <v>40634</v>
      </c>
      <c r="AS319" s="62">
        <v>38.580002</v>
      </c>
      <c r="AT319" s="62">
        <v>38.740001999999997</v>
      </c>
      <c r="AU319" s="62">
        <v>36.5</v>
      </c>
      <c r="AV319" s="62">
        <v>37.779998999999997</v>
      </c>
      <c r="AW319" s="62">
        <v>23.44191</v>
      </c>
      <c r="AX319" s="57">
        <v>268339900</v>
      </c>
      <c r="AY319" s="63">
        <v>40634</v>
      </c>
      <c r="AZ319" s="62">
        <v>26.73</v>
      </c>
      <c r="BA319" s="62">
        <v>27.049999</v>
      </c>
      <c r="BB319" s="62">
        <v>24.709999</v>
      </c>
      <c r="BC319" s="62">
        <v>25.82</v>
      </c>
      <c r="BD319" s="62">
        <v>19.676371</v>
      </c>
      <c r="BE319" s="57">
        <v>292950500</v>
      </c>
      <c r="CA319" s="63">
        <v>40634</v>
      </c>
      <c r="CB319" s="62">
        <v>29.93</v>
      </c>
      <c r="CC319" s="62">
        <v>30.77</v>
      </c>
      <c r="CD319" s="62">
        <v>28.139999</v>
      </c>
      <c r="CE319" s="62">
        <v>28.959999</v>
      </c>
      <c r="CF319" s="62">
        <v>23.230595000000001</v>
      </c>
      <c r="CG319" s="57">
        <v>134347000</v>
      </c>
    </row>
    <row r="320" spans="2:85" x14ac:dyDescent="0.15">
      <c r="B320" s="63">
        <v>40664</v>
      </c>
      <c r="C320" s="57">
        <v>12.490714000000001</v>
      </c>
      <c r="D320" s="57">
        <v>12.565357000000001</v>
      </c>
      <c r="E320" s="57">
        <v>11.765000000000001</v>
      </c>
      <c r="F320" s="57">
        <v>12.422499999999999</v>
      </c>
      <c r="G320" s="57">
        <v>10.682141</v>
      </c>
      <c r="H320" s="57">
        <v>6912060400</v>
      </c>
      <c r="I320" s="63">
        <v>40664</v>
      </c>
      <c r="J320" s="57">
        <v>12.36</v>
      </c>
      <c r="K320" s="57">
        <v>12.71</v>
      </c>
      <c r="L320" s="57">
        <v>11.29</v>
      </c>
      <c r="M320" s="57">
        <v>11.75</v>
      </c>
      <c r="N320" s="57">
        <v>10.227137000000001</v>
      </c>
      <c r="O320" s="57">
        <v>2552522700</v>
      </c>
      <c r="P320" s="63">
        <v>40664</v>
      </c>
      <c r="Q320" s="57">
        <v>49.369999</v>
      </c>
      <c r="R320" s="57">
        <v>51.970001000000003</v>
      </c>
      <c r="S320" s="57">
        <v>49.169998</v>
      </c>
      <c r="T320" s="57">
        <v>51.599997999999999</v>
      </c>
      <c r="U320" s="57">
        <v>44.411644000000003</v>
      </c>
      <c r="V320" s="57">
        <v>150391500</v>
      </c>
      <c r="W320" s="63">
        <v>40664</v>
      </c>
      <c r="X320" s="57">
        <v>33.880001</v>
      </c>
      <c r="Y320" s="57">
        <v>34.384998000000003</v>
      </c>
      <c r="Z320" s="57">
        <v>33.150002000000001</v>
      </c>
      <c r="AA320" s="57">
        <v>33.404998999999997</v>
      </c>
      <c r="AB320" s="57">
        <v>24.275304999999999</v>
      </c>
      <c r="AC320" s="57">
        <v>278651000</v>
      </c>
      <c r="AK320" s="63">
        <v>44256</v>
      </c>
      <c r="AL320" s="62">
        <v>277.32998700000002</v>
      </c>
      <c r="AM320" s="62">
        <v>307.85998499999999</v>
      </c>
      <c r="AN320" s="62">
        <v>275.98998999999998</v>
      </c>
      <c r="AO320" s="62">
        <v>298.60998499999999</v>
      </c>
      <c r="AP320" s="62">
        <v>298.03823899999998</v>
      </c>
      <c r="AQ320" s="57">
        <v>18857500</v>
      </c>
      <c r="AR320" s="63">
        <v>40664</v>
      </c>
      <c r="AS320" s="62">
        <v>38.330002</v>
      </c>
      <c r="AT320" s="62">
        <v>38.330002</v>
      </c>
      <c r="AU320" s="62">
        <v>36.240001999999997</v>
      </c>
      <c r="AV320" s="62">
        <v>36.93</v>
      </c>
      <c r="AW320" s="62">
        <v>23.209607999999999</v>
      </c>
      <c r="AX320" s="57">
        <v>250086200</v>
      </c>
      <c r="AY320" s="63">
        <v>40664</v>
      </c>
      <c r="AZ320" s="62">
        <v>25.91</v>
      </c>
      <c r="BA320" s="62">
        <v>26.059999000000001</v>
      </c>
      <c r="BB320" s="62">
        <v>24.75</v>
      </c>
      <c r="BC320" s="62">
        <v>25.6</v>
      </c>
      <c r="BD320" s="62">
        <v>19.508714999999999</v>
      </c>
      <c r="BE320" s="57">
        <v>210822900</v>
      </c>
      <c r="CA320" s="63">
        <v>40664</v>
      </c>
      <c r="CB320" s="62">
        <v>29.139999</v>
      </c>
      <c r="CC320" s="62">
        <v>29.25</v>
      </c>
      <c r="CD320" s="62">
        <v>27.18</v>
      </c>
      <c r="CE320" s="62">
        <v>28.110001</v>
      </c>
      <c r="CF320" s="62">
        <v>22.651357999999998</v>
      </c>
      <c r="CG320" s="57">
        <v>124005200</v>
      </c>
    </row>
    <row r="321" spans="2:85" x14ac:dyDescent="0.15">
      <c r="B321" s="63">
        <v>40695</v>
      </c>
      <c r="C321" s="57">
        <v>12.459643</v>
      </c>
      <c r="D321" s="57">
        <v>12.576071000000001</v>
      </c>
      <c r="E321" s="57">
        <v>11.089286</v>
      </c>
      <c r="F321" s="57">
        <v>11.988213999999999</v>
      </c>
      <c r="G321" s="57">
        <v>10.308697</v>
      </c>
      <c r="H321" s="57">
        <v>9263850400</v>
      </c>
      <c r="I321" s="63">
        <v>40695</v>
      </c>
      <c r="J321" s="57">
        <v>11.71</v>
      </c>
      <c r="K321" s="57">
        <v>11.74</v>
      </c>
      <c r="L321" s="57">
        <v>10.4</v>
      </c>
      <c r="M321" s="57">
        <v>10.96</v>
      </c>
      <c r="N321" s="57">
        <v>9.5395210000000006</v>
      </c>
      <c r="O321" s="57">
        <v>3728992400</v>
      </c>
      <c r="P321" s="63">
        <v>40695</v>
      </c>
      <c r="Q321" s="57">
        <v>51.310001</v>
      </c>
      <c r="R321" s="57">
        <v>51.82</v>
      </c>
      <c r="S321" s="57">
        <v>46.919998</v>
      </c>
      <c r="T321" s="57">
        <v>51.700001</v>
      </c>
      <c r="U321" s="57">
        <v>44.497726</v>
      </c>
      <c r="V321" s="57">
        <v>155151400</v>
      </c>
      <c r="W321" s="63">
        <v>40695</v>
      </c>
      <c r="X321" s="57">
        <v>33.299999</v>
      </c>
      <c r="Y321" s="57">
        <v>33.744999</v>
      </c>
      <c r="Z321" s="57">
        <v>32.215000000000003</v>
      </c>
      <c r="AA321" s="57">
        <v>33.645000000000003</v>
      </c>
      <c r="AB321" s="57">
        <v>24.449711000000001</v>
      </c>
      <c r="AC321" s="57">
        <v>349221400</v>
      </c>
      <c r="AK321" s="63">
        <v>44287</v>
      </c>
      <c r="AL321" s="62">
        <v>303.89999399999999</v>
      </c>
      <c r="AM321" s="62">
        <v>340.16000400000001</v>
      </c>
      <c r="AN321" s="62">
        <v>300.98998999999998</v>
      </c>
      <c r="AO321" s="62">
        <v>326.709991</v>
      </c>
      <c r="AP321" s="62">
        <v>326.08444200000002</v>
      </c>
      <c r="AQ321" s="57">
        <v>16725500</v>
      </c>
      <c r="AR321" s="63">
        <v>40695</v>
      </c>
      <c r="AS321" s="62">
        <v>36.459999000000003</v>
      </c>
      <c r="AT321" s="62">
        <v>37.25</v>
      </c>
      <c r="AU321" s="62">
        <v>34.939999</v>
      </c>
      <c r="AV321" s="62">
        <v>37.229999999999997</v>
      </c>
      <c r="AW321" s="62">
        <v>23.398146000000001</v>
      </c>
      <c r="AX321" s="57">
        <v>325157500</v>
      </c>
      <c r="AY321" s="63">
        <v>40695</v>
      </c>
      <c r="AZ321" s="62">
        <v>25.48</v>
      </c>
      <c r="BA321" s="62">
        <v>25.610001</v>
      </c>
      <c r="BB321" s="62">
        <v>23.66</v>
      </c>
      <c r="BC321" s="62">
        <v>25.51</v>
      </c>
      <c r="BD321" s="62">
        <v>19.440134</v>
      </c>
      <c r="BE321" s="57">
        <v>275930400</v>
      </c>
      <c r="CA321" s="63">
        <v>40695</v>
      </c>
      <c r="CB321" s="62">
        <v>28.030000999999999</v>
      </c>
      <c r="CC321" s="62">
        <v>28.030000999999999</v>
      </c>
      <c r="CD321" s="62">
        <v>24.15</v>
      </c>
      <c r="CE321" s="62">
        <v>25.620000999999998</v>
      </c>
      <c r="CF321" s="62">
        <v>20.644895999999999</v>
      </c>
      <c r="CG321" s="57">
        <v>211112600</v>
      </c>
    </row>
    <row r="322" spans="2:85" x14ac:dyDescent="0.15">
      <c r="B322" s="63">
        <v>40725</v>
      </c>
      <c r="C322" s="57">
        <v>11.998214000000001</v>
      </c>
      <c r="D322" s="57">
        <v>14.446429</v>
      </c>
      <c r="E322" s="57">
        <v>11.935714000000001</v>
      </c>
      <c r="F322" s="57">
        <v>13.945714000000001</v>
      </c>
      <c r="G322" s="57">
        <v>11.991956</v>
      </c>
      <c r="H322" s="57">
        <v>10653946800</v>
      </c>
      <c r="I322" s="63">
        <v>40725</v>
      </c>
      <c r="J322" s="57">
        <v>10.98</v>
      </c>
      <c r="K322" s="57">
        <v>11.14</v>
      </c>
      <c r="L322" s="57">
        <v>9.4</v>
      </c>
      <c r="M322" s="57">
        <v>9.7100000000000009</v>
      </c>
      <c r="N322" s="57">
        <v>8.4587319999999995</v>
      </c>
      <c r="O322" s="57">
        <v>3304704200</v>
      </c>
      <c r="P322" s="63">
        <v>40725</v>
      </c>
      <c r="Q322" s="57">
        <v>51.689999</v>
      </c>
      <c r="R322" s="57">
        <v>53.799999</v>
      </c>
      <c r="S322" s="57">
        <v>49.540000999999997</v>
      </c>
      <c r="T322" s="57">
        <v>50.040000999999997</v>
      </c>
      <c r="U322" s="57">
        <v>43.225147</v>
      </c>
      <c r="V322" s="57">
        <v>122374900</v>
      </c>
      <c r="W322" s="63">
        <v>40725</v>
      </c>
      <c r="X322" s="57">
        <v>33.509998000000003</v>
      </c>
      <c r="Y322" s="57">
        <v>34.909999999999997</v>
      </c>
      <c r="Z322" s="57">
        <v>33.294998</v>
      </c>
      <c r="AA322" s="57">
        <v>34.005001</v>
      </c>
      <c r="AB322" s="57">
        <v>24.890222999999999</v>
      </c>
      <c r="AC322" s="57">
        <v>325485600</v>
      </c>
      <c r="AK322" s="63">
        <v>44317</v>
      </c>
      <c r="AL322" s="62">
        <v>327.52999899999998</v>
      </c>
      <c r="AM322" s="62">
        <v>338.58999599999999</v>
      </c>
      <c r="AN322" s="62">
        <v>318.92999300000002</v>
      </c>
      <c r="AO322" s="62">
        <v>335.35000600000001</v>
      </c>
      <c r="AP322" s="62">
        <v>334.70791600000001</v>
      </c>
      <c r="AQ322" s="57">
        <v>13957900</v>
      </c>
      <c r="AR322" s="63">
        <v>40725</v>
      </c>
      <c r="AS322" s="62">
        <v>37.060001</v>
      </c>
      <c r="AT322" s="62">
        <v>37.869999</v>
      </c>
      <c r="AU322" s="62">
        <v>34.869999</v>
      </c>
      <c r="AV322" s="62">
        <v>35.290000999999997</v>
      </c>
      <c r="AW322" s="62">
        <v>22.178910999999999</v>
      </c>
      <c r="AX322" s="57">
        <v>298386900</v>
      </c>
      <c r="AY322" s="63">
        <v>40725</v>
      </c>
      <c r="AZ322" s="62">
        <v>25.459999</v>
      </c>
      <c r="BA322" s="62">
        <v>27.17</v>
      </c>
      <c r="BB322" s="62">
        <v>24.16</v>
      </c>
      <c r="BC322" s="62">
        <v>26.059999000000001</v>
      </c>
      <c r="BD322" s="62">
        <v>19.960815</v>
      </c>
      <c r="BE322" s="57">
        <v>253215100</v>
      </c>
      <c r="CA322" s="63">
        <v>40725</v>
      </c>
      <c r="CB322" s="62">
        <v>25.51</v>
      </c>
      <c r="CC322" s="62">
        <v>26.43</v>
      </c>
      <c r="CD322" s="62">
        <v>24.42</v>
      </c>
      <c r="CE322" s="62">
        <v>25.110001</v>
      </c>
      <c r="CF322" s="62">
        <v>20.233923000000001</v>
      </c>
      <c r="CG322" s="57">
        <v>168208900</v>
      </c>
    </row>
    <row r="323" spans="2:85" x14ac:dyDescent="0.15">
      <c r="B323" s="63">
        <v>40756</v>
      </c>
      <c r="C323" s="57">
        <v>14.206429</v>
      </c>
      <c r="D323" s="57">
        <v>14.267856999999999</v>
      </c>
      <c r="E323" s="57">
        <v>12.607856999999999</v>
      </c>
      <c r="F323" s="57">
        <v>13.743929</v>
      </c>
      <c r="G323" s="57">
        <v>11.818443</v>
      </c>
      <c r="H323" s="57">
        <v>16142599200</v>
      </c>
      <c r="I323" s="63">
        <v>40756</v>
      </c>
      <c r="J323" s="57">
        <v>10.039999999999999</v>
      </c>
      <c r="K323" s="57">
        <v>10.050000000000001</v>
      </c>
      <c r="L323" s="57">
        <v>6.01</v>
      </c>
      <c r="M323" s="57">
        <v>8.17</v>
      </c>
      <c r="N323" s="57">
        <v>7.1171800000000003</v>
      </c>
      <c r="O323" s="57">
        <v>8796781400</v>
      </c>
      <c r="P323" s="63">
        <v>40756</v>
      </c>
      <c r="Q323" s="57">
        <v>50.490001999999997</v>
      </c>
      <c r="R323" s="57">
        <v>50.610000999999997</v>
      </c>
      <c r="S323" s="57">
        <v>42.029998999999997</v>
      </c>
      <c r="T323" s="57">
        <v>49.709999000000003</v>
      </c>
      <c r="U323" s="57">
        <v>42.940094000000002</v>
      </c>
      <c r="V323" s="57">
        <v>253292100</v>
      </c>
      <c r="W323" s="63">
        <v>40756</v>
      </c>
      <c r="X323" s="57">
        <v>34.25</v>
      </c>
      <c r="Y323" s="57">
        <v>35.384998000000003</v>
      </c>
      <c r="Z323" s="57">
        <v>31.795000000000002</v>
      </c>
      <c r="AA323" s="57">
        <v>35.224997999999999</v>
      </c>
      <c r="AB323" s="57">
        <v>25.783214999999998</v>
      </c>
      <c r="AC323" s="57">
        <v>647917600</v>
      </c>
      <c r="AK323" s="63">
        <v>44348</v>
      </c>
      <c r="AL323" s="62">
        <v>338.05999800000001</v>
      </c>
      <c r="AM323" s="62">
        <v>367.95001200000002</v>
      </c>
      <c r="AN323" s="62">
        <v>330.38000499999998</v>
      </c>
      <c r="AO323" s="62">
        <v>362.36999500000002</v>
      </c>
      <c r="AP323" s="62">
        <v>362.36999500000002</v>
      </c>
      <c r="AQ323" s="57">
        <v>12553400</v>
      </c>
      <c r="AR323" s="63">
        <v>40756</v>
      </c>
      <c r="AS323" s="62">
        <v>36.349997999999999</v>
      </c>
      <c r="AT323" s="62">
        <v>36.720001000000003</v>
      </c>
      <c r="AU323" s="62">
        <v>32.279998999999997</v>
      </c>
      <c r="AV323" s="62">
        <v>36.169998</v>
      </c>
      <c r="AW323" s="62">
        <v>23.029115999999998</v>
      </c>
      <c r="AX323" s="57">
        <v>548738300</v>
      </c>
      <c r="AY323" s="63">
        <v>40756</v>
      </c>
      <c r="AZ323" s="62">
        <v>26.34</v>
      </c>
      <c r="BA323" s="62">
        <v>26.360001</v>
      </c>
      <c r="BB323" s="62">
        <v>20.100000000000001</v>
      </c>
      <c r="BC323" s="62">
        <v>23.209999</v>
      </c>
      <c r="BD323" s="62">
        <v>17.777840000000001</v>
      </c>
      <c r="BE323" s="57">
        <v>462232900</v>
      </c>
      <c r="CA323" s="63">
        <v>40756</v>
      </c>
      <c r="CB323" s="62">
        <v>25.35</v>
      </c>
      <c r="CC323" s="62">
        <v>25.530000999999999</v>
      </c>
      <c r="CD323" s="62">
        <v>18.77</v>
      </c>
      <c r="CE323" s="62">
        <v>20.67</v>
      </c>
      <c r="CF323" s="62">
        <v>16.740765</v>
      </c>
      <c r="CG323" s="57">
        <v>375913800</v>
      </c>
    </row>
    <row r="324" spans="2:85" x14ac:dyDescent="0.15">
      <c r="B324" s="63">
        <v>40787</v>
      </c>
      <c r="C324" s="57">
        <v>13.779286000000001</v>
      </c>
      <c r="D324" s="57">
        <v>15.102143</v>
      </c>
      <c r="E324" s="57">
        <v>13.088571</v>
      </c>
      <c r="F324" s="57">
        <v>13.618570999999999</v>
      </c>
      <c r="G324" s="57">
        <v>11.710649999999999</v>
      </c>
      <c r="H324" s="57">
        <v>11977448000</v>
      </c>
      <c r="I324" s="63">
        <v>40787</v>
      </c>
      <c r="J324" s="57">
        <v>8.18</v>
      </c>
      <c r="K324" s="57">
        <v>8.18</v>
      </c>
      <c r="L324" s="57">
        <v>6</v>
      </c>
      <c r="M324" s="57">
        <v>6.12</v>
      </c>
      <c r="N324" s="57">
        <v>5.3379250000000003</v>
      </c>
      <c r="O324" s="57">
        <v>5435305600</v>
      </c>
      <c r="P324" s="63">
        <v>40787</v>
      </c>
      <c r="Q324" s="57">
        <v>49.639999000000003</v>
      </c>
      <c r="R324" s="57">
        <v>50.529998999999997</v>
      </c>
      <c r="S324" s="57">
        <v>44.869999</v>
      </c>
      <c r="T324" s="57">
        <v>44.900002000000001</v>
      </c>
      <c r="U324" s="57">
        <v>38.785148999999997</v>
      </c>
      <c r="V324" s="57">
        <v>180539400</v>
      </c>
      <c r="W324" s="63">
        <v>40787</v>
      </c>
      <c r="X324" s="57">
        <v>35.044998</v>
      </c>
      <c r="Y324" s="57">
        <v>35.884998000000003</v>
      </c>
      <c r="Z324" s="57">
        <v>33.310001</v>
      </c>
      <c r="AA324" s="57">
        <v>33.779998999999997</v>
      </c>
      <c r="AB324" s="57">
        <v>24.725534</v>
      </c>
      <c r="AC324" s="57">
        <v>517243200</v>
      </c>
      <c r="AK324" s="63">
        <v>44378</v>
      </c>
      <c r="AL324" s="62">
        <v>362.5</v>
      </c>
      <c r="AM324" s="62">
        <v>377.94000199999999</v>
      </c>
      <c r="AN324" s="62">
        <v>361.01998900000001</v>
      </c>
      <c r="AO324" s="62">
        <v>375</v>
      </c>
      <c r="AP324" s="62">
        <v>375</v>
      </c>
      <c r="AQ324" s="57">
        <v>3897000</v>
      </c>
      <c r="AR324" s="63">
        <v>40787</v>
      </c>
      <c r="AS324" s="62">
        <v>36.049999</v>
      </c>
      <c r="AT324" s="62">
        <v>37.389999000000003</v>
      </c>
      <c r="AU324" s="62">
        <v>34.650002000000001</v>
      </c>
      <c r="AV324" s="62">
        <v>36.799999</v>
      </c>
      <c r="AW324" s="62">
        <v>23.430229000000001</v>
      </c>
      <c r="AX324" s="57">
        <v>386661700</v>
      </c>
      <c r="AY324" s="63">
        <v>40787</v>
      </c>
      <c r="AZ324" s="62">
        <v>23.07</v>
      </c>
      <c r="BA324" s="62">
        <v>25.01</v>
      </c>
      <c r="BB324" s="62">
        <v>20.75</v>
      </c>
      <c r="BC324" s="62">
        <v>23.540001</v>
      </c>
      <c r="BD324" s="62">
        <v>18.030605000000001</v>
      </c>
      <c r="BE324" s="57">
        <v>382631600</v>
      </c>
      <c r="CA324" s="63">
        <v>40787</v>
      </c>
      <c r="CB324" s="62">
        <v>20.200001</v>
      </c>
      <c r="CC324" s="62">
        <v>21.84</v>
      </c>
      <c r="CD324" s="62">
        <v>18.280000999999999</v>
      </c>
      <c r="CE324" s="62">
        <v>18.59</v>
      </c>
      <c r="CF324" s="62">
        <v>15.056163</v>
      </c>
      <c r="CG324" s="57">
        <v>325230400</v>
      </c>
    </row>
    <row r="325" spans="2:85" x14ac:dyDescent="0.15">
      <c r="B325" s="63">
        <v>40817</v>
      </c>
      <c r="C325" s="57">
        <v>13.584643</v>
      </c>
      <c r="D325" s="57">
        <v>15.239286</v>
      </c>
      <c r="E325" s="57">
        <v>12.651429</v>
      </c>
      <c r="F325" s="57">
        <v>14.456429</v>
      </c>
      <c r="G325" s="57">
        <v>12.431125</v>
      </c>
      <c r="H325" s="57">
        <v>13141427600</v>
      </c>
      <c r="I325" s="63">
        <v>40817</v>
      </c>
      <c r="J325" s="57">
        <v>6.08</v>
      </c>
      <c r="K325" s="57">
        <v>7.43</v>
      </c>
      <c r="L325" s="57">
        <v>5.13</v>
      </c>
      <c r="M325" s="57">
        <v>6.83</v>
      </c>
      <c r="N325" s="57">
        <v>5.9571949999999996</v>
      </c>
      <c r="O325" s="57">
        <v>5937891600</v>
      </c>
      <c r="P325" s="63">
        <v>40817</v>
      </c>
      <c r="Q325" s="57">
        <v>44.52</v>
      </c>
      <c r="R325" s="57">
        <v>52.349997999999999</v>
      </c>
      <c r="S325" s="57">
        <v>41.299999</v>
      </c>
      <c r="T325" s="57">
        <v>50.619999</v>
      </c>
      <c r="U325" s="57">
        <v>43.726146999999997</v>
      </c>
      <c r="V325" s="57">
        <v>216452700</v>
      </c>
      <c r="W325" s="63">
        <v>40817</v>
      </c>
      <c r="X325" s="57">
        <v>33.294998</v>
      </c>
      <c r="Y325" s="57">
        <v>34.544998</v>
      </c>
      <c r="Z325" s="57">
        <v>31.67</v>
      </c>
      <c r="AA325" s="57">
        <v>34.159999999999997</v>
      </c>
      <c r="AB325" s="57">
        <v>25.174215</v>
      </c>
      <c r="AC325" s="57">
        <v>406481800</v>
      </c>
      <c r="AR325" s="63">
        <v>40817</v>
      </c>
      <c r="AS325" s="62">
        <v>36.729999999999997</v>
      </c>
      <c r="AT325" s="62">
        <v>37.840000000000003</v>
      </c>
      <c r="AU325" s="62">
        <v>35.459999000000003</v>
      </c>
      <c r="AV325" s="62">
        <v>36.979999999999997</v>
      </c>
      <c r="AW325" s="62">
        <v>23.544832</v>
      </c>
      <c r="AX325" s="57">
        <v>339832100</v>
      </c>
      <c r="AY325" s="63">
        <v>40817</v>
      </c>
      <c r="AZ325" s="62">
        <v>23.370000999999998</v>
      </c>
      <c r="BA325" s="62">
        <v>26.639999</v>
      </c>
      <c r="BB325" s="62">
        <v>21.84</v>
      </c>
      <c r="BC325" s="62">
        <v>25.59</v>
      </c>
      <c r="BD325" s="62">
        <v>19.703140000000001</v>
      </c>
      <c r="BE325" s="57">
        <v>411527000</v>
      </c>
      <c r="CA325" s="63">
        <v>40817</v>
      </c>
      <c r="CB325" s="62">
        <v>18.43</v>
      </c>
      <c r="CC325" s="62">
        <v>22.57</v>
      </c>
      <c r="CD325" s="62">
        <v>17.100000000000001</v>
      </c>
      <c r="CE325" s="62">
        <v>21.280000999999999</v>
      </c>
      <c r="CF325" s="62">
        <v>17.234808000000001</v>
      </c>
      <c r="CG325" s="57">
        <v>289013700</v>
      </c>
    </row>
    <row r="326" spans="2:85" x14ac:dyDescent="0.15">
      <c r="B326" s="63">
        <v>40848</v>
      </c>
      <c r="C326" s="57">
        <v>14.193213999999999</v>
      </c>
      <c r="D326" s="57">
        <v>14.571429</v>
      </c>
      <c r="E326" s="57">
        <v>12.975714</v>
      </c>
      <c r="F326" s="57">
        <v>13.65</v>
      </c>
      <c r="G326" s="57">
        <v>11.737672999999999</v>
      </c>
      <c r="H326" s="57">
        <v>8963701600</v>
      </c>
      <c r="I326" s="63">
        <v>40848</v>
      </c>
      <c r="J326" s="57">
        <v>6.38</v>
      </c>
      <c r="K326" s="57">
        <v>6.98</v>
      </c>
      <c r="L326" s="57">
        <v>5.03</v>
      </c>
      <c r="M326" s="57">
        <v>5.44</v>
      </c>
      <c r="N326" s="57">
        <v>4.744821</v>
      </c>
      <c r="O326" s="57">
        <v>5670137400</v>
      </c>
      <c r="P326" s="63">
        <v>40848</v>
      </c>
      <c r="Q326" s="57">
        <v>49.580002</v>
      </c>
      <c r="R326" s="57">
        <v>51.82</v>
      </c>
      <c r="S326" s="57">
        <v>44.700001</v>
      </c>
      <c r="T326" s="57">
        <v>48.040000999999997</v>
      </c>
      <c r="U326" s="57">
        <v>41.670234999999998</v>
      </c>
      <c r="V326" s="57">
        <v>144928800</v>
      </c>
      <c r="W326" s="63">
        <v>40848</v>
      </c>
      <c r="X326" s="57">
        <v>33.564999</v>
      </c>
      <c r="Y326" s="57">
        <v>34.409999999999997</v>
      </c>
      <c r="Z326" s="57">
        <v>32.369999</v>
      </c>
      <c r="AA326" s="57">
        <v>33.615001999999997</v>
      </c>
      <c r="AB326" s="57">
        <v>24.772576999999998</v>
      </c>
      <c r="AC326" s="57">
        <v>338562800</v>
      </c>
      <c r="AR326" s="63">
        <v>40848</v>
      </c>
      <c r="AS326" s="62">
        <v>36.919998</v>
      </c>
      <c r="AT326" s="62">
        <v>37.729999999999997</v>
      </c>
      <c r="AU326" s="62">
        <v>35.32</v>
      </c>
      <c r="AV326" s="62">
        <v>37.729999999999997</v>
      </c>
      <c r="AW326" s="62">
        <v>24.356923999999999</v>
      </c>
      <c r="AX326" s="57">
        <v>276757300</v>
      </c>
      <c r="AY326" s="63">
        <v>40848</v>
      </c>
      <c r="AZ326" s="62">
        <v>24.459999</v>
      </c>
      <c r="BA326" s="62">
        <v>26.370000999999998</v>
      </c>
      <c r="BB326" s="62">
        <v>23.719999000000001</v>
      </c>
      <c r="BC326" s="62">
        <v>25.92</v>
      </c>
      <c r="BD326" s="62">
        <v>19.957222000000002</v>
      </c>
      <c r="BE326" s="57">
        <v>278593300</v>
      </c>
      <c r="CA326" s="63">
        <v>40848</v>
      </c>
      <c r="CB326" s="62">
        <v>20.389999</v>
      </c>
      <c r="CC326" s="62">
        <v>21.99</v>
      </c>
      <c r="CD326" s="62">
        <v>17.670000000000002</v>
      </c>
      <c r="CE326" s="62">
        <v>19.459999</v>
      </c>
      <c r="CF326" s="62">
        <v>15.859151000000001</v>
      </c>
      <c r="CG326" s="57">
        <v>222012100</v>
      </c>
    </row>
    <row r="327" spans="2:85" x14ac:dyDescent="0.15">
      <c r="B327" s="63">
        <v>40878</v>
      </c>
      <c r="C327" s="57">
        <v>13.662143</v>
      </c>
      <c r="D327" s="57">
        <v>14.610357</v>
      </c>
      <c r="E327" s="57">
        <v>13.488571</v>
      </c>
      <c r="F327" s="57">
        <v>14.464286</v>
      </c>
      <c r="G327" s="57">
        <v>12.437882999999999</v>
      </c>
      <c r="H327" s="57">
        <v>6306532400</v>
      </c>
      <c r="I327" s="63">
        <v>40878</v>
      </c>
      <c r="J327" s="57">
        <v>5.37</v>
      </c>
      <c r="K327" s="57">
        <v>5.95</v>
      </c>
      <c r="L327" s="57">
        <v>4.92</v>
      </c>
      <c r="M327" s="57">
        <v>5.56</v>
      </c>
      <c r="N327" s="57">
        <v>4.8590520000000001</v>
      </c>
      <c r="O327" s="57">
        <v>4971016200</v>
      </c>
      <c r="P327" s="63">
        <v>40878</v>
      </c>
      <c r="Q327" s="57">
        <v>47.700001</v>
      </c>
      <c r="R327" s="57">
        <v>49.389999000000003</v>
      </c>
      <c r="S327" s="57">
        <v>45.889999000000003</v>
      </c>
      <c r="T327" s="57">
        <v>47.169998</v>
      </c>
      <c r="U327" s="57">
        <v>40.915581000000003</v>
      </c>
      <c r="V327" s="57">
        <v>125137900</v>
      </c>
      <c r="W327" s="63">
        <v>40878</v>
      </c>
      <c r="X327" s="57">
        <v>33.5</v>
      </c>
      <c r="Y327" s="57">
        <v>35.145000000000003</v>
      </c>
      <c r="Z327" s="57">
        <v>32.939999</v>
      </c>
      <c r="AA327" s="57">
        <v>34.985000999999997</v>
      </c>
      <c r="AB327" s="57">
        <v>25.96949</v>
      </c>
      <c r="AC327" s="57">
        <v>309556200</v>
      </c>
      <c r="AR327" s="63">
        <v>40878</v>
      </c>
      <c r="AS327" s="62">
        <v>37.68</v>
      </c>
      <c r="AT327" s="62">
        <v>40.25</v>
      </c>
      <c r="AU327" s="62">
        <v>37.490001999999997</v>
      </c>
      <c r="AV327" s="62">
        <v>40.119999</v>
      </c>
      <c r="AW327" s="62">
        <v>25.899809000000001</v>
      </c>
      <c r="AX327" s="57">
        <v>264643500</v>
      </c>
      <c r="AY327" s="63">
        <v>40878</v>
      </c>
      <c r="AZ327" s="62">
        <v>25.66</v>
      </c>
      <c r="BA327" s="62">
        <v>27.58</v>
      </c>
      <c r="BB327" s="62">
        <v>25.309999000000001</v>
      </c>
      <c r="BC327" s="62">
        <v>27.049999</v>
      </c>
      <c r="BD327" s="62">
        <v>20.827271</v>
      </c>
      <c r="BE327" s="57">
        <v>227816500</v>
      </c>
      <c r="CA327" s="63">
        <v>40878</v>
      </c>
      <c r="CB327" s="62">
        <v>19.48</v>
      </c>
      <c r="CC327" s="62">
        <v>20.25</v>
      </c>
      <c r="CD327" s="62">
        <v>18.420000000000002</v>
      </c>
      <c r="CE327" s="62">
        <v>19.91</v>
      </c>
      <c r="CF327" s="62">
        <v>16.225878000000002</v>
      </c>
      <c r="CG327" s="57">
        <v>153412800</v>
      </c>
    </row>
    <row r="328" spans="2:85" x14ac:dyDescent="0.15">
      <c r="B328" s="63">
        <v>40909</v>
      </c>
      <c r="C328" s="57">
        <v>14.621428999999999</v>
      </c>
      <c r="D328" s="57">
        <v>16.365713</v>
      </c>
      <c r="E328" s="57">
        <v>14.607143000000001</v>
      </c>
      <c r="F328" s="57">
        <v>16.302855999999998</v>
      </c>
      <c r="G328" s="57">
        <v>14.01887</v>
      </c>
      <c r="H328" s="57">
        <v>6859854400</v>
      </c>
      <c r="I328" s="63">
        <v>40909</v>
      </c>
      <c r="J328" s="57">
        <v>5.75</v>
      </c>
      <c r="K328" s="57">
        <v>7.5</v>
      </c>
      <c r="L328" s="57">
        <v>5.62</v>
      </c>
      <c r="M328" s="57">
        <v>7.13</v>
      </c>
      <c r="N328" s="57">
        <v>6.231122</v>
      </c>
      <c r="O328" s="57">
        <v>6068763900</v>
      </c>
      <c r="P328" s="63">
        <v>40909</v>
      </c>
      <c r="Q328" s="57">
        <v>48.299999</v>
      </c>
      <c r="R328" s="57">
        <v>51</v>
      </c>
      <c r="S328" s="57">
        <v>47.400002000000001</v>
      </c>
      <c r="T328" s="57">
        <v>50.139999000000003</v>
      </c>
      <c r="U328" s="57">
        <v>43.491779000000001</v>
      </c>
      <c r="V328" s="57">
        <v>127316500</v>
      </c>
      <c r="W328" s="63">
        <v>40909</v>
      </c>
      <c r="X328" s="57">
        <v>35.075001</v>
      </c>
      <c r="Y328" s="57">
        <v>35.354999999999997</v>
      </c>
      <c r="Z328" s="57">
        <v>33.284999999999997</v>
      </c>
      <c r="AA328" s="57">
        <v>33.764999000000003</v>
      </c>
      <c r="AB328" s="57">
        <v>25.063879</v>
      </c>
      <c r="AC328" s="57">
        <v>300231600</v>
      </c>
      <c r="AR328" s="63">
        <v>40909</v>
      </c>
      <c r="AS328" s="62">
        <v>40.279998999999997</v>
      </c>
      <c r="AT328" s="62">
        <v>40.479999999999997</v>
      </c>
      <c r="AU328" s="62">
        <v>37.07</v>
      </c>
      <c r="AV328" s="62">
        <v>37.659999999999997</v>
      </c>
      <c r="AW328" s="62">
        <v>24.311747</v>
      </c>
      <c r="AX328" s="57">
        <v>331122000</v>
      </c>
      <c r="AY328" s="63">
        <v>40909</v>
      </c>
      <c r="AZ328" s="62">
        <v>27.610001</v>
      </c>
      <c r="BA328" s="62">
        <v>29.42</v>
      </c>
      <c r="BB328" s="62">
        <v>27.209999</v>
      </c>
      <c r="BC328" s="62">
        <v>28.219999000000001</v>
      </c>
      <c r="BD328" s="62">
        <v>21.828028</v>
      </c>
      <c r="BE328" s="57">
        <v>294133500</v>
      </c>
      <c r="CA328" s="63">
        <v>40909</v>
      </c>
      <c r="CB328" s="62">
        <v>20.399999999999999</v>
      </c>
      <c r="CC328" s="62">
        <v>22.08</v>
      </c>
      <c r="CD328" s="62">
        <v>19.739999999999998</v>
      </c>
      <c r="CE328" s="62">
        <v>20.129999000000002</v>
      </c>
      <c r="CF328" s="62">
        <v>16.405172</v>
      </c>
      <c r="CG328" s="57">
        <v>203258200</v>
      </c>
    </row>
    <row r="329" spans="2:85" x14ac:dyDescent="0.15">
      <c r="B329" s="63">
        <v>40940</v>
      </c>
      <c r="C329" s="57">
        <v>16.371786</v>
      </c>
      <c r="D329" s="57">
        <v>19.557500999999998</v>
      </c>
      <c r="E329" s="57">
        <v>16.213571999999999</v>
      </c>
      <c r="F329" s="57">
        <v>19.372855999999999</v>
      </c>
      <c r="G329" s="57">
        <v>16.658774999999999</v>
      </c>
      <c r="H329" s="57">
        <v>11368554400</v>
      </c>
      <c r="I329" s="63">
        <v>40940</v>
      </c>
      <c r="J329" s="57">
        <v>7.25</v>
      </c>
      <c r="K329" s="57">
        <v>8.35</v>
      </c>
      <c r="L329" s="57">
        <v>7.21</v>
      </c>
      <c r="M329" s="57">
        <v>7.97</v>
      </c>
      <c r="N329" s="57">
        <v>6.9652240000000001</v>
      </c>
      <c r="O329" s="57">
        <v>5963971300</v>
      </c>
      <c r="P329" s="63">
        <v>40940</v>
      </c>
      <c r="Q329" s="57">
        <v>50.369999</v>
      </c>
      <c r="R329" s="57">
        <v>54.450001</v>
      </c>
      <c r="S329" s="57">
        <v>50.27</v>
      </c>
      <c r="T329" s="57">
        <v>52.889999000000003</v>
      </c>
      <c r="U329" s="57">
        <v>46.048439000000002</v>
      </c>
      <c r="V329" s="57">
        <v>120114000</v>
      </c>
      <c r="W329" s="63">
        <v>40940</v>
      </c>
      <c r="X329" s="57">
        <v>33.939999</v>
      </c>
      <c r="Y329" s="57">
        <v>34.990001999999997</v>
      </c>
      <c r="Z329" s="57">
        <v>33.709999000000003</v>
      </c>
      <c r="AA329" s="57">
        <v>34.93</v>
      </c>
      <c r="AB329" s="57">
        <v>25.928667000000001</v>
      </c>
      <c r="AC329" s="57">
        <v>287665000</v>
      </c>
      <c r="AR329" s="63">
        <v>40940</v>
      </c>
      <c r="AS329" s="62">
        <v>38.159999999999997</v>
      </c>
      <c r="AT329" s="62">
        <v>38.770000000000003</v>
      </c>
      <c r="AU329" s="62">
        <v>37.5</v>
      </c>
      <c r="AV329" s="62">
        <v>38.110000999999997</v>
      </c>
      <c r="AW329" s="62">
        <v>24.922250999999999</v>
      </c>
      <c r="AX329" s="57">
        <v>238218900</v>
      </c>
      <c r="AY329" s="63">
        <v>40940</v>
      </c>
      <c r="AZ329" s="62">
        <v>28.440000999999999</v>
      </c>
      <c r="BA329" s="62">
        <v>29.74</v>
      </c>
      <c r="BB329" s="62">
        <v>28.290001</v>
      </c>
      <c r="BC329" s="62">
        <v>29.4</v>
      </c>
      <c r="BD329" s="62">
        <v>22.740750999999999</v>
      </c>
      <c r="BE329" s="57">
        <v>203980500</v>
      </c>
      <c r="CA329" s="63">
        <v>40940</v>
      </c>
      <c r="CB329" s="62">
        <v>20.360001</v>
      </c>
      <c r="CC329" s="62">
        <v>22.51</v>
      </c>
      <c r="CD329" s="62">
        <v>20.329999999999998</v>
      </c>
      <c r="CE329" s="62">
        <v>22.110001</v>
      </c>
      <c r="CF329" s="62">
        <v>18.133396000000001</v>
      </c>
      <c r="CG329" s="57">
        <v>155135200</v>
      </c>
    </row>
    <row r="330" spans="2:85" x14ac:dyDescent="0.15">
      <c r="B330" s="63">
        <v>40969</v>
      </c>
      <c r="C330" s="57">
        <v>19.577499</v>
      </c>
      <c r="D330" s="57">
        <v>22.194642999999999</v>
      </c>
      <c r="E330" s="57">
        <v>18.436427999999999</v>
      </c>
      <c r="F330" s="57">
        <v>21.412500000000001</v>
      </c>
      <c r="G330" s="57">
        <v>18.412663999999999</v>
      </c>
      <c r="H330" s="57">
        <v>15584338000</v>
      </c>
      <c r="I330" s="63">
        <v>40969</v>
      </c>
      <c r="J330" s="57">
        <v>8.09</v>
      </c>
      <c r="K330" s="57">
        <v>10.1</v>
      </c>
      <c r="L330" s="57">
        <v>7.66</v>
      </c>
      <c r="M330" s="57">
        <v>9.57</v>
      </c>
      <c r="N330" s="57">
        <v>8.3738240000000008</v>
      </c>
      <c r="O330" s="57">
        <v>6820535600</v>
      </c>
      <c r="P330" s="63">
        <v>40969</v>
      </c>
      <c r="Q330" s="57">
        <v>53.029998999999997</v>
      </c>
      <c r="R330" s="57">
        <v>59.259998000000003</v>
      </c>
      <c r="S330" s="57">
        <v>51.540000999999997</v>
      </c>
      <c r="T330" s="57">
        <v>57.860000999999997</v>
      </c>
      <c r="U330" s="57">
        <v>50.375546</v>
      </c>
      <c r="V330" s="57">
        <v>139018900</v>
      </c>
      <c r="W330" s="63">
        <v>40969</v>
      </c>
      <c r="X330" s="57">
        <v>34.935001</v>
      </c>
      <c r="Y330" s="57">
        <v>37.195</v>
      </c>
      <c r="Z330" s="57">
        <v>34.25</v>
      </c>
      <c r="AA330" s="57">
        <v>37.005001</v>
      </c>
      <c r="AB330" s="57">
        <v>27.468941000000001</v>
      </c>
      <c r="AC330" s="57">
        <v>410250600</v>
      </c>
      <c r="AR330" s="63">
        <v>40969</v>
      </c>
      <c r="AS330" s="62">
        <v>38.119999</v>
      </c>
      <c r="AT330" s="62">
        <v>39.900002000000001</v>
      </c>
      <c r="AU330" s="62">
        <v>37.560001</v>
      </c>
      <c r="AV330" s="62">
        <v>38.229999999999997</v>
      </c>
      <c r="AW330" s="62">
        <v>25.000724999999999</v>
      </c>
      <c r="AX330" s="57">
        <v>376538300</v>
      </c>
      <c r="AY330" s="63">
        <v>40969</v>
      </c>
      <c r="AZ330" s="62">
        <v>29.43</v>
      </c>
      <c r="BA330" s="62">
        <v>32.229999999999997</v>
      </c>
      <c r="BB330" s="62">
        <v>28.26</v>
      </c>
      <c r="BC330" s="62">
        <v>31.68</v>
      </c>
      <c r="BD330" s="62">
        <v>24.504318000000001</v>
      </c>
      <c r="BE330" s="57">
        <v>280292200</v>
      </c>
      <c r="CA330" s="63">
        <v>40969</v>
      </c>
      <c r="CB330" s="62">
        <v>22.219999000000001</v>
      </c>
      <c r="CC330" s="62">
        <v>24.700001</v>
      </c>
      <c r="CD330" s="62">
        <v>21.540001</v>
      </c>
      <c r="CE330" s="62">
        <v>24.129999000000002</v>
      </c>
      <c r="CF330" s="62">
        <v>19.790085000000001</v>
      </c>
      <c r="CG330" s="57">
        <v>174120200</v>
      </c>
    </row>
    <row r="331" spans="2:85" x14ac:dyDescent="0.15">
      <c r="B331" s="63">
        <v>41000</v>
      </c>
      <c r="C331" s="57">
        <v>21.493929000000001</v>
      </c>
      <c r="D331" s="57">
        <v>23</v>
      </c>
      <c r="E331" s="57">
        <v>19.821428000000001</v>
      </c>
      <c r="F331" s="57">
        <v>20.856428000000001</v>
      </c>
      <c r="G331" s="57">
        <v>17.9345</v>
      </c>
      <c r="H331" s="57">
        <v>15598990400</v>
      </c>
      <c r="I331" s="63">
        <v>41000</v>
      </c>
      <c r="J331" s="57">
        <v>9.5399999999999991</v>
      </c>
      <c r="K331" s="57">
        <v>9.7799999999999994</v>
      </c>
      <c r="L331" s="57">
        <v>7.95</v>
      </c>
      <c r="M331" s="57">
        <v>8.11</v>
      </c>
      <c r="N331" s="57">
        <v>7.0963139999999996</v>
      </c>
      <c r="O331" s="57">
        <v>4327576600</v>
      </c>
      <c r="P331" s="63">
        <v>41000</v>
      </c>
      <c r="Q331" s="57">
        <v>57.900002000000001</v>
      </c>
      <c r="R331" s="57">
        <v>60.959999000000003</v>
      </c>
      <c r="S331" s="57">
        <v>56.139999000000003</v>
      </c>
      <c r="T331" s="57">
        <v>60.209999000000003</v>
      </c>
      <c r="U331" s="57">
        <v>52.421570000000003</v>
      </c>
      <c r="V331" s="57">
        <v>130045000</v>
      </c>
      <c r="W331" s="63">
        <v>41000</v>
      </c>
      <c r="X331" s="57">
        <v>36.915000999999997</v>
      </c>
      <c r="Y331" s="57">
        <v>38.909999999999997</v>
      </c>
      <c r="Z331" s="57">
        <v>35.909999999999997</v>
      </c>
      <c r="AA331" s="57">
        <v>38.159999999999997</v>
      </c>
      <c r="AB331" s="57">
        <v>28.533743000000001</v>
      </c>
      <c r="AC331" s="57">
        <v>292370000</v>
      </c>
      <c r="AR331" s="63">
        <v>41000</v>
      </c>
      <c r="AS331" s="62">
        <v>38.290000999999997</v>
      </c>
      <c r="AT331" s="62">
        <v>40.439999</v>
      </c>
      <c r="AU331" s="62">
        <v>36.799999</v>
      </c>
      <c r="AV331" s="62">
        <v>40.380001</v>
      </c>
      <c r="AW331" s="62">
        <v>26.406723</v>
      </c>
      <c r="AX331" s="57">
        <v>269258600</v>
      </c>
      <c r="AY331" s="63">
        <v>41000</v>
      </c>
      <c r="AZ331" s="62">
        <v>31.549999</v>
      </c>
      <c r="BA331" s="62">
        <v>32.549999</v>
      </c>
      <c r="BB331" s="62">
        <v>30.33</v>
      </c>
      <c r="BC331" s="62">
        <v>32.169998</v>
      </c>
      <c r="BD331" s="62">
        <v>25.037393999999999</v>
      </c>
      <c r="BE331" s="57">
        <v>206111200</v>
      </c>
      <c r="CA331" s="63">
        <v>41000</v>
      </c>
      <c r="CB331" s="62">
        <v>24.09</v>
      </c>
      <c r="CC331" s="62">
        <v>24.719999000000001</v>
      </c>
      <c r="CD331" s="62">
        <v>22.360001</v>
      </c>
      <c r="CE331" s="62">
        <v>23.65</v>
      </c>
      <c r="CF331" s="62">
        <v>19.396415999999999</v>
      </c>
      <c r="CG331" s="57">
        <v>167021500</v>
      </c>
    </row>
    <row r="332" spans="2:85" x14ac:dyDescent="0.15">
      <c r="B332" s="63">
        <v>41030</v>
      </c>
      <c r="C332" s="57">
        <v>20.889285999999998</v>
      </c>
      <c r="D332" s="57">
        <v>21.312857000000001</v>
      </c>
      <c r="E332" s="57">
        <v>18.649286</v>
      </c>
      <c r="F332" s="57">
        <v>20.633215</v>
      </c>
      <c r="G332" s="57">
        <v>17.742560999999998</v>
      </c>
      <c r="H332" s="57">
        <v>11106345600</v>
      </c>
      <c r="I332" s="63">
        <v>41030</v>
      </c>
      <c r="J332" s="57">
        <v>8.11</v>
      </c>
      <c r="K332" s="57">
        <v>8.4</v>
      </c>
      <c r="L332" s="57">
        <v>6.72</v>
      </c>
      <c r="M332" s="57">
        <v>7.35</v>
      </c>
      <c r="N332" s="57">
        <v>6.4313089999999997</v>
      </c>
      <c r="O332" s="57">
        <v>4223024800</v>
      </c>
      <c r="P332" s="63">
        <v>41030</v>
      </c>
      <c r="Q332" s="57">
        <v>59.950001</v>
      </c>
      <c r="R332" s="57">
        <v>61.419998</v>
      </c>
      <c r="S332" s="57">
        <v>54.799999</v>
      </c>
      <c r="T332" s="57">
        <v>55.830002</v>
      </c>
      <c r="U332" s="57">
        <v>48.776310000000002</v>
      </c>
      <c r="V332" s="57">
        <v>130999300</v>
      </c>
      <c r="W332" s="63">
        <v>41030</v>
      </c>
      <c r="X332" s="57">
        <v>38.270000000000003</v>
      </c>
      <c r="Y332" s="57">
        <v>38.869999</v>
      </c>
      <c r="Z332" s="57">
        <v>36.735000999999997</v>
      </c>
      <c r="AA332" s="57">
        <v>37.365001999999997</v>
      </c>
      <c r="AB332" s="57">
        <v>27.939291000000001</v>
      </c>
      <c r="AC332" s="57">
        <v>335390800</v>
      </c>
      <c r="AR332" s="63">
        <v>41030</v>
      </c>
      <c r="AS332" s="62">
        <v>40.439999</v>
      </c>
      <c r="AT332" s="62">
        <v>41.959999000000003</v>
      </c>
      <c r="AU332" s="62">
        <v>39.849997999999999</v>
      </c>
      <c r="AV332" s="62">
        <v>41.639999000000003</v>
      </c>
      <c r="AW332" s="62">
        <v>27.590047999999999</v>
      </c>
      <c r="AX332" s="57">
        <v>272165400</v>
      </c>
      <c r="AY332" s="63">
        <v>41030</v>
      </c>
      <c r="AZ332" s="62">
        <v>32.060001</v>
      </c>
      <c r="BA332" s="62">
        <v>32.979999999999997</v>
      </c>
      <c r="BB332" s="62">
        <v>30.120000999999998</v>
      </c>
      <c r="BC332" s="62">
        <v>31.110001</v>
      </c>
      <c r="BD332" s="62">
        <v>24.212418</v>
      </c>
      <c r="BE332" s="57">
        <v>230592200</v>
      </c>
      <c r="CA332" s="63">
        <v>41030</v>
      </c>
      <c r="CB332" s="62">
        <v>23.58</v>
      </c>
      <c r="CC332" s="62">
        <v>24.209999</v>
      </c>
      <c r="CD332" s="62">
        <v>19.989999999999998</v>
      </c>
      <c r="CE332" s="62">
        <v>20.360001</v>
      </c>
      <c r="CF332" s="62">
        <v>16.790431999999999</v>
      </c>
      <c r="CG332" s="57">
        <v>191741100</v>
      </c>
    </row>
    <row r="333" spans="2:85" x14ac:dyDescent="0.15">
      <c r="B333" s="63">
        <v>41061</v>
      </c>
      <c r="C333" s="57">
        <v>20.327143</v>
      </c>
      <c r="D333" s="57">
        <v>21.071428000000001</v>
      </c>
      <c r="E333" s="57">
        <v>19.589286999999999</v>
      </c>
      <c r="F333" s="57">
        <v>20.857143000000001</v>
      </c>
      <c r="G333" s="57">
        <v>17.935117999999999</v>
      </c>
      <c r="H333" s="57">
        <v>7855825600</v>
      </c>
      <c r="I333" s="63">
        <v>41061</v>
      </c>
      <c r="J333" s="57">
        <v>7.12</v>
      </c>
      <c r="K333" s="57">
        <v>8.2200000000000006</v>
      </c>
      <c r="L333" s="57">
        <v>6.85</v>
      </c>
      <c r="M333" s="57">
        <v>8.18</v>
      </c>
      <c r="N333" s="57">
        <v>7.1671990000000001</v>
      </c>
      <c r="O333" s="57">
        <v>4061071900</v>
      </c>
      <c r="P333" s="63">
        <v>41061</v>
      </c>
      <c r="Q333" s="57">
        <v>54.619999</v>
      </c>
      <c r="R333" s="57">
        <v>58.209999000000003</v>
      </c>
      <c r="S333" s="57">
        <v>53.18</v>
      </c>
      <c r="T333" s="57">
        <v>58.209999000000003</v>
      </c>
      <c r="U333" s="57">
        <v>50.855606000000002</v>
      </c>
      <c r="V333" s="57">
        <v>115585100</v>
      </c>
      <c r="W333" s="63">
        <v>41061</v>
      </c>
      <c r="X333" s="57">
        <v>36.994999</v>
      </c>
      <c r="Y333" s="57">
        <v>39.095001000000003</v>
      </c>
      <c r="Z333" s="57">
        <v>36.279998999999997</v>
      </c>
      <c r="AA333" s="57">
        <v>39.095001000000003</v>
      </c>
      <c r="AB333" s="57">
        <v>29.232883000000001</v>
      </c>
      <c r="AC333" s="57">
        <v>279573200</v>
      </c>
      <c r="AR333" s="63">
        <v>41061</v>
      </c>
      <c r="AS333" s="62">
        <v>41.52</v>
      </c>
      <c r="AT333" s="62">
        <v>44.77</v>
      </c>
      <c r="AU333" s="62">
        <v>40.919998</v>
      </c>
      <c r="AV333" s="62">
        <v>44.439999</v>
      </c>
      <c r="AW333" s="62">
        <v>29.445284000000001</v>
      </c>
      <c r="AX333" s="57">
        <v>396646800</v>
      </c>
      <c r="AY333" s="63">
        <v>41061</v>
      </c>
      <c r="AZ333" s="62">
        <v>30.52</v>
      </c>
      <c r="BA333" s="62">
        <v>32.18</v>
      </c>
      <c r="BB333" s="62">
        <v>28.58</v>
      </c>
      <c r="BC333" s="62">
        <v>32.159999999999997</v>
      </c>
      <c r="BD333" s="62">
        <v>25.029613000000001</v>
      </c>
      <c r="BE333" s="57">
        <v>247222400</v>
      </c>
      <c r="CA333" s="63">
        <v>41061</v>
      </c>
      <c r="CB333" s="62">
        <v>19.93</v>
      </c>
      <c r="CC333" s="62">
        <v>21.959999</v>
      </c>
      <c r="CD333" s="62">
        <v>19.299999</v>
      </c>
      <c r="CE333" s="62">
        <v>21.950001</v>
      </c>
      <c r="CF333" s="62">
        <v>18.101673000000002</v>
      </c>
      <c r="CG333" s="57">
        <v>141840800</v>
      </c>
    </row>
    <row r="334" spans="2:85" x14ac:dyDescent="0.15">
      <c r="B334" s="63">
        <v>41091</v>
      </c>
      <c r="C334" s="57">
        <v>20.883215</v>
      </c>
      <c r="D334" s="57">
        <v>22.138214000000001</v>
      </c>
      <c r="E334" s="57">
        <v>20.357143000000001</v>
      </c>
      <c r="F334" s="57">
        <v>21.812857000000001</v>
      </c>
      <c r="G334" s="57">
        <v>18.756937000000001</v>
      </c>
      <c r="H334" s="57">
        <v>8909650400</v>
      </c>
      <c r="I334" s="63">
        <v>41091</v>
      </c>
      <c r="J334" s="57">
        <v>8.1999999999999993</v>
      </c>
      <c r="K334" s="57">
        <v>8.2100000000000009</v>
      </c>
      <c r="L334" s="57">
        <v>6.9</v>
      </c>
      <c r="M334" s="57">
        <v>7.34</v>
      </c>
      <c r="N334" s="57">
        <v>6.4312009999999997</v>
      </c>
      <c r="O334" s="57">
        <v>2814377800</v>
      </c>
      <c r="P334" s="63">
        <v>41091</v>
      </c>
      <c r="Q334" s="57">
        <v>58.509998000000003</v>
      </c>
      <c r="R334" s="57">
        <v>59.73</v>
      </c>
      <c r="S334" s="57">
        <v>54.349997999999999</v>
      </c>
      <c r="T334" s="57">
        <v>57.709999000000003</v>
      </c>
      <c r="U334" s="57">
        <v>50.418781000000003</v>
      </c>
      <c r="V334" s="57">
        <v>115339800</v>
      </c>
      <c r="W334" s="63">
        <v>41091</v>
      </c>
      <c r="X334" s="57">
        <v>39.049999</v>
      </c>
      <c r="Y334" s="57">
        <v>40.665000999999997</v>
      </c>
      <c r="Z334" s="57">
        <v>38.049999</v>
      </c>
      <c r="AA334" s="57">
        <v>40.400002000000001</v>
      </c>
      <c r="AB334" s="57">
        <v>30.414959</v>
      </c>
      <c r="AC334" s="57">
        <v>289020200</v>
      </c>
      <c r="AR334" s="63">
        <v>41091</v>
      </c>
      <c r="AS334" s="62">
        <v>44.290000999999997</v>
      </c>
      <c r="AT334" s="62">
        <v>46.41</v>
      </c>
      <c r="AU334" s="62">
        <v>43.360000999999997</v>
      </c>
      <c r="AV334" s="62">
        <v>45.139999000000003</v>
      </c>
      <c r="AW334" s="62">
        <v>29.909096000000002</v>
      </c>
      <c r="AX334" s="57">
        <v>278312300</v>
      </c>
      <c r="AY334" s="63">
        <v>41091</v>
      </c>
      <c r="AZ334" s="62">
        <v>32.470001000000003</v>
      </c>
      <c r="BA334" s="62">
        <v>34.099997999999999</v>
      </c>
      <c r="BB334" s="62">
        <v>31.76</v>
      </c>
      <c r="BC334" s="62">
        <v>33.5</v>
      </c>
      <c r="BD334" s="62">
        <v>26.235911999999999</v>
      </c>
      <c r="BE334" s="57">
        <v>201916800</v>
      </c>
      <c r="CA334" s="63">
        <v>41091</v>
      </c>
      <c r="CB334" s="62">
        <v>22.09</v>
      </c>
      <c r="CC334" s="62">
        <v>22.379999000000002</v>
      </c>
      <c r="CD334" s="62">
        <v>20.129999000000002</v>
      </c>
      <c r="CE334" s="62">
        <v>21.280000999999999</v>
      </c>
      <c r="CF334" s="62">
        <v>17.549135</v>
      </c>
      <c r="CG334" s="57">
        <v>133092900</v>
      </c>
    </row>
    <row r="335" spans="2:85" x14ac:dyDescent="0.15">
      <c r="B335" s="63">
        <v>41122</v>
      </c>
      <c r="C335" s="57">
        <v>21.996786</v>
      </c>
      <c r="D335" s="57">
        <v>24.316786</v>
      </c>
      <c r="E335" s="57">
        <v>21.4375</v>
      </c>
      <c r="F335" s="57">
        <v>23.758572000000001</v>
      </c>
      <c r="G335" s="57">
        <v>20.430059</v>
      </c>
      <c r="H335" s="57">
        <v>8276206400</v>
      </c>
      <c r="I335" s="63">
        <v>41122</v>
      </c>
      <c r="J335" s="57">
        <v>7.35</v>
      </c>
      <c r="K335" s="57">
        <v>8.4</v>
      </c>
      <c r="L335" s="57">
        <v>7.1</v>
      </c>
      <c r="M335" s="57">
        <v>7.99</v>
      </c>
      <c r="N335" s="57">
        <v>7.0007219999999997</v>
      </c>
      <c r="O335" s="57">
        <v>2311106700</v>
      </c>
      <c r="P335" s="63">
        <v>41122</v>
      </c>
      <c r="Q335" s="57">
        <v>57.52</v>
      </c>
      <c r="R335" s="57">
        <v>58.439999</v>
      </c>
      <c r="S335" s="57">
        <v>55.369999</v>
      </c>
      <c r="T335" s="57">
        <v>58.299999</v>
      </c>
      <c r="U335" s="57">
        <v>51.107334000000002</v>
      </c>
      <c r="V335" s="57">
        <v>99516100</v>
      </c>
      <c r="W335" s="63">
        <v>41122</v>
      </c>
      <c r="X335" s="57">
        <v>40.485000999999997</v>
      </c>
      <c r="Y335" s="57">
        <v>40.625</v>
      </c>
      <c r="Z335" s="57">
        <v>37.130001</v>
      </c>
      <c r="AA335" s="57">
        <v>37.400002000000001</v>
      </c>
      <c r="AB335" s="57">
        <v>28.156424000000001</v>
      </c>
      <c r="AC335" s="57">
        <v>308129200</v>
      </c>
      <c r="AR335" s="63">
        <v>41122</v>
      </c>
      <c r="AS335" s="62">
        <v>45.43</v>
      </c>
      <c r="AT335" s="62">
        <v>46.41</v>
      </c>
      <c r="AU335" s="62">
        <v>42.18</v>
      </c>
      <c r="AV335" s="62">
        <v>42.939999</v>
      </c>
      <c r="AW335" s="62">
        <v>28.771882999999999</v>
      </c>
      <c r="AX335" s="57">
        <v>250169400</v>
      </c>
      <c r="AY335" s="63">
        <v>41122</v>
      </c>
      <c r="AZ335" s="62">
        <v>33.630001</v>
      </c>
      <c r="BA335" s="62">
        <v>33.889999000000003</v>
      </c>
      <c r="BB335" s="62">
        <v>32.580002</v>
      </c>
      <c r="BC335" s="62">
        <v>33.409999999999997</v>
      </c>
      <c r="BD335" s="62">
        <v>26.165424000000002</v>
      </c>
      <c r="BE335" s="57">
        <v>153887900</v>
      </c>
      <c r="CA335" s="63">
        <v>41122</v>
      </c>
      <c r="CB335" s="62">
        <v>21.43</v>
      </c>
      <c r="CC335" s="62">
        <v>23.1</v>
      </c>
      <c r="CD335" s="62">
        <v>20.420000000000002</v>
      </c>
      <c r="CE335" s="62">
        <v>22.540001</v>
      </c>
      <c r="CF335" s="62">
        <v>18.706289000000002</v>
      </c>
      <c r="CG335" s="57">
        <v>124989200</v>
      </c>
    </row>
    <row r="336" spans="2:85" x14ac:dyDescent="0.15">
      <c r="B336" s="63">
        <v>41153</v>
      </c>
      <c r="C336" s="57">
        <v>23.777142999999999</v>
      </c>
      <c r="D336" s="57">
        <v>25.181069999999998</v>
      </c>
      <c r="E336" s="57">
        <v>23.428571999999999</v>
      </c>
      <c r="F336" s="57">
        <v>23.825001</v>
      </c>
      <c r="G336" s="57">
        <v>20.575150000000001</v>
      </c>
      <c r="H336" s="57">
        <v>9199005200</v>
      </c>
      <c r="I336" s="63">
        <v>41153</v>
      </c>
      <c r="J336" s="57">
        <v>8</v>
      </c>
      <c r="K336" s="57">
        <v>9.7899999999999991</v>
      </c>
      <c r="L336" s="57">
        <v>7.93</v>
      </c>
      <c r="M336" s="57">
        <v>8.83</v>
      </c>
      <c r="N336" s="57">
        <v>7.7367189999999999</v>
      </c>
      <c r="O336" s="57">
        <v>3169072100</v>
      </c>
      <c r="P336" s="63">
        <v>41153</v>
      </c>
      <c r="Q336" s="57">
        <v>58.310001</v>
      </c>
      <c r="R336" s="57">
        <v>59.369999</v>
      </c>
      <c r="S336" s="57">
        <v>56.049999</v>
      </c>
      <c r="T336" s="57">
        <v>56.860000999999997</v>
      </c>
      <c r="U336" s="57">
        <v>49.844994</v>
      </c>
      <c r="V336" s="57">
        <v>102389100</v>
      </c>
      <c r="W336" s="63">
        <v>41153</v>
      </c>
      <c r="X336" s="57">
        <v>37.520000000000003</v>
      </c>
      <c r="Y336" s="57">
        <v>39</v>
      </c>
      <c r="Z336" s="57">
        <v>37.110000999999997</v>
      </c>
      <c r="AA336" s="57">
        <v>37.93</v>
      </c>
      <c r="AB336" s="57">
        <v>28.555423999999999</v>
      </c>
      <c r="AC336" s="57">
        <v>469561900</v>
      </c>
      <c r="AR336" s="63">
        <v>41153</v>
      </c>
      <c r="AS336" s="62">
        <v>42.91</v>
      </c>
      <c r="AT336" s="62">
        <v>46.060001</v>
      </c>
      <c r="AU336" s="62">
        <v>42.77</v>
      </c>
      <c r="AV336" s="62">
        <v>45.57</v>
      </c>
      <c r="AW336" s="62">
        <v>30.534099999999999</v>
      </c>
      <c r="AX336" s="57">
        <v>280718000</v>
      </c>
      <c r="AY336" s="63">
        <v>41153</v>
      </c>
      <c r="AZ336" s="62">
        <v>33.330002</v>
      </c>
      <c r="BA336" s="62">
        <v>35.150002000000001</v>
      </c>
      <c r="BB336" s="62">
        <v>33.009998000000003</v>
      </c>
      <c r="BC336" s="62">
        <v>34.299999</v>
      </c>
      <c r="BD336" s="62">
        <v>26.862439999999999</v>
      </c>
      <c r="BE336" s="57">
        <v>194789900</v>
      </c>
      <c r="CA336" s="63">
        <v>41153</v>
      </c>
      <c r="CB336" s="62">
        <v>22.49</v>
      </c>
      <c r="CC336" s="62">
        <v>23.92</v>
      </c>
      <c r="CD336" s="62">
        <v>22.27</v>
      </c>
      <c r="CE336" s="62">
        <v>22.620000999999998</v>
      </c>
      <c r="CF336" s="62">
        <v>18.772676000000001</v>
      </c>
      <c r="CG336" s="57">
        <v>121988000</v>
      </c>
    </row>
    <row r="337" spans="2:85" x14ac:dyDescent="0.15">
      <c r="B337" s="63">
        <v>41183</v>
      </c>
      <c r="C337" s="57">
        <v>23.969999000000001</v>
      </c>
      <c r="D337" s="57">
        <v>24.169643000000001</v>
      </c>
      <c r="E337" s="57">
        <v>20.989286</v>
      </c>
      <c r="F337" s="57">
        <v>21.261429</v>
      </c>
      <c r="G337" s="57">
        <v>18.361259</v>
      </c>
      <c r="H337" s="57">
        <v>12142830000</v>
      </c>
      <c r="I337" s="63">
        <v>41183</v>
      </c>
      <c r="J337" s="57">
        <v>8.8699999999999992</v>
      </c>
      <c r="K337" s="57">
        <v>9.65</v>
      </c>
      <c r="L337" s="57">
        <v>8.85</v>
      </c>
      <c r="M337" s="57">
        <v>9.32</v>
      </c>
      <c r="N337" s="57">
        <v>8.1762700000000006</v>
      </c>
      <c r="O337" s="57">
        <v>2981868800</v>
      </c>
      <c r="P337" s="63">
        <v>41183</v>
      </c>
      <c r="Q337" s="57">
        <v>57.18</v>
      </c>
      <c r="R337" s="57">
        <v>59.400002000000001</v>
      </c>
      <c r="S337" s="57">
        <v>54.950001</v>
      </c>
      <c r="T337" s="57">
        <v>55.970001000000003</v>
      </c>
      <c r="U337" s="57">
        <v>49.064812000000003</v>
      </c>
      <c r="V337" s="57">
        <v>110170500</v>
      </c>
      <c r="W337" s="63">
        <v>41183</v>
      </c>
      <c r="X337" s="57">
        <v>38.159999999999997</v>
      </c>
      <c r="Y337" s="57">
        <v>38.830002</v>
      </c>
      <c r="Z337" s="57">
        <v>36.540000999999997</v>
      </c>
      <c r="AA337" s="57">
        <v>37.18</v>
      </c>
      <c r="AB337" s="57">
        <v>28.181061</v>
      </c>
      <c r="AC337" s="57">
        <v>293829600</v>
      </c>
      <c r="AR337" s="63">
        <v>41183</v>
      </c>
      <c r="AS337" s="62">
        <v>45.639999000000003</v>
      </c>
      <c r="AT337" s="62">
        <v>48.77</v>
      </c>
      <c r="AU337" s="62">
        <v>43.75</v>
      </c>
      <c r="AV337" s="62">
        <v>44.639999000000003</v>
      </c>
      <c r="AW337" s="62">
        <v>29.910962999999999</v>
      </c>
      <c r="AX337" s="57">
        <v>283275300</v>
      </c>
      <c r="AY337" s="63">
        <v>41183</v>
      </c>
      <c r="AZ337" s="62">
        <v>34.450001</v>
      </c>
      <c r="BA337" s="62">
        <v>35.459999000000003</v>
      </c>
      <c r="BB337" s="62">
        <v>33</v>
      </c>
      <c r="BC337" s="62">
        <v>33.209999000000003</v>
      </c>
      <c r="BD337" s="62">
        <v>26.158290999999998</v>
      </c>
      <c r="BE337" s="57">
        <v>184868700</v>
      </c>
      <c r="CA337" s="63">
        <v>41183</v>
      </c>
      <c r="CB337" s="62">
        <v>22.84</v>
      </c>
      <c r="CC337" s="62">
        <v>25.26</v>
      </c>
      <c r="CD337" s="62">
        <v>22.629999000000002</v>
      </c>
      <c r="CE337" s="62">
        <v>24.709999</v>
      </c>
      <c r="CF337" s="62">
        <v>20.507196</v>
      </c>
      <c r="CG337" s="57">
        <v>145856300</v>
      </c>
    </row>
    <row r="338" spans="2:85" x14ac:dyDescent="0.15">
      <c r="B338" s="63">
        <v>41214</v>
      </c>
      <c r="C338" s="57">
        <v>21.364999999999998</v>
      </c>
      <c r="D338" s="57">
        <v>21.535713000000001</v>
      </c>
      <c r="E338" s="57">
        <v>18.0625</v>
      </c>
      <c r="F338" s="57">
        <v>20.902857000000001</v>
      </c>
      <c r="G338" s="57">
        <v>18.051604999999999</v>
      </c>
      <c r="H338" s="57">
        <v>12929851200</v>
      </c>
      <c r="I338" s="63">
        <v>41214</v>
      </c>
      <c r="J338" s="57">
        <v>9.34</v>
      </c>
      <c r="K338" s="57">
        <v>9.9700000000000006</v>
      </c>
      <c r="L338" s="57">
        <v>8.92</v>
      </c>
      <c r="M338" s="57">
        <v>9.86</v>
      </c>
      <c r="N338" s="57">
        <v>8.6500020000000006</v>
      </c>
      <c r="O338" s="57">
        <v>3166055300</v>
      </c>
      <c r="P338" s="63">
        <v>41214</v>
      </c>
      <c r="Q338" s="57">
        <v>56.150002000000001</v>
      </c>
      <c r="R338" s="57">
        <v>57.48</v>
      </c>
      <c r="S338" s="57">
        <v>53.02</v>
      </c>
      <c r="T338" s="57">
        <v>55.900002000000001</v>
      </c>
      <c r="U338" s="57">
        <v>49.175429999999999</v>
      </c>
      <c r="V338" s="57">
        <v>112897900</v>
      </c>
      <c r="W338" s="63">
        <v>41214</v>
      </c>
      <c r="X338" s="57">
        <v>37.150002000000001</v>
      </c>
      <c r="Y338" s="57">
        <v>37.979999999999997</v>
      </c>
      <c r="Z338" s="57">
        <v>35.860000999999997</v>
      </c>
      <c r="AA338" s="57">
        <v>37.919998</v>
      </c>
      <c r="AB338" s="57">
        <v>28.741951</v>
      </c>
      <c r="AC338" s="57">
        <v>261448200</v>
      </c>
      <c r="AR338" s="63">
        <v>41214</v>
      </c>
      <c r="AS338" s="62">
        <v>44.91</v>
      </c>
      <c r="AT338" s="62">
        <v>45.450001</v>
      </c>
      <c r="AU338" s="62">
        <v>40.509998000000003</v>
      </c>
      <c r="AV338" s="62">
        <v>44.119999</v>
      </c>
      <c r="AW338" s="62">
        <v>29.888233</v>
      </c>
      <c r="AX338" s="57">
        <v>283006100</v>
      </c>
      <c r="AY338" s="63">
        <v>41214</v>
      </c>
      <c r="AZ338" s="62">
        <v>33.279998999999997</v>
      </c>
      <c r="BA338" s="62">
        <v>33.970001000000003</v>
      </c>
      <c r="BB338" s="62">
        <v>30.959999</v>
      </c>
      <c r="BC338" s="62">
        <v>32.259998000000003</v>
      </c>
      <c r="BD338" s="62">
        <v>25.410012999999999</v>
      </c>
      <c r="BE338" s="57">
        <v>159197700</v>
      </c>
      <c r="CA338" s="63">
        <v>41214</v>
      </c>
      <c r="CB338" s="62">
        <v>24.82</v>
      </c>
      <c r="CC338" s="62">
        <v>25.35</v>
      </c>
      <c r="CD338" s="62">
        <v>23.389999</v>
      </c>
      <c r="CE338" s="62">
        <v>23.940000999999999</v>
      </c>
      <c r="CF338" s="62">
        <v>19.973628999999999</v>
      </c>
      <c r="CG338" s="57">
        <v>141978100</v>
      </c>
    </row>
    <row r="339" spans="2:85" x14ac:dyDescent="0.15">
      <c r="B339" s="63">
        <v>41244</v>
      </c>
      <c r="C339" s="57">
        <v>21.201785999999998</v>
      </c>
      <c r="D339" s="57">
        <v>21.235357</v>
      </c>
      <c r="E339" s="57">
        <v>17.901071999999999</v>
      </c>
      <c r="F339" s="57">
        <v>19.006070999999999</v>
      </c>
      <c r="G339" s="57">
        <v>16.488507999999999</v>
      </c>
      <c r="H339" s="57">
        <v>12132752800</v>
      </c>
      <c r="I339" s="63">
        <v>41244</v>
      </c>
      <c r="J339" s="57">
        <v>9.93</v>
      </c>
      <c r="K339" s="57">
        <v>11.69</v>
      </c>
      <c r="L339" s="57">
        <v>9.77</v>
      </c>
      <c r="M339" s="57">
        <v>11.61</v>
      </c>
      <c r="N339" s="57">
        <v>10.185245999999999</v>
      </c>
      <c r="O339" s="57">
        <v>3505653600</v>
      </c>
      <c r="P339" s="63">
        <v>41244</v>
      </c>
      <c r="Q339" s="57">
        <v>56.09</v>
      </c>
      <c r="R339" s="57">
        <v>58.349997999999999</v>
      </c>
      <c r="S339" s="57">
        <v>55.470001000000003</v>
      </c>
      <c r="T339" s="57">
        <v>57.48</v>
      </c>
      <c r="U339" s="57">
        <v>50.565361000000003</v>
      </c>
      <c r="V339" s="57">
        <v>103366200</v>
      </c>
      <c r="W339" s="63">
        <v>41244</v>
      </c>
      <c r="X339" s="57">
        <v>37.900002000000001</v>
      </c>
      <c r="Y339" s="57">
        <v>37.990001999999997</v>
      </c>
      <c r="Z339" s="57">
        <v>35.580002</v>
      </c>
      <c r="AA339" s="57">
        <v>36.25</v>
      </c>
      <c r="AB339" s="57">
        <v>27.664669</v>
      </c>
      <c r="AC339" s="57">
        <v>269626400</v>
      </c>
      <c r="AR339" s="63">
        <v>41244</v>
      </c>
      <c r="AS339" s="62">
        <v>44.470001000000003</v>
      </c>
      <c r="AT339" s="62">
        <v>44.939999</v>
      </c>
      <c r="AU339" s="62">
        <v>42.490001999999997</v>
      </c>
      <c r="AV339" s="62">
        <v>43.27</v>
      </c>
      <c r="AW339" s="62">
        <v>29.312415999999999</v>
      </c>
      <c r="AX339" s="57">
        <v>239689900</v>
      </c>
      <c r="AY339" s="63">
        <v>41244</v>
      </c>
      <c r="AZ339" s="62">
        <v>32.349997999999999</v>
      </c>
      <c r="BA339" s="62">
        <v>32.659999999999997</v>
      </c>
      <c r="BB339" s="62">
        <v>31.280000999999999</v>
      </c>
      <c r="BC339" s="62">
        <v>31.940000999999999</v>
      </c>
      <c r="BD339" s="62">
        <v>25.157965000000001</v>
      </c>
      <c r="BE339" s="57">
        <v>217315600</v>
      </c>
      <c r="CA339" s="63">
        <v>41244</v>
      </c>
      <c r="CB339" s="62">
        <v>24.07</v>
      </c>
      <c r="CC339" s="62">
        <v>26.25</v>
      </c>
      <c r="CD339" s="62">
        <v>23.26</v>
      </c>
      <c r="CE339" s="62">
        <v>25.700001</v>
      </c>
      <c r="CF339" s="62">
        <v>21.442029999999999</v>
      </c>
      <c r="CG339" s="57">
        <v>125876700</v>
      </c>
    </row>
    <row r="340" spans="2:85" x14ac:dyDescent="0.15">
      <c r="B340" s="63">
        <v>41275</v>
      </c>
      <c r="C340" s="57">
        <v>19.779285000000002</v>
      </c>
      <c r="D340" s="57">
        <v>19.821428000000001</v>
      </c>
      <c r="E340" s="57">
        <v>15.535714</v>
      </c>
      <c r="F340" s="57">
        <v>16.267499999999998</v>
      </c>
      <c r="G340" s="57">
        <v>14.112698</v>
      </c>
      <c r="H340" s="57">
        <v>13123423600</v>
      </c>
      <c r="I340" s="63">
        <v>41275</v>
      </c>
      <c r="J340" s="57">
        <v>12.05</v>
      </c>
      <c r="K340" s="57">
        <v>12.2</v>
      </c>
      <c r="L340" s="57">
        <v>11.02</v>
      </c>
      <c r="M340" s="57">
        <v>11.32</v>
      </c>
      <c r="N340" s="57">
        <v>9.9408630000000002</v>
      </c>
      <c r="O340" s="57">
        <v>3342902200</v>
      </c>
      <c r="P340" s="63">
        <v>41275</v>
      </c>
      <c r="Q340" s="57">
        <v>58.330002</v>
      </c>
      <c r="R340" s="57">
        <v>61.970001000000003</v>
      </c>
      <c r="S340" s="57">
        <v>58.310001</v>
      </c>
      <c r="T340" s="57">
        <v>58.810001</v>
      </c>
      <c r="U340" s="57">
        <v>51.735377999999997</v>
      </c>
      <c r="V340" s="57">
        <v>122718400</v>
      </c>
      <c r="W340" s="63">
        <v>41275</v>
      </c>
      <c r="X340" s="57">
        <v>36.990001999999997</v>
      </c>
      <c r="Y340" s="57">
        <v>37.869999</v>
      </c>
      <c r="Z340" s="57">
        <v>36.520000000000003</v>
      </c>
      <c r="AA340" s="57">
        <v>37.240001999999997</v>
      </c>
      <c r="AB340" s="57">
        <v>28.420200000000001</v>
      </c>
      <c r="AC340" s="57">
        <v>302757300</v>
      </c>
      <c r="AR340" s="63">
        <v>41275</v>
      </c>
      <c r="AS340" s="62">
        <v>44.490001999999997</v>
      </c>
      <c r="AT340" s="62">
        <v>44.869999</v>
      </c>
      <c r="AU340" s="62">
        <v>41.5</v>
      </c>
      <c r="AV340" s="62">
        <v>43.610000999999997</v>
      </c>
      <c r="AW340" s="62">
        <v>29.542750999999999</v>
      </c>
      <c r="AX340" s="57">
        <v>327961200</v>
      </c>
      <c r="AY340" s="63">
        <v>41275</v>
      </c>
      <c r="AZ340" s="62">
        <v>32.459999000000003</v>
      </c>
      <c r="BA340" s="62">
        <v>33.799999</v>
      </c>
      <c r="BB340" s="62">
        <v>32.400002000000001</v>
      </c>
      <c r="BC340" s="62">
        <v>33.099997999999999</v>
      </c>
      <c r="BD340" s="62">
        <v>26.230198000000001</v>
      </c>
      <c r="BE340" s="57">
        <v>221440700</v>
      </c>
      <c r="CA340" s="63">
        <v>41275</v>
      </c>
      <c r="CB340" s="62">
        <v>26.25</v>
      </c>
      <c r="CC340" s="62">
        <v>27.450001</v>
      </c>
      <c r="CD340" s="62">
        <v>25.620000999999998</v>
      </c>
      <c r="CE340" s="62">
        <v>27.16</v>
      </c>
      <c r="CF340" s="62">
        <v>22.660136999999999</v>
      </c>
      <c r="CG340" s="57">
        <v>154987900</v>
      </c>
    </row>
    <row r="341" spans="2:85" x14ac:dyDescent="0.15">
      <c r="B341" s="63">
        <v>41306</v>
      </c>
      <c r="C341" s="57">
        <v>16.396785999999999</v>
      </c>
      <c r="D341" s="57">
        <v>17.319286000000002</v>
      </c>
      <c r="E341" s="57">
        <v>15.630713999999999</v>
      </c>
      <c r="F341" s="57">
        <v>15.764286</v>
      </c>
      <c r="G341" s="57">
        <v>13.676137000000001</v>
      </c>
      <c r="H341" s="57">
        <v>9344034000</v>
      </c>
      <c r="I341" s="63">
        <v>41306</v>
      </c>
      <c r="J341" s="57">
        <v>11.41</v>
      </c>
      <c r="K341" s="57">
        <v>12.42</v>
      </c>
      <c r="L341" s="57">
        <v>10.98</v>
      </c>
      <c r="M341" s="57">
        <v>11.23</v>
      </c>
      <c r="N341" s="57">
        <v>9.8618290000000002</v>
      </c>
      <c r="O341" s="57">
        <v>3261268700</v>
      </c>
      <c r="P341" s="63">
        <v>41306</v>
      </c>
      <c r="Q341" s="57">
        <v>59.330002</v>
      </c>
      <c r="R341" s="57">
        <v>63</v>
      </c>
      <c r="S341" s="57">
        <v>59.209999000000003</v>
      </c>
      <c r="T341" s="57">
        <v>62.150002000000001</v>
      </c>
      <c r="U341" s="57">
        <v>54.864486999999997</v>
      </c>
      <c r="V341" s="57">
        <v>107254600</v>
      </c>
      <c r="W341" s="63">
        <v>41306</v>
      </c>
      <c r="X341" s="57">
        <v>37.540000999999997</v>
      </c>
      <c r="Y341" s="57">
        <v>39.060001</v>
      </c>
      <c r="Z341" s="57">
        <v>36.540000999999997</v>
      </c>
      <c r="AA341" s="57">
        <v>38.720001000000003</v>
      </c>
      <c r="AB341" s="57">
        <v>29.549685</v>
      </c>
      <c r="AC341" s="57">
        <v>324939300</v>
      </c>
      <c r="AR341" s="63">
        <v>41306</v>
      </c>
      <c r="AS341" s="62">
        <v>44.200001</v>
      </c>
      <c r="AT341" s="62">
        <v>46.93</v>
      </c>
      <c r="AU341" s="62">
        <v>44.02</v>
      </c>
      <c r="AV341" s="62">
        <v>46.529998999999997</v>
      </c>
      <c r="AW341" s="62">
        <v>31.888317000000001</v>
      </c>
      <c r="AX341" s="57">
        <v>257168000</v>
      </c>
      <c r="AY341" s="63">
        <v>41306</v>
      </c>
      <c r="AZ341" s="62">
        <v>33.369999</v>
      </c>
      <c r="BA341" s="62">
        <v>34.400002000000001</v>
      </c>
      <c r="BB341" s="62">
        <v>32.840000000000003</v>
      </c>
      <c r="BC341" s="62">
        <v>33.979999999999997</v>
      </c>
      <c r="BD341" s="62">
        <v>26.927565000000001</v>
      </c>
      <c r="BE341" s="57">
        <v>172033800</v>
      </c>
      <c r="CA341" s="63">
        <v>41306</v>
      </c>
      <c r="CB341" s="62">
        <v>27.309999000000001</v>
      </c>
      <c r="CC341" s="62">
        <v>28.450001</v>
      </c>
      <c r="CD341" s="62">
        <v>26.67</v>
      </c>
      <c r="CE341" s="62">
        <v>27.139999</v>
      </c>
      <c r="CF341" s="62">
        <v>22.753288000000001</v>
      </c>
      <c r="CG341" s="57">
        <v>107558300</v>
      </c>
    </row>
    <row r="342" spans="2:85" x14ac:dyDescent="0.15">
      <c r="B342" s="63">
        <v>41334</v>
      </c>
      <c r="C342" s="57">
        <v>15.642856999999999</v>
      </c>
      <c r="D342" s="57">
        <v>16.783930000000002</v>
      </c>
      <c r="E342" s="57">
        <v>14.964286</v>
      </c>
      <c r="F342" s="57">
        <v>15.809286</v>
      </c>
      <c r="G342" s="57">
        <v>13.795109999999999</v>
      </c>
      <c r="H342" s="57">
        <v>9176876800</v>
      </c>
      <c r="I342" s="63">
        <v>41334</v>
      </c>
      <c r="J342" s="57">
        <v>11.13</v>
      </c>
      <c r="K342" s="57">
        <v>12.94</v>
      </c>
      <c r="L342" s="57">
        <v>11.02</v>
      </c>
      <c r="M342" s="57">
        <v>12.18</v>
      </c>
      <c r="N342" s="57">
        <v>10.70571</v>
      </c>
      <c r="O342" s="57">
        <v>3198847600</v>
      </c>
      <c r="P342" s="63">
        <v>41334</v>
      </c>
      <c r="Q342" s="57">
        <v>61.84</v>
      </c>
      <c r="R342" s="57">
        <v>67.480002999999996</v>
      </c>
      <c r="S342" s="57">
        <v>61.509998000000003</v>
      </c>
      <c r="T342" s="57">
        <v>67.459998999999996</v>
      </c>
      <c r="U342" s="57">
        <v>59.552016999999999</v>
      </c>
      <c r="V342" s="57">
        <v>101367800</v>
      </c>
      <c r="W342" s="63">
        <v>41334</v>
      </c>
      <c r="X342" s="57">
        <v>38.490001999999997</v>
      </c>
      <c r="Y342" s="57">
        <v>40.700001</v>
      </c>
      <c r="Z342" s="57">
        <v>38.450001</v>
      </c>
      <c r="AA342" s="57">
        <v>40.439999</v>
      </c>
      <c r="AB342" s="57">
        <v>30.862325999999999</v>
      </c>
      <c r="AC342" s="57">
        <v>288428800</v>
      </c>
      <c r="AR342" s="63">
        <v>41334</v>
      </c>
      <c r="AS342" s="62">
        <v>46.220001000000003</v>
      </c>
      <c r="AT342" s="62">
        <v>49.59</v>
      </c>
      <c r="AU342" s="62">
        <v>46.110000999999997</v>
      </c>
      <c r="AV342" s="62">
        <v>49.150002000000001</v>
      </c>
      <c r="AW342" s="62">
        <v>33.683883999999999</v>
      </c>
      <c r="AX342" s="57">
        <v>250889500</v>
      </c>
      <c r="AY342" s="63">
        <v>41334</v>
      </c>
      <c r="AZ342" s="62">
        <v>33.75</v>
      </c>
      <c r="BA342" s="62">
        <v>34.729999999999997</v>
      </c>
      <c r="BB342" s="62">
        <v>33.400002000000001</v>
      </c>
      <c r="BC342" s="62">
        <v>33.93</v>
      </c>
      <c r="BD342" s="62">
        <v>26.887937999999998</v>
      </c>
      <c r="BE342" s="57">
        <v>194183400</v>
      </c>
      <c r="CA342" s="63">
        <v>41334</v>
      </c>
      <c r="CB342" s="62">
        <v>26.99</v>
      </c>
      <c r="CC342" s="62">
        <v>29.129999000000002</v>
      </c>
      <c r="CD342" s="62">
        <v>26.74</v>
      </c>
      <c r="CE342" s="62">
        <v>27.99</v>
      </c>
      <c r="CF342" s="62">
        <v>23.465902</v>
      </c>
      <c r="CG342" s="57">
        <v>102945300</v>
      </c>
    </row>
    <row r="343" spans="2:85" x14ac:dyDescent="0.15">
      <c r="B343" s="63">
        <v>41365</v>
      </c>
      <c r="C343" s="57">
        <v>15.782143</v>
      </c>
      <c r="D343" s="57">
        <v>15.901786</v>
      </c>
      <c r="E343" s="57">
        <v>13.753571000000001</v>
      </c>
      <c r="F343" s="57">
        <v>15.813571</v>
      </c>
      <c r="G343" s="57">
        <v>13.798848</v>
      </c>
      <c r="H343" s="57">
        <v>10963489600</v>
      </c>
      <c r="I343" s="63">
        <v>41365</v>
      </c>
      <c r="J343" s="57">
        <v>12.15</v>
      </c>
      <c r="K343" s="57">
        <v>12.54</v>
      </c>
      <c r="L343" s="57">
        <v>11.23</v>
      </c>
      <c r="M343" s="57">
        <v>12.31</v>
      </c>
      <c r="N343" s="57">
        <v>10.819974999999999</v>
      </c>
      <c r="O343" s="57">
        <v>2917832000</v>
      </c>
      <c r="P343" s="63">
        <v>41365</v>
      </c>
      <c r="Q343" s="57">
        <v>67.419998000000007</v>
      </c>
      <c r="R343" s="57">
        <v>69.050003000000004</v>
      </c>
      <c r="S343" s="57">
        <v>63.43</v>
      </c>
      <c r="T343" s="57">
        <v>68.410004000000001</v>
      </c>
      <c r="U343" s="57">
        <v>60.390639999999998</v>
      </c>
      <c r="V343" s="57">
        <v>121827000</v>
      </c>
      <c r="W343" s="63">
        <v>41365</v>
      </c>
      <c r="X343" s="57">
        <v>40.389999000000003</v>
      </c>
      <c r="Y343" s="57">
        <v>42.959999000000003</v>
      </c>
      <c r="Z343" s="57">
        <v>39.770000000000003</v>
      </c>
      <c r="AA343" s="57">
        <v>42.330002</v>
      </c>
      <c r="AB343" s="57">
        <v>32.538558999999999</v>
      </c>
      <c r="AC343" s="57">
        <v>317772200</v>
      </c>
      <c r="AR343" s="63">
        <v>41365</v>
      </c>
      <c r="AS343" s="62">
        <v>49.060001</v>
      </c>
      <c r="AT343" s="62">
        <v>54.310001</v>
      </c>
      <c r="AU343" s="62">
        <v>48.66</v>
      </c>
      <c r="AV343" s="62">
        <v>53.91</v>
      </c>
      <c r="AW343" s="62">
        <v>36.946033</v>
      </c>
      <c r="AX343" s="57">
        <v>333570400</v>
      </c>
      <c r="AY343" s="63">
        <v>41365</v>
      </c>
      <c r="AZ343" s="62">
        <v>33.93</v>
      </c>
      <c r="BA343" s="62">
        <v>34.43</v>
      </c>
      <c r="BB343" s="62">
        <v>31.99</v>
      </c>
      <c r="BC343" s="62">
        <v>33.279998999999997</v>
      </c>
      <c r="BD343" s="62">
        <v>26.52647</v>
      </c>
      <c r="BE343" s="57">
        <v>227095800</v>
      </c>
      <c r="CA343" s="63">
        <v>41365</v>
      </c>
      <c r="CB343" s="62">
        <v>27.91</v>
      </c>
      <c r="CC343" s="62">
        <v>29.02</v>
      </c>
      <c r="CD343" s="62">
        <v>26.639999</v>
      </c>
      <c r="CE343" s="62">
        <v>28.219999000000001</v>
      </c>
      <c r="CF343" s="62">
        <v>23.658728</v>
      </c>
      <c r="CG343" s="57">
        <v>126584100</v>
      </c>
    </row>
    <row r="344" spans="2:85" x14ac:dyDescent="0.15">
      <c r="B344" s="63">
        <v>41395</v>
      </c>
      <c r="C344" s="57">
        <v>15.873571</v>
      </c>
      <c r="D344" s="57">
        <v>16.633928000000001</v>
      </c>
      <c r="E344" s="57">
        <v>14.960713999999999</v>
      </c>
      <c r="F344" s="57">
        <v>16.061786999999999</v>
      </c>
      <c r="G344" s="57">
        <v>14.015440999999999</v>
      </c>
      <c r="H344" s="57">
        <v>9447530400</v>
      </c>
      <c r="I344" s="63">
        <v>41395</v>
      </c>
      <c r="J344" s="57">
        <v>12.2</v>
      </c>
      <c r="K344" s="57">
        <v>13.99</v>
      </c>
      <c r="L344" s="57">
        <v>12.05</v>
      </c>
      <c r="M344" s="57">
        <v>13.66</v>
      </c>
      <c r="N344" s="57">
        <v>12.006569000000001</v>
      </c>
      <c r="O344" s="57">
        <v>2929147100</v>
      </c>
      <c r="P344" s="63">
        <v>41395</v>
      </c>
      <c r="Q344" s="57">
        <v>68.25</v>
      </c>
      <c r="R344" s="57">
        <v>77.389999000000003</v>
      </c>
      <c r="S344" s="57">
        <v>68.160004000000001</v>
      </c>
      <c r="T344" s="57">
        <v>75.709998999999996</v>
      </c>
      <c r="U344" s="57">
        <v>67.033103999999994</v>
      </c>
      <c r="V344" s="57">
        <v>121571700</v>
      </c>
      <c r="W344" s="63">
        <v>41395</v>
      </c>
      <c r="X344" s="57">
        <v>42.150002000000001</v>
      </c>
      <c r="Y344" s="57">
        <v>43.43</v>
      </c>
      <c r="Z344" s="57">
        <v>39.990001999999997</v>
      </c>
      <c r="AA344" s="57">
        <v>39.990001999999997</v>
      </c>
      <c r="AB344" s="57">
        <v>30.739823999999999</v>
      </c>
      <c r="AC344" s="57">
        <v>288223000</v>
      </c>
      <c r="AR344" s="63">
        <v>41395</v>
      </c>
      <c r="AS344" s="62">
        <v>53.77</v>
      </c>
      <c r="AT344" s="62">
        <v>53.970001000000003</v>
      </c>
      <c r="AU344" s="62">
        <v>48.470001000000003</v>
      </c>
      <c r="AV344" s="62">
        <v>48.48</v>
      </c>
      <c r="AW344" s="62">
        <v>33.573585999999999</v>
      </c>
      <c r="AX344" s="57">
        <v>234175000</v>
      </c>
      <c r="AY344" s="63">
        <v>41395</v>
      </c>
      <c r="AZ344" s="62">
        <v>33.220001000000003</v>
      </c>
      <c r="BA344" s="62">
        <v>35.93</v>
      </c>
      <c r="BB344" s="62">
        <v>32.529998999999997</v>
      </c>
      <c r="BC344" s="62">
        <v>35.060001</v>
      </c>
      <c r="BD344" s="62">
        <v>27.945259</v>
      </c>
      <c r="BE344" s="57">
        <v>227171700</v>
      </c>
      <c r="CA344" s="63">
        <v>41395</v>
      </c>
      <c r="CB344" s="62">
        <v>28.129999000000002</v>
      </c>
      <c r="CC344" s="62">
        <v>30.85</v>
      </c>
      <c r="CD344" s="62">
        <v>27.620000999999998</v>
      </c>
      <c r="CE344" s="62">
        <v>30.059999000000001</v>
      </c>
      <c r="CF344" s="62">
        <v>25.337793000000001</v>
      </c>
      <c r="CG344" s="57">
        <v>124805000</v>
      </c>
    </row>
    <row r="345" spans="2:85" x14ac:dyDescent="0.15">
      <c r="B345" s="63">
        <v>41426</v>
      </c>
      <c r="C345" s="57">
        <v>16.0975</v>
      </c>
      <c r="D345" s="57">
        <v>16.229642999999999</v>
      </c>
      <c r="E345" s="57">
        <v>13.888214</v>
      </c>
      <c r="F345" s="57">
        <v>14.161785999999999</v>
      </c>
      <c r="G345" s="57">
        <v>12.439301</v>
      </c>
      <c r="H345" s="57">
        <v>7018536000</v>
      </c>
      <c r="I345" s="63">
        <v>41426</v>
      </c>
      <c r="J345" s="57">
        <v>13.69</v>
      </c>
      <c r="K345" s="57">
        <v>13.73</v>
      </c>
      <c r="L345" s="57">
        <v>12.13</v>
      </c>
      <c r="M345" s="57">
        <v>12.86</v>
      </c>
      <c r="N345" s="57">
        <v>11.3034</v>
      </c>
      <c r="O345" s="57">
        <v>2590843100</v>
      </c>
      <c r="P345" s="63">
        <v>41426</v>
      </c>
      <c r="Q345" s="57">
        <v>75.889999000000003</v>
      </c>
      <c r="R345" s="57">
        <v>78.610000999999997</v>
      </c>
      <c r="S345" s="57">
        <v>71.680000000000007</v>
      </c>
      <c r="T345" s="57">
        <v>74.760002</v>
      </c>
      <c r="U345" s="57">
        <v>66.191978000000006</v>
      </c>
      <c r="V345" s="57">
        <v>121769400</v>
      </c>
      <c r="W345" s="63">
        <v>41426</v>
      </c>
      <c r="X345" s="57">
        <v>39.950001</v>
      </c>
      <c r="Y345" s="57">
        <v>41.73</v>
      </c>
      <c r="Z345" s="57">
        <v>38.970001000000003</v>
      </c>
      <c r="AA345" s="57">
        <v>40.110000999999997</v>
      </c>
      <c r="AB345" s="57">
        <v>30.832077000000002</v>
      </c>
      <c r="AC345" s="57">
        <v>305808000</v>
      </c>
      <c r="AR345" s="63">
        <v>41426</v>
      </c>
      <c r="AS345" s="62">
        <v>48.43</v>
      </c>
      <c r="AT345" s="62">
        <v>51.689999</v>
      </c>
      <c r="AU345" s="62">
        <v>47.77</v>
      </c>
      <c r="AV345" s="62">
        <v>50.34</v>
      </c>
      <c r="AW345" s="62">
        <v>34.861682999999999</v>
      </c>
      <c r="AX345" s="57">
        <v>297020400</v>
      </c>
      <c r="AY345" s="63">
        <v>41426</v>
      </c>
      <c r="AZ345" s="62">
        <v>35.080002</v>
      </c>
      <c r="BA345" s="62">
        <v>36.400002000000001</v>
      </c>
      <c r="BB345" s="62">
        <v>34.799999</v>
      </c>
      <c r="BC345" s="62">
        <v>36.150002000000001</v>
      </c>
      <c r="BD345" s="62">
        <v>28.814062</v>
      </c>
      <c r="BE345" s="57">
        <v>208967700</v>
      </c>
      <c r="CA345" s="63">
        <v>41426</v>
      </c>
      <c r="CB345" s="62">
        <v>30.16</v>
      </c>
      <c r="CC345" s="62">
        <v>30.49</v>
      </c>
      <c r="CD345" s="62">
        <v>27.540001</v>
      </c>
      <c r="CE345" s="62">
        <v>28.049999</v>
      </c>
      <c r="CF345" s="62">
        <v>23.643550999999999</v>
      </c>
      <c r="CG345" s="57">
        <v>129530200</v>
      </c>
    </row>
    <row r="346" spans="2:85" x14ac:dyDescent="0.15">
      <c r="B346" s="63">
        <v>41456</v>
      </c>
      <c r="C346" s="57">
        <v>14.381786</v>
      </c>
      <c r="D346" s="57">
        <v>16.333570000000002</v>
      </c>
      <c r="E346" s="57">
        <v>14.329286</v>
      </c>
      <c r="F346" s="57">
        <v>16.161784999999998</v>
      </c>
      <c r="G346" s="57">
        <v>14.196044000000001</v>
      </c>
      <c r="H346" s="57">
        <v>6538114800</v>
      </c>
      <c r="I346" s="63">
        <v>41456</v>
      </c>
      <c r="J346" s="57">
        <v>12.95</v>
      </c>
      <c r="K346" s="57">
        <v>15.03</v>
      </c>
      <c r="L346" s="57">
        <v>12.73</v>
      </c>
      <c r="M346" s="57">
        <v>14.6</v>
      </c>
      <c r="N346" s="57">
        <v>12.842401000000001</v>
      </c>
      <c r="O346" s="57">
        <v>2461055900</v>
      </c>
      <c r="P346" s="63">
        <v>41456</v>
      </c>
      <c r="Q346" s="57">
        <v>75.529999000000004</v>
      </c>
      <c r="R346" s="57">
        <v>78.629997000000003</v>
      </c>
      <c r="S346" s="57">
        <v>73.470000999999996</v>
      </c>
      <c r="T346" s="57">
        <v>73.769997000000004</v>
      </c>
      <c r="U346" s="57">
        <v>65.315444999999997</v>
      </c>
      <c r="V346" s="57">
        <v>126314000</v>
      </c>
      <c r="W346" s="63">
        <v>41456</v>
      </c>
      <c r="X346" s="57">
        <v>40.5</v>
      </c>
      <c r="Y346" s="57">
        <v>41.25</v>
      </c>
      <c r="Z346" s="57">
        <v>39.5</v>
      </c>
      <c r="AA346" s="57">
        <v>40.080002</v>
      </c>
      <c r="AB346" s="57">
        <v>31.021963</v>
      </c>
      <c r="AC346" s="57">
        <v>260921100</v>
      </c>
      <c r="AR346" s="63">
        <v>41456</v>
      </c>
      <c r="AS346" s="62">
        <v>50.290000999999997</v>
      </c>
      <c r="AT346" s="62">
        <v>51.939999</v>
      </c>
      <c r="AU346" s="62">
        <v>49.189999</v>
      </c>
      <c r="AV346" s="62">
        <v>49.48</v>
      </c>
      <c r="AW346" s="62">
        <v>34.266109</v>
      </c>
      <c r="AX346" s="57">
        <v>203977200</v>
      </c>
      <c r="AY346" s="63">
        <v>41456</v>
      </c>
      <c r="AZ346" s="62">
        <v>36.360000999999997</v>
      </c>
      <c r="BA346" s="62">
        <v>37.970001000000003</v>
      </c>
      <c r="BB346" s="62">
        <v>36</v>
      </c>
      <c r="BC346" s="62">
        <v>37.32</v>
      </c>
      <c r="BD346" s="62">
        <v>29.938217000000002</v>
      </c>
      <c r="BE346" s="57">
        <v>189641600</v>
      </c>
      <c r="CA346" s="63">
        <v>41456</v>
      </c>
      <c r="CB346" s="62">
        <v>28.219999000000001</v>
      </c>
      <c r="CC346" s="62">
        <v>32.360000999999997</v>
      </c>
      <c r="CD346" s="62">
        <v>28.01</v>
      </c>
      <c r="CE346" s="62">
        <v>31.450001</v>
      </c>
      <c r="CF346" s="62">
        <v>26.509439</v>
      </c>
      <c r="CG346" s="57">
        <v>127658700</v>
      </c>
    </row>
    <row r="347" spans="2:85" x14ac:dyDescent="0.15">
      <c r="B347" s="63">
        <v>41487</v>
      </c>
      <c r="C347" s="57">
        <v>16.276786999999999</v>
      </c>
      <c r="D347" s="57">
        <v>18.347857000000001</v>
      </c>
      <c r="E347" s="57">
        <v>16.187857000000001</v>
      </c>
      <c r="F347" s="57">
        <v>17.400715000000002</v>
      </c>
      <c r="G347" s="57">
        <v>15.284286</v>
      </c>
      <c r="H347" s="57">
        <v>8058338400</v>
      </c>
      <c r="I347" s="63">
        <v>41487</v>
      </c>
      <c r="J347" s="57">
        <v>14.85</v>
      </c>
      <c r="K347" s="57">
        <v>14.97</v>
      </c>
      <c r="L347" s="57">
        <v>13.98</v>
      </c>
      <c r="M347" s="57">
        <v>14.12</v>
      </c>
      <c r="N347" s="57">
        <v>12.420184000000001</v>
      </c>
      <c r="O347" s="57">
        <v>1933732700</v>
      </c>
      <c r="P347" s="63">
        <v>41487</v>
      </c>
      <c r="Q347" s="57">
        <v>74.529999000000004</v>
      </c>
      <c r="R347" s="57">
        <v>77.269997000000004</v>
      </c>
      <c r="S347" s="57">
        <v>71.470000999999996</v>
      </c>
      <c r="T347" s="57">
        <v>71.910004000000001</v>
      </c>
      <c r="U347" s="57">
        <v>63.862839000000001</v>
      </c>
      <c r="V347" s="57">
        <v>69917600</v>
      </c>
      <c r="W347" s="63">
        <v>41487</v>
      </c>
      <c r="X347" s="57">
        <v>40.400002000000001</v>
      </c>
      <c r="Y347" s="57">
        <v>40.75</v>
      </c>
      <c r="Z347" s="57">
        <v>37.799999</v>
      </c>
      <c r="AA347" s="57">
        <v>38.18</v>
      </c>
      <c r="AB347" s="57">
        <v>29.551355000000001</v>
      </c>
      <c r="AC347" s="57">
        <v>296801300</v>
      </c>
      <c r="AR347" s="63">
        <v>41487</v>
      </c>
      <c r="AS347" s="62">
        <v>50.049999</v>
      </c>
      <c r="AT347" s="62">
        <v>50.439999</v>
      </c>
      <c r="AU347" s="62">
        <v>46.25</v>
      </c>
      <c r="AV347" s="62">
        <v>47.380001</v>
      </c>
      <c r="AW347" s="62">
        <v>33.144547000000003</v>
      </c>
      <c r="AX347" s="57">
        <v>203962300</v>
      </c>
      <c r="AY347" s="63">
        <v>41487</v>
      </c>
      <c r="AZ347" s="62">
        <v>37.659999999999997</v>
      </c>
      <c r="BA347" s="62">
        <v>37.93</v>
      </c>
      <c r="BB347" s="62">
        <v>35.889999000000003</v>
      </c>
      <c r="BC347" s="62">
        <v>36.130001</v>
      </c>
      <c r="BD347" s="62">
        <v>28.983604</v>
      </c>
      <c r="BE347" s="57">
        <v>128982200</v>
      </c>
      <c r="CA347" s="63">
        <v>41487</v>
      </c>
      <c r="CB347" s="62">
        <v>31.83</v>
      </c>
      <c r="CC347" s="62">
        <v>32.25</v>
      </c>
      <c r="CD347" s="62">
        <v>29.52</v>
      </c>
      <c r="CE347" s="62">
        <v>29.74</v>
      </c>
      <c r="CF347" s="62">
        <v>25.186416999999999</v>
      </c>
      <c r="CG347" s="57">
        <v>84548300</v>
      </c>
    </row>
    <row r="348" spans="2:85" x14ac:dyDescent="0.15">
      <c r="B348" s="63">
        <v>41518</v>
      </c>
      <c r="C348" s="57">
        <v>17.610714000000002</v>
      </c>
      <c r="D348" s="57">
        <v>18.139999</v>
      </c>
      <c r="E348" s="57">
        <v>15.972143000000001</v>
      </c>
      <c r="F348" s="57">
        <v>17.026786999999999</v>
      </c>
      <c r="G348" s="57">
        <v>15.054588000000001</v>
      </c>
      <c r="H348" s="57">
        <v>8630941200</v>
      </c>
      <c r="I348" s="63">
        <v>41518</v>
      </c>
      <c r="J348" s="57">
        <v>14.3</v>
      </c>
      <c r="K348" s="57">
        <v>14.83</v>
      </c>
      <c r="L348" s="57">
        <v>13.6</v>
      </c>
      <c r="M348" s="57">
        <v>13.8</v>
      </c>
      <c r="N348" s="57">
        <v>12.138709</v>
      </c>
      <c r="O348" s="57">
        <v>1715010800</v>
      </c>
      <c r="P348" s="63">
        <v>41518</v>
      </c>
      <c r="Q348" s="57">
        <v>72.589995999999999</v>
      </c>
      <c r="R348" s="57">
        <v>77.900002000000001</v>
      </c>
      <c r="S348" s="57">
        <v>72.139999000000003</v>
      </c>
      <c r="T348" s="57">
        <v>75.519997000000004</v>
      </c>
      <c r="U348" s="57">
        <v>67.068825000000004</v>
      </c>
      <c r="V348" s="57">
        <v>74592300</v>
      </c>
      <c r="W348" s="63">
        <v>41518</v>
      </c>
      <c r="X348" s="57">
        <v>38.270000000000003</v>
      </c>
      <c r="Y348" s="57">
        <v>39.669998</v>
      </c>
      <c r="Z348" s="57">
        <v>37.75</v>
      </c>
      <c r="AA348" s="57">
        <v>37.880001</v>
      </c>
      <c r="AB348" s="57">
        <v>29.319158999999999</v>
      </c>
      <c r="AC348" s="57">
        <v>300960000</v>
      </c>
      <c r="AR348" s="63">
        <v>41518</v>
      </c>
      <c r="AS348" s="62">
        <v>45.52</v>
      </c>
      <c r="AT348" s="62">
        <v>48.889999000000003</v>
      </c>
      <c r="AU348" s="62">
        <v>45.080002</v>
      </c>
      <c r="AV348" s="62">
        <v>46.669998</v>
      </c>
      <c r="AW348" s="62">
        <v>32.647857999999999</v>
      </c>
      <c r="AX348" s="57">
        <v>322803500</v>
      </c>
      <c r="AY348" s="63">
        <v>41518</v>
      </c>
      <c r="AZ348" s="62">
        <v>36.459999000000003</v>
      </c>
      <c r="BA348" s="62">
        <v>38.229999999999997</v>
      </c>
      <c r="BB348" s="62">
        <v>35.830002</v>
      </c>
      <c r="BC348" s="62">
        <v>36.580002</v>
      </c>
      <c r="BD348" s="62">
        <v>29.344591000000001</v>
      </c>
      <c r="BE348" s="57">
        <v>156588100</v>
      </c>
      <c r="CA348" s="63">
        <v>41518</v>
      </c>
      <c r="CB348" s="62">
        <v>30.129999000000002</v>
      </c>
      <c r="CC348" s="62">
        <v>31.91</v>
      </c>
      <c r="CD348" s="62">
        <v>29.82</v>
      </c>
      <c r="CE348" s="62">
        <v>30.190000999999999</v>
      </c>
      <c r="CF348" s="62">
        <v>25.567523999999999</v>
      </c>
      <c r="CG348" s="57">
        <v>83439500</v>
      </c>
    </row>
    <row r="349" spans="2:85" x14ac:dyDescent="0.15">
      <c r="B349" s="63">
        <v>41548</v>
      </c>
      <c r="C349" s="57">
        <v>17.087499999999999</v>
      </c>
      <c r="D349" s="57">
        <v>19.258928000000001</v>
      </c>
      <c r="E349" s="57">
        <v>17.081429</v>
      </c>
      <c r="F349" s="57">
        <v>18.667856</v>
      </c>
      <c r="G349" s="57">
        <v>16.505572999999998</v>
      </c>
      <c r="H349" s="57">
        <v>7837732000</v>
      </c>
      <c r="I349" s="63">
        <v>41548</v>
      </c>
      <c r="J349" s="57">
        <v>13.85</v>
      </c>
      <c r="K349" s="57">
        <v>14.72</v>
      </c>
      <c r="L349" s="57">
        <v>13.68</v>
      </c>
      <c r="M349" s="57">
        <v>13.97</v>
      </c>
      <c r="N349" s="57">
        <v>12.296870999999999</v>
      </c>
      <c r="O349" s="57">
        <v>2047949700</v>
      </c>
      <c r="P349" s="63">
        <v>41548</v>
      </c>
      <c r="Q349" s="57">
        <v>75.639999000000003</v>
      </c>
      <c r="R349" s="57">
        <v>83.830001999999993</v>
      </c>
      <c r="S349" s="57">
        <v>72.080001999999993</v>
      </c>
      <c r="T349" s="57">
        <v>81.800003000000004</v>
      </c>
      <c r="U349" s="57">
        <v>72.646056999999999</v>
      </c>
      <c r="V349" s="57">
        <v>102592600</v>
      </c>
      <c r="W349" s="63">
        <v>41548</v>
      </c>
      <c r="X349" s="57">
        <v>38</v>
      </c>
      <c r="Y349" s="57">
        <v>39.959999000000003</v>
      </c>
      <c r="Z349" s="57">
        <v>36.830002</v>
      </c>
      <c r="AA349" s="57">
        <v>39.57</v>
      </c>
      <c r="AB349" s="57">
        <v>30.849959999999999</v>
      </c>
      <c r="AC349" s="57">
        <v>378979000</v>
      </c>
      <c r="AR349" s="63">
        <v>41548</v>
      </c>
      <c r="AS349" s="62">
        <v>46.619999</v>
      </c>
      <c r="AT349" s="62">
        <v>51.490001999999997</v>
      </c>
      <c r="AU349" s="62">
        <v>46.029998999999997</v>
      </c>
      <c r="AV349" s="62">
        <v>50.509998000000003</v>
      </c>
      <c r="AW349" s="62">
        <v>35.334128999999997</v>
      </c>
      <c r="AX349" s="57">
        <v>386139000</v>
      </c>
      <c r="AY349" s="63">
        <v>41548</v>
      </c>
      <c r="AZ349" s="62">
        <v>36.689999</v>
      </c>
      <c r="BA349" s="62">
        <v>38.25</v>
      </c>
      <c r="BB349" s="62">
        <v>35.689999</v>
      </c>
      <c r="BC349" s="62">
        <v>37.360000999999997</v>
      </c>
      <c r="BD349" s="62">
        <v>30.159003999999999</v>
      </c>
      <c r="BE349" s="57">
        <v>175423200</v>
      </c>
      <c r="CA349" s="63">
        <v>41548</v>
      </c>
      <c r="CB349" s="62">
        <v>30.290001</v>
      </c>
      <c r="CC349" s="62">
        <v>32.229999999999997</v>
      </c>
      <c r="CD349" s="62">
        <v>29.549999</v>
      </c>
      <c r="CE349" s="62">
        <v>31.799999</v>
      </c>
      <c r="CF349" s="62">
        <v>26.931004999999999</v>
      </c>
      <c r="CG349" s="57">
        <v>118259900</v>
      </c>
    </row>
    <row r="350" spans="2:85" x14ac:dyDescent="0.15">
      <c r="B350" s="63">
        <v>41579</v>
      </c>
      <c r="C350" s="57">
        <v>18.715</v>
      </c>
      <c r="D350" s="57">
        <v>19.940356999999999</v>
      </c>
      <c r="E350" s="57">
        <v>18.299285999999999</v>
      </c>
      <c r="F350" s="57">
        <v>19.859643999999999</v>
      </c>
      <c r="G350" s="57">
        <v>17.559313</v>
      </c>
      <c r="H350" s="57">
        <v>5225155600</v>
      </c>
      <c r="I350" s="63">
        <v>41579</v>
      </c>
      <c r="J350" s="57">
        <v>14</v>
      </c>
      <c r="K350" s="57">
        <v>15.98</v>
      </c>
      <c r="L350" s="57">
        <v>13.8</v>
      </c>
      <c r="M350" s="57">
        <v>15.82</v>
      </c>
      <c r="N350" s="57">
        <v>13.925306000000001</v>
      </c>
      <c r="O350" s="57">
        <v>2059558200</v>
      </c>
      <c r="P350" s="63">
        <v>41579</v>
      </c>
      <c r="Q350" s="57">
        <v>82.120002999999997</v>
      </c>
      <c r="R350" s="57">
        <v>86.190002000000007</v>
      </c>
      <c r="S350" s="57">
        <v>80.220000999999996</v>
      </c>
      <c r="T350" s="57">
        <v>85.800003000000004</v>
      </c>
      <c r="U350" s="57">
        <v>76.429946999999999</v>
      </c>
      <c r="V350" s="57">
        <v>62754400</v>
      </c>
      <c r="W350" s="63">
        <v>41579</v>
      </c>
      <c r="X350" s="57">
        <v>39.57</v>
      </c>
      <c r="Y350" s="57">
        <v>40.880001</v>
      </c>
      <c r="Z350" s="57">
        <v>39.220001000000003</v>
      </c>
      <c r="AA350" s="57">
        <v>40.189999</v>
      </c>
      <c r="AB350" s="57">
        <v>31.333335999999999</v>
      </c>
      <c r="AC350" s="57">
        <v>267950200</v>
      </c>
      <c r="AR350" s="63">
        <v>41579</v>
      </c>
      <c r="AS350" s="62">
        <v>50.790000999999997</v>
      </c>
      <c r="AT350" s="62">
        <v>51.459999000000003</v>
      </c>
      <c r="AU350" s="62">
        <v>49.360000999999997</v>
      </c>
      <c r="AV350" s="62">
        <v>49.619999</v>
      </c>
      <c r="AW350" s="62">
        <v>35.104973000000001</v>
      </c>
      <c r="AX350" s="57">
        <v>182788700</v>
      </c>
      <c r="AY350" s="63">
        <v>41579</v>
      </c>
      <c r="AZ350" s="62">
        <v>37.369999</v>
      </c>
      <c r="BA350" s="62">
        <v>39.610000999999997</v>
      </c>
      <c r="BB350" s="62">
        <v>37.220001000000003</v>
      </c>
      <c r="BC350" s="62">
        <v>39.220001000000003</v>
      </c>
      <c r="BD350" s="62">
        <v>31.660515</v>
      </c>
      <c r="BE350" s="57">
        <v>143703600</v>
      </c>
      <c r="CA350" s="63">
        <v>41579</v>
      </c>
      <c r="CB350" s="62">
        <v>31.93</v>
      </c>
      <c r="CC350" s="62">
        <v>34.259998000000003</v>
      </c>
      <c r="CD350" s="62">
        <v>31.9</v>
      </c>
      <c r="CE350" s="62">
        <v>33.700001</v>
      </c>
      <c r="CF350" s="62">
        <v>28.676293999999999</v>
      </c>
      <c r="CG350" s="57">
        <v>90555400</v>
      </c>
    </row>
    <row r="351" spans="2:85" x14ac:dyDescent="0.15">
      <c r="B351" s="63">
        <v>41609</v>
      </c>
      <c r="C351" s="57">
        <v>19.928571999999999</v>
      </c>
      <c r="D351" s="57">
        <v>20.540714000000001</v>
      </c>
      <c r="E351" s="57">
        <v>19.242857000000001</v>
      </c>
      <c r="F351" s="57">
        <v>20.036428000000001</v>
      </c>
      <c r="G351" s="57">
        <v>17.819058999999999</v>
      </c>
      <c r="H351" s="57">
        <v>7057397200</v>
      </c>
      <c r="I351" s="63">
        <v>41609</v>
      </c>
      <c r="J351" s="57">
        <v>15.84</v>
      </c>
      <c r="K351" s="57">
        <v>15.97</v>
      </c>
      <c r="L351" s="57">
        <v>15.06</v>
      </c>
      <c r="M351" s="57">
        <v>15.57</v>
      </c>
      <c r="N351" s="57">
        <v>13.705247</v>
      </c>
      <c r="O351" s="57">
        <v>1661429900</v>
      </c>
      <c r="P351" s="63">
        <v>41609</v>
      </c>
      <c r="Q351" s="57">
        <v>86.019997000000004</v>
      </c>
      <c r="R351" s="57">
        <v>90.790001000000004</v>
      </c>
      <c r="S351" s="57">
        <v>83.209998999999996</v>
      </c>
      <c r="T351" s="57">
        <v>90.730002999999996</v>
      </c>
      <c r="U351" s="57">
        <v>80.821571000000006</v>
      </c>
      <c r="V351" s="57">
        <v>67589400</v>
      </c>
      <c r="W351" s="63">
        <v>41609</v>
      </c>
      <c r="X351" s="57">
        <v>40.099997999999999</v>
      </c>
      <c r="Y351" s="57">
        <v>41.389999000000003</v>
      </c>
      <c r="Z351" s="57">
        <v>38.869999</v>
      </c>
      <c r="AA351" s="57">
        <v>41.310001</v>
      </c>
      <c r="AB351" s="57">
        <v>32.432133</v>
      </c>
      <c r="AC351" s="57">
        <v>301144500</v>
      </c>
      <c r="AR351" s="63">
        <v>41609</v>
      </c>
      <c r="AS351" s="62">
        <v>49.66</v>
      </c>
      <c r="AT351" s="62">
        <v>49.790000999999997</v>
      </c>
      <c r="AU351" s="62">
        <v>47.450001</v>
      </c>
      <c r="AV351" s="62">
        <v>49.139999000000003</v>
      </c>
      <c r="AW351" s="62">
        <v>34.765377000000001</v>
      </c>
      <c r="AX351" s="57">
        <v>236601200</v>
      </c>
      <c r="AY351" s="63">
        <v>41609</v>
      </c>
      <c r="AZ351" s="62">
        <v>39.290000999999997</v>
      </c>
      <c r="BA351" s="62">
        <v>40.830002</v>
      </c>
      <c r="BB351" s="62">
        <v>38.299999</v>
      </c>
      <c r="BC351" s="62">
        <v>40.400002000000001</v>
      </c>
      <c r="BD351" s="62">
        <v>32.613067999999998</v>
      </c>
      <c r="BE351" s="57">
        <v>170916900</v>
      </c>
      <c r="CA351" s="63">
        <v>41609</v>
      </c>
      <c r="CB351" s="62">
        <v>33.790000999999997</v>
      </c>
      <c r="CC351" s="62">
        <v>34.990001999999997</v>
      </c>
      <c r="CD351" s="62">
        <v>32.740001999999997</v>
      </c>
      <c r="CE351" s="62">
        <v>34.939999</v>
      </c>
      <c r="CF351" s="62">
        <v>29.731449000000001</v>
      </c>
      <c r="CG351" s="57">
        <v>76651200</v>
      </c>
    </row>
    <row r="352" spans="2:85" x14ac:dyDescent="0.15">
      <c r="B352" s="63">
        <v>41640</v>
      </c>
      <c r="C352" s="57">
        <v>19.845714999999998</v>
      </c>
      <c r="D352" s="57">
        <v>20.007142999999999</v>
      </c>
      <c r="E352" s="57">
        <v>17.626785000000002</v>
      </c>
      <c r="F352" s="57">
        <v>17.878571000000001</v>
      </c>
      <c r="G352" s="57">
        <v>15.900002000000001</v>
      </c>
      <c r="H352" s="57">
        <v>8765954400</v>
      </c>
      <c r="I352" s="63">
        <v>41640</v>
      </c>
      <c r="J352" s="57">
        <v>15.69</v>
      </c>
      <c r="K352" s="57">
        <v>17.420000000000002</v>
      </c>
      <c r="L352" s="57">
        <v>15.68</v>
      </c>
      <c r="M352" s="57">
        <v>16.75</v>
      </c>
      <c r="N352" s="57">
        <v>14.753418</v>
      </c>
      <c r="O352" s="57">
        <v>2581396100</v>
      </c>
      <c r="P352" s="63">
        <v>41640</v>
      </c>
      <c r="Q352" s="57">
        <v>90.900002000000001</v>
      </c>
      <c r="R352" s="57">
        <v>93.620002999999997</v>
      </c>
      <c r="S352" s="57">
        <v>84.910004000000001</v>
      </c>
      <c r="T352" s="57">
        <v>85.019997000000004</v>
      </c>
      <c r="U352" s="57">
        <v>75.735123000000002</v>
      </c>
      <c r="V352" s="57">
        <v>104874000</v>
      </c>
      <c r="W352" s="63">
        <v>41640</v>
      </c>
      <c r="X352" s="57">
        <v>41.119999</v>
      </c>
      <c r="Y352" s="57">
        <v>41.23</v>
      </c>
      <c r="Z352" s="57">
        <v>37.720001000000003</v>
      </c>
      <c r="AA352" s="57">
        <v>37.82</v>
      </c>
      <c r="AB352" s="57">
        <v>29.692160000000001</v>
      </c>
      <c r="AC352" s="57">
        <v>289400900</v>
      </c>
      <c r="AR352" s="63">
        <v>41640</v>
      </c>
      <c r="AS352" s="62">
        <v>49.080002</v>
      </c>
      <c r="AT352" s="62">
        <v>49.400002000000001</v>
      </c>
      <c r="AU352" s="62">
        <v>46.580002</v>
      </c>
      <c r="AV352" s="62">
        <v>48.02</v>
      </c>
      <c r="AW352" s="62">
        <v>33.973011</v>
      </c>
      <c r="AX352" s="57">
        <v>379177400</v>
      </c>
      <c r="AY352" s="63">
        <v>41640</v>
      </c>
      <c r="AZ352" s="62">
        <v>39.869999</v>
      </c>
      <c r="BA352" s="62">
        <v>41.860000999999997</v>
      </c>
      <c r="BB352" s="62">
        <v>39.450001</v>
      </c>
      <c r="BC352" s="62">
        <v>39.729999999999997</v>
      </c>
      <c r="BD352" s="62">
        <v>32.255282999999999</v>
      </c>
      <c r="BE352" s="57">
        <v>190901700</v>
      </c>
      <c r="CA352" s="63">
        <v>41640</v>
      </c>
      <c r="CB352" s="62">
        <v>34.299999</v>
      </c>
      <c r="CC352" s="62">
        <v>35.659999999999997</v>
      </c>
      <c r="CD352" s="62">
        <v>31.66</v>
      </c>
      <c r="CE352" s="62">
        <v>31.959999</v>
      </c>
      <c r="CF352" s="62">
        <v>27.195677</v>
      </c>
      <c r="CG352" s="57">
        <v>124890700</v>
      </c>
    </row>
    <row r="353" spans="2:85" x14ac:dyDescent="0.15">
      <c r="B353" s="63">
        <v>41671</v>
      </c>
      <c r="C353" s="57">
        <v>17.950357</v>
      </c>
      <c r="D353" s="57">
        <v>19.685355999999999</v>
      </c>
      <c r="E353" s="57">
        <v>17.832144</v>
      </c>
      <c r="F353" s="57">
        <v>18.794287000000001</v>
      </c>
      <c r="G353" s="57">
        <v>16.714379999999998</v>
      </c>
      <c r="H353" s="57">
        <v>5880366800</v>
      </c>
      <c r="I353" s="63">
        <v>41671</v>
      </c>
      <c r="J353" s="57">
        <v>16.77</v>
      </c>
      <c r="K353" s="57">
        <v>16.920000000000002</v>
      </c>
      <c r="L353" s="57">
        <v>16.129999000000002</v>
      </c>
      <c r="M353" s="57">
        <v>16.530000999999999</v>
      </c>
      <c r="N353" s="57">
        <v>14.559640999999999</v>
      </c>
      <c r="O353" s="57">
        <v>2055235400</v>
      </c>
      <c r="P353" s="63">
        <v>41671</v>
      </c>
      <c r="Q353" s="57">
        <v>84.989998</v>
      </c>
      <c r="R353" s="57">
        <v>92.139999000000003</v>
      </c>
      <c r="S353" s="57">
        <v>82.629997000000003</v>
      </c>
      <c r="T353" s="57">
        <v>91.279999000000004</v>
      </c>
      <c r="U353" s="57">
        <v>81.521309000000002</v>
      </c>
      <c r="V353" s="57">
        <v>76173800</v>
      </c>
      <c r="W353" s="63">
        <v>41671</v>
      </c>
      <c r="X353" s="57">
        <v>38.020000000000003</v>
      </c>
      <c r="Y353" s="57">
        <v>39.020000000000003</v>
      </c>
      <c r="Z353" s="57">
        <v>36.889999000000003</v>
      </c>
      <c r="AA353" s="57">
        <v>38.200001</v>
      </c>
      <c r="AB353" s="57">
        <v>29.990492</v>
      </c>
      <c r="AC353" s="57">
        <v>385231900</v>
      </c>
      <c r="AR353" s="63">
        <v>41671</v>
      </c>
      <c r="AS353" s="62">
        <v>48.02</v>
      </c>
      <c r="AT353" s="62">
        <v>48.34</v>
      </c>
      <c r="AU353" s="62">
        <v>45.450001</v>
      </c>
      <c r="AV353" s="62">
        <v>47.580002</v>
      </c>
      <c r="AW353" s="62">
        <v>34.027531000000003</v>
      </c>
      <c r="AX353" s="57">
        <v>1452306200</v>
      </c>
      <c r="AY353" s="63">
        <v>41671</v>
      </c>
      <c r="AZ353" s="62">
        <v>39.700001</v>
      </c>
      <c r="BA353" s="62">
        <v>41.470001000000003</v>
      </c>
      <c r="BB353" s="62">
        <v>38.720001000000003</v>
      </c>
      <c r="BC353" s="62">
        <v>41.139999000000003</v>
      </c>
      <c r="BD353" s="62">
        <v>33.400013000000001</v>
      </c>
      <c r="BE353" s="57">
        <v>128911900</v>
      </c>
      <c r="CA353" s="63">
        <v>41671</v>
      </c>
      <c r="CB353" s="62">
        <v>31.889999</v>
      </c>
      <c r="CC353" s="62">
        <v>32.270000000000003</v>
      </c>
      <c r="CD353" s="62">
        <v>30.82</v>
      </c>
      <c r="CE353" s="62">
        <v>32</v>
      </c>
      <c r="CF353" s="62">
        <v>27.35708</v>
      </c>
      <c r="CG353" s="57">
        <v>93569800</v>
      </c>
    </row>
    <row r="354" spans="2:85" x14ac:dyDescent="0.15">
      <c r="B354" s="63">
        <v>41699</v>
      </c>
      <c r="C354" s="57">
        <v>18.693570999999999</v>
      </c>
      <c r="D354" s="57">
        <v>19.607143000000001</v>
      </c>
      <c r="E354" s="57">
        <v>18.671785</v>
      </c>
      <c r="F354" s="57">
        <v>19.169287000000001</v>
      </c>
      <c r="G354" s="57">
        <v>17.149929</v>
      </c>
      <c r="H354" s="57">
        <v>5001698800</v>
      </c>
      <c r="I354" s="63">
        <v>41699</v>
      </c>
      <c r="J354" s="57">
        <v>16.299999</v>
      </c>
      <c r="K354" s="57">
        <v>18.030000999999999</v>
      </c>
      <c r="L354" s="57">
        <v>16.190000999999999</v>
      </c>
      <c r="M354" s="57">
        <v>17.200001</v>
      </c>
      <c r="N354" s="57">
        <v>15.14978</v>
      </c>
      <c r="O354" s="57">
        <v>2337288800</v>
      </c>
      <c r="P354" s="63">
        <v>41699</v>
      </c>
      <c r="Q354" s="57">
        <v>90.599997999999999</v>
      </c>
      <c r="R354" s="57">
        <v>94.349997999999999</v>
      </c>
      <c r="S354" s="57">
        <v>89.160004000000001</v>
      </c>
      <c r="T354" s="57">
        <v>90.029999000000004</v>
      </c>
      <c r="U354" s="57">
        <v>80.404976000000005</v>
      </c>
      <c r="V354" s="57">
        <v>71488400</v>
      </c>
      <c r="W354" s="63">
        <v>41699</v>
      </c>
      <c r="X354" s="57">
        <v>37.880001</v>
      </c>
      <c r="Y354" s="57">
        <v>39.029998999999997</v>
      </c>
      <c r="Z354" s="57">
        <v>37.849997999999999</v>
      </c>
      <c r="AA354" s="57">
        <v>38.659999999999997</v>
      </c>
      <c r="AB354" s="57">
        <v>30.351628999999999</v>
      </c>
      <c r="AC354" s="57">
        <v>349073700</v>
      </c>
      <c r="AR354" s="63">
        <v>41699</v>
      </c>
      <c r="AS354" s="62">
        <v>47.299999</v>
      </c>
      <c r="AT354" s="62">
        <v>48.389999000000003</v>
      </c>
      <c r="AU354" s="62">
        <v>45.830002</v>
      </c>
      <c r="AV354" s="62">
        <v>47.57</v>
      </c>
      <c r="AW354" s="62">
        <v>34.020373999999997</v>
      </c>
      <c r="AX354" s="57">
        <v>728108800</v>
      </c>
      <c r="AY354" s="63">
        <v>41699</v>
      </c>
      <c r="AZ354" s="62">
        <v>40.880001</v>
      </c>
      <c r="BA354" s="62">
        <v>43.66</v>
      </c>
      <c r="BB354" s="62">
        <v>40.5</v>
      </c>
      <c r="BC354" s="62">
        <v>42.860000999999997</v>
      </c>
      <c r="BD354" s="62">
        <v>34.796421000000002</v>
      </c>
      <c r="BE354" s="57">
        <v>144770600</v>
      </c>
      <c r="CA354" s="63">
        <v>41699</v>
      </c>
      <c r="CB354" s="62">
        <v>31.639999</v>
      </c>
      <c r="CC354" s="62">
        <v>35.880001</v>
      </c>
      <c r="CD354" s="62">
        <v>31.4</v>
      </c>
      <c r="CE354" s="62">
        <v>35.290000999999997</v>
      </c>
      <c r="CF354" s="62">
        <v>30.169725</v>
      </c>
      <c r="CG354" s="57">
        <v>151913300</v>
      </c>
    </row>
    <row r="355" spans="2:85" x14ac:dyDescent="0.15">
      <c r="B355" s="63">
        <v>41730</v>
      </c>
      <c r="C355" s="57">
        <v>19.205712999999999</v>
      </c>
      <c r="D355" s="57">
        <v>21.408214999999998</v>
      </c>
      <c r="E355" s="57">
        <v>18.261786000000001</v>
      </c>
      <c r="F355" s="57">
        <v>21.074642000000001</v>
      </c>
      <c r="G355" s="57">
        <v>18.854562999999999</v>
      </c>
      <c r="H355" s="57">
        <v>6435060800</v>
      </c>
      <c r="I355" s="63">
        <v>41730</v>
      </c>
      <c r="J355" s="57">
        <v>17.280000999999999</v>
      </c>
      <c r="K355" s="57">
        <v>17.399999999999999</v>
      </c>
      <c r="L355" s="57">
        <v>14.86</v>
      </c>
      <c r="M355" s="57">
        <v>15.14</v>
      </c>
      <c r="N355" s="57">
        <v>13.343301</v>
      </c>
      <c r="O355" s="57">
        <v>2245029800</v>
      </c>
      <c r="P355" s="63">
        <v>41730</v>
      </c>
      <c r="Q355" s="57">
        <v>90.400002000000001</v>
      </c>
      <c r="R355" s="57">
        <v>91.400002000000001</v>
      </c>
      <c r="S355" s="57">
        <v>83.989998</v>
      </c>
      <c r="T355" s="57">
        <v>87.43</v>
      </c>
      <c r="U355" s="57">
        <v>78.082901000000007</v>
      </c>
      <c r="V355" s="57">
        <v>84786400</v>
      </c>
      <c r="W355" s="63">
        <v>41730</v>
      </c>
      <c r="X355" s="57">
        <v>38.529998999999997</v>
      </c>
      <c r="Y355" s="57">
        <v>41.279998999999997</v>
      </c>
      <c r="Z355" s="57">
        <v>38.040000999999997</v>
      </c>
      <c r="AA355" s="57">
        <v>40.790000999999997</v>
      </c>
      <c r="AB355" s="57">
        <v>32.277617999999997</v>
      </c>
      <c r="AC355" s="57">
        <v>382724700</v>
      </c>
      <c r="AR355" s="63">
        <v>41730</v>
      </c>
      <c r="AS355" s="62">
        <v>47.540000999999997</v>
      </c>
      <c r="AT355" s="62">
        <v>48.459999000000003</v>
      </c>
      <c r="AU355" s="62">
        <v>45.849997999999999</v>
      </c>
      <c r="AV355" s="62">
        <v>46.73</v>
      </c>
      <c r="AW355" s="62">
        <v>33.419632</v>
      </c>
      <c r="AX355" s="57">
        <v>516078100</v>
      </c>
      <c r="AY355" s="63">
        <v>41730</v>
      </c>
      <c r="AZ355" s="62">
        <v>43.59</v>
      </c>
      <c r="BA355" s="62">
        <v>43.59</v>
      </c>
      <c r="BB355" s="62">
        <v>39.860000999999997</v>
      </c>
      <c r="BC355" s="62">
        <v>40.779998999999997</v>
      </c>
      <c r="BD355" s="62">
        <v>33.286121000000001</v>
      </c>
      <c r="BE355" s="57">
        <v>177678700</v>
      </c>
      <c r="CA355" s="63">
        <v>41730</v>
      </c>
      <c r="CB355" s="62">
        <v>35.810001</v>
      </c>
      <c r="CC355" s="62">
        <v>35.860000999999997</v>
      </c>
      <c r="CD355" s="62">
        <v>32.659999999999997</v>
      </c>
      <c r="CE355" s="62">
        <v>33.869999</v>
      </c>
      <c r="CF355" s="62">
        <v>28.955759</v>
      </c>
      <c r="CG355" s="57">
        <v>112874700</v>
      </c>
    </row>
    <row r="356" spans="2:85" x14ac:dyDescent="0.15">
      <c r="B356" s="63">
        <v>41760</v>
      </c>
      <c r="C356" s="57">
        <v>21.142856999999999</v>
      </c>
      <c r="D356" s="57">
        <v>23.006070999999999</v>
      </c>
      <c r="E356" s="57">
        <v>20.72607</v>
      </c>
      <c r="F356" s="57">
        <v>22.607143000000001</v>
      </c>
      <c r="G356" s="57">
        <v>20.225624</v>
      </c>
      <c r="H356" s="57">
        <v>5735668400</v>
      </c>
      <c r="I356" s="63">
        <v>41760</v>
      </c>
      <c r="J356" s="57">
        <v>15.14</v>
      </c>
      <c r="K356" s="57">
        <v>15.31</v>
      </c>
      <c r="L356" s="57">
        <v>14.37</v>
      </c>
      <c r="M356" s="57">
        <v>15.14</v>
      </c>
      <c r="N356" s="57">
        <v>13.343301</v>
      </c>
      <c r="O356" s="57">
        <v>1462446400</v>
      </c>
      <c r="P356" s="63">
        <v>41760</v>
      </c>
      <c r="Q356" s="57">
        <v>87.529999000000004</v>
      </c>
      <c r="R356" s="57">
        <v>91.68</v>
      </c>
      <c r="S356" s="57">
        <v>85.75</v>
      </c>
      <c r="T356" s="57">
        <v>91.5</v>
      </c>
      <c r="U356" s="57">
        <v>81.924484000000007</v>
      </c>
      <c r="V356" s="57">
        <v>65091900</v>
      </c>
      <c r="W356" s="63">
        <v>41760</v>
      </c>
      <c r="X356" s="57">
        <v>40.790000999999997</v>
      </c>
      <c r="Y356" s="57">
        <v>41.220001000000003</v>
      </c>
      <c r="Z356" s="57">
        <v>40.259998000000003</v>
      </c>
      <c r="AA356" s="57">
        <v>40.909999999999997</v>
      </c>
      <c r="AB356" s="57">
        <v>32.372574</v>
      </c>
      <c r="AC356" s="57">
        <v>213626400</v>
      </c>
      <c r="AR356" s="63">
        <v>41760</v>
      </c>
      <c r="AS356" s="62">
        <v>46.630001</v>
      </c>
      <c r="AT356" s="62">
        <v>50.009998000000003</v>
      </c>
      <c r="AU356" s="62">
        <v>46.599997999999999</v>
      </c>
      <c r="AV356" s="62">
        <v>49.959999000000003</v>
      </c>
      <c r="AW356" s="62">
        <v>36.127541000000001</v>
      </c>
      <c r="AX356" s="57">
        <v>330389300</v>
      </c>
      <c r="AY356" s="63">
        <v>41760</v>
      </c>
      <c r="AZ356" s="62">
        <v>40.759998000000003</v>
      </c>
      <c r="BA356" s="62">
        <v>42.330002</v>
      </c>
      <c r="BB356" s="62">
        <v>39.919998</v>
      </c>
      <c r="BC356" s="62">
        <v>42.189999</v>
      </c>
      <c r="BD356" s="62">
        <v>34.437004000000002</v>
      </c>
      <c r="BE356" s="57">
        <v>132783900</v>
      </c>
      <c r="CA356" s="63">
        <v>41760</v>
      </c>
      <c r="CB356" s="62">
        <v>33.919998</v>
      </c>
      <c r="CC356" s="62">
        <v>34.950001</v>
      </c>
      <c r="CD356" s="62">
        <v>33.270000000000003</v>
      </c>
      <c r="CE356" s="62">
        <v>34.560001</v>
      </c>
      <c r="CF356" s="62">
        <v>29.695222999999999</v>
      </c>
      <c r="CG356" s="57">
        <v>91921800</v>
      </c>
    </row>
    <row r="357" spans="2:85" x14ac:dyDescent="0.15">
      <c r="B357" s="63">
        <v>41791</v>
      </c>
      <c r="C357" s="57">
        <v>22.64143</v>
      </c>
      <c r="D357" s="57">
        <v>23.762501</v>
      </c>
      <c r="E357" s="57">
        <v>22.232143000000001</v>
      </c>
      <c r="F357" s="57">
        <v>23.232500000000002</v>
      </c>
      <c r="G357" s="57">
        <v>20.901197</v>
      </c>
      <c r="H357" s="57">
        <v>4827739200</v>
      </c>
      <c r="I357" s="63">
        <v>41791</v>
      </c>
      <c r="J357" s="57">
        <v>15.16</v>
      </c>
      <c r="K357" s="57">
        <v>15.94</v>
      </c>
      <c r="L357" s="57">
        <v>15.05</v>
      </c>
      <c r="M357" s="57">
        <v>15.37</v>
      </c>
      <c r="N357" s="57">
        <v>13.546004</v>
      </c>
      <c r="O357" s="57">
        <v>1256220000</v>
      </c>
      <c r="P357" s="63">
        <v>41791</v>
      </c>
      <c r="Q357" s="57">
        <v>91.790001000000004</v>
      </c>
      <c r="R357" s="57">
        <v>96.040001000000004</v>
      </c>
      <c r="S357" s="57">
        <v>91.269997000000004</v>
      </c>
      <c r="T357" s="57">
        <v>94.870002999999997</v>
      </c>
      <c r="U357" s="57">
        <v>84.941811000000001</v>
      </c>
      <c r="V357" s="57">
        <v>60522000</v>
      </c>
      <c r="W357" s="63">
        <v>41791</v>
      </c>
      <c r="X357" s="57">
        <v>40.75</v>
      </c>
      <c r="Y357" s="57">
        <v>42.490001999999997</v>
      </c>
      <c r="Z357" s="57">
        <v>40.150002000000001</v>
      </c>
      <c r="AA357" s="57">
        <v>42.360000999999997</v>
      </c>
      <c r="AB357" s="57">
        <v>33.519962</v>
      </c>
      <c r="AC357" s="57">
        <v>281955100</v>
      </c>
      <c r="AR357" s="63">
        <v>41791</v>
      </c>
      <c r="AS357" s="62">
        <v>50.02</v>
      </c>
      <c r="AT357" s="62">
        <v>50.330002</v>
      </c>
      <c r="AU357" s="62">
        <v>48.75</v>
      </c>
      <c r="AV357" s="62">
        <v>48.93</v>
      </c>
      <c r="AW357" s="62">
        <v>35.382713000000003</v>
      </c>
      <c r="AX357" s="57">
        <v>261278100</v>
      </c>
      <c r="AY357" s="63">
        <v>41791</v>
      </c>
      <c r="AZ357" s="62">
        <v>42.220001000000003</v>
      </c>
      <c r="BA357" s="62">
        <v>43.919998</v>
      </c>
      <c r="BB357" s="62">
        <v>41.82</v>
      </c>
      <c r="BC357" s="62">
        <v>43.32</v>
      </c>
      <c r="BD357" s="62">
        <v>35.359363999999999</v>
      </c>
      <c r="BE357" s="57">
        <v>131050700</v>
      </c>
      <c r="CA357" s="63">
        <v>41791</v>
      </c>
      <c r="CB357" s="62">
        <v>34.560001</v>
      </c>
      <c r="CC357" s="62">
        <v>37.950001</v>
      </c>
      <c r="CD357" s="62">
        <v>34.270000000000003</v>
      </c>
      <c r="CE357" s="62">
        <v>37.479999999999997</v>
      </c>
      <c r="CF357" s="62">
        <v>32.204197000000001</v>
      </c>
      <c r="CG357" s="57">
        <v>105447800</v>
      </c>
    </row>
    <row r="358" spans="2:85" x14ac:dyDescent="0.15">
      <c r="B358" s="63">
        <v>41821</v>
      </c>
      <c r="C358" s="57">
        <v>23.379999000000002</v>
      </c>
      <c r="D358" s="57">
        <v>24.860001</v>
      </c>
      <c r="E358" s="57">
        <v>23.142499999999998</v>
      </c>
      <c r="F358" s="57">
        <v>23.9</v>
      </c>
      <c r="G358" s="57">
        <v>21.501711</v>
      </c>
      <c r="H358" s="57">
        <v>4140344000</v>
      </c>
      <c r="I358" s="63">
        <v>41821</v>
      </c>
      <c r="J358" s="57">
        <v>15.38</v>
      </c>
      <c r="K358" s="57">
        <v>16.23</v>
      </c>
      <c r="L358" s="57">
        <v>15.13</v>
      </c>
      <c r="M358" s="57">
        <v>15.25</v>
      </c>
      <c r="N358" s="57">
        <v>13.448897000000001</v>
      </c>
      <c r="O358" s="57">
        <v>1499782500</v>
      </c>
      <c r="P358" s="63">
        <v>41821</v>
      </c>
      <c r="Q358" s="57">
        <v>95.419998000000007</v>
      </c>
      <c r="R358" s="57">
        <v>96.239998</v>
      </c>
      <c r="S358" s="57">
        <v>87.989998</v>
      </c>
      <c r="T358" s="57">
        <v>88</v>
      </c>
      <c r="U358" s="57">
        <v>78.790740999999997</v>
      </c>
      <c r="V358" s="57">
        <v>68452900</v>
      </c>
      <c r="W358" s="63">
        <v>41821</v>
      </c>
      <c r="X358" s="57">
        <v>42.389999000000003</v>
      </c>
      <c r="Y358" s="57">
        <v>42.57</v>
      </c>
      <c r="Z358" s="57">
        <v>39.25</v>
      </c>
      <c r="AA358" s="57">
        <v>39.290000999999997</v>
      </c>
      <c r="AB358" s="57">
        <v>31.324460999999999</v>
      </c>
      <c r="AC358" s="57">
        <v>282905200</v>
      </c>
      <c r="AR358" s="63">
        <v>41821</v>
      </c>
      <c r="AS358" s="62">
        <v>48.880001</v>
      </c>
      <c r="AT358" s="62">
        <v>53.66</v>
      </c>
      <c r="AU358" s="62">
        <v>48.540000999999997</v>
      </c>
      <c r="AV358" s="62">
        <v>50.419998</v>
      </c>
      <c r="AW358" s="62">
        <v>36.460171000000003</v>
      </c>
      <c r="AX358" s="57">
        <v>316714100</v>
      </c>
      <c r="AY358" s="63">
        <v>41821</v>
      </c>
      <c r="AZ358" s="62">
        <v>43.450001</v>
      </c>
      <c r="BA358" s="62">
        <v>43.75</v>
      </c>
      <c r="BB358" s="62">
        <v>41.580002</v>
      </c>
      <c r="BC358" s="62">
        <v>42.029998999999997</v>
      </c>
      <c r="BD358" s="62">
        <v>34.501368999999997</v>
      </c>
      <c r="BE358" s="57">
        <v>134023800</v>
      </c>
      <c r="CA358" s="63">
        <v>41821</v>
      </c>
      <c r="CB358" s="62">
        <v>37.849997999999999</v>
      </c>
      <c r="CC358" s="62">
        <v>40.060001</v>
      </c>
      <c r="CD358" s="62">
        <v>37.119999</v>
      </c>
      <c r="CE358" s="62">
        <v>39.040000999999997</v>
      </c>
      <c r="CF358" s="62">
        <v>33.544598000000001</v>
      </c>
      <c r="CG358" s="57">
        <v>139793700</v>
      </c>
    </row>
    <row r="359" spans="2:85" x14ac:dyDescent="0.15">
      <c r="B359" s="63">
        <v>41852</v>
      </c>
      <c r="C359" s="57">
        <v>23.725000000000001</v>
      </c>
      <c r="D359" s="57">
        <v>25.725000000000001</v>
      </c>
      <c r="E359" s="57">
        <v>23.32</v>
      </c>
      <c r="F359" s="57">
        <v>25.625</v>
      </c>
      <c r="G359" s="57">
        <v>23.053619000000001</v>
      </c>
      <c r="H359" s="57">
        <v>3748308000</v>
      </c>
      <c r="I359" s="63">
        <v>41852</v>
      </c>
      <c r="J359" s="57">
        <v>15.18</v>
      </c>
      <c r="K359" s="57">
        <v>16.459999</v>
      </c>
      <c r="L359" s="57">
        <v>14.84</v>
      </c>
      <c r="M359" s="57">
        <v>16.09</v>
      </c>
      <c r="N359" s="57">
        <v>14.189685000000001</v>
      </c>
      <c r="O359" s="57">
        <v>1445234500</v>
      </c>
      <c r="P359" s="63">
        <v>41852</v>
      </c>
      <c r="Q359" s="57">
        <v>87.410004000000001</v>
      </c>
      <c r="R359" s="57">
        <v>90.220000999999996</v>
      </c>
      <c r="S359" s="57">
        <v>85.75</v>
      </c>
      <c r="T359" s="57">
        <v>89.550003000000004</v>
      </c>
      <c r="U359" s="57">
        <v>80.399581999999995</v>
      </c>
      <c r="V359" s="57">
        <v>83077800</v>
      </c>
      <c r="W359" s="63">
        <v>41852</v>
      </c>
      <c r="X359" s="57">
        <v>39.130001</v>
      </c>
      <c r="Y359" s="57">
        <v>41.75</v>
      </c>
      <c r="Z359" s="57">
        <v>39.060001</v>
      </c>
      <c r="AA359" s="57">
        <v>41.720001000000003</v>
      </c>
      <c r="AB359" s="57">
        <v>33.261817999999998</v>
      </c>
      <c r="AC359" s="57">
        <v>247865300</v>
      </c>
      <c r="AR359" s="63">
        <v>41852</v>
      </c>
      <c r="AS359" s="62">
        <v>50.52</v>
      </c>
      <c r="AT359" s="62">
        <v>50.52</v>
      </c>
      <c r="AU359" s="62">
        <v>48.200001</v>
      </c>
      <c r="AV359" s="62">
        <v>49.82</v>
      </c>
      <c r="AW359" s="62">
        <v>36.414226999999997</v>
      </c>
      <c r="AX359" s="57">
        <v>262979800</v>
      </c>
      <c r="AY359" s="63">
        <v>41852</v>
      </c>
      <c r="AZ359" s="62">
        <v>41.849997999999999</v>
      </c>
      <c r="BA359" s="62">
        <v>42.610000999999997</v>
      </c>
      <c r="BB359" s="62">
        <v>40.580002</v>
      </c>
      <c r="BC359" s="62">
        <v>42.279998999999997</v>
      </c>
      <c r="BD359" s="62">
        <v>34.706589000000001</v>
      </c>
      <c r="BE359" s="57">
        <v>98866500</v>
      </c>
      <c r="CA359" s="63">
        <v>41852</v>
      </c>
      <c r="CB359" s="62">
        <v>39</v>
      </c>
      <c r="CC359" s="62">
        <v>39.689999</v>
      </c>
      <c r="CD359" s="62">
        <v>37.900002000000001</v>
      </c>
      <c r="CE359" s="62">
        <v>39.18</v>
      </c>
      <c r="CF359" s="62">
        <v>33.809413999999997</v>
      </c>
      <c r="CG359" s="57">
        <v>110580500</v>
      </c>
    </row>
    <row r="360" spans="2:85" x14ac:dyDescent="0.15">
      <c r="B360" s="63">
        <v>41883</v>
      </c>
      <c r="C360" s="57">
        <v>25.764999</v>
      </c>
      <c r="D360" s="57">
        <v>25.934999000000001</v>
      </c>
      <c r="E360" s="57">
        <v>24.035</v>
      </c>
      <c r="F360" s="57">
        <v>25.1875</v>
      </c>
      <c r="G360" s="57">
        <v>22.772729999999999</v>
      </c>
      <c r="H360" s="57">
        <v>6105680000</v>
      </c>
      <c r="I360" s="63">
        <v>41883</v>
      </c>
      <c r="J360" s="57">
        <v>16.139999</v>
      </c>
      <c r="K360" s="57">
        <v>17.200001</v>
      </c>
      <c r="L360" s="57">
        <v>15.9</v>
      </c>
      <c r="M360" s="57">
        <v>17.049999</v>
      </c>
      <c r="N360" s="57">
        <v>15.036303999999999</v>
      </c>
      <c r="O360" s="57">
        <v>1789337700</v>
      </c>
      <c r="P360" s="63">
        <v>41883</v>
      </c>
      <c r="Q360" s="57">
        <v>89.900002000000001</v>
      </c>
      <c r="R360" s="57">
        <v>90.68</v>
      </c>
      <c r="S360" s="57">
        <v>86.760002</v>
      </c>
      <c r="T360" s="57">
        <v>87.540001000000004</v>
      </c>
      <c r="U360" s="57">
        <v>78.594977999999998</v>
      </c>
      <c r="V360" s="57">
        <v>85326800</v>
      </c>
      <c r="W360" s="63">
        <v>41883</v>
      </c>
      <c r="X360" s="57">
        <v>41.52</v>
      </c>
      <c r="Y360" s="57">
        <v>42.810001</v>
      </c>
      <c r="Z360" s="57">
        <v>41.18</v>
      </c>
      <c r="AA360" s="57">
        <v>42.66</v>
      </c>
      <c r="AB360" s="57">
        <v>34.011246</v>
      </c>
      <c r="AC360" s="57">
        <v>314829200</v>
      </c>
      <c r="AR360" s="63">
        <v>41883</v>
      </c>
      <c r="AS360" s="62">
        <v>49.82</v>
      </c>
      <c r="AT360" s="62">
        <v>50.380001</v>
      </c>
      <c r="AU360" s="62">
        <v>48.259998000000003</v>
      </c>
      <c r="AV360" s="62">
        <v>49.990001999999997</v>
      </c>
      <c r="AW360" s="62">
        <v>36.538494</v>
      </c>
      <c r="AX360" s="57">
        <v>273455600</v>
      </c>
      <c r="AY360" s="63">
        <v>41883</v>
      </c>
      <c r="AZ360" s="62">
        <v>42.34</v>
      </c>
      <c r="BA360" s="62">
        <v>43.580002</v>
      </c>
      <c r="BB360" s="62">
        <v>41.439999</v>
      </c>
      <c r="BC360" s="62">
        <v>41.830002</v>
      </c>
      <c r="BD360" s="62">
        <v>34.337181000000001</v>
      </c>
      <c r="BE360" s="57">
        <v>129157100</v>
      </c>
      <c r="CA360" s="63">
        <v>41883</v>
      </c>
      <c r="CB360" s="62">
        <v>39.299999</v>
      </c>
      <c r="CC360" s="62">
        <v>40.799999</v>
      </c>
      <c r="CD360" s="62">
        <v>37.459999000000003</v>
      </c>
      <c r="CE360" s="62">
        <v>38.729999999999997</v>
      </c>
      <c r="CF360" s="62">
        <v>33.421107999999997</v>
      </c>
      <c r="CG360" s="57">
        <v>116841300</v>
      </c>
    </row>
    <row r="361" spans="2:85" x14ac:dyDescent="0.15">
      <c r="B361" s="63">
        <v>41913</v>
      </c>
      <c r="C361" s="57">
        <v>25.147499</v>
      </c>
      <c r="D361" s="57">
        <v>27.01</v>
      </c>
      <c r="E361" s="57">
        <v>23.795000000000002</v>
      </c>
      <c r="F361" s="57">
        <v>27</v>
      </c>
      <c r="G361" s="57">
        <v>24.411460999999999</v>
      </c>
      <c r="H361" s="57">
        <v>5441120800</v>
      </c>
      <c r="I361" s="63">
        <v>41913</v>
      </c>
      <c r="J361" s="57">
        <v>17.07</v>
      </c>
      <c r="K361" s="57">
        <v>17.41</v>
      </c>
      <c r="L361" s="57">
        <v>15.43</v>
      </c>
      <c r="M361" s="57">
        <v>17.16</v>
      </c>
      <c r="N361" s="57">
        <v>15.179968000000001</v>
      </c>
      <c r="O361" s="57">
        <v>2208123000</v>
      </c>
      <c r="P361" s="63">
        <v>41913</v>
      </c>
      <c r="Q361" s="57">
        <v>86.900002000000001</v>
      </c>
      <c r="R361" s="57">
        <v>90.599997999999999</v>
      </c>
      <c r="S361" s="57">
        <v>78.410004000000001</v>
      </c>
      <c r="T361" s="57">
        <v>89.949996999999996</v>
      </c>
      <c r="U361" s="57">
        <v>80.758705000000006</v>
      </c>
      <c r="V361" s="57">
        <v>120825700</v>
      </c>
      <c r="W361" s="63">
        <v>41913</v>
      </c>
      <c r="X361" s="57">
        <v>42.549999</v>
      </c>
      <c r="Y361" s="57">
        <v>44.869999</v>
      </c>
      <c r="Z361" s="57">
        <v>40.099997999999999</v>
      </c>
      <c r="AA361" s="57">
        <v>41.880001</v>
      </c>
      <c r="AB361" s="57">
        <v>33.632621999999998</v>
      </c>
      <c r="AC361" s="57">
        <v>529864600</v>
      </c>
      <c r="AR361" s="63">
        <v>41913</v>
      </c>
      <c r="AS361" s="62">
        <v>49.73</v>
      </c>
      <c r="AT361" s="62">
        <v>50.5</v>
      </c>
      <c r="AU361" s="62">
        <v>46.889999000000003</v>
      </c>
      <c r="AV361" s="62">
        <v>50.25</v>
      </c>
      <c r="AW361" s="62">
        <v>36.728518999999999</v>
      </c>
      <c r="AX361" s="57">
        <v>369933200</v>
      </c>
      <c r="AY361" s="63">
        <v>41913</v>
      </c>
      <c r="AZ361" s="62">
        <v>41.860000999999997</v>
      </c>
      <c r="BA361" s="62">
        <v>42.599997999999999</v>
      </c>
      <c r="BB361" s="62">
        <v>38.099997999999999</v>
      </c>
      <c r="BC361" s="62">
        <v>42.599997999999999</v>
      </c>
      <c r="BD361" s="62">
        <v>35.175075999999997</v>
      </c>
      <c r="BE361" s="57">
        <v>180838000</v>
      </c>
      <c r="CA361" s="63">
        <v>41913</v>
      </c>
      <c r="CB361" s="62">
        <v>38.700001</v>
      </c>
      <c r="CC361" s="62">
        <v>39.090000000000003</v>
      </c>
      <c r="CD361" s="62">
        <v>35.060001</v>
      </c>
      <c r="CE361" s="62">
        <v>38.720001000000003</v>
      </c>
      <c r="CF361" s="62">
        <v>33.412475999999998</v>
      </c>
      <c r="CG361" s="57">
        <v>134568600</v>
      </c>
    </row>
    <row r="362" spans="2:85" x14ac:dyDescent="0.15">
      <c r="B362" s="63">
        <v>41944</v>
      </c>
      <c r="C362" s="57">
        <v>27.055</v>
      </c>
      <c r="D362" s="57">
        <v>29.9375</v>
      </c>
      <c r="E362" s="57">
        <v>26.93</v>
      </c>
      <c r="F362" s="57">
        <v>29.732500000000002</v>
      </c>
      <c r="G362" s="57">
        <v>26.881992</v>
      </c>
      <c r="H362" s="57">
        <v>3281632800</v>
      </c>
      <c r="I362" s="63">
        <v>41944</v>
      </c>
      <c r="J362" s="57">
        <v>17.18</v>
      </c>
      <c r="K362" s="57">
        <v>17.459999</v>
      </c>
      <c r="L362" s="57">
        <v>16.829999999999998</v>
      </c>
      <c r="M362" s="57">
        <v>17.040001</v>
      </c>
      <c r="N362" s="57">
        <v>15.073810999999999</v>
      </c>
      <c r="O362" s="57">
        <v>942013300</v>
      </c>
      <c r="P362" s="63">
        <v>41944</v>
      </c>
      <c r="Q362" s="57">
        <v>90.32</v>
      </c>
      <c r="R362" s="57">
        <v>92.589995999999999</v>
      </c>
      <c r="S362" s="57">
        <v>89.650002000000001</v>
      </c>
      <c r="T362" s="57">
        <v>92.419998000000007</v>
      </c>
      <c r="U362" s="57">
        <v>83.223511000000002</v>
      </c>
      <c r="V362" s="57">
        <v>62030800</v>
      </c>
      <c r="W362" s="63">
        <v>41944</v>
      </c>
      <c r="X362" s="57">
        <v>41.790000999999997</v>
      </c>
      <c r="Y362" s="57">
        <v>45</v>
      </c>
      <c r="Z362" s="57">
        <v>41.59</v>
      </c>
      <c r="AA362" s="57">
        <v>44.830002</v>
      </c>
      <c r="AB362" s="57">
        <v>36.001682000000002</v>
      </c>
      <c r="AC362" s="57">
        <v>254105000</v>
      </c>
      <c r="AR362" s="63">
        <v>41944</v>
      </c>
      <c r="AS362" s="62">
        <v>50.490001999999997</v>
      </c>
      <c r="AT362" s="62">
        <v>51.73</v>
      </c>
      <c r="AU362" s="62">
        <v>48.860000999999997</v>
      </c>
      <c r="AV362" s="62">
        <v>50.59</v>
      </c>
      <c r="AW362" s="62">
        <v>37.390984000000003</v>
      </c>
      <c r="AX362" s="57">
        <v>238980300</v>
      </c>
      <c r="AY362" s="63">
        <v>41944</v>
      </c>
      <c r="AZ362" s="62">
        <v>42.389999000000003</v>
      </c>
      <c r="BA362" s="62">
        <v>44.68</v>
      </c>
      <c r="BB362" s="62">
        <v>42.389999000000003</v>
      </c>
      <c r="BC362" s="62">
        <v>44.200001</v>
      </c>
      <c r="BD362" s="62">
        <v>36.496215999999997</v>
      </c>
      <c r="BE362" s="57">
        <v>107423100</v>
      </c>
      <c r="CA362" s="63">
        <v>41944</v>
      </c>
      <c r="CB362" s="62">
        <v>38.759998000000003</v>
      </c>
      <c r="CC362" s="62">
        <v>40.400002000000001</v>
      </c>
      <c r="CD362" s="62">
        <v>38.310001</v>
      </c>
      <c r="CE362" s="62">
        <v>40.029998999999997</v>
      </c>
      <c r="CF362" s="62">
        <v>34.704631999999997</v>
      </c>
      <c r="CG362" s="57">
        <v>71602800</v>
      </c>
    </row>
    <row r="363" spans="2:85" x14ac:dyDescent="0.15">
      <c r="B363" s="63">
        <v>41974</v>
      </c>
      <c r="C363" s="57">
        <v>29.702499</v>
      </c>
      <c r="D363" s="57">
        <v>29.8125</v>
      </c>
      <c r="E363" s="57">
        <v>26.565000999999999</v>
      </c>
      <c r="F363" s="57">
        <v>27.594999000000001</v>
      </c>
      <c r="G363" s="57">
        <v>25.057606</v>
      </c>
      <c r="H363" s="57">
        <v>4294378400</v>
      </c>
      <c r="I363" s="63">
        <v>41974</v>
      </c>
      <c r="J363" s="57">
        <v>16.920000000000002</v>
      </c>
      <c r="K363" s="57">
        <v>18.209999</v>
      </c>
      <c r="L363" s="57">
        <v>16.59</v>
      </c>
      <c r="M363" s="57">
        <v>17.889999</v>
      </c>
      <c r="N363" s="57">
        <v>15.825732</v>
      </c>
      <c r="O363" s="57">
        <v>1712060700</v>
      </c>
      <c r="P363" s="63">
        <v>41974</v>
      </c>
      <c r="Q363" s="57">
        <v>92.07</v>
      </c>
      <c r="R363" s="57">
        <v>94.889999000000003</v>
      </c>
      <c r="S363" s="57">
        <v>88.190002000000007</v>
      </c>
      <c r="T363" s="57">
        <v>93.040001000000004</v>
      </c>
      <c r="U363" s="57">
        <v>83.781784000000002</v>
      </c>
      <c r="V363" s="57">
        <v>81719400</v>
      </c>
      <c r="W363" s="63">
        <v>41974</v>
      </c>
      <c r="X363" s="57">
        <v>44.18</v>
      </c>
      <c r="Y363" s="57">
        <v>44.77</v>
      </c>
      <c r="Z363" s="57">
        <v>39.799999</v>
      </c>
      <c r="AA363" s="57">
        <v>42.220001000000003</v>
      </c>
      <c r="AB363" s="57">
        <v>34.140030000000003</v>
      </c>
      <c r="AC363" s="57">
        <v>326860800</v>
      </c>
      <c r="AR363" s="63">
        <v>41974</v>
      </c>
      <c r="AS363" s="62">
        <v>50.68</v>
      </c>
      <c r="AT363" s="62">
        <v>50.84</v>
      </c>
      <c r="AU363" s="62">
        <v>45.09</v>
      </c>
      <c r="AV363" s="62">
        <v>46.779998999999997</v>
      </c>
      <c r="AW363" s="62">
        <v>34.575015999999998</v>
      </c>
      <c r="AX363" s="57">
        <v>419728200</v>
      </c>
      <c r="AY363" s="63">
        <v>41974</v>
      </c>
      <c r="AZ363" s="62">
        <v>44.150002000000001</v>
      </c>
      <c r="BA363" s="62">
        <v>46.099997999999999</v>
      </c>
      <c r="BB363" s="62">
        <v>43.02</v>
      </c>
      <c r="BC363" s="62">
        <v>44.950001</v>
      </c>
      <c r="BD363" s="62">
        <v>37.115490000000001</v>
      </c>
      <c r="BE363" s="57">
        <v>145977900</v>
      </c>
      <c r="CA363" s="63">
        <v>41974</v>
      </c>
      <c r="CB363" s="62">
        <v>39.950001</v>
      </c>
      <c r="CC363" s="62">
        <v>41.790000999999997</v>
      </c>
      <c r="CD363" s="62">
        <v>39.290000999999997</v>
      </c>
      <c r="CE363" s="62">
        <v>40.57</v>
      </c>
      <c r="CF363" s="62">
        <v>35.172794000000003</v>
      </c>
      <c r="CG363" s="57">
        <v>97837200</v>
      </c>
    </row>
    <row r="364" spans="2:85" x14ac:dyDescent="0.15">
      <c r="B364" s="63">
        <v>42005</v>
      </c>
      <c r="C364" s="57">
        <v>27.8475</v>
      </c>
      <c r="D364" s="57">
        <v>30</v>
      </c>
      <c r="E364" s="57">
        <v>26.157499000000001</v>
      </c>
      <c r="F364" s="57">
        <v>29.290001</v>
      </c>
      <c r="G364" s="57">
        <v>26.59675</v>
      </c>
      <c r="H364" s="57">
        <v>5221053600</v>
      </c>
      <c r="I364" s="63">
        <v>42005</v>
      </c>
      <c r="J364" s="57">
        <v>17.989999999999998</v>
      </c>
      <c r="K364" s="57">
        <v>18.030000999999999</v>
      </c>
      <c r="L364" s="57">
        <v>14.97</v>
      </c>
      <c r="M364" s="57">
        <v>15.15</v>
      </c>
      <c r="N364" s="57">
        <v>13.441079999999999</v>
      </c>
      <c r="O364" s="57">
        <v>2211366600</v>
      </c>
      <c r="P364" s="63">
        <v>42005</v>
      </c>
      <c r="Q364" s="57">
        <v>93.169998000000007</v>
      </c>
      <c r="R364" s="57">
        <v>93.940002000000007</v>
      </c>
      <c r="S364" s="57">
        <v>80.559997999999993</v>
      </c>
      <c r="T364" s="57">
        <v>80.690002000000007</v>
      </c>
      <c r="U364" s="57">
        <v>72.660751000000005</v>
      </c>
      <c r="V364" s="57">
        <v>122791700</v>
      </c>
      <c r="W364" s="63">
        <v>42005</v>
      </c>
      <c r="X364" s="57">
        <v>42.259998000000003</v>
      </c>
      <c r="Y364" s="57">
        <v>43.830002</v>
      </c>
      <c r="Z364" s="57">
        <v>41.110000999999997</v>
      </c>
      <c r="AA364" s="57">
        <v>41.169998</v>
      </c>
      <c r="AB364" s="57">
        <v>33.290984999999999</v>
      </c>
      <c r="AC364" s="57">
        <v>293092200</v>
      </c>
      <c r="AR364" s="63">
        <v>42005</v>
      </c>
      <c r="AS364" s="62">
        <v>47</v>
      </c>
      <c r="AT364" s="62">
        <v>48.48</v>
      </c>
      <c r="AU364" s="62">
        <v>45.369999</v>
      </c>
      <c r="AV364" s="62">
        <v>45.709999000000003</v>
      </c>
      <c r="AW364" s="62">
        <v>33.784187000000003</v>
      </c>
      <c r="AX364" s="57">
        <v>373597600</v>
      </c>
      <c r="AY364" s="63">
        <v>42005</v>
      </c>
      <c r="AZ364" s="62">
        <v>45.43</v>
      </c>
      <c r="BA364" s="62">
        <v>45.490001999999997</v>
      </c>
      <c r="BB364" s="62">
        <v>40.700001</v>
      </c>
      <c r="BC364" s="62">
        <v>41.91</v>
      </c>
      <c r="BD364" s="62">
        <v>34.791705999999998</v>
      </c>
      <c r="BE364" s="57">
        <v>165868500</v>
      </c>
      <c r="CA364" s="63">
        <v>42005</v>
      </c>
      <c r="CB364" s="62">
        <v>40.75</v>
      </c>
      <c r="CC364" s="62">
        <v>40.779998999999997</v>
      </c>
      <c r="CD364" s="62">
        <v>35.630001</v>
      </c>
      <c r="CE364" s="62">
        <v>36</v>
      </c>
      <c r="CF364" s="62">
        <v>31.210764000000001</v>
      </c>
      <c r="CG364" s="57">
        <v>122903600</v>
      </c>
    </row>
    <row r="365" spans="2:85" x14ac:dyDescent="0.15">
      <c r="B365" s="63">
        <v>42036</v>
      </c>
      <c r="C365" s="57">
        <v>29.512501</v>
      </c>
      <c r="D365" s="57">
        <v>33.400002000000001</v>
      </c>
      <c r="E365" s="57">
        <v>29.02</v>
      </c>
      <c r="F365" s="57">
        <v>32.115001999999997</v>
      </c>
      <c r="G365" s="57">
        <v>29.161987</v>
      </c>
      <c r="H365" s="57">
        <v>4546140800</v>
      </c>
      <c r="I365" s="63">
        <v>42036</v>
      </c>
      <c r="J365" s="57">
        <v>15.27</v>
      </c>
      <c r="K365" s="57">
        <v>16.790001</v>
      </c>
      <c r="L365" s="57">
        <v>15.12</v>
      </c>
      <c r="M365" s="57">
        <v>15.81</v>
      </c>
      <c r="N365" s="57">
        <v>14.026631999999999</v>
      </c>
      <c r="O365" s="57">
        <v>1910757200</v>
      </c>
      <c r="P365" s="63">
        <v>42036</v>
      </c>
      <c r="Q365" s="57">
        <v>80.959998999999996</v>
      </c>
      <c r="R365" s="57">
        <v>86.18</v>
      </c>
      <c r="S365" s="57">
        <v>77.120002999999997</v>
      </c>
      <c r="T365" s="57">
        <v>81.589995999999999</v>
      </c>
      <c r="U365" s="57">
        <v>73.687316999999993</v>
      </c>
      <c r="V365" s="57">
        <v>211931300</v>
      </c>
      <c r="W365" s="63">
        <v>42036</v>
      </c>
      <c r="X365" s="57">
        <v>41.209999000000003</v>
      </c>
      <c r="Y365" s="57">
        <v>43.66</v>
      </c>
      <c r="Z365" s="57">
        <v>40.900002000000001</v>
      </c>
      <c r="AA365" s="57">
        <v>43.299999</v>
      </c>
      <c r="AB365" s="57">
        <v>35.013351</v>
      </c>
      <c r="AC365" s="57">
        <v>291647700</v>
      </c>
      <c r="AR365" s="63">
        <v>42036</v>
      </c>
      <c r="AS365" s="62">
        <v>46.200001</v>
      </c>
      <c r="AT365" s="62">
        <v>49.990001999999997</v>
      </c>
      <c r="AU365" s="62">
        <v>45.759998000000003</v>
      </c>
      <c r="AV365" s="62">
        <v>49.450001</v>
      </c>
      <c r="AW365" s="62">
        <v>36.980801</v>
      </c>
      <c r="AX365" s="57">
        <v>346485300</v>
      </c>
      <c r="AY365" s="63">
        <v>42036</v>
      </c>
      <c r="AZ365" s="62">
        <v>42.200001</v>
      </c>
      <c r="BA365" s="62">
        <v>45.259998000000003</v>
      </c>
      <c r="BB365" s="62">
        <v>41.68</v>
      </c>
      <c r="BC365" s="62">
        <v>44.610000999999997</v>
      </c>
      <c r="BD365" s="62">
        <v>37.033123000000003</v>
      </c>
      <c r="BE365" s="57">
        <v>112977700</v>
      </c>
      <c r="CA365" s="63">
        <v>42036</v>
      </c>
      <c r="CB365" s="62">
        <v>36.119999</v>
      </c>
      <c r="CC365" s="62">
        <v>40.029998999999997</v>
      </c>
      <c r="CD365" s="62">
        <v>36.029998999999997</v>
      </c>
      <c r="CE365" s="62">
        <v>39.139999000000003</v>
      </c>
      <c r="CF365" s="62">
        <v>34.092067999999998</v>
      </c>
      <c r="CG365" s="57">
        <v>112207300</v>
      </c>
    </row>
    <row r="366" spans="2:85" x14ac:dyDescent="0.15">
      <c r="B366" s="63">
        <v>42064</v>
      </c>
      <c r="C366" s="57">
        <v>32.3125</v>
      </c>
      <c r="D366" s="57">
        <v>32.57</v>
      </c>
      <c r="E366" s="57">
        <v>30.407499000000001</v>
      </c>
      <c r="F366" s="57">
        <v>31.107500000000002</v>
      </c>
      <c r="G366" s="57">
        <v>28.358606000000002</v>
      </c>
      <c r="H366" s="57">
        <v>4554568400</v>
      </c>
      <c r="I366" s="63">
        <v>42064</v>
      </c>
      <c r="J366" s="57">
        <v>15.79</v>
      </c>
      <c r="K366" s="57">
        <v>16.620000999999998</v>
      </c>
      <c r="L366" s="57">
        <v>15.26</v>
      </c>
      <c r="M366" s="57">
        <v>15.39</v>
      </c>
      <c r="N366" s="57">
        <v>13.654006000000001</v>
      </c>
      <c r="O366" s="57">
        <v>1855236900</v>
      </c>
      <c r="P366" s="63">
        <v>42064</v>
      </c>
      <c r="Q366" s="57">
        <v>81.589995999999999</v>
      </c>
      <c r="R366" s="57">
        <v>83.540001000000004</v>
      </c>
      <c r="S366" s="57">
        <v>77.620002999999997</v>
      </c>
      <c r="T366" s="57">
        <v>78.120002999999997</v>
      </c>
      <c r="U366" s="57">
        <v>70.553428999999994</v>
      </c>
      <c r="V366" s="57">
        <v>154668200</v>
      </c>
      <c r="W366" s="63">
        <v>42064</v>
      </c>
      <c r="X366" s="57">
        <v>43.299999</v>
      </c>
      <c r="Y366" s="57">
        <v>43.299999</v>
      </c>
      <c r="Z366" s="57">
        <v>39.610000999999997</v>
      </c>
      <c r="AA366" s="57">
        <v>40.549999</v>
      </c>
      <c r="AB366" s="57">
        <v>32.789634999999997</v>
      </c>
      <c r="AC366" s="57">
        <v>370738500</v>
      </c>
      <c r="AR366" s="63">
        <v>42064</v>
      </c>
      <c r="AS366" s="62">
        <v>49.119999</v>
      </c>
      <c r="AT366" s="62">
        <v>49.900002000000001</v>
      </c>
      <c r="AU366" s="62">
        <v>47.360000999999997</v>
      </c>
      <c r="AV366" s="62">
        <v>48.630001</v>
      </c>
      <c r="AW366" s="62">
        <v>36.367564999999999</v>
      </c>
      <c r="AX366" s="57">
        <v>326985200</v>
      </c>
      <c r="AY366" s="63">
        <v>42064</v>
      </c>
      <c r="AZ366" s="62">
        <v>44.610000999999997</v>
      </c>
      <c r="BA366" s="62">
        <v>45.459999000000003</v>
      </c>
      <c r="BB366" s="62">
        <v>42.709999000000003</v>
      </c>
      <c r="BC366" s="62">
        <v>43.669998</v>
      </c>
      <c r="BD366" s="62">
        <v>36.252766000000001</v>
      </c>
      <c r="BE366" s="57">
        <v>136367800</v>
      </c>
      <c r="CA366" s="63">
        <v>42064</v>
      </c>
      <c r="CB366" s="62">
        <v>39.139999000000003</v>
      </c>
      <c r="CC366" s="62">
        <v>41.450001</v>
      </c>
      <c r="CD366" s="62">
        <v>38.880001</v>
      </c>
      <c r="CE366" s="62">
        <v>40.240001999999997</v>
      </c>
      <c r="CF366" s="62">
        <v>35.050212999999999</v>
      </c>
      <c r="CG366" s="57">
        <v>138642100</v>
      </c>
    </row>
    <row r="367" spans="2:85" x14ac:dyDescent="0.15">
      <c r="B367" s="63">
        <v>42095</v>
      </c>
      <c r="C367" s="57">
        <v>31.204999999999998</v>
      </c>
      <c r="D367" s="57">
        <v>33.634998000000003</v>
      </c>
      <c r="E367" s="57">
        <v>30.774999999999999</v>
      </c>
      <c r="F367" s="57">
        <v>31.287500000000001</v>
      </c>
      <c r="G367" s="57">
        <v>28.522703</v>
      </c>
      <c r="H367" s="57">
        <v>3984542000</v>
      </c>
      <c r="I367" s="63">
        <v>42095</v>
      </c>
      <c r="J367" s="57">
        <v>15.42</v>
      </c>
      <c r="K367" s="57">
        <v>16.049999</v>
      </c>
      <c r="L367" s="57">
        <v>15.25</v>
      </c>
      <c r="M367" s="57">
        <v>15.93</v>
      </c>
      <c r="N367" s="57">
        <v>14.177291</v>
      </c>
      <c r="O367" s="57">
        <v>1464221900</v>
      </c>
      <c r="P367" s="63">
        <v>42095</v>
      </c>
      <c r="Q367" s="57">
        <v>78.050003000000004</v>
      </c>
      <c r="R367" s="57">
        <v>81.169998000000007</v>
      </c>
      <c r="S367" s="57">
        <v>76.529999000000004</v>
      </c>
      <c r="T367" s="57">
        <v>77.449996999999996</v>
      </c>
      <c r="U367" s="57">
        <v>70.182120999999995</v>
      </c>
      <c r="V367" s="57">
        <v>133853700</v>
      </c>
      <c r="W367" s="63">
        <v>42095</v>
      </c>
      <c r="X367" s="57">
        <v>40.790000999999997</v>
      </c>
      <c r="Y367" s="57">
        <v>41.610000999999997</v>
      </c>
      <c r="Z367" s="57">
        <v>40.099997999999999</v>
      </c>
      <c r="AA367" s="57">
        <v>40.560001</v>
      </c>
      <c r="AB367" s="57">
        <v>33.069873999999999</v>
      </c>
      <c r="AC367" s="57">
        <v>284020300</v>
      </c>
      <c r="AR367" s="63">
        <v>42095</v>
      </c>
      <c r="AS367" s="62">
        <v>48.450001</v>
      </c>
      <c r="AT367" s="62">
        <v>50.650002000000001</v>
      </c>
      <c r="AU367" s="62">
        <v>48.43</v>
      </c>
      <c r="AV367" s="62">
        <v>50.439999</v>
      </c>
      <c r="AW367" s="62">
        <v>37.721156999999998</v>
      </c>
      <c r="AX367" s="57">
        <v>324350500</v>
      </c>
      <c r="AY367" s="63">
        <v>42095</v>
      </c>
      <c r="AZ367" s="62">
        <v>43.540000999999997</v>
      </c>
      <c r="BA367" s="62">
        <v>44.18</v>
      </c>
      <c r="BB367" s="62">
        <v>42.119999</v>
      </c>
      <c r="BC367" s="62">
        <v>42.869999</v>
      </c>
      <c r="BD367" s="62">
        <v>35.791401</v>
      </c>
      <c r="BE367" s="57">
        <v>130896500</v>
      </c>
      <c r="CA367" s="63">
        <v>42095</v>
      </c>
      <c r="CB367" s="62">
        <v>40.220001000000003</v>
      </c>
      <c r="CC367" s="62">
        <v>43.110000999999997</v>
      </c>
      <c r="CD367" s="62">
        <v>39.869999</v>
      </c>
      <c r="CE367" s="62">
        <v>42.34</v>
      </c>
      <c r="CF367" s="62">
        <v>36.879367999999999</v>
      </c>
      <c r="CG367" s="57">
        <v>95572700</v>
      </c>
    </row>
    <row r="368" spans="2:85" x14ac:dyDescent="0.15">
      <c r="B368" s="63">
        <v>42125</v>
      </c>
      <c r="C368" s="57">
        <v>31.524999999999999</v>
      </c>
      <c r="D368" s="57">
        <v>33.2425</v>
      </c>
      <c r="E368" s="57">
        <v>30.84</v>
      </c>
      <c r="F368" s="57">
        <v>32.57</v>
      </c>
      <c r="G368" s="57">
        <v>29.691863999999999</v>
      </c>
      <c r="H368" s="57">
        <v>3816608400</v>
      </c>
      <c r="I368" s="63">
        <v>42125</v>
      </c>
      <c r="J368" s="57">
        <v>16</v>
      </c>
      <c r="K368" s="57">
        <v>16.850000000000001</v>
      </c>
      <c r="L368" s="57">
        <v>15.92</v>
      </c>
      <c r="M368" s="57">
        <v>16.5</v>
      </c>
      <c r="N368" s="57">
        <v>14.684575000000001</v>
      </c>
      <c r="O368" s="57">
        <v>1403264600</v>
      </c>
      <c r="P368" s="63">
        <v>42125</v>
      </c>
      <c r="Q368" s="57">
        <v>77.849997999999999</v>
      </c>
      <c r="R368" s="57">
        <v>81.599997999999999</v>
      </c>
      <c r="S368" s="57">
        <v>77.309997999999993</v>
      </c>
      <c r="T368" s="57">
        <v>79.720000999999996</v>
      </c>
      <c r="U368" s="57">
        <v>72.239104999999995</v>
      </c>
      <c r="V368" s="57">
        <v>103420200</v>
      </c>
      <c r="W368" s="63">
        <v>42125</v>
      </c>
      <c r="X368" s="57">
        <v>40.580002</v>
      </c>
      <c r="Y368" s="57">
        <v>41.689999</v>
      </c>
      <c r="Z368" s="57">
        <v>40.389999000000003</v>
      </c>
      <c r="AA368" s="57">
        <v>40.959999000000003</v>
      </c>
      <c r="AB368" s="57">
        <v>33.396000000000001</v>
      </c>
      <c r="AC368" s="57">
        <v>230592600</v>
      </c>
      <c r="AR368" s="63">
        <v>42125</v>
      </c>
      <c r="AS368" s="62">
        <v>50.75</v>
      </c>
      <c r="AT368" s="62">
        <v>50.860000999999997</v>
      </c>
      <c r="AU368" s="62">
        <v>48.970001000000003</v>
      </c>
      <c r="AV368" s="62">
        <v>49.439999</v>
      </c>
      <c r="AW368" s="62">
        <v>37.390704999999997</v>
      </c>
      <c r="AX368" s="57">
        <v>278931500</v>
      </c>
      <c r="AY368" s="63">
        <v>42125</v>
      </c>
      <c r="AZ368" s="62">
        <v>43</v>
      </c>
      <c r="BA368" s="62">
        <v>44.73</v>
      </c>
      <c r="BB368" s="62">
        <v>42.759998000000003</v>
      </c>
      <c r="BC368" s="62">
        <v>43.110000999999997</v>
      </c>
      <c r="BD368" s="62">
        <v>35.991779000000001</v>
      </c>
      <c r="BE368" s="57">
        <v>110472900</v>
      </c>
      <c r="CA368" s="63">
        <v>42125</v>
      </c>
      <c r="CB368" s="62">
        <v>42.610000999999997</v>
      </c>
      <c r="CC368" s="62">
        <v>44.099997999999999</v>
      </c>
      <c r="CD368" s="62">
        <v>42.200001</v>
      </c>
      <c r="CE368" s="62">
        <v>43.360000999999997</v>
      </c>
      <c r="CF368" s="62">
        <v>37.918216999999999</v>
      </c>
      <c r="CG368" s="57">
        <v>111034000</v>
      </c>
    </row>
    <row r="369" spans="2:85" x14ac:dyDescent="0.15">
      <c r="B369" s="63">
        <v>42156</v>
      </c>
      <c r="C369" s="57">
        <v>32.57</v>
      </c>
      <c r="D369" s="57">
        <v>32.847499999999997</v>
      </c>
      <c r="E369" s="57">
        <v>31.120000999999998</v>
      </c>
      <c r="F369" s="57">
        <v>31.357500000000002</v>
      </c>
      <c r="G369" s="57">
        <v>28.705922999999999</v>
      </c>
      <c r="H369" s="57">
        <v>3514426800</v>
      </c>
      <c r="I369" s="63">
        <v>42156</v>
      </c>
      <c r="J369" s="57">
        <v>16.579999999999998</v>
      </c>
      <c r="K369" s="57">
        <v>17.719999000000001</v>
      </c>
      <c r="L369" s="57">
        <v>16.469999000000001</v>
      </c>
      <c r="M369" s="57">
        <v>17.02</v>
      </c>
      <c r="N369" s="57">
        <v>15.147363</v>
      </c>
      <c r="O369" s="57">
        <v>1659993000</v>
      </c>
      <c r="P369" s="63">
        <v>42156</v>
      </c>
      <c r="Q369" s="57">
        <v>79.940002000000007</v>
      </c>
      <c r="R369" s="57">
        <v>81.919998000000007</v>
      </c>
      <c r="S369" s="57">
        <v>77.650002000000001</v>
      </c>
      <c r="T369" s="57">
        <v>77.720000999999996</v>
      </c>
      <c r="U369" s="57">
        <v>70.426765000000003</v>
      </c>
      <c r="V369" s="57">
        <v>141794200</v>
      </c>
      <c r="W369" s="63">
        <v>42156</v>
      </c>
      <c r="X369" s="57">
        <v>41.360000999999997</v>
      </c>
      <c r="Y369" s="57">
        <v>41.41</v>
      </c>
      <c r="Z369" s="57">
        <v>39.119999</v>
      </c>
      <c r="AA369" s="57">
        <v>39.229999999999997</v>
      </c>
      <c r="AB369" s="57">
        <v>31.985479000000002</v>
      </c>
      <c r="AC369" s="57">
        <v>288290300</v>
      </c>
      <c r="AR369" s="63">
        <v>42156</v>
      </c>
      <c r="AS369" s="62">
        <v>49.439999</v>
      </c>
      <c r="AT369" s="62">
        <v>49.540000999999997</v>
      </c>
      <c r="AU369" s="62">
        <v>46.599997999999999</v>
      </c>
      <c r="AV369" s="62">
        <v>46.610000999999997</v>
      </c>
      <c r="AW369" s="62">
        <v>35.250422999999998</v>
      </c>
      <c r="AX369" s="57">
        <v>351006600</v>
      </c>
      <c r="AY369" s="63">
        <v>42156</v>
      </c>
      <c r="AZ369" s="62">
        <v>43.25</v>
      </c>
      <c r="BA369" s="62">
        <v>45.290000999999997</v>
      </c>
      <c r="BB369" s="62">
        <v>42.700001</v>
      </c>
      <c r="BC369" s="62">
        <v>43.400002000000001</v>
      </c>
      <c r="BD369" s="62">
        <v>36.233887000000003</v>
      </c>
      <c r="BE369" s="57">
        <v>151220200</v>
      </c>
      <c r="CA369" s="63">
        <v>42156</v>
      </c>
      <c r="CB369" s="62">
        <v>43.490001999999997</v>
      </c>
      <c r="CC369" s="62">
        <v>44.029998999999997</v>
      </c>
      <c r="CD369" s="62">
        <v>41.75</v>
      </c>
      <c r="CE369" s="62">
        <v>41.970001000000003</v>
      </c>
      <c r="CF369" s="62">
        <v>36.702671000000002</v>
      </c>
      <c r="CG369" s="57">
        <v>147965300</v>
      </c>
    </row>
    <row r="370" spans="2:85" x14ac:dyDescent="0.15">
      <c r="B370" s="63">
        <v>42186</v>
      </c>
      <c r="C370" s="57">
        <v>31.725000000000001</v>
      </c>
      <c r="D370" s="57">
        <v>33.2425</v>
      </c>
      <c r="E370" s="57">
        <v>29.805</v>
      </c>
      <c r="F370" s="57">
        <v>30.325001</v>
      </c>
      <c r="G370" s="57">
        <v>27.760731</v>
      </c>
      <c r="H370" s="57">
        <v>4233122400</v>
      </c>
      <c r="I370" s="63">
        <v>42186</v>
      </c>
      <c r="J370" s="57">
        <v>17.25</v>
      </c>
      <c r="K370" s="57">
        <v>18.48</v>
      </c>
      <c r="L370" s="57">
        <v>16.219999000000001</v>
      </c>
      <c r="M370" s="57">
        <v>17.879999000000002</v>
      </c>
      <c r="N370" s="57">
        <v>15.960469</v>
      </c>
      <c r="O370" s="57">
        <v>1904433600</v>
      </c>
      <c r="P370" s="63">
        <v>42186</v>
      </c>
      <c r="Q370" s="57">
        <v>78.639999000000003</v>
      </c>
      <c r="R370" s="57">
        <v>79.629997000000003</v>
      </c>
      <c r="S370" s="57">
        <v>74.300003000000004</v>
      </c>
      <c r="T370" s="57">
        <v>76.059997999999993</v>
      </c>
      <c r="U370" s="57">
        <v>69.180428000000006</v>
      </c>
      <c r="V370" s="57">
        <v>117930900</v>
      </c>
      <c r="W370" s="63">
        <v>42186</v>
      </c>
      <c r="X370" s="57">
        <v>39.380001</v>
      </c>
      <c r="Y370" s="57">
        <v>41.599997999999999</v>
      </c>
      <c r="Z370" s="57">
        <v>39.220001000000003</v>
      </c>
      <c r="AA370" s="57">
        <v>41.080002</v>
      </c>
      <c r="AB370" s="57">
        <v>33.770161000000002</v>
      </c>
      <c r="AC370" s="57">
        <v>268100000</v>
      </c>
      <c r="AR370" s="63">
        <v>42186</v>
      </c>
      <c r="AS370" s="62">
        <v>46.639999000000003</v>
      </c>
      <c r="AT370" s="62">
        <v>48.259998000000003</v>
      </c>
      <c r="AU370" s="62">
        <v>45.66</v>
      </c>
      <c r="AV370" s="62">
        <v>46.790000999999997</v>
      </c>
      <c r="AW370" s="62">
        <v>35.386547</v>
      </c>
      <c r="AX370" s="57">
        <v>325825200</v>
      </c>
      <c r="AY370" s="63">
        <v>42186</v>
      </c>
      <c r="AZ370" s="62">
        <v>43.919998</v>
      </c>
      <c r="BA370" s="62">
        <v>46.259998000000003</v>
      </c>
      <c r="BB370" s="62">
        <v>42.650002000000001</v>
      </c>
      <c r="BC370" s="62">
        <v>45.209999000000003</v>
      </c>
      <c r="BD370" s="62">
        <v>37.962273000000003</v>
      </c>
      <c r="BE370" s="57">
        <v>158460500</v>
      </c>
      <c r="CA370" s="63">
        <v>42186</v>
      </c>
      <c r="CB370" s="62">
        <v>42.540000999999997</v>
      </c>
      <c r="CC370" s="62">
        <v>44.990001999999997</v>
      </c>
      <c r="CD370" s="62">
        <v>40.529998999999997</v>
      </c>
      <c r="CE370" s="62">
        <v>43.400002000000001</v>
      </c>
      <c r="CF370" s="62">
        <v>37.953189999999999</v>
      </c>
      <c r="CG370" s="57">
        <v>113301000</v>
      </c>
    </row>
    <row r="371" spans="2:85" x14ac:dyDescent="0.15">
      <c r="B371" s="63">
        <v>42217</v>
      </c>
      <c r="C371" s="57">
        <v>30.375</v>
      </c>
      <c r="D371" s="57">
        <v>30.642499999999998</v>
      </c>
      <c r="E371" s="57">
        <v>23</v>
      </c>
      <c r="F371" s="57">
        <v>28.190000999999999</v>
      </c>
      <c r="G371" s="57">
        <v>25.806266999999998</v>
      </c>
      <c r="H371" s="57">
        <v>6427276400</v>
      </c>
      <c r="I371" s="63">
        <v>42217</v>
      </c>
      <c r="J371" s="57">
        <v>17.91</v>
      </c>
      <c r="K371" s="57">
        <v>18.07</v>
      </c>
      <c r="L371" s="57">
        <v>14.6</v>
      </c>
      <c r="M371" s="57">
        <v>16.34</v>
      </c>
      <c r="N371" s="57">
        <v>14.585794999999999</v>
      </c>
      <c r="O371" s="57">
        <v>2028674500</v>
      </c>
      <c r="P371" s="63">
        <v>42217</v>
      </c>
      <c r="Q371" s="57">
        <v>75.860000999999997</v>
      </c>
      <c r="R371" s="57">
        <v>81.660004000000001</v>
      </c>
      <c r="S371" s="57">
        <v>71.709998999999996</v>
      </c>
      <c r="T371" s="57">
        <v>76.720000999999996</v>
      </c>
      <c r="U371" s="57">
        <v>69.780715999999998</v>
      </c>
      <c r="V371" s="57">
        <v>155122400</v>
      </c>
      <c r="W371" s="63">
        <v>42217</v>
      </c>
      <c r="X371" s="57">
        <v>40.849997999999999</v>
      </c>
      <c r="Y371" s="57">
        <v>42.25</v>
      </c>
      <c r="Z371" s="57">
        <v>36.560001</v>
      </c>
      <c r="AA371" s="57">
        <v>39.32</v>
      </c>
      <c r="AB371" s="57">
        <v>32.323338</v>
      </c>
      <c r="AC371" s="57">
        <v>342886000</v>
      </c>
      <c r="AR371" s="63">
        <v>42217</v>
      </c>
      <c r="AS371" s="62">
        <v>47.18</v>
      </c>
      <c r="AT371" s="62">
        <v>48.209999000000003</v>
      </c>
      <c r="AU371" s="62">
        <v>38.060001</v>
      </c>
      <c r="AV371" s="62">
        <v>46.009998000000003</v>
      </c>
      <c r="AW371" s="62">
        <v>35.206462999999999</v>
      </c>
      <c r="AX371" s="57">
        <v>327910600</v>
      </c>
      <c r="AY371" s="63">
        <v>42217</v>
      </c>
      <c r="AZ371" s="62">
        <v>45.130001</v>
      </c>
      <c r="BA371" s="62">
        <v>46.02</v>
      </c>
      <c r="BB371" s="62">
        <v>38.810001</v>
      </c>
      <c r="BC371" s="62">
        <v>42.349997999999999</v>
      </c>
      <c r="BD371" s="62">
        <v>35.560775999999997</v>
      </c>
      <c r="BE371" s="57">
        <v>149676900</v>
      </c>
      <c r="CA371" s="63">
        <v>42217</v>
      </c>
      <c r="CB371" s="62">
        <v>43.41</v>
      </c>
      <c r="CC371" s="62">
        <v>45.450001</v>
      </c>
      <c r="CD371" s="62">
        <v>36.459999000000003</v>
      </c>
      <c r="CE371" s="62">
        <v>39.799999</v>
      </c>
      <c r="CF371" s="62">
        <v>34.940674000000001</v>
      </c>
      <c r="CG371" s="57">
        <v>144803200</v>
      </c>
    </row>
    <row r="372" spans="2:85" x14ac:dyDescent="0.15">
      <c r="B372" s="63">
        <v>42248</v>
      </c>
      <c r="C372" s="57">
        <v>27.537500000000001</v>
      </c>
      <c r="D372" s="57">
        <v>29.2225</v>
      </c>
      <c r="E372" s="57">
        <v>26.84</v>
      </c>
      <c r="F372" s="57">
        <v>27.575001</v>
      </c>
      <c r="G372" s="57">
        <v>25.357531000000002</v>
      </c>
      <c r="H372" s="57">
        <v>4826189200</v>
      </c>
      <c r="I372" s="63">
        <v>42248</v>
      </c>
      <c r="J372" s="57">
        <v>15.95</v>
      </c>
      <c r="K372" s="57">
        <v>16.48</v>
      </c>
      <c r="L372" s="57">
        <v>15.25</v>
      </c>
      <c r="M372" s="57">
        <v>15.58</v>
      </c>
      <c r="N372" s="57">
        <v>13.907387</v>
      </c>
      <c r="O372" s="57">
        <v>1777912500</v>
      </c>
      <c r="P372" s="63">
        <v>42248</v>
      </c>
      <c r="Q372" s="57">
        <v>74.849997999999999</v>
      </c>
      <c r="R372" s="57">
        <v>78.400002000000001</v>
      </c>
      <c r="S372" s="57">
        <v>72.660004000000001</v>
      </c>
      <c r="T372" s="57">
        <v>74.129997000000003</v>
      </c>
      <c r="U372" s="57">
        <v>67.424987999999999</v>
      </c>
      <c r="V372" s="57">
        <v>110385200</v>
      </c>
      <c r="W372" s="63">
        <v>42248</v>
      </c>
      <c r="X372" s="57">
        <v>38.669998</v>
      </c>
      <c r="Y372" s="57">
        <v>40.229999999999997</v>
      </c>
      <c r="Z372" s="57">
        <v>37.840000000000003</v>
      </c>
      <c r="AA372" s="57">
        <v>40.119999</v>
      </c>
      <c r="AB372" s="57">
        <v>32.980983999999999</v>
      </c>
      <c r="AC372" s="57">
        <v>347283900</v>
      </c>
      <c r="AR372" s="63">
        <v>42248</v>
      </c>
      <c r="AS372" s="62">
        <v>45.09</v>
      </c>
      <c r="AT372" s="62">
        <v>46.549999</v>
      </c>
      <c r="AU372" s="62">
        <v>43.279998999999997</v>
      </c>
      <c r="AV372" s="62">
        <v>43.509998000000003</v>
      </c>
      <c r="AW372" s="62">
        <v>33.293483999999999</v>
      </c>
      <c r="AX372" s="57">
        <v>333012400</v>
      </c>
      <c r="AY372" s="63">
        <v>42248</v>
      </c>
      <c r="AZ372" s="62">
        <v>41.34</v>
      </c>
      <c r="BA372" s="62">
        <v>42.689999</v>
      </c>
      <c r="BB372" s="62">
        <v>40</v>
      </c>
      <c r="BC372" s="62">
        <v>41.009998000000003</v>
      </c>
      <c r="BD372" s="62">
        <v>34.435585000000003</v>
      </c>
      <c r="BE372" s="57">
        <v>209906000</v>
      </c>
      <c r="CA372" s="63">
        <v>42248</v>
      </c>
      <c r="CB372" s="62">
        <v>38.810001</v>
      </c>
      <c r="CC372" s="62">
        <v>41.119999</v>
      </c>
      <c r="CD372" s="62">
        <v>37.869999</v>
      </c>
      <c r="CE372" s="62">
        <v>39.150002000000001</v>
      </c>
      <c r="CF372" s="62">
        <v>34.370041000000001</v>
      </c>
      <c r="CG372" s="57">
        <v>126788500</v>
      </c>
    </row>
    <row r="373" spans="2:85" x14ac:dyDescent="0.15">
      <c r="B373" s="63">
        <v>42278</v>
      </c>
      <c r="C373" s="57">
        <v>27.267499999999998</v>
      </c>
      <c r="D373" s="57">
        <v>30.305</v>
      </c>
      <c r="E373" s="57">
        <v>26.827499</v>
      </c>
      <c r="F373" s="57">
        <v>29.875</v>
      </c>
      <c r="G373" s="57">
        <v>27.472577999999999</v>
      </c>
      <c r="H373" s="57">
        <v>4450048400</v>
      </c>
      <c r="I373" s="63">
        <v>42278</v>
      </c>
      <c r="J373" s="57">
        <v>15.52</v>
      </c>
      <c r="K373" s="57">
        <v>17.440000999999999</v>
      </c>
      <c r="L373" s="57">
        <v>14.63</v>
      </c>
      <c r="M373" s="57">
        <v>16.780000999999999</v>
      </c>
      <c r="N373" s="57">
        <v>15.026783999999999</v>
      </c>
      <c r="O373" s="57">
        <v>1848594500</v>
      </c>
      <c r="P373" s="63">
        <v>42278</v>
      </c>
      <c r="Q373" s="57">
        <v>74.160004000000001</v>
      </c>
      <c r="R373" s="57">
        <v>77.849997999999999</v>
      </c>
      <c r="S373" s="57">
        <v>71.389999000000003</v>
      </c>
      <c r="T373" s="57">
        <v>73.260002</v>
      </c>
      <c r="U373" s="57">
        <v>66.633667000000003</v>
      </c>
      <c r="V373" s="57">
        <v>122115500</v>
      </c>
      <c r="W373" s="63">
        <v>42278</v>
      </c>
      <c r="X373" s="57">
        <v>40.220001000000003</v>
      </c>
      <c r="Y373" s="57">
        <v>43.849997999999999</v>
      </c>
      <c r="Z373" s="57">
        <v>39.360000999999997</v>
      </c>
      <c r="AA373" s="57">
        <v>42.349997999999999</v>
      </c>
      <c r="AB373" s="57">
        <v>35.115794999999999</v>
      </c>
      <c r="AC373" s="57">
        <v>366307300</v>
      </c>
      <c r="AR373" s="63">
        <v>42278</v>
      </c>
      <c r="AS373" s="62">
        <v>43.490001999999997</v>
      </c>
      <c r="AT373" s="62">
        <v>46.98</v>
      </c>
      <c r="AU373" s="62">
        <v>42.200001</v>
      </c>
      <c r="AV373" s="62">
        <v>46.880001</v>
      </c>
      <c r="AW373" s="62">
        <v>35.872180999999998</v>
      </c>
      <c r="AX373" s="57">
        <v>314285000</v>
      </c>
      <c r="AY373" s="63">
        <v>42278</v>
      </c>
      <c r="AZ373" s="62">
        <v>41.02</v>
      </c>
      <c r="BA373" s="62">
        <v>43.23</v>
      </c>
      <c r="BB373" s="62">
        <v>39.279998999999997</v>
      </c>
      <c r="BC373" s="62">
        <v>42.18</v>
      </c>
      <c r="BD373" s="62">
        <v>35.636096999999999</v>
      </c>
      <c r="BE373" s="57">
        <v>167408900</v>
      </c>
      <c r="CA373" s="63">
        <v>42278</v>
      </c>
      <c r="CB373" s="62">
        <v>39.099997999999999</v>
      </c>
      <c r="CC373" s="62">
        <v>43.169998</v>
      </c>
      <c r="CD373" s="62">
        <v>37.479999999999997</v>
      </c>
      <c r="CE373" s="62">
        <v>41.650002000000001</v>
      </c>
      <c r="CF373" s="62">
        <v>36.564807999999999</v>
      </c>
      <c r="CG373" s="57">
        <v>127824700</v>
      </c>
    </row>
    <row r="374" spans="2:85" x14ac:dyDescent="0.15">
      <c r="B374" s="63">
        <v>42309</v>
      </c>
      <c r="C374" s="57">
        <v>30.200001</v>
      </c>
      <c r="D374" s="57">
        <v>30.954999999999998</v>
      </c>
      <c r="E374" s="57">
        <v>27.75</v>
      </c>
      <c r="F374" s="57">
        <v>29.575001</v>
      </c>
      <c r="G374" s="57">
        <v>27.196701000000001</v>
      </c>
      <c r="H374" s="57">
        <v>3002562400</v>
      </c>
      <c r="I374" s="63">
        <v>42309</v>
      </c>
      <c r="J374" s="57">
        <v>16.899999999999999</v>
      </c>
      <c r="K374" s="57">
        <v>18.09</v>
      </c>
      <c r="L374" s="57">
        <v>16.870000999999998</v>
      </c>
      <c r="M374" s="57">
        <v>17.43</v>
      </c>
      <c r="N374" s="57">
        <v>15.608871000000001</v>
      </c>
      <c r="O374" s="57">
        <v>1439390500</v>
      </c>
      <c r="P374" s="63">
        <v>42309</v>
      </c>
      <c r="Q374" s="57">
        <v>73.430000000000007</v>
      </c>
      <c r="R374" s="57">
        <v>74.849997999999999</v>
      </c>
      <c r="S374" s="57">
        <v>70.209998999999996</v>
      </c>
      <c r="T374" s="57">
        <v>71.639999000000003</v>
      </c>
      <c r="U374" s="57">
        <v>65.406836999999996</v>
      </c>
      <c r="V374" s="57">
        <v>106839600</v>
      </c>
      <c r="W374" s="63">
        <v>42309</v>
      </c>
      <c r="X374" s="57">
        <v>42.32</v>
      </c>
      <c r="Y374" s="57">
        <v>43.599997999999999</v>
      </c>
      <c r="Z374" s="57">
        <v>41.34</v>
      </c>
      <c r="AA374" s="57">
        <v>42.619999</v>
      </c>
      <c r="AB374" s="57">
        <v>35.339675999999997</v>
      </c>
      <c r="AC374" s="57">
        <v>252129100</v>
      </c>
      <c r="AR374" s="63">
        <v>42309</v>
      </c>
      <c r="AS374" s="62">
        <v>47.02</v>
      </c>
      <c r="AT374" s="62">
        <v>47.080002</v>
      </c>
      <c r="AU374" s="62">
        <v>44.18</v>
      </c>
      <c r="AV374" s="62">
        <v>45.450001</v>
      </c>
      <c r="AW374" s="62">
        <v>35.229733000000003</v>
      </c>
      <c r="AX374" s="57">
        <v>219242200</v>
      </c>
      <c r="AY374" s="63">
        <v>42309</v>
      </c>
      <c r="AZ374" s="62">
        <v>42.240001999999997</v>
      </c>
      <c r="BA374" s="62">
        <v>44.41</v>
      </c>
      <c r="BB374" s="62">
        <v>42.23</v>
      </c>
      <c r="BC374" s="62">
        <v>43.889999000000003</v>
      </c>
      <c r="BD374" s="62">
        <v>37.080798999999999</v>
      </c>
      <c r="BE374" s="57">
        <v>123301400</v>
      </c>
      <c r="CA374" s="63">
        <v>42309</v>
      </c>
      <c r="CB374" s="62">
        <v>41.869999</v>
      </c>
      <c r="CC374" s="62">
        <v>44.73</v>
      </c>
      <c r="CD374" s="62">
        <v>41.650002000000001</v>
      </c>
      <c r="CE374" s="62">
        <v>43.84</v>
      </c>
      <c r="CF374" s="62">
        <v>38.639946000000002</v>
      </c>
      <c r="CG374" s="57">
        <v>101100800</v>
      </c>
    </row>
    <row r="375" spans="2:85" x14ac:dyDescent="0.15">
      <c r="B375" s="63">
        <v>42339</v>
      </c>
      <c r="C375" s="57">
        <v>29.6875</v>
      </c>
      <c r="D375" s="57">
        <v>29.965</v>
      </c>
      <c r="E375" s="57">
        <v>26.204999999999998</v>
      </c>
      <c r="F375" s="57">
        <v>26.315000999999999</v>
      </c>
      <c r="G375" s="57">
        <v>24.302439</v>
      </c>
      <c r="H375" s="57">
        <v>3687660800</v>
      </c>
      <c r="I375" s="63">
        <v>42339</v>
      </c>
      <c r="J375" s="57">
        <v>17.52</v>
      </c>
      <c r="K375" s="57">
        <v>17.889999</v>
      </c>
      <c r="L375" s="57">
        <v>16.5</v>
      </c>
      <c r="M375" s="57">
        <v>16.829999999999998</v>
      </c>
      <c r="N375" s="57">
        <v>15.07156</v>
      </c>
      <c r="O375" s="57">
        <v>1771496200</v>
      </c>
      <c r="P375" s="63">
        <v>42339</v>
      </c>
      <c r="Q375" s="57">
        <v>72</v>
      </c>
      <c r="R375" s="57">
        <v>72.440002000000007</v>
      </c>
      <c r="S375" s="57">
        <v>67.569999999999993</v>
      </c>
      <c r="T375" s="57">
        <v>69.550003000000004</v>
      </c>
      <c r="U375" s="57">
        <v>63.498683999999997</v>
      </c>
      <c r="V375" s="57">
        <v>124233200</v>
      </c>
      <c r="W375" s="63">
        <v>42339</v>
      </c>
      <c r="X375" s="57">
        <v>42.73</v>
      </c>
      <c r="Y375" s="57">
        <v>43.91</v>
      </c>
      <c r="Z375" s="57">
        <v>41.970001000000003</v>
      </c>
      <c r="AA375" s="57">
        <v>42.959999000000003</v>
      </c>
      <c r="AB375" s="57">
        <v>35.894779</v>
      </c>
      <c r="AC375" s="57">
        <v>286672000</v>
      </c>
      <c r="AR375" s="63">
        <v>42339</v>
      </c>
      <c r="AS375" s="62">
        <v>45.509998000000003</v>
      </c>
      <c r="AT375" s="62">
        <v>47.23</v>
      </c>
      <c r="AU375" s="62">
        <v>44.330002</v>
      </c>
      <c r="AV375" s="62">
        <v>46.220001000000003</v>
      </c>
      <c r="AW375" s="62">
        <v>35.826571999999999</v>
      </c>
      <c r="AX375" s="57">
        <v>293606000</v>
      </c>
      <c r="AY375" s="63">
        <v>42339</v>
      </c>
      <c r="AZ375" s="62">
        <v>44.139999000000003</v>
      </c>
      <c r="BA375" s="62">
        <v>44.580002</v>
      </c>
      <c r="BB375" s="62">
        <v>41.84</v>
      </c>
      <c r="BC375" s="62">
        <v>42.669998</v>
      </c>
      <c r="BD375" s="62">
        <v>36.050072</v>
      </c>
      <c r="BE375" s="57">
        <v>140761800</v>
      </c>
      <c r="CA375" s="63">
        <v>42339</v>
      </c>
      <c r="CB375" s="62">
        <v>44.049999</v>
      </c>
      <c r="CC375" s="62">
        <v>44.27</v>
      </c>
      <c r="CD375" s="62">
        <v>40.020000000000003</v>
      </c>
      <c r="CE375" s="62">
        <v>41.220001000000003</v>
      </c>
      <c r="CF375" s="62">
        <v>36.330708000000001</v>
      </c>
      <c r="CG375" s="57">
        <v>154551700</v>
      </c>
    </row>
    <row r="376" spans="2:85" x14ac:dyDescent="0.15">
      <c r="B376" s="63">
        <v>42370</v>
      </c>
      <c r="C376" s="57">
        <v>25.6525</v>
      </c>
      <c r="D376" s="57">
        <v>26.462499999999999</v>
      </c>
      <c r="E376" s="57">
        <v>23.0975</v>
      </c>
      <c r="F376" s="57">
        <v>24.334999</v>
      </c>
      <c r="G376" s="57">
        <v>22.473866000000001</v>
      </c>
      <c r="H376" s="57">
        <v>5087392000</v>
      </c>
      <c r="I376" s="63">
        <v>42370</v>
      </c>
      <c r="J376" s="57">
        <v>16.450001</v>
      </c>
      <c r="K376" s="57">
        <v>16.59</v>
      </c>
      <c r="L376" s="57">
        <v>12.94</v>
      </c>
      <c r="M376" s="57">
        <v>14.14</v>
      </c>
      <c r="N376" s="57">
        <v>12.698268000000001</v>
      </c>
      <c r="O376" s="57">
        <v>2648604300</v>
      </c>
      <c r="P376" s="63">
        <v>42370</v>
      </c>
      <c r="Q376" s="57">
        <v>68.089995999999999</v>
      </c>
      <c r="R376" s="57">
        <v>68.180000000000007</v>
      </c>
      <c r="S376" s="57">
        <v>52.150002000000001</v>
      </c>
      <c r="T376" s="57">
        <v>53.5</v>
      </c>
      <c r="U376" s="57">
        <v>48.845131000000002</v>
      </c>
      <c r="V376" s="57">
        <v>237308200</v>
      </c>
      <c r="W376" s="63">
        <v>42370</v>
      </c>
      <c r="X376" s="57">
        <v>42.34</v>
      </c>
      <c r="Y376" s="57">
        <v>43.259998000000003</v>
      </c>
      <c r="Z376" s="57">
        <v>40.75</v>
      </c>
      <c r="AA376" s="57">
        <v>42.919998</v>
      </c>
      <c r="AB376" s="57">
        <v>35.861355000000003</v>
      </c>
      <c r="AC376" s="57">
        <v>317920800</v>
      </c>
      <c r="AR376" s="63">
        <v>42370</v>
      </c>
      <c r="AS376" s="62">
        <v>45.669998</v>
      </c>
      <c r="AT376" s="62">
        <v>49.990001999999997</v>
      </c>
      <c r="AU376" s="62">
        <v>43.790000999999997</v>
      </c>
      <c r="AV376" s="62">
        <v>49.970001000000003</v>
      </c>
      <c r="AW376" s="62">
        <v>38.733322000000001</v>
      </c>
      <c r="AX376" s="57">
        <v>416446100</v>
      </c>
      <c r="AY376" s="63">
        <v>42370</v>
      </c>
      <c r="AZ376" s="62">
        <v>41.75</v>
      </c>
      <c r="BA376" s="62">
        <v>41.82</v>
      </c>
      <c r="BB376" s="62">
        <v>37.970001000000003</v>
      </c>
      <c r="BC376" s="62">
        <v>40.060001</v>
      </c>
      <c r="BD376" s="62">
        <v>34.046661</v>
      </c>
      <c r="BE376" s="57">
        <v>191125300</v>
      </c>
      <c r="CA376" s="63">
        <v>42370</v>
      </c>
      <c r="CB376" s="62">
        <v>40.290000999999997</v>
      </c>
      <c r="CC376" s="62">
        <v>40.290000999999997</v>
      </c>
      <c r="CD376" s="62">
        <v>34.240001999999997</v>
      </c>
      <c r="CE376" s="62">
        <v>36.220001000000003</v>
      </c>
      <c r="CF376" s="62">
        <v>31.923779</v>
      </c>
      <c r="CG376" s="57">
        <v>153928500</v>
      </c>
    </row>
    <row r="377" spans="2:85" x14ac:dyDescent="0.15">
      <c r="B377" s="63">
        <v>42401</v>
      </c>
      <c r="C377" s="57">
        <v>24.1175</v>
      </c>
      <c r="D377" s="57">
        <v>24.7225</v>
      </c>
      <c r="E377" s="57">
        <v>23.147499</v>
      </c>
      <c r="F377" s="57">
        <v>24.172501</v>
      </c>
      <c r="G377" s="57">
        <v>22.323796999999999</v>
      </c>
      <c r="H377" s="57">
        <v>3243450400</v>
      </c>
      <c r="I377" s="63">
        <v>42401</v>
      </c>
      <c r="J377" s="57">
        <v>14.05</v>
      </c>
      <c r="K377" s="57">
        <v>14.09</v>
      </c>
      <c r="L377" s="57">
        <v>10.99</v>
      </c>
      <c r="M377" s="57">
        <v>12.52</v>
      </c>
      <c r="N377" s="57">
        <v>11.243442999999999</v>
      </c>
      <c r="O377" s="57">
        <v>3571160300</v>
      </c>
      <c r="P377" s="63">
        <v>42401</v>
      </c>
      <c r="Q377" s="57">
        <v>53.41</v>
      </c>
      <c r="R377" s="57">
        <v>56.150002000000001</v>
      </c>
      <c r="S377" s="57">
        <v>50.27</v>
      </c>
      <c r="T377" s="57">
        <v>55.580002</v>
      </c>
      <c r="U377" s="57">
        <v>50.966254999999997</v>
      </c>
      <c r="V377" s="57">
        <v>159711400</v>
      </c>
      <c r="W377" s="63">
        <v>42401</v>
      </c>
      <c r="X377" s="57">
        <v>42.599997999999999</v>
      </c>
      <c r="Y377" s="57">
        <v>44.18</v>
      </c>
      <c r="Z377" s="57">
        <v>41.900002000000001</v>
      </c>
      <c r="AA377" s="57">
        <v>43.130001</v>
      </c>
      <c r="AB377" s="57">
        <v>36.036819000000001</v>
      </c>
      <c r="AC377" s="57">
        <v>304133400</v>
      </c>
      <c r="AR377" s="63">
        <v>42401</v>
      </c>
      <c r="AS377" s="62">
        <v>49.939999</v>
      </c>
      <c r="AT377" s="62">
        <v>51.380001</v>
      </c>
      <c r="AU377" s="62">
        <v>49.27</v>
      </c>
      <c r="AV377" s="62">
        <v>50.73</v>
      </c>
      <c r="AW377" s="62">
        <v>39.806080000000001</v>
      </c>
      <c r="AX377" s="57">
        <v>379201400</v>
      </c>
      <c r="AY377" s="63">
        <v>42401</v>
      </c>
      <c r="AZ377" s="62">
        <v>39.889999000000003</v>
      </c>
      <c r="BA377" s="62">
        <v>40.709999000000003</v>
      </c>
      <c r="BB377" s="62">
        <v>37.07</v>
      </c>
      <c r="BC377" s="62">
        <v>38.520000000000003</v>
      </c>
      <c r="BD377" s="62">
        <v>32.737831</v>
      </c>
      <c r="BE377" s="57">
        <v>189474300</v>
      </c>
      <c r="CA377" s="63">
        <v>42401</v>
      </c>
      <c r="CB377" s="62">
        <v>35.860000999999997</v>
      </c>
      <c r="CC377" s="62">
        <v>36.400002000000001</v>
      </c>
      <c r="CD377" s="62">
        <v>32.200001</v>
      </c>
      <c r="CE377" s="62">
        <v>35.389999000000003</v>
      </c>
      <c r="CF377" s="62">
        <v>31.342870999999999</v>
      </c>
      <c r="CG377" s="57">
        <v>143463000</v>
      </c>
    </row>
    <row r="378" spans="2:85" x14ac:dyDescent="0.15">
      <c r="B378" s="63">
        <v>42430</v>
      </c>
      <c r="C378" s="57">
        <v>24.412500000000001</v>
      </c>
      <c r="D378" s="57">
        <v>27.605</v>
      </c>
      <c r="E378" s="57">
        <v>24.355</v>
      </c>
      <c r="F378" s="57">
        <v>27.247499000000001</v>
      </c>
      <c r="G378" s="57">
        <v>25.300169</v>
      </c>
      <c r="H378" s="57">
        <v>2984198400</v>
      </c>
      <c r="I378" s="63">
        <v>42430</v>
      </c>
      <c r="J378" s="57">
        <v>12.64</v>
      </c>
      <c r="K378" s="57">
        <v>14.03</v>
      </c>
      <c r="L378" s="57">
        <v>12.62</v>
      </c>
      <c r="M378" s="57">
        <v>13.52</v>
      </c>
      <c r="N378" s="57">
        <v>12.141484999999999</v>
      </c>
      <c r="O378" s="57">
        <v>2415683100</v>
      </c>
      <c r="P378" s="63">
        <v>42430</v>
      </c>
      <c r="Q378" s="57">
        <v>56.029998999999997</v>
      </c>
      <c r="R378" s="57">
        <v>61.52</v>
      </c>
      <c r="S378" s="57">
        <v>55.619999</v>
      </c>
      <c r="T378" s="57">
        <v>61.400002000000001</v>
      </c>
      <c r="U378" s="57">
        <v>56.303139000000002</v>
      </c>
      <c r="V378" s="57">
        <v>129864200</v>
      </c>
      <c r="W378" s="63">
        <v>42430</v>
      </c>
      <c r="X378" s="57">
        <v>43.380001</v>
      </c>
      <c r="Y378" s="57">
        <v>46.880001</v>
      </c>
      <c r="Z378" s="57">
        <v>43.169998</v>
      </c>
      <c r="AA378" s="57">
        <v>46.389999000000003</v>
      </c>
      <c r="AB378" s="57">
        <v>38.760677000000001</v>
      </c>
      <c r="AC378" s="57">
        <v>347238100</v>
      </c>
      <c r="AR378" s="63">
        <v>42430</v>
      </c>
      <c r="AS378" s="62">
        <v>50.990001999999997</v>
      </c>
      <c r="AT378" s="62">
        <v>54.369999</v>
      </c>
      <c r="AU378" s="62">
        <v>50.98</v>
      </c>
      <c r="AV378" s="62">
        <v>54.080002</v>
      </c>
      <c r="AW378" s="62">
        <v>42.434704000000004</v>
      </c>
      <c r="AX378" s="57">
        <v>298263500</v>
      </c>
      <c r="AY378" s="63">
        <v>42430</v>
      </c>
      <c r="AZ378" s="62">
        <v>38.689999</v>
      </c>
      <c r="BA378" s="62">
        <v>41.540000999999997</v>
      </c>
      <c r="BB378" s="62">
        <v>38.689999</v>
      </c>
      <c r="BC378" s="62">
        <v>40.590000000000003</v>
      </c>
      <c r="BD378" s="62">
        <v>34.497104999999998</v>
      </c>
      <c r="BE378" s="57">
        <v>140184100</v>
      </c>
      <c r="CA378" s="63">
        <v>42430</v>
      </c>
      <c r="CB378" s="62">
        <v>35.610000999999997</v>
      </c>
      <c r="CC378" s="62">
        <v>38.560001</v>
      </c>
      <c r="CD378" s="62">
        <v>35.590000000000003</v>
      </c>
      <c r="CE378" s="62">
        <v>36.830002</v>
      </c>
      <c r="CF378" s="62">
        <v>32.618206000000001</v>
      </c>
      <c r="CG378" s="57">
        <v>128684000</v>
      </c>
    </row>
    <row r="379" spans="2:85" x14ac:dyDescent="0.15">
      <c r="B379" s="63">
        <v>42461</v>
      </c>
      <c r="C379" s="57">
        <v>27.195</v>
      </c>
      <c r="D379" s="57">
        <v>28.0975</v>
      </c>
      <c r="E379" s="57">
        <v>23.127500999999999</v>
      </c>
      <c r="F379" s="57">
        <v>23.434999000000001</v>
      </c>
      <c r="G379" s="57">
        <v>21.760138000000001</v>
      </c>
      <c r="H379" s="57">
        <v>3489534800</v>
      </c>
      <c r="I379" s="63">
        <v>42461</v>
      </c>
      <c r="J379" s="57">
        <v>13.47</v>
      </c>
      <c r="K379" s="57">
        <v>15.3</v>
      </c>
      <c r="L379" s="57">
        <v>12.75</v>
      </c>
      <c r="M379" s="57">
        <v>14.56</v>
      </c>
      <c r="N379" s="57">
        <v>13.125197999999999</v>
      </c>
      <c r="O379" s="57">
        <v>2023974200</v>
      </c>
      <c r="P379" s="63">
        <v>42461</v>
      </c>
      <c r="Q379" s="57">
        <v>60.98</v>
      </c>
      <c r="R379" s="57">
        <v>67.339995999999999</v>
      </c>
      <c r="S379" s="57">
        <v>58.700001</v>
      </c>
      <c r="T379" s="57">
        <v>65.430000000000007</v>
      </c>
      <c r="U379" s="57">
        <v>59.998595999999999</v>
      </c>
      <c r="V379" s="57">
        <v>99858200</v>
      </c>
      <c r="W379" s="63">
        <v>42461</v>
      </c>
      <c r="X379" s="57">
        <v>46.139999000000003</v>
      </c>
      <c r="Y379" s="57">
        <v>47.130001</v>
      </c>
      <c r="Z379" s="57">
        <v>42.869999</v>
      </c>
      <c r="AA379" s="57">
        <v>44.799999</v>
      </c>
      <c r="AB379" s="57">
        <v>37.724079000000003</v>
      </c>
      <c r="AC379" s="57">
        <v>317337800</v>
      </c>
      <c r="AR379" s="63">
        <v>42461</v>
      </c>
      <c r="AS379" s="62">
        <v>53.32</v>
      </c>
      <c r="AT379" s="62">
        <v>54.490001999999997</v>
      </c>
      <c r="AU379" s="62">
        <v>49.470001000000003</v>
      </c>
      <c r="AV379" s="62">
        <v>50.939999</v>
      </c>
      <c r="AW379" s="62">
        <v>39.970852000000001</v>
      </c>
      <c r="AX379" s="57">
        <v>312846700</v>
      </c>
      <c r="AY379" s="63">
        <v>42461</v>
      </c>
      <c r="AZ379" s="62">
        <v>40.310001</v>
      </c>
      <c r="BA379" s="62">
        <v>43.939999</v>
      </c>
      <c r="BB379" s="62">
        <v>38.830002</v>
      </c>
      <c r="BC379" s="62">
        <v>42.689999</v>
      </c>
      <c r="BD379" s="62">
        <v>36.510685000000002</v>
      </c>
      <c r="BE379" s="57">
        <v>167833600</v>
      </c>
      <c r="CA379" s="63">
        <v>42461</v>
      </c>
      <c r="CB379" s="62">
        <v>36.659999999999997</v>
      </c>
      <c r="CC379" s="62">
        <v>41.599997999999999</v>
      </c>
      <c r="CD379" s="62">
        <v>35.439999</v>
      </c>
      <c r="CE379" s="62">
        <v>40.240001999999997</v>
      </c>
      <c r="CF379" s="62">
        <v>35.638241000000001</v>
      </c>
      <c r="CG379" s="57">
        <v>124808900</v>
      </c>
    </row>
    <row r="380" spans="2:85" x14ac:dyDescent="0.15">
      <c r="B380" s="63">
        <v>42491</v>
      </c>
      <c r="C380" s="57">
        <v>23.4925</v>
      </c>
      <c r="D380" s="57">
        <v>25.182500999999998</v>
      </c>
      <c r="E380" s="57">
        <v>22.3675</v>
      </c>
      <c r="F380" s="57">
        <v>24.965</v>
      </c>
      <c r="G380" s="57">
        <v>23.180789999999998</v>
      </c>
      <c r="H380" s="57">
        <v>3602686000</v>
      </c>
      <c r="I380" s="63">
        <v>42491</v>
      </c>
      <c r="J380" s="57">
        <v>14.58</v>
      </c>
      <c r="K380" s="57">
        <v>15.15</v>
      </c>
      <c r="L380" s="57">
        <v>13.8</v>
      </c>
      <c r="M380" s="57">
        <v>14.79</v>
      </c>
      <c r="N380" s="57">
        <v>13.332535</v>
      </c>
      <c r="O380" s="57">
        <v>1742193700</v>
      </c>
      <c r="P380" s="63">
        <v>42491</v>
      </c>
      <c r="Q380" s="57">
        <v>65.580001999999993</v>
      </c>
      <c r="R380" s="57">
        <v>66.050003000000004</v>
      </c>
      <c r="S380" s="57">
        <v>62.32</v>
      </c>
      <c r="T380" s="57">
        <v>65.760002</v>
      </c>
      <c r="U380" s="57">
        <v>60.593159</v>
      </c>
      <c r="V380" s="57">
        <v>96794800</v>
      </c>
      <c r="W380" s="63">
        <v>42491</v>
      </c>
      <c r="X380" s="57">
        <v>44.57</v>
      </c>
      <c r="Y380" s="57">
        <v>45.900002000000001</v>
      </c>
      <c r="Z380" s="57">
        <v>43.939999</v>
      </c>
      <c r="AA380" s="57">
        <v>44.599997999999999</v>
      </c>
      <c r="AB380" s="57">
        <v>37.555675999999998</v>
      </c>
      <c r="AC380" s="57">
        <v>230295800</v>
      </c>
      <c r="AR380" s="63">
        <v>42491</v>
      </c>
      <c r="AS380" s="62">
        <v>51.220001000000003</v>
      </c>
      <c r="AT380" s="62">
        <v>51.700001</v>
      </c>
      <c r="AU380" s="62">
        <v>49.049999</v>
      </c>
      <c r="AV380" s="62">
        <v>50.900002000000001</v>
      </c>
      <c r="AW380" s="62">
        <v>40.361069000000001</v>
      </c>
      <c r="AX380" s="57">
        <v>230510300</v>
      </c>
      <c r="AY380" s="63">
        <v>42491</v>
      </c>
      <c r="AZ380" s="62">
        <v>43.02</v>
      </c>
      <c r="BA380" s="62">
        <v>43.23</v>
      </c>
      <c r="BB380" s="62">
        <v>40.57</v>
      </c>
      <c r="BC380" s="62">
        <v>42.82</v>
      </c>
      <c r="BD380" s="62">
        <v>36.621867999999999</v>
      </c>
      <c r="BE380" s="57">
        <v>159851600</v>
      </c>
      <c r="CA380" s="63">
        <v>42491</v>
      </c>
      <c r="CB380" s="62">
        <v>40.279998999999997</v>
      </c>
      <c r="CC380" s="62">
        <v>42.560001</v>
      </c>
      <c r="CD380" s="62">
        <v>38.979999999999997</v>
      </c>
      <c r="CE380" s="62">
        <v>42.060001</v>
      </c>
      <c r="CF380" s="62">
        <v>37.406590000000001</v>
      </c>
      <c r="CG380" s="57">
        <v>106182800</v>
      </c>
    </row>
    <row r="381" spans="2:85" x14ac:dyDescent="0.15">
      <c r="B381" s="63">
        <v>42522</v>
      </c>
      <c r="C381" s="57">
        <v>24.754999000000002</v>
      </c>
      <c r="D381" s="57">
        <v>25.4725</v>
      </c>
      <c r="E381" s="57">
        <v>22.875</v>
      </c>
      <c r="F381" s="57">
        <v>23.9</v>
      </c>
      <c r="G381" s="57">
        <v>22.327020999999998</v>
      </c>
      <c r="H381" s="57">
        <v>3117990800</v>
      </c>
      <c r="I381" s="63">
        <v>42522</v>
      </c>
      <c r="J381" s="57">
        <v>14.6</v>
      </c>
      <c r="K381" s="57">
        <v>14.98</v>
      </c>
      <c r="L381" s="57">
        <v>12.05</v>
      </c>
      <c r="M381" s="57">
        <v>13.27</v>
      </c>
      <c r="N381" s="57">
        <v>11.962318</v>
      </c>
      <c r="O381" s="57">
        <v>2285807400</v>
      </c>
      <c r="P381" s="63">
        <v>42522</v>
      </c>
      <c r="Q381" s="57">
        <v>65.760002</v>
      </c>
      <c r="R381" s="57">
        <v>66.599997999999999</v>
      </c>
      <c r="S381" s="57">
        <v>57.150002000000001</v>
      </c>
      <c r="T381" s="57">
        <v>60.759998000000003</v>
      </c>
      <c r="U381" s="57">
        <v>55.985999999999997</v>
      </c>
      <c r="V381" s="57">
        <v>121804700</v>
      </c>
      <c r="W381" s="63">
        <v>42522</v>
      </c>
      <c r="X381" s="57">
        <v>44.599997999999999</v>
      </c>
      <c r="Y381" s="57">
        <v>46.009998000000003</v>
      </c>
      <c r="Z381" s="57">
        <v>43.32</v>
      </c>
      <c r="AA381" s="57">
        <v>45.330002</v>
      </c>
      <c r="AB381" s="57">
        <v>38.170383000000001</v>
      </c>
      <c r="AC381" s="57">
        <v>265492600</v>
      </c>
      <c r="AR381" s="63">
        <v>42522</v>
      </c>
      <c r="AS381" s="62">
        <v>50.869999</v>
      </c>
      <c r="AT381" s="62">
        <v>55.919998</v>
      </c>
      <c r="AU381" s="62">
        <v>50.119999</v>
      </c>
      <c r="AV381" s="62">
        <v>55.84</v>
      </c>
      <c r="AW381" s="62">
        <v>44.278229000000003</v>
      </c>
      <c r="AX381" s="57">
        <v>330362200</v>
      </c>
      <c r="AY381" s="63">
        <v>42522</v>
      </c>
      <c r="AZ381" s="62">
        <v>42.450001</v>
      </c>
      <c r="BA381" s="62">
        <v>43.150002000000001</v>
      </c>
      <c r="BB381" s="62">
        <v>38.479999999999997</v>
      </c>
      <c r="BC381" s="62">
        <v>40.330002</v>
      </c>
      <c r="BD381" s="62">
        <v>34.492289999999997</v>
      </c>
      <c r="BE381" s="57">
        <v>165506500</v>
      </c>
      <c r="CA381" s="63">
        <v>42522</v>
      </c>
      <c r="CB381" s="62">
        <v>41.68</v>
      </c>
      <c r="CC381" s="62">
        <v>42.610000999999997</v>
      </c>
      <c r="CD381" s="62">
        <v>35.720001000000003</v>
      </c>
      <c r="CE381" s="62">
        <v>38.849997999999999</v>
      </c>
      <c r="CF381" s="62">
        <v>34.551738999999998</v>
      </c>
      <c r="CG381" s="57">
        <v>128334400</v>
      </c>
    </row>
    <row r="382" spans="2:85" x14ac:dyDescent="0.15">
      <c r="B382" s="63">
        <v>42552</v>
      </c>
      <c r="C382" s="57">
        <v>23.872499000000001</v>
      </c>
      <c r="D382" s="57">
        <v>26.137501</v>
      </c>
      <c r="E382" s="57">
        <v>23.592500999999999</v>
      </c>
      <c r="F382" s="57">
        <v>26.052499999999998</v>
      </c>
      <c r="G382" s="57">
        <v>24.337851000000001</v>
      </c>
      <c r="H382" s="57">
        <v>2743118400</v>
      </c>
      <c r="I382" s="63">
        <v>42552</v>
      </c>
      <c r="J382" s="57">
        <v>13.19</v>
      </c>
      <c r="K382" s="57">
        <v>14.7</v>
      </c>
      <c r="L382" s="57">
        <v>12.45</v>
      </c>
      <c r="M382" s="57">
        <v>14.49</v>
      </c>
      <c r="N382" s="57">
        <v>13.106403999999999</v>
      </c>
      <c r="O382" s="57">
        <v>1701679800</v>
      </c>
      <c r="P382" s="63">
        <v>42552</v>
      </c>
      <c r="Q382" s="57">
        <v>60.759998000000003</v>
      </c>
      <c r="R382" s="57">
        <v>64.970000999999996</v>
      </c>
      <c r="S382" s="57">
        <v>58.25</v>
      </c>
      <c r="T382" s="57">
        <v>64.459998999999996</v>
      </c>
      <c r="U382" s="57">
        <v>59.694274999999998</v>
      </c>
      <c r="V382" s="57">
        <v>90064900</v>
      </c>
      <c r="W382" s="63">
        <v>42552</v>
      </c>
      <c r="X382" s="57">
        <v>45.330002</v>
      </c>
      <c r="Y382" s="57">
        <v>45.939999</v>
      </c>
      <c r="Z382" s="57">
        <v>43.099997999999999</v>
      </c>
      <c r="AA382" s="57">
        <v>43.630001</v>
      </c>
      <c r="AB382" s="57">
        <v>37.020622000000003</v>
      </c>
      <c r="AC382" s="57">
        <v>235959400</v>
      </c>
      <c r="AR382" s="63">
        <v>42552</v>
      </c>
      <c r="AS382" s="62">
        <v>55.849997999999999</v>
      </c>
      <c r="AT382" s="62">
        <v>56.950001</v>
      </c>
      <c r="AU382" s="62">
        <v>54.439999</v>
      </c>
      <c r="AV382" s="62">
        <v>55.41</v>
      </c>
      <c r="AW382" s="62">
        <v>43.937260000000002</v>
      </c>
      <c r="AX382" s="57">
        <v>271399200</v>
      </c>
      <c r="AY382" s="63">
        <v>42552</v>
      </c>
      <c r="AZ382" s="62">
        <v>40.150002000000001</v>
      </c>
      <c r="BA382" s="62">
        <v>42.5</v>
      </c>
      <c r="BB382" s="62">
        <v>38.630001</v>
      </c>
      <c r="BC382" s="62">
        <v>42.169998</v>
      </c>
      <c r="BD382" s="62">
        <v>36.305228999999997</v>
      </c>
      <c r="BE382" s="57">
        <v>122912800</v>
      </c>
      <c r="CA382" s="63">
        <v>42552</v>
      </c>
      <c r="CB382" s="62">
        <v>38.599997999999999</v>
      </c>
      <c r="CC382" s="62">
        <v>40.669998</v>
      </c>
      <c r="CD382" s="62">
        <v>36.5</v>
      </c>
      <c r="CE382" s="62">
        <v>39.400002000000001</v>
      </c>
      <c r="CF382" s="62">
        <v>35.040886</v>
      </c>
      <c r="CG382" s="57">
        <v>107576000</v>
      </c>
    </row>
    <row r="383" spans="2:85" x14ac:dyDescent="0.15">
      <c r="B383" s="63">
        <v>42583</v>
      </c>
      <c r="C383" s="57">
        <v>26.102501</v>
      </c>
      <c r="D383" s="57">
        <v>27.557500999999998</v>
      </c>
      <c r="E383" s="57">
        <v>26</v>
      </c>
      <c r="F383" s="57">
        <v>26.524999999999999</v>
      </c>
      <c r="G383" s="57">
        <v>24.779259</v>
      </c>
      <c r="H383" s="57">
        <v>2520514000</v>
      </c>
      <c r="I383" s="63">
        <v>42583</v>
      </c>
      <c r="J383" s="57">
        <v>14.52</v>
      </c>
      <c r="K383" s="57">
        <v>16.239999999999998</v>
      </c>
      <c r="L383" s="57">
        <v>14.09</v>
      </c>
      <c r="M383" s="57">
        <v>16.139999</v>
      </c>
      <c r="N383" s="57">
        <v>14.598851</v>
      </c>
      <c r="O383" s="57">
        <v>1813474400</v>
      </c>
      <c r="P383" s="63">
        <v>42583</v>
      </c>
      <c r="Q383" s="57">
        <v>64.489998</v>
      </c>
      <c r="R383" s="57">
        <v>66.279999000000004</v>
      </c>
      <c r="S383" s="57">
        <v>63.200001</v>
      </c>
      <c r="T383" s="57">
        <v>65.580001999999993</v>
      </c>
      <c r="U383" s="57">
        <v>60.731487000000001</v>
      </c>
      <c r="V383" s="57">
        <v>77514100</v>
      </c>
      <c r="W383" s="63">
        <v>42583</v>
      </c>
      <c r="X383" s="57">
        <v>43.689999</v>
      </c>
      <c r="Y383" s="57">
        <v>44.330002</v>
      </c>
      <c r="Z383" s="57">
        <v>43.080002</v>
      </c>
      <c r="AA383" s="57">
        <v>43.43</v>
      </c>
      <c r="AB383" s="57">
        <v>36.850918</v>
      </c>
      <c r="AC383" s="57">
        <v>235118300</v>
      </c>
      <c r="AR383" s="63">
        <v>42583</v>
      </c>
      <c r="AS383" s="62">
        <v>55.580002</v>
      </c>
      <c r="AT383" s="62">
        <v>55.82</v>
      </c>
      <c r="AU383" s="62">
        <v>51.900002000000001</v>
      </c>
      <c r="AV383" s="62">
        <v>52.330002</v>
      </c>
      <c r="AW383" s="62">
        <v>41.913905999999997</v>
      </c>
      <c r="AX383" s="57">
        <v>251622100</v>
      </c>
      <c r="AY383" s="63">
        <v>42583</v>
      </c>
      <c r="AZ383" s="62">
        <v>42.150002000000001</v>
      </c>
      <c r="BA383" s="62">
        <v>44.23</v>
      </c>
      <c r="BB383" s="62">
        <v>41.130001</v>
      </c>
      <c r="BC383" s="62">
        <v>44.150002000000001</v>
      </c>
      <c r="BD383" s="62">
        <v>38.009861000000001</v>
      </c>
      <c r="BE383" s="57">
        <v>125658500</v>
      </c>
      <c r="CA383" s="63">
        <v>42583</v>
      </c>
      <c r="CB383" s="62">
        <v>39.549999</v>
      </c>
      <c r="CC383" s="62">
        <v>41.990001999999997</v>
      </c>
      <c r="CD383" s="62">
        <v>38.529998999999997</v>
      </c>
      <c r="CE383" s="62">
        <v>41.669998</v>
      </c>
      <c r="CF383" s="62">
        <v>37.237366000000002</v>
      </c>
      <c r="CG383" s="57">
        <v>78739400</v>
      </c>
    </row>
    <row r="384" spans="2:85" x14ac:dyDescent="0.15">
      <c r="B384" s="63">
        <v>42614</v>
      </c>
      <c r="C384" s="57">
        <v>26.535</v>
      </c>
      <c r="D384" s="57">
        <v>29.045000000000002</v>
      </c>
      <c r="E384" s="57">
        <v>25.6325</v>
      </c>
      <c r="F384" s="57">
        <v>28.262501</v>
      </c>
      <c r="G384" s="57">
        <v>26.545428999999999</v>
      </c>
      <c r="H384" s="57">
        <v>3872062400</v>
      </c>
      <c r="I384" s="63">
        <v>42614</v>
      </c>
      <c r="J384" s="57">
        <v>16.149999999999999</v>
      </c>
      <c r="K384" s="57">
        <v>16.149999999999999</v>
      </c>
      <c r="L384" s="57">
        <v>14.81</v>
      </c>
      <c r="M384" s="57">
        <v>15.65</v>
      </c>
      <c r="N384" s="57">
        <v>14.221519000000001</v>
      </c>
      <c r="O384" s="57">
        <v>1825500700</v>
      </c>
      <c r="P384" s="63">
        <v>42614</v>
      </c>
      <c r="Q384" s="57">
        <v>65.550003000000004</v>
      </c>
      <c r="R384" s="57">
        <v>66.709998999999996</v>
      </c>
      <c r="S384" s="57">
        <v>62.849997999999999</v>
      </c>
      <c r="T384" s="57">
        <v>64.040001000000004</v>
      </c>
      <c r="U384" s="57">
        <v>59.305332</v>
      </c>
      <c r="V384" s="57">
        <v>95572800</v>
      </c>
      <c r="W384" s="63">
        <v>42614</v>
      </c>
      <c r="X384" s="57">
        <v>43.209999000000003</v>
      </c>
      <c r="Y384" s="57">
        <v>43.830002</v>
      </c>
      <c r="Z384" s="57">
        <v>41.849997999999999</v>
      </c>
      <c r="AA384" s="57">
        <v>42.32</v>
      </c>
      <c r="AB384" s="57">
        <v>35.909072999999999</v>
      </c>
      <c r="AC384" s="57">
        <v>251007200</v>
      </c>
      <c r="AR384" s="63">
        <v>42614</v>
      </c>
      <c r="AS384" s="62">
        <v>52.139999000000003</v>
      </c>
      <c r="AT384" s="62">
        <v>53.880001</v>
      </c>
      <c r="AU384" s="62">
        <v>51.02</v>
      </c>
      <c r="AV384" s="62">
        <v>51.98</v>
      </c>
      <c r="AW384" s="62">
        <v>41.633564</v>
      </c>
      <c r="AX384" s="57">
        <v>281303900</v>
      </c>
      <c r="AY384" s="63">
        <v>42614</v>
      </c>
      <c r="AZ384" s="62">
        <v>44.25</v>
      </c>
      <c r="BA384" s="62">
        <v>44.259998000000003</v>
      </c>
      <c r="BB384" s="62">
        <v>42.169998</v>
      </c>
      <c r="BC384" s="62">
        <v>42.889999000000003</v>
      </c>
      <c r="BD384" s="62">
        <v>36.925097999999998</v>
      </c>
      <c r="BE384" s="57">
        <v>145238300</v>
      </c>
      <c r="CA384" s="63">
        <v>42614</v>
      </c>
      <c r="CB384" s="62">
        <v>41.799999</v>
      </c>
      <c r="CC384" s="62">
        <v>42.02</v>
      </c>
      <c r="CD384" s="62">
        <v>38.779998999999997</v>
      </c>
      <c r="CE384" s="62">
        <v>39.880001</v>
      </c>
      <c r="CF384" s="62">
        <v>35.637782999999999</v>
      </c>
      <c r="CG384" s="57">
        <v>117152700</v>
      </c>
    </row>
    <row r="385" spans="2:85" x14ac:dyDescent="0.15">
      <c r="B385" s="63">
        <v>42644</v>
      </c>
      <c r="C385" s="57">
        <v>28.177499999999998</v>
      </c>
      <c r="D385" s="57">
        <v>29.672501</v>
      </c>
      <c r="E385" s="57">
        <v>28.07</v>
      </c>
      <c r="F385" s="57">
        <v>28.385000000000002</v>
      </c>
      <c r="G385" s="57">
        <v>26.660484</v>
      </c>
      <c r="H385" s="57">
        <v>2747657200</v>
      </c>
      <c r="I385" s="63">
        <v>42644</v>
      </c>
      <c r="J385" s="57">
        <v>15.59</v>
      </c>
      <c r="K385" s="57">
        <v>17.100000000000001</v>
      </c>
      <c r="L385" s="57">
        <v>15.5</v>
      </c>
      <c r="M385" s="57">
        <v>16.5</v>
      </c>
      <c r="N385" s="57">
        <v>14.993937000000001</v>
      </c>
      <c r="O385" s="57">
        <v>1723132300</v>
      </c>
      <c r="P385" s="63">
        <v>42644</v>
      </c>
      <c r="Q385" s="57">
        <v>63.830002</v>
      </c>
      <c r="R385" s="57">
        <v>67.930000000000007</v>
      </c>
      <c r="S385" s="57">
        <v>59.5</v>
      </c>
      <c r="T385" s="57">
        <v>66.419998000000007</v>
      </c>
      <c r="U385" s="57">
        <v>61.509383999999997</v>
      </c>
      <c r="V385" s="57">
        <v>116243400</v>
      </c>
      <c r="W385" s="63">
        <v>42644</v>
      </c>
      <c r="X385" s="57">
        <v>42.310001</v>
      </c>
      <c r="Y385" s="57">
        <v>43.029998999999997</v>
      </c>
      <c r="Z385" s="57">
        <v>41.400002000000001</v>
      </c>
      <c r="AA385" s="57">
        <v>42.400002000000001</v>
      </c>
      <c r="AB385" s="57">
        <v>36.270888999999997</v>
      </c>
      <c r="AC385" s="57">
        <v>264839100</v>
      </c>
      <c r="AR385" s="63">
        <v>42644</v>
      </c>
      <c r="AS385" s="62">
        <v>51.84</v>
      </c>
      <c r="AT385" s="62">
        <v>52.139999000000003</v>
      </c>
      <c r="AU385" s="62">
        <v>47.580002</v>
      </c>
      <c r="AV385" s="62">
        <v>48.099997999999999</v>
      </c>
      <c r="AW385" s="62">
        <v>38.525866999999998</v>
      </c>
      <c r="AX385" s="57">
        <v>297123000</v>
      </c>
      <c r="AY385" s="63">
        <v>42644</v>
      </c>
      <c r="AZ385" s="62">
        <v>42.689999</v>
      </c>
      <c r="BA385" s="62">
        <v>45.139999000000003</v>
      </c>
      <c r="BB385" s="62">
        <v>42.369999</v>
      </c>
      <c r="BC385" s="62">
        <v>44.759998000000003</v>
      </c>
      <c r="BD385" s="62">
        <v>38.788204</v>
      </c>
      <c r="BE385" s="57">
        <v>149768700</v>
      </c>
      <c r="CA385" s="63">
        <v>42644</v>
      </c>
      <c r="CB385" s="62">
        <v>39.779998999999997</v>
      </c>
      <c r="CC385" s="62">
        <v>43.880001</v>
      </c>
      <c r="CD385" s="62">
        <v>38.68</v>
      </c>
      <c r="CE385" s="62">
        <v>43.27</v>
      </c>
      <c r="CF385" s="62">
        <v>38.667167999999997</v>
      </c>
      <c r="CG385" s="57">
        <v>127475900</v>
      </c>
    </row>
    <row r="386" spans="2:85" x14ac:dyDescent="0.15">
      <c r="B386" s="63">
        <v>42675</v>
      </c>
      <c r="C386" s="57">
        <v>28.364999999999998</v>
      </c>
      <c r="D386" s="57">
        <v>28.442499000000002</v>
      </c>
      <c r="E386" s="57">
        <v>26.02</v>
      </c>
      <c r="F386" s="57">
        <v>27.629999000000002</v>
      </c>
      <c r="G386" s="57">
        <v>25.951357000000002</v>
      </c>
      <c r="H386" s="57">
        <v>2886220000</v>
      </c>
      <c r="I386" s="63">
        <v>42675</v>
      </c>
      <c r="J386" s="57">
        <v>16.559999000000001</v>
      </c>
      <c r="K386" s="57">
        <v>21.190000999999999</v>
      </c>
      <c r="L386" s="57">
        <v>16.280000999999999</v>
      </c>
      <c r="M386" s="57">
        <v>21.120000999999998</v>
      </c>
      <c r="N386" s="57">
        <v>19.192243999999999</v>
      </c>
      <c r="O386" s="57">
        <v>3121614500</v>
      </c>
      <c r="P386" s="63">
        <v>42675</v>
      </c>
      <c r="Q386" s="57">
        <v>66.769997000000004</v>
      </c>
      <c r="R386" s="57">
        <v>73.180000000000007</v>
      </c>
      <c r="S386" s="57">
        <v>65.029999000000004</v>
      </c>
      <c r="T386" s="57">
        <v>72.040001000000004</v>
      </c>
      <c r="U386" s="57">
        <v>67.049591000000007</v>
      </c>
      <c r="V386" s="57">
        <v>99527200</v>
      </c>
      <c r="W386" s="63">
        <v>42675</v>
      </c>
      <c r="X386" s="57">
        <v>42.400002000000001</v>
      </c>
      <c r="Y386" s="57">
        <v>42.98</v>
      </c>
      <c r="Z386" s="57">
        <v>40.349997999999999</v>
      </c>
      <c r="AA386" s="57">
        <v>40.349997999999999</v>
      </c>
      <c r="AB386" s="57">
        <v>34.517220000000002</v>
      </c>
      <c r="AC386" s="57">
        <v>316557000</v>
      </c>
      <c r="AR386" s="63">
        <v>42675</v>
      </c>
      <c r="AS386" s="62">
        <v>48.32</v>
      </c>
      <c r="AT386" s="62">
        <v>51.200001</v>
      </c>
      <c r="AU386" s="62">
        <v>46.009998000000003</v>
      </c>
      <c r="AV386" s="62">
        <v>49.900002000000001</v>
      </c>
      <c r="AW386" s="62">
        <v>40.423389</v>
      </c>
      <c r="AX386" s="57">
        <v>336168500</v>
      </c>
      <c r="AY386" s="63">
        <v>42675</v>
      </c>
      <c r="AZ386" s="62">
        <v>44.880001</v>
      </c>
      <c r="BA386" s="62">
        <v>49.77</v>
      </c>
      <c r="BB386" s="62">
        <v>43.830002</v>
      </c>
      <c r="BC386" s="62">
        <v>49.619999</v>
      </c>
      <c r="BD386" s="62">
        <v>42.999786</v>
      </c>
      <c r="BE386" s="57">
        <v>184570700</v>
      </c>
      <c r="CA386" s="63">
        <v>42675</v>
      </c>
      <c r="CB386" s="62">
        <v>43.450001</v>
      </c>
      <c r="CC386" s="62">
        <v>47.959999000000003</v>
      </c>
      <c r="CD386" s="62">
        <v>42.73</v>
      </c>
      <c r="CE386" s="62">
        <v>47.419998</v>
      </c>
      <c r="CF386" s="62">
        <v>42.560757000000002</v>
      </c>
      <c r="CG386" s="57">
        <v>143659300</v>
      </c>
    </row>
    <row r="387" spans="2:85" x14ac:dyDescent="0.15">
      <c r="B387" s="63">
        <v>42705</v>
      </c>
      <c r="C387" s="57">
        <v>27.592500999999999</v>
      </c>
      <c r="D387" s="57">
        <v>29.504999000000002</v>
      </c>
      <c r="E387" s="57">
        <v>27.0625</v>
      </c>
      <c r="F387" s="57">
        <v>28.954999999999998</v>
      </c>
      <c r="G387" s="57">
        <v>27.335484000000001</v>
      </c>
      <c r="H387" s="57">
        <v>2435086800</v>
      </c>
      <c r="I387" s="63">
        <v>42705</v>
      </c>
      <c r="J387" s="57">
        <v>21.42</v>
      </c>
      <c r="K387" s="57">
        <v>23.389999</v>
      </c>
      <c r="L387" s="57">
        <v>21.02</v>
      </c>
      <c r="M387" s="57">
        <v>22.1</v>
      </c>
      <c r="N387" s="57">
        <v>20.157302999999999</v>
      </c>
      <c r="O387" s="57">
        <v>2442427700</v>
      </c>
      <c r="P387" s="63">
        <v>42705</v>
      </c>
      <c r="Q387" s="57">
        <v>72.449996999999996</v>
      </c>
      <c r="R387" s="57">
        <v>75.739998</v>
      </c>
      <c r="S387" s="57">
        <v>71.430000000000007</v>
      </c>
      <c r="T387" s="57">
        <v>74.080001999999993</v>
      </c>
      <c r="U387" s="57">
        <v>68.948295999999999</v>
      </c>
      <c r="V387" s="57">
        <v>75948200</v>
      </c>
      <c r="W387" s="63">
        <v>42705</v>
      </c>
      <c r="X387" s="57">
        <v>40.310001</v>
      </c>
      <c r="Y387" s="57">
        <v>42.220001000000003</v>
      </c>
      <c r="Z387" s="57">
        <v>39.880001</v>
      </c>
      <c r="AA387" s="57">
        <v>41.459999000000003</v>
      </c>
      <c r="AB387" s="57">
        <v>35.766609000000003</v>
      </c>
      <c r="AC387" s="57">
        <v>283871000</v>
      </c>
      <c r="AR387" s="63">
        <v>42705</v>
      </c>
      <c r="AS387" s="62">
        <v>49.799999</v>
      </c>
      <c r="AT387" s="62">
        <v>53.900002000000001</v>
      </c>
      <c r="AU387" s="62">
        <v>49.310001</v>
      </c>
      <c r="AV387" s="62">
        <v>53.380001</v>
      </c>
      <c r="AW387" s="62">
        <v>43.242496000000003</v>
      </c>
      <c r="AX387" s="57">
        <v>256148900</v>
      </c>
      <c r="AY387" s="63">
        <v>42705</v>
      </c>
      <c r="AZ387" s="62">
        <v>49.810001</v>
      </c>
      <c r="BA387" s="62">
        <v>52.68</v>
      </c>
      <c r="BB387" s="62">
        <v>49.630001</v>
      </c>
      <c r="BC387" s="62">
        <v>51.369999</v>
      </c>
      <c r="BD387" s="62">
        <v>44.516308000000002</v>
      </c>
      <c r="BE387" s="57">
        <v>148392000</v>
      </c>
      <c r="CA387" s="63">
        <v>42705</v>
      </c>
      <c r="CB387" s="62">
        <v>47.669998</v>
      </c>
      <c r="CC387" s="62">
        <v>49.540000999999997</v>
      </c>
      <c r="CD387" s="62">
        <v>46.970001000000003</v>
      </c>
      <c r="CE387" s="62">
        <v>47.380001</v>
      </c>
      <c r="CF387" s="62">
        <v>42.524864000000001</v>
      </c>
      <c r="CG387" s="57">
        <v>122066800</v>
      </c>
    </row>
    <row r="388" spans="2:85" x14ac:dyDescent="0.15">
      <c r="B388" s="63">
        <v>42736</v>
      </c>
      <c r="C388" s="57">
        <v>28.950001</v>
      </c>
      <c r="D388" s="57">
        <v>30.610001</v>
      </c>
      <c r="E388" s="57">
        <v>28.690000999999999</v>
      </c>
      <c r="F388" s="57">
        <v>30.337499999999999</v>
      </c>
      <c r="G388" s="57">
        <v>28.640661000000001</v>
      </c>
      <c r="H388" s="57">
        <v>2252488000</v>
      </c>
      <c r="I388" s="63">
        <v>42736</v>
      </c>
      <c r="J388" s="57">
        <v>22.6</v>
      </c>
      <c r="K388" s="57">
        <v>23.549999</v>
      </c>
      <c r="L388" s="57">
        <v>22.01</v>
      </c>
      <c r="M388" s="57">
        <v>22.639999</v>
      </c>
      <c r="N388" s="57">
        <v>20.649830000000001</v>
      </c>
      <c r="O388" s="57">
        <v>1917358300</v>
      </c>
      <c r="P388" s="63">
        <v>42736</v>
      </c>
      <c r="Q388" s="57">
        <v>74.889999000000003</v>
      </c>
      <c r="R388" s="57">
        <v>78.019997000000004</v>
      </c>
      <c r="S388" s="57">
        <v>74.739998</v>
      </c>
      <c r="T388" s="57">
        <v>76.379997000000003</v>
      </c>
      <c r="U388" s="57">
        <v>71.088943</v>
      </c>
      <c r="V388" s="57">
        <v>103904900</v>
      </c>
      <c r="W388" s="63">
        <v>42736</v>
      </c>
      <c r="X388" s="57">
        <v>41.5</v>
      </c>
      <c r="Y388" s="57">
        <v>42.25</v>
      </c>
      <c r="Z388" s="57">
        <v>40.689999</v>
      </c>
      <c r="AA388" s="57">
        <v>41.57</v>
      </c>
      <c r="AB388" s="57">
        <v>35.861496000000002</v>
      </c>
      <c r="AC388" s="57">
        <v>240343500</v>
      </c>
      <c r="AR388" s="63">
        <v>42736</v>
      </c>
      <c r="AS388" s="62">
        <v>53.959999000000003</v>
      </c>
      <c r="AT388" s="62">
        <v>54.830002</v>
      </c>
      <c r="AU388" s="62">
        <v>48.509998000000003</v>
      </c>
      <c r="AV388" s="62">
        <v>49.009998000000003</v>
      </c>
      <c r="AW388" s="62">
        <v>39.702412000000002</v>
      </c>
      <c r="AX388" s="57">
        <v>361093900</v>
      </c>
      <c r="AY388" s="63">
        <v>42736</v>
      </c>
      <c r="AZ388" s="62">
        <v>51.619999</v>
      </c>
      <c r="BA388" s="62">
        <v>53.139999000000003</v>
      </c>
      <c r="BB388" s="62">
        <v>49.990001999999997</v>
      </c>
      <c r="BC388" s="62">
        <v>52.650002000000001</v>
      </c>
      <c r="BD388" s="62">
        <v>45.871062999999999</v>
      </c>
      <c r="BE388" s="57">
        <v>134674600</v>
      </c>
      <c r="CA388" s="63">
        <v>42736</v>
      </c>
      <c r="CB388" s="62">
        <v>48.029998999999997</v>
      </c>
      <c r="CC388" s="62">
        <v>48.959999000000003</v>
      </c>
      <c r="CD388" s="62">
        <v>43.849997999999999</v>
      </c>
      <c r="CE388" s="62">
        <v>44.73</v>
      </c>
      <c r="CF388" s="62">
        <v>40.146408000000001</v>
      </c>
      <c r="CG388" s="57">
        <v>133005200</v>
      </c>
    </row>
    <row r="389" spans="2:85" x14ac:dyDescent="0.15">
      <c r="B389" s="63">
        <v>42767</v>
      </c>
      <c r="C389" s="57">
        <v>31.7575</v>
      </c>
      <c r="D389" s="57">
        <v>34.369999</v>
      </c>
      <c r="E389" s="57">
        <v>31.752500999999999</v>
      </c>
      <c r="F389" s="57">
        <v>34.247501</v>
      </c>
      <c r="G389" s="57">
        <v>32.331974000000002</v>
      </c>
      <c r="H389" s="57">
        <v>2299874400</v>
      </c>
      <c r="I389" s="63">
        <v>42767</v>
      </c>
      <c r="J389" s="57">
        <v>22.969999000000001</v>
      </c>
      <c r="K389" s="57">
        <v>24.950001</v>
      </c>
      <c r="L389" s="57">
        <v>22.450001</v>
      </c>
      <c r="M389" s="57">
        <v>24.68</v>
      </c>
      <c r="N389" s="57">
        <v>22.510501999999999</v>
      </c>
      <c r="O389" s="57">
        <v>1866619200</v>
      </c>
      <c r="P389" s="63">
        <v>42767</v>
      </c>
      <c r="Q389" s="57">
        <v>76.849997999999999</v>
      </c>
      <c r="R389" s="57">
        <v>80.489998</v>
      </c>
      <c r="S389" s="57">
        <v>76.059997999999993</v>
      </c>
      <c r="T389" s="57">
        <v>80.059997999999993</v>
      </c>
      <c r="U389" s="57">
        <v>74.831817999999998</v>
      </c>
      <c r="V389" s="57">
        <v>65816600</v>
      </c>
      <c r="W389" s="63">
        <v>42767</v>
      </c>
      <c r="X389" s="57">
        <v>41.52</v>
      </c>
      <c r="Y389" s="57">
        <v>42.150002000000001</v>
      </c>
      <c r="Z389" s="57">
        <v>40.220001000000003</v>
      </c>
      <c r="AA389" s="57">
        <v>41.959999000000003</v>
      </c>
      <c r="AB389" s="57">
        <v>36.197941</v>
      </c>
      <c r="AC389" s="57">
        <v>333983800</v>
      </c>
      <c r="AR389" s="63">
        <v>42767</v>
      </c>
      <c r="AS389" s="62">
        <v>49.34</v>
      </c>
      <c r="AT389" s="62">
        <v>50.950001</v>
      </c>
      <c r="AU389" s="62">
        <v>47.799999</v>
      </c>
      <c r="AV389" s="62">
        <v>49.630001</v>
      </c>
      <c r="AW389" s="62">
        <v>40.634514000000003</v>
      </c>
      <c r="AX389" s="57">
        <v>323243700</v>
      </c>
      <c r="AY389" s="63">
        <v>42767</v>
      </c>
      <c r="AZ389" s="62">
        <v>53.16</v>
      </c>
      <c r="BA389" s="62">
        <v>55.509998000000003</v>
      </c>
      <c r="BB389" s="62">
        <v>52.529998999999997</v>
      </c>
      <c r="BC389" s="62">
        <v>55</v>
      </c>
      <c r="BD389" s="62">
        <v>47.918498999999997</v>
      </c>
      <c r="BE389" s="57">
        <v>123479700</v>
      </c>
      <c r="CA389" s="63">
        <v>42767</v>
      </c>
      <c r="CB389" s="62">
        <v>45.07</v>
      </c>
      <c r="CC389" s="62">
        <v>47.639999000000003</v>
      </c>
      <c r="CD389" s="62">
        <v>44.5</v>
      </c>
      <c r="CE389" s="62">
        <v>47.139999000000003</v>
      </c>
      <c r="CF389" s="62">
        <v>42.488971999999997</v>
      </c>
      <c r="CG389" s="57">
        <v>88679500</v>
      </c>
    </row>
    <row r="390" spans="2:85" x14ac:dyDescent="0.15">
      <c r="B390" s="63">
        <v>42795</v>
      </c>
      <c r="C390" s="57">
        <v>34.472499999999997</v>
      </c>
      <c r="D390" s="57">
        <v>36.125</v>
      </c>
      <c r="E390" s="57">
        <v>34.262501</v>
      </c>
      <c r="F390" s="57">
        <v>35.915000999999997</v>
      </c>
      <c r="G390" s="57">
        <v>34.053204000000001</v>
      </c>
      <c r="H390" s="57">
        <v>2246513600</v>
      </c>
      <c r="I390" s="63">
        <v>42795</v>
      </c>
      <c r="J390" s="57">
        <v>25.370000999999998</v>
      </c>
      <c r="K390" s="57">
        <v>25.799999</v>
      </c>
      <c r="L390" s="57">
        <v>22.16</v>
      </c>
      <c r="M390" s="57">
        <v>23.59</v>
      </c>
      <c r="N390" s="57">
        <v>21.516314999999999</v>
      </c>
      <c r="O390" s="57">
        <v>2336311300</v>
      </c>
      <c r="P390" s="63">
        <v>42795</v>
      </c>
      <c r="Q390" s="57">
        <v>81.050003000000004</v>
      </c>
      <c r="R390" s="57">
        <v>82</v>
      </c>
      <c r="S390" s="57">
        <v>76.669998000000007</v>
      </c>
      <c r="T390" s="57">
        <v>79.110000999999997</v>
      </c>
      <c r="U390" s="57">
        <v>73.943854999999999</v>
      </c>
      <c r="V390" s="57">
        <v>98700800</v>
      </c>
      <c r="W390" s="63">
        <v>42795</v>
      </c>
      <c r="X390" s="57">
        <v>42.009998000000003</v>
      </c>
      <c r="Y390" s="57">
        <v>42.700001</v>
      </c>
      <c r="Z390" s="57">
        <v>41.740001999999997</v>
      </c>
      <c r="AA390" s="57">
        <v>42.439999</v>
      </c>
      <c r="AB390" s="57">
        <v>36.612026</v>
      </c>
      <c r="AC390" s="57">
        <v>339185400</v>
      </c>
      <c r="AR390" s="63">
        <v>42795</v>
      </c>
      <c r="AS390" s="62">
        <v>49.560001</v>
      </c>
      <c r="AT390" s="62">
        <v>50.630001</v>
      </c>
      <c r="AU390" s="62">
        <v>48.669998</v>
      </c>
      <c r="AV390" s="62">
        <v>48.75</v>
      </c>
      <c r="AW390" s="62">
        <v>39.914009</v>
      </c>
      <c r="AX390" s="57">
        <v>287990200</v>
      </c>
      <c r="AY390" s="63">
        <v>42795</v>
      </c>
      <c r="AZ390" s="62">
        <v>55.869999</v>
      </c>
      <c r="BA390" s="62">
        <v>56.610000999999997</v>
      </c>
      <c r="BB390" s="62">
        <v>51.049999</v>
      </c>
      <c r="BC390" s="62">
        <v>51.5</v>
      </c>
      <c r="BD390" s="62">
        <v>44.869132999999998</v>
      </c>
      <c r="BE390" s="57">
        <v>172838500</v>
      </c>
      <c r="CA390" s="63">
        <v>42795</v>
      </c>
      <c r="CB390" s="62">
        <v>47.98</v>
      </c>
      <c r="CC390" s="62">
        <v>48.790000999999997</v>
      </c>
      <c r="CD390" s="62">
        <v>45.119999</v>
      </c>
      <c r="CE390" s="62">
        <v>47.23</v>
      </c>
      <c r="CF390" s="62">
        <v>42.570090999999998</v>
      </c>
      <c r="CG390" s="57">
        <v>109649600</v>
      </c>
    </row>
    <row r="391" spans="2:85" x14ac:dyDescent="0.15">
      <c r="B391" s="63">
        <v>42826</v>
      </c>
      <c r="C391" s="57">
        <v>35.927501999999997</v>
      </c>
      <c r="D391" s="57">
        <v>36.365001999999997</v>
      </c>
      <c r="E391" s="57">
        <v>35.014999000000003</v>
      </c>
      <c r="F391" s="57">
        <v>35.912497999999999</v>
      </c>
      <c r="G391" s="57">
        <v>34.050831000000002</v>
      </c>
      <c r="H391" s="57">
        <v>1493216400</v>
      </c>
      <c r="I391" s="63">
        <v>42826</v>
      </c>
      <c r="J391" s="57">
        <v>23.65</v>
      </c>
      <c r="K391" s="57">
        <v>24.35</v>
      </c>
      <c r="L391" s="57">
        <v>22.26</v>
      </c>
      <c r="M391" s="57">
        <v>23.34</v>
      </c>
      <c r="N391" s="57">
        <v>21.353187999999999</v>
      </c>
      <c r="O391" s="57">
        <v>1824451100</v>
      </c>
      <c r="P391" s="63">
        <v>42826</v>
      </c>
      <c r="Q391" s="57">
        <v>79.169998000000007</v>
      </c>
      <c r="R391" s="57">
        <v>81.400002000000001</v>
      </c>
      <c r="S391" s="57">
        <v>75.510002</v>
      </c>
      <c r="T391" s="57">
        <v>79.25</v>
      </c>
      <c r="U391" s="57">
        <v>74.074698999999995</v>
      </c>
      <c r="V391" s="57">
        <v>77893800</v>
      </c>
      <c r="W391" s="63">
        <v>42826</v>
      </c>
      <c r="X391" s="57">
        <v>42.580002</v>
      </c>
      <c r="Y391" s="57">
        <v>43.790000999999997</v>
      </c>
      <c r="Z391" s="57">
        <v>42.27</v>
      </c>
      <c r="AA391" s="57">
        <v>43.150002000000001</v>
      </c>
      <c r="AB391" s="57">
        <v>37.553085000000003</v>
      </c>
      <c r="AC391" s="57">
        <v>232465400</v>
      </c>
      <c r="AR391" s="63">
        <v>42826</v>
      </c>
      <c r="AS391" s="62">
        <v>48.73</v>
      </c>
      <c r="AT391" s="62">
        <v>49.549999</v>
      </c>
      <c r="AU391" s="62">
        <v>45.889999000000003</v>
      </c>
      <c r="AV391" s="62">
        <v>45.91</v>
      </c>
      <c r="AW391" s="62">
        <v>37.588768000000002</v>
      </c>
      <c r="AX391" s="57">
        <v>353224600</v>
      </c>
      <c r="AY391" s="63">
        <v>42826</v>
      </c>
      <c r="AZ391" s="62">
        <v>51.619999</v>
      </c>
      <c r="BA391" s="62">
        <v>52.619999</v>
      </c>
      <c r="BB391" s="62">
        <v>49.549999</v>
      </c>
      <c r="BC391" s="62">
        <v>51.279998999999997</v>
      </c>
      <c r="BD391" s="62">
        <v>44.916058</v>
      </c>
      <c r="BE391" s="57">
        <v>136565500</v>
      </c>
      <c r="CA391" s="63">
        <v>42826</v>
      </c>
      <c r="CB391" s="62">
        <v>47.23</v>
      </c>
      <c r="CC391" s="62">
        <v>48.07</v>
      </c>
      <c r="CD391" s="62">
        <v>45.889999000000003</v>
      </c>
      <c r="CE391" s="62">
        <v>47.060001</v>
      </c>
      <c r="CF391" s="62">
        <v>42.416862000000002</v>
      </c>
      <c r="CG391" s="57">
        <v>89043600</v>
      </c>
    </row>
    <row r="392" spans="2:85" x14ac:dyDescent="0.15">
      <c r="B392" s="63">
        <v>42856</v>
      </c>
      <c r="C392" s="57">
        <v>36.275002000000001</v>
      </c>
      <c r="D392" s="57">
        <v>39.162497999999999</v>
      </c>
      <c r="E392" s="57">
        <v>36.067501</v>
      </c>
      <c r="F392" s="57">
        <v>38.189999</v>
      </c>
      <c r="G392" s="57">
        <v>36.210273999999998</v>
      </c>
      <c r="H392" s="57">
        <v>2615927200</v>
      </c>
      <c r="I392" s="63">
        <v>42856</v>
      </c>
      <c r="J392" s="57">
        <v>23.52</v>
      </c>
      <c r="K392" s="57">
        <v>24.309999000000001</v>
      </c>
      <c r="L392" s="57">
        <v>22.09</v>
      </c>
      <c r="M392" s="57">
        <v>22.41</v>
      </c>
      <c r="N392" s="57">
        <v>20.502345999999999</v>
      </c>
      <c r="O392" s="57">
        <v>1637101600</v>
      </c>
      <c r="P392" s="63">
        <v>42856</v>
      </c>
      <c r="Q392" s="57">
        <v>79.220000999999996</v>
      </c>
      <c r="R392" s="57">
        <v>79.660004000000001</v>
      </c>
      <c r="S392" s="57">
        <v>75.970000999999996</v>
      </c>
      <c r="T392" s="57">
        <v>76.940002000000007</v>
      </c>
      <c r="U392" s="57">
        <v>72.210814999999997</v>
      </c>
      <c r="V392" s="57">
        <v>66075700</v>
      </c>
      <c r="W392" s="63">
        <v>42856</v>
      </c>
      <c r="X392" s="57">
        <v>43.150002000000001</v>
      </c>
      <c r="Y392" s="57">
        <v>45.700001</v>
      </c>
      <c r="Z392" s="57">
        <v>43.099997999999999</v>
      </c>
      <c r="AA392" s="57">
        <v>45.470001000000003</v>
      </c>
      <c r="AB392" s="57">
        <v>39.572163000000003</v>
      </c>
      <c r="AC392" s="57">
        <v>250453800</v>
      </c>
      <c r="AR392" s="63">
        <v>42856</v>
      </c>
      <c r="AS392" s="62">
        <v>46.060001</v>
      </c>
      <c r="AT392" s="62">
        <v>46.950001</v>
      </c>
      <c r="AU392" s="62">
        <v>44.459999000000003</v>
      </c>
      <c r="AV392" s="62">
        <v>46.639999000000003</v>
      </c>
      <c r="AW392" s="62">
        <v>38.642082000000002</v>
      </c>
      <c r="AX392" s="57">
        <v>329434100</v>
      </c>
      <c r="AY392" s="63">
        <v>42856</v>
      </c>
      <c r="AZ392" s="62">
        <v>51.549999</v>
      </c>
      <c r="BA392" s="62">
        <v>52.810001</v>
      </c>
      <c r="BB392" s="62">
        <v>50.099997999999999</v>
      </c>
      <c r="BC392" s="62">
        <v>50.889999000000003</v>
      </c>
      <c r="BD392" s="62">
        <v>44.574455</v>
      </c>
      <c r="BE392" s="57">
        <v>120961600</v>
      </c>
      <c r="CA392" s="63">
        <v>42856</v>
      </c>
      <c r="CB392" s="62">
        <v>47.25</v>
      </c>
      <c r="CC392" s="62">
        <v>47.93</v>
      </c>
      <c r="CD392" s="62">
        <v>46.060001</v>
      </c>
      <c r="CE392" s="62">
        <v>47.119999</v>
      </c>
      <c r="CF392" s="62">
        <v>42.642524999999999</v>
      </c>
      <c r="CG392" s="57">
        <v>106202400</v>
      </c>
    </row>
    <row r="393" spans="2:85" x14ac:dyDescent="0.15">
      <c r="B393" s="63">
        <v>42887</v>
      </c>
      <c r="C393" s="57">
        <v>38.292499999999997</v>
      </c>
      <c r="D393" s="57">
        <v>38.994999</v>
      </c>
      <c r="E393" s="57">
        <v>35.549999</v>
      </c>
      <c r="F393" s="57">
        <v>36.005001</v>
      </c>
      <c r="G393" s="57">
        <v>34.279442000000003</v>
      </c>
      <c r="H393" s="57">
        <v>2736712400</v>
      </c>
      <c r="I393" s="63">
        <v>42887</v>
      </c>
      <c r="J393" s="57">
        <v>22.48</v>
      </c>
      <c r="K393" s="57">
        <v>24.67</v>
      </c>
      <c r="L393" s="57">
        <v>22.07</v>
      </c>
      <c r="M393" s="57">
        <v>24.26</v>
      </c>
      <c r="N393" s="57">
        <v>22.267762999999999</v>
      </c>
      <c r="O393" s="57">
        <v>1768824400</v>
      </c>
      <c r="P393" s="63">
        <v>42887</v>
      </c>
      <c r="Q393" s="57">
        <v>77.230002999999996</v>
      </c>
      <c r="R393" s="57">
        <v>85.389999000000003</v>
      </c>
      <c r="S393" s="57">
        <v>76.949996999999996</v>
      </c>
      <c r="T393" s="57">
        <v>84.239998</v>
      </c>
      <c r="U393" s="57">
        <v>79.062126000000006</v>
      </c>
      <c r="V393" s="57">
        <v>77500300</v>
      </c>
      <c r="W393" s="63">
        <v>42887</v>
      </c>
      <c r="X393" s="57">
        <v>45.450001</v>
      </c>
      <c r="Y393" s="57">
        <v>46.060001</v>
      </c>
      <c r="Z393" s="57">
        <v>44.650002000000001</v>
      </c>
      <c r="AA393" s="57">
        <v>44.849997999999999</v>
      </c>
      <c r="AB393" s="57">
        <v>39.032573999999997</v>
      </c>
      <c r="AC393" s="57">
        <v>241609300</v>
      </c>
      <c r="AR393" s="63">
        <v>42887</v>
      </c>
      <c r="AS393" s="62">
        <v>46.709999000000003</v>
      </c>
      <c r="AT393" s="62">
        <v>47.5</v>
      </c>
      <c r="AU393" s="62">
        <v>44.360000999999997</v>
      </c>
      <c r="AV393" s="62">
        <v>44.66</v>
      </c>
      <c r="AW393" s="62">
        <v>37.001617000000003</v>
      </c>
      <c r="AX393" s="57">
        <v>304900900</v>
      </c>
      <c r="AY393" s="63">
        <v>42887</v>
      </c>
      <c r="AZ393" s="62">
        <v>51.16</v>
      </c>
      <c r="BA393" s="62">
        <v>53.459999000000003</v>
      </c>
      <c r="BB393" s="62">
        <v>50.580002</v>
      </c>
      <c r="BC393" s="62">
        <v>51.919998</v>
      </c>
      <c r="BD393" s="62">
        <v>45.476630999999998</v>
      </c>
      <c r="BE393" s="57">
        <v>146979400</v>
      </c>
      <c r="CA393" s="63">
        <v>42887</v>
      </c>
      <c r="CB393" s="62">
        <v>47.209999000000003</v>
      </c>
      <c r="CC393" s="62">
        <v>51.59</v>
      </c>
      <c r="CD393" s="62">
        <v>46.77</v>
      </c>
      <c r="CE393" s="62">
        <v>51.02</v>
      </c>
      <c r="CF393" s="62">
        <v>46.171931999999998</v>
      </c>
      <c r="CG393" s="57">
        <v>99075000</v>
      </c>
    </row>
    <row r="394" spans="2:85" x14ac:dyDescent="0.15">
      <c r="B394" s="63">
        <v>42917</v>
      </c>
      <c r="C394" s="57">
        <v>36.220001000000003</v>
      </c>
      <c r="D394" s="57">
        <v>38.497501</v>
      </c>
      <c r="E394" s="57">
        <v>35.602500999999997</v>
      </c>
      <c r="F394" s="57">
        <v>37.182499</v>
      </c>
      <c r="G394" s="57">
        <v>35.400517000000001</v>
      </c>
      <c r="H394" s="57">
        <v>1688047600</v>
      </c>
      <c r="I394" s="63">
        <v>42917</v>
      </c>
      <c r="J394" s="57">
        <v>24.459999</v>
      </c>
      <c r="K394" s="57">
        <v>25.110001</v>
      </c>
      <c r="L394" s="57">
        <v>23.610001</v>
      </c>
      <c r="M394" s="57">
        <v>24.120000999999998</v>
      </c>
      <c r="N394" s="57">
        <v>22.139265000000002</v>
      </c>
      <c r="O394" s="57">
        <v>1385076400</v>
      </c>
      <c r="P394" s="63">
        <v>42917</v>
      </c>
      <c r="Q394" s="57">
        <v>84.690002000000007</v>
      </c>
      <c r="R394" s="57">
        <v>86.279999000000004</v>
      </c>
      <c r="S394" s="57">
        <v>83.330001999999993</v>
      </c>
      <c r="T394" s="57">
        <v>85.230002999999996</v>
      </c>
      <c r="U394" s="57">
        <v>79.991271999999995</v>
      </c>
      <c r="V394" s="57">
        <v>71355200</v>
      </c>
      <c r="W394" s="63">
        <v>42917</v>
      </c>
      <c r="X394" s="57">
        <v>45.110000999999997</v>
      </c>
      <c r="Y394" s="57">
        <v>46.43</v>
      </c>
      <c r="Z394" s="57">
        <v>44.150002000000001</v>
      </c>
      <c r="AA394" s="57">
        <v>45.84</v>
      </c>
      <c r="AB394" s="57">
        <v>40.222481000000002</v>
      </c>
      <c r="AC394" s="57">
        <v>195369200</v>
      </c>
      <c r="AR394" s="63">
        <v>42917</v>
      </c>
      <c r="AS394" s="62">
        <v>44.610000999999997</v>
      </c>
      <c r="AT394" s="62">
        <v>48.57</v>
      </c>
      <c r="AU394" s="62">
        <v>42.799999</v>
      </c>
      <c r="AV394" s="62">
        <v>48.400002000000001</v>
      </c>
      <c r="AW394" s="62">
        <v>40.100276999999998</v>
      </c>
      <c r="AX394" s="57">
        <v>324789200</v>
      </c>
      <c r="AY394" s="63">
        <v>42917</v>
      </c>
      <c r="AZ394" s="62">
        <v>52.150002000000001</v>
      </c>
      <c r="BA394" s="62">
        <v>53.709999000000003</v>
      </c>
      <c r="BB394" s="62">
        <v>51.400002000000001</v>
      </c>
      <c r="BC394" s="62">
        <v>52.779998999999997</v>
      </c>
      <c r="BD394" s="62">
        <v>46.483021000000001</v>
      </c>
      <c r="BE394" s="57">
        <v>115726600</v>
      </c>
      <c r="CA394" s="63">
        <v>42917</v>
      </c>
      <c r="CB394" s="62">
        <v>51.310001</v>
      </c>
      <c r="CC394" s="62">
        <v>54.59</v>
      </c>
      <c r="CD394" s="62">
        <v>51.139999000000003</v>
      </c>
      <c r="CE394" s="62">
        <v>53.029998999999997</v>
      </c>
      <c r="CF394" s="62">
        <v>47.990935999999998</v>
      </c>
      <c r="CG394" s="57">
        <v>86299400</v>
      </c>
    </row>
    <row r="395" spans="2:85" x14ac:dyDescent="0.15">
      <c r="B395" s="63">
        <v>42948</v>
      </c>
      <c r="C395" s="57">
        <v>37.275002000000001</v>
      </c>
      <c r="D395" s="57">
        <v>41.130001</v>
      </c>
      <c r="E395" s="57">
        <v>37.102500999999997</v>
      </c>
      <c r="F395" s="57">
        <v>41</v>
      </c>
      <c r="G395" s="57">
        <v>39.035057000000002</v>
      </c>
      <c r="H395" s="57">
        <v>2644276000</v>
      </c>
      <c r="I395" s="63">
        <v>42948</v>
      </c>
      <c r="J395" s="57">
        <v>24.290001</v>
      </c>
      <c r="K395" s="57">
        <v>25.35</v>
      </c>
      <c r="L395" s="57">
        <v>23.120000999999998</v>
      </c>
      <c r="M395" s="57">
        <v>23.889999</v>
      </c>
      <c r="N395" s="57">
        <v>21.928148</v>
      </c>
      <c r="O395" s="57">
        <v>1354317600</v>
      </c>
      <c r="P395" s="63">
        <v>42948</v>
      </c>
      <c r="Q395" s="57">
        <v>85.720000999999996</v>
      </c>
      <c r="R395" s="57">
        <v>87.779999000000004</v>
      </c>
      <c r="S395" s="57">
        <v>83.970000999999996</v>
      </c>
      <c r="T395" s="57">
        <v>86.099997999999999</v>
      </c>
      <c r="U395" s="57">
        <v>81.112815999999995</v>
      </c>
      <c r="V395" s="57">
        <v>66408400</v>
      </c>
      <c r="W395" s="63">
        <v>42948</v>
      </c>
      <c r="X395" s="57">
        <v>45.970001000000003</v>
      </c>
      <c r="Y395" s="57">
        <v>46.34</v>
      </c>
      <c r="Z395" s="57">
        <v>45.25</v>
      </c>
      <c r="AA395" s="57">
        <v>45.549999</v>
      </c>
      <c r="AB395" s="57">
        <v>39.968024999999997</v>
      </c>
      <c r="AC395" s="57">
        <v>208673800</v>
      </c>
      <c r="AR395" s="63">
        <v>42948</v>
      </c>
      <c r="AS395" s="62">
        <v>48.68</v>
      </c>
      <c r="AT395" s="62">
        <v>49.630001</v>
      </c>
      <c r="AU395" s="62">
        <v>47.509998000000003</v>
      </c>
      <c r="AV395" s="62">
        <v>47.970001000000003</v>
      </c>
      <c r="AW395" s="62">
        <v>40.265255000000003</v>
      </c>
      <c r="AX395" s="57">
        <v>291245600</v>
      </c>
      <c r="AY395" s="63">
        <v>42948</v>
      </c>
      <c r="AZ395" s="62">
        <v>52.959999000000003</v>
      </c>
      <c r="BA395" s="62">
        <v>53.650002000000001</v>
      </c>
      <c r="BB395" s="62">
        <v>51.169998</v>
      </c>
      <c r="BC395" s="62">
        <v>51.25</v>
      </c>
      <c r="BD395" s="62">
        <v>45.135562999999998</v>
      </c>
      <c r="BE395" s="57">
        <v>99784000</v>
      </c>
      <c r="CA395" s="63">
        <v>42948</v>
      </c>
      <c r="CB395" s="62">
        <v>53.349997999999999</v>
      </c>
      <c r="CC395" s="62">
        <v>54.290000999999997</v>
      </c>
      <c r="CD395" s="62">
        <v>51.41</v>
      </c>
      <c r="CE395" s="62">
        <v>52.279998999999997</v>
      </c>
      <c r="CF395" s="62">
        <v>47.527996000000002</v>
      </c>
      <c r="CG395" s="57">
        <v>92966300</v>
      </c>
    </row>
    <row r="396" spans="2:85" x14ac:dyDescent="0.15">
      <c r="B396" s="63">
        <v>42979</v>
      </c>
      <c r="C396" s="57">
        <v>41.200001</v>
      </c>
      <c r="D396" s="57">
        <v>41.235000999999997</v>
      </c>
      <c r="E396" s="57">
        <v>37.290000999999997</v>
      </c>
      <c r="F396" s="57">
        <v>38.529998999999997</v>
      </c>
      <c r="G396" s="57">
        <v>36.827488000000002</v>
      </c>
      <c r="H396" s="57">
        <v>2721496400</v>
      </c>
      <c r="I396" s="63">
        <v>42979</v>
      </c>
      <c r="J396" s="57">
        <v>23.9</v>
      </c>
      <c r="K396" s="57">
        <v>25.639999</v>
      </c>
      <c r="L396" s="57">
        <v>22.75</v>
      </c>
      <c r="M396" s="57">
        <v>25.34</v>
      </c>
      <c r="N396" s="57">
        <v>23.378046000000001</v>
      </c>
      <c r="O396" s="57">
        <v>1481992500</v>
      </c>
      <c r="P396" s="63">
        <v>42979</v>
      </c>
      <c r="Q396" s="57">
        <v>86.309997999999993</v>
      </c>
      <c r="R396" s="57">
        <v>90.769997000000004</v>
      </c>
      <c r="S396" s="57">
        <v>84.019997000000004</v>
      </c>
      <c r="T396" s="57">
        <v>90.459998999999996</v>
      </c>
      <c r="U396" s="57">
        <v>85.220268000000004</v>
      </c>
      <c r="V396" s="57">
        <v>64969800</v>
      </c>
      <c r="W396" s="63">
        <v>42979</v>
      </c>
      <c r="X396" s="57">
        <v>45.639999000000003</v>
      </c>
      <c r="Y396" s="57">
        <v>46.98</v>
      </c>
      <c r="Z396" s="57">
        <v>44.380001</v>
      </c>
      <c r="AA396" s="57">
        <v>45.009998000000003</v>
      </c>
      <c r="AB396" s="57">
        <v>39.494194</v>
      </c>
      <c r="AC396" s="57">
        <v>197449400</v>
      </c>
      <c r="AR396" s="63">
        <v>42979</v>
      </c>
      <c r="AS396" s="62">
        <v>48.02</v>
      </c>
      <c r="AT396" s="62">
        <v>50.32</v>
      </c>
      <c r="AU396" s="62">
        <v>45.709999000000003</v>
      </c>
      <c r="AV396" s="62">
        <v>49.490001999999997</v>
      </c>
      <c r="AW396" s="62">
        <v>41.541119000000002</v>
      </c>
      <c r="AX396" s="57">
        <v>302316600</v>
      </c>
      <c r="AY396" s="63">
        <v>42979</v>
      </c>
      <c r="AZ396" s="62">
        <v>51.380001</v>
      </c>
      <c r="BA396" s="62">
        <v>54.349997999999999</v>
      </c>
      <c r="BB396" s="62">
        <v>49.540000999999997</v>
      </c>
      <c r="BC396" s="62">
        <v>53.59</v>
      </c>
      <c r="BD396" s="62">
        <v>47.196381000000002</v>
      </c>
      <c r="BE396" s="57">
        <v>113567900</v>
      </c>
      <c r="CA396" s="63">
        <v>42979</v>
      </c>
      <c r="CB396" s="62">
        <v>52.450001</v>
      </c>
      <c r="CC396" s="62">
        <v>53.32</v>
      </c>
      <c r="CD396" s="62">
        <v>50.150002000000001</v>
      </c>
      <c r="CE396" s="62">
        <v>53.02</v>
      </c>
      <c r="CF396" s="62">
        <v>48.200733</v>
      </c>
      <c r="CG396" s="57">
        <v>71511400</v>
      </c>
    </row>
    <row r="397" spans="2:85" x14ac:dyDescent="0.15">
      <c r="B397" s="63">
        <v>43009</v>
      </c>
      <c r="C397" s="57">
        <v>38.564999</v>
      </c>
      <c r="D397" s="57">
        <v>42.412497999999999</v>
      </c>
      <c r="E397" s="57">
        <v>38.115001999999997</v>
      </c>
      <c r="F397" s="57">
        <v>42.259998000000003</v>
      </c>
      <c r="G397" s="57">
        <v>40.392676999999999</v>
      </c>
      <c r="H397" s="57">
        <v>2017165200</v>
      </c>
      <c r="I397" s="63">
        <v>43009</v>
      </c>
      <c r="J397" s="57">
        <v>25.459999</v>
      </c>
      <c r="K397" s="57">
        <v>27.98</v>
      </c>
      <c r="L397" s="57">
        <v>25.120000999999998</v>
      </c>
      <c r="M397" s="57">
        <v>27.389999</v>
      </c>
      <c r="N397" s="57">
        <v>25.269324999999998</v>
      </c>
      <c r="O397" s="57">
        <v>1380163100</v>
      </c>
      <c r="P397" s="63">
        <v>43009</v>
      </c>
      <c r="Q397" s="57">
        <v>90.440002000000007</v>
      </c>
      <c r="R397" s="57">
        <v>96.120002999999997</v>
      </c>
      <c r="S397" s="57">
        <v>90.040001000000004</v>
      </c>
      <c r="T397" s="57">
        <v>95.519997000000004</v>
      </c>
      <c r="U397" s="57">
        <v>89.987166999999999</v>
      </c>
      <c r="V397" s="57">
        <v>77019400</v>
      </c>
      <c r="W397" s="63">
        <v>43009</v>
      </c>
      <c r="X397" s="57">
        <v>45.049999</v>
      </c>
      <c r="Y397" s="57">
        <v>46.790000999999997</v>
      </c>
      <c r="Z397" s="57">
        <v>44.75</v>
      </c>
      <c r="AA397" s="57">
        <v>45.98</v>
      </c>
      <c r="AB397" s="57">
        <v>40.666355000000003</v>
      </c>
      <c r="AC397" s="57">
        <v>192361800</v>
      </c>
      <c r="AR397" s="63">
        <v>43009</v>
      </c>
      <c r="AS397" s="62">
        <v>49.389999000000003</v>
      </c>
      <c r="AT397" s="62">
        <v>51.18</v>
      </c>
      <c r="AU397" s="62">
        <v>47.419998</v>
      </c>
      <c r="AV397" s="62">
        <v>47.869999</v>
      </c>
      <c r="AW397" s="62">
        <v>40.181313000000003</v>
      </c>
      <c r="AX397" s="57">
        <v>329044000</v>
      </c>
      <c r="AY397" s="63">
        <v>43009</v>
      </c>
      <c r="AZ397" s="62">
        <v>53.290000999999997</v>
      </c>
      <c r="BA397" s="62">
        <v>54.82</v>
      </c>
      <c r="BB397" s="62">
        <v>52.34</v>
      </c>
      <c r="BC397" s="62">
        <v>54.380001</v>
      </c>
      <c r="BD397" s="62">
        <v>48.158943000000001</v>
      </c>
      <c r="BE397" s="57">
        <v>125305000</v>
      </c>
      <c r="CA397" s="63">
        <v>43009</v>
      </c>
      <c r="CB397" s="62">
        <v>52.91</v>
      </c>
      <c r="CC397" s="62">
        <v>55.290000999999997</v>
      </c>
      <c r="CD397" s="62">
        <v>51.369999</v>
      </c>
      <c r="CE397" s="62">
        <v>51.450001</v>
      </c>
      <c r="CF397" s="62">
        <v>46.773434000000002</v>
      </c>
      <c r="CG397" s="57">
        <v>85145000</v>
      </c>
    </row>
    <row r="398" spans="2:85" x14ac:dyDescent="0.15">
      <c r="B398" s="63">
        <v>43040</v>
      </c>
      <c r="C398" s="57">
        <v>42.467498999999997</v>
      </c>
      <c r="D398" s="57">
        <v>44.060001</v>
      </c>
      <c r="E398" s="57">
        <v>41.32</v>
      </c>
      <c r="F398" s="57">
        <v>42.962502000000001</v>
      </c>
      <c r="G398" s="57">
        <v>41.064132999999998</v>
      </c>
      <c r="H398" s="57">
        <v>2402653600</v>
      </c>
      <c r="I398" s="63">
        <v>43040</v>
      </c>
      <c r="J398" s="57">
        <v>27.639999</v>
      </c>
      <c r="K398" s="57">
        <v>28.719999000000001</v>
      </c>
      <c r="L398" s="57">
        <v>25.809999000000001</v>
      </c>
      <c r="M398" s="57">
        <v>28.17</v>
      </c>
      <c r="N398" s="57">
        <v>25.988935000000001</v>
      </c>
      <c r="O398" s="57">
        <v>1350989400</v>
      </c>
      <c r="P398" s="63">
        <v>43040</v>
      </c>
      <c r="Q398" s="57">
        <v>96.290001000000004</v>
      </c>
      <c r="R398" s="57">
        <v>98.489998</v>
      </c>
      <c r="S398" s="57">
        <v>92.779999000000004</v>
      </c>
      <c r="T398" s="57">
        <v>97.709998999999996</v>
      </c>
      <c r="U398" s="57">
        <v>92.405677999999995</v>
      </c>
      <c r="V398" s="57">
        <v>61227900</v>
      </c>
      <c r="W398" s="63">
        <v>43040</v>
      </c>
      <c r="X398" s="57">
        <v>45.75</v>
      </c>
      <c r="Y398" s="57">
        <v>47.48</v>
      </c>
      <c r="Z398" s="57">
        <v>45.029998999999997</v>
      </c>
      <c r="AA398" s="57">
        <v>45.77</v>
      </c>
      <c r="AB398" s="57">
        <v>40.480618</v>
      </c>
      <c r="AC398" s="57">
        <v>217681900</v>
      </c>
      <c r="AR398" s="63">
        <v>43040</v>
      </c>
      <c r="AS398" s="62">
        <v>48.150002000000001</v>
      </c>
      <c r="AT398" s="62">
        <v>51.09</v>
      </c>
      <c r="AU398" s="62">
        <v>43.970001000000003</v>
      </c>
      <c r="AV398" s="62">
        <v>50.889999000000003</v>
      </c>
      <c r="AW398" s="62">
        <v>43.228703000000003</v>
      </c>
      <c r="AX398" s="57">
        <v>391576100</v>
      </c>
      <c r="AY398" s="63">
        <v>43040</v>
      </c>
      <c r="AZ398" s="62">
        <v>54.580002</v>
      </c>
      <c r="BA398" s="62">
        <v>55.919998</v>
      </c>
      <c r="BB398" s="62">
        <v>51.139999000000003</v>
      </c>
      <c r="BC398" s="62">
        <v>55.150002000000001</v>
      </c>
      <c r="BD398" s="62">
        <v>48.840851000000001</v>
      </c>
      <c r="BE398" s="57">
        <v>113313300</v>
      </c>
      <c r="CA398" s="63">
        <v>43040</v>
      </c>
      <c r="CB398" s="62">
        <v>51.669998</v>
      </c>
      <c r="CC398" s="62">
        <v>55.279998999999997</v>
      </c>
      <c r="CD398" s="62">
        <v>50.529998999999997</v>
      </c>
      <c r="CE398" s="62">
        <v>54.740001999999997</v>
      </c>
      <c r="CF398" s="62">
        <v>49.994514000000002</v>
      </c>
      <c r="CG398" s="57">
        <v>97771100</v>
      </c>
    </row>
    <row r="399" spans="2:85" x14ac:dyDescent="0.15">
      <c r="B399" s="63">
        <v>43070</v>
      </c>
      <c r="C399" s="57">
        <v>42.487499</v>
      </c>
      <c r="D399" s="57">
        <v>44.299999</v>
      </c>
      <c r="E399" s="57">
        <v>41.615001999999997</v>
      </c>
      <c r="F399" s="57">
        <v>42.307499</v>
      </c>
      <c r="G399" s="57">
        <v>40.583443000000003</v>
      </c>
      <c r="H399" s="57">
        <v>2124735200</v>
      </c>
      <c r="I399" s="63">
        <v>43070</v>
      </c>
      <c r="J399" s="57">
        <v>28.25</v>
      </c>
      <c r="K399" s="57">
        <v>30.030000999999999</v>
      </c>
      <c r="L399" s="57">
        <v>27.5</v>
      </c>
      <c r="M399" s="57">
        <v>29.52</v>
      </c>
      <c r="N399" s="57">
        <v>27.350463999999999</v>
      </c>
      <c r="O399" s="57">
        <v>1494582400</v>
      </c>
      <c r="P399" s="63">
        <v>43070</v>
      </c>
      <c r="Q399" s="57">
        <v>98.080001999999993</v>
      </c>
      <c r="R399" s="57">
        <v>100.529999</v>
      </c>
      <c r="S399" s="57">
        <v>95.849997999999999</v>
      </c>
      <c r="T399" s="57">
        <v>99.309997999999993</v>
      </c>
      <c r="U399" s="57">
        <v>93.918839000000006</v>
      </c>
      <c r="V399" s="57">
        <v>65046400</v>
      </c>
      <c r="W399" s="63">
        <v>43070</v>
      </c>
      <c r="X399" s="57">
        <v>45.799999</v>
      </c>
      <c r="Y399" s="57">
        <v>46.48</v>
      </c>
      <c r="Z399" s="57">
        <v>44.919998</v>
      </c>
      <c r="AA399" s="57">
        <v>45.880001</v>
      </c>
      <c r="AB399" s="57">
        <v>40.910590999999997</v>
      </c>
      <c r="AC399" s="57">
        <v>207945400</v>
      </c>
      <c r="AR399" s="63">
        <v>43070</v>
      </c>
      <c r="AS399" s="62">
        <v>50.900002000000001</v>
      </c>
      <c r="AT399" s="62">
        <v>53.689999</v>
      </c>
      <c r="AU399" s="62">
        <v>50.200001</v>
      </c>
      <c r="AV399" s="62">
        <v>52.93</v>
      </c>
      <c r="AW399" s="62">
        <v>44.961590000000001</v>
      </c>
      <c r="AX399" s="57">
        <v>305509400</v>
      </c>
      <c r="AY399" s="63">
        <v>43070</v>
      </c>
      <c r="AZ399" s="62">
        <v>55.23</v>
      </c>
      <c r="BA399" s="62">
        <v>56.43</v>
      </c>
      <c r="BB399" s="62">
        <v>53.580002</v>
      </c>
      <c r="BC399" s="62">
        <v>53.580002</v>
      </c>
      <c r="BD399" s="62">
        <v>47.450462000000002</v>
      </c>
      <c r="BE399" s="57">
        <v>103318200</v>
      </c>
      <c r="CA399" s="63">
        <v>43070</v>
      </c>
      <c r="CB399" s="62">
        <v>54.919998</v>
      </c>
      <c r="CC399" s="62">
        <v>55.400002000000001</v>
      </c>
      <c r="CD399" s="62">
        <v>53.68</v>
      </c>
      <c r="CE399" s="62">
        <v>53.860000999999997</v>
      </c>
      <c r="CF399" s="62">
        <v>49.190810999999997</v>
      </c>
      <c r="CG399" s="57">
        <v>83164300</v>
      </c>
    </row>
    <row r="400" spans="2:85" x14ac:dyDescent="0.15">
      <c r="B400" s="63">
        <v>43101</v>
      </c>
      <c r="C400" s="57">
        <v>42.540000999999997</v>
      </c>
      <c r="D400" s="57">
        <v>45.025002000000001</v>
      </c>
      <c r="E400" s="57">
        <v>41.174999</v>
      </c>
      <c r="F400" s="57">
        <v>41.857498</v>
      </c>
      <c r="G400" s="57">
        <v>40.151786999999999</v>
      </c>
      <c r="H400" s="57">
        <v>2638717600</v>
      </c>
      <c r="I400" s="63">
        <v>43101</v>
      </c>
      <c r="J400" s="57">
        <v>29.75</v>
      </c>
      <c r="K400" s="57">
        <v>32.450001</v>
      </c>
      <c r="L400" s="57">
        <v>29.610001</v>
      </c>
      <c r="M400" s="57">
        <v>32</v>
      </c>
      <c r="N400" s="57">
        <v>29.648202999999999</v>
      </c>
      <c r="O400" s="57">
        <v>1413714500</v>
      </c>
      <c r="P400" s="63">
        <v>43101</v>
      </c>
      <c r="Q400" s="57">
        <v>99.730002999999996</v>
      </c>
      <c r="R400" s="57">
        <v>102.389999</v>
      </c>
      <c r="S400" s="57">
        <v>96.349997999999999</v>
      </c>
      <c r="T400" s="57">
        <v>99.400002000000001</v>
      </c>
      <c r="U400" s="57">
        <v>94.003936999999993</v>
      </c>
      <c r="V400" s="57">
        <v>81900600</v>
      </c>
      <c r="W400" s="63">
        <v>43101</v>
      </c>
      <c r="X400" s="57">
        <v>45.91</v>
      </c>
      <c r="Y400" s="57">
        <v>48.619999</v>
      </c>
      <c r="Z400" s="57">
        <v>45.34</v>
      </c>
      <c r="AA400" s="57">
        <v>47.59</v>
      </c>
      <c r="AB400" s="57">
        <v>42.435367999999997</v>
      </c>
      <c r="AC400" s="57">
        <v>256417300</v>
      </c>
      <c r="AR400" s="63">
        <v>43101</v>
      </c>
      <c r="AS400" s="62">
        <v>53.16</v>
      </c>
      <c r="AT400" s="62">
        <v>54.77</v>
      </c>
      <c r="AU400" s="62">
        <v>51.150002000000001</v>
      </c>
      <c r="AV400" s="62">
        <v>54.07</v>
      </c>
      <c r="AW400" s="62">
        <v>45.929974000000001</v>
      </c>
      <c r="AX400" s="57">
        <v>378149400</v>
      </c>
      <c r="AY400" s="63">
        <v>43101</v>
      </c>
      <c r="AZ400" s="62">
        <v>54.049999</v>
      </c>
      <c r="BA400" s="62">
        <v>58.5</v>
      </c>
      <c r="BB400" s="62">
        <v>53.790000999999997</v>
      </c>
      <c r="BC400" s="62">
        <v>57.139999000000003</v>
      </c>
      <c r="BD400" s="62">
        <v>50.885520999999997</v>
      </c>
      <c r="BE400" s="57">
        <v>144678600</v>
      </c>
      <c r="CA400" s="63">
        <v>43101</v>
      </c>
      <c r="CB400" s="62">
        <v>54.27</v>
      </c>
      <c r="CC400" s="62">
        <v>58.990001999999997</v>
      </c>
      <c r="CD400" s="62">
        <v>53.66</v>
      </c>
      <c r="CE400" s="62">
        <v>56.700001</v>
      </c>
      <c r="CF400" s="62">
        <v>51.784607000000001</v>
      </c>
      <c r="CG400" s="57">
        <v>96512100</v>
      </c>
    </row>
    <row r="401" spans="2:85" x14ac:dyDescent="0.15">
      <c r="B401" s="63">
        <v>43132</v>
      </c>
      <c r="C401" s="57">
        <v>41.792499999999997</v>
      </c>
      <c r="D401" s="57">
        <v>45.154998999999997</v>
      </c>
      <c r="E401" s="57">
        <v>37.560001</v>
      </c>
      <c r="F401" s="57">
        <v>44.529998999999997</v>
      </c>
      <c r="G401" s="57">
        <v>42.71537</v>
      </c>
      <c r="H401" s="57">
        <v>3711577200</v>
      </c>
      <c r="I401" s="63">
        <v>43132</v>
      </c>
      <c r="J401" s="57">
        <v>32</v>
      </c>
      <c r="K401" s="57">
        <v>32.849997999999999</v>
      </c>
      <c r="L401" s="57">
        <v>29.129999000000002</v>
      </c>
      <c r="M401" s="57">
        <v>32.099997999999999</v>
      </c>
      <c r="N401" s="57">
        <v>29.740849999999998</v>
      </c>
      <c r="O401" s="57">
        <v>1705884000</v>
      </c>
      <c r="P401" s="63">
        <v>43132</v>
      </c>
      <c r="Q401" s="57">
        <v>98.949996999999996</v>
      </c>
      <c r="R401" s="57">
        <v>102.120003</v>
      </c>
      <c r="S401" s="57">
        <v>87.540001000000004</v>
      </c>
      <c r="T401" s="57">
        <v>97.510002</v>
      </c>
      <c r="U401" s="57">
        <v>92.541923999999995</v>
      </c>
      <c r="V401" s="57">
        <v>88312400</v>
      </c>
      <c r="W401" s="63">
        <v>43132</v>
      </c>
      <c r="X401" s="57">
        <v>47.41</v>
      </c>
      <c r="Y401" s="57">
        <v>47.73</v>
      </c>
      <c r="Z401" s="57">
        <v>42.189999</v>
      </c>
      <c r="AA401" s="57">
        <v>43.220001000000003</v>
      </c>
      <c r="AB401" s="57">
        <v>38.538699999999999</v>
      </c>
      <c r="AC401" s="57">
        <v>292809500</v>
      </c>
      <c r="AR401" s="63">
        <v>43132</v>
      </c>
      <c r="AS401" s="62">
        <v>54.490001999999997</v>
      </c>
      <c r="AT401" s="62">
        <v>54.75</v>
      </c>
      <c r="AU401" s="62">
        <v>47.540000999999997</v>
      </c>
      <c r="AV401" s="62">
        <v>47.740001999999997</v>
      </c>
      <c r="AW401" s="62">
        <v>41.01482</v>
      </c>
      <c r="AX401" s="57">
        <v>391625300</v>
      </c>
      <c r="AY401" s="63">
        <v>43132</v>
      </c>
      <c r="AZ401" s="62">
        <v>56.93</v>
      </c>
      <c r="BA401" s="62">
        <v>57.799999</v>
      </c>
      <c r="BB401" s="62">
        <v>51.869999</v>
      </c>
      <c r="BC401" s="62">
        <v>54.360000999999997</v>
      </c>
      <c r="BD401" s="62">
        <v>48.409824</v>
      </c>
      <c r="BE401" s="57">
        <v>149613100</v>
      </c>
      <c r="CA401" s="63">
        <v>43132</v>
      </c>
      <c r="CB401" s="62">
        <v>56.68</v>
      </c>
      <c r="CC401" s="62">
        <v>58.669998</v>
      </c>
      <c r="CD401" s="62">
        <v>52.110000999999997</v>
      </c>
      <c r="CE401" s="62">
        <v>57.029998999999997</v>
      </c>
      <c r="CF401" s="62">
        <v>52.303234000000003</v>
      </c>
      <c r="CG401" s="57">
        <v>91472100</v>
      </c>
    </row>
    <row r="402" spans="2:85" x14ac:dyDescent="0.15">
      <c r="B402" s="63">
        <v>43160</v>
      </c>
      <c r="C402" s="57">
        <v>44.634998000000003</v>
      </c>
      <c r="D402" s="57">
        <v>45.875</v>
      </c>
      <c r="E402" s="57">
        <v>41.235000999999997</v>
      </c>
      <c r="F402" s="57">
        <v>41.945</v>
      </c>
      <c r="G402" s="57">
        <v>40.399765000000002</v>
      </c>
      <c r="H402" s="57">
        <v>2854910800</v>
      </c>
      <c r="I402" s="63">
        <v>43160</v>
      </c>
      <c r="J402" s="57">
        <v>32.07</v>
      </c>
      <c r="K402" s="57">
        <v>33.049999</v>
      </c>
      <c r="L402" s="57">
        <v>29.01</v>
      </c>
      <c r="M402" s="57">
        <v>29.99</v>
      </c>
      <c r="N402" s="57">
        <v>27.785920999999998</v>
      </c>
      <c r="O402" s="57">
        <v>1488464200</v>
      </c>
      <c r="P402" s="63">
        <v>43160</v>
      </c>
      <c r="Q402" s="57">
        <v>97.82</v>
      </c>
      <c r="R402" s="57">
        <v>99.699996999999996</v>
      </c>
      <c r="S402" s="57">
        <v>90.410004000000001</v>
      </c>
      <c r="T402" s="57">
        <v>93.279999000000004</v>
      </c>
      <c r="U402" s="57">
        <v>88.527428</v>
      </c>
      <c r="V402" s="57">
        <v>78495700</v>
      </c>
      <c r="W402" s="63">
        <v>43160</v>
      </c>
      <c r="X402" s="57">
        <v>43.099997999999999</v>
      </c>
      <c r="Y402" s="57">
        <v>45.09</v>
      </c>
      <c r="Z402" s="57">
        <v>42.25</v>
      </c>
      <c r="AA402" s="57">
        <v>43.43</v>
      </c>
      <c r="AB402" s="57">
        <v>38.725955999999996</v>
      </c>
      <c r="AC402" s="57">
        <v>278776900</v>
      </c>
      <c r="AR402" s="63">
        <v>43160</v>
      </c>
      <c r="AS402" s="62">
        <v>47.689999</v>
      </c>
      <c r="AT402" s="62">
        <v>49.259998000000003</v>
      </c>
      <c r="AU402" s="62">
        <v>46.200001</v>
      </c>
      <c r="AV402" s="62">
        <v>47.82</v>
      </c>
      <c r="AW402" s="62">
        <v>41.083556999999999</v>
      </c>
      <c r="AX402" s="57">
        <v>327700000</v>
      </c>
      <c r="AY402" s="63">
        <v>43160</v>
      </c>
      <c r="AZ402" s="62">
        <v>54.389999000000003</v>
      </c>
      <c r="BA402" s="62">
        <v>55.509998000000003</v>
      </c>
      <c r="BB402" s="62">
        <v>49.150002000000001</v>
      </c>
      <c r="BC402" s="62">
        <v>50.5</v>
      </c>
      <c r="BD402" s="62">
        <v>44.972327999999997</v>
      </c>
      <c r="BE402" s="57">
        <v>144554100</v>
      </c>
      <c r="CA402" s="63">
        <v>43160</v>
      </c>
      <c r="CB402" s="62">
        <v>57.040000999999997</v>
      </c>
      <c r="CC402" s="62">
        <v>57.560001</v>
      </c>
      <c r="CD402" s="62">
        <v>50.110000999999997</v>
      </c>
      <c r="CE402" s="62">
        <v>51.529998999999997</v>
      </c>
      <c r="CF402" s="62">
        <v>47.259098000000002</v>
      </c>
      <c r="CG402" s="57">
        <v>123072200</v>
      </c>
    </row>
    <row r="403" spans="2:85" x14ac:dyDescent="0.15">
      <c r="B403" s="63">
        <v>43191</v>
      </c>
      <c r="C403" s="57">
        <v>41.66</v>
      </c>
      <c r="D403" s="57">
        <v>44.735000999999997</v>
      </c>
      <c r="E403" s="57">
        <v>40.157501000000003</v>
      </c>
      <c r="F403" s="57">
        <v>41.314999</v>
      </c>
      <c r="G403" s="57">
        <v>39.792973000000003</v>
      </c>
      <c r="H403" s="57">
        <v>2664617200</v>
      </c>
      <c r="I403" s="63">
        <v>43191</v>
      </c>
      <c r="J403" s="57">
        <v>29.799999</v>
      </c>
      <c r="K403" s="57">
        <v>31.17</v>
      </c>
      <c r="L403" s="57">
        <v>28.75</v>
      </c>
      <c r="M403" s="57">
        <v>29.92</v>
      </c>
      <c r="N403" s="57">
        <v>27.825088999999998</v>
      </c>
      <c r="O403" s="57">
        <v>1471183500</v>
      </c>
      <c r="P403" s="63">
        <v>43191</v>
      </c>
      <c r="Q403" s="57">
        <v>93.139999000000003</v>
      </c>
      <c r="R403" s="57">
        <v>102.959999</v>
      </c>
      <c r="S403" s="57">
        <v>89.959998999999996</v>
      </c>
      <c r="T403" s="57">
        <v>98.75</v>
      </c>
      <c r="U403" s="57">
        <v>93.718734999999995</v>
      </c>
      <c r="V403" s="57">
        <v>84082200</v>
      </c>
      <c r="W403" s="63">
        <v>43191</v>
      </c>
      <c r="X403" s="57">
        <v>43.439999</v>
      </c>
      <c r="Y403" s="57">
        <v>45.029998999999997</v>
      </c>
      <c r="Z403" s="57">
        <v>41.91</v>
      </c>
      <c r="AA403" s="57">
        <v>43.209999000000003</v>
      </c>
      <c r="AB403" s="57">
        <v>38.869906999999998</v>
      </c>
      <c r="AC403" s="57">
        <v>256838800</v>
      </c>
      <c r="AR403" s="63">
        <v>43191</v>
      </c>
      <c r="AS403" s="62">
        <v>47.619999</v>
      </c>
      <c r="AT403" s="62">
        <v>51.689999</v>
      </c>
      <c r="AU403" s="62">
        <v>46.709999000000003</v>
      </c>
      <c r="AV403" s="62">
        <v>49.349997999999999</v>
      </c>
      <c r="AW403" s="62">
        <v>42.398026000000002</v>
      </c>
      <c r="AX403" s="57">
        <v>320901700</v>
      </c>
      <c r="AY403" s="63">
        <v>43191</v>
      </c>
      <c r="AZ403" s="62">
        <v>50.450001</v>
      </c>
      <c r="BA403" s="62">
        <v>51.889999000000003</v>
      </c>
      <c r="BB403" s="62">
        <v>49.029998999999997</v>
      </c>
      <c r="BC403" s="62">
        <v>50.450001</v>
      </c>
      <c r="BD403" s="62">
        <v>45.199759999999998</v>
      </c>
      <c r="BE403" s="57">
        <v>154604600</v>
      </c>
      <c r="CA403" s="63">
        <v>43191</v>
      </c>
      <c r="CB403" s="62">
        <v>51.259998000000003</v>
      </c>
      <c r="CC403" s="62">
        <v>56.630001</v>
      </c>
      <c r="CD403" s="62">
        <v>49.389999000000003</v>
      </c>
      <c r="CE403" s="62">
        <v>54.509998000000003</v>
      </c>
      <c r="CF403" s="62">
        <v>49.992106999999997</v>
      </c>
      <c r="CG403" s="57">
        <v>98262800</v>
      </c>
    </row>
    <row r="404" spans="2:85" x14ac:dyDescent="0.15">
      <c r="B404" s="63">
        <v>43221</v>
      </c>
      <c r="C404" s="57">
        <v>41.602500999999997</v>
      </c>
      <c r="D404" s="57">
        <v>47.592498999999997</v>
      </c>
      <c r="E404" s="57">
        <v>41.317501</v>
      </c>
      <c r="F404" s="57">
        <v>46.717498999999997</v>
      </c>
      <c r="G404" s="57">
        <v>44.996445000000001</v>
      </c>
      <c r="H404" s="57">
        <v>2483905200</v>
      </c>
      <c r="I404" s="63">
        <v>43221</v>
      </c>
      <c r="J404" s="57">
        <v>29.92</v>
      </c>
      <c r="K404" s="57">
        <v>31.360001</v>
      </c>
      <c r="L404" s="57">
        <v>28.43</v>
      </c>
      <c r="M404" s="57">
        <v>29.040001</v>
      </c>
      <c r="N404" s="57">
        <v>27.006702000000001</v>
      </c>
      <c r="O404" s="57">
        <v>1414580700</v>
      </c>
      <c r="P404" s="63">
        <v>43221</v>
      </c>
      <c r="Q404" s="57">
        <v>98.82</v>
      </c>
      <c r="R404" s="57">
        <v>103.239998</v>
      </c>
      <c r="S404" s="57">
        <v>95.510002</v>
      </c>
      <c r="T404" s="57">
        <v>98.300003000000004</v>
      </c>
      <c r="U404" s="57">
        <v>93.641898999999995</v>
      </c>
      <c r="V404" s="57">
        <v>61288200</v>
      </c>
      <c r="W404" s="63">
        <v>43221</v>
      </c>
      <c r="X404" s="57">
        <v>42.959999000000003</v>
      </c>
      <c r="Y404" s="57">
        <v>43.279998999999997</v>
      </c>
      <c r="Z404" s="57">
        <v>41.450001</v>
      </c>
      <c r="AA404" s="57">
        <v>43</v>
      </c>
      <c r="AB404" s="57">
        <v>38.680992000000003</v>
      </c>
      <c r="AC404" s="57">
        <v>252954800</v>
      </c>
      <c r="AR404" s="63">
        <v>43221</v>
      </c>
      <c r="AS404" s="62">
        <v>49.490001999999997</v>
      </c>
      <c r="AT404" s="62">
        <v>49.650002000000001</v>
      </c>
      <c r="AU404" s="62">
        <v>46.09</v>
      </c>
      <c r="AV404" s="62">
        <v>47.669998</v>
      </c>
      <c r="AW404" s="62">
        <v>41.470001000000003</v>
      </c>
      <c r="AX404" s="57">
        <v>319269500</v>
      </c>
      <c r="AY404" s="63">
        <v>43221</v>
      </c>
      <c r="AZ404" s="62">
        <v>50.25</v>
      </c>
      <c r="BA404" s="62">
        <v>51.860000999999997</v>
      </c>
      <c r="BB404" s="62">
        <v>48.490001999999997</v>
      </c>
      <c r="BC404" s="62">
        <v>49.990001999999997</v>
      </c>
      <c r="BD404" s="62">
        <v>44.787640000000003</v>
      </c>
      <c r="BE404" s="57">
        <v>139437500</v>
      </c>
      <c r="CA404" s="63">
        <v>43221</v>
      </c>
      <c r="CB404" s="62">
        <v>54.389999000000003</v>
      </c>
      <c r="CC404" s="62">
        <v>58.080002</v>
      </c>
      <c r="CD404" s="62">
        <v>52.66</v>
      </c>
      <c r="CE404" s="62">
        <v>54.75</v>
      </c>
      <c r="CF404" s="62">
        <v>50.431007000000001</v>
      </c>
      <c r="CG404" s="57">
        <v>96592000</v>
      </c>
    </row>
    <row r="405" spans="2:85" x14ac:dyDescent="0.15">
      <c r="B405" s="63">
        <v>43252</v>
      </c>
      <c r="C405" s="57">
        <v>46.997501</v>
      </c>
      <c r="D405" s="57">
        <v>48.549999</v>
      </c>
      <c r="E405" s="57">
        <v>45.182499</v>
      </c>
      <c r="F405" s="57">
        <v>46.277500000000003</v>
      </c>
      <c r="G405" s="57">
        <v>44.744537000000001</v>
      </c>
      <c r="H405" s="57">
        <v>2110498000</v>
      </c>
      <c r="I405" s="63">
        <v>43252</v>
      </c>
      <c r="J405" s="57">
        <v>29.49</v>
      </c>
      <c r="K405" s="57">
        <v>30.41</v>
      </c>
      <c r="L405" s="57">
        <v>28.01</v>
      </c>
      <c r="M405" s="57">
        <v>28.190000999999999</v>
      </c>
      <c r="N405" s="57">
        <v>26.323332000000001</v>
      </c>
      <c r="O405" s="57">
        <v>1377574500</v>
      </c>
      <c r="P405" s="63">
        <v>43252</v>
      </c>
      <c r="Q405" s="57">
        <v>99.339995999999999</v>
      </c>
      <c r="R405" s="57">
        <v>102.389999</v>
      </c>
      <c r="S405" s="57">
        <v>95.650002000000001</v>
      </c>
      <c r="T405" s="57">
        <v>98</v>
      </c>
      <c r="U405" s="57">
        <v>93.356110000000001</v>
      </c>
      <c r="V405" s="57">
        <v>83248200</v>
      </c>
      <c r="W405" s="63">
        <v>43252</v>
      </c>
      <c r="X405" s="57">
        <v>43.099997999999999</v>
      </c>
      <c r="Y405" s="57">
        <v>44.52</v>
      </c>
      <c r="Z405" s="57">
        <v>42.959999000000003</v>
      </c>
      <c r="AA405" s="57">
        <v>43.860000999999997</v>
      </c>
      <c r="AB405" s="57">
        <v>39.454613000000002</v>
      </c>
      <c r="AC405" s="57">
        <v>259306900</v>
      </c>
      <c r="AR405" s="63">
        <v>43252</v>
      </c>
      <c r="AS405" s="62">
        <v>47.889999000000003</v>
      </c>
      <c r="AT405" s="62">
        <v>51.049999</v>
      </c>
      <c r="AU405" s="62">
        <v>47.130001</v>
      </c>
      <c r="AV405" s="62">
        <v>50.310001</v>
      </c>
      <c r="AW405" s="62">
        <v>43.766655</v>
      </c>
      <c r="AX405" s="57">
        <v>372708100</v>
      </c>
      <c r="AY405" s="63">
        <v>43252</v>
      </c>
      <c r="AZ405" s="62">
        <v>50.5</v>
      </c>
      <c r="BA405" s="62">
        <v>52.23</v>
      </c>
      <c r="BB405" s="62">
        <v>49.240001999999997</v>
      </c>
      <c r="BC405" s="62">
        <v>50.02</v>
      </c>
      <c r="BD405" s="62">
        <v>44.814509999999999</v>
      </c>
      <c r="BE405" s="57">
        <v>164303100</v>
      </c>
      <c r="CA405" s="63">
        <v>43252</v>
      </c>
      <c r="CB405" s="62">
        <v>55.450001</v>
      </c>
      <c r="CC405" s="62">
        <v>58.220001000000003</v>
      </c>
      <c r="CD405" s="62">
        <v>53.689999</v>
      </c>
      <c r="CE405" s="62">
        <v>53.93</v>
      </c>
      <c r="CF405" s="62">
        <v>49.675694</v>
      </c>
      <c r="CG405" s="57">
        <v>96400900</v>
      </c>
    </row>
    <row r="406" spans="2:85" x14ac:dyDescent="0.15">
      <c r="B406" s="63">
        <v>43282</v>
      </c>
      <c r="C406" s="57">
        <v>45.955002</v>
      </c>
      <c r="D406" s="57">
        <v>48.990001999999997</v>
      </c>
      <c r="E406" s="57">
        <v>45.854999999999997</v>
      </c>
      <c r="F406" s="57">
        <v>47.572498000000003</v>
      </c>
      <c r="G406" s="57">
        <v>45.996631999999998</v>
      </c>
      <c r="H406" s="57">
        <v>1574765600</v>
      </c>
      <c r="I406" s="63">
        <v>43282</v>
      </c>
      <c r="J406" s="57">
        <v>28.08</v>
      </c>
      <c r="K406" s="57">
        <v>31.450001</v>
      </c>
      <c r="L406" s="57">
        <v>27.629999000000002</v>
      </c>
      <c r="M406" s="57">
        <v>30.879999000000002</v>
      </c>
      <c r="N406" s="57">
        <v>28.835207</v>
      </c>
      <c r="O406" s="57">
        <v>1313220000</v>
      </c>
      <c r="P406" s="63">
        <v>43282</v>
      </c>
      <c r="Q406" s="57">
        <v>97.400002000000001</v>
      </c>
      <c r="R406" s="57">
        <v>104.239998</v>
      </c>
      <c r="S406" s="57">
        <v>97.160004000000001</v>
      </c>
      <c r="T406" s="57">
        <v>99.519997000000004</v>
      </c>
      <c r="U406" s="57">
        <v>94.804077000000007</v>
      </c>
      <c r="V406" s="57">
        <v>76267100</v>
      </c>
      <c r="W406" s="63">
        <v>43282</v>
      </c>
      <c r="X406" s="57">
        <v>43.779998999999997</v>
      </c>
      <c r="Y406" s="57">
        <v>46.669998</v>
      </c>
      <c r="Z406" s="57">
        <v>43.580002</v>
      </c>
      <c r="AA406" s="57">
        <v>46.630001</v>
      </c>
      <c r="AB406" s="57">
        <v>42.319972999999997</v>
      </c>
      <c r="AC406" s="57">
        <v>207676200</v>
      </c>
      <c r="AR406" s="63">
        <v>43282</v>
      </c>
      <c r="AS406" s="62">
        <v>50.25</v>
      </c>
      <c r="AT406" s="62">
        <v>53</v>
      </c>
      <c r="AU406" s="62">
        <v>49.700001</v>
      </c>
      <c r="AV406" s="62">
        <v>51.639999000000003</v>
      </c>
      <c r="AW406" s="62">
        <v>44.923667999999999</v>
      </c>
      <c r="AX406" s="57">
        <v>262389800</v>
      </c>
      <c r="AY406" s="63">
        <v>43282</v>
      </c>
      <c r="AZ406" s="62">
        <v>49.619999</v>
      </c>
      <c r="BA406" s="62">
        <v>53.349997999999999</v>
      </c>
      <c r="BB406" s="62">
        <v>49.59</v>
      </c>
      <c r="BC406" s="62">
        <v>53.009998000000003</v>
      </c>
      <c r="BD406" s="62">
        <v>47.781013000000002</v>
      </c>
      <c r="BE406" s="57">
        <v>155872100</v>
      </c>
      <c r="CA406" s="63">
        <v>43282</v>
      </c>
      <c r="CB406" s="62">
        <v>53.470001000000003</v>
      </c>
      <c r="CC406" s="62">
        <v>55.700001</v>
      </c>
      <c r="CD406" s="62">
        <v>52.099997999999999</v>
      </c>
      <c r="CE406" s="62">
        <v>53.470001000000003</v>
      </c>
      <c r="CF406" s="62">
        <v>49.251980000000003</v>
      </c>
      <c r="CG406" s="57">
        <v>120807300</v>
      </c>
    </row>
    <row r="407" spans="2:85" x14ac:dyDescent="0.15">
      <c r="B407" s="63">
        <v>43313</v>
      </c>
      <c r="C407" s="57">
        <v>49.782501000000003</v>
      </c>
      <c r="D407" s="57">
        <v>57.217498999999997</v>
      </c>
      <c r="E407" s="57">
        <v>49.327499000000003</v>
      </c>
      <c r="F407" s="57">
        <v>56.907501000000003</v>
      </c>
      <c r="G407" s="57">
        <v>55.022410999999998</v>
      </c>
      <c r="H407" s="57">
        <v>2801275600</v>
      </c>
      <c r="I407" s="63">
        <v>43313</v>
      </c>
      <c r="J407" s="57">
        <v>31.219999000000001</v>
      </c>
      <c r="K407" s="57">
        <v>31.91</v>
      </c>
      <c r="L407" s="57">
        <v>30.16</v>
      </c>
      <c r="M407" s="57">
        <v>30.93</v>
      </c>
      <c r="N407" s="57">
        <v>28.881896999999999</v>
      </c>
      <c r="O407" s="57">
        <v>1076260100</v>
      </c>
      <c r="P407" s="63">
        <v>43313</v>
      </c>
      <c r="Q407" s="57">
        <v>99.900002000000001</v>
      </c>
      <c r="R407" s="57">
        <v>107.43</v>
      </c>
      <c r="S407" s="57">
        <v>98.669998000000007</v>
      </c>
      <c r="T407" s="57">
        <v>105.980003</v>
      </c>
      <c r="U407" s="57">
        <v>101.320412</v>
      </c>
      <c r="V407" s="57">
        <v>52885700</v>
      </c>
      <c r="W407" s="63">
        <v>43313</v>
      </c>
      <c r="X407" s="57">
        <v>46.450001</v>
      </c>
      <c r="Y407" s="57">
        <v>46.869999</v>
      </c>
      <c r="Z407" s="57">
        <v>44.389999000000003</v>
      </c>
      <c r="AA407" s="57">
        <v>44.57</v>
      </c>
      <c r="AB407" s="57">
        <v>40.450381999999998</v>
      </c>
      <c r="AC407" s="57">
        <v>231152100</v>
      </c>
      <c r="AR407" s="63">
        <v>43313</v>
      </c>
      <c r="AS407" s="62">
        <v>52.02</v>
      </c>
      <c r="AT407" s="62">
        <v>55.209999000000003</v>
      </c>
      <c r="AU407" s="62">
        <v>51.43</v>
      </c>
      <c r="AV407" s="62">
        <v>54.369999</v>
      </c>
      <c r="AW407" s="62">
        <v>47.846953999999997</v>
      </c>
      <c r="AX407" s="57">
        <v>261174600</v>
      </c>
      <c r="AY407" s="63">
        <v>43313</v>
      </c>
      <c r="AZ407" s="62">
        <v>53.310001</v>
      </c>
      <c r="BA407" s="62">
        <v>54.720001000000003</v>
      </c>
      <c r="BB407" s="62">
        <v>52.139999000000003</v>
      </c>
      <c r="BC407" s="62">
        <v>54.110000999999997</v>
      </c>
      <c r="BD407" s="62">
        <v>48.772514000000001</v>
      </c>
      <c r="BE407" s="57">
        <v>113271700</v>
      </c>
      <c r="CA407" s="63">
        <v>43313</v>
      </c>
      <c r="CB407" s="62">
        <v>53.599997999999999</v>
      </c>
      <c r="CC407" s="62">
        <v>54.150002000000001</v>
      </c>
      <c r="CD407" s="62">
        <v>50.119999</v>
      </c>
      <c r="CE407" s="62">
        <v>52.150002000000001</v>
      </c>
      <c r="CF407" s="62">
        <v>48.289265</v>
      </c>
      <c r="CG407" s="57">
        <v>112217800</v>
      </c>
    </row>
    <row r="408" spans="2:85" x14ac:dyDescent="0.15">
      <c r="B408" s="63">
        <v>43344</v>
      </c>
      <c r="C408" s="57">
        <v>57.102500999999997</v>
      </c>
      <c r="D408" s="57">
        <v>57.417499999999997</v>
      </c>
      <c r="E408" s="57">
        <v>53.825001</v>
      </c>
      <c r="F408" s="57">
        <v>56.435001</v>
      </c>
      <c r="G408" s="57">
        <v>54.756926999999997</v>
      </c>
      <c r="H408" s="57">
        <v>2715888000</v>
      </c>
      <c r="I408" s="63">
        <v>43344</v>
      </c>
      <c r="J408" s="57">
        <v>30.91</v>
      </c>
      <c r="K408" s="57">
        <v>31.370000999999998</v>
      </c>
      <c r="L408" s="57">
        <v>29.42</v>
      </c>
      <c r="M408" s="57">
        <v>29.459999</v>
      </c>
      <c r="N408" s="57">
        <v>27.509236999999999</v>
      </c>
      <c r="O408" s="57">
        <v>1036676400</v>
      </c>
      <c r="P408" s="63">
        <v>43344</v>
      </c>
      <c r="Q408" s="57">
        <v>106.349998</v>
      </c>
      <c r="R408" s="57">
        <v>111.769997</v>
      </c>
      <c r="S408" s="57">
        <v>104.550003</v>
      </c>
      <c r="T408" s="57">
        <v>106.489998</v>
      </c>
      <c r="U408" s="57">
        <v>101.807991</v>
      </c>
      <c r="V408" s="57">
        <v>59450500</v>
      </c>
      <c r="W408" s="63">
        <v>43344</v>
      </c>
      <c r="X408" s="57">
        <v>44.599997999999999</v>
      </c>
      <c r="Y408" s="57">
        <v>46.689999</v>
      </c>
      <c r="Z408" s="57">
        <v>44.509998000000003</v>
      </c>
      <c r="AA408" s="57">
        <v>46.189999</v>
      </c>
      <c r="AB408" s="57">
        <v>41.920639000000001</v>
      </c>
      <c r="AC408" s="57">
        <v>193542300</v>
      </c>
      <c r="AR408" s="63">
        <v>43344</v>
      </c>
      <c r="AS408" s="62">
        <v>53.549999</v>
      </c>
      <c r="AT408" s="62">
        <v>55.419998</v>
      </c>
      <c r="AU408" s="62">
        <v>52.84</v>
      </c>
      <c r="AV408" s="62">
        <v>53.389999000000003</v>
      </c>
      <c r="AW408" s="62">
        <v>46.984535000000001</v>
      </c>
      <c r="AX408" s="57">
        <v>292423000</v>
      </c>
      <c r="AY408" s="63">
        <v>43344</v>
      </c>
      <c r="AZ408" s="62">
        <v>54.209999000000003</v>
      </c>
      <c r="BA408" s="62">
        <v>55.560001</v>
      </c>
      <c r="BB408" s="62">
        <v>52.48</v>
      </c>
      <c r="BC408" s="62">
        <v>52.810001</v>
      </c>
      <c r="BD408" s="62">
        <v>47.600746000000001</v>
      </c>
      <c r="BE408" s="57">
        <v>105851400</v>
      </c>
      <c r="CA408" s="63">
        <v>43344</v>
      </c>
      <c r="CB408" s="62">
        <v>52.16</v>
      </c>
      <c r="CC408" s="62">
        <v>53.509998000000003</v>
      </c>
      <c r="CD408" s="62">
        <v>50.900002000000001</v>
      </c>
      <c r="CE408" s="62">
        <v>50.990001999999997</v>
      </c>
      <c r="CF408" s="62">
        <v>47.215141000000003</v>
      </c>
      <c r="CG408" s="57">
        <v>99959200</v>
      </c>
    </row>
    <row r="409" spans="2:85" x14ac:dyDescent="0.15">
      <c r="B409" s="63">
        <v>43374</v>
      </c>
      <c r="C409" s="57">
        <v>56.987499</v>
      </c>
      <c r="D409" s="57">
        <v>58.3675</v>
      </c>
      <c r="E409" s="57">
        <v>51.522499000000003</v>
      </c>
      <c r="F409" s="57">
        <v>54.715000000000003</v>
      </c>
      <c r="G409" s="57">
        <v>53.088073999999999</v>
      </c>
      <c r="H409" s="57">
        <v>3158994000</v>
      </c>
      <c r="I409" s="63">
        <v>43374</v>
      </c>
      <c r="J409" s="57">
        <v>29.68</v>
      </c>
      <c r="K409" s="57">
        <v>30.790001</v>
      </c>
      <c r="L409" s="57">
        <v>25.879999000000002</v>
      </c>
      <c r="M409" s="57">
        <v>27.5</v>
      </c>
      <c r="N409" s="57">
        <v>25.803156000000001</v>
      </c>
      <c r="O409" s="57">
        <v>1818210500</v>
      </c>
      <c r="P409" s="63">
        <v>43374</v>
      </c>
      <c r="Q409" s="57">
        <v>107.80999799999999</v>
      </c>
      <c r="R409" s="57">
        <v>109.400002</v>
      </c>
      <c r="S409" s="57">
        <v>100.040001</v>
      </c>
      <c r="T409" s="57">
        <v>102.730003</v>
      </c>
      <c r="U409" s="57">
        <v>98.213302999999996</v>
      </c>
      <c r="V409" s="57">
        <v>88321800</v>
      </c>
      <c r="W409" s="63">
        <v>43374</v>
      </c>
      <c r="X409" s="57">
        <v>46.169998</v>
      </c>
      <c r="Y409" s="57">
        <v>48.080002</v>
      </c>
      <c r="Z409" s="57">
        <v>44.25</v>
      </c>
      <c r="AA409" s="57">
        <v>47.880001</v>
      </c>
      <c r="AB409" s="57">
        <v>43.824055000000001</v>
      </c>
      <c r="AC409" s="57">
        <v>326355300</v>
      </c>
      <c r="AR409" s="63">
        <v>43374</v>
      </c>
      <c r="AS409" s="62">
        <v>53.610000999999997</v>
      </c>
      <c r="AT409" s="62">
        <v>58.799999</v>
      </c>
      <c r="AU409" s="62">
        <v>52.82</v>
      </c>
      <c r="AV409" s="62">
        <v>57.09</v>
      </c>
      <c r="AW409" s="62">
        <v>50.240627000000003</v>
      </c>
      <c r="AX409" s="57">
        <v>458625800</v>
      </c>
      <c r="AY409" s="63">
        <v>43374</v>
      </c>
      <c r="AZ409" s="62">
        <v>52.950001</v>
      </c>
      <c r="BA409" s="62">
        <v>54.66</v>
      </c>
      <c r="BB409" s="62">
        <v>50.009998000000003</v>
      </c>
      <c r="BC409" s="62">
        <v>52.27</v>
      </c>
      <c r="BD409" s="62">
        <v>47.441437000000001</v>
      </c>
      <c r="BE409" s="57">
        <v>201322100</v>
      </c>
      <c r="CA409" s="63">
        <v>43374</v>
      </c>
      <c r="CB409" s="62">
        <v>51.150002000000001</v>
      </c>
      <c r="CC409" s="62">
        <v>53.139999000000003</v>
      </c>
      <c r="CD409" s="62">
        <v>45.16</v>
      </c>
      <c r="CE409" s="62">
        <v>47.330002</v>
      </c>
      <c r="CF409" s="62">
        <v>43.826096</v>
      </c>
      <c r="CG409" s="57">
        <v>145053300</v>
      </c>
    </row>
    <row r="410" spans="2:85" x14ac:dyDescent="0.15">
      <c r="B410" s="63">
        <v>43405</v>
      </c>
      <c r="C410" s="57">
        <v>54.762501</v>
      </c>
      <c r="D410" s="57">
        <v>55.59</v>
      </c>
      <c r="E410" s="57">
        <v>42.564999</v>
      </c>
      <c r="F410" s="57">
        <v>44.645000000000003</v>
      </c>
      <c r="G410" s="57">
        <v>43.317504999999997</v>
      </c>
      <c r="H410" s="57">
        <v>3845305600</v>
      </c>
      <c r="I410" s="63">
        <v>43405</v>
      </c>
      <c r="J410" s="57">
        <v>27.77</v>
      </c>
      <c r="K410" s="57">
        <v>29.120000999999998</v>
      </c>
      <c r="L410" s="57">
        <v>26.780000999999999</v>
      </c>
      <c r="M410" s="57">
        <v>28.4</v>
      </c>
      <c r="N410" s="57">
        <v>26.647621000000001</v>
      </c>
      <c r="O410" s="57">
        <v>1119395300</v>
      </c>
      <c r="P410" s="63">
        <v>43405</v>
      </c>
      <c r="Q410" s="57">
        <v>103.260002</v>
      </c>
      <c r="R410" s="57">
        <v>113.18</v>
      </c>
      <c r="S410" s="57">
        <v>102.889999</v>
      </c>
      <c r="T410" s="57">
        <v>112.269997</v>
      </c>
      <c r="U410" s="57">
        <v>107.721237</v>
      </c>
      <c r="V410" s="57">
        <v>72184900</v>
      </c>
      <c r="W410" s="63">
        <v>43405</v>
      </c>
      <c r="X410" s="57">
        <v>47.810001</v>
      </c>
      <c r="Y410" s="57">
        <v>50.84</v>
      </c>
      <c r="Z410" s="57">
        <v>47.299999</v>
      </c>
      <c r="AA410" s="57">
        <v>50.400002000000001</v>
      </c>
      <c r="AB410" s="57">
        <v>46.130589000000001</v>
      </c>
      <c r="AC410" s="57">
        <v>279957400</v>
      </c>
      <c r="AR410" s="63">
        <v>43405</v>
      </c>
      <c r="AS410" s="62">
        <v>56.98</v>
      </c>
      <c r="AT410" s="62">
        <v>61.580002</v>
      </c>
      <c r="AU410" s="62">
        <v>55.549999</v>
      </c>
      <c r="AV410" s="62">
        <v>60.299999</v>
      </c>
      <c r="AW410" s="62">
        <v>53.653530000000003</v>
      </c>
      <c r="AX410" s="57">
        <v>345222600</v>
      </c>
      <c r="AY410" s="63">
        <v>43405</v>
      </c>
      <c r="AZ410" s="62">
        <v>52.389999000000003</v>
      </c>
      <c r="BA410" s="62">
        <v>55.349997999999999</v>
      </c>
      <c r="BB410" s="62">
        <v>51.490001999999997</v>
      </c>
      <c r="BC410" s="62">
        <v>54.459999000000003</v>
      </c>
      <c r="BD410" s="62">
        <v>49.429130999999998</v>
      </c>
      <c r="BE410" s="57">
        <v>155835200</v>
      </c>
      <c r="CA410" s="63">
        <v>43405</v>
      </c>
      <c r="CB410" s="62">
        <v>47.610000999999997</v>
      </c>
      <c r="CC410" s="62">
        <v>51.669998</v>
      </c>
      <c r="CD410" s="62">
        <v>46.889999000000003</v>
      </c>
      <c r="CE410" s="62">
        <v>51.310001</v>
      </c>
      <c r="CF410" s="62">
        <v>47.805835999999999</v>
      </c>
      <c r="CG410" s="57">
        <v>109377700</v>
      </c>
    </row>
    <row r="411" spans="2:85" x14ac:dyDescent="0.15">
      <c r="B411" s="63">
        <v>43435</v>
      </c>
      <c r="C411" s="57">
        <v>46.115001999999997</v>
      </c>
      <c r="D411" s="57">
        <v>46.235000999999997</v>
      </c>
      <c r="E411" s="57">
        <v>36.647499000000003</v>
      </c>
      <c r="F411" s="57">
        <v>39.435001</v>
      </c>
      <c r="G411" s="57">
        <v>38.395919999999997</v>
      </c>
      <c r="H411" s="57">
        <v>3595690000</v>
      </c>
      <c r="I411" s="63">
        <v>43435</v>
      </c>
      <c r="J411" s="57">
        <v>28.99</v>
      </c>
      <c r="K411" s="57">
        <v>29.040001</v>
      </c>
      <c r="L411" s="57">
        <v>22.66</v>
      </c>
      <c r="M411" s="57">
        <v>24.639999</v>
      </c>
      <c r="N411" s="57">
        <v>23.119627000000001</v>
      </c>
      <c r="O411" s="57">
        <v>1812967100</v>
      </c>
      <c r="P411" s="63">
        <v>43435</v>
      </c>
      <c r="Q411" s="57">
        <v>113.989998</v>
      </c>
      <c r="R411" s="57">
        <v>114.550003</v>
      </c>
      <c r="S411" s="57">
        <v>89.050003000000004</v>
      </c>
      <c r="T411" s="57">
        <v>95.32</v>
      </c>
      <c r="U411" s="57">
        <v>91.457984999999994</v>
      </c>
      <c r="V411" s="57">
        <v>96451500</v>
      </c>
      <c r="W411" s="63">
        <v>43435</v>
      </c>
      <c r="X411" s="57">
        <v>49.869999</v>
      </c>
      <c r="Y411" s="57">
        <v>50.509998000000003</v>
      </c>
      <c r="Z411" s="57">
        <v>45.66</v>
      </c>
      <c r="AA411" s="57">
        <v>47.349997999999999</v>
      </c>
      <c r="AB411" s="57">
        <v>43.681663999999998</v>
      </c>
      <c r="AC411" s="57">
        <v>308108600</v>
      </c>
      <c r="AR411" s="63">
        <v>43435</v>
      </c>
      <c r="AS411" s="62">
        <v>59.5</v>
      </c>
      <c r="AT411" s="62">
        <v>59.75</v>
      </c>
      <c r="AU411" s="62">
        <v>52.400002000000001</v>
      </c>
      <c r="AV411" s="62">
        <v>56.220001000000003</v>
      </c>
      <c r="AW411" s="62">
        <v>50.023243000000001</v>
      </c>
      <c r="AX411" s="57">
        <v>395011400</v>
      </c>
      <c r="AY411" s="63">
        <v>43435</v>
      </c>
      <c r="AZ411" s="62">
        <v>54.880001</v>
      </c>
      <c r="BA411" s="62">
        <v>55.040000999999997</v>
      </c>
      <c r="BB411" s="62">
        <v>43.139999000000003</v>
      </c>
      <c r="BC411" s="62">
        <v>45.700001</v>
      </c>
      <c r="BD411" s="62">
        <v>41.478363000000002</v>
      </c>
      <c r="BE411" s="57">
        <v>203391500</v>
      </c>
      <c r="CA411" s="63">
        <v>43435</v>
      </c>
      <c r="CB411" s="62">
        <v>51.799999</v>
      </c>
      <c r="CC411" s="62">
        <v>51.98</v>
      </c>
      <c r="CD411" s="62">
        <v>43.669998</v>
      </c>
      <c r="CE411" s="62">
        <v>47.07</v>
      </c>
      <c r="CF411" s="62">
        <v>43.855400000000003</v>
      </c>
      <c r="CG411" s="57">
        <v>171157800</v>
      </c>
    </row>
    <row r="412" spans="2:85" x14ac:dyDescent="0.15">
      <c r="B412" s="63">
        <v>43466</v>
      </c>
      <c r="C412" s="57">
        <v>38.722499999999997</v>
      </c>
      <c r="D412" s="57">
        <v>42.25</v>
      </c>
      <c r="E412" s="57">
        <v>35.5</v>
      </c>
      <c r="F412" s="57">
        <v>41.610000999999997</v>
      </c>
      <c r="G412" s="57">
        <v>40.513610999999997</v>
      </c>
      <c r="H412" s="57">
        <v>3312349600</v>
      </c>
      <c r="I412" s="63">
        <v>43466</v>
      </c>
      <c r="J412" s="57">
        <v>24.08</v>
      </c>
      <c r="K412" s="57">
        <v>29.719999000000001</v>
      </c>
      <c r="L412" s="57">
        <v>24.01</v>
      </c>
      <c r="M412" s="57">
        <v>28.469999000000001</v>
      </c>
      <c r="N412" s="57">
        <v>26.862590999999998</v>
      </c>
      <c r="O412" s="57">
        <v>1644923700</v>
      </c>
      <c r="P412" s="63">
        <v>43466</v>
      </c>
      <c r="Q412" s="57">
        <v>93.910004000000001</v>
      </c>
      <c r="R412" s="57">
        <v>102.900002</v>
      </c>
      <c r="S412" s="57">
        <v>93.230002999999996</v>
      </c>
      <c r="T412" s="57">
        <v>102.699997</v>
      </c>
      <c r="U412" s="57">
        <v>98.538978999999998</v>
      </c>
      <c r="V412" s="57">
        <v>88543100</v>
      </c>
      <c r="W412" s="63">
        <v>43466</v>
      </c>
      <c r="X412" s="57">
        <v>46.939999</v>
      </c>
      <c r="Y412" s="57">
        <v>48.779998999999997</v>
      </c>
      <c r="Z412" s="57">
        <v>46.34</v>
      </c>
      <c r="AA412" s="57">
        <v>48.130001</v>
      </c>
      <c r="AB412" s="57">
        <v>44.401229999999998</v>
      </c>
      <c r="AC412" s="57">
        <v>290752700</v>
      </c>
      <c r="AR412" s="63">
        <v>43466</v>
      </c>
      <c r="AS412" s="62">
        <v>56.16</v>
      </c>
      <c r="AT412" s="62">
        <v>58.689999</v>
      </c>
      <c r="AU412" s="62">
        <v>52.279998999999997</v>
      </c>
      <c r="AV412" s="62">
        <v>55.060001</v>
      </c>
      <c r="AW412" s="62">
        <v>48.991104</v>
      </c>
      <c r="AX412" s="57">
        <v>382338800</v>
      </c>
      <c r="AY412" s="63">
        <v>43466</v>
      </c>
      <c r="AZ412" s="62">
        <v>45.220001000000003</v>
      </c>
      <c r="BA412" s="62">
        <v>51.630001</v>
      </c>
      <c r="BB412" s="62">
        <v>45.049999</v>
      </c>
      <c r="BC412" s="62">
        <v>51.16</v>
      </c>
      <c r="BD412" s="62">
        <v>46.813408000000003</v>
      </c>
      <c r="BE412" s="57">
        <v>160690200</v>
      </c>
      <c r="CA412" s="63">
        <v>43466</v>
      </c>
      <c r="CB412" s="62">
        <v>46.549999</v>
      </c>
      <c r="CC412" s="62">
        <v>53.889999000000003</v>
      </c>
      <c r="CD412" s="62">
        <v>46.41</v>
      </c>
      <c r="CE412" s="62">
        <v>52.32</v>
      </c>
      <c r="CF412" s="62">
        <v>48.746853000000002</v>
      </c>
      <c r="CG412" s="57">
        <v>116645700</v>
      </c>
    </row>
    <row r="413" spans="2:85" x14ac:dyDescent="0.15">
      <c r="B413" s="63">
        <v>43497</v>
      </c>
      <c r="C413" s="57">
        <v>41.740001999999997</v>
      </c>
      <c r="D413" s="57">
        <v>43.967498999999997</v>
      </c>
      <c r="E413" s="57">
        <v>41.482498</v>
      </c>
      <c r="F413" s="57">
        <v>43.287497999999999</v>
      </c>
      <c r="G413" s="57">
        <v>42.146912</v>
      </c>
      <c r="H413" s="57">
        <v>1890162400</v>
      </c>
      <c r="I413" s="63">
        <v>43497</v>
      </c>
      <c r="J413" s="57">
        <v>28.6</v>
      </c>
      <c r="K413" s="57">
        <v>29.67</v>
      </c>
      <c r="L413" s="57">
        <v>27.860001</v>
      </c>
      <c r="M413" s="57">
        <v>29.08</v>
      </c>
      <c r="N413" s="57">
        <v>27.438151999999999</v>
      </c>
      <c r="O413" s="57">
        <v>972624100</v>
      </c>
      <c r="P413" s="63">
        <v>43497</v>
      </c>
      <c r="Q413" s="57">
        <v>102.410004</v>
      </c>
      <c r="R413" s="57">
        <v>108.849998</v>
      </c>
      <c r="S413" s="57">
        <v>102.410004</v>
      </c>
      <c r="T413" s="57">
        <v>107.739998</v>
      </c>
      <c r="U413" s="57">
        <v>103.797867</v>
      </c>
      <c r="V413" s="57">
        <v>58842300</v>
      </c>
      <c r="W413" s="63">
        <v>43497</v>
      </c>
      <c r="X413" s="57">
        <v>48.48</v>
      </c>
      <c r="Y413" s="57">
        <v>49.939999</v>
      </c>
      <c r="Z413" s="57">
        <v>44.419998</v>
      </c>
      <c r="AA413" s="57">
        <v>45.34</v>
      </c>
      <c r="AB413" s="57">
        <v>41.827385</v>
      </c>
      <c r="AC413" s="57">
        <v>388570200</v>
      </c>
      <c r="AR413" s="63">
        <v>43497</v>
      </c>
      <c r="AS413" s="62">
        <v>55.209999000000003</v>
      </c>
      <c r="AT413" s="62">
        <v>57.610000999999997</v>
      </c>
      <c r="AU413" s="62">
        <v>53.02</v>
      </c>
      <c r="AV413" s="62">
        <v>56.919998</v>
      </c>
      <c r="AW413" s="62">
        <v>51.174660000000003</v>
      </c>
      <c r="AX413" s="57">
        <v>242014600</v>
      </c>
      <c r="AY413" s="63">
        <v>43497</v>
      </c>
      <c r="AZ413" s="62">
        <v>51.259998000000003</v>
      </c>
      <c r="BA413" s="62">
        <v>52.189999</v>
      </c>
      <c r="BB413" s="62">
        <v>49.939999</v>
      </c>
      <c r="BC413" s="62">
        <v>51.689999</v>
      </c>
      <c r="BD413" s="62">
        <v>47.298378</v>
      </c>
      <c r="BE413" s="57">
        <v>115914500</v>
      </c>
      <c r="CA413" s="63">
        <v>43497</v>
      </c>
      <c r="CB413" s="62">
        <v>52.349997999999999</v>
      </c>
      <c r="CC413" s="62">
        <v>53.66</v>
      </c>
      <c r="CD413" s="62">
        <v>50.990001999999997</v>
      </c>
      <c r="CE413" s="62">
        <v>52.48</v>
      </c>
      <c r="CF413" s="62">
        <v>49.152168000000003</v>
      </c>
      <c r="CG413" s="57">
        <v>73235500</v>
      </c>
    </row>
    <row r="414" spans="2:85" x14ac:dyDescent="0.15">
      <c r="B414" s="63">
        <v>43525</v>
      </c>
      <c r="C414" s="57">
        <v>43.57</v>
      </c>
      <c r="D414" s="57">
        <v>49.422500999999997</v>
      </c>
      <c r="E414" s="57">
        <v>42.375</v>
      </c>
      <c r="F414" s="57">
        <v>47.487499</v>
      </c>
      <c r="G414" s="57">
        <v>46.434544000000002</v>
      </c>
      <c r="H414" s="57">
        <v>2603925600</v>
      </c>
      <c r="I414" s="63">
        <v>43525</v>
      </c>
      <c r="J414" s="57">
        <v>29.33</v>
      </c>
      <c r="K414" s="57">
        <v>30.139999</v>
      </c>
      <c r="L414" s="57">
        <v>26.610001</v>
      </c>
      <c r="M414" s="57">
        <v>27.59</v>
      </c>
      <c r="N414" s="57">
        <v>26.165185999999999</v>
      </c>
      <c r="O414" s="57">
        <v>1240842800</v>
      </c>
      <c r="P414" s="63">
        <v>43525</v>
      </c>
      <c r="Q414" s="57">
        <v>108.400002</v>
      </c>
      <c r="R414" s="57">
        <v>114.25</v>
      </c>
      <c r="S414" s="57">
        <v>106.68</v>
      </c>
      <c r="T414" s="57">
        <v>109.300003</v>
      </c>
      <c r="U414" s="57">
        <v>105.300797</v>
      </c>
      <c r="V414" s="57">
        <v>70700200</v>
      </c>
      <c r="W414" s="63">
        <v>43525</v>
      </c>
      <c r="X414" s="57">
        <v>45.470001000000003</v>
      </c>
      <c r="Y414" s="57">
        <v>46.919998</v>
      </c>
      <c r="Z414" s="57">
        <v>44.610000999999997</v>
      </c>
      <c r="AA414" s="57">
        <v>46.860000999999997</v>
      </c>
      <c r="AB414" s="57">
        <v>43.229621999999999</v>
      </c>
      <c r="AC414" s="57">
        <v>363961200</v>
      </c>
      <c r="AR414" s="63">
        <v>43525</v>
      </c>
      <c r="AS414" s="62">
        <v>57.02</v>
      </c>
      <c r="AT414" s="62">
        <v>61.189999</v>
      </c>
      <c r="AU414" s="62">
        <v>55.450001</v>
      </c>
      <c r="AV414" s="62">
        <v>59.130001</v>
      </c>
      <c r="AW414" s="62">
        <v>53.161591000000001</v>
      </c>
      <c r="AX414" s="57">
        <v>306516700</v>
      </c>
      <c r="AY414" s="63">
        <v>43525</v>
      </c>
      <c r="AZ414" s="62">
        <v>52.119999</v>
      </c>
      <c r="BA414" s="62">
        <v>52.959999000000003</v>
      </c>
      <c r="BB414" s="62">
        <v>47.57</v>
      </c>
      <c r="BC414" s="62">
        <v>48.189999</v>
      </c>
      <c r="BD414" s="62">
        <v>44.095734</v>
      </c>
      <c r="BE414" s="57">
        <v>128007700</v>
      </c>
      <c r="CA414" s="63">
        <v>43525</v>
      </c>
      <c r="CB414" s="62">
        <v>52.810001</v>
      </c>
      <c r="CC414" s="62">
        <v>54.27</v>
      </c>
      <c r="CD414" s="62">
        <v>49.869999</v>
      </c>
      <c r="CE414" s="62">
        <v>50.43</v>
      </c>
      <c r="CF414" s="62">
        <v>47.232165999999999</v>
      </c>
      <c r="CG414" s="57">
        <v>93790000</v>
      </c>
    </row>
    <row r="415" spans="2:85" x14ac:dyDescent="0.15">
      <c r="B415" s="63">
        <v>43556</v>
      </c>
      <c r="C415" s="57">
        <v>47.91</v>
      </c>
      <c r="D415" s="57">
        <v>52.119999</v>
      </c>
      <c r="E415" s="57">
        <v>47.095001000000003</v>
      </c>
      <c r="F415" s="57">
        <v>50.167499999999997</v>
      </c>
      <c r="G415" s="57">
        <v>49.055115000000001</v>
      </c>
      <c r="H415" s="57">
        <v>2024470800</v>
      </c>
      <c r="I415" s="63">
        <v>43556</v>
      </c>
      <c r="J415" s="57">
        <v>27.9</v>
      </c>
      <c r="K415" s="57">
        <v>31.17</v>
      </c>
      <c r="L415" s="57">
        <v>27.85</v>
      </c>
      <c r="M415" s="57">
        <v>30.58</v>
      </c>
      <c r="N415" s="57">
        <v>29.000775999999998</v>
      </c>
      <c r="O415" s="57">
        <v>1226771800</v>
      </c>
      <c r="P415" s="63">
        <v>43556</v>
      </c>
      <c r="Q415" s="57">
        <v>110.290001</v>
      </c>
      <c r="R415" s="57">
        <v>117.730003</v>
      </c>
      <c r="S415" s="57">
        <v>109.41999800000001</v>
      </c>
      <c r="T415" s="57">
        <v>117.230003</v>
      </c>
      <c r="U415" s="57">
        <v>112.940628</v>
      </c>
      <c r="V415" s="57">
        <v>72221100</v>
      </c>
      <c r="W415" s="63">
        <v>43556</v>
      </c>
      <c r="X415" s="57">
        <v>46.990001999999997</v>
      </c>
      <c r="Y415" s="57">
        <v>49.18</v>
      </c>
      <c r="Z415" s="57">
        <v>46.040000999999997</v>
      </c>
      <c r="AA415" s="57">
        <v>49.060001</v>
      </c>
      <c r="AB415" s="57">
        <v>45.654288999999999</v>
      </c>
      <c r="AC415" s="57">
        <v>238015200</v>
      </c>
      <c r="AR415" s="63">
        <v>43556</v>
      </c>
      <c r="AS415" s="62">
        <v>59.389999000000003</v>
      </c>
      <c r="AT415" s="62">
        <v>59.41</v>
      </c>
      <c r="AU415" s="62">
        <v>55.75</v>
      </c>
      <c r="AV415" s="62">
        <v>57.189999</v>
      </c>
      <c r="AW415" s="62">
        <v>51.417403999999998</v>
      </c>
      <c r="AX415" s="57">
        <v>272992300</v>
      </c>
      <c r="AY415" s="63">
        <v>43556</v>
      </c>
      <c r="AZ415" s="62">
        <v>48.549999</v>
      </c>
      <c r="BA415" s="62">
        <v>53.380001</v>
      </c>
      <c r="BB415" s="62">
        <v>48.299999</v>
      </c>
      <c r="BC415" s="62">
        <v>53.32</v>
      </c>
      <c r="BD415" s="62">
        <v>49.167870000000001</v>
      </c>
      <c r="BE415" s="57">
        <v>135882500</v>
      </c>
      <c r="CA415" s="63">
        <v>43556</v>
      </c>
      <c r="CB415" s="62">
        <v>50.799999</v>
      </c>
      <c r="CC415" s="62">
        <v>53.610000999999997</v>
      </c>
      <c r="CD415" s="62">
        <v>47.369999</v>
      </c>
      <c r="CE415" s="62">
        <v>49.66</v>
      </c>
      <c r="CF415" s="62">
        <v>46.510986000000003</v>
      </c>
      <c r="CG415" s="57">
        <v>124574700</v>
      </c>
    </row>
    <row r="416" spans="2:85" x14ac:dyDescent="0.15">
      <c r="B416" s="63">
        <v>43586</v>
      </c>
      <c r="C416" s="57">
        <v>52.470001000000003</v>
      </c>
      <c r="D416" s="57">
        <v>53.827499000000003</v>
      </c>
      <c r="E416" s="57">
        <v>43.747501</v>
      </c>
      <c r="F416" s="57">
        <v>43.767502</v>
      </c>
      <c r="G416" s="57">
        <v>42.797030999999997</v>
      </c>
      <c r="H416" s="57">
        <v>2957826400</v>
      </c>
      <c r="I416" s="63">
        <v>43586</v>
      </c>
      <c r="J416" s="57">
        <v>30.559999000000001</v>
      </c>
      <c r="K416" s="57">
        <v>30.889999</v>
      </c>
      <c r="L416" s="57">
        <v>26.48</v>
      </c>
      <c r="M416" s="57">
        <v>26.6</v>
      </c>
      <c r="N416" s="57">
        <v>25.226310999999999</v>
      </c>
      <c r="O416" s="57">
        <v>1063985700</v>
      </c>
      <c r="P416" s="63">
        <v>43586</v>
      </c>
      <c r="Q416" s="57">
        <v>117.470001</v>
      </c>
      <c r="R416" s="57">
        <v>120.879997</v>
      </c>
      <c r="S416" s="57">
        <v>114.55999799999999</v>
      </c>
      <c r="T416" s="57">
        <v>114.709999</v>
      </c>
      <c r="U416" s="57">
        <v>110.90406</v>
      </c>
      <c r="V416" s="57">
        <v>69606000</v>
      </c>
      <c r="W416" s="63">
        <v>43586</v>
      </c>
      <c r="X416" s="57">
        <v>48.950001</v>
      </c>
      <c r="Y416" s="57">
        <v>49.900002000000001</v>
      </c>
      <c r="Z416" s="57">
        <v>47.07</v>
      </c>
      <c r="AA416" s="57">
        <v>49.130001</v>
      </c>
      <c r="AB416" s="57">
        <v>45.719428999999998</v>
      </c>
      <c r="AC416" s="57">
        <v>258269900</v>
      </c>
      <c r="AR416" s="63">
        <v>43586</v>
      </c>
      <c r="AS416" s="62">
        <v>57.23</v>
      </c>
      <c r="AT416" s="62">
        <v>60.540000999999997</v>
      </c>
      <c r="AU416" s="62">
        <v>54.259998000000003</v>
      </c>
      <c r="AV416" s="62">
        <v>54.349997999999999</v>
      </c>
      <c r="AW416" s="62">
        <v>49.367516000000002</v>
      </c>
      <c r="AX416" s="57">
        <v>309139500</v>
      </c>
      <c r="AY416" s="63">
        <v>43586</v>
      </c>
      <c r="AZ416" s="62">
        <v>53.27</v>
      </c>
      <c r="BA416" s="62">
        <v>53.779998999999997</v>
      </c>
      <c r="BB416" s="62">
        <v>49.75</v>
      </c>
      <c r="BC416" s="62">
        <v>50.200001</v>
      </c>
      <c r="BD416" s="62">
        <v>46.290832999999999</v>
      </c>
      <c r="BE416" s="57">
        <v>110339900</v>
      </c>
      <c r="CA416" s="63">
        <v>43586</v>
      </c>
      <c r="CB416" s="62">
        <v>49.700001</v>
      </c>
      <c r="CC416" s="62">
        <v>50.41</v>
      </c>
      <c r="CD416" s="62">
        <v>42.43</v>
      </c>
      <c r="CE416" s="62">
        <v>42.689999</v>
      </c>
      <c r="CF416" s="62">
        <v>40.214897000000001</v>
      </c>
      <c r="CG416" s="57">
        <v>100488200</v>
      </c>
    </row>
    <row r="417" spans="2:85" x14ac:dyDescent="0.15">
      <c r="B417" s="63">
        <v>43617</v>
      </c>
      <c r="C417" s="57">
        <v>43.900002000000001</v>
      </c>
      <c r="D417" s="57">
        <v>50.392502</v>
      </c>
      <c r="E417" s="57">
        <v>42.567501</v>
      </c>
      <c r="F417" s="57">
        <v>49.48</v>
      </c>
      <c r="G417" s="57">
        <v>48.569180000000003</v>
      </c>
      <c r="H417" s="57">
        <v>2060874800</v>
      </c>
      <c r="I417" s="63">
        <v>43617</v>
      </c>
      <c r="J417" s="57">
        <v>26.59</v>
      </c>
      <c r="K417" s="57">
        <v>29.27</v>
      </c>
      <c r="L417" s="57">
        <v>26.4</v>
      </c>
      <c r="M417" s="57">
        <v>29</v>
      </c>
      <c r="N417" s="57">
        <v>27.502369000000002</v>
      </c>
      <c r="O417" s="57">
        <v>987172300</v>
      </c>
      <c r="P417" s="63">
        <v>43617</v>
      </c>
      <c r="Q417" s="57">
        <v>114.55999799999999</v>
      </c>
      <c r="R417" s="57">
        <v>126.400002</v>
      </c>
      <c r="S417" s="57">
        <v>113.889999</v>
      </c>
      <c r="T417" s="57">
        <v>123.44000200000001</v>
      </c>
      <c r="U417" s="57">
        <v>119.34440600000001</v>
      </c>
      <c r="V417" s="57">
        <v>57138300</v>
      </c>
      <c r="W417" s="63">
        <v>43617</v>
      </c>
      <c r="X417" s="57">
        <v>49.16</v>
      </c>
      <c r="Y417" s="57">
        <v>52.200001</v>
      </c>
      <c r="Z417" s="57">
        <v>49.02</v>
      </c>
      <c r="AA417" s="57">
        <v>50.919998</v>
      </c>
      <c r="AB417" s="57">
        <v>47.385165999999998</v>
      </c>
      <c r="AC417" s="57">
        <v>248586800</v>
      </c>
      <c r="AR417" s="63">
        <v>43617</v>
      </c>
      <c r="AS417" s="62">
        <v>54.68</v>
      </c>
      <c r="AT417" s="62">
        <v>58.669998</v>
      </c>
      <c r="AU417" s="62">
        <v>54.560001</v>
      </c>
      <c r="AV417" s="62">
        <v>57.130001</v>
      </c>
      <c r="AW417" s="62">
        <v>51.892662000000001</v>
      </c>
      <c r="AX417" s="57">
        <v>261157100</v>
      </c>
      <c r="AY417" s="63">
        <v>43617</v>
      </c>
      <c r="AZ417" s="62">
        <v>50.060001</v>
      </c>
      <c r="BA417" s="62">
        <v>53.639999000000003</v>
      </c>
      <c r="BB417" s="62">
        <v>49.849997999999999</v>
      </c>
      <c r="BC417" s="62">
        <v>52.400002000000001</v>
      </c>
      <c r="BD417" s="62">
        <v>48.319515000000003</v>
      </c>
      <c r="BE417" s="57">
        <v>106957000</v>
      </c>
      <c r="CA417" s="63">
        <v>43617</v>
      </c>
      <c r="CB417" s="62">
        <v>42.689999</v>
      </c>
      <c r="CC417" s="62">
        <v>45.34</v>
      </c>
      <c r="CD417" s="62">
        <v>42.130001</v>
      </c>
      <c r="CE417" s="62">
        <v>44.150002000000001</v>
      </c>
      <c r="CF417" s="62">
        <v>41.590252</v>
      </c>
      <c r="CG417" s="57">
        <v>116759000</v>
      </c>
    </row>
    <row r="418" spans="2:85" x14ac:dyDescent="0.15">
      <c r="B418" s="63">
        <v>43647</v>
      </c>
      <c r="C418" s="57">
        <v>50.792499999999997</v>
      </c>
      <c r="D418" s="57">
        <v>55.342498999999997</v>
      </c>
      <c r="E418" s="57">
        <v>49.602500999999997</v>
      </c>
      <c r="F418" s="57">
        <v>53.259998000000003</v>
      </c>
      <c r="G418" s="57">
        <v>52.279598</v>
      </c>
      <c r="H418" s="57">
        <v>1895406800</v>
      </c>
      <c r="I418" s="63">
        <v>43647</v>
      </c>
      <c r="J418" s="57">
        <v>29.48</v>
      </c>
      <c r="K418" s="57">
        <v>31.059999000000001</v>
      </c>
      <c r="L418" s="57">
        <v>28.860001</v>
      </c>
      <c r="M418" s="57">
        <v>30.68</v>
      </c>
      <c r="N418" s="57">
        <v>29.252827</v>
      </c>
      <c r="O418" s="57">
        <v>963999300</v>
      </c>
      <c r="P418" s="63">
        <v>43647</v>
      </c>
      <c r="Q418" s="57">
        <v>125.300003</v>
      </c>
      <c r="R418" s="57">
        <v>129.33999600000001</v>
      </c>
      <c r="S418" s="57">
        <v>123.620003</v>
      </c>
      <c r="T418" s="57">
        <v>124.370003</v>
      </c>
      <c r="U418" s="57">
        <v>120.24355300000001</v>
      </c>
      <c r="V418" s="57">
        <v>73131900</v>
      </c>
      <c r="W418" s="63">
        <v>43647</v>
      </c>
      <c r="X418" s="57">
        <v>51.07</v>
      </c>
      <c r="Y418" s="57">
        <v>54.82</v>
      </c>
      <c r="Z418" s="57">
        <v>50.779998999999997</v>
      </c>
      <c r="AA418" s="57">
        <v>52.630001</v>
      </c>
      <c r="AB418" s="57">
        <v>49.358790999999997</v>
      </c>
      <c r="AC418" s="57">
        <v>257685900</v>
      </c>
      <c r="AR418" s="63">
        <v>43647</v>
      </c>
      <c r="AS418" s="62">
        <v>57.419998</v>
      </c>
      <c r="AT418" s="62">
        <v>58.509998000000003</v>
      </c>
      <c r="AU418" s="62">
        <v>54.560001</v>
      </c>
      <c r="AV418" s="62">
        <v>55.27</v>
      </c>
      <c r="AW418" s="62">
        <v>50.203175000000002</v>
      </c>
      <c r="AX418" s="57">
        <v>267307500</v>
      </c>
      <c r="AY418" s="63">
        <v>43647</v>
      </c>
      <c r="AZ418" s="62">
        <v>52.93</v>
      </c>
      <c r="BA418" s="62">
        <v>57.810001</v>
      </c>
      <c r="BB418" s="62">
        <v>52.630001</v>
      </c>
      <c r="BC418" s="62">
        <v>57.150002000000001</v>
      </c>
      <c r="BD418" s="62">
        <v>53.077427</v>
      </c>
      <c r="BE418" s="57">
        <v>117625800</v>
      </c>
      <c r="CA418" s="63">
        <v>43647</v>
      </c>
      <c r="CB418" s="62">
        <v>44.919998</v>
      </c>
      <c r="CC418" s="62">
        <v>47.66</v>
      </c>
      <c r="CD418" s="62">
        <v>42.459999000000003</v>
      </c>
      <c r="CE418" s="62">
        <v>46.919998</v>
      </c>
      <c r="CF418" s="62">
        <v>44.199646000000001</v>
      </c>
      <c r="CG418" s="57">
        <v>108446300</v>
      </c>
    </row>
    <row r="419" spans="2:85" x14ac:dyDescent="0.15">
      <c r="B419" s="63">
        <v>43678</v>
      </c>
      <c r="C419" s="57">
        <v>53.474997999999999</v>
      </c>
      <c r="D419" s="57">
        <v>54.5075</v>
      </c>
      <c r="E419" s="57">
        <v>48.145000000000003</v>
      </c>
      <c r="F419" s="57">
        <v>52.185001</v>
      </c>
      <c r="G419" s="57">
        <v>51.224395999999999</v>
      </c>
      <c r="H419" s="57">
        <v>2724326400</v>
      </c>
      <c r="I419" s="63">
        <v>43678</v>
      </c>
      <c r="J419" s="57">
        <v>30.549999</v>
      </c>
      <c r="K419" s="57">
        <v>31.07</v>
      </c>
      <c r="L419" s="57">
        <v>26.209999</v>
      </c>
      <c r="M419" s="57">
        <v>27.51</v>
      </c>
      <c r="N419" s="57">
        <v>26.230291000000001</v>
      </c>
      <c r="O419" s="57">
        <v>1359301200</v>
      </c>
      <c r="P419" s="63">
        <v>43678</v>
      </c>
      <c r="Q419" s="57">
        <v>123.769997</v>
      </c>
      <c r="R419" s="57">
        <v>126.739998</v>
      </c>
      <c r="S419" s="57">
        <v>116.849998</v>
      </c>
      <c r="T419" s="57">
        <v>120.370003</v>
      </c>
      <c r="U419" s="57">
        <v>116.74020400000001</v>
      </c>
      <c r="V419" s="57">
        <v>72422500</v>
      </c>
      <c r="W419" s="63">
        <v>43678</v>
      </c>
      <c r="X419" s="57">
        <v>52.779998999999997</v>
      </c>
      <c r="Y419" s="57">
        <v>55.34</v>
      </c>
      <c r="Z419" s="57">
        <v>51.400002000000001</v>
      </c>
      <c r="AA419" s="57">
        <v>55.040000999999997</v>
      </c>
      <c r="AB419" s="57">
        <v>51.618996000000003</v>
      </c>
      <c r="AC419" s="57">
        <v>271904100</v>
      </c>
      <c r="AR419" s="63">
        <v>43678</v>
      </c>
      <c r="AS419" s="62">
        <v>57.110000999999997</v>
      </c>
      <c r="AT419" s="62">
        <v>58.41</v>
      </c>
      <c r="AU419" s="62">
        <v>54.41</v>
      </c>
      <c r="AV419" s="62">
        <v>58.16</v>
      </c>
      <c r="AW419" s="62">
        <v>53.384304</v>
      </c>
      <c r="AX419" s="57">
        <v>277912300</v>
      </c>
      <c r="AY419" s="63">
        <v>43678</v>
      </c>
      <c r="AZ419" s="62">
        <v>56.849997999999999</v>
      </c>
      <c r="BA419" s="62">
        <v>57.189999</v>
      </c>
      <c r="BB419" s="62">
        <v>50.599997999999999</v>
      </c>
      <c r="BC419" s="62">
        <v>52.689999</v>
      </c>
      <c r="BD419" s="62">
        <v>48.935253000000003</v>
      </c>
      <c r="BE419" s="57">
        <v>117273800</v>
      </c>
      <c r="CA419" s="63">
        <v>43678</v>
      </c>
      <c r="CB419" s="62">
        <v>46.380001</v>
      </c>
      <c r="CC419" s="62">
        <v>47.5</v>
      </c>
      <c r="CD419" s="62">
        <v>40.520000000000003</v>
      </c>
      <c r="CE419" s="62">
        <v>42.060001</v>
      </c>
      <c r="CF419" s="62">
        <v>39.882874000000001</v>
      </c>
      <c r="CG419" s="57">
        <v>94816300</v>
      </c>
    </row>
    <row r="420" spans="2:85" x14ac:dyDescent="0.15">
      <c r="B420" s="63">
        <v>43709</v>
      </c>
      <c r="C420" s="57">
        <v>51.607498</v>
      </c>
      <c r="D420" s="57">
        <v>56.604999999999997</v>
      </c>
      <c r="E420" s="57">
        <v>51.055</v>
      </c>
      <c r="F420" s="57">
        <v>55.9925</v>
      </c>
      <c r="G420" s="57">
        <v>55.170628000000001</v>
      </c>
      <c r="H420" s="57">
        <v>2170268400</v>
      </c>
      <c r="I420" s="63">
        <v>43709</v>
      </c>
      <c r="J420" s="57">
        <v>27.209999</v>
      </c>
      <c r="K420" s="57">
        <v>30.32</v>
      </c>
      <c r="L420" s="57">
        <v>26.610001</v>
      </c>
      <c r="M420" s="57">
        <v>29.17</v>
      </c>
      <c r="N420" s="57">
        <v>27.81307</v>
      </c>
      <c r="O420" s="57">
        <v>1202361900</v>
      </c>
      <c r="P420" s="63">
        <v>43709</v>
      </c>
      <c r="Q420" s="57">
        <v>119.860001</v>
      </c>
      <c r="R420" s="57">
        <v>121.629997</v>
      </c>
      <c r="S420" s="57">
        <v>116.099998</v>
      </c>
      <c r="T420" s="57">
        <v>118.279999</v>
      </c>
      <c r="U420" s="57">
        <v>114.713219</v>
      </c>
      <c r="V420" s="57">
        <v>78724200</v>
      </c>
      <c r="W420" s="63">
        <v>43709</v>
      </c>
      <c r="X420" s="57">
        <v>54.98</v>
      </c>
      <c r="Y420" s="57">
        <v>55.919998</v>
      </c>
      <c r="Z420" s="57">
        <v>53.630001</v>
      </c>
      <c r="AA420" s="57">
        <v>54.439999</v>
      </c>
      <c r="AB420" s="57">
        <v>51.056286</v>
      </c>
      <c r="AC420" s="57">
        <v>216515600</v>
      </c>
      <c r="AR420" s="63">
        <v>43709</v>
      </c>
      <c r="AS420" s="62">
        <v>57.900002000000001</v>
      </c>
      <c r="AT420" s="62">
        <v>61</v>
      </c>
      <c r="AU420" s="62">
        <v>57.59</v>
      </c>
      <c r="AV420" s="62">
        <v>60.360000999999997</v>
      </c>
      <c r="AW420" s="62">
        <v>55.403655999999998</v>
      </c>
      <c r="AX420" s="57">
        <v>208337000</v>
      </c>
      <c r="AY420" s="63">
        <v>43709</v>
      </c>
      <c r="AZ420" s="62">
        <v>52.400002000000001</v>
      </c>
      <c r="BA420" s="62">
        <v>56.450001</v>
      </c>
      <c r="BB420" s="62">
        <v>51.740001999999997</v>
      </c>
      <c r="BC420" s="62">
        <v>55.34</v>
      </c>
      <c r="BD420" s="62">
        <v>51.396408000000001</v>
      </c>
      <c r="BE420" s="57">
        <v>108549000</v>
      </c>
      <c r="CA420" s="63">
        <v>43709</v>
      </c>
      <c r="CB420" s="62">
        <v>41.689999</v>
      </c>
      <c r="CC420" s="62">
        <v>47.450001</v>
      </c>
      <c r="CD420" s="62">
        <v>41.009998000000003</v>
      </c>
      <c r="CE420" s="62">
        <v>45.209999000000003</v>
      </c>
      <c r="CF420" s="62">
        <v>42.869816</v>
      </c>
      <c r="CG420" s="57">
        <v>92278000</v>
      </c>
    </row>
    <row r="421" spans="2:85" x14ac:dyDescent="0.15">
      <c r="B421" s="63">
        <v>43739</v>
      </c>
      <c r="C421" s="57">
        <v>56.267502</v>
      </c>
      <c r="D421" s="57">
        <v>62.4375</v>
      </c>
      <c r="E421" s="57">
        <v>53.782501000000003</v>
      </c>
      <c r="F421" s="57">
        <v>62.189999</v>
      </c>
      <c r="G421" s="57">
        <v>61.277161</v>
      </c>
      <c r="H421" s="57">
        <v>2433210800</v>
      </c>
      <c r="I421" s="63">
        <v>43739</v>
      </c>
      <c r="J421" s="57">
        <v>29.440000999999999</v>
      </c>
      <c r="K421" s="57">
        <v>32.229999999999997</v>
      </c>
      <c r="L421" s="57">
        <v>27.16</v>
      </c>
      <c r="M421" s="57">
        <v>31.27</v>
      </c>
      <c r="N421" s="57">
        <v>30.011894000000002</v>
      </c>
      <c r="O421" s="57">
        <v>1206828400</v>
      </c>
      <c r="P421" s="63">
        <v>43739</v>
      </c>
      <c r="Q421" s="57">
        <v>118.699997</v>
      </c>
      <c r="R421" s="57">
        <v>119.980003</v>
      </c>
      <c r="S421" s="57">
        <v>111.05999799999999</v>
      </c>
      <c r="T421" s="57">
        <v>117.279999</v>
      </c>
      <c r="U421" s="57">
        <v>113.743385</v>
      </c>
      <c r="V421" s="57">
        <v>70555800</v>
      </c>
      <c r="W421" s="63">
        <v>43739</v>
      </c>
      <c r="X421" s="57">
        <v>54.529998999999997</v>
      </c>
      <c r="Y421" s="57">
        <v>55.389999000000003</v>
      </c>
      <c r="Z421" s="57">
        <v>52.82</v>
      </c>
      <c r="AA421" s="57">
        <v>54.43</v>
      </c>
      <c r="AB421" s="57">
        <v>51.420127999999998</v>
      </c>
      <c r="AC421" s="57">
        <v>245853900</v>
      </c>
      <c r="AR421" s="63">
        <v>43739</v>
      </c>
      <c r="AS421" s="62">
        <v>60.400002000000001</v>
      </c>
      <c r="AT421" s="62">
        <v>61.32</v>
      </c>
      <c r="AU421" s="62">
        <v>58.330002</v>
      </c>
      <c r="AV421" s="62">
        <v>60.470001000000003</v>
      </c>
      <c r="AW421" s="62">
        <v>55.504626999999999</v>
      </c>
      <c r="AX421" s="57">
        <v>255518100</v>
      </c>
      <c r="AY421" s="63">
        <v>43739</v>
      </c>
      <c r="AZ421" s="62">
        <v>55.610000999999997</v>
      </c>
      <c r="BA421" s="62">
        <v>57.709999000000003</v>
      </c>
      <c r="BB421" s="62">
        <v>52.080002</v>
      </c>
      <c r="BC421" s="62">
        <v>57.02</v>
      </c>
      <c r="BD421" s="62">
        <v>53.359993000000003</v>
      </c>
      <c r="BE421" s="57">
        <v>118103900</v>
      </c>
      <c r="CA421" s="63">
        <v>43739</v>
      </c>
      <c r="CB421" s="62">
        <v>45.209999000000003</v>
      </c>
      <c r="CC421" s="62">
        <v>47.18</v>
      </c>
      <c r="CD421" s="62">
        <v>41.66</v>
      </c>
      <c r="CE421" s="62">
        <v>46.75</v>
      </c>
      <c r="CF421" s="62">
        <v>44.330100999999999</v>
      </c>
      <c r="CG421" s="57">
        <v>158828800</v>
      </c>
    </row>
    <row r="422" spans="2:85" x14ac:dyDescent="0.15">
      <c r="B422" s="63">
        <v>43770</v>
      </c>
      <c r="C422" s="57">
        <v>62.384998000000003</v>
      </c>
      <c r="D422" s="57">
        <v>67</v>
      </c>
      <c r="E422" s="57">
        <v>62.290000999999997</v>
      </c>
      <c r="F422" s="57">
        <v>66.8125</v>
      </c>
      <c r="G422" s="57">
        <v>65.831795</v>
      </c>
      <c r="H422" s="57">
        <v>1793326000</v>
      </c>
      <c r="I422" s="63">
        <v>43770</v>
      </c>
      <c r="J422" s="57">
        <v>31.700001</v>
      </c>
      <c r="K422" s="57">
        <v>33.599997999999999</v>
      </c>
      <c r="L422" s="57">
        <v>31.370000999999998</v>
      </c>
      <c r="M422" s="57">
        <v>33.32</v>
      </c>
      <c r="N422" s="57">
        <v>31.979410000000001</v>
      </c>
      <c r="O422" s="57">
        <v>847433200</v>
      </c>
      <c r="P422" s="63">
        <v>43770</v>
      </c>
      <c r="Q422" s="57">
        <v>118.410004</v>
      </c>
      <c r="R422" s="57">
        <v>122.43</v>
      </c>
      <c r="S422" s="57">
        <v>117.760002</v>
      </c>
      <c r="T422" s="57">
        <v>120.120003</v>
      </c>
      <c r="U422" s="57">
        <v>116.943298</v>
      </c>
      <c r="V422" s="57">
        <v>46669100</v>
      </c>
      <c r="W422" s="63">
        <v>43770</v>
      </c>
      <c r="X422" s="57">
        <v>54.630001</v>
      </c>
      <c r="Y422" s="57">
        <v>54.740001999999997</v>
      </c>
      <c r="Z422" s="57">
        <v>51.580002</v>
      </c>
      <c r="AA422" s="57">
        <v>53.400002000000001</v>
      </c>
      <c r="AB422" s="57">
        <v>50.447082999999999</v>
      </c>
      <c r="AC422" s="57">
        <v>226002600</v>
      </c>
      <c r="AR422" s="63">
        <v>43770</v>
      </c>
      <c r="AS422" s="62">
        <v>61.290000999999997</v>
      </c>
      <c r="AT422" s="62">
        <v>61.34</v>
      </c>
      <c r="AU422" s="62">
        <v>58.799999</v>
      </c>
      <c r="AV422" s="62">
        <v>60.240001999999997</v>
      </c>
      <c r="AW422" s="62">
        <v>55.868850999999999</v>
      </c>
      <c r="AX422" s="57">
        <v>208937700</v>
      </c>
      <c r="AY422" s="63">
        <v>43770</v>
      </c>
      <c r="AZ422" s="62">
        <v>57.549999</v>
      </c>
      <c r="BA422" s="62">
        <v>60.509998000000003</v>
      </c>
      <c r="BB422" s="62">
        <v>57.380001</v>
      </c>
      <c r="BC422" s="62">
        <v>60.029998999999997</v>
      </c>
      <c r="BD422" s="62">
        <v>56.176780999999998</v>
      </c>
      <c r="BE422" s="57">
        <v>99217200</v>
      </c>
      <c r="CA422" s="63">
        <v>43770</v>
      </c>
      <c r="CB422" s="62">
        <v>47.09</v>
      </c>
      <c r="CC422" s="62">
        <v>50.029998999999997</v>
      </c>
      <c r="CD422" s="62">
        <v>46.939999</v>
      </c>
      <c r="CE422" s="62">
        <v>48.970001000000003</v>
      </c>
      <c r="CF422" s="62">
        <v>46.748328999999998</v>
      </c>
      <c r="CG422" s="57">
        <v>75620300</v>
      </c>
    </row>
    <row r="423" spans="2:85" x14ac:dyDescent="0.15">
      <c r="B423" s="63">
        <v>43800</v>
      </c>
      <c r="C423" s="57">
        <v>66.817497000000003</v>
      </c>
      <c r="D423" s="57">
        <v>73.492500000000007</v>
      </c>
      <c r="E423" s="57">
        <v>64.072502</v>
      </c>
      <c r="F423" s="57">
        <v>73.412497999999999</v>
      </c>
      <c r="G423" s="57">
        <v>72.552093999999997</v>
      </c>
      <c r="H423" s="57">
        <v>2388794800</v>
      </c>
      <c r="I423" s="63">
        <v>43800</v>
      </c>
      <c r="J423" s="57">
        <v>33.450001</v>
      </c>
      <c r="K423" s="57">
        <v>35.720001000000003</v>
      </c>
      <c r="L423" s="57">
        <v>32.549999</v>
      </c>
      <c r="M423" s="57">
        <v>35.220001000000003</v>
      </c>
      <c r="N423" s="57">
        <v>33.802975000000004</v>
      </c>
      <c r="O423" s="57">
        <v>941699200</v>
      </c>
      <c r="P423" s="63">
        <v>43800</v>
      </c>
      <c r="Q423" s="57">
        <v>120.30999799999999</v>
      </c>
      <c r="R423" s="57">
        <v>126.33000199999999</v>
      </c>
      <c r="S423" s="57">
        <v>114.650002</v>
      </c>
      <c r="T423" s="57">
        <v>124.489998</v>
      </c>
      <c r="U423" s="57">
        <v>121.197723</v>
      </c>
      <c r="V423" s="57">
        <v>63636800</v>
      </c>
      <c r="W423" s="63">
        <v>43800</v>
      </c>
      <c r="X423" s="57">
        <v>53.32</v>
      </c>
      <c r="Y423" s="57">
        <v>55.450001</v>
      </c>
      <c r="Z423" s="57">
        <v>52.849997999999999</v>
      </c>
      <c r="AA423" s="57">
        <v>55.349997999999999</v>
      </c>
      <c r="AB423" s="57">
        <v>52.679831999999998</v>
      </c>
      <c r="AC423" s="57">
        <v>230590700</v>
      </c>
      <c r="AR423" s="63">
        <v>43800</v>
      </c>
      <c r="AS423" s="62">
        <v>60.200001</v>
      </c>
      <c r="AT423" s="62">
        <v>62.220001000000003</v>
      </c>
      <c r="AU423" s="62">
        <v>59.580002</v>
      </c>
      <c r="AV423" s="62">
        <v>61.400002000000001</v>
      </c>
      <c r="AW423" s="62">
        <v>56.944679000000001</v>
      </c>
      <c r="AX423" s="57">
        <v>238202500</v>
      </c>
      <c r="AY423" s="63">
        <v>43800</v>
      </c>
      <c r="AZ423" s="62">
        <v>60.25</v>
      </c>
      <c r="BA423" s="62">
        <v>61.110000999999997</v>
      </c>
      <c r="BB423" s="62">
        <v>58.639999000000003</v>
      </c>
      <c r="BC423" s="62">
        <v>59.290000999999997</v>
      </c>
      <c r="BD423" s="62">
        <v>55.484282999999998</v>
      </c>
      <c r="BE423" s="57">
        <v>134297000</v>
      </c>
      <c r="CA423" s="63">
        <v>43800</v>
      </c>
      <c r="CB423" s="62">
        <v>49.110000999999997</v>
      </c>
      <c r="CC423" s="62">
        <v>51.400002000000001</v>
      </c>
      <c r="CD423" s="62">
        <v>47.91</v>
      </c>
      <c r="CE423" s="62">
        <v>50.330002</v>
      </c>
      <c r="CF423" s="62">
        <v>48.046630999999998</v>
      </c>
      <c r="CG423" s="57">
        <v>70580300</v>
      </c>
    </row>
    <row r="424" spans="2:85" x14ac:dyDescent="0.15">
      <c r="B424" s="63">
        <v>43831</v>
      </c>
      <c r="C424" s="57">
        <v>74.059997999999993</v>
      </c>
      <c r="D424" s="57">
        <v>81.962502000000001</v>
      </c>
      <c r="E424" s="57">
        <v>73.1875</v>
      </c>
      <c r="F424" s="57">
        <v>77.377502000000007</v>
      </c>
      <c r="G424" s="57">
        <v>76.470634000000004</v>
      </c>
      <c r="H424" s="57">
        <v>2934370400</v>
      </c>
      <c r="I424" s="63">
        <v>43831</v>
      </c>
      <c r="J424" s="57">
        <v>35.349997999999999</v>
      </c>
      <c r="K424" s="57">
        <v>35.669998</v>
      </c>
      <c r="L424" s="57">
        <v>32.470001000000003</v>
      </c>
      <c r="M424" s="57">
        <v>32.830002</v>
      </c>
      <c r="N424" s="57">
        <v>31.681156000000001</v>
      </c>
      <c r="O424" s="57">
        <v>995093800</v>
      </c>
      <c r="P424" s="63">
        <v>43831</v>
      </c>
      <c r="Q424" s="57">
        <v>124.660004</v>
      </c>
      <c r="R424" s="57">
        <v>138.13000500000001</v>
      </c>
      <c r="S424" s="57">
        <v>123.120003</v>
      </c>
      <c r="T424" s="57">
        <v>129.86999499999999</v>
      </c>
      <c r="U424" s="57">
        <v>126.435455</v>
      </c>
      <c r="V424" s="57">
        <v>71778000</v>
      </c>
      <c r="W424" s="63">
        <v>43831</v>
      </c>
      <c r="X424" s="57">
        <v>55.32</v>
      </c>
      <c r="Y424" s="57">
        <v>59.080002</v>
      </c>
      <c r="Z424" s="57">
        <v>54.09</v>
      </c>
      <c r="AA424" s="57">
        <v>58.400002000000001</v>
      </c>
      <c r="AB424" s="57">
        <v>55.582698999999998</v>
      </c>
      <c r="AC424" s="57">
        <v>286856700</v>
      </c>
      <c r="AR424" s="63">
        <v>43831</v>
      </c>
      <c r="AS424" s="62">
        <v>61.380001</v>
      </c>
      <c r="AT424" s="62">
        <v>61.450001</v>
      </c>
      <c r="AU424" s="62">
        <v>58.34</v>
      </c>
      <c r="AV424" s="62">
        <v>59.439999</v>
      </c>
      <c r="AW424" s="62">
        <v>55.126904000000003</v>
      </c>
      <c r="AX424" s="57">
        <v>279657000</v>
      </c>
      <c r="AY424" s="63">
        <v>43831</v>
      </c>
      <c r="AZ424" s="62">
        <v>59.470001000000003</v>
      </c>
      <c r="BA424" s="62">
        <v>59.48</v>
      </c>
      <c r="BB424" s="62">
        <v>52.869999</v>
      </c>
      <c r="BC424" s="62">
        <v>53.220001000000003</v>
      </c>
      <c r="BD424" s="62">
        <v>50.156593000000001</v>
      </c>
      <c r="BE424" s="57">
        <v>142127800</v>
      </c>
      <c r="CA424" s="63">
        <v>43831</v>
      </c>
      <c r="CB424" s="62">
        <v>50.459999000000003</v>
      </c>
      <c r="CC424" s="62">
        <v>51.599997999999999</v>
      </c>
      <c r="CD424" s="62">
        <v>44.099997999999999</v>
      </c>
      <c r="CE424" s="62">
        <v>44.779998999999997</v>
      </c>
      <c r="CF424" s="62">
        <v>42.748412999999999</v>
      </c>
      <c r="CG424" s="57">
        <v>120597900</v>
      </c>
    </row>
    <row r="425" spans="2:85" x14ac:dyDescent="0.15">
      <c r="B425" s="63">
        <v>43862</v>
      </c>
      <c r="C425" s="57">
        <v>76.074996999999996</v>
      </c>
      <c r="D425" s="57">
        <v>81.805000000000007</v>
      </c>
      <c r="E425" s="57">
        <v>64.092499000000004</v>
      </c>
      <c r="F425" s="57">
        <v>68.339995999999999</v>
      </c>
      <c r="G425" s="57">
        <v>67.539055000000005</v>
      </c>
      <c r="H425" s="57">
        <v>3019279200</v>
      </c>
      <c r="I425" s="63">
        <v>43862</v>
      </c>
      <c r="J425" s="57">
        <v>33</v>
      </c>
      <c r="K425" s="57">
        <v>35.450001</v>
      </c>
      <c r="L425" s="57">
        <v>27.700001</v>
      </c>
      <c r="M425" s="57">
        <v>28.5</v>
      </c>
      <c r="N425" s="57">
        <v>27.502680000000002</v>
      </c>
      <c r="O425" s="57">
        <v>1072992000</v>
      </c>
      <c r="P425" s="63">
        <v>43862</v>
      </c>
      <c r="Q425" s="57">
        <v>130.550003</v>
      </c>
      <c r="R425" s="57">
        <v>138.03999300000001</v>
      </c>
      <c r="S425" s="57">
        <v>107</v>
      </c>
      <c r="T425" s="57">
        <v>109.93</v>
      </c>
      <c r="U425" s="57">
        <v>107.39373000000001</v>
      </c>
      <c r="V425" s="57">
        <v>73480200</v>
      </c>
      <c r="W425" s="63">
        <v>43862</v>
      </c>
      <c r="X425" s="57">
        <v>58.75</v>
      </c>
      <c r="Y425" s="57">
        <v>60.130001</v>
      </c>
      <c r="Z425" s="57">
        <v>51.580002</v>
      </c>
      <c r="AA425" s="57">
        <v>53.490001999999997</v>
      </c>
      <c r="AB425" s="57">
        <v>50.909568999999998</v>
      </c>
      <c r="AC425" s="57">
        <v>245599100</v>
      </c>
      <c r="AR425" s="63">
        <v>43862</v>
      </c>
      <c r="AS425" s="62">
        <v>59.610000999999997</v>
      </c>
      <c r="AT425" s="62">
        <v>60.349997999999999</v>
      </c>
      <c r="AU425" s="62">
        <v>52.18</v>
      </c>
      <c r="AV425" s="62">
        <v>54.16</v>
      </c>
      <c r="AW425" s="62">
        <v>50.752772999999998</v>
      </c>
      <c r="AX425" s="57">
        <v>324728000</v>
      </c>
      <c r="AY425" s="63">
        <v>43862</v>
      </c>
      <c r="AZ425" s="62">
        <v>53.57</v>
      </c>
      <c r="BA425" s="62">
        <v>55.689999</v>
      </c>
      <c r="BB425" s="62">
        <v>44.91</v>
      </c>
      <c r="BC425" s="62">
        <v>46.439999</v>
      </c>
      <c r="BD425" s="62">
        <v>43.766852999999998</v>
      </c>
      <c r="BE425" s="57">
        <v>139239900</v>
      </c>
      <c r="CA425" s="63">
        <v>43862</v>
      </c>
      <c r="CB425" s="62">
        <v>45.040000999999997</v>
      </c>
      <c r="CC425" s="62">
        <v>47.630001</v>
      </c>
      <c r="CD425" s="62">
        <v>38.540000999999997</v>
      </c>
      <c r="CE425" s="62">
        <v>39.900002000000001</v>
      </c>
      <c r="CF425" s="62">
        <v>38.342606000000004</v>
      </c>
      <c r="CG425" s="57">
        <v>102113700</v>
      </c>
    </row>
    <row r="426" spans="2:85" x14ac:dyDescent="0.15">
      <c r="B426" s="63">
        <v>43891</v>
      </c>
      <c r="C426" s="57">
        <v>70.569999999999993</v>
      </c>
      <c r="D426" s="57">
        <v>76</v>
      </c>
      <c r="E426" s="57">
        <v>53.152500000000003</v>
      </c>
      <c r="F426" s="57">
        <v>63.572498000000003</v>
      </c>
      <c r="G426" s="57">
        <v>62.976531999999999</v>
      </c>
      <c r="H426" s="57">
        <v>6280072400</v>
      </c>
      <c r="I426" s="63">
        <v>43891</v>
      </c>
      <c r="J426" s="57">
        <v>28.35</v>
      </c>
      <c r="K426" s="57">
        <v>29.75</v>
      </c>
      <c r="L426" s="57">
        <v>17.950001</v>
      </c>
      <c r="M426" s="57">
        <v>21.23</v>
      </c>
      <c r="N426" s="57">
        <v>20.487082000000001</v>
      </c>
      <c r="O426" s="57">
        <v>2826499000</v>
      </c>
      <c r="P426" s="63">
        <v>43891</v>
      </c>
      <c r="Q426" s="57">
        <v>111.110001</v>
      </c>
      <c r="R426" s="57">
        <v>116.400002</v>
      </c>
      <c r="S426" s="57">
        <v>67</v>
      </c>
      <c r="T426" s="57">
        <v>85.610000999999997</v>
      </c>
      <c r="U426" s="57">
        <v>83.634842000000006</v>
      </c>
      <c r="V426" s="57">
        <v>227466200</v>
      </c>
      <c r="W426" s="63">
        <v>43891</v>
      </c>
      <c r="X426" s="57">
        <v>53.93</v>
      </c>
      <c r="Y426" s="57">
        <v>59</v>
      </c>
      <c r="Z426" s="57">
        <v>36.270000000000003</v>
      </c>
      <c r="AA426" s="57">
        <v>44.25</v>
      </c>
      <c r="AB426" s="57">
        <v>42.115307000000001</v>
      </c>
      <c r="AC426" s="57">
        <v>693439800</v>
      </c>
      <c r="AR426" s="63">
        <v>43891</v>
      </c>
      <c r="AS426" s="62">
        <v>55.16</v>
      </c>
      <c r="AT426" s="62">
        <v>58.25</v>
      </c>
      <c r="AU426" s="62">
        <v>48.84</v>
      </c>
      <c r="AV426" s="62">
        <v>53.73</v>
      </c>
      <c r="AW426" s="62">
        <v>50.349826999999998</v>
      </c>
      <c r="AX426" s="57">
        <v>704952900</v>
      </c>
      <c r="AY426" s="63">
        <v>43891</v>
      </c>
      <c r="AZ426" s="62">
        <v>46.48</v>
      </c>
      <c r="BA426" s="62">
        <v>49.040000999999997</v>
      </c>
      <c r="BB426" s="62">
        <v>28.59</v>
      </c>
      <c r="BC426" s="62">
        <v>34.450001</v>
      </c>
      <c r="BD426" s="62">
        <v>32.467013999999999</v>
      </c>
      <c r="BE426" s="57">
        <v>337874500</v>
      </c>
      <c r="CA426" s="63">
        <v>43891</v>
      </c>
      <c r="CB426" s="62">
        <v>40.029998999999997</v>
      </c>
      <c r="CC426" s="62">
        <v>40.959999000000003</v>
      </c>
      <c r="CD426" s="62">
        <v>26.4</v>
      </c>
      <c r="CE426" s="62">
        <v>33.68</v>
      </c>
      <c r="CF426" s="62">
        <v>32.365391000000002</v>
      </c>
      <c r="CG426" s="57">
        <v>206985800</v>
      </c>
    </row>
    <row r="427" spans="2:85" x14ac:dyDescent="0.15">
      <c r="B427" s="63">
        <v>43922</v>
      </c>
      <c r="C427" s="57">
        <v>61.625</v>
      </c>
      <c r="D427" s="57">
        <v>73.632499999999993</v>
      </c>
      <c r="E427" s="57">
        <v>59.224997999999999</v>
      </c>
      <c r="F427" s="57">
        <v>73.449996999999996</v>
      </c>
      <c r="G427" s="57">
        <v>72.761436000000003</v>
      </c>
      <c r="H427" s="57">
        <v>3265299200</v>
      </c>
      <c r="I427" s="63">
        <v>43922</v>
      </c>
      <c r="J427" s="57">
        <v>19.93</v>
      </c>
      <c r="K427" s="57">
        <v>25.32</v>
      </c>
      <c r="L427" s="57">
        <v>19.510000000000002</v>
      </c>
      <c r="M427" s="57">
        <v>24.049999</v>
      </c>
      <c r="N427" s="57">
        <v>23.356484999999999</v>
      </c>
      <c r="O427" s="57">
        <v>1636723300</v>
      </c>
      <c r="P427" s="63">
        <v>43922</v>
      </c>
      <c r="Q427" s="57">
        <v>80.650002000000001</v>
      </c>
      <c r="R427" s="57">
        <v>97.849997999999999</v>
      </c>
      <c r="S427" s="57">
        <v>72.610000999999997</v>
      </c>
      <c r="T427" s="57">
        <v>91.25</v>
      </c>
      <c r="U427" s="57">
        <v>89.144713999999993</v>
      </c>
      <c r="V427" s="57">
        <v>164062900</v>
      </c>
      <c r="W427" s="63">
        <v>43922</v>
      </c>
      <c r="X427" s="57">
        <v>42.48</v>
      </c>
      <c r="Y427" s="57">
        <v>49.73</v>
      </c>
      <c r="Z427" s="57">
        <v>41.799999</v>
      </c>
      <c r="AA427" s="57">
        <v>45.889999000000003</v>
      </c>
      <c r="AB427" s="57">
        <v>44.059241999999998</v>
      </c>
      <c r="AC427" s="57">
        <v>395209600</v>
      </c>
      <c r="AR427" s="63">
        <v>43922</v>
      </c>
      <c r="AS427" s="62">
        <v>52.5</v>
      </c>
      <c r="AT427" s="62">
        <v>58.91</v>
      </c>
      <c r="AU427" s="62">
        <v>52.16</v>
      </c>
      <c r="AV427" s="62">
        <v>57.450001</v>
      </c>
      <c r="AW427" s="62">
        <v>53.835799999999999</v>
      </c>
      <c r="AX427" s="57">
        <v>354221700</v>
      </c>
      <c r="AY427" s="63">
        <v>43922</v>
      </c>
      <c r="AZ427" s="62">
        <v>32.529998999999997</v>
      </c>
      <c r="BA427" s="62">
        <v>38.939999</v>
      </c>
      <c r="BB427" s="62">
        <v>30.780000999999999</v>
      </c>
      <c r="BC427" s="62">
        <v>36.5</v>
      </c>
      <c r="BD427" s="62">
        <v>34.807713</v>
      </c>
      <c r="BE427" s="57">
        <v>185086000</v>
      </c>
      <c r="CA427" s="63">
        <v>43922</v>
      </c>
      <c r="CB427" s="62">
        <v>31.950001</v>
      </c>
      <c r="CC427" s="62">
        <v>38.389999000000003</v>
      </c>
      <c r="CD427" s="62">
        <v>31.379999000000002</v>
      </c>
      <c r="CE427" s="62">
        <v>37.540000999999997</v>
      </c>
      <c r="CF427" s="62">
        <v>36.074722000000001</v>
      </c>
      <c r="CG427" s="57">
        <v>131346600</v>
      </c>
    </row>
    <row r="428" spans="2:85" x14ac:dyDescent="0.15">
      <c r="B428" s="63">
        <v>43952</v>
      </c>
      <c r="C428" s="57">
        <v>71.5625</v>
      </c>
      <c r="D428" s="57">
        <v>81.059997999999993</v>
      </c>
      <c r="E428" s="57">
        <v>71.462502000000001</v>
      </c>
      <c r="F428" s="57">
        <v>79.485000999999997</v>
      </c>
      <c r="G428" s="57">
        <v>78.739868000000001</v>
      </c>
      <c r="H428" s="57">
        <v>2805936000</v>
      </c>
      <c r="I428" s="63">
        <v>43952</v>
      </c>
      <c r="J428" s="57">
        <v>23.379999000000002</v>
      </c>
      <c r="K428" s="57">
        <v>26.17</v>
      </c>
      <c r="L428" s="57">
        <v>20.100000000000001</v>
      </c>
      <c r="M428" s="57">
        <v>24.120000999999998</v>
      </c>
      <c r="N428" s="57">
        <v>23.424468999999998</v>
      </c>
      <c r="O428" s="57">
        <v>1447488500</v>
      </c>
      <c r="P428" s="63">
        <v>43952</v>
      </c>
      <c r="Q428" s="57">
        <v>88.099997999999999</v>
      </c>
      <c r="R428" s="57">
        <v>102.459999</v>
      </c>
      <c r="S428" s="57">
        <v>76</v>
      </c>
      <c r="T428" s="57">
        <v>95.07</v>
      </c>
      <c r="U428" s="57">
        <v>93.392493999999999</v>
      </c>
      <c r="V428" s="57">
        <v>128961200</v>
      </c>
      <c r="W428" s="63">
        <v>43952</v>
      </c>
      <c r="X428" s="57">
        <v>45.619999</v>
      </c>
      <c r="Y428" s="57">
        <v>47.459999000000003</v>
      </c>
      <c r="Z428" s="57">
        <v>43.200001</v>
      </c>
      <c r="AA428" s="57">
        <v>46.68</v>
      </c>
      <c r="AB428" s="57">
        <v>44.817726</v>
      </c>
      <c r="AC428" s="57">
        <v>382765600</v>
      </c>
      <c r="AR428" s="63">
        <v>43952</v>
      </c>
      <c r="AS428" s="62">
        <v>57.759998000000003</v>
      </c>
      <c r="AT428" s="62">
        <v>57.790000999999997</v>
      </c>
      <c r="AU428" s="62">
        <v>53.669998</v>
      </c>
      <c r="AV428" s="62">
        <v>57.380001</v>
      </c>
      <c r="AW428" s="62">
        <v>54.348475999999998</v>
      </c>
      <c r="AX428" s="57">
        <v>327946400</v>
      </c>
      <c r="AY428" s="63">
        <v>43952</v>
      </c>
      <c r="AZ428" s="62">
        <v>35.709999000000003</v>
      </c>
      <c r="BA428" s="62">
        <v>38.650002000000001</v>
      </c>
      <c r="BB428" s="62">
        <v>28.360001</v>
      </c>
      <c r="BC428" s="62">
        <v>35.560001</v>
      </c>
      <c r="BD428" s="62">
        <v>33.911301000000002</v>
      </c>
      <c r="BE428" s="57">
        <v>189683000</v>
      </c>
      <c r="CA428" s="63">
        <v>43952</v>
      </c>
      <c r="CB428" s="62">
        <v>36.650002000000001</v>
      </c>
      <c r="CC428" s="62">
        <v>39.209999000000003</v>
      </c>
      <c r="CD428" s="62">
        <v>31.24</v>
      </c>
      <c r="CE428" s="62">
        <v>37.169998</v>
      </c>
      <c r="CF428" s="62">
        <v>36.031512999999997</v>
      </c>
      <c r="CG428" s="57">
        <v>113497400</v>
      </c>
    </row>
    <row r="429" spans="2:85" x14ac:dyDescent="0.15">
      <c r="B429" s="63">
        <v>43983</v>
      </c>
      <c r="C429" s="57">
        <v>79.4375</v>
      </c>
      <c r="D429" s="57">
        <v>93.095000999999996</v>
      </c>
      <c r="E429" s="57">
        <v>79.302498</v>
      </c>
      <c r="F429" s="57">
        <v>91.199996999999996</v>
      </c>
      <c r="G429" s="57">
        <v>90.589600000000004</v>
      </c>
      <c r="H429" s="57">
        <v>3243375600</v>
      </c>
      <c r="I429" s="63">
        <v>43983</v>
      </c>
      <c r="J429" s="57">
        <v>24.280000999999999</v>
      </c>
      <c r="K429" s="57">
        <v>29.01</v>
      </c>
      <c r="L429" s="57">
        <v>23.02</v>
      </c>
      <c r="M429" s="57">
        <v>23.75</v>
      </c>
      <c r="N429" s="57">
        <v>23.065138000000001</v>
      </c>
      <c r="O429" s="57">
        <v>1801797500</v>
      </c>
      <c r="P429" s="63">
        <v>43983</v>
      </c>
      <c r="Q429" s="57">
        <v>95.559997999999993</v>
      </c>
      <c r="R429" s="57">
        <v>115.93</v>
      </c>
      <c r="S429" s="57">
        <v>92.449996999999996</v>
      </c>
      <c r="T429" s="57">
        <v>95.199996999999996</v>
      </c>
      <c r="U429" s="57">
        <v>93.520195000000001</v>
      </c>
      <c r="V429" s="57">
        <v>135814900</v>
      </c>
      <c r="W429" s="63">
        <v>43983</v>
      </c>
      <c r="X429" s="57">
        <v>46.66</v>
      </c>
      <c r="Y429" s="57">
        <v>49.970001000000003</v>
      </c>
      <c r="Z429" s="57">
        <v>43.509998000000003</v>
      </c>
      <c r="AA429" s="57">
        <v>44.68</v>
      </c>
      <c r="AB429" s="57">
        <v>42.897511000000002</v>
      </c>
      <c r="AC429" s="57">
        <v>399229500</v>
      </c>
      <c r="AR429" s="63">
        <v>43983</v>
      </c>
      <c r="AS429" s="62">
        <v>56.700001</v>
      </c>
      <c r="AT429" s="62">
        <v>58.23</v>
      </c>
      <c r="AU429" s="62">
        <v>52.849997999999999</v>
      </c>
      <c r="AV429" s="62">
        <v>55.130001</v>
      </c>
      <c r="AW429" s="62">
        <v>52.217354</v>
      </c>
      <c r="AX429" s="57">
        <v>385392800</v>
      </c>
      <c r="AY429" s="63">
        <v>43983</v>
      </c>
      <c r="AZ429" s="62">
        <v>35.790000999999997</v>
      </c>
      <c r="BA429" s="62">
        <v>44.259998000000003</v>
      </c>
      <c r="BB429" s="62">
        <v>35.610000999999997</v>
      </c>
      <c r="BC429" s="62">
        <v>36.82</v>
      </c>
      <c r="BD429" s="62">
        <v>35.112876999999997</v>
      </c>
      <c r="BE429" s="57">
        <v>230638000</v>
      </c>
      <c r="CA429" s="63">
        <v>43983</v>
      </c>
      <c r="CB429" s="62">
        <v>37.369999</v>
      </c>
      <c r="CC429" s="62">
        <v>43.169998</v>
      </c>
      <c r="CD429" s="62">
        <v>36.040000999999997</v>
      </c>
      <c r="CE429" s="62">
        <v>38.650002000000001</v>
      </c>
      <c r="CF429" s="62">
        <v>37.466186999999998</v>
      </c>
      <c r="CG429" s="57">
        <v>128995400</v>
      </c>
    </row>
    <row r="430" spans="2:85" x14ac:dyDescent="0.15">
      <c r="B430" s="63">
        <v>44013</v>
      </c>
      <c r="C430" s="57">
        <v>91.279999000000004</v>
      </c>
      <c r="D430" s="57">
        <v>106.415001</v>
      </c>
      <c r="E430" s="57">
        <v>89.144997000000004</v>
      </c>
      <c r="F430" s="57">
        <v>106.260002</v>
      </c>
      <c r="G430" s="57">
        <v>105.548805</v>
      </c>
      <c r="H430" s="57">
        <v>3020283200</v>
      </c>
      <c r="I430" s="63">
        <v>44013</v>
      </c>
      <c r="J430" s="57">
        <v>24.030000999999999</v>
      </c>
      <c r="K430" s="57">
        <v>25.290001</v>
      </c>
      <c r="L430" s="57">
        <v>22.389999</v>
      </c>
      <c r="M430" s="57">
        <v>24.879999000000002</v>
      </c>
      <c r="N430" s="57">
        <v>24.331064000000001</v>
      </c>
      <c r="O430" s="57">
        <v>1388503300</v>
      </c>
      <c r="P430" s="63">
        <v>44013</v>
      </c>
      <c r="Q430" s="57">
        <v>95.25</v>
      </c>
      <c r="R430" s="57">
        <v>97.900002000000001</v>
      </c>
      <c r="S430" s="57">
        <v>89.580001999999993</v>
      </c>
      <c r="T430" s="57">
        <v>93.32</v>
      </c>
      <c r="U430" s="57">
        <v>91.673370000000006</v>
      </c>
      <c r="V430" s="57">
        <v>91212300</v>
      </c>
      <c r="W430" s="63">
        <v>44013</v>
      </c>
      <c r="X430" s="57">
        <v>44.93</v>
      </c>
      <c r="Y430" s="57">
        <v>49.279998999999997</v>
      </c>
      <c r="Z430" s="57">
        <v>43.830002</v>
      </c>
      <c r="AA430" s="57">
        <v>47.240001999999997</v>
      </c>
      <c r="AB430" s="57">
        <v>45.767437000000001</v>
      </c>
      <c r="AC430" s="57">
        <v>369294100</v>
      </c>
      <c r="AR430" s="63">
        <v>44013</v>
      </c>
      <c r="AS430" s="62">
        <v>55.09</v>
      </c>
      <c r="AT430" s="62">
        <v>57.700001</v>
      </c>
      <c r="AU430" s="62">
        <v>53.75</v>
      </c>
      <c r="AV430" s="62">
        <v>57.48</v>
      </c>
      <c r="AW430" s="62">
        <v>54.443195000000003</v>
      </c>
      <c r="AX430" s="57">
        <v>306702700</v>
      </c>
      <c r="AY430" s="63">
        <v>44013</v>
      </c>
      <c r="AZ430" s="62">
        <v>36.919998</v>
      </c>
      <c r="BA430" s="62">
        <v>38.470001000000003</v>
      </c>
      <c r="BB430" s="62">
        <v>34.009998000000003</v>
      </c>
      <c r="BC430" s="62">
        <v>36.840000000000003</v>
      </c>
      <c r="BD430" s="62">
        <v>35.545963</v>
      </c>
      <c r="BE430" s="57">
        <v>154893700</v>
      </c>
      <c r="CA430" s="63">
        <v>44013</v>
      </c>
      <c r="CB430" s="62">
        <v>38.689999</v>
      </c>
      <c r="CC430" s="62">
        <v>39.290000999999997</v>
      </c>
      <c r="CD430" s="62">
        <v>35.270000000000003</v>
      </c>
      <c r="CE430" s="62">
        <v>35.849997999999999</v>
      </c>
      <c r="CF430" s="62">
        <v>34.751944999999999</v>
      </c>
      <c r="CG430" s="57">
        <v>127614800</v>
      </c>
    </row>
    <row r="431" spans="2:85" x14ac:dyDescent="0.15">
      <c r="B431" s="63">
        <v>44044</v>
      </c>
      <c r="C431" s="57">
        <v>108.199997</v>
      </c>
      <c r="D431" s="57">
        <v>131</v>
      </c>
      <c r="E431" s="57">
        <v>107.89250199999999</v>
      </c>
      <c r="F431" s="57">
        <v>129.03999300000001</v>
      </c>
      <c r="G431" s="57">
        <v>128.176331</v>
      </c>
      <c r="H431" s="57">
        <v>4070061100</v>
      </c>
      <c r="I431" s="63">
        <v>44044</v>
      </c>
      <c r="J431" s="57">
        <v>25.030000999999999</v>
      </c>
      <c r="K431" s="57">
        <v>27.75</v>
      </c>
      <c r="L431" s="57">
        <v>24.690000999999999</v>
      </c>
      <c r="M431" s="57">
        <v>25.74</v>
      </c>
      <c r="N431" s="57">
        <v>25.172087000000001</v>
      </c>
      <c r="O431" s="57">
        <v>1145115700</v>
      </c>
      <c r="P431" s="63">
        <v>44044</v>
      </c>
      <c r="Q431" s="57">
        <v>93.309997999999993</v>
      </c>
      <c r="R431" s="57">
        <v>105.699997</v>
      </c>
      <c r="S431" s="57">
        <v>92.440002000000007</v>
      </c>
      <c r="T431" s="57">
        <v>101.589996</v>
      </c>
      <c r="U431" s="57">
        <v>100.250244</v>
      </c>
      <c r="V431" s="57">
        <v>77065000</v>
      </c>
      <c r="W431" s="63">
        <v>44044</v>
      </c>
      <c r="X431" s="57">
        <v>47.139999000000003</v>
      </c>
      <c r="Y431" s="57">
        <v>50.07</v>
      </c>
      <c r="Z431" s="57">
        <v>46.220001000000003</v>
      </c>
      <c r="AA431" s="57">
        <v>49.529998999999997</v>
      </c>
      <c r="AB431" s="57">
        <v>47.986049999999999</v>
      </c>
      <c r="AC431" s="57">
        <v>252126200</v>
      </c>
      <c r="AR431" s="63">
        <v>44044</v>
      </c>
      <c r="AS431" s="62">
        <v>57.869999</v>
      </c>
      <c r="AT431" s="62">
        <v>59.790000999999997</v>
      </c>
      <c r="AU431" s="62">
        <v>57.119999</v>
      </c>
      <c r="AV431" s="62">
        <v>59.27</v>
      </c>
      <c r="AW431" s="62">
        <v>56.769053999999997</v>
      </c>
      <c r="AX431" s="57">
        <v>233570700</v>
      </c>
      <c r="AY431" s="63">
        <v>44044</v>
      </c>
      <c r="AZ431" s="62">
        <v>36.790000999999997</v>
      </c>
      <c r="BA431" s="62">
        <v>39.349997999999999</v>
      </c>
      <c r="BB431" s="62">
        <v>35.029998999999997</v>
      </c>
      <c r="BC431" s="62">
        <v>36.400002000000001</v>
      </c>
      <c r="BD431" s="62">
        <v>35.121426</v>
      </c>
      <c r="BE431" s="57">
        <v>108171300</v>
      </c>
      <c r="CA431" s="63">
        <v>44044</v>
      </c>
      <c r="CB431" s="62">
        <v>35.93</v>
      </c>
      <c r="CC431" s="62">
        <v>39.159999999999997</v>
      </c>
      <c r="CD431" s="62">
        <v>35.520000000000003</v>
      </c>
      <c r="CE431" s="62">
        <v>36.979999999999997</v>
      </c>
      <c r="CF431" s="62">
        <v>36.154063999999998</v>
      </c>
      <c r="CG431" s="57">
        <v>88839000</v>
      </c>
    </row>
    <row r="432" spans="2:85" x14ac:dyDescent="0.15">
      <c r="B432" s="63">
        <v>44075</v>
      </c>
      <c r="C432" s="57">
        <v>132.759995</v>
      </c>
      <c r="D432" s="57">
        <v>137.979996</v>
      </c>
      <c r="E432" s="57">
        <v>103.099998</v>
      </c>
      <c r="F432" s="57">
        <v>115.80999799999999</v>
      </c>
      <c r="G432" s="57">
        <v>115.242294</v>
      </c>
      <c r="H432" s="57">
        <v>3885245100</v>
      </c>
      <c r="I432" s="63">
        <v>44075</v>
      </c>
      <c r="J432" s="57">
        <v>25.58</v>
      </c>
      <c r="K432" s="57">
        <v>26.76</v>
      </c>
      <c r="L432" s="57">
        <v>22.950001</v>
      </c>
      <c r="M432" s="57">
        <v>24.09</v>
      </c>
      <c r="N432" s="57">
        <v>23.558495000000001</v>
      </c>
      <c r="O432" s="57">
        <v>1290916600</v>
      </c>
      <c r="P432" s="63">
        <v>44075</v>
      </c>
      <c r="Q432" s="57">
        <v>100.540001</v>
      </c>
      <c r="R432" s="57">
        <v>109.029999</v>
      </c>
      <c r="S432" s="57">
        <v>93.709998999999996</v>
      </c>
      <c r="T432" s="57">
        <v>100.25</v>
      </c>
      <c r="U432" s="57">
        <v>98.927932999999996</v>
      </c>
      <c r="V432" s="57">
        <v>96051800</v>
      </c>
      <c r="W432" s="63">
        <v>44075</v>
      </c>
      <c r="X432" s="57">
        <v>49.310001</v>
      </c>
      <c r="Y432" s="57">
        <v>52.139999000000003</v>
      </c>
      <c r="Z432" s="57">
        <v>47.560001</v>
      </c>
      <c r="AA432" s="57">
        <v>49.369999</v>
      </c>
      <c r="AB432" s="57">
        <v>47.831032</v>
      </c>
      <c r="AC432" s="57">
        <v>341638700</v>
      </c>
      <c r="AR432" s="63">
        <v>44075</v>
      </c>
      <c r="AS432" s="62">
        <v>59.119999</v>
      </c>
      <c r="AT432" s="62">
        <v>61.5</v>
      </c>
      <c r="AU432" s="62">
        <v>58.650002000000001</v>
      </c>
      <c r="AV432" s="62">
        <v>59.490001999999997</v>
      </c>
      <c r="AW432" s="62">
        <v>56.979773999999999</v>
      </c>
      <c r="AX432" s="57">
        <v>319508500</v>
      </c>
      <c r="AY432" s="63">
        <v>44075</v>
      </c>
      <c r="AZ432" s="62">
        <v>36.159999999999997</v>
      </c>
      <c r="BA432" s="62">
        <v>38.939999</v>
      </c>
      <c r="BB432" s="62">
        <v>34.169998</v>
      </c>
      <c r="BC432" s="62">
        <v>35.849997999999999</v>
      </c>
      <c r="BD432" s="62">
        <v>34.590736</v>
      </c>
      <c r="BE432" s="57">
        <v>148727900</v>
      </c>
      <c r="CA432" s="63">
        <v>44075</v>
      </c>
      <c r="CB432" s="62">
        <v>36.799999</v>
      </c>
      <c r="CC432" s="62">
        <v>38.450001</v>
      </c>
      <c r="CD432" s="62">
        <v>32.650002000000001</v>
      </c>
      <c r="CE432" s="62">
        <v>34.340000000000003</v>
      </c>
      <c r="CF432" s="62">
        <v>33.573025000000001</v>
      </c>
      <c r="CG432" s="57">
        <v>98526000</v>
      </c>
    </row>
    <row r="433" spans="2:85" x14ac:dyDescent="0.15">
      <c r="B433" s="63">
        <v>44105</v>
      </c>
      <c r="C433" s="57">
        <v>117.639999</v>
      </c>
      <c r="D433" s="57">
        <v>125.389999</v>
      </c>
      <c r="E433" s="57">
        <v>107.720001</v>
      </c>
      <c r="F433" s="57">
        <v>108.860001</v>
      </c>
      <c r="G433" s="57">
        <v>108.326363</v>
      </c>
      <c r="H433" s="57">
        <v>2894666500</v>
      </c>
      <c r="I433" s="63">
        <v>44105</v>
      </c>
      <c r="J433" s="57">
        <v>24.27</v>
      </c>
      <c r="K433" s="57">
        <v>25.83</v>
      </c>
      <c r="L433" s="57">
        <v>23.120000999999998</v>
      </c>
      <c r="M433" s="57">
        <v>23.700001</v>
      </c>
      <c r="N433" s="57">
        <v>23.338549</v>
      </c>
      <c r="O433" s="57">
        <v>1296966100</v>
      </c>
      <c r="P433" s="63">
        <v>44105</v>
      </c>
      <c r="Q433" s="57">
        <v>100.33000199999999</v>
      </c>
      <c r="R433" s="57">
        <v>107.209999</v>
      </c>
      <c r="S433" s="57">
        <v>89.110000999999997</v>
      </c>
      <c r="T433" s="57">
        <v>91.239998</v>
      </c>
      <c r="U433" s="57">
        <v>90.036750999999995</v>
      </c>
      <c r="V433" s="57">
        <v>84881500</v>
      </c>
      <c r="W433" s="63">
        <v>44105</v>
      </c>
      <c r="X433" s="57">
        <v>49.439999</v>
      </c>
      <c r="Y433" s="57">
        <v>51.529998999999997</v>
      </c>
      <c r="Z433" s="57">
        <v>47.299999</v>
      </c>
      <c r="AA433" s="57">
        <v>48.060001</v>
      </c>
      <c r="AB433" s="57">
        <v>46.938782000000003</v>
      </c>
      <c r="AC433" s="57">
        <v>292193800</v>
      </c>
      <c r="AR433" s="63">
        <v>44105</v>
      </c>
      <c r="AS433" s="62">
        <v>59.400002000000001</v>
      </c>
      <c r="AT433" s="62">
        <v>59.970001000000003</v>
      </c>
      <c r="AU433" s="62">
        <v>56.02</v>
      </c>
      <c r="AV433" s="62">
        <v>56.990001999999997</v>
      </c>
      <c r="AW433" s="62">
        <v>54.585262</v>
      </c>
      <c r="AX433" s="57">
        <v>340714100</v>
      </c>
      <c r="AY433" s="63">
        <v>44105</v>
      </c>
      <c r="AZ433" s="62">
        <v>36.029998999999997</v>
      </c>
      <c r="BA433" s="62">
        <v>41.029998999999997</v>
      </c>
      <c r="BB433" s="62">
        <v>35.25</v>
      </c>
      <c r="BC433" s="62">
        <v>38.950001</v>
      </c>
      <c r="BD433" s="62">
        <v>38.024234999999997</v>
      </c>
      <c r="BE433" s="57">
        <v>139227700</v>
      </c>
      <c r="CA433" s="63">
        <v>44105</v>
      </c>
      <c r="CB433" s="62">
        <v>34.459999000000003</v>
      </c>
      <c r="CC433" s="62">
        <v>38.75</v>
      </c>
      <c r="CD433" s="62">
        <v>33.189999</v>
      </c>
      <c r="CE433" s="62">
        <v>34.360000999999997</v>
      </c>
      <c r="CF433" s="62">
        <v>33.592579000000001</v>
      </c>
      <c r="CG433" s="57">
        <v>118228300</v>
      </c>
    </row>
    <row r="434" spans="2:85" x14ac:dyDescent="0.15">
      <c r="B434" s="63">
        <v>44136</v>
      </c>
      <c r="C434" s="57">
        <v>109.110001</v>
      </c>
      <c r="D434" s="57">
        <v>121.989998</v>
      </c>
      <c r="E434" s="57">
        <v>107.32</v>
      </c>
      <c r="F434" s="57">
        <v>119.050003</v>
      </c>
      <c r="G434" s="57">
        <v>118.466408</v>
      </c>
      <c r="H434" s="57">
        <v>2123077300</v>
      </c>
      <c r="I434" s="63">
        <v>44136</v>
      </c>
      <c r="J434" s="57">
        <v>23.889999</v>
      </c>
      <c r="K434" s="57">
        <v>29.1</v>
      </c>
      <c r="L434" s="57">
        <v>23.27</v>
      </c>
      <c r="M434" s="57">
        <v>28.16</v>
      </c>
      <c r="N434" s="57">
        <v>27.730528</v>
      </c>
      <c r="O434" s="57">
        <v>1286428200</v>
      </c>
      <c r="P434" s="63">
        <v>44136</v>
      </c>
      <c r="Q434" s="57">
        <v>92.959998999999996</v>
      </c>
      <c r="R434" s="57">
        <v>121.69000200000001</v>
      </c>
      <c r="S434" s="57">
        <v>92.269997000000004</v>
      </c>
      <c r="T434" s="57">
        <v>118.589996</v>
      </c>
      <c r="U434" s="57">
        <v>117.514854</v>
      </c>
      <c r="V434" s="57">
        <v>98537200</v>
      </c>
      <c r="W434" s="63">
        <v>44136</v>
      </c>
      <c r="X434" s="57">
        <v>48.75</v>
      </c>
      <c r="Y434" s="57">
        <v>54.619999</v>
      </c>
      <c r="Z434" s="57">
        <v>48.240001999999997</v>
      </c>
      <c r="AA434" s="57">
        <v>51.599997999999999</v>
      </c>
      <c r="AB434" s="57">
        <v>50.396194000000001</v>
      </c>
      <c r="AC434" s="57">
        <v>339327300</v>
      </c>
      <c r="AR434" s="63">
        <v>44136</v>
      </c>
      <c r="AS434" s="62">
        <v>57.669998</v>
      </c>
      <c r="AT434" s="62">
        <v>61.459999000000003</v>
      </c>
      <c r="AU434" s="62">
        <v>56.580002</v>
      </c>
      <c r="AV434" s="62">
        <v>60.41</v>
      </c>
      <c r="AW434" s="62">
        <v>58.477012999999999</v>
      </c>
      <c r="AX434" s="57">
        <v>292033600</v>
      </c>
      <c r="AY434" s="63">
        <v>44136</v>
      </c>
      <c r="AZ434" s="62">
        <v>39.450001</v>
      </c>
      <c r="BA434" s="62">
        <v>45.43</v>
      </c>
      <c r="BB434" s="62">
        <v>38.470001000000003</v>
      </c>
      <c r="BC434" s="62">
        <v>43.209999000000003</v>
      </c>
      <c r="BD434" s="62">
        <v>42.182983</v>
      </c>
      <c r="BE434" s="57">
        <v>150119700</v>
      </c>
      <c r="CA434" s="63">
        <v>44136</v>
      </c>
      <c r="CB434" s="62">
        <v>35.020000000000003</v>
      </c>
      <c r="CC434" s="62">
        <v>40.840000000000003</v>
      </c>
      <c r="CD434" s="62">
        <v>34.389999000000003</v>
      </c>
      <c r="CE434" s="62">
        <v>39.119999</v>
      </c>
      <c r="CF434" s="62">
        <v>38.571807999999997</v>
      </c>
      <c r="CG434" s="57">
        <v>111082700</v>
      </c>
    </row>
    <row r="435" spans="2:85" x14ac:dyDescent="0.15">
      <c r="B435" s="63">
        <v>44166</v>
      </c>
      <c r="C435" s="57">
        <v>121.010002</v>
      </c>
      <c r="D435" s="57">
        <v>138.78999300000001</v>
      </c>
      <c r="E435" s="57">
        <v>120.010002</v>
      </c>
      <c r="F435" s="57">
        <v>132.69000199999999</v>
      </c>
      <c r="G435" s="57">
        <v>132.267349</v>
      </c>
      <c r="H435" s="57">
        <v>2322189600</v>
      </c>
      <c r="I435" s="63">
        <v>44166</v>
      </c>
      <c r="J435" s="57">
        <v>28.74</v>
      </c>
      <c r="K435" s="57">
        <v>30.549999</v>
      </c>
      <c r="L435" s="57">
        <v>28.139999</v>
      </c>
      <c r="M435" s="57">
        <v>30.309999000000001</v>
      </c>
      <c r="N435" s="57">
        <v>29.847738</v>
      </c>
      <c r="O435" s="57">
        <v>1027329000</v>
      </c>
      <c r="P435" s="63">
        <v>44166</v>
      </c>
      <c r="Q435" s="57">
        <v>120.32</v>
      </c>
      <c r="R435" s="57">
        <v>125.32</v>
      </c>
      <c r="S435" s="57">
        <v>113.720001</v>
      </c>
      <c r="T435" s="57">
        <v>120.910004</v>
      </c>
      <c r="U435" s="57">
        <v>119.813828</v>
      </c>
      <c r="V435" s="57">
        <v>77433700</v>
      </c>
      <c r="W435" s="63">
        <v>44166</v>
      </c>
      <c r="X435" s="57">
        <v>52.139999000000003</v>
      </c>
      <c r="Y435" s="57">
        <v>54.93</v>
      </c>
      <c r="Z435" s="57">
        <v>51.639999000000003</v>
      </c>
      <c r="AA435" s="57">
        <v>54.84</v>
      </c>
      <c r="AB435" s="57">
        <v>53.980572000000002</v>
      </c>
      <c r="AC435" s="57">
        <v>303487100</v>
      </c>
      <c r="AR435" s="63">
        <v>44166</v>
      </c>
      <c r="AS435" s="62">
        <v>60.43</v>
      </c>
      <c r="AT435" s="62">
        <v>61.950001</v>
      </c>
      <c r="AU435" s="62">
        <v>58.02</v>
      </c>
      <c r="AV435" s="62">
        <v>58.75</v>
      </c>
      <c r="AW435" s="62">
        <v>56.870125000000002</v>
      </c>
      <c r="AX435" s="57">
        <v>329174300</v>
      </c>
      <c r="AY435" s="63">
        <v>44166</v>
      </c>
      <c r="AZ435" s="62">
        <v>44.310001</v>
      </c>
      <c r="BA435" s="62">
        <v>47.25</v>
      </c>
      <c r="BB435" s="62">
        <v>43.959999000000003</v>
      </c>
      <c r="BC435" s="62">
        <v>46.59</v>
      </c>
      <c r="BD435" s="62">
        <v>45.482650999999997</v>
      </c>
      <c r="BE435" s="57">
        <v>140463100</v>
      </c>
      <c r="CA435" s="63">
        <v>44166</v>
      </c>
      <c r="CB435" s="62">
        <v>39.799999</v>
      </c>
      <c r="CC435" s="62">
        <v>42.490001999999997</v>
      </c>
      <c r="CD435" s="62">
        <v>39.290000999999997</v>
      </c>
      <c r="CE435" s="62">
        <v>42.439999</v>
      </c>
      <c r="CF435" s="62">
        <v>41.845283999999999</v>
      </c>
      <c r="CG435" s="57">
        <v>107511500</v>
      </c>
    </row>
    <row r="436" spans="2:85" x14ac:dyDescent="0.15">
      <c r="B436" s="63">
        <v>44197</v>
      </c>
      <c r="C436" s="57">
        <v>133.520004</v>
      </c>
      <c r="D436" s="57">
        <v>145.08999600000001</v>
      </c>
      <c r="E436" s="57">
        <v>126.379997</v>
      </c>
      <c r="F436" s="57">
        <v>131.96000699999999</v>
      </c>
      <c r="G436" s="57">
        <v>131.53967299999999</v>
      </c>
      <c r="H436" s="57">
        <v>2240262000</v>
      </c>
      <c r="I436" s="63">
        <v>44197</v>
      </c>
      <c r="J436" s="57">
        <v>30.459999</v>
      </c>
      <c r="K436" s="57">
        <v>34.369999</v>
      </c>
      <c r="L436" s="57">
        <v>29.59</v>
      </c>
      <c r="M436" s="57">
        <v>29.65</v>
      </c>
      <c r="N436" s="57">
        <v>29.379784000000001</v>
      </c>
      <c r="O436" s="57">
        <v>1085862900</v>
      </c>
      <c r="P436" s="63">
        <v>44197</v>
      </c>
      <c r="Q436" s="57">
        <v>121.300003</v>
      </c>
      <c r="R436" s="57">
        <v>129.53999300000001</v>
      </c>
      <c r="S436" s="57">
        <v>112.099998</v>
      </c>
      <c r="T436" s="57">
        <v>116.260002</v>
      </c>
      <c r="U436" s="57">
        <v>115.205986</v>
      </c>
      <c r="V436" s="57">
        <v>88363200</v>
      </c>
      <c r="W436" s="63">
        <v>44197</v>
      </c>
      <c r="X436" s="57">
        <v>54.27</v>
      </c>
      <c r="Y436" s="57">
        <v>54.630001</v>
      </c>
      <c r="Z436" s="57">
        <v>48.110000999999997</v>
      </c>
      <c r="AA436" s="57">
        <v>48.150002000000001</v>
      </c>
      <c r="AB436" s="57">
        <v>47.395412</v>
      </c>
      <c r="AC436" s="57">
        <v>457208200</v>
      </c>
      <c r="AR436" s="63">
        <v>44197</v>
      </c>
      <c r="AS436" s="62">
        <v>58.959999000000003</v>
      </c>
      <c r="AT436" s="62">
        <v>59.540000999999997</v>
      </c>
      <c r="AU436" s="62">
        <v>54.48</v>
      </c>
      <c r="AV436" s="62">
        <v>54.75</v>
      </c>
      <c r="AW436" s="62">
        <v>52.998119000000003</v>
      </c>
      <c r="AX436" s="57">
        <v>411537300</v>
      </c>
      <c r="AY436" s="63">
        <v>44197</v>
      </c>
      <c r="AZ436" s="62">
        <v>46.689999</v>
      </c>
      <c r="BA436" s="62">
        <v>50.93</v>
      </c>
      <c r="BB436" s="62">
        <v>42.73</v>
      </c>
      <c r="BC436" s="62">
        <v>42.849997999999999</v>
      </c>
      <c r="BD436" s="62">
        <v>42.215904000000002</v>
      </c>
      <c r="BE436" s="57">
        <v>162652400</v>
      </c>
      <c r="CA436" s="63">
        <v>44197</v>
      </c>
      <c r="CB436" s="62">
        <v>42.5</v>
      </c>
      <c r="CC436" s="62">
        <v>46.84</v>
      </c>
      <c r="CD436" s="62">
        <v>39.459999000000003</v>
      </c>
      <c r="CE436" s="62">
        <v>39.830002</v>
      </c>
      <c r="CF436" s="62">
        <v>39.271861999999999</v>
      </c>
      <c r="CG436" s="57">
        <v>117490800</v>
      </c>
    </row>
    <row r="437" spans="2:85" x14ac:dyDescent="0.15">
      <c r="B437" s="63">
        <v>44228</v>
      </c>
      <c r="C437" s="57">
        <v>133.75</v>
      </c>
      <c r="D437" s="57">
        <v>137.88000500000001</v>
      </c>
      <c r="E437" s="57">
        <v>118.389999</v>
      </c>
      <c r="F437" s="57">
        <v>121.260002</v>
      </c>
      <c r="G437" s="57">
        <v>120.873756</v>
      </c>
      <c r="H437" s="57">
        <v>1833855600</v>
      </c>
      <c r="I437" s="63">
        <v>44228</v>
      </c>
      <c r="J437" s="57">
        <v>29.870000999999998</v>
      </c>
      <c r="K437" s="57">
        <v>37.029998999999997</v>
      </c>
      <c r="L437" s="57">
        <v>29.57</v>
      </c>
      <c r="M437" s="57">
        <v>34.709999000000003</v>
      </c>
      <c r="N437" s="57">
        <v>34.393669000000003</v>
      </c>
      <c r="O437" s="57">
        <v>949913300</v>
      </c>
      <c r="P437" s="63">
        <v>44228</v>
      </c>
      <c r="Q437" s="57">
        <v>117.699997</v>
      </c>
      <c r="R437" s="57">
        <v>140.949997</v>
      </c>
      <c r="S437" s="57">
        <v>117</v>
      </c>
      <c r="T437" s="57">
        <v>135.259995</v>
      </c>
      <c r="U437" s="57">
        <v>134.50370799999999</v>
      </c>
      <c r="V437" s="57">
        <v>63958300</v>
      </c>
      <c r="W437" s="63">
        <v>44228</v>
      </c>
      <c r="X437" s="57">
        <v>48.27</v>
      </c>
      <c r="Y437" s="57">
        <v>51.509998000000003</v>
      </c>
      <c r="Z437" s="57">
        <v>48.18</v>
      </c>
      <c r="AA437" s="57">
        <v>48.990001999999997</v>
      </c>
      <c r="AB437" s="57">
        <v>48.222248</v>
      </c>
      <c r="AC437" s="57">
        <v>301062400</v>
      </c>
      <c r="AR437" s="63">
        <v>44228</v>
      </c>
      <c r="AS437" s="62">
        <v>55.27</v>
      </c>
      <c r="AT437" s="62">
        <v>57.610000999999997</v>
      </c>
      <c r="AU437" s="62">
        <v>53.830002</v>
      </c>
      <c r="AV437" s="62">
        <v>55.299999</v>
      </c>
      <c r="AW437" s="62">
        <v>54.103580000000001</v>
      </c>
      <c r="AX437" s="57">
        <v>375968900</v>
      </c>
      <c r="AY437" s="63">
        <v>44228</v>
      </c>
      <c r="AZ437" s="62">
        <v>43.27</v>
      </c>
      <c r="BA437" s="62">
        <v>53.540000999999997</v>
      </c>
      <c r="BB437" s="62">
        <v>42.470001000000003</v>
      </c>
      <c r="BC437" s="62">
        <v>50</v>
      </c>
      <c r="BD437" s="62">
        <v>49.260097999999999</v>
      </c>
      <c r="BE437" s="57">
        <v>119906100</v>
      </c>
      <c r="CA437" s="63">
        <v>44228</v>
      </c>
      <c r="CB437" s="62">
        <v>40.130001</v>
      </c>
      <c r="CC437" s="62">
        <v>44.950001</v>
      </c>
      <c r="CD437" s="62">
        <v>40.020000000000003</v>
      </c>
      <c r="CE437" s="62">
        <v>42.16</v>
      </c>
      <c r="CF437" s="62">
        <v>41.888339999999999</v>
      </c>
      <c r="CG437" s="57">
        <v>123843600</v>
      </c>
    </row>
    <row r="438" spans="2:85" x14ac:dyDescent="0.15">
      <c r="B438" s="63">
        <v>44256</v>
      </c>
      <c r="C438" s="57">
        <v>123.75</v>
      </c>
      <c r="D438" s="57">
        <v>128.720001</v>
      </c>
      <c r="E438" s="57">
        <v>116.209999</v>
      </c>
      <c r="F438" s="57">
        <v>122.150002</v>
      </c>
      <c r="G438" s="57">
        <v>121.942871</v>
      </c>
      <c r="H438" s="57">
        <v>2650418200</v>
      </c>
      <c r="I438" s="63">
        <v>44256</v>
      </c>
      <c r="J438" s="57">
        <v>35.520000000000003</v>
      </c>
      <c r="K438" s="57">
        <v>39.970001000000003</v>
      </c>
      <c r="L438" s="57">
        <v>35.240001999999997</v>
      </c>
      <c r="M438" s="57">
        <v>38.689999</v>
      </c>
      <c r="N438" s="57">
        <v>38.337398999999998</v>
      </c>
      <c r="O438" s="57">
        <v>1378848200</v>
      </c>
      <c r="P438" s="63">
        <v>44256</v>
      </c>
      <c r="Q438" s="57">
        <v>138.179993</v>
      </c>
      <c r="R438" s="57">
        <v>151.46000699999999</v>
      </c>
      <c r="S438" s="57">
        <v>135.13000500000001</v>
      </c>
      <c r="T438" s="57">
        <v>141.44000199999999</v>
      </c>
      <c r="U438" s="57">
        <v>140.64915500000001</v>
      </c>
      <c r="V438" s="57">
        <v>79164400</v>
      </c>
      <c r="W438" s="63">
        <v>44256</v>
      </c>
      <c r="X438" s="57">
        <v>49.439999</v>
      </c>
      <c r="Y438" s="57">
        <v>53.939999</v>
      </c>
      <c r="Z438" s="57">
        <v>49.400002000000001</v>
      </c>
      <c r="AA438" s="57">
        <v>52.709999000000003</v>
      </c>
      <c r="AB438" s="57">
        <v>51.883949000000001</v>
      </c>
      <c r="AC438" s="57">
        <v>452188000</v>
      </c>
      <c r="AR438" s="63">
        <v>44256</v>
      </c>
      <c r="AS438" s="62">
        <v>55.490001999999997</v>
      </c>
      <c r="AT438" s="62">
        <v>58.98</v>
      </c>
      <c r="AU438" s="62">
        <v>54.400002000000001</v>
      </c>
      <c r="AV438" s="62">
        <v>58.150002000000001</v>
      </c>
      <c r="AW438" s="62">
        <v>56.891925999999998</v>
      </c>
      <c r="AX438" s="57">
        <v>483130200</v>
      </c>
      <c r="AY438" s="63">
        <v>44256</v>
      </c>
      <c r="AZ438" s="62">
        <v>51.02</v>
      </c>
      <c r="BA438" s="62">
        <v>57.02</v>
      </c>
      <c r="BB438" s="62">
        <v>50.040000999999997</v>
      </c>
      <c r="BC438" s="62">
        <v>55.310001</v>
      </c>
      <c r="BD438" s="62">
        <v>54.491520000000001</v>
      </c>
      <c r="BE438" s="57">
        <v>215201100</v>
      </c>
      <c r="CA438" s="63">
        <v>44256</v>
      </c>
      <c r="CB438" s="62">
        <v>42.860000999999997</v>
      </c>
      <c r="CC438" s="62">
        <v>48.150002000000001</v>
      </c>
      <c r="CD438" s="62">
        <v>42.689999</v>
      </c>
      <c r="CE438" s="62">
        <v>47.290000999999997</v>
      </c>
      <c r="CF438" s="62">
        <v>46.985287</v>
      </c>
      <c r="CG438" s="57">
        <v>130992600</v>
      </c>
    </row>
    <row r="439" spans="2:85" x14ac:dyDescent="0.15">
      <c r="B439" s="63">
        <v>44287</v>
      </c>
      <c r="C439" s="57">
        <v>123.660004</v>
      </c>
      <c r="D439" s="57">
        <v>137.070007</v>
      </c>
      <c r="E439" s="57">
        <v>122.489998</v>
      </c>
      <c r="F439" s="57">
        <v>131.46000699999999</v>
      </c>
      <c r="G439" s="57">
        <v>131.23709099999999</v>
      </c>
      <c r="H439" s="57">
        <v>1889857500</v>
      </c>
      <c r="I439" s="63">
        <v>44287</v>
      </c>
      <c r="J439" s="57">
        <v>38.830002</v>
      </c>
      <c r="K439" s="57">
        <v>41.130001</v>
      </c>
      <c r="L439" s="57">
        <v>37.409999999999997</v>
      </c>
      <c r="M439" s="57">
        <v>40.529998999999997</v>
      </c>
      <c r="N439" s="57">
        <v>40.360104</v>
      </c>
      <c r="O439" s="57">
        <v>1029977500</v>
      </c>
      <c r="P439" s="63">
        <v>44287</v>
      </c>
      <c r="Q439" s="57">
        <v>142.33999600000001</v>
      </c>
      <c r="R439" s="57">
        <v>155.08000200000001</v>
      </c>
      <c r="S439" s="57">
        <v>140.679993</v>
      </c>
      <c r="T439" s="57">
        <v>153.35000600000001</v>
      </c>
      <c r="U439" s="57">
        <v>152.95091199999999</v>
      </c>
      <c r="V439" s="57">
        <v>59479600</v>
      </c>
      <c r="W439" s="63">
        <v>44287</v>
      </c>
      <c r="X439" s="57">
        <v>52.959999000000003</v>
      </c>
      <c r="Y439" s="57">
        <v>54.869999</v>
      </c>
      <c r="Z439" s="57">
        <v>52.290000999999997</v>
      </c>
      <c r="AA439" s="57">
        <v>53.98</v>
      </c>
      <c r="AB439" s="57">
        <v>53.576301999999998</v>
      </c>
      <c r="AC439" s="57">
        <v>270807700</v>
      </c>
      <c r="AR439" s="63">
        <v>44287</v>
      </c>
      <c r="AS439" s="62">
        <v>58.02</v>
      </c>
      <c r="AT439" s="62">
        <v>59.459999000000003</v>
      </c>
      <c r="AU439" s="62">
        <v>56.200001</v>
      </c>
      <c r="AV439" s="62">
        <v>57.790000999999997</v>
      </c>
      <c r="AW439" s="62">
        <v>56.539715000000001</v>
      </c>
      <c r="AX439" s="57">
        <v>335906700</v>
      </c>
      <c r="AY439" s="63">
        <v>44287</v>
      </c>
      <c r="AZ439" s="62">
        <v>55.130001</v>
      </c>
      <c r="BA439" s="62">
        <v>60.130001</v>
      </c>
      <c r="BB439" s="62">
        <v>54.529998999999997</v>
      </c>
      <c r="BC439" s="62">
        <v>59.349997999999999</v>
      </c>
      <c r="BD439" s="62">
        <v>58.916789999999999</v>
      </c>
      <c r="BE439" s="57">
        <v>136786100</v>
      </c>
      <c r="CA439" s="63">
        <v>44287</v>
      </c>
      <c r="CB439" s="62">
        <v>47.240001999999997</v>
      </c>
      <c r="CC439" s="62">
        <v>50.259998000000003</v>
      </c>
      <c r="CD439" s="62">
        <v>45.799999</v>
      </c>
      <c r="CE439" s="62">
        <v>49.880001</v>
      </c>
      <c r="CF439" s="62">
        <v>49.558598000000003</v>
      </c>
      <c r="CG439" s="57">
        <v>107829900</v>
      </c>
    </row>
    <row r="440" spans="2:85" x14ac:dyDescent="0.15">
      <c r="B440" s="63">
        <v>44317</v>
      </c>
      <c r="C440" s="57">
        <v>132.03999300000001</v>
      </c>
      <c r="D440" s="57">
        <v>134.070007</v>
      </c>
      <c r="E440" s="57">
        <v>122.25</v>
      </c>
      <c r="F440" s="57">
        <v>124.610001</v>
      </c>
      <c r="G440" s="57">
        <v>124.398697</v>
      </c>
      <c r="H440" s="57">
        <v>1711934900</v>
      </c>
      <c r="I440" s="63">
        <v>44317</v>
      </c>
      <c r="J440" s="57">
        <v>40.869999</v>
      </c>
      <c r="K440" s="57">
        <v>43.259998000000003</v>
      </c>
      <c r="L440" s="57">
        <v>39.779998999999997</v>
      </c>
      <c r="M440" s="57">
        <v>42.389999000000003</v>
      </c>
      <c r="N440" s="57">
        <v>42.212307000000003</v>
      </c>
      <c r="O440" s="57">
        <v>823509600</v>
      </c>
      <c r="P440" s="63">
        <v>44317</v>
      </c>
      <c r="Q440" s="57">
        <v>154.58999600000001</v>
      </c>
      <c r="R440" s="57">
        <v>160.69000199999999</v>
      </c>
      <c r="S440" s="57">
        <v>151.720001</v>
      </c>
      <c r="T440" s="57">
        <v>160.13000500000001</v>
      </c>
      <c r="U440" s="57">
        <v>159.71327199999999</v>
      </c>
      <c r="V440" s="57">
        <v>56085700</v>
      </c>
      <c r="W440" s="63">
        <v>44317</v>
      </c>
      <c r="X440" s="57">
        <v>54.27</v>
      </c>
      <c r="Y440" s="57">
        <v>55.709999000000003</v>
      </c>
      <c r="Z440" s="57">
        <v>53.610000999999997</v>
      </c>
      <c r="AA440" s="57">
        <v>55.290000999999997</v>
      </c>
      <c r="AB440" s="57">
        <v>54.876506999999997</v>
      </c>
      <c r="AC440" s="57">
        <v>309903200</v>
      </c>
      <c r="AR440" s="63">
        <v>44317</v>
      </c>
      <c r="AS440" s="62">
        <v>58.23</v>
      </c>
      <c r="AT440" s="62">
        <v>59.849997999999999</v>
      </c>
      <c r="AU440" s="62">
        <v>56.02</v>
      </c>
      <c r="AV440" s="62">
        <v>56.490001999999997</v>
      </c>
      <c r="AW440" s="62">
        <v>55.862445999999998</v>
      </c>
      <c r="AX440" s="57">
        <v>363265200</v>
      </c>
      <c r="AY440" s="63">
        <v>44317</v>
      </c>
      <c r="AZ440" s="62">
        <v>59.630001</v>
      </c>
      <c r="BA440" s="62">
        <v>62.470001000000003</v>
      </c>
      <c r="BB440" s="62">
        <v>58.82</v>
      </c>
      <c r="BC440" s="62">
        <v>60.779998999999997</v>
      </c>
      <c r="BD440" s="62">
        <v>60.336348999999998</v>
      </c>
      <c r="BE440" s="57">
        <v>128094200</v>
      </c>
      <c r="CA440" s="63">
        <v>44317</v>
      </c>
      <c r="CB440" s="62">
        <v>50.25</v>
      </c>
      <c r="CC440" s="62">
        <v>52.82</v>
      </c>
      <c r="CD440" s="62">
        <v>49.700001</v>
      </c>
      <c r="CE440" s="62">
        <v>52.080002</v>
      </c>
      <c r="CF440" s="62">
        <v>52.080002</v>
      </c>
      <c r="CG440" s="57">
        <v>88788700</v>
      </c>
    </row>
    <row r="441" spans="2:85" x14ac:dyDescent="0.15">
      <c r="B441" s="63">
        <v>44348</v>
      </c>
      <c r="C441" s="57">
        <v>125.08000199999999</v>
      </c>
      <c r="D441" s="57">
        <v>137.41000399999999</v>
      </c>
      <c r="E441" s="57">
        <v>123.129997</v>
      </c>
      <c r="F441" s="57">
        <v>136.96000699999999</v>
      </c>
      <c r="G441" s="57">
        <v>136.96000699999999</v>
      </c>
      <c r="H441" s="57">
        <v>1606590000</v>
      </c>
      <c r="I441" s="63">
        <v>44348</v>
      </c>
      <c r="J441" s="57">
        <v>42.950001</v>
      </c>
      <c r="K441" s="57">
        <v>43.490001999999997</v>
      </c>
      <c r="L441" s="57">
        <v>38.490001999999997</v>
      </c>
      <c r="M441" s="57">
        <v>41.23</v>
      </c>
      <c r="N441" s="57">
        <v>41.057167</v>
      </c>
      <c r="O441" s="57">
        <v>984580900</v>
      </c>
      <c r="P441" s="63">
        <v>44348</v>
      </c>
      <c r="Q441" s="57">
        <v>162.509995</v>
      </c>
      <c r="R441" s="57">
        <v>170.41000399999999</v>
      </c>
      <c r="S441" s="57">
        <v>157.25</v>
      </c>
      <c r="T441" s="57">
        <v>165.229996</v>
      </c>
      <c r="U441" s="57">
        <v>164.79998800000001</v>
      </c>
      <c r="V441" s="57">
        <v>74352400</v>
      </c>
      <c r="W441" s="63">
        <v>44348</v>
      </c>
      <c r="X441" s="57">
        <v>55.34</v>
      </c>
      <c r="Y441" s="57">
        <v>56.48</v>
      </c>
      <c r="Z441" s="57">
        <v>53.720001000000003</v>
      </c>
      <c r="AA441" s="57">
        <v>54.110000999999997</v>
      </c>
      <c r="AB441" s="57">
        <v>53.705329999999996</v>
      </c>
      <c r="AC441" s="57">
        <v>305857700</v>
      </c>
      <c r="AR441" s="63">
        <v>44348</v>
      </c>
      <c r="AS441" s="62">
        <v>56.75</v>
      </c>
      <c r="AT441" s="62">
        <v>57.610000999999997</v>
      </c>
      <c r="AU441" s="62">
        <v>55.57</v>
      </c>
      <c r="AV441" s="62">
        <v>56.029998999999997</v>
      </c>
      <c r="AW441" s="62">
        <v>55.407550999999998</v>
      </c>
      <c r="AX441" s="57">
        <v>332068400</v>
      </c>
      <c r="AY441" s="63">
        <v>44348</v>
      </c>
      <c r="AZ441" s="62">
        <v>61.509998000000003</v>
      </c>
      <c r="BA441" s="62">
        <v>61.759998000000003</v>
      </c>
      <c r="BB441" s="62">
        <v>54.060001</v>
      </c>
      <c r="BC441" s="62">
        <v>56.970001000000003</v>
      </c>
      <c r="BD441" s="62">
        <v>56.554164999999998</v>
      </c>
      <c r="BE441" s="57">
        <v>136797500</v>
      </c>
      <c r="CA441" s="63">
        <v>44348</v>
      </c>
      <c r="CB441" s="62">
        <v>52.810001</v>
      </c>
      <c r="CC441" s="62">
        <v>52.900002000000001</v>
      </c>
      <c r="CD441" s="62">
        <v>48.040000999999997</v>
      </c>
      <c r="CE441" s="62">
        <v>51.23</v>
      </c>
      <c r="CF441" s="62">
        <v>51.23</v>
      </c>
      <c r="CG441" s="57">
        <v>97263200</v>
      </c>
    </row>
    <row r="442" spans="2:85" x14ac:dyDescent="0.15">
      <c r="B442" s="63">
        <v>44378</v>
      </c>
      <c r="C442" s="57">
        <v>136.60000600000001</v>
      </c>
      <c r="D442" s="57">
        <v>147.46000699999999</v>
      </c>
      <c r="E442" s="57">
        <v>135.759995</v>
      </c>
      <c r="F442" s="57">
        <v>145.63999899999999</v>
      </c>
      <c r="G442" s="57">
        <v>145.63999899999999</v>
      </c>
      <c r="H442" s="57">
        <v>726794300</v>
      </c>
      <c r="I442" s="63">
        <v>44378</v>
      </c>
      <c r="J442" s="57">
        <v>41.560001</v>
      </c>
      <c r="K442" s="57">
        <v>41.700001</v>
      </c>
      <c r="L442" s="57">
        <v>38.479999999999997</v>
      </c>
      <c r="M442" s="57">
        <v>39.860000999999997</v>
      </c>
      <c r="N442" s="57">
        <v>39.860000999999997</v>
      </c>
      <c r="O442" s="57">
        <v>341707400</v>
      </c>
      <c r="P442" s="63">
        <v>44378</v>
      </c>
      <c r="Q442" s="57">
        <v>165.64999399999999</v>
      </c>
      <c r="R442" s="57">
        <v>174.759995</v>
      </c>
      <c r="S442" s="57">
        <v>164.69000199999999</v>
      </c>
      <c r="T442" s="57">
        <v>172.61999499999999</v>
      </c>
      <c r="U442" s="57">
        <v>172.170761</v>
      </c>
      <c r="V442" s="57">
        <v>27033200</v>
      </c>
      <c r="W442" s="63">
        <v>44378</v>
      </c>
      <c r="X442" s="57">
        <v>54.34</v>
      </c>
      <c r="Y442" s="57">
        <v>55.299999</v>
      </c>
      <c r="Z442" s="57">
        <v>53.549999</v>
      </c>
      <c r="AA442" s="57">
        <v>55.02</v>
      </c>
      <c r="AB442" s="57">
        <v>55.02</v>
      </c>
      <c r="AC442" s="57">
        <v>106517900</v>
      </c>
      <c r="AR442" s="63">
        <v>44378</v>
      </c>
      <c r="AS442" s="62">
        <v>56.18</v>
      </c>
      <c r="AT442" s="62">
        <v>56.580002</v>
      </c>
      <c r="AU442" s="62">
        <v>55.549999</v>
      </c>
      <c r="AV442" s="62">
        <v>56.09</v>
      </c>
      <c r="AW442" s="62">
        <v>55.466887999999997</v>
      </c>
      <c r="AX442" s="57">
        <v>109362300</v>
      </c>
      <c r="AY442" s="63">
        <v>44378</v>
      </c>
      <c r="AZ442" s="62">
        <v>57.349997999999999</v>
      </c>
      <c r="BA442" s="62">
        <v>57.75</v>
      </c>
      <c r="BB442" s="62">
        <v>54.669998</v>
      </c>
      <c r="BC442" s="62">
        <v>56.919998</v>
      </c>
      <c r="BD442" s="62">
        <v>56.919998</v>
      </c>
      <c r="BE442" s="57">
        <v>37520900</v>
      </c>
      <c r="CA442" s="63">
        <v>44378</v>
      </c>
      <c r="CB442" s="62">
        <v>51.560001</v>
      </c>
      <c r="CC442" s="62">
        <v>51.740001999999997</v>
      </c>
      <c r="CD442" s="62">
        <v>48.029998999999997</v>
      </c>
      <c r="CE442" s="62">
        <v>49.959999000000003</v>
      </c>
      <c r="CF442" s="62">
        <v>49.959999000000003</v>
      </c>
      <c r="CG442" s="57">
        <v>28915800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0"/>
  <sheetViews>
    <sheetView workbookViewId="0">
      <pane xSplit="1" ySplit="4" topLeftCell="U317" activePane="bottomRight" state="frozen"/>
      <selection activeCell="H39" sqref="H39"/>
      <selection pane="topRight" activeCell="H39" sqref="H39"/>
      <selection pane="bottomLeft" activeCell="H39" sqref="H39"/>
      <selection pane="bottomRight" activeCell="AN2" sqref="AN2"/>
    </sheetView>
  </sheetViews>
  <sheetFormatPr baseColWidth="10" defaultRowHeight="12" outlineLevelRow="1" x14ac:dyDescent="0.15"/>
  <cols>
    <col min="1" max="1" width="10.83203125" style="57"/>
    <col min="2" max="16" width="7.1640625" style="57" customWidth="1"/>
    <col min="17" max="16384" width="10.83203125" style="57"/>
  </cols>
  <sheetData>
    <row r="1" spans="1:36" x14ac:dyDescent="0.15">
      <c r="B1" s="57" t="s">
        <v>4203</v>
      </c>
      <c r="R1" s="57" t="s">
        <v>4202</v>
      </c>
    </row>
    <row r="2" spans="1:36" x14ac:dyDescent="0.15">
      <c r="R2" s="59">
        <f t="shared" ref="R2:AG2" ca="1" si="0">AVERAGE(R$6:R$443)</f>
        <v>2.4697974613704654E-2</v>
      </c>
      <c r="S2" s="59">
        <f t="shared" ca="1" si="0"/>
        <v>1.2953007647345274E-2</v>
      </c>
      <c r="T2" s="59">
        <f t="shared" ca="1" si="0"/>
        <v>1.3168479557386186E-2</v>
      </c>
      <c r="U2" s="59">
        <f t="shared" ca="1" si="0"/>
        <v>1.242057746472474E-2</v>
      </c>
      <c r="V2" s="59">
        <f t="shared" ca="1" si="0"/>
        <v>-1.2622307195225928E-3</v>
      </c>
      <c r="W2" s="59">
        <f t="shared" ca="1" si="0"/>
        <v>1.6117113064955772E-2</v>
      </c>
      <c r="X2" s="59">
        <f t="shared" ca="1" si="0"/>
        <v>9.7758152061850779E-3</v>
      </c>
      <c r="Y2" s="59">
        <f t="shared" ca="1" si="0"/>
        <v>1.36930003245567E-2</v>
      </c>
      <c r="Z2" s="59">
        <f t="shared" ca="1" si="0"/>
        <v>3.3035562036410074E-2</v>
      </c>
      <c r="AA2" s="59">
        <f t="shared" ca="1" si="0"/>
        <v>1.7110525051294442E-2</v>
      </c>
      <c r="AB2" s="59">
        <f t="shared" ca="1" si="0"/>
        <v>9.7573577192353548E-3</v>
      </c>
      <c r="AC2" s="59">
        <f t="shared" ca="1" si="0"/>
        <v>1.1841914077373457E-2</v>
      </c>
      <c r="AD2" s="59">
        <f t="shared" ca="1" si="0"/>
        <v>2.5930129664614623E-2</v>
      </c>
      <c r="AE2" s="59">
        <f t="shared" ca="1" si="0"/>
        <v>2.5860722095273184E-2</v>
      </c>
      <c r="AF2" s="59">
        <f t="shared" si="0"/>
        <v>8.9029481832648052E-3</v>
      </c>
      <c r="AG2" s="59">
        <f t="shared" si="0"/>
        <v>3.8488100686498855E-2</v>
      </c>
      <c r="AI2" s="59"/>
      <c r="AJ2" s="58"/>
    </row>
    <row r="3" spans="1:36" x14ac:dyDescent="0.15">
      <c r="R3" s="59">
        <f t="shared" ref="R3:AF3" ca="1" si="1">STDEV(R6:R443)</f>
        <v>0.12473799196755811</v>
      </c>
      <c r="S3" s="59">
        <f t="shared" ca="1" si="1"/>
        <v>0.10621196730424945</v>
      </c>
      <c r="T3" s="59">
        <f t="shared" ca="1" si="1"/>
        <v>8.766260401105265E-2</v>
      </c>
      <c r="U3" s="59">
        <f t="shared" ca="1" si="1"/>
        <v>5.8975469909965821E-2</v>
      </c>
      <c r="V3" s="59">
        <f t="shared" ca="1" si="1"/>
        <v>8.8140413934560208E-2</v>
      </c>
      <c r="W3" s="59">
        <f t="shared" ca="1" si="1"/>
        <v>7.886323487784104E-2</v>
      </c>
      <c r="X3" s="59">
        <f t="shared" ca="1" si="1"/>
        <v>6.1658105701913039E-2</v>
      </c>
      <c r="Y3" s="59">
        <f t="shared" ca="1" si="1"/>
        <v>7.7042093664120959E-2</v>
      </c>
      <c r="Z3" s="59">
        <f t="shared" ca="1" si="1"/>
        <v>0.17797502312585711</v>
      </c>
      <c r="AA3" s="59">
        <f t="shared" ca="1" si="1"/>
        <v>0.11494021262580323</v>
      </c>
      <c r="AB3" s="59">
        <f t="shared" ca="1" si="1"/>
        <v>9.0580887824896122E-2</v>
      </c>
      <c r="AC3" s="59">
        <f t="shared" ca="1" si="1"/>
        <v>8.3508445538228504E-2</v>
      </c>
      <c r="AD3" s="59">
        <f t="shared" ca="1" si="1"/>
        <v>7.1956847256019738E-2</v>
      </c>
      <c r="AE3" s="59">
        <f t="shared" ca="1" si="1"/>
        <v>0.16560525178220956</v>
      </c>
      <c r="AF3" s="59">
        <f t="shared" si="1"/>
        <v>4.2991175937140753E-2</v>
      </c>
      <c r="AI3" s="59"/>
      <c r="AJ3" s="59"/>
    </row>
    <row r="4" spans="1:36" s="66" customFormat="1" x14ac:dyDescent="0.15">
      <c r="B4" s="66" t="s">
        <v>4188</v>
      </c>
      <c r="C4" s="66" t="s">
        <v>4186</v>
      </c>
      <c r="D4" s="66" t="s">
        <v>4184</v>
      </c>
      <c r="E4" s="66" t="s">
        <v>4182</v>
      </c>
      <c r="F4" s="66" t="s">
        <v>4180</v>
      </c>
      <c r="G4" s="66" t="s">
        <v>4178</v>
      </c>
      <c r="H4" s="66" t="s">
        <v>4176</v>
      </c>
      <c r="I4" s="66" t="s">
        <v>4174</v>
      </c>
      <c r="J4" s="66" t="s">
        <v>4172</v>
      </c>
      <c r="K4" s="66" t="s">
        <v>4170</v>
      </c>
      <c r="L4" s="66" t="s">
        <v>4168</v>
      </c>
      <c r="M4" s="66" t="s">
        <v>4166</v>
      </c>
      <c r="N4" s="66" t="s">
        <v>4164</v>
      </c>
      <c r="O4" s="66" t="s">
        <v>4162</v>
      </c>
      <c r="P4" s="66" t="s">
        <v>4096</v>
      </c>
      <c r="R4" s="66" t="s">
        <v>4188</v>
      </c>
      <c r="S4" s="66" t="s">
        <v>4186</v>
      </c>
      <c r="T4" s="66" t="s">
        <v>4184</v>
      </c>
      <c r="U4" s="66" t="s">
        <v>4182</v>
      </c>
      <c r="V4" s="66" t="s">
        <v>4180</v>
      </c>
      <c r="W4" s="66" t="s">
        <v>4178</v>
      </c>
      <c r="X4" s="66" t="s">
        <v>4176</v>
      </c>
      <c r="Y4" s="66" t="s">
        <v>4174</v>
      </c>
      <c r="Z4" s="66" t="s">
        <v>4172</v>
      </c>
      <c r="AA4" s="66" t="s">
        <v>4170</v>
      </c>
      <c r="AB4" s="66" t="s">
        <v>4168</v>
      </c>
      <c r="AC4" s="66" t="s">
        <v>4166</v>
      </c>
      <c r="AD4" s="66" t="s">
        <v>4164</v>
      </c>
      <c r="AE4" s="66" t="s">
        <v>4162</v>
      </c>
      <c r="AF4" s="66" t="s">
        <v>4096</v>
      </c>
      <c r="AG4" s="66" t="s">
        <v>4080</v>
      </c>
    </row>
    <row r="5" spans="1:36" ht="16" hidden="1" outlineLevel="1" x14ac:dyDescent="0.2">
      <c r="A5" s="74">
        <v>31048</v>
      </c>
      <c r="B5" s="62">
        <f ca="1">INDEX(OFFSET('Raw data BH'!$G$4,0,(COLUMN('Data BH'!B$4)-COLUMN('Data BH'!$B$4))*7,500,1),MATCH($A5,OFFSET('Raw data BH'!$B$4,0,(COLUMN('Data BH'!B$4)-COLUMN('Data BH'!$B$4))*7,500,1),0))</f>
        <v>0.101627</v>
      </c>
      <c r="C5" s="62">
        <f ca="1">INDEX(OFFSET('Raw data BH'!$G$4,0,(COLUMN('Data BH'!C$4)-COLUMN('Data BH'!$B$4))*7,500,1),MATCH($A5,OFFSET('Raw data BH'!$B$4,0,(COLUMN('Data BH'!C$4)-COLUMN('Data BH'!$B$4))*7,500,1),0))</f>
        <v>1.708448</v>
      </c>
      <c r="D5" s="62">
        <f ca="1">INDEX(OFFSET('Raw data BH'!$G$4,0,(COLUMN('Data BH'!D$4)-COLUMN('Data BH'!$B$4))*7,500,1),MATCH($A5,OFFSET('Raw data BH'!$B$4,0,(COLUMN('Data BH'!D$4)-COLUMN('Data BH'!$B$4))*7,500,1),0))</f>
        <v>2.736583</v>
      </c>
      <c r="E5" s="62">
        <f ca="1">INDEX(OFFSET('Raw data BH'!$G$4,0,(COLUMN('Data BH'!E$4)-COLUMN('Data BH'!$B$4))*7,500,1),MATCH($A5,OFFSET('Raw data BH'!$B$4,0,(COLUMN('Data BH'!E$4)-COLUMN('Data BH'!$B$4))*7,500,1),0))</f>
        <v>0.524173</v>
      </c>
      <c r="F5" s="62" t="e">
        <f ca="1">INDEX(OFFSET('Raw data BH'!$G$4,0,(COLUMN('Data BH'!F$4)-COLUMN('Data BH'!$B$4))*7,500,1),MATCH($A5,OFFSET('Raw data BH'!$B$4,0,(COLUMN('Data BH'!F$4)-COLUMN('Data BH'!$B$4))*7,500,1),0))</f>
        <v>#N/A</v>
      </c>
      <c r="G5" s="62" t="e">
        <f ca="1">INDEX(OFFSET('Raw data BH'!$G$4,0,(COLUMN('Data BH'!G$4)-COLUMN('Data BH'!$B$4))*7,500,1),MATCH($A5,OFFSET('Raw data BH'!$B$4,0,(COLUMN('Data BH'!G$4)-COLUMN('Data BH'!$B$4))*7,500,1),0))</f>
        <v>#N/A</v>
      </c>
      <c r="H5" s="62">
        <f ca="1">INDEX(OFFSET('Raw data BH'!$G$4,0,(COLUMN('Data BH'!H$4)-COLUMN('Data BH'!$B$4))*7,500,1),MATCH($A5,OFFSET('Raw data BH'!$B$4,0,(COLUMN('Data BH'!H$4)-COLUMN('Data BH'!$B$4))*7,500,1),0))</f>
        <v>1.7559100000000001</v>
      </c>
      <c r="I5" s="62">
        <f ca="1">INDEX(OFFSET('Raw data BH'!$G$4,0,(COLUMN('Data BH'!I$4)-COLUMN('Data BH'!$B$4))*7,500,1),MATCH($A5,OFFSET('Raw data BH'!$B$4,0,(COLUMN('Data BH'!I$4)-COLUMN('Data BH'!$B$4))*7,500,1),0))</f>
        <v>0.54207799999999995</v>
      </c>
      <c r="J5" s="62" t="e">
        <f ca="1">INDEX(OFFSET('Raw data BH'!$G$4,0,(COLUMN('Data BH'!J$4)-COLUMN('Data BH'!$B$4))*7,500,1),MATCH($A5,OFFSET('Raw data BH'!$B$4,0,(COLUMN('Data BH'!J$4)-COLUMN('Data BH'!$B$4))*7,500,1),0))</f>
        <v>#N/A</v>
      </c>
      <c r="K5" s="62" t="e">
        <f ca="1">INDEX(OFFSET('Raw data BH'!$G$4,0,(COLUMN('Data BH'!K$4)-COLUMN('Data BH'!$B$4))*7,500,1),MATCH($A5,OFFSET('Raw data BH'!$B$4,0,(COLUMN('Data BH'!K$4)-COLUMN('Data BH'!$B$4))*7,500,1),0))</f>
        <v>#N/A</v>
      </c>
      <c r="L5" s="62" t="e">
        <f ca="1">INDEX(OFFSET('Raw data BH'!$G$4,0,(COLUMN('Data BH'!L$4)-COLUMN('Data BH'!$B$4))*7,500,1),MATCH($A5,OFFSET('Raw data BH'!$B$4,0,(COLUMN('Data BH'!L$4)-COLUMN('Data BH'!$B$4))*7,500,1),0))</f>
        <v>#N/A</v>
      </c>
      <c r="M5" s="62">
        <f ca="1">INDEX(OFFSET('Raw data BH'!$G$4,0,(COLUMN('Data BH'!M$4)-COLUMN('Data BH'!$B$4))*7,500,1),MATCH($A5,OFFSET('Raw data BH'!$B$4,0,(COLUMN('Data BH'!M$4)-COLUMN('Data BH'!$B$4))*7,500,1),0))</f>
        <v>1.2826230000000001</v>
      </c>
      <c r="N5" s="62" t="e">
        <f ca="1">INDEX(OFFSET('Raw data BH'!$G$4,0,(COLUMN('Data BH'!N$4)-COLUMN('Data BH'!$B$4))*7,500,1),MATCH($A5,OFFSET('Raw data BH'!$B$4,0,(COLUMN('Data BH'!N$4)-COLUMN('Data BH'!$B$4))*7,500,1),0))</f>
        <v>#N/A</v>
      </c>
      <c r="O5" s="62" t="e">
        <f ca="1">INDEX(OFFSET('Raw data BH'!$G$4,0,(COLUMN('Data BH'!O$4)-COLUMN('Data BH'!$B$4))*7,500,1),MATCH($A5,OFFSET('Raw data BH'!$B$4,0,(COLUMN('Data BH'!O$4)-COLUMN('Data BH'!$B$4))*7,500,1),0))</f>
        <v>#N/A</v>
      </c>
      <c r="P5" s="62"/>
      <c r="AG5" s="61">
        <v>9.9299999999999999E-2</v>
      </c>
    </row>
    <row r="6" spans="1:36" ht="16" hidden="1" outlineLevel="1" x14ac:dyDescent="0.2">
      <c r="A6" s="74">
        <v>31079</v>
      </c>
      <c r="B6" s="62">
        <f ca="1">INDEX(OFFSET('Raw data BH'!$G$4,0,(COLUMN('Data BH'!B$4)-COLUMN('Data BH'!$B$4))*7,500,1),MATCH($A6,OFFSET('Raw data BH'!$B$4,0,(COLUMN('Data BH'!B$4)-COLUMN('Data BH'!$B$4))*7,500,1),0))</f>
        <v>8.6733000000000005E-2</v>
      </c>
      <c r="C6" s="62">
        <f ca="1">INDEX(OFFSET('Raw data BH'!$G$4,0,(COLUMN('Data BH'!C$4)-COLUMN('Data BH'!$B$4))*7,500,1),MATCH($A6,OFFSET('Raw data BH'!$B$4,0,(COLUMN('Data BH'!C$4)-COLUMN('Data BH'!$B$4))*7,500,1),0))</f>
        <v>1.6287229999999999</v>
      </c>
      <c r="D6" s="62">
        <f ca="1">INDEX(OFFSET('Raw data BH'!$G$4,0,(COLUMN('Data BH'!D$4)-COLUMN('Data BH'!$B$4))*7,500,1),MATCH($A6,OFFSET('Raw data BH'!$B$4,0,(COLUMN('Data BH'!D$4)-COLUMN('Data BH'!$B$4))*7,500,1),0))</f>
        <v>2.7286049999999999</v>
      </c>
      <c r="E6" s="62">
        <f ca="1">INDEX(OFFSET('Raw data BH'!$G$4,0,(COLUMN('Data BH'!E$4)-COLUMN('Data BH'!$B$4))*7,500,1),MATCH($A6,OFFSET('Raw data BH'!$B$4,0,(COLUMN('Data BH'!E$4)-COLUMN('Data BH'!$B$4))*7,500,1),0))</f>
        <v>0.55474999999999997</v>
      </c>
      <c r="F6" s="62" t="e">
        <f ca="1">INDEX(OFFSET('Raw data BH'!$G$4,0,(COLUMN('Data BH'!F$4)-COLUMN('Data BH'!$B$4))*7,500,1),MATCH($A6,OFFSET('Raw data BH'!$B$4,0,(COLUMN('Data BH'!F$4)-COLUMN('Data BH'!$B$4))*7,500,1),0))</f>
        <v>#N/A</v>
      </c>
      <c r="G6" s="62" t="e">
        <f ca="1">INDEX(OFFSET('Raw data BH'!$G$4,0,(COLUMN('Data BH'!G$4)-COLUMN('Data BH'!$B$4))*7,500,1),MATCH($A6,OFFSET('Raw data BH'!$B$4,0,(COLUMN('Data BH'!G$4)-COLUMN('Data BH'!$B$4))*7,500,1),0))</f>
        <v>#N/A</v>
      </c>
      <c r="H6" s="62">
        <f ca="1">INDEX(OFFSET('Raw data BH'!$G$4,0,(COLUMN('Data BH'!H$4)-COLUMN('Data BH'!$B$4))*7,500,1),MATCH($A6,OFFSET('Raw data BH'!$B$4,0,(COLUMN('Data BH'!H$4)-COLUMN('Data BH'!$B$4))*7,500,1),0))</f>
        <v>1.7745899999999999</v>
      </c>
      <c r="I6" s="62">
        <f ca="1">INDEX(OFFSET('Raw data BH'!$G$4,0,(COLUMN('Data BH'!I$4)-COLUMN('Data BH'!$B$4))*7,500,1),MATCH($A6,OFFSET('Raw data BH'!$B$4,0,(COLUMN('Data BH'!I$4)-COLUMN('Data BH'!$B$4))*7,500,1),0))</f>
        <v>0.52923200000000004</v>
      </c>
      <c r="J6" s="62" t="e">
        <f ca="1">INDEX(OFFSET('Raw data BH'!$G$4,0,(COLUMN('Data BH'!J$4)-COLUMN('Data BH'!$B$4))*7,500,1),MATCH($A6,OFFSET('Raw data BH'!$B$4,0,(COLUMN('Data BH'!J$4)-COLUMN('Data BH'!$B$4))*7,500,1),0))</f>
        <v>#N/A</v>
      </c>
      <c r="K6" s="62" t="e">
        <f ca="1">INDEX(OFFSET('Raw data BH'!$G$4,0,(COLUMN('Data BH'!K$4)-COLUMN('Data BH'!$B$4))*7,500,1),MATCH($A6,OFFSET('Raw data BH'!$B$4,0,(COLUMN('Data BH'!K$4)-COLUMN('Data BH'!$B$4))*7,500,1),0))</f>
        <v>#N/A</v>
      </c>
      <c r="L6" s="62" t="e">
        <f ca="1">INDEX(OFFSET('Raw data BH'!$G$4,0,(COLUMN('Data BH'!L$4)-COLUMN('Data BH'!$B$4))*7,500,1),MATCH($A6,OFFSET('Raw data BH'!$B$4,0,(COLUMN('Data BH'!L$4)-COLUMN('Data BH'!$B$4))*7,500,1),0))</f>
        <v>#N/A</v>
      </c>
      <c r="M6" s="62">
        <f ca="1">INDEX(OFFSET('Raw data BH'!$G$4,0,(COLUMN('Data BH'!M$4)-COLUMN('Data BH'!$B$4))*7,500,1),MATCH($A6,OFFSET('Raw data BH'!$B$4,0,(COLUMN('Data BH'!M$4)-COLUMN('Data BH'!$B$4))*7,500,1),0))</f>
        <v>1.350803</v>
      </c>
      <c r="N6" s="62" t="e">
        <f ca="1">INDEX(OFFSET('Raw data BH'!$G$4,0,(COLUMN('Data BH'!N$4)-COLUMN('Data BH'!$B$4))*7,500,1),MATCH($A6,OFFSET('Raw data BH'!$B$4,0,(COLUMN('Data BH'!N$4)-COLUMN('Data BH'!$B$4))*7,500,1),0))</f>
        <v>#N/A</v>
      </c>
      <c r="O6" s="62" t="e">
        <f ca="1">INDEX(OFFSET('Raw data BH'!$G$4,0,(COLUMN('Data BH'!O$4)-COLUMN('Data BH'!$B$4))*7,500,1),MATCH($A6,OFFSET('Raw data BH'!$B$4,0,(COLUMN('Data BH'!O$4)-COLUMN('Data BH'!$B$4))*7,500,1),0))</f>
        <v>#N/A</v>
      </c>
      <c r="P6" s="62"/>
      <c r="R6" s="60">
        <f t="shared" ref="R6:R69" ca="1" si="2">IFERROR(B6/B5-1,"")</f>
        <v>-0.14655554134235971</v>
      </c>
      <c r="S6" s="60">
        <f t="shared" ref="S6:S69" ca="1" si="3">IFERROR(C6/C5-1,"")</f>
        <v>-4.6665160426305086E-2</v>
      </c>
      <c r="T6" s="60">
        <f t="shared" ref="T6:T69" ca="1" si="4">IFERROR(D6/D5-1,"")</f>
        <v>-2.915314463328933E-3</v>
      </c>
      <c r="U6" s="60">
        <f t="shared" ref="U6:U69" ca="1" si="5">IFERROR(E6/E5-1,"")</f>
        <v>5.8333794377047221E-2</v>
      </c>
      <c r="V6" s="60" t="str">
        <f t="shared" ref="V6:V69" ca="1" si="6">IFERROR(F6/F5-1,"")</f>
        <v/>
      </c>
      <c r="W6" s="60" t="str">
        <f t="shared" ref="W6:W69" ca="1" si="7">IFERROR(G6/G5-1,"")</f>
        <v/>
      </c>
      <c r="X6" s="60">
        <f t="shared" ref="X6:X69" ca="1" si="8">IFERROR(H6/H5-1,"")</f>
        <v>1.0638358458007424E-2</v>
      </c>
      <c r="Y6" s="60">
        <f t="shared" ref="Y6:Y69" ca="1" si="9">IFERROR(I6/I5-1,"")</f>
        <v>-2.3697696641442612E-2</v>
      </c>
      <c r="Z6" s="60" t="str">
        <f t="shared" ref="Z6:Z69" ca="1" si="10">IFERROR(J6/J5-1,"")</f>
        <v/>
      </c>
      <c r="AA6" s="60" t="str">
        <f t="shared" ref="AA6:AA69" ca="1" si="11">IFERROR(K6/K5-1,"")</f>
        <v/>
      </c>
      <c r="AB6" s="60" t="str">
        <f t="shared" ref="AB6:AB69" ca="1" si="12">IFERROR(L6/L5-1,"")</f>
        <v/>
      </c>
      <c r="AC6" s="60">
        <f t="shared" ref="AC6:AC69" ca="1" si="13">IFERROR(M6/M5-1,"")</f>
        <v>5.3156695303296475E-2</v>
      </c>
      <c r="AD6" s="60" t="str">
        <f t="shared" ref="AD6:AD69" ca="1" si="14">IFERROR(N6/N5-1,"")</f>
        <v/>
      </c>
      <c r="AE6" s="60" t="str">
        <f t="shared" ref="AE6:AE69" ca="1" si="15">IFERROR(O6/O5-1,"")</f>
        <v/>
      </c>
      <c r="AF6" s="60" t="str">
        <f t="shared" ref="AF6:AF69" si="16">IFERROR(P6/P5-1,"")</f>
        <v/>
      </c>
      <c r="AG6" s="61">
        <v>0.1017</v>
      </c>
    </row>
    <row r="7" spans="1:36" ht="16" hidden="1" outlineLevel="1" x14ac:dyDescent="0.2">
      <c r="A7" s="74">
        <v>31107</v>
      </c>
      <c r="B7" s="62">
        <f ca="1">INDEX(OFFSET('Raw data BH'!$G$4,0,(COLUMN('Data BH'!B$4)-COLUMN('Data BH'!$B$4))*7,500,1),MATCH($A7,OFFSET('Raw data BH'!$B$4,0,(COLUMN('Data BH'!B$4)-COLUMN('Data BH'!$B$4))*7,500,1),0))</f>
        <v>7.7534000000000006E-2</v>
      </c>
      <c r="C7" s="62">
        <f ca="1">INDEX(OFFSET('Raw data BH'!$G$4,0,(COLUMN('Data BH'!C$4)-COLUMN('Data BH'!$B$4))*7,500,1),MATCH($A7,OFFSET('Raw data BH'!$B$4,0,(COLUMN('Data BH'!C$4)-COLUMN('Data BH'!$B$4))*7,500,1),0))</f>
        <v>1.67428</v>
      </c>
      <c r="D7" s="62">
        <f ca="1">INDEX(OFFSET('Raw data BH'!$G$4,0,(COLUMN('Data BH'!D$4)-COLUMN('Data BH'!$B$4))*7,500,1),MATCH($A7,OFFSET('Raw data BH'!$B$4,0,(COLUMN('Data BH'!D$4)-COLUMN('Data BH'!$B$4))*7,500,1),0))</f>
        <v>2.6408420000000001</v>
      </c>
      <c r="E7" s="62">
        <f ca="1">INDEX(OFFSET('Raw data BH'!$G$4,0,(COLUMN('Data BH'!E$4)-COLUMN('Data BH'!$B$4))*7,500,1),MATCH($A7,OFFSET('Raw data BH'!$B$4,0,(COLUMN('Data BH'!E$4)-COLUMN('Data BH'!$B$4))*7,500,1),0))</f>
        <v>0.61153500000000005</v>
      </c>
      <c r="F7" s="62" t="e">
        <f ca="1">INDEX(OFFSET('Raw data BH'!$G$4,0,(COLUMN('Data BH'!F$4)-COLUMN('Data BH'!$B$4))*7,500,1),MATCH($A7,OFFSET('Raw data BH'!$B$4,0,(COLUMN('Data BH'!F$4)-COLUMN('Data BH'!$B$4))*7,500,1),0))</f>
        <v>#N/A</v>
      </c>
      <c r="G7" s="62" t="e">
        <f ca="1">INDEX(OFFSET('Raw data BH'!$G$4,0,(COLUMN('Data BH'!G$4)-COLUMN('Data BH'!$B$4))*7,500,1),MATCH($A7,OFFSET('Raw data BH'!$B$4,0,(COLUMN('Data BH'!G$4)-COLUMN('Data BH'!$B$4))*7,500,1),0))</f>
        <v>#N/A</v>
      </c>
      <c r="H7" s="62">
        <f ca="1">INDEX(OFFSET('Raw data BH'!$G$4,0,(COLUMN('Data BH'!H$4)-COLUMN('Data BH'!$B$4))*7,500,1),MATCH($A7,OFFSET('Raw data BH'!$B$4,0,(COLUMN('Data BH'!H$4)-COLUMN('Data BH'!$B$4))*7,500,1),0))</f>
        <v>1.7745899999999999</v>
      </c>
      <c r="I7" s="62">
        <f ca="1">INDEX(OFFSET('Raw data BH'!$G$4,0,(COLUMN('Data BH'!I$4)-COLUMN('Data BH'!$B$4))*7,500,1),MATCH($A7,OFFSET('Raw data BH'!$B$4,0,(COLUMN('Data BH'!I$4)-COLUMN('Data BH'!$B$4))*7,500,1),0))</f>
        <v>0.54721600000000004</v>
      </c>
      <c r="J7" s="62" t="e">
        <f ca="1">INDEX(OFFSET('Raw data BH'!$G$4,0,(COLUMN('Data BH'!J$4)-COLUMN('Data BH'!$B$4))*7,500,1),MATCH($A7,OFFSET('Raw data BH'!$B$4,0,(COLUMN('Data BH'!J$4)-COLUMN('Data BH'!$B$4))*7,500,1),0))</f>
        <v>#N/A</v>
      </c>
      <c r="K7" s="62" t="e">
        <f ca="1">INDEX(OFFSET('Raw data BH'!$G$4,0,(COLUMN('Data BH'!K$4)-COLUMN('Data BH'!$B$4))*7,500,1),MATCH($A7,OFFSET('Raw data BH'!$B$4,0,(COLUMN('Data BH'!K$4)-COLUMN('Data BH'!$B$4))*7,500,1),0))</f>
        <v>#N/A</v>
      </c>
      <c r="L7" s="62" t="e">
        <f ca="1">INDEX(OFFSET('Raw data BH'!$G$4,0,(COLUMN('Data BH'!L$4)-COLUMN('Data BH'!$B$4))*7,500,1),MATCH($A7,OFFSET('Raw data BH'!$B$4,0,(COLUMN('Data BH'!L$4)-COLUMN('Data BH'!$B$4))*7,500,1),0))</f>
        <v>#N/A</v>
      </c>
      <c r="M7" s="62">
        <f ca="1">INDEX(OFFSET('Raw data BH'!$G$4,0,(COLUMN('Data BH'!M$4)-COLUMN('Data BH'!$B$4))*7,500,1),MATCH($A7,OFFSET('Raw data BH'!$B$4,0,(COLUMN('Data BH'!M$4)-COLUMN('Data BH'!$B$4))*7,500,1),0))</f>
        <v>1.316713</v>
      </c>
      <c r="N7" s="62" t="e">
        <f ca="1">INDEX(OFFSET('Raw data BH'!$G$4,0,(COLUMN('Data BH'!N$4)-COLUMN('Data BH'!$B$4))*7,500,1),MATCH($A7,OFFSET('Raw data BH'!$B$4,0,(COLUMN('Data BH'!N$4)-COLUMN('Data BH'!$B$4))*7,500,1),0))</f>
        <v>#N/A</v>
      </c>
      <c r="O7" s="62" t="e">
        <f ca="1">INDEX(OFFSET('Raw data BH'!$G$4,0,(COLUMN('Data BH'!O$4)-COLUMN('Data BH'!$B$4))*7,500,1),MATCH($A7,OFFSET('Raw data BH'!$B$4,0,(COLUMN('Data BH'!O$4)-COLUMN('Data BH'!$B$4))*7,500,1),0))</f>
        <v>#N/A</v>
      </c>
      <c r="P7" s="62"/>
      <c r="R7" s="60">
        <f t="shared" ca="1" si="2"/>
        <v>-0.10606113013501206</v>
      </c>
      <c r="S7" s="60">
        <f t="shared" ca="1" si="3"/>
        <v>2.7970993225981289E-2</v>
      </c>
      <c r="T7" s="60">
        <f t="shared" ca="1" si="4"/>
        <v>-3.2164054526030661E-2</v>
      </c>
      <c r="U7" s="60">
        <f t="shared" ca="1" si="5"/>
        <v>0.10236142406489424</v>
      </c>
      <c r="V7" s="60" t="str">
        <f t="shared" ca="1" si="6"/>
        <v/>
      </c>
      <c r="W7" s="60" t="str">
        <f t="shared" ca="1" si="7"/>
        <v/>
      </c>
      <c r="X7" s="60">
        <f t="shared" ca="1" si="8"/>
        <v>0</v>
      </c>
      <c r="Y7" s="60">
        <f t="shared" ca="1" si="9"/>
        <v>3.3981316322520216E-2</v>
      </c>
      <c r="Z7" s="60" t="str">
        <f t="shared" ca="1" si="10"/>
        <v/>
      </c>
      <c r="AA7" s="60" t="str">
        <f t="shared" ca="1" si="11"/>
        <v/>
      </c>
      <c r="AB7" s="60" t="str">
        <f t="shared" ca="1" si="12"/>
        <v/>
      </c>
      <c r="AC7" s="60">
        <f t="shared" ca="1" si="13"/>
        <v>-2.5236840605180721E-2</v>
      </c>
      <c r="AD7" s="60" t="str">
        <f t="shared" ca="1" si="14"/>
        <v/>
      </c>
      <c r="AE7" s="60" t="str">
        <f t="shared" ca="1" si="15"/>
        <v/>
      </c>
      <c r="AF7" s="60" t="str">
        <f t="shared" si="16"/>
        <v/>
      </c>
      <c r="AG7" s="61">
        <v>0.10710000000000001</v>
      </c>
    </row>
    <row r="8" spans="1:36" ht="16" hidden="1" outlineLevel="1" x14ac:dyDescent="0.2">
      <c r="A8" s="74">
        <v>31138</v>
      </c>
      <c r="B8" s="62">
        <f ca="1">INDEX(OFFSET('Raw data BH'!$G$4,0,(COLUMN('Data BH'!B$4)-COLUMN('Data BH'!$B$4))*7,500,1),MATCH($A8,OFFSET('Raw data BH'!$B$4,0,(COLUMN('Data BH'!B$4)-COLUMN('Data BH'!$B$4))*7,500,1),0))</f>
        <v>7.4468000000000006E-2</v>
      </c>
      <c r="C8" s="62">
        <f ca="1">INDEX(OFFSET('Raw data BH'!$G$4,0,(COLUMN('Data BH'!C$4)-COLUMN('Data BH'!$B$4))*7,500,1),MATCH($A8,OFFSET('Raw data BH'!$B$4,0,(COLUMN('Data BH'!C$4)-COLUMN('Data BH'!$B$4))*7,500,1),0))</f>
        <v>1.8109569999999999</v>
      </c>
      <c r="D8" s="62">
        <f ca="1">INDEX(OFFSET('Raw data BH'!$G$4,0,(COLUMN('Data BH'!D$4)-COLUMN('Data BH'!$B$4))*7,500,1),MATCH($A8,OFFSET('Raw data BH'!$B$4,0,(COLUMN('Data BH'!D$4)-COLUMN('Data BH'!$B$4))*7,500,1),0))</f>
        <v>2.773863</v>
      </c>
      <c r="E8" s="62">
        <f ca="1">INDEX(OFFSET('Raw data BH'!$G$4,0,(COLUMN('Data BH'!E$4)-COLUMN('Data BH'!$B$4))*7,500,1),MATCH($A8,OFFSET('Raw data BH'!$B$4,0,(COLUMN('Data BH'!E$4)-COLUMN('Data BH'!$B$4))*7,500,1),0))</f>
        <v>0.60520300000000005</v>
      </c>
      <c r="F8" s="62" t="e">
        <f ca="1">INDEX(OFFSET('Raw data BH'!$G$4,0,(COLUMN('Data BH'!F$4)-COLUMN('Data BH'!$B$4))*7,500,1),MATCH($A8,OFFSET('Raw data BH'!$B$4,0,(COLUMN('Data BH'!F$4)-COLUMN('Data BH'!$B$4))*7,500,1),0))</f>
        <v>#N/A</v>
      </c>
      <c r="G8" s="62" t="e">
        <f ca="1">INDEX(OFFSET('Raw data BH'!$G$4,0,(COLUMN('Data BH'!G$4)-COLUMN('Data BH'!$B$4))*7,500,1),MATCH($A8,OFFSET('Raw data BH'!$B$4,0,(COLUMN('Data BH'!G$4)-COLUMN('Data BH'!$B$4))*7,500,1),0))</f>
        <v>#N/A</v>
      </c>
      <c r="H8" s="62">
        <f ca="1">INDEX(OFFSET('Raw data BH'!$G$4,0,(COLUMN('Data BH'!H$4)-COLUMN('Data BH'!$B$4))*7,500,1),MATCH($A8,OFFSET('Raw data BH'!$B$4,0,(COLUMN('Data BH'!H$4)-COLUMN('Data BH'!$B$4))*7,500,1),0))</f>
        <v>1.8979999999999999</v>
      </c>
      <c r="I8" s="62">
        <f ca="1">INDEX(OFFSET('Raw data BH'!$G$4,0,(COLUMN('Data BH'!I$4)-COLUMN('Data BH'!$B$4))*7,500,1),MATCH($A8,OFFSET('Raw data BH'!$B$4,0,(COLUMN('Data BH'!I$4)-COLUMN('Data BH'!$B$4))*7,500,1),0))</f>
        <v>0.60630399999999995</v>
      </c>
      <c r="J8" s="62" t="e">
        <f ca="1">INDEX(OFFSET('Raw data BH'!$G$4,0,(COLUMN('Data BH'!J$4)-COLUMN('Data BH'!$B$4))*7,500,1),MATCH($A8,OFFSET('Raw data BH'!$B$4,0,(COLUMN('Data BH'!J$4)-COLUMN('Data BH'!$B$4))*7,500,1),0))</f>
        <v>#N/A</v>
      </c>
      <c r="K8" s="62" t="e">
        <f ca="1">INDEX(OFFSET('Raw data BH'!$G$4,0,(COLUMN('Data BH'!K$4)-COLUMN('Data BH'!$B$4))*7,500,1),MATCH($A8,OFFSET('Raw data BH'!$B$4,0,(COLUMN('Data BH'!K$4)-COLUMN('Data BH'!$B$4))*7,500,1),0))</f>
        <v>#N/A</v>
      </c>
      <c r="L8" s="62" t="e">
        <f ca="1">INDEX(OFFSET('Raw data BH'!$G$4,0,(COLUMN('Data BH'!L$4)-COLUMN('Data BH'!$B$4))*7,500,1),MATCH($A8,OFFSET('Raw data BH'!$B$4,0,(COLUMN('Data BH'!L$4)-COLUMN('Data BH'!$B$4))*7,500,1),0))</f>
        <v>#N/A</v>
      </c>
      <c r="M8" s="62">
        <f ca="1">INDEX(OFFSET('Raw data BH'!$G$4,0,(COLUMN('Data BH'!M$4)-COLUMN('Data BH'!$B$4))*7,500,1),MATCH($A8,OFFSET('Raw data BH'!$B$4,0,(COLUMN('Data BH'!M$4)-COLUMN('Data BH'!$B$4))*7,500,1),0))</f>
        <v>1.4147209999999999</v>
      </c>
      <c r="N8" s="62" t="e">
        <f ca="1">INDEX(OFFSET('Raw data BH'!$G$4,0,(COLUMN('Data BH'!N$4)-COLUMN('Data BH'!$B$4))*7,500,1),MATCH($A8,OFFSET('Raw data BH'!$B$4,0,(COLUMN('Data BH'!N$4)-COLUMN('Data BH'!$B$4))*7,500,1),0))</f>
        <v>#N/A</v>
      </c>
      <c r="O8" s="62" t="e">
        <f ca="1">INDEX(OFFSET('Raw data BH'!$G$4,0,(COLUMN('Data BH'!O$4)-COLUMN('Data BH'!$B$4))*7,500,1),MATCH($A8,OFFSET('Raw data BH'!$B$4,0,(COLUMN('Data BH'!O$4)-COLUMN('Data BH'!$B$4))*7,500,1),0))</f>
        <v>#N/A</v>
      </c>
      <c r="P8" s="62"/>
      <c r="R8" s="60">
        <f t="shared" ca="1" si="2"/>
        <v>-3.9543942012536415E-2</v>
      </c>
      <c r="S8" s="60">
        <f t="shared" ca="1" si="3"/>
        <v>8.1633299089757916E-2</v>
      </c>
      <c r="T8" s="60">
        <f t="shared" ca="1" si="4"/>
        <v>5.0370677230973993E-2</v>
      </c>
      <c r="U8" s="60">
        <f t="shared" ca="1" si="5"/>
        <v>-1.0354272445567303E-2</v>
      </c>
      <c r="V8" s="60" t="str">
        <f t="shared" ca="1" si="6"/>
        <v/>
      </c>
      <c r="W8" s="60" t="str">
        <f t="shared" ca="1" si="7"/>
        <v/>
      </c>
      <c r="X8" s="60">
        <f t="shared" ca="1" si="8"/>
        <v>6.9542823976242341E-2</v>
      </c>
      <c r="Y8" s="60">
        <f t="shared" ca="1" si="9"/>
        <v>0.10797929885091073</v>
      </c>
      <c r="Z8" s="60" t="str">
        <f t="shared" ca="1" si="10"/>
        <v/>
      </c>
      <c r="AA8" s="60" t="str">
        <f t="shared" ca="1" si="11"/>
        <v/>
      </c>
      <c r="AB8" s="60" t="str">
        <f t="shared" ca="1" si="12"/>
        <v/>
      </c>
      <c r="AC8" s="60">
        <f t="shared" ca="1" si="13"/>
        <v>7.4433836378922313E-2</v>
      </c>
      <c r="AD8" s="60" t="str">
        <f t="shared" ca="1" si="14"/>
        <v/>
      </c>
      <c r="AE8" s="60" t="str">
        <f t="shared" ca="1" si="15"/>
        <v/>
      </c>
      <c r="AF8" s="60" t="str">
        <f t="shared" si="16"/>
        <v/>
      </c>
      <c r="AG8" s="61">
        <v>0.1009</v>
      </c>
    </row>
    <row r="9" spans="1:36" ht="16" hidden="1" outlineLevel="1" x14ac:dyDescent="0.2">
      <c r="A9" s="74">
        <v>31168</v>
      </c>
      <c r="B9" s="62">
        <f ca="1">INDEX(OFFSET('Raw data BH'!$G$4,0,(COLUMN('Data BH'!B$4)-COLUMN('Data BH'!$B$4))*7,500,1),MATCH($A9,OFFSET('Raw data BH'!$B$4,0,(COLUMN('Data BH'!B$4)-COLUMN('Data BH'!$B$4))*7,500,1),0))</f>
        <v>6.0888999999999999E-2</v>
      </c>
      <c r="C9" s="62">
        <f ca="1">INDEX(OFFSET('Raw data BH'!$G$4,0,(COLUMN('Data BH'!C$4)-COLUMN('Data BH'!$B$4))*7,500,1),MATCH($A9,OFFSET('Raw data BH'!$B$4,0,(COLUMN('Data BH'!C$4)-COLUMN('Data BH'!$B$4))*7,500,1),0))</f>
        <v>1.890684</v>
      </c>
      <c r="D9" s="62">
        <f ca="1">INDEX(OFFSET('Raw data BH'!$G$4,0,(COLUMN('Data BH'!D$4)-COLUMN('Data BH'!$B$4))*7,500,1),MATCH($A9,OFFSET('Raw data BH'!$B$4,0,(COLUMN('Data BH'!D$4)-COLUMN('Data BH'!$B$4))*7,500,1),0))</f>
        <v>2.9587870000000001</v>
      </c>
      <c r="E9" s="62">
        <f ca="1">INDEX(OFFSET('Raw data BH'!$G$4,0,(COLUMN('Data BH'!E$4)-COLUMN('Data BH'!$B$4))*7,500,1),MATCH($A9,OFFSET('Raw data BH'!$B$4,0,(COLUMN('Data BH'!E$4)-COLUMN('Data BH'!$B$4))*7,500,1),0))</f>
        <v>0.59968200000000005</v>
      </c>
      <c r="F9" s="62" t="e">
        <f ca="1">INDEX(OFFSET('Raw data BH'!$G$4,0,(COLUMN('Data BH'!F$4)-COLUMN('Data BH'!$B$4))*7,500,1),MATCH($A9,OFFSET('Raw data BH'!$B$4,0,(COLUMN('Data BH'!F$4)-COLUMN('Data BH'!$B$4))*7,500,1),0))</f>
        <v>#N/A</v>
      </c>
      <c r="G9" s="62" t="e">
        <f ca="1">INDEX(OFFSET('Raw data BH'!$G$4,0,(COLUMN('Data BH'!G$4)-COLUMN('Data BH'!$B$4))*7,500,1),MATCH($A9,OFFSET('Raw data BH'!$B$4,0,(COLUMN('Data BH'!G$4)-COLUMN('Data BH'!$B$4))*7,500,1),0))</f>
        <v>#N/A</v>
      </c>
      <c r="H9" s="62">
        <f ca="1">INDEX(OFFSET('Raw data BH'!$G$4,0,(COLUMN('Data BH'!H$4)-COLUMN('Data BH'!$B$4))*7,500,1),MATCH($A9,OFFSET('Raw data BH'!$B$4,0,(COLUMN('Data BH'!H$4)-COLUMN('Data BH'!$B$4))*7,500,1),0))</f>
        <v>1.9579070000000001</v>
      </c>
      <c r="I9" s="62">
        <f ca="1">INDEX(OFFSET('Raw data BH'!$G$4,0,(COLUMN('Data BH'!I$4)-COLUMN('Data BH'!$B$4))*7,500,1),MATCH($A9,OFFSET('Raw data BH'!$B$4,0,(COLUMN('Data BH'!I$4)-COLUMN('Data BH'!$B$4))*7,500,1),0))</f>
        <v>0.72448199999999996</v>
      </c>
      <c r="J9" s="62" t="e">
        <f ca="1">INDEX(OFFSET('Raw data BH'!$G$4,0,(COLUMN('Data BH'!J$4)-COLUMN('Data BH'!$B$4))*7,500,1),MATCH($A9,OFFSET('Raw data BH'!$B$4,0,(COLUMN('Data BH'!J$4)-COLUMN('Data BH'!$B$4))*7,500,1),0))</f>
        <v>#N/A</v>
      </c>
      <c r="K9" s="62" t="e">
        <f ca="1">INDEX(OFFSET('Raw data BH'!$G$4,0,(COLUMN('Data BH'!K$4)-COLUMN('Data BH'!$B$4))*7,500,1),MATCH($A9,OFFSET('Raw data BH'!$B$4,0,(COLUMN('Data BH'!K$4)-COLUMN('Data BH'!$B$4))*7,500,1),0))</f>
        <v>#N/A</v>
      </c>
      <c r="L9" s="62" t="e">
        <f ca="1">INDEX(OFFSET('Raw data BH'!$G$4,0,(COLUMN('Data BH'!L$4)-COLUMN('Data BH'!$B$4))*7,500,1),MATCH($A9,OFFSET('Raw data BH'!$B$4,0,(COLUMN('Data BH'!L$4)-COLUMN('Data BH'!$B$4))*7,500,1),0))</f>
        <v>#N/A</v>
      </c>
      <c r="M9" s="62">
        <f ca="1">INDEX(OFFSET('Raw data BH'!$G$4,0,(COLUMN('Data BH'!M$4)-COLUMN('Data BH'!$B$4))*7,500,1),MATCH($A9,OFFSET('Raw data BH'!$B$4,0,(COLUMN('Data BH'!M$4)-COLUMN('Data BH'!$B$4))*7,500,1),0))</f>
        <v>1.478639</v>
      </c>
      <c r="N9" s="62" t="e">
        <f ca="1">INDEX(OFFSET('Raw data BH'!$G$4,0,(COLUMN('Data BH'!N$4)-COLUMN('Data BH'!$B$4))*7,500,1),MATCH($A9,OFFSET('Raw data BH'!$B$4,0,(COLUMN('Data BH'!N$4)-COLUMN('Data BH'!$B$4))*7,500,1),0))</f>
        <v>#N/A</v>
      </c>
      <c r="O9" s="62" t="e">
        <f ca="1">INDEX(OFFSET('Raw data BH'!$G$4,0,(COLUMN('Data BH'!O$4)-COLUMN('Data BH'!$B$4))*7,500,1),MATCH($A9,OFFSET('Raw data BH'!$B$4,0,(COLUMN('Data BH'!O$4)-COLUMN('Data BH'!$B$4))*7,500,1),0))</f>
        <v>#N/A</v>
      </c>
      <c r="P9" s="62"/>
      <c r="R9" s="60">
        <f t="shared" ca="1" si="2"/>
        <v>-0.18234677982489134</v>
      </c>
      <c r="S9" s="60">
        <f t="shared" ca="1" si="3"/>
        <v>4.4024789103220163E-2</v>
      </c>
      <c r="T9" s="60">
        <f t="shared" ca="1" si="4"/>
        <v>6.6666594565052417E-2</v>
      </c>
      <c r="U9" s="60">
        <f t="shared" ca="1" si="5"/>
        <v>-9.1225588769388022E-3</v>
      </c>
      <c r="V9" s="60" t="str">
        <f t="shared" ca="1" si="6"/>
        <v/>
      </c>
      <c r="W9" s="60" t="str">
        <f t="shared" ca="1" si="7"/>
        <v/>
      </c>
      <c r="X9" s="60">
        <f t="shared" ca="1" si="8"/>
        <v>3.1563224446786275E-2</v>
      </c>
      <c r="Y9" s="60">
        <f t="shared" ca="1" si="9"/>
        <v>0.19491542196653833</v>
      </c>
      <c r="Z9" s="60" t="str">
        <f t="shared" ca="1" si="10"/>
        <v/>
      </c>
      <c r="AA9" s="60" t="str">
        <f t="shared" ca="1" si="11"/>
        <v/>
      </c>
      <c r="AB9" s="60" t="str">
        <f t="shared" ca="1" si="12"/>
        <v/>
      </c>
      <c r="AC9" s="60">
        <f t="shared" ca="1" si="13"/>
        <v>4.518063985761156E-2</v>
      </c>
      <c r="AD9" s="60" t="str">
        <f t="shared" ca="1" si="14"/>
        <v/>
      </c>
      <c r="AE9" s="60" t="str">
        <f t="shared" ca="1" si="15"/>
        <v/>
      </c>
      <c r="AF9" s="60" t="str">
        <f t="shared" si="16"/>
        <v/>
      </c>
      <c r="AG9" s="61">
        <v>9.3900000000000011E-2</v>
      </c>
    </row>
    <row r="10" spans="1:36" ht="16" hidden="1" outlineLevel="1" x14ac:dyDescent="0.2">
      <c r="A10" s="74">
        <v>31199</v>
      </c>
      <c r="B10" s="62">
        <f ca="1">INDEX(OFFSET('Raw data BH'!$G$4,0,(COLUMN('Data BH'!B$4)-COLUMN('Data BH'!$B$4))*7,500,1),MATCH($A10,OFFSET('Raw data BH'!$B$4,0,(COLUMN('Data BH'!B$4)-COLUMN('Data BH'!$B$4))*7,500,1),0))</f>
        <v>6.3078999999999996E-2</v>
      </c>
      <c r="C10" s="62">
        <f ca="1">INDEX(OFFSET('Raw data BH'!$G$4,0,(COLUMN('Data BH'!C$4)-COLUMN('Data BH'!$B$4))*7,500,1),MATCH($A10,OFFSET('Raw data BH'!$B$4,0,(COLUMN('Data BH'!C$4)-COLUMN('Data BH'!$B$4))*7,500,1),0))</f>
        <v>1.9818009999999999</v>
      </c>
      <c r="D10" s="62">
        <f ca="1">INDEX(OFFSET('Raw data BH'!$G$4,0,(COLUMN('Data BH'!D$4)-COLUMN('Data BH'!$B$4))*7,500,1),MATCH($A10,OFFSET('Raw data BH'!$B$4,0,(COLUMN('Data BH'!D$4)-COLUMN('Data BH'!$B$4))*7,500,1),0))</f>
        <v>3.0552700000000002</v>
      </c>
      <c r="E10" s="62">
        <f ca="1">INDEX(OFFSET('Raw data BH'!$G$4,0,(COLUMN('Data BH'!E$4)-COLUMN('Data BH'!$B$4))*7,500,1),MATCH($A10,OFFSET('Raw data BH'!$B$4,0,(COLUMN('Data BH'!E$4)-COLUMN('Data BH'!$B$4))*7,500,1),0))</f>
        <v>0.61293500000000001</v>
      </c>
      <c r="F10" s="62" t="e">
        <f ca="1">INDEX(OFFSET('Raw data BH'!$G$4,0,(COLUMN('Data BH'!F$4)-COLUMN('Data BH'!$B$4))*7,500,1),MATCH($A10,OFFSET('Raw data BH'!$B$4,0,(COLUMN('Data BH'!F$4)-COLUMN('Data BH'!$B$4))*7,500,1),0))</f>
        <v>#N/A</v>
      </c>
      <c r="G10" s="62" t="e">
        <f ca="1">INDEX(OFFSET('Raw data BH'!$G$4,0,(COLUMN('Data BH'!G$4)-COLUMN('Data BH'!$B$4))*7,500,1),MATCH($A10,OFFSET('Raw data BH'!$B$4,0,(COLUMN('Data BH'!G$4)-COLUMN('Data BH'!$B$4))*7,500,1),0))</f>
        <v>#N/A</v>
      </c>
      <c r="H10" s="62">
        <f ca="1">INDEX(OFFSET('Raw data BH'!$G$4,0,(COLUMN('Data BH'!H$4)-COLUMN('Data BH'!$B$4))*7,500,1),MATCH($A10,OFFSET('Raw data BH'!$B$4,0,(COLUMN('Data BH'!H$4)-COLUMN('Data BH'!$B$4))*7,500,1),0))</f>
        <v>2.0178150000000001</v>
      </c>
      <c r="I10" s="62">
        <f ca="1">INDEX(OFFSET('Raw data BH'!$G$4,0,(COLUMN('Data BH'!I$4)-COLUMN('Data BH'!$B$4))*7,500,1),MATCH($A10,OFFSET('Raw data BH'!$B$4,0,(COLUMN('Data BH'!I$4)-COLUMN('Data BH'!$B$4))*7,500,1),0))</f>
        <v>0.78614099999999998</v>
      </c>
      <c r="J10" s="62" t="e">
        <f ca="1">INDEX(OFFSET('Raw data BH'!$G$4,0,(COLUMN('Data BH'!J$4)-COLUMN('Data BH'!$B$4))*7,500,1),MATCH($A10,OFFSET('Raw data BH'!$B$4,0,(COLUMN('Data BH'!J$4)-COLUMN('Data BH'!$B$4))*7,500,1),0))</f>
        <v>#N/A</v>
      </c>
      <c r="K10" s="62" t="e">
        <f ca="1">INDEX(OFFSET('Raw data BH'!$G$4,0,(COLUMN('Data BH'!K$4)-COLUMN('Data BH'!$B$4))*7,500,1),MATCH($A10,OFFSET('Raw data BH'!$B$4,0,(COLUMN('Data BH'!K$4)-COLUMN('Data BH'!$B$4))*7,500,1),0))</f>
        <v>#N/A</v>
      </c>
      <c r="L10" s="62" t="e">
        <f ca="1">INDEX(OFFSET('Raw data BH'!$G$4,0,(COLUMN('Data BH'!L$4)-COLUMN('Data BH'!$B$4))*7,500,1),MATCH($A10,OFFSET('Raw data BH'!$B$4,0,(COLUMN('Data BH'!L$4)-COLUMN('Data BH'!$B$4))*7,500,1),0))</f>
        <v>#N/A</v>
      </c>
      <c r="M10" s="62">
        <f ca="1">INDEX(OFFSET('Raw data BH'!$G$4,0,(COLUMN('Data BH'!M$4)-COLUMN('Data BH'!$B$4))*7,500,1),MATCH($A10,OFFSET('Raw data BH'!$B$4,0,(COLUMN('Data BH'!M$4)-COLUMN('Data BH'!$B$4))*7,500,1),0))</f>
        <v>1.5169900000000001</v>
      </c>
      <c r="N10" s="62" t="e">
        <f ca="1">INDEX(OFFSET('Raw data BH'!$G$4,0,(COLUMN('Data BH'!N$4)-COLUMN('Data BH'!$B$4))*7,500,1),MATCH($A10,OFFSET('Raw data BH'!$B$4,0,(COLUMN('Data BH'!N$4)-COLUMN('Data BH'!$B$4))*7,500,1),0))</f>
        <v>#N/A</v>
      </c>
      <c r="O10" s="62" t="e">
        <f ca="1">INDEX(OFFSET('Raw data BH'!$G$4,0,(COLUMN('Data BH'!O$4)-COLUMN('Data BH'!$B$4))*7,500,1),MATCH($A10,OFFSET('Raw data BH'!$B$4,0,(COLUMN('Data BH'!O$4)-COLUMN('Data BH'!$B$4))*7,500,1),0))</f>
        <v>#N/A</v>
      </c>
      <c r="P10" s="62"/>
      <c r="R10" s="60">
        <f t="shared" ca="1" si="2"/>
        <v>3.5967087651299856E-2</v>
      </c>
      <c r="S10" s="60">
        <f t="shared" ca="1" si="3"/>
        <v>4.8192611774363181E-2</v>
      </c>
      <c r="T10" s="60">
        <f t="shared" ca="1" si="4"/>
        <v>3.2608971176363966E-2</v>
      </c>
      <c r="U10" s="60">
        <f t="shared" ca="1" si="5"/>
        <v>2.2100046357902858E-2</v>
      </c>
      <c r="V10" s="60" t="str">
        <f t="shared" ca="1" si="6"/>
        <v/>
      </c>
      <c r="W10" s="60" t="str">
        <f t="shared" ca="1" si="7"/>
        <v/>
      </c>
      <c r="X10" s="60">
        <f t="shared" ca="1" si="8"/>
        <v>3.0597980394370117E-2</v>
      </c>
      <c r="Y10" s="60">
        <f t="shared" ca="1" si="9"/>
        <v>8.5107704539243212E-2</v>
      </c>
      <c r="Z10" s="60" t="str">
        <f t="shared" ca="1" si="10"/>
        <v/>
      </c>
      <c r="AA10" s="60" t="str">
        <f t="shared" ca="1" si="11"/>
        <v/>
      </c>
      <c r="AB10" s="60" t="str">
        <f t="shared" ca="1" si="12"/>
        <v/>
      </c>
      <c r="AC10" s="60">
        <f t="shared" ca="1" si="13"/>
        <v>2.5936689076914599E-2</v>
      </c>
      <c r="AD10" s="60" t="str">
        <f t="shared" ca="1" si="14"/>
        <v/>
      </c>
      <c r="AE10" s="60" t="str">
        <f t="shared" ca="1" si="15"/>
        <v/>
      </c>
      <c r="AF10" s="60" t="str">
        <f t="shared" si="16"/>
        <v/>
      </c>
      <c r="AG10" s="61">
        <v>8.6899999999999991E-2</v>
      </c>
    </row>
    <row r="11" spans="1:36" ht="16" hidden="1" outlineLevel="1" x14ac:dyDescent="0.2">
      <c r="A11" s="74">
        <v>31229</v>
      </c>
      <c r="B11" s="62">
        <f ca="1">INDEX(OFFSET('Raw data BH'!$G$4,0,(COLUMN('Data BH'!B$4)-COLUMN('Data BH'!$B$4))*7,500,1),MATCH($A11,OFFSET('Raw data BH'!$B$4,0,(COLUMN('Data BH'!B$4)-COLUMN('Data BH'!$B$4))*7,500,1),0))</f>
        <v>5.5632000000000001E-2</v>
      </c>
      <c r="C11" s="62">
        <f ca="1">INDEX(OFFSET('Raw data BH'!$G$4,0,(COLUMN('Data BH'!C$4)-COLUMN('Data BH'!$B$4))*7,500,1),MATCH($A11,OFFSET('Raw data BH'!$B$4,0,(COLUMN('Data BH'!C$4)-COLUMN('Data BH'!$B$4))*7,500,1),0))</f>
        <v>1.8792949999999999</v>
      </c>
      <c r="D11" s="62">
        <f ca="1">INDEX(OFFSET('Raw data BH'!$G$4,0,(COLUMN('Data BH'!D$4)-COLUMN('Data BH'!$B$4))*7,500,1),MATCH($A11,OFFSET('Raw data BH'!$B$4,0,(COLUMN('Data BH'!D$4)-COLUMN('Data BH'!$B$4))*7,500,1),0))</f>
        <v>2.865227</v>
      </c>
      <c r="E11" s="62">
        <f ca="1">INDEX(OFFSET('Raw data BH'!$G$4,0,(COLUMN('Data BH'!E$4)-COLUMN('Data BH'!$B$4))*7,500,1),MATCH($A11,OFFSET('Raw data BH'!$B$4,0,(COLUMN('Data BH'!E$4)-COLUMN('Data BH'!$B$4))*7,500,1),0))</f>
        <v>0.64528099999999999</v>
      </c>
      <c r="F11" s="62" t="e">
        <f ca="1">INDEX(OFFSET('Raw data BH'!$G$4,0,(COLUMN('Data BH'!F$4)-COLUMN('Data BH'!$B$4))*7,500,1),MATCH($A11,OFFSET('Raw data BH'!$B$4,0,(COLUMN('Data BH'!F$4)-COLUMN('Data BH'!$B$4))*7,500,1),0))</f>
        <v>#N/A</v>
      </c>
      <c r="G11" s="62" t="e">
        <f ca="1">INDEX(OFFSET('Raw data BH'!$G$4,0,(COLUMN('Data BH'!G$4)-COLUMN('Data BH'!$B$4))*7,500,1),MATCH($A11,OFFSET('Raw data BH'!$B$4,0,(COLUMN('Data BH'!G$4)-COLUMN('Data BH'!$B$4))*7,500,1),0))</f>
        <v>#N/A</v>
      </c>
      <c r="H11" s="62">
        <f ca="1">INDEX(OFFSET('Raw data BH'!$G$4,0,(COLUMN('Data BH'!H$4)-COLUMN('Data BH'!$B$4))*7,500,1),MATCH($A11,OFFSET('Raw data BH'!$B$4,0,(COLUMN('Data BH'!H$4)-COLUMN('Data BH'!$B$4))*7,500,1),0))</f>
        <v>1.9314990000000001</v>
      </c>
      <c r="I11" s="62">
        <f ca="1">INDEX(OFFSET('Raw data BH'!$G$4,0,(COLUMN('Data BH'!I$4)-COLUMN('Data BH'!$B$4))*7,500,1),MATCH($A11,OFFSET('Raw data BH'!$B$4,0,(COLUMN('Data BH'!I$4)-COLUMN('Data BH'!$B$4))*7,500,1),0))</f>
        <v>0.70392900000000003</v>
      </c>
      <c r="J11" s="62" t="e">
        <f ca="1">INDEX(OFFSET('Raw data BH'!$G$4,0,(COLUMN('Data BH'!J$4)-COLUMN('Data BH'!$B$4))*7,500,1),MATCH($A11,OFFSET('Raw data BH'!$B$4,0,(COLUMN('Data BH'!J$4)-COLUMN('Data BH'!$B$4))*7,500,1),0))</f>
        <v>#N/A</v>
      </c>
      <c r="K11" s="62" t="e">
        <f ca="1">INDEX(OFFSET('Raw data BH'!$G$4,0,(COLUMN('Data BH'!K$4)-COLUMN('Data BH'!$B$4))*7,500,1),MATCH($A11,OFFSET('Raw data BH'!$B$4,0,(COLUMN('Data BH'!K$4)-COLUMN('Data BH'!$B$4))*7,500,1),0))</f>
        <v>#N/A</v>
      </c>
      <c r="L11" s="62" t="e">
        <f ca="1">INDEX(OFFSET('Raw data BH'!$G$4,0,(COLUMN('Data BH'!L$4)-COLUMN('Data BH'!$B$4))*7,500,1),MATCH($A11,OFFSET('Raw data BH'!$B$4,0,(COLUMN('Data BH'!L$4)-COLUMN('Data BH'!$B$4))*7,500,1),0))</f>
        <v>#N/A</v>
      </c>
      <c r="M11" s="62">
        <f ca="1">INDEX(OFFSET('Raw data BH'!$G$4,0,(COLUMN('Data BH'!M$4)-COLUMN('Data BH'!$B$4))*7,500,1),MATCH($A11,OFFSET('Raw data BH'!$B$4,0,(COLUMN('Data BH'!M$4)-COLUMN('Data BH'!$B$4))*7,500,1),0))</f>
        <v>1.474378</v>
      </c>
      <c r="N11" s="62" t="e">
        <f ca="1">INDEX(OFFSET('Raw data BH'!$G$4,0,(COLUMN('Data BH'!N$4)-COLUMN('Data BH'!$B$4))*7,500,1),MATCH($A11,OFFSET('Raw data BH'!$B$4,0,(COLUMN('Data BH'!N$4)-COLUMN('Data BH'!$B$4))*7,500,1),0))</f>
        <v>#N/A</v>
      </c>
      <c r="O11" s="62" t="e">
        <f ca="1">INDEX(OFFSET('Raw data BH'!$G$4,0,(COLUMN('Data BH'!O$4)-COLUMN('Data BH'!$B$4))*7,500,1),MATCH($A11,OFFSET('Raw data BH'!$B$4,0,(COLUMN('Data BH'!O$4)-COLUMN('Data BH'!$B$4))*7,500,1),0))</f>
        <v>#N/A</v>
      </c>
      <c r="P11" s="62"/>
      <c r="R11" s="60">
        <f t="shared" ca="1" si="2"/>
        <v>-0.1180583078362053</v>
      </c>
      <c r="S11" s="60">
        <f t="shared" ca="1" si="3"/>
        <v>-5.1723659439065761E-2</v>
      </c>
      <c r="T11" s="60">
        <f t="shared" ca="1" si="4"/>
        <v>-6.2201703941059283E-2</v>
      </c>
      <c r="U11" s="60">
        <f t="shared" ca="1" si="5"/>
        <v>5.2772316803576302E-2</v>
      </c>
      <c r="V11" s="60" t="str">
        <f t="shared" ca="1" si="6"/>
        <v/>
      </c>
      <c r="W11" s="60" t="str">
        <f t="shared" ca="1" si="7"/>
        <v/>
      </c>
      <c r="X11" s="60">
        <f t="shared" ca="1" si="8"/>
        <v>-4.2776964191464595E-2</v>
      </c>
      <c r="Y11" s="60">
        <f t="shared" ca="1" si="9"/>
        <v>-0.10457665991215315</v>
      </c>
      <c r="Z11" s="60" t="str">
        <f t="shared" ca="1" si="10"/>
        <v/>
      </c>
      <c r="AA11" s="60" t="str">
        <f t="shared" ca="1" si="11"/>
        <v/>
      </c>
      <c r="AB11" s="60" t="str">
        <f t="shared" ca="1" si="12"/>
        <v/>
      </c>
      <c r="AC11" s="60">
        <f t="shared" ca="1" si="13"/>
        <v>-2.808983579324853E-2</v>
      </c>
      <c r="AD11" s="60" t="str">
        <f t="shared" ca="1" si="14"/>
        <v/>
      </c>
      <c r="AE11" s="60" t="str">
        <f t="shared" ca="1" si="15"/>
        <v/>
      </c>
      <c r="AF11" s="60" t="str">
        <f t="shared" si="16"/>
        <v/>
      </c>
      <c r="AG11" s="61">
        <v>8.77E-2</v>
      </c>
    </row>
    <row r="12" spans="1:36" ht="16" hidden="1" outlineLevel="1" x14ac:dyDescent="0.2">
      <c r="A12" s="74">
        <v>31260</v>
      </c>
      <c r="B12" s="62">
        <f ca="1">INDEX(OFFSET('Raw data BH'!$G$4,0,(COLUMN('Data BH'!B$4)-COLUMN('Data BH'!$B$4))*7,500,1),MATCH($A12,OFFSET('Raw data BH'!$B$4,0,(COLUMN('Data BH'!B$4)-COLUMN('Data BH'!$B$4))*7,500,1),0))</f>
        <v>5.2566000000000002E-2</v>
      </c>
      <c r="C12" s="62">
        <f ca="1">INDEX(OFFSET('Raw data BH'!$G$4,0,(COLUMN('Data BH'!C$4)-COLUMN('Data BH'!$B$4))*7,500,1),MATCH($A12,OFFSET('Raw data BH'!$B$4,0,(COLUMN('Data BH'!C$4)-COLUMN('Data BH'!$B$4))*7,500,1),0))</f>
        <v>1.71984</v>
      </c>
      <c r="D12" s="62">
        <f ca="1">INDEX(OFFSET('Raw data BH'!$G$4,0,(COLUMN('Data BH'!D$4)-COLUMN('Data BH'!$B$4))*7,500,1),MATCH($A12,OFFSET('Raw data BH'!$B$4,0,(COLUMN('Data BH'!D$4)-COLUMN('Data BH'!$B$4))*7,500,1),0))</f>
        <v>2.6709740000000002</v>
      </c>
      <c r="E12" s="62">
        <f ca="1">INDEX(OFFSET('Raw data BH'!$G$4,0,(COLUMN('Data BH'!E$4)-COLUMN('Data BH'!$B$4))*7,500,1),MATCH($A12,OFFSET('Raw data BH'!$B$4,0,(COLUMN('Data BH'!E$4)-COLUMN('Data BH'!$B$4))*7,500,1),0))</f>
        <v>0.63969900000000002</v>
      </c>
      <c r="F12" s="62" t="e">
        <f ca="1">INDEX(OFFSET('Raw data BH'!$G$4,0,(COLUMN('Data BH'!F$4)-COLUMN('Data BH'!$B$4))*7,500,1),MATCH($A12,OFFSET('Raw data BH'!$B$4,0,(COLUMN('Data BH'!F$4)-COLUMN('Data BH'!$B$4))*7,500,1),0))</f>
        <v>#N/A</v>
      </c>
      <c r="G12" s="62" t="e">
        <f ca="1">INDEX(OFFSET('Raw data BH'!$G$4,0,(COLUMN('Data BH'!G$4)-COLUMN('Data BH'!$B$4))*7,500,1),MATCH($A12,OFFSET('Raw data BH'!$B$4,0,(COLUMN('Data BH'!G$4)-COLUMN('Data BH'!$B$4))*7,500,1),0))</f>
        <v>#N/A</v>
      </c>
      <c r="H12" s="62">
        <f ca="1">INDEX(OFFSET('Raw data BH'!$G$4,0,(COLUMN('Data BH'!H$4)-COLUMN('Data BH'!$B$4))*7,500,1),MATCH($A12,OFFSET('Raw data BH'!$B$4,0,(COLUMN('Data BH'!H$4)-COLUMN('Data BH'!$B$4))*7,500,1),0))</f>
        <v>1.9887889999999999</v>
      </c>
      <c r="I12" s="62">
        <f ca="1">INDEX(OFFSET('Raw data BH'!$G$4,0,(COLUMN('Data BH'!I$4)-COLUMN('Data BH'!$B$4))*7,500,1),MATCH($A12,OFFSET('Raw data BH'!$B$4,0,(COLUMN('Data BH'!I$4)-COLUMN('Data BH'!$B$4))*7,500,1),0))</f>
        <v>0.71420600000000001</v>
      </c>
      <c r="J12" s="62" t="e">
        <f ca="1">INDEX(OFFSET('Raw data BH'!$G$4,0,(COLUMN('Data BH'!J$4)-COLUMN('Data BH'!$B$4))*7,500,1),MATCH($A12,OFFSET('Raw data BH'!$B$4,0,(COLUMN('Data BH'!J$4)-COLUMN('Data BH'!$B$4))*7,500,1),0))</f>
        <v>#N/A</v>
      </c>
      <c r="K12" s="62" t="e">
        <f ca="1">INDEX(OFFSET('Raw data BH'!$G$4,0,(COLUMN('Data BH'!K$4)-COLUMN('Data BH'!$B$4))*7,500,1),MATCH($A12,OFFSET('Raw data BH'!$B$4,0,(COLUMN('Data BH'!K$4)-COLUMN('Data BH'!$B$4))*7,500,1),0))</f>
        <v>#N/A</v>
      </c>
      <c r="L12" s="62" t="e">
        <f ca="1">INDEX(OFFSET('Raw data BH'!$G$4,0,(COLUMN('Data BH'!L$4)-COLUMN('Data BH'!$B$4))*7,500,1),MATCH($A12,OFFSET('Raw data BH'!$B$4,0,(COLUMN('Data BH'!L$4)-COLUMN('Data BH'!$B$4))*7,500,1),0))</f>
        <v>#N/A</v>
      </c>
      <c r="M12" s="62">
        <f ca="1">INDEX(OFFSET('Raw data BH'!$G$4,0,(COLUMN('Data BH'!M$4)-COLUMN('Data BH'!$B$4))*7,500,1),MATCH($A12,OFFSET('Raw data BH'!$B$4,0,(COLUMN('Data BH'!M$4)-COLUMN('Data BH'!$B$4))*7,500,1),0))</f>
        <v>1.427505</v>
      </c>
      <c r="N12" s="62" t="e">
        <f ca="1">INDEX(OFFSET('Raw data BH'!$G$4,0,(COLUMN('Data BH'!N$4)-COLUMN('Data BH'!$B$4))*7,500,1),MATCH($A12,OFFSET('Raw data BH'!$B$4,0,(COLUMN('Data BH'!N$4)-COLUMN('Data BH'!$B$4))*7,500,1),0))</f>
        <v>#N/A</v>
      </c>
      <c r="O12" s="62" t="e">
        <f ca="1">INDEX(OFFSET('Raw data BH'!$G$4,0,(COLUMN('Data BH'!O$4)-COLUMN('Data BH'!$B$4))*7,500,1),MATCH($A12,OFFSET('Raw data BH'!$B$4,0,(COLUMN('Data BH'!O$4)-COLUMN('Data BH'!$B$4))*7,500,1),0))</f>
        <v>#N/A</v>
      </c>
      <c r="P12" s="62"/>
      <c r="R12" s="60">
        <f t="shared" ca="1" si="2"/>
        <v>-5.5112165660051726E-2</v>
      </c>
      <c r="S12" s="60">
        <f t="shared" ca="1" si="3"/>
        <v>-8.4848307477006002E-2</v>
      </c>
      <c r="T12" s="60">
        <f t="shared" ca="1" si="4"/>
        <v>-6.7796722563343126E-2</v>
      </c>
      <c r="U12" s="60">
        <f t="shared" ca="1" si="5"/>
        <v>-8.6504949006711573E-3</v>
      </c>
      <c r="V12" s="60" t="str">
        <f t="shared" ca="1" si="6"/>
        <v/>
      </c>
      <c r="W12" s="60" t="str">
        <f t="shared" ca="1" si="7"/>
        <v/>
      </c>
      <c r="X12" s="60">
        <f t="shared" ca="1" si="8"/>
        <v>2.9660900678695645E-2</v>
      </c>
      <c r="Y12" s="60">
        <f t="shared" ca="1" si="9"/>
        <v>1.4599483754753617E-2</v>
      </c>
      <c r="Z12" s="60" t="str">
        <f t="shared" ca="1" si="10"/>
        <v/>
      </c>
      <c r="AA12" s="60" t="str">
        <f t="shared" ca="1" si="11"/>
        <v/>
      </c>
      <c r="AB12" s="60" t="str">
        <f t="shared" ca="1" si="12"/>
        <v/>
      </c>
      <c r="AC12" s="60">
        <f t="shared" ca="1" si="13"/>
        <v>-3.1791711487827334E-2</v>
      </c>
      <c r="AD12" s="60" t="str">
        <f t="shared" ca="1" si="14"/>
        <v/>
      </c>
      <c r="AE12" s="60" t="str">
        <f t="shared" ca="1" si="15"/>
        <v/>
      </c>
      <c r="AF12" s="60" t="str">
        <f t="shared" si="16"/>
        <v/>
      </c>
      <c r="AG12" s="61">
        <v>8.9399999999999993E-2</v>
      </c>
    </row>
    <row r="13" spans="1:36" ht="16" hidden="1" outlineLevel="1" x14ac:dyDescent="0.2">
      <c r="A13" s="74">
        <v>31291</v>
      </c>
      <c r="B13" s="62">
        <f ca="1">INDEX(OFFSET('Raw data BH'!$G$4,0,(COLUMN('Data BH'!B$4)-COLUMN('Data BH'!$B$4))*7,500,1),MATCH($A13,OFFSET('Raw data BH'!$B$4,0,(COLUMN('Data BH'!B$4)-COLUMN('Data BH'!$B$4))*7,500,1),0))</f>
        <v>5.5194E-2</v>
      </c>
      <c r="C13" s="62">
        <f ca="1">INDEX(OFFSET('Raw data BH'!$G$4,0,(COLUMN('Data BH'!C$4)-COLUMN('Data BH'!$B$4))*7,500,1),MATCH($A13,OFFSET('Raw data BH'!$B$4,0,(COLUMN('Data BH'!C$4)-COLUMN('Data BH'!$B$4))*7,500,1),0))</f>
        <v>1.600247</v>
      </c>
      <c r="D13" s="62">
        <f ca="1">INDEX(OFFSET('Raw data BH'!$G$4,0,(COLUMN('Data BH'!D$4)-COLUMN('Data BH'!$B$4))*7,500,1),MATCH($A13,OFFSET('Raw data BH'!$B$4,0,(COLUMN('Data BH'!D$4)-COLUMN('Data BH'!$B$4))*7,500,1),0))</f>
        <v>2.687163</v>
      </c>
      <c r="E13" s="62">
        <f ca="1">INDEX(OFFSET('Raw data BH'!$G$4,0,(COLUMN('Data BH'!E$4)-COLUMN('Data BH'!$B$4))*7,500,1),MATCH($A13,OFFSET('Raw data BH'!$B$4,0,(COLUMN('Data BH'!E$4)-COLUMN('Data BH'!$B$4))*7,500,1),0))</f>
        <v>0.62295299999999998</v>
      </c>
      <c r="F13" s="62" t="e">
        <f ca="1">INDEX(OFFSET('Raw data BH'!$G$4,0,(COLUMN('Data BH'!F$4)-COLUMN('Data BH'!$B$4))*7,500,1),MATCH($A13,OFFSET('Raw data BH'!$B$4,0,(COLUMN('Data BH'!F$4)-COLUMN('Data BH'!$B$4))*7,500,1),0))</f>
        <v>#N/A</v>
      </c>
      <c r="G13" s="62" t="e">
        <f ca="1">INDEX(OFFSET('Raw data BH'!$G$4,0,(COLUMN('Data BH'!G$4)-COLUMN('Data BH'!$B$4))*7,500,1),MATCH($A13,OFFSET('Raw data BH'!$B$4,0,(COLUMN('Data BH'!G$4)-COLUMN('Data BH'!$B$4))*7,500,1),0))</f>
        <v>#N/A</v>
      </c>
      <c r="H13" s="62">
        <f ca="1">INDEX(OFFSET('Raw data BH'!$G$4,0,(COLUMN('Data BH'!H$4)-COLUMN('Data BH'!$B$4))*7,500,1),MATCH($A13,OFFSET('Raw data BH'!$B$4,0,(COLUMN('Data BH'!H$4)-COLUMN('Data BH'!$B$4))*7,500,1),0))</f>
        <v>1.8769359999999999</v>
      </c>
      <c r="I13" s="62">
        <f ca="1">INDEX(OFFSET('Raw data BH'!$G$4,0,(COLUMN('Data BH'!I$4)-COLUMN('Data BH'!$B$4))*7,500,1),MATCH($A13,OFFSET('Raw data BH'!$B$4,0,(COLUMN('Data BH'!I$4)-COLUMN('Data BH'!$B$4))*7,500,1),0))</f>
        <v>0.75531099999999995</v>
      </c>
      <c r="J13" s="62" t="e">
        <f ca="1">INDEX(OFFSET('Raw data BH'!$G$4,0,(COLUMN('Data BH'!J$4)-COLUMN('Data BH'!$B$4))*7,500,1),MATCH($A13,OFFSET('Raw data BH'!$B$4,0,(COLUMN('Data BH'!J$4)-COLUMN('Data BH'!$B$4))*7,500,1),0))</f>
        <v>#N/A</v>
      </c>
      <c r="K13" s="62" t="e">
        <f ca="1">INDEX(OFFSET('Raw data BH'!$G$4,0,(COLUMN('Data BH'!K$4)-COLUMN('Data BH'!$B$4))*7,500,1),MATCH($A13,OFFSET('Raw data BH'!$B$4,0,(COLUMN('Data BH'!K$4)-COLUMN('Data BH'!$B$4))*7,500,1),0))</f>
        <v>#N/A</v>
      </c>
      <c r="L13" s="62" t="e">
        <f ca="1">INDEX(OFFSET('Raw data BH'!$G$4,0,(COLUMN('Data BH'!L$4)-COLUMN('Data BH'!$B$4))*7,500,1),MATCH($A13,OFFSET('Raw data BH'!$B$4,0,(COLUMN('Data BH'!L$4)-COLUMN('Data BH'!$B$4))*7,500,1),0))</f>
        <v>#N/A</v>
      </c>
      <c r="M13" s="62">
        <f ca="1">INDEX(OFFSET('Raw data BH'!$G$4,0,(COLUMN('Data BH'!M$4)-COLUMN('Data BH'!$B$4))*7,500,1),MATCH($A13,OFFSET('Raw data BH'!$B$4,0,(COLUMN('Data BH'!M$4)-COLUMN('Data BH'!$B$4))*7,500,1),0))</f>
        <v>1.3380190000000001</v>
      </c>
      <c r="N13" s="62" t="e">
        <f ca="1">INDEX(OFFSET('Raw data BH'!$G$4,0,(COLUMN('Data BH'!N$4)-COLUMN('Data BH'!$B$4))*7,500,1),MATCH($A13,OFFSET('Raw data BH'!$B$4,0,(COLUMN('Data BH'!N$4)-COLUMN('Data BH'!$B$4))*7,500,1),0))</f>
        <v>#N/A</v>
      </c>
      <c r="O13" s="62" t="e">
        <f ca="1">INDEX(OFFSET('Raw data BH'!$G$4,0,(COLUMN('Data BH'!O$4)-COLUMN('Data BH'!$B$4))*7,500,1),MATCH($A13,OFFSET('Raw data BH'!$B$4,0,(COLUMN('Data BH'!O$4)-COLUMN('Data BH'!$B$4))*7,500,1),0))</f>
        <v>#N/A</v>
      </c>
      <c r="P13" s="62"/>
      <c r="R13" s="60">
        <f t="shared" ca="1" si="2"/>
        <v>4.999429288893964E-2</v>
      </c>
      <c r="S13" s="60">
        <f t="shared" ca="1" si="3"/>
        <v>-6.9537282537910583E-2</v>
      </c>
      <c r="T13" s="60">
        <f t="shared" ca="1" si="4"/>
        <v>6.0610848327238287E-3</v>
      </c>
      <c r="U13" s="60">
        <f t="shared" ca="1" si="5"/>
        <v>-2.617793681090641E-2</v>
      </c>
      <c r="V13" s="60" t="str">
        <f t="shared" ca="1" si="6"/>
        <v/>
      </c>
      <c r="W13" s="60" t="str">
        <f t="shared" ca="1" si="7"/>
        <v/>
      </c>
      <c r="X13" s="60">
        <f t="shared" ca="1" si="8"/>
        <v>-5.624176320363794E-2</v>
      </c>
      <c r="Y13" s="60">
        <f t="shared" ca="1" si="9"/>
        <v>5.7553422962002498E-2</v>
      </c>
      <c r="Z13" s="60" t="str">
        <f t="shared" ca="1" si="10"/>
        <v/>
      </c>
      <c r="AA13" s="60" t="str">
        <f t="shared" ca="1" si="11"/>
        <v/>
      </c>
      <c r="AB13" s="60" t="str">
        <f t="shared" ca="1" si="12"/>
        <v/>
      </c>
      <c r="AC13" s="60">
        <f t="shared" ca="1" si="13"/>
        <v>-6.2686995842396342E-2</v>
      </c>
      <c r="AD13" s="60" t="str">
        <f t="shared" ca="1" si="14"/>
        <v/>
      </c>
      <c r="AE13" s="60" t="str">
        <f t="shared" ca="1" si="15"/>
        <v/>
      </c>
      <c r="AF13" s="60" t="str">
        <f t="shared" si="16"/>
        <v/>
      </c>
      <c r="AG13" s="61">
        <v>8.9800000000000005E-2</v>
      </c>
    </row>
    <row r="14" spans="1:36" ht="16" hidden="1" outlineLevel="1" x14ac:dyDescent="0.2">
      <c r="A14" s="74">
        <v>31321</v>
      </c>
      <c r="B14" s="62">
        <f ca="1">INDEX(OFFSET('Raw data BH'!$G$4,0,(COLUMN('Data BH'!B$4)-COLUMN('Data BH'!$B$4))*7,500,1),MATCH($A14,OFFSET('Raw data BH'!$B$4,0,(COLUMN('Data BH'!B$4)-COLUMN('Data BH'!$B$4))*7,500,1),0))</f>
        <v>6.5268999999999994E-2</v>
      </c>
      <c r="C14" s="62">
        <f ca="1">INDEX(OFFSET('Raw data BH'!$G$4,0,(COLUMN('Data BH'!C$4)-COLUMN('Data BH'!$B$4))*7,500,1),MATCH($A14,OFFSET('Raw data BH'!$B$4,0,(COLUMN('Data BH'!C$4)-COLUMN('Data BH'!$B$4))*7,500,1),0))</f>
        <v>1.7824819999999999</v>
      </c>
      <c r="D14" s="62">
        <f ca="1">INDEX(OFFSET('Raw data BH'!$G$4,0,(COLUMN('Data BH'!D$4)-COLUMN('Data BH'!$B$4))*7,500,1),MATCH($A14,OFFSET('Raw data BH'!$B$4,0,(COLUMN('Data BH'!D$4)-COLUMN('Data BH'!$B$4))*7,500,1),0))</f>
        <v>2.9703560000000002</v>
      </c>
      <c r="E14" s="62">
        <f ca="1">INDEX(OFFSET('Raw data BH'!$G$4,0,(COLUMN('Data BH'!E$4)-COLUMN('Data BH'!$B$4))*7,500,1),MATCH($A14,OFFSET('Raw data BH'!$B$4,0,(COLUMN('Data BH'!E$4)-COLUMN('Data BH'!$B$4))*7,500,1),0))</f>
        <v>0.64663400000000004</v>
      </c>
      <c r="F14" s="62" t="e">
        <f ca="1">INDEX(OFFSET('Raw data BH'!$G$4,0,(COLUMN('Data BH'!F$4)-COLUMN('Data BH'!$B$4))*7,500,1),MATCH($A14,OFFSET('Raw data BH'!$B$4,0,(COLUMN('Data BH'!F$4)-COLUMN('Data BH'!$B$4))*7,500,1),0))</f>
        <v>#N/A</v>
      </c>
      <c r="G14" s="62" t="e">
        <f ca="1">INDEX(OFFSET('Raw data BH'!$G$4,0,(COLUMN('Data BH'!G$4)-COLUMN('Data BH'!$B$4))*7,500,1),MATCH($A14,OFFSET('Raw data BH'!$B$4,0,(COLUMN('Data BH'!G$4)-COLUMN('Data BH'!$B$4))*7,500,1),0))</f>
        <v>#N/A</v>
      </c>
      <c r="H14" s="62">
        <f ca="1">INDEX(OFFSET('Raw data BH'!$G$4,0,(COLUMN('Data BH'!H$4)-COLUMN('Data BH'!$B$4))*7,500,1),MATCH($A14,OFFSET('Raw data BH'!$B$4,0,(COLUMN('Data BH'!H$4)-COLUMN('Data BH'!$B$4))*7,500,1),0))</f>
        <v>2.0214080000000001</v>
      </c>
      <c r="I14" s="62">
        <f ca="1">INDEX(OFFSET('Raw data BH'!$G$4,0,(COLUMN('Data BH'!I$4)-COLUMN('Data BH'!$B$4))*7,500,1),MATCH($A14,OFFSET('Raw data BH'!$B$4,0,(COLUMN('Data BH'!I$4)-COLUMN('Data BH'!$B$4))*7,500,1),0))</f>
        <v>0.76815699999999998</v>
      </c>
      <c r="J14" s="62" t="e">
        <f ca="1">INDEX(OFFSET('Raw data BH'!$G$4,0,(COLUMN('Data BH'!J$4)-COLUMN('Data BH'!$B$4))*7,500,1),MATCH($A14,OFFSET('Raw data BH'!$B$4,0,(COLUMN('Data BH'!J$4)-COLUMN('Data BH'!$B$4))*7,500,1),0))</f>
        <v>#N/A</v>
      </c>
      <c r="K14" s="62" t="e">
        <f ca="1">INDEX(OFFSET('Raw data BH'!$G$4,0,(COLUMN('Data BH'!K$4)-COLUMN('Data BH'!$B$4))*7,500,1),MATCH($A14,OFFSET('Raw data BH'!$B$4,0,(COLUMN('Data BH'!K$4)-COLUMN('Data BH'!$B$4))*7,500,1),0))</f>
        <v>#N/A</v>
      </c>
      <c r="L14" s="62" t="e">
        <f ca="1">INDEX(OFFSET('Raw data BH'!$G$4,0,(COLUMN('Data BH'!L$4)-COLUMN('Data BH'!$B$4))*7,500,1),MATCH($A14,OFFSET('Raw data BH'!$B$4,0,(COLUMN('Data BH'!L$4)-COLUMN('Data BH'!$B$4))*7,500,1),0))</f>
        <v>#N/A</v>
      </c>
      <c r="M14" s="62">
        <f ca="1">INDEX(OFFSET('Raw data BH'!$G$4,0,(COLUMN('Data BH'!M$4)-COLUMN('Data BH'!$B$4))*7,500,1),MATCH($A14,OFFSET('Raw data BH'!$B$4,0,(COLUMN('Data BH'!M$4)-COLUMN('Data BH'!$B$4))*7,500,1),0))</f>
        <v>1.478639</v>
      </c>
      <c r="N14" s="62" t="e">
        <f ca="1">INDEX(OFFSET('Raw data BH'!$G$4,0,(COLUMN('Data BH'!N$4)-COLUMN('Data BH'!$B$4))*7,500,1),MATCH($A14,OFFSET('Raw data BH'!$B$4,0,(COLUMN('Data BH'!N$4)-COLUMN('Data BH'!$B$4))*7,500,1),0))</f>
        <v>#N/A</v>
      </c>
      <c r="O14" s="62" t="e">
        <f ca="1">INDEX(OFFSET('Raw data BH'!$G$4,0,(COLUMN('Data BH'!O$4)-COLUMN('Data BH'!$B$4))*7,500,1),MATCH($A14,OFFSET('Raw data BH'!$B$4,0,(COLUMN('Data BH'!O$4)-COLUMN('Data BH'!$B$4))*7,500,1),0))</f>
        <v>#N/A</v>
      </c>
      <c r="P14" s="62"/>
      <c r="R14" s="60">
        <f t="shared" ca="1" si="2"/>
        <v>0.18253795702431419</v>
      </c>
      <c r="S14" s="60">
        <f t="shared" ca="1" si="3"/>
        <v>0.11387929488385229</v>
      </c>
      <c r="T14" s="60">
        <f t="shared" ca="1" si="4"/>
        <v>0.10538735461897919</v>
      </c>
      <c r="U14" s="60">
        <f t="shared" ca="1" si="5"/>
        <v>3.8014103792742171E-2</v>
      </c>
      <c r="V14" s="60" t="str">
        <f t="shared" ca="1" si="6"/>
        <v/>
      </c>
      <c r="W14" s="60" t="str">
        <f t="shared" ca="1" si="7"/>
        <v/>
      </c>
      <c r="X14" s="60">
        <f t="shared" ca="1" si="8"/>
        <v>7.6972256912329451E-2</v>
      </c>
      <c r="Y14" s="60">
        <f t="shared" ca="1" si="9"/>
        <v>1.7007563771744394E-2</v>
      </c>
      <c r="Z14" s="60" t="str">
        <f t="shared" ca="1" si="10"/>
        <v/>
      </c>
      <c r="AA14" s="60" t="str">
        <f t="shared" ca="1" si="11"/>
        <v/>
      </c>
      <c r="AB14" s="60" t="str">
        <f t="shared" ca="1" si="12"/>
        <v/>
      </c>
      <c r="AC14" s="60">
        <f t="shared" ca="1" si="13"/>
        <v>0.10509566755031119</v>
      </c>
      <c r="AD14" s="60" t="str">
        <f t="shared" ca="1" si="14"/>
        <v/>
      </c>
      <c r="AE14" s="60" t="str">
        <f t="shared" ca="1" si="15"/>
        <v/>
      </c>
      <c r="AF14" s="60" t="str">
        <f t="shared" si="16"/>
        <v/>
      </c>
      <c r="AG14" s="61">
        <v>8.8599999999999998E-2</v>
      </c>
    </row>
    <row r="15" spans="1:36" ht="16" hidden="1" outlineLevel="1" x14ac:dyDescent="0.2">
      <c r="A15" s="74">
        <v>31352</v>
      </c>
      <c r="B15" s="62">
        <f ca="1">INDEX(OFFSET('Raw data BH'!$G$4,0,(COLUMN('Data BH'!B$4)-COLUMN('Data BH'!$B$4))*7,500,1),MATCH($A15,OFFSET('Raw data BH'!$B$4,0,(COLUMN('Data BH'!B$4)-COLUMN('Data BH'!$B$4))*7,500,1),0))</f>
        <v>7.0526000000000005E-2</v>
      </c>
      <c r="C15" s="62">
        <f ca="1">INDEX(OFFSET('Raw data BH'!$G$4,0,(COLUMN('Data BH'!C$4)-COLUMN('Data BH'!$B$4))*7,500,1),MATCH($A15,OFFSET('Raw data BH'!$B$4,0,(COLUMN('Data BH'!C$4)-COLUMN('Data BH'!$B$4))*7,500,1),0))</f>
        <v>1.8963779999999999</v>
      </c>
      <c r="D15" s="62">
        <f ca="1">INDEX(OFFSET('Raw data BH'!$G$4,0,(COLUMN('Data BH'!D$4)-COLUMN('Data BH'!$B$4))*7,500,1),MATCH($A15,OFFSET('Raw data BH'!$B$4,0,(COLUMN('Data BH'!D$4)-COLUMN('Data BH'!$B$4))*7,500,1),0))</f>
        <v>3.1906840000000001</v>
      </c>
      <c r="E15" s="62">
        <f ca="1">INDEX(OFFSET('Raw data BH'!$G$4,0,(COLUMN('Data BH'!E$4)-COLUMN('Data BH'!$B$4))*7,500,1),MATCH($A15,OFFSET('Raw data BH'!$B$4,0,(COLUMN('Data BH'!E$4)-COLUMN('Data BH'!$B$4))*7,500,1),0))</f>
        <v>0.75158499999999995</v>
      </c>
      <c r="F15" s="62" t="e">
        <f ca="1">INDEX(OFFSET('Raw data BH'!$G$4,0,(COLUMN('Data BH'!F$4)-COLUMN('Data BH'!$B$4))*7,500,1),MATCH($A15,OFFSET('Raw data BH'!$B$4,0,(COLUMN('Data BH'!F$4)-COLUMN('Data BH'!$B$4))*7,500,1),0))</f>
        <v>#N/A</v>
      </c>
      <c r="G15" s="62" t="e">
        <f ca="1">INDEX(OFFSET('Raw data BH'!$G$4,0,(COLUMN('Data BH'!G$4)-COLUMN('Data BH'!$B$4))*7,500,1),MATCH($A15,OFFSET('Raw data BH'!$B$4,0,(COLUMN('Data BH'!G$4)-COLUMN('Data BH'!$B$4))*7,500,1),0))</f>
        <v>#N/A</v>
      </c>
      <c r="H15" s="62">
        <f ca="1">INDEX(OFFSET('Raw data BH'!$G$4,0,(COLUMN('Data BH'!H$4)-COLUMN('Data BH'!$B$4))*7,500,1),MATCH($A15,OFFSET('Raw data BH'!$B$4,0,(COLUMN('Data BH'!H$4)-COLUMN('Data BH'!$B$4))*7,500,1),0))</f>
        <v>2.2132619999999998</v>
      </c>
      <c r="I15" s="62">
        <f ca="1">INDEX(OFFSET('Raw data BH'!$G$4,0,(COLUMN('Data BH'!I$4)-COLUMN('Data BH'!$B$4))*7,500,1),MATCH($A15,OFFSET('Raw data BH'!$B$4,0,(COLUMN('Data BH'!I$4)-COLUMN('Data BH'!$B$4))*7,500,1),0))</f>
        <v>0.79127899999999995</v>
      </c>
      <c r="J15" s="62" t="e">
        <f ca="1">INDEX(OFFSET('Raw data BH'!$G$4,0,(COLUMN('Data BH'!J$4)-COLUMN('Data BH'!$B$4))*7,500,1),MATCH($A15,OFFSET('Raw data BH'!$B$4,0,(COLUMN('Data BH'!J$4)-COLUMN('Data BH'!$B$4))*7,500,1),0))</f>
        <v>#N/A</v>
      </c>
      <c r="K15" s="62" t="e">
        <f ca="1">INDEX(OFFSET('Raw data BH'!$G$4,0,(COLUMN('Data BH'!K$4)-COLUMN('Data BH'!$B$4))*7,500,1),MATCH($A15,OFFSET('Raw data BH'!$B$4,0,(COLUMN('Data BH'!K$4)-COLUMN('Data BH'!$B$4))*7,500,1),0))</f>
        <v>#N/A</v>
      </c>
      <c r="L15" s="62" t="e">
        <f ca="1">INDEX(OFFSET('Raw data BH'!$G$4,0,(COLUMN('Data BH'!L$4)-COLUMN('Data BH'!$B$4))*7,500,1),MATCH($A15,OFFSET('Raw data BH'!$B$4,0,(COLUMN('Data BH'!L$4)-COLUMN('Data BH'!$B$4))*7,500,1),0))</f>
        <v>#N/A</v>
      </c>
      <c r="M15" s="62">
        <f ca="1">INDEX(OFFSET('Raw data BH'!$G$4,0,(COLUMN('Data BH'!M$4)-COLUMN('Data BH'!$B$4))*7,500,1),MATCH($A15,OFFSET('Raw data BH'!$B$4,0,(COLUMN('Data BH'!M$4)-COLUMN('Data BH'!$B$4))*7,500,1),0))</f>
        <v>1.529773</v>
      </c>
      <c r="N15" s="62" t="e">
        <f ca="1">INDEX(OFFSET('Raw data BH'!$G$4,0,(COLUMN('Data BH'!N$4)-COLUMN('Data BH'!$B$4))*7,500,1),MATCH($A15,OFFSET('Raw data BH'!$B$4,0,(COLUMN('Data BH'!N$4)-COLUMN('Data BH'!$B$4))*7,500,1),0))</f>
        <v>#N/A</v>
      </c>
      <c r="O15" s="62" t="e">
        <f ca="1">INDEX(OFFSET('Raw data BH'!$G$4,0,(COLUMN('Data BH'!O$4)-COLUMN('Data BH'!$B$4))*7,500,1),MATCH($A15,OFFSET('Raw data BH'!$B$4,0,(COLUMN('Data BH'!O$4)-COLUMN('Data BH'!$B$4))*7,500,1),0))</f>
        <v>#N/A</v>
      </c>
      <c r="P15" s="62"/>
      <c r="R15" s="60">
        <f t="shared" ca="1" si="2"/>
        <v>8.0543596500636028E-2</v>
      </c>
      <c r="S15" s="60">
        <f t="shared" ca="1" si="3"/>
        <v>6.3897419440981817E-2</v>
      </c>
      <c r="T15" s="60">
        <f t="shared" ca="1" si="4"/>
        <v>7.4175620700010381E-2</v>
      </c>
      <c r="U15" s="60">
        <f t="shared" ca="1" si="5"/>
        <v>0.16230355966435406</v>
      </c>
      <c r="V15" s="60" t="str">
        <f t="shared" ca="1" si="6"/>
        <v/>
      </c>
      <c r="W15" s="60" t="str">
        <f t="shared" ca="1" si="7"/>
        <v/>
      </c>
      <c r="X15" s="60">
        <f t="shared" ca="1" si="8"/>
        <v>9.4911071886526477E-2</v>
      </c>
      <c r="Y15" s="60">
        <f t="shared" ca="1" si="9"/>
        <v>3.0100617451901179E-2</v>
      </c>
      <c r="Z15" s="60" t="str">
        <f t="shared" ca="1" si="10"/>
        <v/>
      </c>
      <c r="AA15" s="60" t="str">
        <f t="shared" ca="1" si="11"/>
        <v/>
      </c>
      <c r="AB15" s="60" t="str">
        <f t="shared" ca="1" si="12"/>
        <v/>
      </c>
      <c r="AC15" s="60">
        <f t="shared" ca="1" si="13"/>
        <v>3.458180123748944E-2</v>
      </c>
      <c r="AD15" s="60" t="str">
        <f t="shared" ca="1" si="14"/>
        <v/>
      </c>
      <c r="AE15" s="60" t="str">
        <f t="shared" ca="1" si="15"/>
        <v/>
      </c>
      <c r="AF15" s="60" t="str">
        <f t="shared" si="16"/>
        <v/>
      </c>
      <c r="AG15" s="61">
        <v>8.5800000000000001E-2</v>
      </c>
    </row>
    <row r="16" spans="1:36" ht="16" hidden="1" outlineLevel="1" x14ac:dyDescent="0.2">
      <c r="A16" s="74">
        <v>31382</v>
      </c>
      <c r="B16" s="62">
        <f ca="1">INDEX(OFFSET('Raw data BH'!$G$4,0,(COLUMN('Data BH'!B$4)-COLUMN('Data BH'!$B$4))*7,500,1),MATCH($A16,OFFSET('Raw data BH'!$B$4,0,(COLUMN('Data BH'!B$4)-COLUMN('Data BH'!$B$4))*7,500,1),0))</f>
        <v>7.7095999999999998E-2</v>
      </c>
      <c r="C16" s="62">
        <f ca="1">INDEX(OFFSET('Raw data BH'!$G$4,0,(COLUMN('Data BH'!C$4)-COLUMN('Data BH'!$B$4))*7,500,1),MATCH($A16,OFFSET('Raw data BH'!$B$4,0,(COLUMN('Data BH'!C$4)-COLUMN('Data BH'!$B$4))*7,500,1),0))</f>
        <v>2.0615290000000002</v>
      </c>
      <c r="D16" s="62">
        <f ca="1">INDEX(OFFSET('Raw data BH'!$G$4,0,(COLUMN('Data BH'!D$4)-COLUMN('Data BH'!$B$4))*7,500,1),MATCH($A16,OFFSET('Raw data BH'!$B$4,0,(COLUMN('Data BH'!D$4)-COLUMN('Data BH'!$B$4))*7,500,1),0))</f>
        <v>3.4599760000000002</v>
      </c>
      <c r="E16" s="62">
        <f ca="1">INDEX(OFFSET('Raw data BH'!$G$4,0,(COLUMN('Data BH'!E$4)-COLUMN('Data BH'!$B$4))*7,500,1),MATCH($A16,OFFSET('Raw data BH'!$B$4,0,(COLUMN('Data BH'!E$4)-COLUMN('Data BH'!$B$4))*7,500,1),0))</f>
        <v>0.76980700000000002</v>
      </c>
      <c r="F16" s="62" t="e">
        <f ca="1">INDEX(OFFSET('Raw data BH'!$G$4,0,(COLUMN('Data BH'!F$4)-COLUMN('Data BH'!$B$4))*7,500,1),MATCH($A16,OFFSET('Raw data BH'!$B$4,0,(COLUMN('Data BH'!F$4)-COLUMN('Data BH'!$B$4))*7,500,1),0))</f>
        <v>#N/A</v>
      </c>
      <c r="G16" s="62" t="e">
        <f ca="1">INDEX(OFFSET('Raw data BH'!$G$4,0,(COLUMN('Data BH'!G$4)-COLUMN('Data BH'!$B$4))*7,500,1),MATCH($A16,OFFSET('Raw data BH'!$B$4,0,(COLUMN('Data BH'!G$4)-COLUMN('Data BH'!$B$4))*7,500,1),0))</f>
        <v>#N/A</v>
      </c>
      <c r="H16" s="62">
        <f ca="1">INDEX(OFFSET('Raw data BH'!$G$4,0,(COLUMN('Data BH'!H$4)-COLUMN('Data BH'!$B$4))*7,500,1),MATCH($A16,OFFSET('Raw data BH'!$B$4,0,(COLUMN('Data BH'!H$4)-COLUMN('Data BH'!$B$4))*7,500,1),0))</f>
        <v>2.3689680000000002</v>
      </c>
      <c r="I16" s="62">
        <f ca="1">INDEX(OFFSET('Raw data BH'!$G$4,0,(COLUMN('Data BH'!I$4)-COLUMN('Data BH'!$B$4))*7,500,1),MATCH($A16,OFFSET('Raw data BH'!$B$4,0,(COLUMN('Data BH'!I$4)-COLUMN('Data BH'!$B$4))*7,500,1),0))</f>
        <v>0.763019</v>
      </c>
      <c r="J16" s="62" t="e">
        <f ca="1">INDEX(OFFSET('Raw data BH'!$G$4,0,(COLUMN('Data BH'!J$4)-COLUMN('Data BH'!$B$4))*7,500,1),MATCH($A16,OFFSET('Raw data BH'!$B$4,0,(COLUMN('Data BH'!J$4)-COLUMN('Data BH'!$B$4))*7,500,1),0))</f>
        <v>#N/A</v>
      </c>
      <c r="K16" s="62" t="e">
        <f ca="1">INDEX(OFFSET('Raw data BH'!$G$4,0,(COLUMN('Data BH'!K$4)-COLUMN('Data BH'!$B$4))*7,500,1),MATCH($A16,OFFSET('Raw data BH'!$B$4,0,(COLUMN('Data BH'!K$4)-COLUMN('Data BH'!$B$4))*7,500,1),0))</f>
        <v>#N/A</v>
      </c>
      <c r="L16" s="62" t="e">
        <f ca="1">INDEX(OFFSET('Raw data BH'!$G$4,0,(COLUMN('Data BH'!L$4)-COLUMN('Data BH'!$B$4))*7,500,1),MATCH($A16,OFFSET('Raw data BH'!$B$4,0,(COLUMN('Data BH'!L$4)-COLUMN('Data BH'!$B$4))*7,500,1),0))</f>
        <v>#N/A</v>
      </c>
      <c r="M16" s="62">
        <f ca="1">INDEX(OFFSET('Raw data BH'!$G$4,0,(COLUMN('Data BH'!M$4)-COLUMN('Data BH'!$B$4))*7,500,1),MATCH($A16,OFFSET('Raw data BH'!$B$4,0,(COLUMN('Data BH'!M$4)-COLUMN('Data BH'!$B$4))*7,500,1),0))</f>
        <v>1.7513570000000001</v>
      </c>
      <c r="N16" s="62" t="e">
        <f ca="1">INDEX(OFFSET('Raw data BH'!$G$4,0,(COLUMN('Data BH'!N$4)-COLUMN('Data BH'!$B$4))*7,500,1),MATCH($A16,OFFSET('Raw data BH'!$B$4,0,(COLUMN('Data BH'!N$4)-COLUMN('Data BH'!$B$4))*7,500,1),0))</f>
        <v>#N/A</v>
      </c>
      <c r="O16" s="62" t="e">
        <f ca="1">INDEX(OFFSET('Raw data BH'!$G$4,0,(COLUMN('Data BH'!O$4)-COLUMN('Data BH'!$B$4))*7,500,1),MATCH($A16,OFFSET('Raw data BH'!$B$4,0,(COLUMN('Data BH'!O$4)-COLUMN('Data BH'!$B$4))*7,500,1),0))</f>
        <v>#N/A</v>
      </c>
      <c r="P16" s="62"/>
      <c r="R16" s="60">
        <f t="shared" ca="1" si="2"/>
        <v>9.3157133539403691E-2</v>
      </c>
      <c r="S16" s="60">
        <f t="shared" ca="1" si="3"/>
        <v>8.7087595405557439E-2</v>
      </c>
      <c r="T16" s="60">
        <f t="shared" ca="1" si="4"/>
        <v>8.4399457921874976E-2</v>
      </c>
      <c r="U16" s="60">
        <f t="shared" ca="1" si="5"/>
        <v>2.4244762734753955E-2</v>
      </c>
      <c r="V16" s="60" t="str">
        <f t="shared" ca="1" si="6"/>
        <v/>
      </c>
      <c r="W16" s="60" t="str">
        <f t="shared" ca="1" si="7"/>
        <v/>
      </c>
      <c r="X16" s="60">
        <f t="shared" ca="1" si="8"/>
        <v>7.0351363733710759E-2</v>
      </c>
      <c r="Y16" s="60">
        <f t="shared" ca="1" si="9"/>
        <v>-3.5714330849169418E-2</v>
      </c>
      <c r="Z16" s="60" t="str">
        <f t="shared" ca="1" si="10"/>
        <v/>
      </c>
      <c r="AA16" s="60" t="str">
        <f t="shared" ca="1" si="11"/>
        <v/>
      </c>
      <c r="AB16" s="60" t="str">
        <f t="shared" ca="1" si="12"/>
        <v/>
      </c>
      <c r="AC16" s="60">
        <f t="shared" ca="1" si="13"/>
        <v>0.14484763425684721</v>
      </c>
      <c r="AD16" s="60" t="str">
        <f t="shared" ca="1" si="14"/>
        <v/>
      </c>
      <c r="AE16" s="60" t="str">
        <f t="shared" ca="1" si="15"/>
        <v/>
      </c>
      <c r="AF16" s="60" t="str">
        <f t="shared" si="16"/>
        <v/>
      </c>
      <c r="AG16" s="61">
        <v>8.1500000000000003E-2</v>
      </c>
    </row>
    <row r="17" spans="1:33" ht="16" hidden="1" outlineLevel="1" x14ac:dyDescent="0.2">
      <c r="A17" s="74">
        <v>31413</v>
      </c>
      <c r="B17" s="62">
        <f ca="1">INDEX(OFFSET('Raw data BH'!$G$4,0,(COLUMN('Data BH'!B$4)-COLUMN('Data BH'!$B$4))*7,500,1),MATCH($A17,OFFSET('Raw data BH'!$B$4,0,(COLUMN('Data BH'!B$4)-COLUMN('Data BH'!$B$4))*7,500,1),0))</f>
        <v>8.1039E-2</v>
      </c>
      <c r="C17" s="62">
        <f ca="1">INDEX(OFFSET('Raw data BH'!$G$4,0,(COLUMN('Data BH'!C$4)-COLUMN('Data BH'!$B$4))*7,500,1),MATCH($A17,OFFSET('Raw data BH'!$B$4,0,(COLUMN('Data BH'!C$4)-COLUMN('Data BH'!$B$4))*7,500,1),0))</f>
        <v>1.9704120000000001</v>
      </c>
      <c r="D17" s="62">
        <f ca="1">INDEX(OFFSET('Raw data BH'!$G$4,0,(COLUMN('Data BH'!D$4)-COLUMN('Data BH'!$B$4))*7,500,1),MATCH($A17,OFFSET('Raw data BH'!$B$4,0,(COLUMN('Data BH'!D$4)-COLUMN('Data BH'!$B$4))*7,500,1),0))</f>
        <v>3.6963710000000001</v>
      </c>
      <c r="E17" s="62">
        <f ca="1">INDEX(OFFSET('Raw data BH'!$G$4,0,(COLUMN('Data BH'!E$4)-COLUMN('Data BH'!$B$4))*7,500,1),MATCH($A17,OFFSET('Raw data BH'!$B$4,0,(COLUMN('Data BH'!E$4)-COLUMN('Data BH'!$B$4))*7,500,1),0))</f>
        <v>0.76411300000000004</v>
      </c>
      <c r="F17" s="62" t="e">
        <f ca="1">INDEX(OFFSET('Raw data BH'!$G$4,0,(COLUMN('Data BH'!F$4)-COLUMN('Data BH'!$B$4))*7,500,1),MATCH($A17,OFFSET('Raw data BH'!$B$4,0,(COLUMN('Data BH'!F$4)-COLUMN('Data BH'!$B$4))*7,500,1),0))</f>
        <v>#N/A</v>
      </c>
      <c r="G17" s="62" t="e">
        <f ca="1">INDEX(OFFSET('Raw data BH'!$G$4,0,(COLUMN('Data BH'!G$4)-COLUMN('Data BH'!$B$4))*7,500,1),MATCH($A17,OFFSET('Raw data BH'!$B$4,0,(COLUMN('Data BH'!G$4)-COLUMN('Data BH'!$B$4))*7,500,1),0))</f>
        <v>#N/A</v>
      </c>
      <c r="H17" s="62">
        <f ca="1">INDEX(OFFSET('Raw data BH'!$G$4,0,(COLUMN('Data BH'!H$4)-COLUMN('Data BH'!$B$4))*7,500,1),MATCH($A17,OFFSET('Raw data BH'!$B$4,0,(COLUMN('Data BH'!H$4)-COLUMN('Data BH'!$B$4))*7,500,1),0))</f>
        <v>2.487285</v>
      </c>
      <c r="I17" s="62">
        <f ca="1">INDEX(OFFSET('Raw data BH'!$G$4,0,(COLUMN('Data BH'!I$4)-COLUMN('Data BH'!$B$4))*7,500,1),MATCH($A17,OFFSET('Raw data BH'!$B$4,0,(COLUMN('Data BH'!I$4)-COLUMN('Data BH'!$B$4))*7,500,1),0))</f>
        <v>0.76558700000000002</v>
      </c>
      <c r="J17" s="62" t="e">
        <f ca="1">INDEX(OFFSET('Raw data BH'!$G$4,0,(COLUMN('Data BH'!J$4)-COLUMN('Data BH'!$B$4))*7,500,1),MATCH($A17,OFFSET('Raw data BH'!$B$4,0,(COLUMN('Data BH'!J$4)-COLUMN('Data BH'!$B$4))*7,500,1),0))</f>
        <v>#N/A</v>
      </c>
      <c r="K17" s="62" t="e">
        <f ca="1">INDEX(OFFSET('Raw data BH'!$G$4,0,(COLUMN('Data BH'!K$4)-COLUMN('Data BH'!$B$4))*7,500,1),MATCH($A17,OFFSET('Raw data BH'!$B$4,0,(COLUMN('Data BH'!K$4)-COLUMN('Data BH'!$B$4))*7,500,1),0))</f>
        <v>#N/A</v>
      </c>
      <c r="L17" s="62" t="e">
        <f ca="1">INDEX(OFFSET('Raw data BH'!$G$4,0,(COLUMN('Data BH'!L$4)-COLUMN('Data BH'!$B$4))*7,500,1),MATCH($A17,OFFSET('Raw data BH'!$B$4,0,(COLUMN('Data BH'!L$4)-COLUMN('Data BH'!$B$4))*7,500,1),0))</f>
        <v>#N/A</v>
      </c>
      <c r="M17" s="62">
        <f ca="1">INDEX(OFFSET('Raw data BH'!$G$4,0,(COLUMN('Data BH'!M$4)-COLUMN('Data BH'!$B$4))*7,500,1),MATCH($A17,OFFSET('Raw data BH'!$B$4,0,(COLUMN('Data BH'!M$4)-COLUMN('Data BH'!$B$4))*7,500,1),0))</f>
        <v>1.7556160000000001</v>
      </c>
      <c r="N17" s="62" t="e">
        <f ca="1">INDEX(OFFSET('Raw data BH'!$G$4,0,(COLUMN('Data BH'!N$4)-COLUMN('Data BH'!$B$4))*7,500,1),MATCH($A17,OFFSET('Raw data BH'!$B$4,0,(COLUMN('Data BH'!N$4)-COLUMN('Data BH'!$B$4))*7,500,1),0))</f>
        <v>#N/A</v>
      </c>
      <c r="O17" s="62" t="e">
        <f ca="1">INDEX(OFFSET('Raw data BH'!$G$4,0,(COLUMN('Data BH'!O$4)-COLUMN('Data BH'!$B$4))*7,500,1),MATCH($A17,OFFSET('Raw data BH'!$B$4,0,(COLUMN('Data BH'!O$4)-COLUMN('Data BH'!$B$4))*7,500,1),0))</f>
        <v>#N/A</v>
      </c>
      <c r="P17" s="62"/>
      <c r="R17" s="60">
        <f t="shared" ca="1" si="2"/>
        <v>5.1144028224551219E-2</v>
      </c>
      <c r="S17" s="60">
        <f t="shared" ca="1" si="3"/>
        <v>-4.4198747628580559E-2</v>
      </c>
      <c r="T17" s="60">
        <f t="shared" ca="1" si="4"/>
        <v>6.8322728250138187E-2</v>
      </c>
      <c r="U17" s="60">
        <f t="shared" ca="1" si="5"/>
        <v>-7.3966591626212219E-3</v>
      </c>
      <c r="V17" s="60" t="str">
        <f t="shared" ca="1" si="6"/>
        <v/>
      </c>
      <c r="W17" s="60" t="str">
        <f t="shared" ca="1" si="7"/>
        <v/>
      </c>
      <c r="X17" s="60">
        <f t="shared" ca="1" si="8"/>
        <v>4.9944532809223174E-2</v>
      </c>
      <c r="Y17" s="60">
        <f t="shared" ca="1" si="9"/>
        <v>3.3655780524468604E-3</v>
      </c>
      <c r="Z17" s="60" t="str">
        <f t="shared" ca="1" si="10"/>
        <v/>
      </c>
      <c r="AA17" s="60" t="str">
        <f t="shared" ca="1" si="11"/>
        <v/>
      </c>
      <c r="AB17" s="60" t="str">
        <f t="shared" ca="1" si="12"/>
        <v/>
      </c>
      <c r="AC17" s="60">
        <f t="shared" ca="1" si="13"/>
        <v>2.4318285763553771E-3</v>
      </c>
      <c r="AD17" s="60" t="str">
        <f t="shared" ca="1" si="14"/>
        <v/>
      </c>
      <c r="AE17" s="60" t="str">
        <f t="shared" ca="1" si="15"/>
        <v/>
      </c>
      <c r="AF17" s="60" t="str">
        <f t="shared" si="16"/>
        <v/>
      </c>
      <c r="AG17" s="61">
        <v>8.14E-2</v>
      </c>
    </row>
    <row r="18" spans="1:33" ht="16" hidden="1" outlineLevel="1" x14ac:dyDescent="0.2">
      <c r="A18" s="74">
        <v>31444</v>
      </c>
      <c r="B18" s="62">
        <f ca="1">INDEX(OFFSET('Raw data BH'!$G$4,0,(COLUMN('Data BH'!B$4)-COLUMN('Data BH'!$B$4))*7,500,1),MATCH($A18,OFFSET('Raw data BH'!$B$4,0,(COLUMN('Data BH'!B$4)-COLUMN('Data BH'!$B$4))*7,500,1),0))</f>
        <v>8.7609000000000006E-2</v>
      </c>
      <c r="C18" s="62">
        <f ca="1">INDEX(OFFSET('Raw data BH'!$G$4,0,(COLUMN('Data BH'!C$4)-COLUMN('Data BH'!$B$4))*7,500,1),MATCH($A18,OFFSET('Raw data BH'!$B$4,0,(COLUMN('Data BH'!C$4)-COLUMN('Data BH'!$B$4))*7,500,1),0))</f>
        <v>2.340576</v>
      </c>
      <c r="D18" s="62">
        <f ca="1">INDEX(OFFSET('Raw data BH'!$G$4,0,(COLUMN('Data BH'!D$4)-COLUMN('Data BH'!$B$4))*7,500,1),MATCH($A18,OFFSET('Raw data BH'!$B$4,0,(COLUMN('Data BH'!D$4)-COLUMN('Data BH'!$B$4))*7,500,1),0))</f>
        <v>4.3206470000000001</v>
      </c>
      <c r="E18" s="62">
        <f ca="1">INDEX(OFFSET('Raw data BH'!$G$4,0,(COLUMN('Data BH'!E$4)-COLUMN('Data BH'!$B$4))*7,500,1),MATCH($A18,OFFSET('Raw data BH'!$B$4,0,(COLUMN('Data BH'!E$4)-COLUMN('Data BH'!$B$4))*7,500,1),0))</f>
        <v>0.87685000000000002</v>
      </c>
      <c r="F18" s="62" t="e">
        <f ca="1">INDEX(OFFSET('Raw data BH'!$G$4,0,(COLUMN('Data BH'!F$4)-COLUMN('Data BH'!$B$4))*7,500,1),MATCH($A18,OFFSET('Raw data BH'!$B$4,0,(COLUMN('Data BH'!F$4)-COLUMN('Data BH'!$B$4))*7,500,1),0))</f>
        <v>#N/A</v>
      </c>
      <c r="G18" s="62" t="e">
        <f ca="1">INDEX(OFFSET('Raw data BH'!$G$4,0,(COLUMN('Data BH'!G$4)-COLUMN('Data BH'!$B$4))*7,500,1),MATCH($A18,OFFSET('Raw data BH'!$B$4,0,(COLUMN('Data BH'!G$4)-COLUMN('Data BH'!$B$4))*7,500,1),0))</f>
        <v>#N/A</v>
      </c>
      <c r="H18" s="62">
        <f ca="1">INDEX(OFFSET('Raw data BH'!$G$4,0,(COLUMN('Data BH'!H$4)-COLUMN('Data BH'!$B$4))*7,500,1),MATCH($A18,OFFSET('Raw data BH'!$B$4,0,(COLUMN('Data BH'!H$4)-COLUMN('Data BH'!$B$4))*7,500,1),0))</f>
        <v>2.5946889999999998</v>
      </c>
      <c r="I18" s="62">
        <f ca="1">INDEX(OFFSET('Raw data BH'!$G$4,0,(COLUMN('Data BH'!I$4)-COLUMN('Data BH'!$B$4))*7,500,1),MATCH($A18,OFFSET('Raw data BH'!$B$4,0,(COLUMN('Data BH'!I$4)-COLUMN('Data BH'!$B$4))*7,500,1),0))</f>
        <v>0.82467699999999999</v>
      </c>
      <c r="J18" s="62" t="e">
        <f ca="1">INDEX(OFFSET('Raw data BH'!$G$4,0,(COLUMN('Data BH'!J$4)-COLUMN('Data BH'!$B$4))*7,500,1),MATCH($A18,OFFSET('Raw data BH'!$B$4,0,(COLUMN('Data BH'!J$4)-COLUMN('Data BH'!$B$4))*7,500,1),0))</f>
        <v>#N/A</v>
      </c>
      <c r="K18" s="62" t="e">
        <f ca="1">INDEX(OFFSET('Raw data BH'!$G$4,0,(COLUMN('Data BH'!K$4)-COLUMN('Data BH'!$B$4))*7,500,1),MATCH($A18,OFFSET('Raw data BH'!$B$4,0,(COLUMN('Data BH'!K$4)-COLUMN('Data BH'!$B$4))*7,500,1),0))</f>
        <v>#N/A</v>
      </c>
      <c r="L18" s="62" t="e">
        <f ca="1">INDEX(OFFSET('Raw data BH'!$G$4,0,(COLUMN('Data BH'!L$4)-COLUMN('Data BH'!$B$4))*7,500,1),MATCH($A18,OFFSET('Raw data BH'!$B$4,0,(COLUMN('Data BH'!L$4)-COLUMN('Data BH'!$B$4))*7,500,1),0))</f>
        <v>#N/A</v>
      </c>
      <c r="M18" s="62">
        <f ca="1">INDEX(OFFSET('Raw data BH'!$G$4,0,(COLUMN('Data BH'!M$4)-COLUMN('Data BH'!$B$4))*7,500,1),MATCH($A18,OFFSET('Raw data BH'!$B$4,0,(COLUMN('Data BH'!M$4)-COLUMN('Data BH'!$B$4))*7,500,1),0))</f>
        <v>2.0283329999999999</v>
      </c>
      <c r="N18" s="62" t="e">
        <f ca="1">INDEX(OFFSET('Raw data BH'!$G$4,0,(COLUMN('Data BH'!N$4)-COLUMN('Data BH'!$B$4))*7,500,1),MATCH($A18,OFFSET('Raw data BH'!$B$4,0,(COLUMN('Data BH'!N$4)-COLUMN('Data BH'!$B$4))*7,500,1),0))</f>
        <v>#N/A</v>
      </c>
      <c r="O18" s="62" t="e">
        <f ca="1">INDEX(OFFSET('Raw data BH'!$G$4,0,(COLUMN('Data BH'!O$4)-COLUMN('Data BH'!$B$4))*7,500,1),MATCH($A18,OFFSET('Raw data BH'!$B$4,0,(COLUMN('Data BH'!O$4)-COLUMN('Data BH'!$B$4))*7,500,1),0))</f>
        <v>#N/A</v>
      </c>
      <c r="P18" s="62"/>
      <c r="R18" s="60">
        <f t="shared" ca="1" si="2"/>
        <v>8.1072076407655569E-2</v>
      </c>
      <c r="S18" s="60">
        <f t="shared" ca="1" si="3"/>
        <v>0.18786121887199214</v>
      </c>
      <c r="T18" s="60">
        <f t="shared" ca="1" si="4"/>
        <v>0.16888889129364992</v>
      </c>
      <c r="U18" s="60">
        <f t="shared" ca="1" si="5"/>
        <v>0.14753969635381159</v>
      </c>
      <c r="V18" s="60" t="str">
        <f t="shared" ca="1" si="6"/>
        <v/>
      </c>
      <c r="W18" s="60" t="str">
        <f t="shared" ca="1" si="7"/>
        <v/>
      </c>
      <c r="X18" s="60">
        <f t="shared" ca="1" si="8"/>
        <v>4.3181219683309235E-2</v>
      </c>
      <c r="Y18" s="60">
        <f t="shared" ca="1" si="9"/>
        <v>7.7182606287724331E-2</v>
      </c>
      <c r="Z18" s="60" t="str">
        <f t="shared" ca="1" si="10"/>
        <v/>
      </c>
      <c r="AA18" s="60" t="str">
        <f t="shared" ca="1" si="11"/>
        <v/>
      </c>
      <c r="AB18" s="60" t="str">
        <f t="shared" ca="1" si="12"/>
        <v/>
      </c>
      <c r="AC18" s="60">
        <f t="shared" ca="1" si="13"/>
        <v>0.15533977817472611</v>
      </c>
      <c r="AD18" s="60" t="str">
        <f t="shared" ca="1" si="14"/>
        <v/>
      </c>
      <c r="AE18" s="60" t="str">
        <f t="shared" ca="1" si="15"/>
        <v/>
      </c>
      <c r="AF18" s="60" t="str">
        <f t="shared" si="16"/>
        <v/>
      </c>
      <c r="AG18" s="61">
        <v>7.9699999999999993E-2</v>
      </c>
    </row>
    <row r="19" spans="1:33" ht="16" hidden="1" outlineLevel="1" x14ac:dyDescent="0.2">
      <c r="A19" s="74">
        <v>31472</v>
      </c>
      <c r="B19" s="62">
        <f ca="1">INDEX(OFFSET('Raw data BH'!$G$4,0,(COLUMN('Data BH'!B$4)-COLUMN('Data BH'!$B$4))*7,500,1),MATCH($A19,OFFSET('Raw data BH'!$B$4,0,(COLUMN('Data BH'!B$4)-COLUMN('Data BH'!$B$4))*7,500,1),0))</f>
        <v>9.8999000000000004E-2</v>
      </c>
      <c r="C19" s="62">
        <f ca="1">INDEX(OFFSET('Raw data BH'!$G$4,0,(COLUMN('Data BH'!C$4)-COLUMN('Data BH'!$B$4))*7,500,1),MATCH($A19,OFFSET('Raw data BH'!$B$4,0,(COLUMN('Data BH'!C$4)-COLUMN('Data BH'!$B$4))*7,500,1),0))</f>
        <v>2.255153</v>
      </c>
      <c r="D19" s="62">
        <f ca="1">INDEX(OFFSET('Raw data BH'!$G$4,0,(COLUMN('Data BH'!D$4)-COLUMN('Data BH'!$B$4))*7,500,1),MATCH($A19,OFFSET('Raw data BH'!$B$4,0,(COLUMN('Data BH'!D$4)-COLUMN('Data BH'!$B$4))*7,500,1),0))</f>
        <v>4.5177860000000001</v>
      </c>
      <c r="E19" s="62">
        <f ca="1">INDEX(OFFSET('Raw data BH'!$G$4,0,(COLUMN('Data BH'!E$4)-COLUMN('Data BH'!$B$4))*7,500,1),MATCH($A19,OFFSET('Raw data BH'!$B$4,0,(COLUMN('Data BH'!E$4)-COLUMN('Data BH'!$B$4))*7,500,1),0))</f>
        <v>0.95884100000000005</v>
      </c>
      <c r="F19" s="62" t="e">
        <f ca="1">INDEX(OFFSET('Raw data BH'!$G$4,0,(COLUMN('Data BH'!F$4)-COLUMN('Data BH'!$B$4))*7,500,1),MATCH($A19,OFFSET('Raw data BH'!$B$4,0,(COLUMN('Data BH'!F$4)-COLUMN('Data BH'!$B$4))*7,500,1),0))</f>
        <v>#N/A</v>
      </c>
      <c r="G19" s="62" t="e">
        <f ca="1">INDEX(OFFSET('Raw data BH'!$G$4,0,(COLUMN('Data BH'!G$4)-COLUMN('Data BH'!$B$4))*7,500,1),MATCH($A19,OFFSET('Raw data BH'!$B$4,0,(COLUMN('Data BH'!G$4)-COLUMN('Data BH'!$B$4))*7,500,1),0))</f>
        <v>#N/A</v>
      </c>
      <c r="H19" s="62">
        <f ca="1">INDEX(OFFSET('Raw data BH'!$G$4,0,(COLUMN('Data BH'!H$4)-COLUMN('Data BH'!$B$4))*7,500,1),MATCH($A19,OFFSET('Raw data BH'!$B$4,0,(COLUMN('Data BH'!H$4)-COLUMN('Data BH'!$B$4))*7,500,1),0))</f>
        <v>2.8095020000000002</v>
      </c>
      <c r="I19" s="62">
        <f ca="1">INDEX(OFFSET('Raw data BH'!$G$4,0,(COLUMN('Data BH'!I$4)-COLUMN('Data BH'!$B$4))*7,500,1),MATCH($A19,OFFSET('Raw data BH'!$B$4,0,(COLUMN('Data BH'!I$4)-COLUMN('Data BH'!$B$4))*7,500,1),0))</f>
        <v>0.87862700000000005</v>
      </c>
      <c r="J19" s="62" t="e">
        <f ca="1">INDEX(OFFSET('Raw data BH'!$G$4,0,(COLUMN('Data BH'!J$4)-COLUMN('Data BH'!$B$4))*7,500,1),MATCH($A19,OFFSET('Raw data BH'!$B$4,0,(COLUMN('Data BH'!J$4)-COLUMN('Data BH'!$B$4))*7,500,1),0))</f>
        <v>#N/A</v>
      </c>
      <c r="K19" s="62" t="e">
        <f ca="1">INDEX(OFFSET('Raw data BH'!$G$4,0,(COLUMN('Data BH'!K$4)-COLUMN('Data BH'!$B$4))*7,500,1),MATCH($A19,OFFSET('Raw data BH'!$B$4,0,(COLUMN('Data BH'!K$4)-COLUMN('Data BH'!$B$4))*7,500,1),0))</f>
        <v>#N/A</v>
      </c>
      <c r="L19" s="62" t="e">
        <f ca="1">INDEX(OFFSET('Raw data BH'!$G$4,0,(COLUMN('Data BH'!L$4)-COLUMN('Data BH'!$B$4))*7,500,1),MATCH($A19,OFFSET('Raw data BH'!$B$4,0,(COLUMN('Data BH'!L$4)-COLUMN('Data BH'!$B$4))*7,500,1),0))</f>
        <v>#N/A</v>
      </c>
      <c r="M19" s="62">
        <f ca="1">INDEX(OFFSET('Raw data BH'!$G$4,0,(COLUMN('Data BH'!M$4)-COLUMN('Data BH'!$B$4))*7,500,1),MATCH($A19,OFFSET('Raw data BH'!$B$4,0,(COLUMN('Data BH'!M$4)-COLUMN('Data BH'!$B$4))*7,500,1),0))</f>
        <v>2.232872</v>
      </c>
      <c r="N19" s="62" t="e">
        <f ca="1">INDEX(OFFSET('Raw data BH'!$G$4,0,(COLUMN('Data BH'!N$4)-COLUMN('Data BH'!$B$4))*7,500,1),MATCH($A19,OFFSET('Raw data BH'!$B$4,0,(COLUMN('Data BH'!N$4)-COLUMN('Data BH'!$B$4))*7,500,1),0))</f>
        <v>#N/A</v>
      </c>
      <c r="O19" s="62" t="e">
        <f ca="1">INDEX(OFFSET('Raw data BH'!$G$4,0,(COLUMN('Data BH'!O$4)-COLUMN('Data BH'!$B$4))*7,500,1),MATCH($A19,OFFSET('Raw data BH'!$B$4,0,(COLUMN('Data BH'!O$4)-COLUMN('Data BH'!$B$4))*7,500,1),0))</f>
        <v>#N/A</v>
      </c>
      <c r="P19" s="62"/>
      <c r="R19" s="60">
        <f t="shared" ca="1" si="2"/>
        <v>0.13000947391249751</v>
      </c>
      <c r="S19" s="60">
        <f t="shared" ca="1" si="3"/>
        <v>-3.6496571784039533E-2</v>
      </c>
      <c r="T19" s="60">
        <f t="shared" ca="1" si="4"/>
        <v>4.5627194260489112E-2</v>
      </c>
      <c r="U19" s="60">
        <f t="shared" ca="1" si="5"/>
        <v>9.3506300963676736E-2</v>
      </c>
      <c r="V19" s="60" t="str">
        <f t="shared" ca="1" si="6"/>
        <v/>
      </c>
      <c r="W19" s="60" t="str">
        <f t="shared" ca="1" si="7"/>
        <v/>
      </c>
      <c r="X19" s="60">
        <f t="shared" ca="1" si="8"/>
        <v>8.2789498086283331E-2</v>
      </c>
      <c r="Y19" s="60">
        <f t="shared" ca="1" si="9"/>
        <v>6.5419552139807546E-2</v>
      </c>
      <c r="Z19" s="60" t="str">
        <f t="shared" ca="1" si="10"/>
        <v/>
      </c>
      <c r="AA19" s="60" t="str">
        <f t="shared" ca="1" si="11"/>
        <v/>
      </c>
      <c r="AB19" s="60" t="str">
        <f t="shared" ca="1" si="12"/>
        <v/>
      </c>
      <c r="AC19" s="60">
        <f t="shared" ca="1" si="13"/>
        <v>0.10084093686786155</v>
      </c>
      <c r="AD19" s="60" t="str">
        <f t="shared" ca="1" si="14"/>
        <v/>
      </c>
      <c r="AE19" s="60" t="str">
        <f t="shared" ca="1" si="15"/>
        <v/>
      </c>
      <c r="AF19" s="60" t="str">
        <f t="shared" si="16"/>
        <v/>
      </c>
      <c r="AG19" s="61">
        <v>7.2099999999999997E-2</v>
      </c>
    </row>
    <row r="20" spans="1:33" ht="16" hidden="1" outlineLevel="1" x14ac:dyDescent="0.2">
      <c r="A20" s="74">
        <v>31503</v>
      </c>
      <c r="B20" s="62">
        <f ca="1">INDEX(OFFSET('Raw data BH'!$G$4,0,(COLUMN('Data BH'!B$4)-COLUMN('Data BH'!$B$4))*7,500,1),MATCH($A20,OFFSET('Raw data BH'!$B$4,0,(COLUMN('Data BH'!B$4)-COLUMN('Data BH'!$B$4))*7,500,1),0))</f>
        <v>0.10600800000000001</v>
      </c>
      <c r="C20" s="62">
        <f ca="1">INDEX(OFFSET('Raw data BH'!$G$4,0,(COLUMN('Data BH'!C$4)-COLUMN('Data BH'!$B$4))*7,500,1),MATCH($A20,OFFSET('Raw data BH'!$B$4,0,(COLUMN('Data BH'!C$4)-COLUMN('Data BH'!$B$4))*7,500,1),0))</f>
        <v>2.4373870000000002</v>
      </c>
      <c r="D20" s="62">
        <f ca="1">INDEX(OFFSET('Raw data BH'!$G$4,0,(COLUMN('Data BH'!D$4)-COLUMN('Data BH'!$B$4))*7,500,1),MATCH($A20,OFFSET('Raw data BH'!$B$4,0,(COLUMN('Data BH'!D$4)-COLUMN('Data BH'!$B$4))*7,500,1),0))</f>
        <v>3.9708610000000002</v>
      </c>
      <c r="E20" s="62">
        <f ca="1">INDEX(OFFSET('Raw data BH'!$G$4,0,(COLUMN('Data BH'!E$4)-COLUMN('Data BH'!$B$4))*7,500,1),MATCH($A20,OFFSET('Raw data BH'!$B$4,0,(COLUMN('Data BH'!E$4)-COLUMN('Data BH'!$B$4))*7,500,1),0))</f>
        <v>1.0238670000000001</v>
      </c>
      <c r="F20" s="62" t="e">
        <f ca="1">INDEX(OFFSET('Raw data BH'!$G$4,0,(COLUMN('Data BH'!F$4)-COLUMN('Data BH'!$B$4))*7,500,1),MATCH($A20,OFFSET('Raw data BH'!$B$4,0,(COLUMN('Data BH'!F$4)-COLUMN('Data BH'!$B$4))*7,500,1),0))</f>
        <v>#N/A</v>
      </c>
      <c r="G20" s="62" t="e">
        <f ca="1">INDEX(OFFSET('Raw data BH'!$G$4,0,(COLUMN('Data BH'!G$4)-COLUMN('Data BH'!$B$4))*7,500,1),MATCH($A20,OFFSET('Raw data BH'!$B$4,0,(COLUMN('Data BH'!G$4)-COLUMN('Data BH'!$B$4))*7,500,1),0))</f>
        <v>#N/A</v>
      </c>
      <c r="H20" s="62">
        <f ca="1">INDEX(OFFSET('Raw data BH'!$G$4,0,(COLUMN('Data BH'!H$4)-COLUMN('Data BH'!$B$4))*7,500,1),MATCH($A20,OFFSET('Raw data BH'!$B$4,0,(COLUMN('Data BH'!H$4)-COLUMN('Data BH'!$B$4))*7,500,1),0))</f>
        <v>2.9256319999999998</v>
      </c>
      <c r="I20" s="62">
        <f ca="1">INDEX(OFFSET('Raw data BH'!$G$4,0,(COLUMN('Data BH'!I$4)-COLUMN('Data BH'!$B$4))*7,500,1),MATCH($A20,OFFSET('Raw data BH'!$B$4,0,(COLUMN('Data BH'!I$4)-COLUMN('Data BH'!$B$4))*7,500,1),0))</f>
        <v>0.894042</v>
      </c>
      <c r="J20" s="62" t="e">
        <f ca="1">INDEX(OFFSET('Raw data BH'!$G$4,0,(COLUMN('Data BH'!J$4)-COLUMN('Data BH'!$B$4))*7,500,1),MATCH($A20,OFFSET('Raw data BH'!$B$4,0,(COLUMN('Data BH'!J$4)-COLUMN('Data BH'!$B$4))*7,500,1),0))</f>
        <v>#N/A</v>
      </c>
      <c r="K20" s="62" t="e">
        <f ca="1">INDEX(OFFSET('Raw data BH'!$G$4,0,(COLUMN('Data BH'!K$4)-COLUMN('Data BH'!$B$4))*7,500,1),MATCH($A20,OFFSET('Raw data BH'!$B$4,0,(COLUMN('Data BH'!K$4)-COLUMN('Data BH'!$B$4))*7,500,1),0))</f>
        <v>#N/A</v>
      </c>
      <c r="L20" s="62" t="e">
        <f ca="1">INDEX(OFFSET('Raw data BH'!$G$4,0,(COLUMN('Data BH'!L$4)-COLUMN('Data BH'!$B$4))*7,500,1),MATCH($A20,OFFSET('Raw data BH'!$B$4,0,(COLUMN('Data BH'!L$4)-COLUMN('Data BH'!$B$4))*7,500,1),0))</f>
        <v>#N/A</v>
      </c>
      <c r="M20" s="62">
        <f ca="1">INDEX(OFFSET('Raw data BH'!$G$4,0,(COLUMN('Data BH'!M$4)-COLUMN('Data BH'!$B$4))*7,500,1),MATCH($A20,OFFSET('Raw data BH'!$B$4,0,(COLUMN('Data BH'!M$4)-COLUMN('Data BH'!$B$4))*7,500,1),0))</f>
        <v>2.215827</v>
      </c>
      <c r="N20" s="62" t="e">
        <f ca="1">INDEX(OFFSET('Raw data BH'!$G$4,0,(COLUMN('Data BH'!N$4)-COLUMN('Data BH'!$B$4))*7,500,1),MATCH($A20,OFFSET('Raw data BH'!$B$4,0,(COLUMN('Data BH'!N$4)-COLUMN('Data BH'!$B$4))*7,500,1),0))</f>
        <v>#N/A</v>
      </c>
      <c r="O20" s="62" t="e">
        <f ca="1">INDEX(OFFSET('Raw data BH'!$G$4,0,(COLUMN('Data BH'!O$4)-COLUMN('Data BH'!$B$4))*7,500,1),MATCH($A20,OFFSET('Raw data BH'!$B$4,0,(COLUMN('Data BH'!O$4)-COLUMN('Data BH'!$B$4))*7,500,1),0))</f>
        <v>#N/A</v>
      </c>
      <c r="P20" s="62"/>
      <c r="R20" s="60">
        <f t="shared" ca="1" si="2"/>
        <v>7.0798694936312412E-2</v>
      </c>
      <c r="S20" s="60">
        <f t="shared" ca="1" si="3"/>
        <v>8.0807821021456228E-2</v>
      </c>
      <c r="T20" s="60">
        <f t="shared" ca="1" si="4"/>
        <v>-0.12106040436620946</v>
      </c>
      <c r="U20" s="60">
        <f t="shared" ca="1" si="5"/>
        <v>6.78172919180553E-2</v>
      </c>
      <c r="V20" s="60" t="str">
        <f t="shared" ca="1" si="6"/>
        <v/>
      </c>
      <c r="W20" s="60" t="str">
        <f t="shared" ca="1" si="7"/>
        <v/>
      </c>
      <c r="X20" s="60">
        <f t="shared" ca="1" si="8"/>
        <v>4.1334727649241509E-2</v>
      </c>
      <c r="Y20" s="60">
        <f t="shared" ca="1" si="9"/>
        <v>1.7544418735140122E-2</v>
      </c>
      <c r="Z20" s="60" t="str">
        <f t="shared" ca="1" si="10"/>
        <v/>
      </c>
      <c r="AA20" s="60" t="str">
        <f t="shared" ca="1" si="11"/>
        <v/>
      </c>
      <c r="AB20" s="60" t="str">
        <f t="shared" ca="1" si="12"/>
        <v/>
      </c>
      <c r="AC20" s="60">
        <f t="shared" ca="1" si="13"/>
        <v>-7.6336664170628676E-3</v>
      </c>
      <c r="AD20" s="60" t="str">
        <f t="shared" ca="1" si="14"/>
        <v/>
      </c>
      <c r="AE20" s="60" t="str">
        <f t="shared" ca="1" si="15"/>
        <v/>
      </c>
      <c r="AF20" s="60" t="str">
        <f t="shared" si="16"/>
        <v/>
      </c>
      <c r="AG20" s="61">
        <v>6.7000000000000004E-2</v>
      </c>
    </row>
    <row r="21" spans="1:33" ht="16" hidden="1" outlineLevel="1" x14ac:dyDescent="0.2">
      <c r="A21" s="74">
        <v>31533</v>
      </c>
      <c r="B21" s="62">
        <f ca="1">INDEX(OFFSET('Raw data BH'!$G$4,0,(COLUMN('Data BH'!B$4)-COLUMN('Data BH'!$B$4))*7,500,1),MATCH($A21,OFFSET('Raw data BH'!$B$4,0,(COLUMN('Data BH'!B$4)-COLUMN('Data BH'!$B$4))*7,500,1),0))</f>
        <v>0.129662</v>
      </c>
      <c r="C21" s="62">
        <f ca="1">INDEX(OFFSET('Raw data BH'!$G$4,0,(COLUMN('Data BH'!C$4)-COLUMN('Data BH'!$B$4))*7,500,1),MATCH($A21,OFFSET('Raw data BH'!$B$4,0,(COLUMN('Data BH'!C$4)-COLUMN('Data BH'!$B$4))*7,500,1),0))</f>
        <v>2.528505</v>
      </c>
      <c r="D21" s="62">
        <f ca="1">INDEX(OFFSET('Raw data BH'!$G$4,0,(COLUMN('Data BH'!D$4)-COLUMN('Data BH'!$B$4))*7,500,1),MATCH($A21,OFFSET('Raw data BH'!$B$4,0,(COLUMN('Data BH'!D$4)-COLUMN('Data BH'!$B$4))*7,500,1),0))</f>
        <v>4.1277160000000004</v>
      </c>
      <c r="E21" s="62">
        <f ca="1">INDEX(OFFSET('Raw data BH'!$G$4,0,(COLUMN('Data BH'!E$4)-COLUMN('Data BH'!$B$4))*7,500,1),MATCH($A21,OFFSET('Raw data BH'!$B$4,0,(COLUMN('Data BH'!E$4)-COLUMN('Data BH'!$B$4))*7,500,1),0))</f>
        <v>1.0651889999999999</v>
      </c>
      <c r="F21" s="62" t="e">
        <f ca="1">INDEX(OFFSET('Raw data BH'!$G$4,0,(COLUMN('Data BH'!F$4)-COLUMN('Data BH'!$B$4))*7,500,1),MATCH($A21,OFFSET('Raw data BH'!$B$4,0,(COLUMN('Data BH'!F$4)-COLUMN('Data BH'!$B$4))*7,500,1),0))</f>
        <v>#N/A</v>
      </c>
      <c r="G21" s="62" t="e">
        <f ca="1">INDEX(OFFSET('Raw data BH'!$G$4,0,(COLUMN('Data BH'!G$4)-COLUMN('Data BH'!$B$4))*7,500,1),MATCH($A21,OFFSET('Raw data BH'!$B$4,0,(COLUMN('Data BH'!G$4)-COLUMN('Data BH'!$B$4))*7,500,1),0))</f>
        <v>#N/A</v>
      </c>
      <c r="H21" s="62">
        <f ca="1">INDEX(OFFSET('Raw data BH'!$G$4,0,(COLUMN('Data BH'!H$4)-COLUMN('Data BH'!$B$4))*7,500,1),MATCH($A21,OFFSET('Raw data BH'!$B$4,0,(COLUMN('Data BH'!H$4)-COLUMN('Data BH'!$B$4))*7,500,1),0))</f>
        <v>3.1206740000000002</v>
      </c>
      <c r="I21" s="62">
        <f ca="1">INDEX(OFFSET('Raw data BH'!$G$4,0,(COLUMN('Data BH'!I$4)-COLUMN('Data BH'!$B$4))*7,500,1),MATCH($A21,OFFSET('Raw data BH'!$B$4,0,(COLUMN('Data BH'!I$4)-COLUMN('Data BH'!$B$4))*7,500,1),0))</f>
        <v>0.89917999999999998</v>
      </c>
      <c r="J21" s="62" t="e">
        <f ca="1">INDEX(OFFSET('Raw data BH'!$G$4,0,(COLUMN('Data BH'!J$4)-COLUMN('Data BH'!$B$4))*7,500,1),MATCH($A21,OFFSET('Raw data BH'!$B$4,0,(COLUMN('Data BH'!J$4)-COLUMN('Data BH'!$B$4))*7,500,1),0))</f>
        <v>#N/A</v>
      </c>
      <c r="K21" s="62" t="e">
        <f ca="1">INDEX(OFFSET('Raw data BH'!$G$4,0,(COLUMN('Data BH'!K$4)-COLUMN('Data BH'!$B$4))*7,500,1),MATCH($A21,OFFSET('Raw data BH'!$B$4,0,(COLUMN('Data BH'!K$4)-COLUMN('Data BH'!$B$4))*7,500,1),0))</f>
        <v>#N/A</v>
      </c>
      <c r="L21" s="62" t="e">
        <f ca="1">INDEX(OFFSET('Raw data BH'!$G$4,0,(COLUMN('Data BH'!L$4)-COLUMN('Data BH'!$B$4))*7,500,1),MATCH($A21,OFFSET('Raw data BH'!$B$4,0,(COLUMN('Data BH'!L$4)-COLUMN('Data BH'!$B$4))*7,500,1),0))</f>
        <v>#N/A</v>
      </c>
      <c r="M21" s="62">
        <f ca="1">INDEX(OFFSET('Raw data BH'!$G$4,0,(COLUMN('Data BH'!M$4)-COLUMN('Data BH'!$B$4))*7,500,1),MATCH($A21,OFFSET('Raw data BH'!$B$4,0,(COLUMN('Data BH'!M$4)-COLUMN('Data BH'!$B$4))*7,500,1),0))</f>
        <v>2.254178</v>
      </c>
      <c r="N21" s="62" t="e">
        <f ca="1">INDEX(OFFSET('Raw data BH'!$G$4,0,(COLUMN('Data BH'!N$4)-COLUMN('Data BH'!$B$4))*7,500,1),MATCH($A21,OFFSET('Raw data BH'!$B$4,0,(COLUMN('Data BH'!N$4)-COLUMN('Data BH'!$B$4))*7,500,1),0))</f>
        <v>#N/A</v>
      </c>
      <c r="O21" s="62" t="e">
        <f ca="1">INDEX(OFFSET('Raw data BH'!$G$4,0,(COLUMN('Data BH'!O$4)-COLUMN('Data BH'!$B$4))*7,500,1),MATCH($A21,OFFSET('Raw data BH'!$B$4,0,(COLUMN('Data BH'!O$4)-COLUMN('Data BH'!$B$4))*7,500,1),0))</f>
        <v>#N/A</v>
      </c>
      <c r="P21" s="62"/>
      <c r="R21" s="60">
        <f t="shared" ca="1" si="2"/>
        <v>0.22313410308655945</v>
      </c>
      <c r="S21" s="60">
        <f t="shared" ca="1" si="3"/>
        <v>3.7383476649379022E-2</v>
      </c>
      <c r="T21" s="60">
        <f t="shared" ca="1" si="4"/>
        <v>3.9501508614882219E-2</v>
      </c>
      <c r="U21" s="60">
        <f t="shared" ca="1" si="5"/>
        <v>4.0358757533937473E-2</v>
      </c>
      <c r="V21" s="60" t="str">
        <f t="shared" ca="1" si="6"/>
        <v/>
      </c>
      <c r="W21" s="60" t="str">
        <f t="shared" ca="1" si="7"/>
        <v/>
      </c>
      <c r="X21" s="60">
        <f t="shared" ca="1" si="8"/>
        <v>6.6666621092468459E-2</v>
      </c>
      <c r="Y21" s="60">
        <f t="shared" ca="1" si="9"/>
        <v>5.7469335892497142E-3</v>
      </c>
      <c r="Z21" s="60" t="str">
        <f t="shared" ca="1" si="10"/>
        <v/>
      </c>
      <c r="AA21" s="60" t="str">
        <f t="shared" ca="1" si="11"/>
        <v/>
      </c>
      <c r="AB21" s="60" t="str">
        <f t="shared" ca="1" si="12"/>
        <v/>
      </c>
      <c r="AC21" s="60">
        <f t="shared" ca="1" si="13"/>
        <v>1.7307759134625567E-2</v>
      </c>
      <c r="AD21" s="60" t="str">
        <f t="shared" ca="1" si="14"/>
        <v/>
      </c>
      <c r="AE21" s="60" t="str">
        <f t="shared" ca="1" si="15"/>
        <v/>
      </c>
      <c r="AF21" s="60" t="str">
        <f t="shared" si="16"/>
        <v/>
      </c>
      <c r="AG21" s="61">
        <v>7.0699999999999999E-2</v>
      </c>
    </row>
    <row r="22" spans="1:33" ht="16" hidden="1" outlineLevel="1" x14ac:dyDescent="0.2">
      <c r="A22" s="74">
        <v>31564</v>
      </c>
      <c r="B22" s="62">
        <f ca="1">INDEX(OFFSET('Raw data BH'!$G$4,0,(COLUMN('Data BH'!B$4)-COLUMN('Data BH'!$B$4))*7,500,1),MATCH($A22,OFFSET('Raw data BH'!$B$4,0,(COLUMN('Data BH'!B$4)-COLUMN('Data BH'!$B$4))*7,500,1),0))</f>
        <v>0.125719</v>
      </c>
      <c r="C22" s="62">
        <f ca="1">INDEX(OFFSET('Raw data BH'!$G$4,0,(COLUMN('Data BH'!C$4)-COLUMN('Data BH'!$B$4))*7,500,1),MATCH($A22,OFFSET('Raw data BH'!$B$4,0,(COLUMN('Data BH'!C$4)-COLUMN('Data BH'!$B$4))*7,500,1),0))</f>
        <v>2.4601660000000001</v>
      </c>
      <c r="D22" s="62">
        <f ca="1">INDEX(OFFSET('Raw data BH'!$G$4,0,(COLUMN('Data BH'!D$4)-COLUMN('Data BH'!$B$4))*7,500,1),MATCH($A22,OFFSET('Raw data BH'!$B$4,0,(COLUMN('Data BH'!D$4)-COLUMN('Data BH'!$B$4))*7,500,1),0))</f>
        <v>4.1277160000000004</v>
      </c>
      <c r="E22" s="62">
        <f ca="1">INDEX(OFFSET('Raw data BH'!$G$4,0,(COLUMN('Data BH'!E$4)-COLUMN('Data BH'!$B$4))*7,500,1),MATCH($A22,OFFSET('Raw data BH'!$B$4,0,(COLUMN('Data BH'!E$4)-COLUMN('Data BH'!$B$4))*7,500,1),0))</f>
        <v>1.152425</v>
      </c>
      <c r="F22" s="62" t="e">
        <f ca="1">INDEX(OFFSET('Raw data BH'!$G$4,0,(COLUMN('Data BH'!F$4)-COLUMN('Data BH'!$B$4))*7,500,1),MATCH($A22,OFFSET('Raw data BH'!$B$4,0,(COLUMN('Data BH'!F$4)-COLUMN('Data BH'!$B$4))*7,500,1),0))</f>
        <v>#N/A</v>
      </c>
      <c r="G22" s="62" t="e">
        <f ca="1">INDEX(OFFSET('Raw data BH'!$G$4,0,(COLUMN('Data BH'!G$4)-COLUMN('Data BH'!$B$4))*7,500,1),MATCH($A22,OFFSET('Raw data BH'!$B$4,0,(COLUMN('Data BH'!G$4)-COLUMN('Data BH'!$B$4))*7,500,1),0))</f>
        <v>#N/A</v>
      </c>
      <c r="H22" s="62">
        <f ca="1">INDEX(OFFSET('Raw data BH'!$G$4,0,(COLUMN('Data BH'!H$4)-COLUMN('Data BH'!$B$4))*7,500,1),MATCH($A22,OFFSET('Raw data BH'!$B$4,0,(COLUMN('Data BH'!H$4)-COLUMN('Data BH'!$B$4))*7,500,1),0))</f>
        <v>3.189511</v>
      </c>
      <c r="I22" s="62">
        <f ca="1">INDEX(OFFSET('Raw data BH'!$G$4,0,(COLUMN('Data BH'!I$4)-COLUMN('Data BH'!$B$4))*7,500,1),MATCH($A22,OFFSET('Raw data BH'!$B$4,0,(COLUMN('Data BH'!I$4)-COLUMN('Data BH'!$B$4))*7,500,1),0))</f>
        <v>0.97111499999999984</v>
      </c>
      <c r="J22" s="62" t="e">
        <f ca="1">INDEX(OFFSET('Raw data BH'!$G$4,0,(COLUMN('Data BH'!J$4)-COLUMN('Data BH'!$B$4))*7,500,1),MATCH($A22,OFFSET('Raw data BH'!$B$4,0,(COLUMN('Data BH'!J$4)-COLUMN('Data BH'!$B$4))*7,500,1),0))</f>
        <v>#N/A</v>
      </c>
      <c r="K22" s="62" t="e">
        <f ca="1">INDEX(OFFSET('Raw data BH'!$G$4,0,(COLUMN('Data BH'!K$4)-COLUMN('Data BH'!$B$4))*7,500,1),MATCH($A22,OFFSET('Raw data BH'!$B$4,0,(COLUMN('Data BH'!K$4)-COLUMN('Data BH'!$B$4))*7,500,1),0))</f>
        <v>#N/A</v>
      </c>
      <c r="L22" s="62" t="e">
        <f ca="1">INDEX(OFFSET('Raw data BH'!$G$4,0,(COLUMN('Data BH'!L$4)-COLUMN('Data BH'!$B$4))*7,500,1),MATCH($A22,OFFSET('Raw data BH'!$B$4,0,(COLUMN('Data BH'!L$4)-COLUMN('Data BH'!$B$4))*7,500,1),0))</f>
        <v>#N/A</v>
      </c>
      <c r="M22" s="62">
        <f ca="1">INDEX(OFFSET('Raw data BH'!$G$4,0,(COLUMN('Data BH'!M$4)-COLUMN('Data BH'!$B$4))*7,500,1),MATCH($A22,OFFSET('Raw data BH'!$B$4,0,(COLUMN('Data BH'!M$4)-COLUMN('Data BH'!$B$4))*7,500,1),0))</f>
        <v>2.1689539999999998</v>
      </c>
      <c r="N22" s="62" t="e">
        <f ca="1">INDEX(OFFSET('Raw data BH'!$G$4,0,(COLUMN('Data BH'!N$4)-COLUMN('Data BH'!$B$4))*7,500,1),MATCH($A22,OFFSET('Raw data BH'!$B$4,0,(COLUMN('Data BH'!N$4)-COLUMN('Data BH'!$B$4))*7,500,1),0))</f>
        <v>#N/A</v>
      </c>
      <c r="O22" s="62" t="e">
        <f ca="1">INDEX(OFFSET('Raw data BH'!$G$4,0,(COLUMN('Data BH'!O$4)-COLUMN('Data BH'!$B$4))*7,500,1),MATCH($A22,OFFSET('Raw data BH'!$B$4,0,(COLUMN('Data BH'!O$4)-COLUMN('Data BH'!$B$4))*7,500,1),0))</f>
        <v>#N/A</v>
      </c>
      <c r="P22" s="62"/>
      <c r="R22" s="60">
        <f t="shared" ca="1" si="2"/>
        <v>-3.0409834801252478E-2</v>
      </c>
      <c r="S22" s="60">
        <f t="shared" ca="1" si="3"/>
        <v>-2.7027433206578522E-2</v>
      </c>
      <c r="T22" s="60">
        <f t="shared" ca="1" si="4"/>
        <v>0</v>
      </c>
      <c r="U22" s="60">
        <f t="shared" ca="1" si="5"/>
        <v>8.1897203219334802E-2</v>
      </c>
      <c r="V22" s="60" t="str">
        <f t="shared" ca="1" si="6"/>
        <v/>
      </c>
      <c r="W22" s="60" t="str">
        <f t="shared" ca="1" si="7"/>
        <v/>
      </c>
      <c r="X22" s="60">
        <f t="shared" ca="1" si="8"/>
        <v>2.2058375850857903E-2</v>
      </c>
      <c r="Y22" s="60">
        <f t="shared" ca="1" si="9"/>
        <v>8.0000667274627846E-2</v>
      </c>
      <c r="Z22" s="60" t="str">
        <f t="shared" ca="1" si="10"/>
        <v/>
      </c>
      <c r="AA22" s="60" t="str">
        <f t="shared" ca="1" si="11"/>
        <v/>
      </c>
      <c r="AB22" s="60" t="str">
        <f t="shared" ca="1" si="12"/>
        <v/>
      </c>
      <c r="AC22" s="60">
        <f t="shared" ca="1" si="13"/>
        <v>-3.7807129694283348E-2</v>
      </c>
      <c r="AD22" s="60" t="str">
        <f t="shared" ca="1" si="14"/>
        <v/>
      </c>
      <c r="AE22" s="60" t="str">
        <f t="shared" ca="1" si="15"/>
        <v/>
      </c>
      <c r="AF22" s="60" t="str">
        <f t="shared" si="16"/>
        <v/>
      </c>
      <c r="AG22" s="61">
        <v>7.1800000000000003E-2</v>
      </c>
    </row>
    <row r="23" spans="1:33" ht="16" hidden="1" outlineLevel="1" x14ac:dyDescent="0.2">
      <c r="A23" s="74">
        <v>31594</v>
      </c>
      <c r="B23" s="62">
        <f ca="1">INDEX(OFFSET('Raw data BH'!$G$4,0,(COLUMN('Data BH'!B$4)-COLUMN('Data BH'!$B$4))*7,500,1),MATCH($A23,OFFSET('Raw data BH'!$B$4,0,(COLUMN('Data BH'!B$4)-COLUMN('Data BH'!$B$4))*7,500,1),0))</f>
        <v>0.109512</v>
      </c>
      <c r="C23" s="62">
        <f ca="1">INDEX(OFFSET('Raw data BH'!$G$4,0,(COLUMN('Data BH'!C$4)-COLUMN('Data BH'!$B$4))*7,500,1),MATCH($A23,OFFSET('Raw data BH'!$B$4,0,(COLUMN('Data BH'!C$4)-COLUMN('Data BH'!$B$4))*7,500,1),0))</f>
        <v>2.1846890000000001</v>
      </c>
      <c r="D23" s="62">
        <f ca="1">INDEX(OFFSET('Raw data BH'!$G$4,0,(COLUMN('Data BH'!D$4)-COLUMN('Data BH'!$B$4))*7,500,1),MATCH($A23,OFFSET('Raw data BH'!$B$4,0,(COLUMN('Data BH'!D$4)-COLUMN('Data BH'!$B$4))*7,500,1),0))</f>
        <v>3.9846810000000001</v>
      </c>
      <c r="E23" s="62">
        <f ca="1">INDEX(OFFSET('Raw data BH'!$G$4,0,(COLUMN('Data BH'!E$4)-COLUMN('Data BH'!$B$4))*7,500,1),MATCH($A23,OFFSET('Raw data BH'!$B$4,0,(COLUMN('Data BH'!E$4)-COLUMN('Data BH'!$B$4))*7,500,1),0))</f>
        <v>1.085242</v>
      </c>
      <c r="F23" s="62" t="e">
        <f ca="1">INDEX(OFFSET('Raw data BH'!$G$4,0,(COLUMN('Data BH'!F$4)-COLUMN('Data BH'!$B$4))*7,500,1),MATCH($A23,OFFSET('Raw data BH'!$B$4,0,(COLUMN('Data BH'!F$4)-COLUMN('Data BH'!$B$4))*7,500,1),0))</f>
        <v>#N/A</v>
      </c>
      <c r="G23" s="62" t="e">
        <f ca="1">INDEX(OFFSET('Raw data BH'!$G$4,0,(COLUMN('Data BH'!G$4)-COLUMN('Data BH'!$B$4))*7,500,1),MATCH($A23,OFFSET('Raw data BH'!$B$4,0,(COLUMN('Data BH'!G$4)-COLUMN('Data BH'!$B$4))*7,500,1),0))</f>
        <v>#N/A</v>
      </c>
      <c r="H23" s="62">
        <f ca="1">INDEX(OFFSET('Raw data BH'!$G$4,0,(COLUMN('Data BH'!H$4)-COLUMN('Data BH'!$B$4))*7,500,1),MATCH($A23,OFFSET('Raw data BH'!$B$4,0,(COLUMN('Data BH'!H$4)-COLUMN('Data BH'!$B$4))*7,500,1),0))</f>
        <v>3.4165410000000001</v>
      </c>
      <c r="I23" s="62">
        <f ca="1">INDEX(OFFSET('Raw data BH'!$G$4,0,(COLUMN('Data BH'!I$4)-COLUMN('Data BH'!$B$4))*7,500,1),MATCH($A23,OFFSET('Raw data BH'!$B$4,0,(COLUMN('Data BH'!I$4)-COLUMN('Data BH'!$B$4))*7,500,1),0))</f>
        <v>0.96597699999999997</v>
      </c>
      <c r="J23" s="62" t="e">
        <f ca="1">INDEX(OFFSET('Raw data BH'!$G$4,0,(COLUMN('Data BH'!J$4)-COLUMN('Data BH'!$B$4))*7,500,1),MATCH($A23,OFFSET('Raw data BH'!$B$4,0,(COLUMN('Data BH'!J$4)-COLUMN('Data BH'!$B$4))*7,500,1),0))</f>
        <v>#N/A</v>
      </c>
      <c r="K23" s="62" t="e">
        <f ca="1">INDEX(OFFSET('Raw data BH'!$G$4,0,(COLUMN('Data BH'!K$4)-COLUMN('Data BH'!$B$4))*7,500,1),MATCH($A23,OFFSET('Raw data BH'!$B$4,0,(COLUMN('Data BH'!K$4)-COLUMN('Data BH'!$B$4))*7,500,1),0))</f>
        <v>#N/A</v>
      </c>
      <c r="L23" s="62" t="e">
        <f ca="1">INDEX(OFFSET('Raw data BH'!$G$4,0,(COLUMN('Data BH'!L$4)-COLUMN('Data BH'!$B$4))*7,500,1),MATCH($A23,OFFSET('Raw data BH'!$B$4,0,(COLUMN('Data BH'!L$4)-COLUMN('Data BH'!$B$4))*7,500,1),0))</f>
        <v>#N/A</v>
      </c>
      <c r="M23" s="62">
        <f ca="1">INDEX(OFFSET('Raw data BH'!$G$4,0,(COLUMN('Data BH'!M$4)-COLUMN('Data BH'!$B$4))*7,500,1),MATCH($A23,OFFSET('Raw data BH'!$B$4,0,(COLUMN('Data BH'!M$4)-COLUMN('Data BH'!$B$4))*7,500,1),0))</f>
        <v>2.1859989999999998</v>
      </c>
      <c r="N23" s="62" t="e">
        <f ca="1">INDEX(OFFSET('Raw data BH'!$G$4,0,(COLUMN('Data BH'!N$4)-COLUMN('Data BH'!$B$4))*7,500,1),MATCH($A23,OFFSET('Raw data BH'!$B$4,0,(COLUMN('Data BH'!N$4)-COLUMN('Data BH'!$B$4))*7,500,1),0))</f>
        <v>#N/A</v>
      </c>
      <c r="O23" s="62" t="e">
        <f ca="1">INDEX(OFFSET('Raw data BH'!$G$4,0,(COLUMN('Data BH'!O$4)-COLUMN('Data BH'!$B$4))*7,500,1),MATCH($A23,OFFSET('Raw data BH'!$B$4,0,(COLUMN('Data BH'!O$4)-COLUMN('Data BH'!$B$4))*7,500,1),0))</f>
        <v>#N/A</v>
      </c>
      <c r="P23" s="62"/>
      <c r="R23" s="60">
        <f t="shared" ca="1" si="2"/>
        <v>-0.12891448388867233</v>
      </c>
      <c r="S23" s="60">
        <f t="shared" ca="1" si="3"/>
        <v>-0.11197496429102749</v>
      </c>
      <c r="T23" s="60">
        <f t="shared" ca="1" si="4"/>
        <v>-3.4652335577350812E-2</v>
      </c>
      <c r="U23" s="60">
        <f t="shared" ca="1" si="5"/>
        <v>-5.8297069223593678E-2</v>
      </c>
      <c r="V23" s="60" t="str">
        <f t="shared" ca="1" si="6"/>
        <v/>
      </c>
      <c r="W23" s="60" t="str">
        <f t="shared" ca="1" si="7"/>
        <v/>
      </c>
      <c r="X23" s="60">
        <f t="shared" ca="1" si="8"/>
        <v>7.1180190317575276E-2</v>
      </c>
      <c r="Y23" s="60">
        <f t="shared" ca="1" si="9"/>
        <v>-5.2908254944057376E-3</v>
      </c>
      <c r="Z23" s="60" t="str">
        <f t="shared" ca="1" si="10"/>
        <v/>
      </c>
      <c r="AA23" s="60" t="str">
        <f t="shared" ca="1" si="11"/>
        <v/>
      </c>
      <c r="AB23" s="60" t="str">
        <f t="shared" ca="1" si="12"/>
        <v/>
      </c>
      <c r="AC23" s="60">
        <f t="shared" ca="1" si="13"/>
        <v>7.8586267850770941E-3</v>
      </c>
      <c r="AD23" s="60" t="str">
        <f t="shared" ca="1" si="14"/>
        <v/>
      </c>
      <c r="AE23" s="60" t="str">
        <f t="shared" ca="1" si="15"/>
        <v/>
      </c>
      <c r="AF23" s="60" t="str">
        <f t="shared" si="16"/>
        <v/>
      </c>
      <c r="AG23" s="61">
        <v>6.6699999999999995E-2</v>
      </c>
    </row>
    <row r="24" spans="1:33" ht="16" hidden="1" outlineLevel="1" x14ac:dyDescent="0.2">
      <c r="A24" s="74">
        <v>31625</v>
      </c>
      <c r="B24" s="62">
        <f ca="1">INDEX(OFFSET('Raw data BH'!$G$4,0,(COLUMN('Data BH'!B$4)-COLUMN('Data BH'!$B$4))*7,500,1),MATCH($A24,OFFSET('Raw data BH'!$B$4,0,(COLUMN('Data BH'!B$4)-COLUMN('Data BH'!$B$4))*7,500,1),0))</f>
        <v>0.129662</v>
      </c>
      <c r="C24" s="62">
        <f ca="1">INDEX(OFFSET('Raw data BH'!$G$4,0,(COLUMN('Data BH'!C$4)-COLUMN('Data BH'!$B$4))*7,500,1),MATCH($A24,OFFSET('Raw data BH'!$B$4,0,(COLUMN('Data BH'!C$4)-COLUMN('Data BH'!$B$4))*7,500,1),0))</f>
        <v>2.3395100000000002</v>
      </c>
      <c r="D24" s="62">
        <f ca="1">INDEX(OFFSET('Raw data BH'!$G$4,0,(COLUMN('Data BH'!D$4)-COLUMN('Data BH'!$B$4))*7,500,1),MATCH($A24,OFFSET('Raw data BH'!$B$4,0,(COLUMN('Data BH'!D$4)-COLUMN('Data BH'!$B$4))*7,500,1),0))</f>
        <v>4.3748469999999999</v>
      </c>
      <c r="E24" s="62">
        <f ca="1">INDEX(OFFSET('Raw data BH'!$G$4,0,(COLUMN('Data BH'!E$4)-COLUMN('Data BH'!$B$4))*7,500,1),MATCH($A24,OFFSET('Raw data BH'!$B$4,0,(COLUMN('Data BH'!E$4)-COLUMN('Data BH'!$B$4))*7,500,1),0))</f>
        <v>1.0505690000000001</v>
      </c>
      <c r="F24" s="62" t="e">
        <f ca="1">INDEX(OFFSET('Raw data BH'!$G$4,0,(COLUMN('Data BH'!F$4)-COLUMN('Data BH'!$B$4))*7,500,1),MATCH($A24,OFFSET('Raw data BH'!$B$4,0,(COLUMN('Data BH'!F$4)-COLUMN('Data BH'!$B$4))*7,500,1),0))</f>
        <v>#N/A</v>
      </c>
      <c r="G24" s="62" t="e">
        <f ca="1">INDEX(OFFSET('Raw data BH'!$G$4,0,(COLUMN('Data BH'!G$4)-COLUMN('Data BH'!$B$4))*7,500,1),MATCH($A24,OFFSET('Raw data BH'!$B$4,0,(COLUMN('Data BH'!G$4)-COLUMN('Data BH'!$B$4))*7,500,1),0))</f>
        <v>#N/A</v>
      </c>
      <c r="H24" s="62">
        <f ca="1">INDEX(OFFSET('Raw data BH'!$G$4,0,(COLUMN('Data BH'!H$4)-COLUMN('Data BH'!$B$4))*7,500,1),MATCH($A24,OFFSET('Raw data BH'!$B$4,0,(COLUMN('Data BH'!H$4)-COLUMN('Data BH'!$B$4))*7,500,1),0))</f>
        <v>3.5095070000000002</v>
      </c>
      <c r="I24" s="62">
        <f ca="1">INDEX(OFFSET('Raw data BH'!$G$4,0,(COLUMN('Data BH'!I$4)-COLUMN('Data BH'!$B$4))*7,500,1),MATCH($A24,OFFSET('Raw data BH'!$B$4,0,(COLUMN('Data BH'!I$4)-COLUMN('Data BH'!$B$4))*7,500,1),0))</f>
        <v>0.86321300000000001</v>
      </c>
      <c r="J24" s="62" t="e">
        <f ca="1">INDEX(OFFSET('Raw data BH'!$G$4,0,(COLUMN('Data BH'!J$4)-COLUMN('Data BH'!$B$4))*7,500,1),MATCH($A24,OFFSET('Raw data BH'!$B$4,0,(COLUMN('Data BH'!J$4)-COLUMN('Data BH'!$B$4))*7,500,1),0))</f>
        <v>#N/A</v>
      </c>
      <c r="K24" s="62" t="e">
        <f ca="1">INDEX(OFFSET('Raw data BH'!$G$4,0,(COLUMN('Data BH'!K$4)-COLUMN('Data BH'!$B$4))*7,500,1),MATCH($A24,OFFSET('Raw data BH'!$B$4,0,(COLUMN('Data BH'!K$4)-COLUMN('Data BH'!$B$4))*7,500,1),0))</f>
        <v>#N/A</v>
      </c>
      <c r="L24" s="62" t="e">
        <f ca="1">INDEX(OFFSET('Raw data BH'!$G$4,0,(COLUMN('Data BH'!L$4)-COLUMN('Data BH'!$B$4))*7,500,1),MATCH($A24,OFFSET('Raw data BH'!$B$4,0,(COLUMN('Data BH'!L$4)-COLUMN('Data BH'!$B$4))*7,500,1),0))</f>
        <v>#N/A</v>
      </c>
      <c r="M24" s="62">
        <f ca="1">INDEX(OFFSET('Raw data BH'!$G$4,0,(COLUMN('Data BH'!M$4)-COLUMN('Data BH'!$B$4))*7,500,1),MATCH($A24,OFFSET('Raw data BH'!$B$4,0,(COLUMN('Data BH'!M$4)-COLUMN('Data BH'!$B$4))*7,500,1),0))</f>
        <v>2.3010519999999999</v>
      </c>
      <c r="N24" s="62" t="e">
        <f ca="1">INDEX(OFFSET('Raw data BH'!$G$4,0,(COLUMN('Data BH'!N$4)-COLUMN('Data BH'!$B$4))*7,500,1),MATCH($A24,OFFSET('Raw data BH'!$B$4,0,(COLUMN('Data BH'!N$4)-COLUMN('Data BH'!$B$4))*7,500,1),0))</f>
        <v>#N/A</v>
      </c>
      <c r="O24" s="62" t="e">
        <f ca="1">INDEX(OFFSET('Raw data BH'!$G$4,0,(COLUMN('Data BH'!O$4)-COLUMN('Data BH'!$B$4))*7,500,1),MATCH($A24,OFFSET('Raw data BH'!$B$4,0,(COLUMN('Data BH'!O$4)-COLUMN('Data BH'!$B$4))*7,500,1),0))</f>
        <v>#N/A</v>
      </c>
      <c r="P24" s="62"/>
      <c r="R24" s="60">
        <f t="shared" ca="1" si="2"/>
        <v>0.18399810066476729</v>
      </c>
      <c r="S24" s="60">
        <f t="shared" ca="1" si="3"/>
        <v>7.0866379608264696E-2</v>
      </c>
      <c r="T24" s="60">
        <f t="shared" ca="1" si="4"/>
        <v>9.7916495699404749E-2</v>
      </c>
      <c r="U24" s="60">
        <f t="shared" ca="1" si="5"/>
        <v>-3.1949555951575781E-2</v>
      </c>
      <c r="V24" s="60" t="str">
        <f t="shared" ca="1" si="6"/>
        <v/>
      </c>
      <c r="W24" s="60" t="str">
        <f t="shared" ca="1" si="7"/>
        <v/>
      </c>
      <c r="X24" s="60">
        <f t="shared" ca="1" si="8"/>
        <v>2.7210561793346022E-2</v>
      </c>
      <c r="Y24" s="60">
        <f t="shared" ca="1" si="9"/>
        <v>-0.106383485321079</v>
      </c>
      <c r="Z24" s="60" t="str">
        <f t="shared" ca="1" si="10"/>
        <v/>
      </c>
      <c r="AA24" s="60" t="str">
        <f t="shared" ca="1" si="11"/>
        <v/>
      </c>
      <c r="AB24" s="60" t="str">
        <f t="shared" ca="1" si="12"/>
        <v/>
      </c>
      <c r="AC24" s="60">
        <f t="shared" ca="1" si="13"/>
        <v>5.2631771560737173E-2</v>
      </c>
      <c r="AD24" s="60" t="str">
        <f t="shared" ca="1" si="14"/>
        <v/>
      </c>
      <c r="AE24" s="60" t="str">
        <f t="shared" ca="1" si="15"/>
        <v/>
      </c>
      <c r="AF24" s="60" t="str">
        <f t="shared" si="16"/>
        <v/>
      </c>
      <c r="AG24" s="61">
        <v>6.3299999999999995E-2</v>
      </c>
    </row>
    <row r="25" spans="1:33" ht="16" hidden="1" outlineLevel="1" x14ac:dyDescent="0.2">
      <c r="A25" s="74">
        <v>31656</v>
      </c>
      <c r="B25" s="62">
        <f ca="1">INDEX(OFFSET('Raw data BH'!$G$4,0,(COLUMN('Data BH'!B$4)-COLUMN('Data BH'!$B$4))*7,500,1),MATCH($A25,OFFSET('Raw data BH'!$B$4,0,(COLUMN('Data BH'!B$4)-COLUMN('Data BH'!$B$4))*7,500,1),0))</f>
        <v>0.117397</v>
      </c>
      <c r="C25" s="62">
        <f ca="1">INDEX(OFFSET('Raw data BH'!$G$4,0,(COLUMN('Data BH'!C$4)-COLUMN('Data BH'!$B$4))*7,500,1),MATCH($A25,OFFSET('Raw data BH'!$B$4,0,(COLUMN('Data BH'!C$4)-COLUMN('Data BH'!$B$4))*7,500,1),0))</f>
        <v>2.0912850000000001</v>
      </c>
      <c r="D25" s="62">
        <f ca="1">INDEX(OFFSET('Raw data BH'!$G$4,0,(COLUMN('Data BH'!D$4)-COLUMN('Data BH'!$B$4))*7,500,1),MATCH($A25,OFFSET('Raw data BH'!$B$4,0,(COLUMN('Data BH'!D$4)-COLUMN('Data BH'!$B$4))*7,500,1),0))</f>
        <v>3.7356400000000001</v>
      </c>
      <c r="E25" s="62">
        <f ca="1">INDEX(OFFSET('Raw data BH'!$G$4,0,(COLUMN('Data BH'!E$4)-COLUMN('Data BH'!$B$4))*7,500,1),MATCH($A25,OFFSET('Raw data BH'!$B$4,0,(COLUMN('Data BH'!E$4)-COLUMN('Data BH'!$B$4))*7,500,1),0))</f>
        <v>0.93961799999999995</v>
      </c>
      <c r="F25" s="62" t="e">
        <f ca="1">INDEX(OFFSET('Raw data BH'!$G$4,0,(COLUMN('Data BH'!F$4)-COLUMN('Data BH'!$B$4))*7,500,1),MATCH($A25,OFFSET('Raw data BH'!$B$4,0,(COLUMN('Data BH'!F$4)-COLUMN('Data BH'!$B$4))*7,500,1),0))</f>
        <v>#N/A</v>
      </c>
      <c r="G25" s="62" t="e">
        <f ca="1">INDEX(OFFSET('Raw data BH'!$G$4,0,(COLUMN('Data BH'!G$4)-COLUMN('Data BH'!$B$4))*7,500,1),MATCH($A25,OFFSET('Raw data BH'!$B$4,0,(COLUMN('Data BH'!G$4)-COLUMN('Data BH'!$B$4))*7,500,1),0))</f>
        <v>#N/A</v>
      </c>
      <c r="H25" s="62">
        <f ca="1">INDEX(OFFSET('Raw data BH'!$G$4,0,(COLUMN('Data BH'!H$4)-COLUMN('Data BH'!$B$4))*7,500,1),MATCH($A25,OFFSET('Raw data BH'!$B$4,0,(COLUMN('Data BH'!H$4)-COLUMN('Data BH'!$B$4))*7,500,1),0))</f>
        <v>2.992381</v>
      </c>
      <c r="I25" s="62">
        <f ca="1">INDEX(OFFSET('Raw data BH'!$G$4,0,(COLUMN('Data BH'!I$4)-COLUMN('Data BH'!$B$4))*7,500,1),MATCH($A25,OFFSET('Raw data BH'!$B$4,0,(COLUMN('Data BH'!I$4)-COLUMN('Data BH'!$B$4))*7,500,1),0))</f>
        <v>0.79127899999999995</v>
      </c>
      <c r="J25" s="62" t="e">
        <f ca="1">INDEX(OFFSET('Raw data BH'!$G$4,0,(COLUMN('Data BH'!J$4)-COLUMN('Data BH'!$B$4))*7,500,1),MATCH($A25,OFFSET('Raw data BH'!$B$4,0,(COLUMN('Data BH'!J$4)-COLUMN('Data BH'!$B$4))*7,500,1),0))</f>
        <v>#N/A</v>
      </c>
      <c r="K25" s="62" t="e">
        <f ca="1">INDEX(OFFSET('Raw data BH'!$G$4,0,(COLUMN('Data BH'!K$4)-COLUMN('Data BH'!$B$4))*7,500,1),MATCH($A25,OFFSET('Raw data BH'!$B$4,0,(COLUMN('Data BH'!K$4)-COLUMN('Data BH'!$B$4))*7,500,1),0))</f>
        <v>#N/A</v>
      </c>
      <c r="L25" s="62" t="e">
        <f ca="1">INDEX(OFFSET('Raw data BH'!$G$4,0,(COLUMN('Data BH'!L$4)-COLUMN('Data BH'!$B$4))*7,500,1),MATCH($A25,OFFSET('Raw data BH'!$B$4,0,(COLUMN('Data BH'!L$4)-COLUMN('Data BH'!$B$4))*7,500,1),0))</f>
        <v>#N/A</v>
      </c>
      <c r="M25" s="62">
        <f ca="1">INDEX(OFFSET('Raw data BH'!$G$4,0,(COLUMN('Data BH'!M$4)-COLUMN('Data BH'!$B$4))*7,500,1),MATCH($A25,OFFSET('Raw data BH'!$B$4,0,(COLUMN('Data BH'!M$4)-COLUMN('Data BH'!$B$4))*7,500,1),0))</f>
        <v>1.943109</v>
      </c>
      <c r="N25" s="62" t="e">
        <f ca="1">INDEX(OFFSET('Raw data BH'!$G$4,0,(COLUMN('Data BH'!N$4)-COLUMN('Data BH'!$B$4))*7,500,1),MATCH($A25,OFFSET('Raw data BH'!$B$4,0,(COLUMN('Data BH'!N$4)-COLUMN('Data BH'!$B$4))*7,500,1),0))</f>
        <v>#N/A</v>
      </c>
      <c r="O25" s="62" t="e">
        <f ca="1">INDEX(OFFSET('Raw data BH'!$G$4,0,(COLUMN('Data BH'!O$4)-COLUMN('Data BH'!$B$4))*7,500,1),MATCH($A25,OFFSET('Raw data BH'!$B$4,0,(COLUMN('Data BH'!O$4)-COLUMN('Data BH'!$B$4))*7,500,1),0))</f>
        <v>#N/A</v>
      </c>
      <c r="P25" s="62"/>
      <c r="R25" s="60">
        <f t="shared" ca="1" si="2"/>
        <v>-9.4592093288704437E-2</v>
      </c>
      <c r="S25" s="60">
        <f t="shared" ca="1" si="3"/>
        <v>-0.10610127761796284</v>
      </c>
      <c r="T25" s="60">
        <f t="shared" ca="1" si="4"/>
        <v>-0.14610956680313614</v>
      </c>
      <c r="U25" s="60">
        <f t="shared" ca="1" si="5"/>
        <v>-0.10561038827530611</v>
      </c>
      <c r="V25" s="60" t="str">
        <f t="shared" ca="1" si="6"/>
        <v/>
      </c>
      <c r="W25" s="60" t="str">
        <f t="shared" ca="1" si="7"/>
        <v/>
      </c>
      <c r="X25" s="60">
        <f t="shared" ca="1" si="8"/>
        <v>-0.14735004090318105</v>
      </c>
      <c r="Y25" s="60">
        <f t="shared" ca="1" si="9"/>
        <v>-8.3332850640571943E-2</v>
      </c>
      <c r="Z25" s="60" t="str">
        <f t="shared" ca="1" si="10"/>
        <v/>
      </c>
      <c r="AA25" s="60" t="str">
        <f t="shared" ca="1" si="11"/>
        <v/>
      </c>
      <c r="AB25" s="60" t="str">
        <f t="shared" ca="1" si="12"/>
        <v/>
      </c>
      <c r="AC25" s="60">
        <f t="shared" ca="1" si="13"/>
        <v>-0.15555624123227108</v>
      </c>
      <c r="AD25" s="60" t="str">
        <f t="shared" ca="1" si="14"/>
        <v/>
      </c>
      <c r="AE25" s="60" t="str">
        <f t="shared" ca="1" si="15"/>
        <v/>
      </c>
      <c r="AF25" s="60" t="str">
        <f t="shared" si="16"/>
        <v/>
      </c>
      <c r="AG25" s="61">
        <v>6.3500000000000001E-2</v>
      </c>
    </row>
    <row r="26" spans="1:33" ht="16" hidden="1" outlineLevel="1" x14ac:dyDescent="0.2">
      <c r="A26" s="74">
        <v>31686</v>
      </c>
      <c r="B26" s="62">
        <f ca="1">INDEX(OFFSET('Raw data BH'!$G$4,0,(COLUMN('Data BH'!B$4)-COLUMN('Data BH'!$B$4))*7,500,1),MATCH($A26,OFFSET('Raw data BH'!$B$4,0,(COLUMN('Data BH'!B$4)-COLUMN('Data BH'!$B$4))*7,500,1),0))</f>
        <v>0.121339</v>
      </c>
      <c r="C26" s="62">
        <f ca="1">INDEX(OFFSET('Raw data BH'!$G$4,0,(COLUMN('Data BH'!C$4)-COLUMN('Data BH'!$B$4))*7,500,1),MATCH($A26,OFFSET('Raw data BH'!$B$4,0,(COLUMN('Data BH'!C$4)-COLUMN('Data BH'!$B$4))*7,500,1),0))</f>
        <v>2.0450689999999998</v>
      </c>
      <c r="D26" s="62">
        <f ca="1">INDEX(OFFSET('Raw data BH'!$G$4,0,(COLUMN('Data BH'!D$4)-COLUMN('Data BH'!$B$4))*7,500,1),MATCH($A26,OFFSET('Raw data BH'!$B$4,0,(COLUMN('Data BH'!D$4)-COLUMN('Data BH'!$B$4))*7,500,1),0))</f>
        <v>3.9172570000000002</v>
      </c>
      <c r="E26" s="62">
        <f ca="1">INDEX(OFFSET('Raw data BH'!$G$4,0,(COLUMN('Data BH'!E$4)-COLUMN('Data BH'!$B$4))*7,500,1),MATCH($A26,OFFSET('Raw data BH'!$B$4,0,(COLUMN('Data BH'!E$4)-COLUMN('Data BH'!$B$4))*7,500,1),0))</f>
        <v>1.023136</v>
      </c>
      <c r="F26" s="62" t="e">
        <f ca="1">INDEX(OFFSET('Raw data BH'!$G$4,0,(COLUMN('Data BH'!F$4)-COLUMN('Data BH'!$B$4))*7,500,1),MATCH($A26,OFFSET('Raw data BH'!$B$4,0,(COLUMN('Data BH'!F$4)-COLUMN('Data BH'!$B$4))*7,500,1),0))</f>
        <v>#N/A</v>
      </c>
      <c r="G26" s="62" t="e">
        <f ca="1">INDEX(OFFSET('Raw data BH'!$G$4,0,(COLUMN('Data BH'!G$4)-COLUMN('Data BH'!$B$4))*7,500,1),MATCH($A26,OFFSET('Raw data BH'!$B$4,0,(COLUMN('Data BH'!G$4)-COLUMN('Data BH'!$B$4))*7,500,1),0))</f>
        <v>#N/A</v>
      </c>
      <c r="H26" s="62">
        <f ca="1">INDEX(OFFSET('Raw data BH'!$G$4,0,(COLUMN('Data BH'!H$4)-COLUMN('Data BH'!$B$4))*7,500,1),MATCH($A26,OFFSET('Raw data BH'!$B$4,0,(COLUMN('Data BH'!H$4)-COLUMN('Data BH'!$B$4))*7,500,1),0))</f>
        <v>3.1497480000000002</v>
      </c>
      <c r="I26" s="62">
        <f ca="1">INDEX(OFFSET('Raw data BH'!$G$4,0,(COLUMN('Data BH'!I$4)-COLUMN('Data BH'!$B$4))*7,500,1),MATCH($A26,OFFSET('Raw data BH'!$B$4,0,(COLUMN('Data BH'!I$4)-COLUMN('Data BH'!$B$4))*7,500,1),0))</f>
        <v>0.763019</v>
      </c>
      <c r="J26" s="62" t="e">
        <f ca="1">INDEX(OFFSET('Raw data BH'!$G$4,0,(COLUMN('Data BH'!J$4)-COLUMN('Data BH'!$B$4))*7,500,1),MATCH($A26,OFFSET('Raw data BH'!$B$4,0,(COLUMN('Data BH'!J$4)-COLUMN('Data BH'!$B$4))*7,500,1),0))</f>
        <v>#N/A</v>
      </c>
      <c r="K26" s="62" t="e">
        <f ca="1">INDEX(OFFSET('Raw data BH'!$G$4,0,(COLUMN('Data BH'!K$4)-COLUMN('Data BH'!$B$4))*7,500,1),MATCH($A26,OFFSET('Raw data BH'!$B$4,0,(COLUMN('Data BH'!K$4)-COLUMN('Data BH'!$B$4))*7,500,1),0))</f>
        <v>#N/A</v>
      </c>
      <c r="L26" s="62" t="e">
        <f ca="1">INDEX(OFFSET('Raw data BH'!$G$4,0,(COLUMN('Data BH'!L$4)-COLUMN('Data BH'!$B$4))*7,500,1),MATCH($A26,OFFSET('Raw data BH'!$B$4,0,(COLUMN('Data BH'!L$4)-COLUMN('Data BH'!$B$4))*7,500,1),0))</f>
        <v>#N/A</v>
      </c>
      <c r="M26" s="62">
        <f ca="1">INDEX(OFFSET('Raw data BH'!$G$4,0,(COLUMN('Data BH'!M$4)-COLUMN('Data BH'!$B$4))*7,500,1),MATCH($A26,OFFSET('Raw data BH'!$B$4,0,(COLUMN('Data BH'!M$4)-COLUMN('Data BH'!$B$4))*7,500,1),0))</f>
        <v>2.0112890000000001</v>
      </c>
      <c r="N26" s="62" t="e">
        <f ca="1">INDEX(OFFSET('Raw data BH'!$G$4,0,(COLUMN('Data BH'!N$4)-COLUMN('Data BH'!$B$4))*7,500,1),MATCH($A26,OFFSET('Raw data BH'!$B$4,0,(COLUMN('Data BH'!N$4)-COLUMN('Data BH'!$B$4))*7,500,1),0))</f>
        <v>#N/A</v>
      </c>
      <c r="O26" s="62" t="e">
        <f ca="1">INDEX(OFFSET('Raw data BH'!$G$4,0,(COLUMN('Data BH'!O$4)-COLUMN('Data BH'!$B$4))*7,500,1),MATCH($A26,OFFSET('Raw data BH'!$B$4,0,(COLUMN('Data BH'!O$4)-COLUMN('Data BH'!$B$4))*7,500,1),0))</f>
        <v>#N/A</v>
      </c>
      <c r="P26" s="62"/>
      <c r="R26" s="60">
        <f t="shared" ca="1" si="2"/>
        <v>3.3578370827193282E-2</v>
      </c>
      <c r="S26" s="60">
        <f t="shared" ca="1" si="3"/>
        <v>-2.2099331272399603E-2</v>
      </c>
      <c r="T26" s="60">
        <f t="shared" ca="1" si="4"/>
        <v>4.8617372123652247E-2</v>
      </c>
      <c r="U26" s="60">
        <f t="shared" ca="1" si="5"/>
        <v>8.8885057544661805E-2</v>
      </c>
      <c r="V26" s="60" t="str">
        <f t="shared" ca="1" si="6"/>
        <v/>
      </c>
      <c r="W26" s="60" t="str">
        <f t="shared" ca="1" si="7"/>
        <v/>
      </c>
      <c r="X26" s="60">
        <f t="shared" ca="1" si="8"/>
        <v>5.2589225770381498E-2</v>
      </c>
      <c r="Y26" s="60">
        <f t="shared" ca="1" si="9"/>
        <v>-3.5714330849169418E-2</v>
      </c>
      <c r="Z26" s="60" t="str">
        <f t="shared" ca="1" si="10"/>
        <v/>
      </c>
      <c r="AA26" s="60" t="str">
        <f t="shared" ca="1" si="11"/>
        <v/>
      </c>
      <c r="AB26" s="60" t="str">
        <f t="shared" ca="1" si="12"/>
        <v/>
      </c>
      <c r="AC26" s="60">
        <f t="shared" ca="1" si="13"/>
        <v>3.5088098506053989E-2</v>
      </c>
      <c r="AD26" s="60" t="str">
        <f t="shared" ca="1" si="14"/>
        <v/>
      </c>
      <c r="AE26" s="60" t="str">
        <f t="shared" ca="1" si="15"/>
        <v/>
      </c>
      <c r="AF26" s="60" t="str">
        <f t="shared" si="16"/>
        <v/>
      </c>
      <c r="AG26" s="61">
        <v>6.2800000000000009E-2</v>
      </c>
    </row>
    <row r="27" spans="1:33" ht="16" hidden="1" outlineLevel="1" x14ac:dyDescent="0.2">
      <c r="A27" s="74">
        <v>31717</v>
      </c>
      <c r="B27" s="62">
        <f ca="1">INDEX(OFFSET('Raw data BH'!$G$4,0,(COLUMN('Data BH'!B$4)-COLUMN('Data BH'!$B$4))*7,500,1),MATCH($A27,OFFSET('Raw data BH'!$B$4,0,(COLUMN('Data BH'!B$4)-COLUMN('Data BH'!$B$4))*7,500,1),0))</f>
        <v>0.14017499999999999</v>
      </c>
      <c r="C27" s="62">
        <f ca="1">INDEX(OFFSET('Raw data BH'!$G$4,0,(COLUMN('Data BH'!C$4)-COLUMN('Data BH'!$B$4))*7,500,1),MATCH($A27,OFFSET('Raw data BH'!$B$4,0,(COLUMN('Data BH'!C$4)-COLUMN('Data BH'!$B$4))*7,500,1),0))</f>
        <v>2.0104069999999998</v>
      </c>
      <c r="D27" s="62">
        <f ca="1">INDEX(OFFSET('Raw data BH'!$G$4,0,(COLUMN('Data BH'!D$4)-COLUMN('Data BH'!$B$4))*7,500,1),MATCH($A27,OFFSET('Raw data BH'!$B$4,0,(COLUMN('Data BH'!D$4)-COLUMN('Data BH'!$B$4))*7,500,1),0))</f>
        <v>3.842085</v>
      </c>
      <c r="E27" s="62">
        <f ca="1">INDEX(OFFSET('Raw data BH'!$G$4,0,(COLUMN('Data BH'!E$4)-COLUMN('Data BH'!$B$4))*7,500,1),MATCH($A27,OFFSET('Raw data BH'!$B$4,0,(COLUMN('Data BH'!E$4)-COLUMN('Data BH'!$B$4))*7,500,1),0))</f>
        <v>1.0196430000000001</v>
      </c>
      <c r="F27" s="62" t="e">
        <f ca="1">INDEX(OFFSET('Raw data BH'!$G$4,0,(COLUMN('Data BH'!F$4)-COLUMN('Data BH'!$B$4))*7,500,1),MATCH($A27,OFFSET('Raw data BH'!$B$4,0,(COLUMN('Data BH'!F$4)-COLUMN('Data BH'!$B$4))*7,500,1),0))</f>
        <v>#N/A</v>
      </c>
      <c r="G27" s="62" t="e">
        <f ca="1">INDEX(OFFSET('Raw data BH'!$G$4,0,(COLUMN('Data BH'!G$4)-COLUMN('Data BH'!$B$4))*7,500,1),MATCH($A27,OFFSET('Raw data BH'!$B$4,0,(COLUMN('Data BH'!G$4)-COLUMN('Data BH'!$B$4))*7,500,1),0))</f>
        <v>#N/A</v>
      </c>
      <c r="H27" s="62">
        <f ca="1">INDEX(OFFSET('Raw data BH'!$G$4,0,(COLUMN('Data BH'!H$4)-COLUMN('Data BH'!$B$4))*7,500,1),MATCH($A27,OFFSET('Raw data BH'!$B$4,0,(COLUMN('Data BH'!H$4)-COLUMN('Data BH'!$B$4))*7,500,1),0))</f>
        <v>3.2557179999999999</v>
      </c>
      <c r="I27" s="62">
        <f ca="1">INDEX(OFFSET('Raw data BH'!$G$4,0,(COLUMN('Data BH'!I$4)-COLUMN('Data BH'!$B$4))*7,500,1),MATCH($A27,OFFSET('Raw data BH'!$B$4,0,(COLUMN('Data BH'!I$4)-COLUMN('Data BH'!$B$4))*7,500,1),0))</f>
        <v>0.75531099999999995</v>
      </c>
      <c r="J27" s="62" t="e">
        <f ca="1">INDEX(OFFSET('Raw data BH'!$G$4,0,(COLUMN('Data BH'!J$4)-COLUMN('Data BH'!$B$4))*7,500,1),MATCH($A27,OFFSET('Raw data BH'!$B$4,0,(COLUMN('Data BH'!J$4)-COLUMN('Data BH'!$B$4))*7,500,1),0))</f>
        <v>#N/A</v>
      </c>
      <c r="K27" s="62" t="e">
        <f ca="1">INDEX(OFFSET('Raw data BH'!$G$4,0,(COLUMN('Data BH'!K$4)-COLUMN('Data BH'!$B$4))*7,500,1),MATCH($A27,OFFSET('Raw data BH'!$B$4,0,(COLUMN('Data BH'!K$4)-COLUMN('Data BH'!$B$4))*7,500,1),0))</f>
        <v>#N/A</v>
      </c>
      <c r="L27" s="62" t="e">
        <f ca="1">INDEX(OFFSET('Raw data BH'!$G$4,0,(COLUMN('Data BH'!L$4)-COLUMN('Data BH'!$B$4))*7,500,1),MATCH($A27,OFFSET('Raw data BH'!$B$4,0,(COLUMN('Data BH'!L$4)-COLUMN('Data BH'!$B$4))*7,500,1),0))</f>
        <v>#N/A</v>
      </c>
      <c r="M27" s="62">
        <f ca="1">INDEX(OFFSET('Raw data BH'!$G$4,0,(COLUMN('Data BH'!M$4)-COLUMN('Data BH'!$B$4))*7,500,1),MATCH($A27,OFFSET('Raw data BH'!$B$4,0,(COLUMN('Data BH'!M$4)-COLUMN('Data BH'!$B$4))*7,500,1),0))</f>
        <v>1.955894</v>
      </c>
      <c r="N27" s="62" t="e">
        <f ca="1">INDEX(OFFSET('Raw data BH'!$G$4,0,(COLUMN('Data BH'!N$4)-COLUMN('Data BH'!$B$4))*7,500,1),MATCH($A27,OFFSET('Raw data BH'!$B$4,0,(COLUMN('Data BH'!N$4)-COLUMN('Data BH'!$B$4))*7,500,1),0))</f>
        <v>#N/A</v>
      </c>
      <c r="O27" s="62" t="e">
        <f ca="1">INDEX(OFFSET('Raw data BH'!$G$4,0,(COLUMN('Data BH'!O$4)-COLUMN('Data BH'!$B$4))*7,500,1),MATCH($A27,OFFSET('Raw data BH'!$B$4,0,(COLUMN('Data BH'!O$4)-COLUMN('Data BH'!$B$4))*7,500,1),0))</f>
        <v>#N/A</v>
      </c>
      <c r="P27" s="62"/>
      <c r="R27" s="60">
        <f t="shared" ca="1" si="2"/>
        <v>0.15523450827845942</v>
      </c>
      <c r="S27" s="60">
        <f t="shared" ca="1" si="3"/>
        <v>-1.6949061376413166E-2</v>
      </c>
      <c r="T27" s="60">
        <f t="shared" ca="1" si="4"/>
        <v>-1.9189958687928832E-2</v>
      </c>
      <c r="U27" s="60">
        <f t="shared" ca="1" si="5"/>
        <v>-3.4140133862946564E-3</v>
      </c>
      <c r="V27" s="60" t="str">
        <f t="shared" ca="1" si="6"/>
        <v/>
      </c>
      <c r="W27" s="60" t="str">
        <f t="shared" ca="1" si="7"/>
        <v/>
      </c>
      <c r="X27" s="60">
        <f t="shared" ca="1" si="8"/>
        <v>3.3643961358178487E-2</v>
      </c>
      <c r="Y27" s="60">
        <f t="shared" ca="1" si="9"/>
        <v>-1.0101976490755837E-2</v>
      </c>
      <c r="Z27" s="60" t="str">
        <f t="shared" ca="1" si="10"/>
        <v/>
      </c>
      <c r="AA27" s="60" t="str">
        <f t="shared" ca="1" si="11"/>
        <v/>
      </c>
      <c r="AB27" s="60" t="str">
        <f t="shared" ca="1" si="12"/>
        <v/>
      </c>
      <c r="AC27" s="60">
        <f t="shared" ca="1" si="13"/>
        <v>-2.7542038961084203E-2</v>
      </c>
      <c r="AD27" s="60" t="str">
        <f t="shared" ca="1" si="14"/>
        <v/>
      </c>
      <c r="AE27" s="60" t="str">
        <f t="shared" ca="1" si="15"/>
        <v/>
      </c>
      <c r="AF27" s="60" t="str">
        <f t="shared" si="16"/>
        <v/>
      </c>
      <c r="AG27" s="61">
        <v>6.2800000000000009E-2</v>
      </c>
    </row>
    <row r="28" spans="1:33" ht="16" hidden="1" outlineLevel="1" x14ac:dyDescent="0.2">
      <c r="A28" s="74">
        <v>31747</v>
      </c>
      <c r="B28" s="62">
        <f ca="1">INDEX(OFFSET('Raw data BH'!$G$4,0,(COLUMN('Data BH'!B$4)-COLUMN('Data BH'!$B$4))*7,500,1),MATCH($A28,OFFSET('Raw data BH'!$B$4,0,(COLUMN('Data BH'!B$4)-COLUMN('Data BH'!$B$4))*7,500,1),0))</f>
        <v>0.141928</v>
      </c>
      <c r="C28" s="62">
        <f ca="1">INDEX(OFFSET('Raw data BH'!$G$4,0,(COLUMN('Data BH'!C$4)-COLUMN('Data BH'!$B$4))*7,500,1),MATCH($A28,OFFSET('Raw data BH'!$B$4,0,(COLUMN('Data BH'!C$4)-COLUMN('Data BH'!$B$4))*7,500,1),0))</f>
        <v>1.987298</v>
      </c>
      <c r="D28" s="62">
        <f ca="1">INDEX(OFFSET('Raw data BH'!$G$4,0,(COLUMN('Data BH'!D$4)-COLUMN('Data BH'!$B$4))*7,500,1),MATCH($A28,OFFSET('Raw data BH'!$B$4,0,(COLUMN('Data BH'!D$4)-COLUMN('Data BH'!$B$4))*7,500,1),0))</f>
        <v>3.78362</v>
      </c>
      <c r="E28" s="62">
        <f ca="1">INDEX(OFFSET('Raw data BH'!$G$4,0,(COLUMN('Data BH'!E$4)-COLUMN('Data BH'!$B$4))*7,500,1),MATCH($A28,OFFSET('Raw data BH'!$B$4,0,(COLUMN('Data BH'!E$4)-COLUMN('Data BH'!$B$4))*7,500,1),0))</f>
        <v>1.062155</v>
      </c>
      <c r="F28" s="62" t="e">
        <f ca="1">INDEX(OFFSET('Raw data BH'!$G$4,0,(COLUMN('Data BH'!F$4)-COLUMN('Data BH'!$B$4))*7,500,1),MATCH($A28,OFFSET('Raw data BH'!$B$4,0,(COLUMN('Data BH'!F$4)-COLUMN('Data BH'!$B$4))*7,500,1),0))</f>
        <v>#N/A</v>
      </c>
      <c r="G28" s="62" t="e">
        <f ca="1">INDEX(OFFSET('Raw data BH'!$G$4,0,(COLUMN('Data BH'!G$4)-COLUMN('Data BH'!$B$4))*7,500,1),MATCH($A28,OFFSET('Raw data BH'!$B$4,0,(COLUMN('Data BH'!G$4)-COLUMN('Data BH'!$B$4))*7,500,1),0))</f>
        <v>#N/A</v>
      </c>
      <c r="H28" s="62">
        <f ca="1">INDEX(OFFSET('Raw data BH'!$G$4,0,(COLUMN('Data BH'!H$4)-COLUMN('Data BH'!$B$4))*7,500,1),MATCH($A28,OFFSET('Raw data BH'!$B$4,0,(COLUMN('Data BH'!H$4)-COLUMN('Data BH'!$B$4))*7,500,1),0))</f>
        <v>3.179182</v>
      </c>
      <c r="I28" s="62">
        <f ca="1">INDEX(OFFSET('Raw data BH'!$G$4,0,(COLUMN('Data BH'!I$4)-COLUMN('Data BH'!$B$4))*7,500,1),MATCH($A28,OFFSET('Raw data BH'!$B$4,0,(COLUMN('Data BH'!I$4)-COLUMN('Data BH'!$B$4))*7,500,1),0))</f>
        <v>0.71934399999999998</v>
      </c>
      <c r="J28" s="62" t="e">
        <f ca="1">INDEX(OFFSET('Raw data BH'!$G$4,0,(COLUMN('Data BH'!J$4)-COLUMN('Data BH'!$B$4))*7,500,1),MATCH($A28,OFFSET('Raw data BH'!$B$4,0,(COLUMN('Data BH'!J$4)-COLUMN('Data BH'!$B$4))*7,500,1),0))</f>
        <v>#N/A</v>
      </c>
      <c r="K28" s="62" t="e">
        <f ca="1">INDEX(OFFSET('Raw data BH'!$G$4,0,(COLUMN('Data BH'!K$4)-COLUMN('Data BH'!$B$4))*7,500,1),MATCH($A28,OFFSET('Raw data BH'!$B$4,0,(COLUMN('Data BH'!K$4)-COLUMN('Data BH'!$B$4))*7,500,1),0))</f>
        <v>#N/A</v>
      </c>
      <c r="L28" s="62" t="e">
        <f ca="1">INDEX(OFFSET('Raw data BH'!$G$4,0,(COLUMN('Data BH'!L$4)-COLUMN('Data BH'!$B$4))*7,500,1),MATCH($A28,OFFSET('Raw data BH'!$B$4,0,(COLUMN('Data BH'!L$4)-COLUMN('Data BH'!$B$4))*7,500,1),0))</f>
        <v>#N/A</v>
      </c>
      <c r="M28" s="62">
        <f ca="1">INDEX(OFFSET('Raw data BH'!$G$4,0,(COLUMN('Data BH'!M$4)-COLUMN('Data BH'!$B$4))*7,500,1),MATCH($A28,OFFSET('Raw data BH'!$B$4,0,(COLUMN('Data BH'!M$4)-COLUMN('Data BH'!$B$4))*7,500,1),0))</f>
        <v>1.987854</v>
      </c>
      <c r="N28" s="62" t="e">
        <f ca="1">INDEX(OFFSET('Raw data BH'!$G$4,0,(COLUMN('Data BH'!N$4)-COLUMN('Data BH'!$B$4))*7,500,1),MATCH($A28,OFFSET('Raw data BH'!$B$4,0,(COLUMN('Data BH'!N$4)-COLUMN('Data BH'!$B$4))*7,500,1),0))</f>
        <v>#N/A</v>
      </c>
      <c r="O28" s="62" t="e">
        <f ca="1">INDEX(OFFSET('Raw data BH'!$G$4,0,(COLUMN('Data BH'!O$4)-COLUMN('Data BH'!$B$4))*7,500,1),MATCH($A28,OFFSET('Raw data BH'!$B$4,0,(COLUMN('Data BH'!O$4)-COLUMN('Data BH'!$B$4))*7,500,1),0))</f>
        <v>#N/A</v>
      </c>
      <c r="P28" s="62"/>
      <c r="R28" s="60">
        <f t="shared" ca="1" si="2"/>
        <v>1.2505796326021112E-2</v>
      </c>
      <c r="S28" s="60">
        <f t="shared" ca="1" si="3"/>
        <v>-1.1494687394144498E-2</v>
      </c>
      <c r="T28" s="60">
        <f t="shared" ca="1" si="4"/>
        <v>-1.5216998062250076E-2</v>
      </c>
      <c r="U28" s="60">
        <f t="shared" ca="1" si="5"/>
        <v>4.1693023930924777E-2</v>
      </c>
      <c r="V28" s="60" t="str">
        <f t="shared" ca="1" si="6"/>
        <v/>
      </c>
      <c r="W28" s="60" t="str">
        <f t="shared" ca="1" si="7"/>
        <v/>
      </c>
      <c r="X28" s="60">
        <f t="shared" ca="1" si="8"/>
        <v>-2.3508178533890201E-2</v>
      </c>
      <c r="Y28" s="60">
        <f t="shared" ca="1" si="9"/>
        <v>-4.7618795436581762E-2</v>
      </c>
      <c r="Z28" s="60" t="str">
        <f t="shared" ca="1" si="10"/>
        <v/>
      </c>
      <c r="AA28" s="60" t="str">
        <f t="shared" ca="1" si="11"/>
        <v/>
      </c>
      <c r="AB28" s="60" t="str">
        <f t="shared" ca="1" si="12"/>
        <v/>
      </c>
      <c r="AC28" s="60">
        <f t="shared" ca="1" si="13"/>
        <v>1.634035382285548E-2</v>
      </c>
      <c r="AD28" s="60" t="str">
        <f t="shared" ca="1" si="14"/>
        <v/>
      </c>
      <c r="AE28" s="60" t="str">
        <f t="shared" ca="1" si="15"/>
        <v/>
      </c>
      <c r="AF28" s="60" t="str">
        <f t="shared" si="16"/>
        <v/>
      </c>
      <c r="AG28" s="61">
        <v>6.2699999999999992E-2</v>
      </c>
    </row>
    <row r="29" spans="1:33" ht="16" hidden="1" outlineLevel="1" x14ac:dyDescent="0.2">
      <c r="A29" s="74">
        <v>31778</v>
      </c>
      <c r="B29" s="62">
        <f ca="1">INDEX(OFFSET('Raw data BH'!$G$4,0,(COLUMN('Data BH'!B$4)-COLUMN('Data BH'!$B$4))*7,500,1),MATCH($A29,OFFSET('Raw data BH'!$B$4,0,(COLUMN('Data BH'!B$4)-COLUMN('Data BH'!$B$4))*7,500,1),0))</f>
        <v>0.194493</v>
      </c>
      <c r="C29" s="62">
        <f ca="1">INDEX(OFFSET('Raw data BH'!$G$4,0,(COLUMN('Data BH'!C$4)-COLUMN('Data BH'!$B$4))*7,500,1),MATCH($A29,OFFSET('Raw data BH'!$B$4,0,(COLUMN('Data BH'!C$4)-COLUMN('Data BH'!$B$4))*7,500,1),0))</f>
        <v>2.2400069999999999</v>
      </c>
      <c r="D29" s="62">
        <f ca="1">INDEX(OFFSET('Raw data BH'!$G$4,0,(COLUMN('Data BH'!D$4)-COLUMN('Data BH'!$B$4))*7,500,1),MATCH($A29,OFFSET('Raw data BH'!$B$4,0,(COLUMN('Data BH'!D$4)-COLUMN('Data BH'!$B$4))*7,500,1),0))</f>
        <v>4.5716970000000003</v>
      </c>
      <c r="E29" s="62">
        <f ca="1">INDEX(OFFSET('Raw data BH'!$G$4,0,(COLUMN('Data BH'!E$4)-COLUMN('Data BH'!$B$4))*7,500,1),MATCH($A29,OFFSET('Raw data BH'!$B$4,0,(COLUMN('Data BH'!E$4)-COLUMN('Data BH'!$B$4))*7,500,1),0))</f>
        <v>1.1993210000000001</v>
      </c>
      <c r="F29" s="62" t="e">
        <f ca="1">INDEX(OFFSET('Raw data BH'!$G$4,0,(COLUMN('Data BH'!F$4)-COLUMN('Data BH'!$B$4))*7,500,1),MATCH($A29,OFFSET('Raw data BH'!$B$4,0,(COLUMN('Data BH'!F$4)-COLUMN('Data BH'!$B$4))*7,500,1),0))</f>
        <v>#N/A</v>
      </c>
      <c r="G29" s="62" t="e">
        <f ca="1">INDEX(OFFSET('Raw data BH'!$G$4,0,(COLUMN('Data BH'!G$4)-COLUMN('Data BH'!$B$4))*7,500,1),MATCH($A29,OFFSET('Raw data BH'!$B$4,0,(COLUMN('Data BH'!G$4)-COLUMN('Data BH'!$B$4))*7,500,1),0))</f>
        <v>#N/A</v>
      </c>
      <c r="H29" s="62">
        <f ca="1">INDEX(OFFSET('Raw data BH'!$G$4,0,(COLUMN('Data BH'!H$4)-COLUMN('Data BH'!$B$4))*7,500,1),MATCH($A29,OFFSET('Raw data BH'!$B$4,0,(COLUMN('Data BH'!H$4)-COLUMN('Data BH'!$B$4))*7,500,1),0))</f>
        <v>3.559491</v>
      </c>
      <c r="I29" s="62">
        <f ca="1">INDEX(OFFSET('Raw data BH'!$G$4,0,(COLUMN('Data BH'!I$4)-COLUMN('Data BH'!$B$4))*7,500,1),MATCH($A29,OFFSET('Raw data BH'!$B$4,0,(COLUMN('Data BH'!I$4)-COLUMN('Data BH'!$B$4))*7,500,1),0))</f>
        <v>0.76044999999999996</v>
      </c>
      <c r="J29" s="62" t="e">
        <f ca="1">INDEX(OFFSET('Raw data BH'!$G$4,0,(COLUMN('Data BH'!J$4)-COLUMN('Data BH'!$B$4))*7,500,1),MATCH($A29,OFFSET('Raw data BH'!$B$4,0,(COLUMN('Data BH'!J$4)-COLUMN('Data BH'!$B$4))*7,500,1),0))</f>
        <v>#N/A</v>
      </c>
      <c r="K29" s="62" t="e">
        <f ca="1">INDEX(OFFSET('Raw data BH'!$G$4,0,(COLUMN('Data BH'!K$4)-COLUMN('Data BH'!$B$4))*7,500,1),MATCH($A29,OFFSET('Raw data BH'!$B$4,0,(COLUMN('Data BH'!K$4)-COLUMN('Data BH'!$B$4))*7,500,1),0))</f>
        <v>#N/A</v>
      </c>
      <c r="L29" s="62" t="e">
        <f ca="1">INDEX(OFFSET('Raw data BH'!$G$4,0,(COLUMN('Data BH'!L$4)-COLUMN('Data BH'!$B$4))*7,500,1),MATCH($A29,OFFSET('Raw data BH'!$B$4,0,(COLUMN('Data BH'!L$4)-COLUMN('Data BH'!$B$4))*7,500,1),0))</f>
        <v>#N/A</v>
      </c>
      <c r="M29" s="62">
        <f ca="1">INDEX(OFFSET('Raw data BH'!$G$4,0,(COLUMN('Data BH'!M$4)-COLUMN('Data BH'!$B$4))*7,500,1),MATCH($A29,OFFSET('Raw data BH'!$B$4,0,(COLUMN('Data BH'!M$4)-COLUMN('Data BH'!$B$4))*7,500,1),0))</f>
        <v>2.0262039999999999</v>
      </c>
      <c r="N29" s="62" t="e">
        <f ca="1">INDEX(OFFSET('Raw data BH'!$G$4,0,(COLUMN('Data BH'!N$4)-COLUMN('Data BH'!$B$4))*7,500,1),MATCH($A29,OFFSET('Raw data BH'!$B$4,0,(COLUMN('Data BH'!N$4)-COLUMN('Data BH'!$B$4))*7,500,1),0))</f>
        <v>#N/A</v>
      </c>
      <c r="O29" s="62" t="e">
        <f ca="1">INDEX(OFFSET('Raw data BH'!$G$4,0,(COLUMN('Data BH'!O$4)-COLUMN('Data BH'!$B$4))*7,500,1),MATCH($A29,OFFSET('Raw data BH'!$B$4,0,(COLUMN('Data BH'!O$4)-COLUMN('Data BH'!$B$4))*7,500,1),0))</f>
        <v>#N/A</v>
      </c>
      <c r="P29" s="62"/>
      <c r="R29" s="60">
        <f t="shared" ca="1" si="2"/>
        <v>0.37036384645735865</v>
      </c>
      <c r="S29" s="60">
        <f t="shared" ca="1" si="3"/>
        <v>0.12716210653862681</v>
      </c>
      <c r="T29" s="60">
        <f t="shared" ca="1" si="4"/>
        <v>0.20828650868744747</v>
      </c>
      <c r="U29" s="60">
        <f t="shared" ca="1" si="5"/>
        <v>0.12913934406936844</v>
      </c>
      <c r="V29" s="60" t="str">
        <f t="shared" ca="1" si="6"/>
        <v/>
      </c>
      <c r="W29" s="60" t="str">
        <f t="shared" ca="1" si="7"/>
        <v/>
      </c>
      <c r="X29" s="60">
        <f t="shared" ca="1" si="8"/>
        <v>0.11962479656716729</v>
      </c>
      <c r="Y29" s="60">
        <f t="shared" ca="1" si="9"/>
        <v>5.7143730954869909E-2</v>
      </c>
      <c r="Z29" s="60" t="str">
        <f t="shared" ca="1" si="10"/>
        <v/>
      </c>
      <c r="AA29" s="60" t="str">
        <f t="shared" ca="1" si="11"/>
        <v/>
      </c>
      <c r="AB29" s="60" t="str">
        <f t="shared" ca="1" si="12"/>
        <v/>
      </c>
      <c r="AC29" s="60">
        <f t="shared" ca="1" si="13"/>
        <v>1.9292161295547894E-2</v>
      </c>
      <c r="AD29" s="60" t="str">
        <f t="shared" ca="1" si="14"/>
        <v/>
      </c>
      <c r="AE29" s="60" t="str">
        <f t="shared" ca="1" si="15"/>
        <v/>
      </c>
      <c r="AF29" s="60" t="str">
        <f t="shared" si="16"/>
        <v/>
      </c>
      <c r="AG29" s="61">
        <v>6.2300000000000001E-2</v>
      </c>
    </row>
    <row r="30" spans="1:33" ht="16" hidden="1" outlineLevel="1" x14ac:dyDescent="0.2">
      <c r="A30" s="74">
        <v>31809</v>
      </c>
      <c r="B30" s="62">
        <f ca="1">INDEX(OFFSET('Raw data BH'!$G$4,0,(COLUMN('Data BH'!B$4)-COLUMN('Data BH'!$B$4))*7,500,1),MATCH($A30,OFFSET('Raw data BH'!$B$4,0,(COLUMN('Data BH'!B$4)-COLUMN('Data BH'!$B$4))*7,500,1),0))</f>
        <v>0.245307</v>
      </c>
      <c r="C30" s="62">
        <f ca="1">INDEX(OFFSET('Raw data BH'!$G$4,0,(COLUMN('Data BH'!C$4)-COLUMN('Data BH'!$B$4))*7,500,1),MATCH($A30,OFFSET('Raw data BH'!$B$4,0,(COLUMN('Data BH'!C$4)-COLUMN('Data BH'!$B$4))*7,500,1),0))</f>
        <v>2.3216749999999999</v>
      </c>
      <c r="D30" s="62">
        <f ca="1">INDEX(OFFSET('Raw data BH'!$G$4,0,(COLUMN('Data BH'!D$4)-COLUMN('Data BH'!$B$4))*7,500,1),MATCH($A30,OFFSET('Raw data BH'!$B$4,0,(COLUMN('Data BH'!D$4)-COLUMN('Data BH'!$B$4))*7,500,1),0))</f>
        <v>4.9750810000000003</v>
      </c>
      <c r="E30" s="62">
        <f ca="1">INDEX(OFFSET('Raw data BH'!$G$4,0,(COLUMN('Data BH'!E$4)-COLUMN('Data BH'!$B$4))*7,500,1),MATCH($A30,OFFSET('Raw data BH'!$B$4,0,(COLUMN('Data BH'!E$4)-COLUMN('Data BH'!$B$4))*7,500,1),0))</f>
        <v>1.2626269999999999</v>
      </c>
      <c r="F30" s="62" t="e">
        <f ca="1">INDEX(OFFSET('Raw data BH'!$G$4,0,(COLUMN('Data BH'!F$4)-COLUMN('Data BH'!$B$4))*7,500,1),MATCH($A30,OFFSET('Raw data BH'!$B$4,0,(COLUMN('Data BH'!F$4)-COLUMN('Data BH'!$B$4))*7,500,1),0))</f>
        <v>#N/A</v>
      </c>
      <c r="G30" s="62" t="e">
        <f ca="1">INDEX(OFFSET('Raw data BH'!$G$4,0,(COLUMN('Data BH'!G$4)-COLUMN('Data BH'!$B$4))*7,500,1),MATCH($A30,OFFSET('Raw data BH'!$B$4,0,(COLUMN('Data BH'!G$4)-COLUMN('Data BH'!$B$4))*7,500,1),0))</f>
        <v>#N/A</v>
      </c>
      <c r="H30" s="62">
        <f ca="1">INDEX(OFFSET('Raw data BH'!$G$4,0,(COLUMN('Data BH'!H$4)-COLUMN('Data BH'!$B$4))*7,500,1),MATCH($A30,OFFSET('Raw data BH'!$B$4,0,(COLUMN('Data BH'!H$4)-COLUMN('Data BH'!$B$4))*7,500,1),0))</f>
        <v>3.4521709999999999</v>
      </c>
      <c r="I30" s="62">
        <f ca="1">INDEX(OFFSET('Raw data BH'!$G$4,0,(COLUMN('Data BH'!I$4)-COLUMN('Data BH'!$B$4))*7,500,1),MATCH($A30,OFFSET('Raw data BH'!$B$4,0,(COLUMN('Data BH'!I$4)-COLUMN('Data BH'!$B$4))*7,500,1),0))</f>
        <v>0.81183099999999997</v>
      </c>
      <c r="J30" s="62" t="e">
        <f ca="1">INDEX(OFFSET('Raw data BH'!$G$4,0,(COLUMN('Data BH'!J$4)-COLUMN('Data BH'!$B$4))*7,500,1),MATCH($A30,OFFSET('Raw data BH'!$B$4,0,(COLUMN('Data BH'!J$4)-COLUMN('Data BH'!$B$4))*7,500,1),0))</f>
        <v>#N/A</v>
      </c>
      <c r="K30" s="62" t="e">
        <f ca="1">INDEX(OFFSET('Raw data BH'!$G$4,0,(COLUMN('Data BH'!K$4)-COLUMN('Data BH'!$B$4))*7,500,1),MATCH($A30,OFFSET('Raw data BH'!$B$4,0,(COLUMN('Data BH'!K$4)-COLUMN('Data BH'!$B$4))*7,500,1),0))</f>
        <v>#N/A</v>
      </c>
      <c r="L30" s="62" t="e">
        <f ca="1">INDEX(OFFSET('Raw data BH'!$G$4,0,(COLUMN('Data BH'!L$4)-COLUMN('Data BH'!$B$4))*7,500,1),MATCH($A30,OFFSET('Raw data BH'!$B$4,0,(COLUMN('Data BH'!L$4)-COLUMN('Data BH'!$B$4))*7,500,1),0))</f>
        <v>#N/A</v>
      </c>
      <c r="M30" s="62">
        <f ca="1">INDEX(OFFSET('Raw data BH'!$G$4,0,(COLUMN('Data BH'!M$4)-COLUMN('Data BH'!$B$4))*7,500,1),MATCH($A30,OFFSET('Raw data BH'!$B$4,0,(COLUMN('Data BH'!M$4)-COLUMN('Data BH'!$B$4))*7,500,1),0))</f>
        <v>2.0453800000000002</v>
      </c>
      <c r="N30" s="62" t="e">
        <f ca="1">INDEX(OFFSET('Raw data BH'!$G$4,0,(COLUMN('Data BH'!N$4)-COLUMN('Data BH'!$B$4))*7,500,1),MATCH($A30,OFFSET('Raw data BH'!$B$4,0,(COLUMN('Data BH'!N$4)-COLUMN('Data BH'!$B$4))*7,500,1),0))</f>
        <v>#N/A</v>
      </c>
      <c r="O30" s="62" t="e">
        <f ca="1">INDEX(OFFSET('Raw data BH'!$G$4,0,(COLUMN('Data BH'!O$4)-COLUMN('Data BH'!$B$4))*7,500,1),MATCH($A30,OFFSET('Raw data BH'!$B$4,0,(COLUMN('Data BH'!O$4)-COLUMN('Data BH'!$B$4))*7,500,1),0))</f>
        <v>#N/A</v>
      </c>
      <c r="P30" s="62"/>
      <c r="R30" s="60">
        <f t="shared" ca="1" si="2"/>
        <v>0.2612639015285898</v>
      </c>
      <c r="S30" s="60">
        <f t="shared" ca="1" si="3"/>
        <v>3.6458814637632786E-2</v>
      </c>
      <c r="T30" s="60">
        <f t="shared" ca="1" si="4"/>
        <v>8.8235068947045248E-2</v>
      </c>
      <c r="U30" s="60">
        <f t="shared" ca="1" si="5"/>
        <v>5.2784867437491556E-2</v>
      </c>
      <c r="V30" s="60" t="str">
        <f t="shared" ca="1" si="6"/>
        <v/>
      </c>
      <c r="W30" s="60" t="str">
        <f t="shared" ca="1" si="7"/>
        <v/>
      </c>
      <c r="X30" s="60">
        <f t="shared" ca="1" si="8"/>
        <v>-3.0150378242282394E-2</v>
      </c>
      <c r="Y30" s="60">
        <f t="shared" ca="1" si="9"/>
        <v>6.7566572424222482E-2</v>
      </c>
      <c r="Z30" s="60" t="str">
        <f t="shared" ca="1" si="10"/>
        <v/>
      </c>
      <c r="AA30" s="60" t="str">
        <f t="shared" ca="1" si="11"/>
        <v/>
      </c>
      <c r="AB30" s="60" t="str">
        <f t="shared" ca="1" si="12"/>
        <v/>
      </c>
      <c r="AC30" s="60">
        <f t="shared" ca="1" si="13"/>
        <v>9.464002637444402E-3</v>
      </c>
      <c r="AD30" s="60" t="str">
        <f t="shared" ca="1" si="14"/>
        <v/>
      </c>
      <c r="AE30" s="60" t="str">
        <f t="shared" ca="1" si="15"/>
        <v/>
      </c>
      <c r="AF30" s="60" t="str">
        <f t="shared" si="16"/>
        <v/>
      </c>
      <c r="AG30" s="61">
        <v>6.4000000000000001E-2</v>
      </c>
    </row>
    <row r="31" spans="1:33" ht="16" hidden="1" outlineLevel="1" x14ac:dyDescent="0.2">
      <c r="A31" s="74">
        <v>31837</v>
      </c>
      <c r="B31" s="62">
        <f ca="1">INDEX(OFFSET('Raw data BH'!$G$4,0,(COLUMN('Data BH'!B$4)-COLUMN('Data BH'!$B$4))*7,500,1),MATCH($A31,OFFSET('Raw data BH'!$B$4,0,(COLUMN('Data BH'!B$4)-COLUMN('Data BH'!$B$4))*7,500,1),0))</f>
        <v>0.22603200000000001</v>
      </c>
      <c r="C31" s="62">
        <f ca="1">INDEX(OFFSET('Raw data BH'!$G$4,0,(COLUMN('Data BH'!C$4)-COLUMN('Data BH'!$B$4))*7,500,1),MATCH($A31,OFFSET('Raw data BH'!$B$4,0,(COLUMN('Data BH'!C$4)-COLUMN('Data BH'!$B$4))*7,500,1),0))</f>
        <v>2.3566739999999999</v>
      </c>
      <c r="D31" s="62">
        <f ca="1">INDEX(OFFSET('Raw data BH'!$G$4,0,(COLUMN('Data BH'!D$4)-COLUMN('Data BH'!$B$4))*7,500,1),MATCH($A31,OFFSET('Raw data BH'!$B$4,0,(COLUMN('Data BH'!D$4)-COLUMN('Data BH'!$B$4))*7,500,1),0))</f>
        <v>5.000292</v>
      </c>
      <c r="E31" s="62">
        <f ca="1">INDEX(OFFSET('Raw data BH'!$G$4,0,(COLUMN('Data BH'!E$4)-COLUMN('Data BH'!$B$4))*7,500,1),MATCH($A31,OFFSET('Raw data BH'!$B$4,0,(COLUMN('Data BH'!E$4)-COLUMN('Data BH'!$B$4))*7,500,1),0))</f>
        <v>1.287247</v>
      </c>
      <c r="F31" s="62" t="e">
        <f ca="1">INDEX(OFFSET('Raw data BH'!$G$4,0,(COLUMN('Data BH'!F$4)-COLUMN('Data BH'!$B$4))*7,500,1),MATCH($A31,OFFSET('Raw data BH'!$B$4,0,(COLUMN('Data BH'!F$4)-COLUMN('Data BH'!$B$4))*7,500,1),0))</f>
        <v>#N/A</v>
      </c>
      <c r="G31" s="62" t="e">
        <f ca="1">INDEX(OFFSET('Raw data BH'!$G$4,0,(COLUMN('Data BH'!G$4)-COLUMN('Data BH'!$B$4))*7,500,1),MATCH($A31,OFFSET('Raw data BH'!$B$4,0,(COLUMN('Data BH'!G$4)-COLUMN('Data BH'!$B$4))*7,500,1),0))</f>
        <v>#N/A</v>
      </c>
      <c r="H31" s="62">
        <f ca="1">INDEX(OFFSET('Raw data BH'!$G$4,0,(COLUMN('Data BH'!H$4)-COLUMN('Data BH'!$B$4))*7,500,1),MATCH($A31,OFFSET('Raw data BH'!$B$4,0,(COLUMN('Data BH'!H$4)-COLUMN('Data BH'!$B$4))*7,500,1),0))</f>
        <v>3.2196380000000002</v>
      </c>
      <c r="I31" s="62">
        <f ca="1">INDEX(OFFSET('Raw data BH'!$G$4,0,(COLUMN('Data BH'!I$4)-COLUMN('Data BH'!$B$4))*7,500,1),MATCH($A31,OFFSET('Raw data BH'!$B$4,0,(COLUMN('Data BH'!I$4)-COLUMN('Data BH'!$B$4))*7,500,1),0))</f>
        <v>0.84266099999999999</v>
      </c>
      <c r="J31" s="62" t="e">
        <f ca="1">INDEX(OFFSET('Raw data BH'!$G$4,0,(COLUMN('Data BH'!J$4)-COLUMN('Data BH'!$B$4))*7,500,1),MATCH($A31,OFFSET('Raw data BH'!$B$4,0,(COLUMN('Data BH'!J$4)-COLUMN('Data BH'!$B$4))*7,500,1),0))</f>
        <v>#N/A</v>
      </c>
      <c r="K31" s="62" t="e">
        <f ca="1">INDEX(OFFSET('Raw data BH'!$G$4,0,(COLUMN('Data BH'!K$4)-COLUMN('Data BH'!$B$4))*7,500,1),MATCH($A31,OFFSET('Raw data BH'!$B$4,0,(COLUMN('Data BH'!K$4)-COLUMN('Data BH'!$B$4))*7,500,1),0))</f>
        <v>#N/A</v>
      </c>
      <c r="L31" s="62" t="e">
        <f ca="1">INDEX(OFFSET('Raw data BH'!$G$4,0,(COLUMN('Data BH'!L$4)-COLUMN('Data BH'!$B$4))*7,500,1),MATCH($A31,OFFSET('Raw data BH'!$B$4,0,(COLUMN('Data BH'!L$4)-COLUMN('Data BH'!$B$4))*7,500,1),0))</f>
        <v>#N/A</v>
      </c>
      <c r="M31" s="62">
        <f ca="1">INDEX(OFFSET('Raw data BH'!$G$4,0,(COLUMN('Data BH'!M$4)-COLUMN('Data BH'!$B$4))*7,500,1),MATCH($A31,OFFSET('Raw data BH'!$B$4,0,(COLUMN('Data BH'!M$4)-COLUMN('Data BH'!$B$4))*7,500,1),0))</f>
        <v>2.2115659999999999</v>
      </c>
      <c r="N31" s="62" t="e">
        <f ca="1">INDEX(OFFSET('Raw data BH'!$G$4,0,(COLUMN('Data BH'!N$4)-COLUMN('Data BH'!$B$4))*7,500,1),MATCH($A31,OFFSET('Raw data BH'!$B$4,0,(COLUMN('Data BH'!N$4)-COLUMN('Data BH'!$B$4))*7,500,1),0))</f>
        <v>#N/A</v>
      </c>
      <c r="O31" s="62" t="e">
        <f ca="1">INDEX(OFFSET('Raw data BH'!$G$4,0,(COLUMN('Data BH'!O$4)-COLUMN('Data BH'!$B$4))*7,500,1),MATCH($A31,OFFSET('Raw data BH'!$B$4,0,(COLUMN('Data BH'!O$4)-COLUMN('Data BH'!$B$4))*7,500,1),0))</f>
        <v>#N/A</v>
      </c>
      <c r="P31" s="62"/>
      <c r="R31" s="60">
        <f t="shared" ca="1" si="2"/>
        <v>-7.8575010089398156E-2</v>
      </c>
      <c r="S31" s="60">
        <f t="shared" ca="1" si="3"/>
        <v>1.5074892049920852E-2</v>
      </c>
      <c r="T31" s="60">
        <f t="shared" ca="1" si="4"/>
        <v>5.067455183141778E-3</v>
      </c>
      <c r="U31" s="60">
        <f t="shared" ca="1" si="5"/>
        <v>1.949902861256736E-2</v>
      </c>
      <c r="V31" s="60" t="str">
        <f t="shared" ca="1" si="6"/>
        <v/>
      </c>
      <c r="W31" s="60" t="str">
        <f t="shared" ca="1" si="7"/>
        <v/>
      </c>
      <c r="X31" s="60">
        <f t="shared" ca="1" si="8"/>
        <v>-6.7358482531716946E-2</v>
      </c>
      <c r="Y31" s="60">
        <f t="shared" ca="1" si="9"/>
        <v>3.7975884143374605E-2</v>
      </c>
      <c r="Z31" s="60" t="str">
        <f t="shared" ca="1" si="10"/>
        <v/>
      </c>
      <c r="AA31" s="60" t="str">
        <f t="shared" ca="1" si="11"/>
        <v/>
      </c>
      <c r="AB31" s="60" t="str">
        <f t="shared" ca="1" si="12"/>
        <v/>
      </c>
      <c r="AC31" s="60">
        <f t="shared" ca="1" si="13"/>
        <v>8.1249449979954758E-2</v>
      </c>
      <c r="AD31" s="60" t="str">
        <f t="shared" ca="1" si="14"/>
        <v/>
      </c>
      <c r="AE31" s="60" t="str">
        <f t="shared" ca="1" si="15"/>
        <v/>
      </c>
      <c r="AF31" s="60" t="str">
        <f t="shared" si="16"/>
        <v/>
      </c>
      <c r="AG31" s="61">
        <v>6.4199999999999993E-2</v>
      </c>
    </row>
    <row r="32" spans="1:33" ht="16" hidden="1" outlineLevel="1" x14ac:dyDescent="0.2">
      <c r="A32" s="74">
        <v>31868</v>
      </c>
      <c r="B32" s="62">
        <f ca="1">INDEX(OFFSET('Raw data BH'!$G$4,0,(COLUMN('Data BH'!B$4)-COLUMN('Data BH'!$B$4))*7,500,1),MATCH($A32,OFFSET('Raw data BH'!$B$4,0,(COLUMN('Data BH'!B$4)-COLUMN('Data BH'!$B$4))*7,500,1),0))</f>
        <v>0.27772200000000002</v>
      </c>
      <c r="C32" s="62">
        <f ca="1">INDEX(OFFSET('Raw data BH'!$G$4,0,(COLUMN('Data BH'!C$4)-COLUMN('Data BH'!$B$4))*7,500,1),MATCH($A32,OFFSET('Raw data BH'!$B$4,0,(COLUMN('Data BH'!C$4)-COLUMN('Data BH'!$B$4))*7,500,1),0))</f>
        <v>2.2237809999999998</v>
      </c>
      <c r="D32" s="62">
        <f ca="1">INDEX(OFFSET('Raw data BH'!$G$4,0,(COLUMN('Data BH'!D$4)-COLUMN('Data BH'!$B$4))*7,500,1),MATCH($A32,OFFSET('Raw data BH'!$B$4,0,(COLUMN('Data BH'!D$4)-COLUMN('Data BH'!$B$4))*7,500,1),0))</f>
        <v>4.6029289999999996</v>
      </c>
      <c r="E32" s="62">
        <f ca="1">INDEX(OFFSET('Raw data BH'!$G$4,0,(COLUMN('Data BH'!E$4)-COLUMN('Data BH'!$B$4))*7,500,1),MATCH($A32,OFFSET('Raw data BH'!$B$4,0,(COLUMN('Data BH'!E$4)-COLUMN('Data BH'!$B$4))*7,500,1),0))</f>
        <v>1.206809</v>
      </c>
      <c r="F32" s="62" t="e">
        <f ca="1">INDEX(OFFSET('Raw data BH'!$G$4,0,(COLUMN('Data BH'!F$4)-COLUMN('Data BH'!$B$4))*7,500,1),MATCH($A32,OFFSET('Raw data BH'!$B$4,0,(COLUMN('Data BH'!F$4)-COLUMN('Data BH'!$B$4))*7,500,1),0))</f>
        <v>#N/A</v>
      </c>
      <c r="G32" s="62" t="e">
        <f ca="1">INDEX(OFFSET('Raw data BH'!$G$4,0,(COLUMN('Data BH'!G$4)-COLUMN('Data BH'!$B$4))*7,500,1),MATCH($A32,OFFSET('Raw data BH'!$B$4,0,(COLUMN('Data BH'!G$4)-COLUMN('Data BH'!$B$4))*7,500,1),0))</f>
        <v>#N/A</v>
      </c>
      <c r="H32" s="62">
        <f ca="1">INDEX(OFFSET('Raw data BH'!$G$4,0,(COLUMN('Data BH'!H$4)-COLUMN('Data BH'!$B$4))*7,500,1),MATCH($A32,OFFSET('Raw data BH'!$B$4,0,(COLUMN('Data BH'!H$4)-COLUMN('Data BH'!$B$4))*7,500,1),0))</f>
        <v>3.1909369999999999</v>
      </c>
      <c r="I32" s="62">
        <f ca="1">INDEX(OFFSET('Raw data BH'!$G$4,0,(COLUMN('Data BH'!I$4)-COLUMN('Data BH'!$B$4))*7,500,1),MATCH($A32,OFFSET('Raw data BH'!$B$4,0,(COLUMN('Data BH'!I$4)-COLUMN('Data BH'!$B$4))*7,500,1),0))</f>
        <v>0.83752199999999999</v>
      </c>
      <c r="J32" s="62" t="e">
        <f ca="1">INDEX(OFFSET('Raw data BH'!$G$4,0,(COLUMN('Data BH'!J$4)-COLUMN('Data BH'!$B$4))*7,500,1),MATCH($A32,OFFSET('Raw data BH'!$B$4,0,(COLUMN('Data BH'!J$4)-COLUMN('Data BH'!$B$4))*7,500,1),0))</f>
        <v>#N/A</v>
      </c>
      <c r="K32" s="62" t="e">
        <f ca="1">INDEX(OFFSET('Raw data BH'!$G$4,0,(COLUMN('Data BH'!K$4)-COLUMN('Data BH'!$B$4))*7,500,1),MATCH($A32,OFFSET('Raw data BH'!$B$4,0,(COLUMN('Data BH'!K$4)-COLUMN('Data BH'!$B$4))*7,500,1),0))</f>
        <v>#N/A</v>
      </c>
      <c r="L32" s="62" t="e">
        <f ca="1">INDEX(OFFSET('Raw data BH'!$G$4,0,(COLUMN('Data BH'!L$4)-COLUMN('Data BH'!$B$4))*7,500,1),MATCH($A32,OFFSET('Raw data BH'!$B$4,0,(COLUMN('Data BH'!L$4)-COLUMN('Data BH'!$B$4))*7,500,1),0))</f>
        <v>#N/A</v>
      </c>
      <c r="M32" s="62">
        <f ca="1">INDEX(OFFSET('Raw data BH'!$G$4,0,(COLUMN('Data BH'!M$4)-COLUMN('Data BH'!$B$4))*7,500,1),MATCH($A32,OFFSET('Raw data BH'!$B$4,0,(COLUMN('Data BH'!M$4)-COLUMN('Data BH'!$B$4))*7,500,1),0))</f>
        <v>2.0709460000000002</v>
      </c>
      <c r="N32" s="62" t="e">
        <f ca="1">INDEX(OFFSET('Raw data BH'!$G$4,0,(COLUMN('Data BH'!N$4)-COLUMN('Data BH'!$B$4))*7,500,1),MATCH($A32,OFFSET('Raw data BH'!$B$4,0,(COLUMN('Data BH'!N$4)-COLUMN('Data BH'!$B$4))*7,500,1),0))</f>
        <v>#N/A</v>
      </c>
      <c r="O32" s="62" t="e">
        <f ca="1">INDEX(OFFSET('Raw data BH'!$G$4,0,(COLUMN('Data BH'!O$4)-COLUMN('Data BH'!$B$4))*7,500,1),MATCH($A32,OFFSET('Raw data BH'!$B$4,0,(COLUMN('Data BH'!O$4)-COLUMN('Data BH'!$B$4))*7,500,1),0))</f>
        <v>#N/A</v>
      </c>
      <c r="P32" s="62"/>
      <c r="R32" s="60">
        <f t="shared" ca="1" si="2"/>
        <v>0.22868443406243366</v>
      </c>
      <c r="S32" s="60">
        <f t="shared" ca="1" si="3"/>
        <v>-5.6390064981410304E-2</v>
      </c>
      <c r="T32" s="60">
        <f t="shared" ca="1" si="4"/>
        <v>-7.9467959071190308E-2</v>
      </c>
      <c r="U32" s="60">
        <f t="shared" ca="1" si="5"/>
        <v>-6.2488395777966499E-2</v>
      </c>
      <c r="V32" s="60" t="str">
        <f t="shared" ca="1" si="6"/>
        <v/>
      </c>
      <c r="W32" s="60" t="str">
        <f t="shared" ca="1" si="7"/>
        <v/>
      </c>
      <c r="X32" s="60">
        <f t="shared" ca="1" si="8"/>
        <v>-8.9143562102323992E-3</v>
      </c>
      <c r="Y32" s="60">
        <f t="shared" ca="1" si="9"/>
        <v>-6.0985378461801965E-3</v>
      </c>
      <c r="Z32" s="60" t="str">
        <f t="shared" ca="1" si="10"/>
        <v/>
      </c>
      <c r="AA32" s="60" t="str">
        <f t="shared" ca="1" si="11"/>
        <v/>
      </c>
      <c r="AB32" s="60" t="str">
        <f t="shared" ca="1" si="12"/>
        <v/>
      </c>
      <c r="AC32" s="60">
        <f t="shared" ca="1" si="13"/>
        <v>-6.3583903894344429E-2</v>
      </c>
      <c r="AD32" s="60" t="str">
        <f t="shared" ca="1" si="14"/>
        <v/>
      </c>
      <c r="AE32" s="60" t="str">
        <f t="shared" ca="1" si="15"/>
        <v/>
      </c>
      <c r="AF32" s="60" t="str">
        <f t="shared" si="16"/>
        <v/>
      </c>
      <c r="AG32" s="61">
        <v>7.0199999999999999E-2</v>
      </c>
    </row>
    <row r="33" spans="1:33" ht="16" hidden="1" outlineLevel="1" x14ac:dyDescent="0.2">
      <c r="A33" s="74">
        <v>31898</v>
      </c>
      <c r="B33" s="62">
        <f ca="1">INDEX(OFFSET('Raw data BH'!$G$4,0,(COLUMN('Data BH'!B$4)-COLUMN('Data BH'!$B$4))*7,500,1),MATCH($A33,OFFSET('Raw data BH'!$B$4,0,(COLUMN('Data BH'!B$4)-COLUMN('Data BH'!$B$4))*7,500,1),0))</f>
        <v>0.27684599999999998</v>
      </c>
      <c r="C33" s="62">
        <f ca="1">INDEX(OFFSET('Raw data BH'!$G$4,0,(COLUMN('Data BH'!C$4)-COLUMN('Data BH'!$B$4))*7,500,1),MATCH($A33,OFFSET('Raw data BH'!$B$4,0,(COLUMN('Data BH'!C$4)-COLUMN('Data BH'!$B$4))*7,500,1),0))</f>
        <v>2.2120150000000001</v>
      </c>
      <c r="D33" s="62">
        <f ca="1">INDEX(OFFSET('Raw data BH'!$G$4,0,(COLUMN('Data BH'!D$4)-COLUMN('Data BH'!$B$4))*7,500,1),MATCH($A33,OFFSET('Raw data BH'!$B$4,0,(COLUMN('Data BH'!D$4)-COLUMN('Data BH'!$B$4))*7,500,1),0))</f>
        <v>4.5606989999999996</v>
      </c>
      <c r="E33" s="62">
        <f ca="1">INDEX(OFFSET('Raw data BH'!$G$4,0,(COLUMN('Data BH'!E$4)-COLUMN('Data BH'!$B$4))*7,500,1),MATCH($A33,OFFSET('Raw data BH'!$B$4,0,(COLUMN('Data BH'!E$4)-COLUMN('Data BH'!$B$4))*7,500,1),0))</f>
        <v>1.213886</v>
      </c>
      <c r="F33" s="62" t="e">
        <f ca="1">INDEX(OFFSET('Raw data BH'!$G$4,0,(COLUMN('Data BH'!F$4)-COLUMN('Data BH'!$B$4))*7,500,1),MATCH($A33,OFFSET('Raw data BH'!$B$4,0,(COLUMN('Data BH'!F$4)-COLUMN('Data BH'!$B$4))*7,500,1),0))</f>
        <v>#N/A</v>
      </c>
      <c r="G33" s="62" t="e">
        <f ca="1">INDEX(OFFSET('Raw data BH'!$G$4,0,(COLUMN('Data BH'!G$4)-COLUMN('Data BH'!$B$4))*7,500,1),MATCH($A33,OFFSET('Raw data BH'!$B$4,0,(COLUMN('Data BH'!G$4)-COLUMN('Data BH'!$B$4))*7,500,1),0))</f>
        <v>#N/A</v>
      </c>
      <c r="H33" s="62">
        <f ca="1">INDEX(OFFSET('Raw data BH'!$G$4,0,(COLUMN('Data BH'!H$4)-COLUMN('Data BH'!$B$4))*7,500,1),MATCH($A33,OFFSET('Raw data BH'!$B$4,0,(COLUMN('Data BH'!H$4)-COLUMN('Data BH'!$B$4))*7,500,1),0))</f>
        <v>3.227195</v>
      </c>
      <c r="I33" s="62">
        <f ca="1">INDEX(OFFSET('Raw data BH'!$G$4,0,(COLUMN('Data BH'!I$4)-COLUMN('Data BH'!$B$4))*7,500,1),MATCH($A33,OFFSET('Raw data BH'!$B$4,0,(COLUMN('Data BH'!I$4)-COLUMN('Data BH'!$B$4))*7,500,1),0))</f>
        <v>0.775864</v>
      </c>
      <c r="J33" s="62" t="e">
        <f ca="1">INDEX(OFFSET('Raw data BH'!$G$4,0,(COLUMN('Data BH'!J$4)-COLUMN('Data BH'!$B$4))*7,500,1),MATCH($A33,OFFSET('Raw data BH'!$B$4,0,(COLUMN('Data BH'!J$4)-COLUMN('Data BH'!$B$4))*7,500,1),0))</f>
        <v>#N/A</v>
      </c>
      <c r="K33" s="62" t="e">
        <f ca="1">INDEX(OFFSET('Raw data BH'!$G$4,0,(COLUMN('Data BH'!K$4)-COLUMN('Data BH'!$B$4))*7,500,1),MATCH($A33,OFFSET('Raw data BH'!$B$4,0,(COLUMN('Data BH'!K$4)-COLUMN('Data BH'!$B$4))*7,500,1),0))</f>
        <v>#N/A</v>
      </c>
      <c r="L33" s="62" t="e">
        <f ca="1">INDEX(OFFSET('Raw data BH'!$G$4,0,(COLUMN('Data BH'!L$4)-COLUMN('Data BH'!$B$4))*7,500,1),MATCH($A33,OFFSET('Raw data BH'!$B$4,0,(COLUMN('Data BH'!L$4)-COLUMN('Data BH'!$B$4))*7,500,1),0))</f>
        <v>#N/A</v>
      </c>
      <c r="M33" s="62">
        <f ca="1">INDEX(OFFSET('Raw data BH'!$G$4,0,(COLUMN('Data BH'!M$4)-COLUMN('Data BH'!$B$4))*7,500,1),MATCH($A33,OFFSET('Raw data BH'!$B$4,0,(COLUMN('Data BH'!M$4)-COLUMN('Data BH'!$B$4))*7,500,1),0))</f>
        <v>2.0517720000000002</v>
      </c>
      <c r="N33" s="62" t="e">
        <f ca="1">INDEX(OFFSET('Raw data BH'!$G$4,0,(COLUMN('Data BH'!N$4)-COLUMN('Data BH'!$B$4))*7,500,1),MATCH($A33,OFFSET('Raw data BH'!$B$4,0,(COLUMN('Data BH'!N$4)-COLUMN('Data BH'!$B$4))*7,500,1),0))</f>
        <v>#N/A</v>
      </c>
      <c r="O33" s="62" t="e">
        <f ca="1">INDEX(OFFSET('Raw data BH'!$G$4,0,(COLUMN('Data BH'!O$4)-COLUMN('Data BH'!$B$4))*7,500,1),MATCH($A33,OFFSET('Raw data BH'!$B$4,0,(COLUMN('Data BH'!O$4)-COLUMN('Data BH'!$B$4))*7,500,1),0))</f>
        <v>#N/A</v>
      </c>
      <c r="P33" s="62"/>
      <c r="R33" s="60">
        <f t="shared" ca="1" si="2"/>
        <v>-3.1542333700608216E-3</v>
      </c>
      <c r="S33" s="60">
        <f t="shared" ca="1" si="3"/>
        <v>-5.2909886360211766E-3</v>
      </c>
      <c r="T33" s="60">
        <f t="shared" ca="1" si="4"/>
        <v>-9.1745929602651266E-3</v>
      </c>
      <c r="U33" s="60">
        <f t="shared" ca="1" si="5"/>
        <v>5.8642254076659572E-3</v>
      </c>
      <c r="V33" s="60" t="str">
        <f t="shared" ca="1" si="6"/>
        <v/>
      </c>
      <c r="W33" s="60" t="str">
        <f t="shared" ca="1" si="7"/>
        <v/>
      </c>
      <c r="X33" s="60">
        <f t="shared" ca="1" si="8"/>
        <v>1.1362806598814057E-2</v>
      </c>
      <c r="Y33" s="60">
        <f t="shared" ca="1" si="9"/>
        <v>-7.3619558650399597E-2</v>
      </c>
      <c r="Z33" s="60" t="str">
        <f t="shared" ca="1" si="10"/>
        <v/>
      </c>
      <c r="AA33" s="60" t="str">
        <f t="shared" ca="1" si="11"/>
        <v/>
      </c>
      <c r="AB33" s="60" t="str">
        <f t="shared" ca="1" si="12"/>
        <v/>
      </c>
      <c r="AC33" s="60">
        <f t="shared" ca="1" si="13"/>
        <v>-9.2585707208203694E-3</v>
      </c>
      <c r="AD33" s="60" t="str">
        <f t="shared" ca="1" si="14"/>
        <v/>
      </c>
      <c r="AE33" s="60" t="str">
        <f t="shared" ca="1" si="15"/>
        <v/>
      </c>
      <c r="AF33" s="60" t="str">
        <f t="shared" si="16"/>
        <v/>
      </c>
      <c r="AG33" s="61">
        <v>7.7600000000000002E-2</v>
      </c>
    </row>
    <row r="34" spans="1:33" ht="16" hidden="1" outlineLevel="1" x14ac:dyDescent="0.2">
      <c r="A34" s="74">
        <v>31929</v>
      </c>
      <c r="B34" s="62">
        <f ca="1">INDEX(OFFSET('Raw data BH'!$G$4,0,(COLUMN('Data BH'!B$4)-COLUMN('Data BH'!$B$4))*7,500,1),MATCH($A34,OFFSET('Raw data BH'!$B$4,0,(COLUMN('Data BH'!B$4)-COLUMN('Data BH'!$B$4))*7,500,1),0))</f>
        <v>0.28428700000000001</v>
      </c>
      <c r="C34" s="62">
        <f ca="1">INDEX(OFFSET('Raw data BH'!$G$4,0,(COLUMN('Data BH'!C$4)-COLUMN('Data BH'!$B$4))*7,500,1),MATCH($A34,OFFSET('Raw data BH'!$B$4,0,(COLUMN('Data BH'!C$4)-COLUMN('Data BH'!$B$4))*7,500,1),0))</f>
        <v>2.4355699999999998</v>
      </c>
      <c r="D34" s="62">
        <f ca="1">INDEX(OFFSET('Raw data BH'!$G$4,0,(COLUMN('Data BH'!D$4)-COLUMN('Data BH'!$B$4))*7,500,1),MATCH($A34,OFFSET('Raw data BH'!$B$4,0,(COLUMN('Data BH'!D$4)-COLUMN('Data BH'!$B$4))*7,500,1),0))</f>
        <v>4.628266</v>
      </c>
      <c r="E34" s="62">
        <f ca="1">INDEX(OFFSET('Raw data BH'!$G$4,0,(COLUMN('Data BH'!E$4)-COLUMN('Data BH'!$B$4))*7,500,1),MATCH($A34,OFFSET('Raw data BH'!$B$4,0,(COLUMN('Data BH'!E$4)-COLUMN('Data BH'!$B$4))*7,500,1),0))</f>
        <v>1.2598929999999999</v>
      </c>
      <c r="F34" s="62" t="e">
        <f ca="1">INDEX(OFFSET('Raw data BH'!$G$4,0,(COLUMN('Data BH'!F$4)-COLUMN('Data BH'!$B$4))*7,500,1),MATCH($A34,OFFSET('Raw data BH'!$B$4,0,(COLUMN('Data BH'!F$4)-COLUMN('Data BH'!$B$4))*7,500,1),0))</f>
        <v>#N/A</v>
      </c>
      <c r="G34" s="62" t="e">
        <f ca="1">INDEX(OFFSET('Raw data BH'!$G$4,0,(COLUMN('Data BH'!G$4)-COLUMN('Data BH'!$B$4))*7,500,1),MATCH($A34,OFFSET('Raw data BH'!$B$4,0,(COLUMN('Data BH'!G$4)-COLUMN('Data BH'!$B$4))*7,500,1),0))</f>
        <v>#N/A</v>
      </c>
      <c r="H34" s="62">
        <f ca="1">INDEX(OFFSET('Raw data BH'!$G$4,0,(COLUMN('Data BH'!H$4)-COLUMN('Data BH'!$B$4))*7,500,1),MATCH($A34,OFFSET('Raw data BH'!$B$4,0,(COLUMN('Data BH'!H$4)-COLUMN('Data BH'!$B$4))*7,500,1),0))</f>
        <v>3.2936740000000002</v>
      </c>
      <c r="I34" s="62">
        <f ca="1">INDEX(OFFSET('Raw data BH'!$G$4,0,(COLUMN('Data BH'!I$4)-COLUMN('Data BH'!$B$4))*7,500,1),MATCH($A34,OFFSET('Raw data BH'!$B$4,0,(COLUMN('Data BH'!I$4)-COLUMN('Data BH'!$B$4))*7,500,1),0))</f>
        <v>0.81183099999999997</v>
      </c>
      <c r="J34" s="62" t="e">
        <f ca="1">INDEX(OFFSET('Raw data BH'!$G$4,0,(COLUMN('Data BH'!J$4)-COLUMN('Data BH'!$B$4))*7,500,1),MATCH($A34,OFFSET('Raw data BH'!$B$4,0,(COLUMN('Data BH'!J$4)-COLUMN('Data BH'!$B$4))*7,500,1),0))</f>
        <v>#N/A</v>
      </c>
      <c r="K34" s="62" t="e">
        <f ca="1">INDEX(OFFSET('Raw data BH'!$G$4,0,(COLUMN('Data BH'!K$4)-COLUMN('Data BH'!$B$4))*7,500,1),MATCH($A34,OFFSET('Raw data BH'!$B$4,0,(COLUMN('Data BH'!K$4)-COLUMN('Data BH'!$B$4))*7,500,1),0))</f>
        <v>#N/A</v>
      </c>
      <c r="L34" s="62" t="e">
        <f ca="1">INDEX(OFFSET('Raw data BH'!$G$4,0,(COLUMN('Data BH'!L$4)-COLUMN('Data BH'!$B$4))*7,500,1),MATCH($A34,OFFSET('Raw data BH'!$B$4,0,(COLUMN('Data BH'!L$4)-COLUMN('Data BH'!$B$4))*7,500,1),0))</f>
        <v>#N/A</v>
      </c>
      <c r="M34" s="62">
        <f ca="1">INDEX(OFFSET('Raw data BH'!$G$4,0,(COLUMN('Data BH'!M$4)-COLUMN('Data BH'!$B$4))*7,500,1),MATCH($A34,OFFSET('Raw data BH'!$B$4,0,(COLUMN('Data BH'!M$4)-COLUMN('Data BH'!$B$4))*7,500,1),0))</f>
        <v>2.224351</v>
      </c>
      <c r="N34" s="62" t="e">
        <f ca="1">INDEX(OFFSET('Raw data BH'!$G$4,0,(COLUMN('Data BH'!N$4)-COLUMN('Data BH'!$B$4))*7,500,1),MATCH($A34,OFFSET('Raw data BH'!$B$4,0,(COLUMN('Data BH'!N$4)-COLUMN('Data BH'!$B$4))*7,500,1),0))</f>
        <v>#N/A</v>
      </c>
      <c r="O34" s="62" t="e">
        <f ca="1">INDEX(OFFSET('Raw data BH'!$G$4,0,(COLUMN('Data BH'!O$4)-COLUMN('Data BH'!$B$4))*7,500,1),MATCH($A34,OFFSET('Raw data BH'!$B$4,0,(COLUMN('Data BH'!O$4)-COLUMN('Data BH'!$B$4))*7,500,1),0))</f>
        <v>#N/A</v>
      </c>
      <c r="P34" s="62"/>
      <c r="R34" s="60">
        <f t="shared" ca="1" si="2"/>
        <v>2.6877758753964365E-2</v>
      </c>
      <c r="S34" s="60">
        <f t="shared" ca="1" si="3"/>
        <v>0.10106396204365686</v>
      </c>
      <c r="T34" s="60">
        <f t="shared" ca="1" si="4"/>
        <v>1.4815053569639192E-2</v>
      </c>
      <c r="U34" s="60">
        <f t="shared" ca="1" si="5"/>
        <v>3.7900593630703305E-2</v>
      </c>
      <c r="V34" s="60" t="str">
        <f t="shared" ca="1" si="6"/>
        <v/>
      </c>
      <c r="W34" s="60" t="str">
        <f t="shared" ca="1" si="7"/>
        <v/>
      </c>
      <c r="X34" s="60">
        <f t="shared" ca="1" si="8"/>
        <v>2.0599622892325975E-2</v>
      </c>
      <c r="Y34" s="60">
        <f t="shared" ca="1" si="9"/>
        <v>4.6357351288370152E-2</v>
      </c>
      <c r="Z34" s="60" t="str">
        <f t="shared" ca="1" si="10"/>
        <v/>
      </c>
      <c r="AA34" s="60" t="str">
        <f t="shared" ca="1" si="11"/>
        <v/>
      </c>
      <c r="AB34" s="60" t="str">
        <f t="shared" ca="1" si="12"/>
        <v/>
      </c>
      <c r="AC34" s="60">
        <f t="shared" ca="1" si="13"/>
        <v>8.4112172307644117E-2</v>
      </c>
      <c r="AD34" s="60" t="str">
        <f t="shared" ca="1" si="14"/>
        <v/>
      </c>
      <c r="AE34" s="60" t="str">
        <f t="shared" ca="1" si="15"/>
        <v/>
      </c>
      <c r="AF34" s="60" t="str">
        <f t="shared" si="16"/>
        <v/>
      </c>
      <c r="AG34" s="61">
        <v>7.5700000000000003E-2</v>
      </c>
    </row>
    <row r="35" spans="1:33" ht="16" hidden="1" outlineLevel="1" x14ac:dyDescent="0.2">
      <c r="A35" s="74">
        <v>31959</v>
      </c>
      <c r="B35" s="62">
        <f ca="1">INDEX(OFFSET('Raw data BH'!$G$4,0,(COLUMN('Data BH'!B$4)-COLUMN('Data BH'!$B$4))*7,500,1),MATCH($A35,OFFSET('Raw data BH'!$B$4,0,(COLUMN('Data BH'!B$4)-COLUMN('Data BH'!$B$4))*7,500,1),0))</f>
        <v>0.28955199999999998</v>
      </c>
      <c r="C35" s="62">
        <f ca="1">INDEX(OFFSET('Raw data BH'!$G$4,0,(COLUMN('Data BH'!C$4)-COLUMN('Data BH'!$B$4))*7,500,1),MATCH($A35,OFFSET('Raw data BH'!$B$4,0,(COLUMN('Data BH'!C$4)-COLUMN('Data BH'!$B$4))*7,500,1),0))</f>
        <v>2.3625539999999998</v>
      </c>
      <c r="D35" s="62">
        <f ca="1">INDEX(OFFSET('Raw data BH'!$G$4,0,(COLUMN('Data BH'!D$4)-COLUMN('Data BH'!$B$4))*7,500,1),MATCH($A35,OFFSET('Raw data BH'!$B$4,0,(COLUMN('Data BH'!D$4)-COLUMN('Data BH'!$B$4))*7,500,1),0))</f>
        <v>5.0091510000000001</v>
      </c>
      <c r="E35" s="62">
        <f ca="1">INDEX(OFFSET('Raw data BH'!$G$4,0,(COLUMN('Data BH'!E$4)-COLUMN('Data BH'!$B$4))*7,500,1),MATCH($A35,OFFSET('Raw data BH'!$B$4,0,(COLUMN('Data BH'!E$4)-COLUMN('Data BH'!$B$4))*7,500,1),0))</f>
        <v>1.357105</v>
      </c>
      <c r="F35" s="62" t="e">
        <f ca="1">INDEX(OFFSET('Raw data BH'!$G$4,0,(COLUMN('Data BH'!F$4)-COLUMN('Data BH'!$B$4))*7,500,1),MATCH($A35,OFFSET('Raw data BH'!$B$4,0,(COLUMN('Data BH'!F$4)-COLUMN('Data BH'!$B$4))*7,500,1),0))</f>
        <v>#N/A</v>
      </c>
      <c r="G35" s="62" t="e">
        <f ca="1">INDEX(OFFSET('Raw data BH'!$G$4,0,(COLUMN('Data BH'!G$4)-COLUMN('Data BH'!$B$4))*7,500,1),MATCH($A35,OFFSET('Raw data BH'!$B$4,0,(COLUMN('Data BH'!G$4)-COLUMN('Data BH'!$B$4))*7,500,1),0))</f>
        <v>#N/A</v>
      </c>
      <c r="H35" s="62">
        <f ca="1">INDEX(OFFSET('Raw data BH'!$G$4,0,(COLUMN('Data BH'!H$4)-COLUMN('Data BH'!$B$4))*7,500,1),MATCH($A35,OFFSET('Raw data BH'!$B$4,0,(COLUMN('Data BH'!H$4)-COLUMN('Data BH'!$B$4))*7,500,1),0))</f>
        <v>3.3447040000000001</v>
      </c>
      <c r="I35" s="62">
        <f ca="1">INDEX(OFFSET('Raw data BH'!$G$4,0,(COLUMN('Data BH'!I$4)-COLUMN('Data BH'!$B$4))*7,500,1),MATCH($A35,OFFSET('Raw data BH'!$B$4,0,(COLUMN('Data BH'!I$4)-COLUMN('Data BH'!$B$4))*7,500,1),0))</f>
        <v>0.87092099999999995</v>
      </c>
      <c r="J35" s="62" t="e">
        <f ca="1">INDEX(OFFSET('Raw data BH'!$G$4,0,(COLUMN('Data BH'!J$4)-COLUMN('Data BH'!$B$4))*7,500,1),MATCH($A35,OFFSET('Raw data BH'!$B$4,0,(COLUMN('Data BH'!J$4)-COLUMN('Data BH'!$B$4))*7,500,1),0))</f>
        <v>#N/A</v>
      </c>
      <c r="K35" s="62" t="e">
        <f ca="1">INDEX(OFFSET('Raw data BH'!$G$4,0,(COLUMN('Data BH'!K$4)-COLUMN('Data BH'!$B$4))*7,500,1),MATCH($A35,OFFSET('Raw data BH'!$B$4,0,(COLUMN('Data BH'!K$4)-COLUMN('Data BH'!$B$4))*7,500,1),0))</f>
        <v>#N/A</v>
      </c>
      <c r="L35" s="62" t="e">
        <f ca="1">INDEX(OFFSET('Raw data BH'!$G$4,0,(COLUMN('Data BH'!L$4)-COLUMN('Data BH'!$B$4))*7,500,1),MATCH($A35,OFFSET('Raw data BH'!$B$4,0,(COLUMN('Data BH'!L$4)-COLUMN('Data BH'!$B$4))*7,500,1),0))</f>
        <v>#N/A</v>
      </c>
      <c r="M35" s="62">
        <f ca="1">INDEX(OFFSET('Raw data BH'!$G$4,0,(COLUMN('Data BH'!M$4)-COLUMN('Data BH'!$B$4))*7,500,1),MATCH($A35,OFFSET('Raw data BH'!$B$4,0,(COLUMN('Data BH'!M$4)-COLUMN('Data BH'!$B$4))*7,500,1),0))</f>
        <v>2.1476489999999999</v>
      </c>
      <c r="N35" s="62" t="e">
        <f ca="1">INDEX(OFFSET('Raw data BH'!$G$4,0,(COLUMN('Data BH'!N$4)-COLUMN('Data BH'!$B$4))*7,500,1),MATCH($A35,OFFSET('Raw data BH'!$B$4,0,(COLUMN('Data BH'!N$4)-COLUMN('Data BH'!$B$4))*7,500,1),0))</f>
        <v>#N/A</v>
      </c>
      <c r="O35" s="62" t="e">
        <f ca="1">INDEX(OFFSET('Raw data BH'!$G$4,0,(COLUMN('Data BH'!O$4)-COLUMN('Data BH'!$B$4))*7,500,1),MATCH($A35,OFFSET('Raw data BH'!$B$4,0,(COLUMN('Data BH'!O$4)-COLUMN('Data BH'!$B$4))*7,500,1),0))</f>
        <v>#N/A</v>
      </c>
      <c r="P35" s="62"/>
      <c r="R35" s="60">
        <f t="shared" ca="1" si="2"/>
        <v>1.8520016743642786E-2</v>
      </c>
      <c r="S35" s="60">
        <f t="shared" ca="1" si="3"/>
        <v>-2.9979019285013342E-2</v>
      </c>
      <c r="T35" s="60">
        <f t="shared" ca="1" si="4"/>
        <v>8.2295399616184595E-2</v>
      </c>
      <c r="U35" s="60">
        <f t="shared" ca="1" si="5"/>
        <v>7.7158933337989843E-2</v>
      </c>
      <c r="V35" s="60" t="str">
        <f t="shared" ca="1" si="6"/>
        <v/>
      </c>
      <c r="W35" s="60" t="str">
        <f t="shared" ca="1" si="7"/>
        <v/>
      </c>
      <c r="X35" s="60">
        <f t="shared" ca="1" si="8"/>
        <v>1.549333662044261E-2</v>
      </c>
      <c r="Y35" s="60">
        <f t="shared" ca="1" si="9"/>
        <v>7.2786084788582839E-2</v>
      </c>
      <c r="Z35" s="60" t="str">
        <f t="shared" ca="1" si="10"/>
        <v/>
      </c>
      <c r="AA35" s="60" t="str">
        <f t="shared" ca="1" si="11"/>
        <v/>
      </c>
      <c r="AB35" s="60" t="str">
        <f t="shared" ca="1" si="12"/>
        <v/>
      </c>
      <c r="AC35" s="60">
        <f t="shared" ca="1" si="13"/>
        <v>-3.4482867137425766E-2</v>
      </c>
      <c r="AD35" s="60" t="str">
        <f t="shared" ca="1" si="14"/>
        <v/>
      </c>
      <c r="AE35" s="60" t="str">
        <f t="shared" ca="1" si="15"/>
        <v/>
      </c>
      <c r="AF35" s="60" t="str">
        <f t="shared" si="16"/>
        <v/>
      </c>
      <c r="AG35" s="61">
        <v>7.4400000000000008E-2</v>
      </c>
    </row>
    <row r="36" spans="1:33" ht="16" hidden="1" outlineLevel="1" x14ac:dyDescent="0.2">
      <c r="A36" s="74">
        <v>31990</v>
      </c>
      <c r="B36" s="62">
        <f ca="1">INDEX(OFFSET('Raw data BH'!$G$4,0,(COLUMN('Data BH'!B$4)-COLUMN('Data BH'!$B$4))*7,500,1),MATCH($A36,OFFSET('Raw data BH'!$B$4,0,(COLUMN('Data BH'!B$4)-COLUMN('Data BH'!$B$4))*7,500,1),0))</f>
        <v>0.37904900000000002</v>
      </c>
      <c r="C36" s="62">
        <f ca="1">INDEX(OFFSET('Raw data BH'!$G$4,0,(COLUMN('Data BH'!C$4)-COLUMN('Data BH'!$B$4))*7,500,1),MATCH($A36,OFFSET('Raw data BH'!$B$4,0,(COLUMN('Data BH'!C$4)-COLUMN('Data BH'!$B$4))*7,500,1),0))</f>
        <v>2.588123</v>
      </c>
      <c r="D36" s="62">
        <f ca="1">INDEX(OFFSET('Raw data BH'!$G$4,0,(COLUMN('Data BH'!D$4)-COLUMN('Data BH'!$B$4))*7,500,1),MATCH($A36,OFFSET('Raw data BH'!$B$4,0,(COLUMN('Data BH'!D$4)-COLUMN('Data BH'!$B$4))*7,500,1),0))</f>
        <v>5.0431109999999997</v>
      </c>
      <c r="E36" s="62">
        <f ca="1">INDEX(OFFSET('Raw data BH'!$G$4,0,(COLUMN('Data BH'!E$4)-COLUMN('Data BH'!$B$4))*7,500,1),MATCH($A36,OFFSET('Raw data BH'!$B$4,0,(COLUMN('Data BH'!E$4)-COLUMN('Data BH'!$B$4))*7,500,1),0))</f>
        <v>1.4425920000000001</v>
      </c>
      <c r="F36" s="62" t="e">
        <f ca="1">INDEX(OFFSET('Raw data BH'!$G$4,0,(COLUMN('Data BH'!F$4)-COLUMN('Data BH'!$B$4))*7,500,1),MATCH($A36,OFFSET('Raw data BH'!$B$4,0,(COLUMN('Data BH'!F$4)-COLUMN('Data BH'!$B$4))*7,500,1),0))</f>
        <v>#N/A</v>
      </c>
      <c r="G36" s="62" t="e">
        <f ca="1">INDEX(OFFSET('Raw data BH'!$G$4,0,(COLUMN('Data BH'!G$4)-COLUMN('Data BH'!$B$4))*7,500,1),MATCH($A36,OFFSET('Raw data BH'!$B$4,0,(COLUMN('Data BH'!G$4)-COLUMN('Data BH'!$B$4))*7,500,1),0))</f>
        <v>#N/A</v>
      </c>
      <c r="H36" s="62">
        <f ca="1">INDEX(OFFSET('Raw data BH'!$G$4,0,(COLUMN('Data BH'!H$4)-COLUMN('Data BH'!$B$4))*7,500,1),MATCH($A36,OFFSET('Raw data BH'!$B$4,0,(COLUMN('Data BH'!H$4)-COLUMN('Data BH'!$B$4))*7,500,1),0))</f>
        <v>3.7000009999999999</v>
      </c>
      <c r="I36" s="62">
        <f ca="1">INDEX(OFFSET('Raw data BH'!$G$4,0,(COLUMN('Data BH'!I$4)-COLUMN('Data BH'!$B$4))*7,500,1),MATCH($A36,OFFSET('Raw data BH'!$B$4,0,(COLUMN('Data BH'!I$4)-COLUMN('Data BH'!$B$4))*7,500,1),0))</f>
        <v>0.91973300000000002</v>
      </c>
      <c r="J36" s="62" t="e">
        <f ca="1">INDEX(OFFSET('Raw data BH'!$G$4,0,(COLUMN('Data BH'!J$4)-COLUMN('Data BH'!$B$4))*7,500,1),MATCH($A36,OFFSET('Raw data BH'!$B$4,0,(COLUMN('Data BH'!J$4)-COLUMN('Data BH'!$B$4))*7,500,1),0))</f>
        <v>#N/A</v>
      </c>
      <c r="K36" s="62" t="e">
        <f ca="1">INDEX(OFFSET('Raw data BH'!$G$4,0,(COLUMN('Data BH'!K$4)-COLUMN('Data BH'!$B$4))*7,500,1),MATCH($A36,OFFSET('Raw data BH'!$B$4,0,(COLUMN('Data BH'!K$4)-COLUMN('Data BH'!$B$4))*7,500,1),0))</f>
        <v>#N/A</v>
      </c>
      <c r="L36" s="62" t="e">
        <f ca="1">INDEX(OFFSET('Raw data BH'!$G$4,0,(COLUMN('Data BH'!L$4)-COLUMN('Data BH'!$B$4))*7,500,1),MATCH($A36,OFFSET('Raw data BH'!$B$4,0,(COLUMN('Data BH'!L$4)-COLUMN('Data BH'!$B$4))*7,500,1),0))</f>
        <v>#N/A</v>
      </c>
      <c r="M36" s="62">
        <f ca="1">INDEX(OFFSET('Raw data BH'!$G$4,0,(COLUMN('Data BH'!M$4)-COLUMN('Data BH'!$B$4))*7,500,1),MATCH($A36,OFFSET('Raw data BH'!$B$4,0,(COLUMN('Data BH'!M$4)-COLUMN('Data BH'!$B$4))*7,500,1),0))</f>
        <v>2.224351</v>
      </c>
      <c r="N36" s="62" t="e">
        <f ca="1">INDEX(OFFSET('Raw data BH'!$G$4,0,(COLUMN('Data BH'!N$4)-COLUMN('Data BH'!$B$4))*7,500,1),MATCH($A36,OFFSET('Raw data BH'!$B$4,0,(COLUMN('Data BH'!N$4)-COLUMN('Data BH'!$B$4))*7,500,1),0))</f>
        <v>#N/A</v>
      </c>
      <c r="O36" s="62" t="e">
        <f ca="1">INDEX(OFFSET('Raw data BH'!$G$4,0,(COLUMN('Data BH'!O$4)-COLUMN('Data BH'!$B$4))*7,500,1),MATCH($A36,OFFSET('Raw data BH'!$B$4,0,(COLUMN('Data BH'!O$4)-COLUMN('Data BH'!$B$4))*7,500,1),0))</f>
        <v>#N/A</v>
      </c>
      <c r="P36" s="62"/>
      <c r="R36" s="60">
        <f t="shared" ca="1" si="2"/>
        <v>0.30908783223738756</v>
      </c>
      <c r="S36" s="60">
        <f t="shared" ca="1" si="3"/>
        <v>9.5476759473011041E-2</v>
      </c>
      <c r="T36" s="60">
        <f t="shared" ca="1" si="4"/>
        <v>6.7795919907385205E-3</v>
      </c>
      <c r="U36" s="60">
        <f t="shared" ca="1" si="5"/>
        <v>6.2992178202865734E-2</v>
      </c>
      <c r="V36" s="60" t="str">
        <f t="shared" ca="1" si="6"/>
        <v/>
      </c>
      <c r="W36" s="60" t="str">
        <f t="shared" ca="1" si="7"/>
        <v/>
      </c>
      <c r="X36" s="60">
        <f t="shared" ca="1" si="8"/>
        <v>0.10622673934674043</v>
      </c>
      <c r="Y36" s="60">
        <f t="shared" ca="1" si="9"/>
        <v>5.6046415231691515E-2</v>
      </c>
      <c r="Z36" s="60" t="str">
        <f t="shared" ca="1" si="10"/>
        <v/>
      </c>
      <c r="AA36" s="60" t="str">
        <f t="shared" ca="1" si="11"/>
        <v/>
      </c>
      <c r="AB36" s="60" t="str">
        <f t="shared" ca="1" si="12"/>
        <v/>
      </c>
      <c r="AC36" s="60">
        <f t="shared" ca="1" si="13"/>
        <v>3.5714402120644584E-2</v>
      </c>
      <c r="AD36" s="60" t="str">
        <f t="shared" ca="1" si="14"/>
        <v/>
      </c>
      <c r="AE36" s="60" t="str">
        <f t="shared" ca="1" si="15"/>
        <v/>
      </c>
      <c r="AF36" s="60" t="str">
        <f t="shared" si="16"/>
        <v/>
      </c>
      <c r="AG36" s="61">
        <v>7.7499999999999999E-2</v>
      </c>
    </row>
    <row r="37" spans="1:33" ht="16" hidden="1" outlineLevel="1" x14ac:dyDescent="0.2">
      <c r="A37" s="74">
        <v>32021</v>
      </c>
      <c r="B37" s="62">
        <f ca="1">INDEX(OFFSET('Raw data BH'!$G$4,0,(COLUMN('Data BH'!B$4)-COLUMN('Data BH'!$B$4))*7,500,1),MATCH($A37,OFFSET('Raw data BH'!$B$4,0,(COLUMN('Data BH'!B$4)-COLUMN('Data BH'!$B$4))*7,500,1),0))</f>
        <v>0.39711000000000002</v>
      </c>
      <c r="C37" s="62">
        <f ca="1">INDEX(OFFSET('Raw data BH'!$G$4,0,(COLUMN('Data BH'!C$4)-COLUMN('Data BH'!$B$4))*7,500,1),MATCH($A37,OFFSET('Raw data BH'!$B$4,0,(COLUMN('Data BH'!C$4)-COLUMN('Data BH'!$B$4))*7,500,1),0))</f>
        <v>2.3327969999999998</v>
      </c>
      <c r="D37" s="62">
        <f ca="1">INDEX(OFFSET('Raw data BH'!$G$4,0,(COLUMN('Data BH'!D$4)-COLUMN('Data BH'!$B$4))*7,500,1),MATCH($A37,OFFSET('Raw data BH'!$B$4,0,(COLUMN('Data BH'!D$4)-COLUMN('Data BH'!$B$4))*7,500,1),0))</f>
        <v>4.8733089999999999</v>
      </c>
      <c r="E37" s="62">
        <f ca="1">INDEX(OFFSET('Raw data BH'!$G$4,0,(COLUMN('Data BH'!E$4)-COLUMN('Data BH'!$B$4))*7,500,1),MATCH($A37,OFFSET('Raw data BH'!$B$4,0,(COLUMN('Data BH'!E$4)-COLUMN('Data BH'!$B$4))*7,500,1),0))</f>
        <v>1.378477</v>
      </c>
      <c r="F37" s="62" t="e">
        <f ca="1">INDEX(OFFSET('Raw data BH'!$G$4,0,(COLUMN('Data BH'!F$4)-COLUMN('Data BH'!$B$4))*7,500,1),MATCH($A37,OFFSET('Raw data BH'!$B$4,0,(COLUMN('Data BH'!F$4)-COLUMN('Data BH'!$B$4))*7,500,1),0))</f>
        <v>#N/A</v>
      </c>
      <c r="G37" s="62" t="e">
        <f ca="1">INDEX(OFFSET('Raw data BH'!$G$4,0,(COLUMN('Data BH'!G$4)-COLUMN('Data BH'!$B$4))*7,500,1),MATCH($A37,OFFSET('Raw data BH'!$B$4,0,(COLUMN('Data BH'!G$4)-COLUMN('Data BH'!$B$4))*7,500,1),0))</f>
        <v>#N/A</v>
      </c>
      <c r="H37" s="62">
        <f ca="1">INDEX(OFFSET('Raw data BH'!$G$4,0,(COLUMN('Data BH'!H$4)-COLUMN('Data BH'!$B$4))*7,500,1),MATCH($A37,OFFSET('Raw data BH'!$B$4,0,(COLUMN('Data BH'!H$4)-COLUMN('Data BH'!$B$4))*7,500,1),0))</f>
        <v>3.755134</v>
      </c>
      <c r="I37" s="62">
        <f ca="1">INDEX(OFFSET('Raw data BH'!$G$4,0,(COLUMN('Data BH'!I$4)-COLUMN('Data BH'!$B$4))*7,500,1),MATCH($A37,OFFSET('Raw data BH'!$B$4,0,(COLUMN('Data BH'!I$4)-COLUMN('Data BH'!$B$4))*7,500,1),0))</f>
        <v>0.98139100000000001</v>
      </c>
      <c r="J37" s="62" t="e">
        <f ca="1">INDEX(OFFSET('Raw data BH'!$G$4,0,(COLUMN('Data BH'!J$4)-COLUMN('Data BH'!$B$4))*7,500,1),MATCH($A37,OFFSET('Raw data BH'!$B$4,0,(COLUMN('Data BH'!J$4)-COLUMN('Data BH'!$B$4))*7,500,1),0))</f>
        <v>#N/A</v>
      </c>
      <c r="K37" s="62" t="e">
        <f ca="1">INDEX(OFFSET('Raw data BH'!$G$4,0,(COLUMN('Data BH'!K$4)-COLUMN('Data BH'!$B$4))*7,500,1),MATCH($A37,OFFSET('Raw data BH'!$B$4,0,(COLUMN('Data BH'!K$4)-COLUMN('Data BH'!$B$4))*7,500,1),0))</f>
        <v>#N/A</v>
      </c>
      <c r="L37" s="62" t="e">
        <f ca="1">INDEX(OFFSET('Raw data BH'!$G$4,0,(COLUMN('Data BH'!L$4)-COLUMN('Data BH'!$B$4))*7,500,1),MATCH($A37,OFFSET('Raw data BH'!$B$4,0,(COLUMN('Data BH'!L$4)-COLUMN('Data BH'!$B$4))*7,500,1),0))</f>
        <v>#N/A</v>
      </c>
      <c r="M37" s="62">
        <f ca="1">INDEX(OFFSET('Raw data BH'!$G$4,0,(COLUMN('Data BH'!M$4)-COLUMN('Data BH'!$B$4))*7,500,1),MATCH($A37,OFFSET('Raw data BH'!$B$4,0,(COLUMN('Data BH'!M$4)-COLUMN('Data BH'!$B$4))*7,500,1),0))</f>
        <v>2.096514</v>
      </c>
      <c r="N37" s="62" t="e">
        <f ca="1">INDEX(OFFSET('Raw data BH'!$G$4,0,(COLUMN('Data BH'!N$4)-COLUMN('Data BH'!$B$4))*7,500,1),MATCH($A37,OFFSET('Raw data BH'!$B$4,0,(COLUMN('Data BH'!N$4)-COLUMN('Data BH'!$B$4))*7,500,1),0))</f>
        <v>#N/A</v>
      </c>
      <c r="O37" s="62" t="e">
        <f ca="1">INDEX(OFFSET('Raw data BH'!$G$4,0,(COLUMN('Data BH'!O$4)-COLUMN('Data BH'!$B$4))*7,500,1),MATCH($A37,OFFSET('Raw data BH'!$B$4,0,(COLUMN('Data BH'!O$4)-COLUMN('Data BH'!$B$4))*7,500,1),0))</f>
        <v>#N/A</v>
      </c>
      <c r="P37" s="62"/>
      <c r="R37" s="60">
        <f t="shared" ca="1" si="2"/>
        <v>4.7648193241506931E-2</v>
      </c>
      <c r="S37" s="60">
        <f t="shared" ca="1" si="3"/>
        <v>-9.8652962011465561E-2</v>
      </c>
      <c r="T37" s="60">
        <f t="shared" ca="1" si="4"/>
        <v>-3.3670089752139032E-2</v>
      </c>
      <c r="U37" s="60">
        <f t="shared" ca="1" si="5"/>
        <v>-4.4444305805106499E-2</v>
      </c>
      <c r="V37" s="60" t="str">
        <f t="shared" ca="1" si="6"/>
        <v/>
      </c>
      <c r="W37" s="60" t="str">
        <f t="shared" ca="1" si="7"/>
        <v/>
      </c>
      <c r="X37" s="60">
        <f t="shared" ca="1" si="8"/>
        <v>1.4900806783565868E-2</v>
      </c>
      <c r="Y37" s="60">
        <f t="shared" ca="1" si="9"/>
        <v>6.7039021107212715E-2</v>
      </c>
      <c r="Z37" s="60" t="str">
        <f t="shared" ca="1" si="10"/>
        <v/>
      </c>
      <c r="AA37" s="60" t="str">
        <f t="shared" ca="1" si="11"/>
        <v/>
      </c>
      <c r="AB37" s="60" t="str">
        <f t="shared" ca="1" si="12"/>
        <v/>
      </c>
      <c r="AC37" s="60">
        <f t="shared" ca="1" si="13"/>
        <v>-5.7471595085487825E-2</v>
      </c>
      <c r="AD37" s="60" t="str">
        <f t="shared" ca="1" si="14"/>
        <v/>
      </c>
      <c r="AE37" s="60" t="str">
        <f t="shared" ca="1" si="15"/>
        <v/>
      </c>
      <c r="AF37" s="60" t="str">
        <f t="shared" si="16"/>
        <v/>
      </c>
      <c r="AG37" s="61">
        <v>8.3400000000000002E-2</v>
      </c>
    </row>
    <row r="38" spans="1:33" ht="16" hidden="1" outlineLevel="1" x14ac:dyDescent="0.2">
      <c r="A38" s="74">
        <v>32051</v>
      </c>
      <c r="B38" s="62">
        <f ca="1">INDEX(OFFSET('Raw data BH'!$G$4,0,(COLUMN('Data BH'!B$4)-COLUMN('Data BH'!$B$4))*7,500,1),MATCH($A38,OFFSET('Raw data BH'!$B$4,0,(COLUMN('Data BH'!B$4)-COLUMN('Data BH'!$B$4))*7,500,1),0))</f>
        <v>0.271476</v>
      </c>
      <c r="C38" s="62">
        <f ca="1">INDEX(OFFSET('Raw data BH'!$G$4,0,(COLUMN('Data BH'!C$4)-COLUMN('Data BH'!$B$4))*7,500,1),MATCH($A38,OFFSET('Raw data BH'!$B$4,0,(COLUMN('Data BH'!C$4)-COLUMN('Data BH'!$B$4))*7,500,1),0))</f>
        <v>1.75857</v>
      </c>
      <c r="D38" s="62">
        <f ca="1">INDEX(OFFSET('Raw data BH'!$G$4,0,(COLUMN('Data BH'!D$4)-COLUMN('Data BH'!$B$4))*7,500,1),MATCH($A38,OFFSET('Raw data BH'!$B$4,0,(COLUMN('Data BH'!D$4)-COLUMN('Data BH'!$B$4))*7,500,1),0))</f>
        <v>3.3095539999999999</v>
      </c>
      <c r="E38" s="62">
        <f ca="1">INDEX(OFFSET('Raw data BH'!$G$4,0,(COLUMN('Data BH'!E$4)-COLUMN('Data BH'!$B$4))*7,500,1),MATCH($A38,OFFSET('Raw data BH'!$B$4,0,(COLUMN('Data BH'!E$4)-COLUMN('Data BH'!$B$4))*7,500,1),0))</f>
        <v>1.1821660000000001</v>
      </c>
      <c r="F38" s="62" t="e">
        <f ca="1">INDEX(OFFSET('Raw data BH'!$G$4,0,(COLUMN('Data BH'!F$4)-COLUMN('Data BH'!$B$4))*7,500,1),MATCH($A38,OFFSET('Raw data BH'!$B$4,0,(COLUMN('Data BH'!F$4)-COLUMN('Data BH'!$B$4))*7,500,1),0))</f>
        <v>#N/A</v>
      </c>
      <c r="G38" s="62" t="e">
        <f ca="1">INDEX(OFFSET('Raw data BH'!$G$4,0,(COLUMN('Data BH'!G$4)-COLUMN('Data BH'!$B$4))*7,500,1),MATCH($A38,OFFSET('Raw data BH'!$B$4,0,(COLUMN('Data BH'!G$4)-COLUMN('Data BH'!$B$4))*7,500,1),0))</f>
        <v>#N/A</v>
      </c>
      <c r="H38" s="62">
        <f ca="1">INDEX(OFFSET('Raw data BH'!$G$4,0,(COLUMN('Data BH'!H$4)-COLUMN('Data BH'!$B$4))*7,500,1),MATCH($A38,OFFSET('Raw data BH'!$B$4,0,(COLUMN('Data BH'!H$4)-COLUMN('Data BH'!$B$4))*7,500,1),0))</f>
        <v>3.578014</v>
      </c>
      <c r="I38" s="62">
        <f ca="1">INDEX(OFFSET('Raw data BH'!$G$4,0,(COLUMN('Data BH'!I$4)-COLUMN('Data BH'!$B$4))*7,500,1),MATCH($A38,OFFSET('Raw data BH'!$B$4,0,(COLUMN('Data BH'!I$4)-COLUMN('Data BH'!$B$4))*7,500,1),0))</f>
        <v>0.72448199999999996</v>
      </c>
      <c r="J38" s="62" t="e">
        <f ca="1">INDEX(OFFSET('Raw data BH'!$G$4,0,(COLUMN('Data BH'!J$4)-COLUMN('Data BH'!$B$4))*7,500,1),MATCH($A38,OFFSET('Raw data BH'!$B$4,0,(COLUMN('Data BH'!J$4)-COLUMN('Data BH'!$B$4))*7,500,1),0))</f>
        <v>#N/A</v>
      </c>
      <c r="K38" s="62" t="e">
        <f ca="1">INDEX(OFFSET('Raw data BH'!$G$4,0,(COLUMN('Data BH'!K$4)-COLUMN('Data BH'!$B$4))*7,500,1),MATCH($A38,OFFSET('Raw data BH'!$B$4,0,(COLUMN('Data BH'!K$4)-COLUMN('Data BH'!$B$4))*7,500,1),0))</f>
        <v>#N/A</v>
      </c>
      <c r="L38" s="62" t="e">
        <f ca="1">INDEX(OFFSET('Raw data BH'!$G$4,0,(COLUMN('Data BH'!L$4)-COLUMN('Data BH'!$B$4))*7,500,1),MATCH($A38,OFFSET('Raw data BH'!$B$4,0,(COLUMN('Data BH'!L$4)-COLUMN('Data BH'!$B$4))*7,500,1),0))</f>
        <v>#N/A</v>
      </c>
      <c r="M38" s="62">
        <f ca="1">INDEX(OFFSET('Raw data BH'!$G$4,0,(COLUMN('Data BH'!M$4)-COLUMN('Data BH'!$B$4))*7,500,1),MATCH($A38,OFFSET('Raw data BH'!$B$4,0,(COLUMN('Data BH'!M$4)-COLUMN('Data BH'!$B$4))*7,500,1),0))</f>
        <v>1.725789</v>
      </c>
      <c r="N38" s="62" t="e">
        <f ca="1">INDEX(OFFSET('Raw data BH'!$G$4,0,(COLUMN('Data BH'!N$4)-COLUMN('Data BH'!$B$4))*7,500,1),MATCH($A38,OFFSET('Raw data BH'!$B$4,0,(COLUMN('Data BH'!N$4)-COLUMN('Data BH'!$B$4))*7,500,1),0))</f>
        <v>#N/A</v>
      </c>
      <c r="O38" s="62" t="e">
        <f ca="1">INDEX(OFFSET('Raw data BH'!$G$4,0,(COLUMN('Data BH'!O$4)-COLUMN('Data BH'!$B$4))*7,500,1),MATCH($A38,OFFSET('Raw data BH'!$B$4,0,(COLUMN('Data BH'!O$4)-COLUMN('Data BH'!$B$4))*7,500,1),0))</f>
        <v>#N/A</v>
      </c>
      <c r="P38" s="62"/>
      <c r="R38" s="60">
        <f t="shared" ca="1" si="2"/>
        <v>-0.31637077887738918</v>
      </c>
      <c r="S38" s="60">
        <f t="shared" ca="1" si="3"/>
        <v>-0.24615386593861355</v>
      </c>
      <c r="T38" s="60">
        <f t="shared" ca="1" si="4"/>
        <v>-0.32088156117332189</v>
      </c>
      <c r="U38" s="60">
        <f t="shared" ca="1" si="5"/>
        <v>-0.14241151647796801</v>
      </c>
      <c r="V38" s="60" t="str">
        <f t="shared" ca="1" si="6"/>
        <v/>
      </c>
      <c r="W38" s="60" t="str">
        <f t="shared" ca="1" si="7"/>
        <v/>
      </c>
      <c r="X38" s="60">
        <f t="shared" ca="1" si="8"/>
        <v>-4.716742465115753E-2</v>
      </c>
      <c r="Y38" s="60">
        <f t="shared" ca="1" si="9"/>
        <v>-0.26178047281868289</v>
      </c>
      <c r="Z38" s="60" t="str">
        <f t="shared" ca="1" si="10"/>
        <v/>
      </c>
      <c r="AA38" s="60" t="str">
        <f t="shared" ca="1" si="11"/>
        <v/>
      </c>
      <c r="AB38" s="60" t="str">
        <f t="shared" ca="1" si="12"/>
        <v/>
      </c>
      <c r="AC38" s="60">
        <f t="shared" ca="1" si="13"/>
        <v>-0.17682925084211221</v>
      </c>
      <c r="AD38" s="60" t="str">
        <f t="shared" ca="1" si="14"/>
        <v/>
      </c>
      <c r="AE38" s="60" t="str">
        <f t="shared" ca="1" si="15"/>
        <v/>
      </c>
      <c r="AF38" s="60" t="str">
        <f t="shared" si="16"/>
        <v/>
      </c>
      <c r="AG38" s="61">
        <v>8.4000000000000005E-2</v>
      </c>
    </row>
    <row r="39" spans="1:33" ht="16" hidden="1" outlineLevel="1" x14ac:dyDescent="0.2">
      <c r="A39" s="74">
        <v>32082</v>
      </c>
      <c r="B39" s="62">
        <f ca="1">INDEX(OFFSET('Raw data BH'!$G$4,0,(COLUMN('Data BH'!B$4)-COLUMN('Data BH'!$B$4))*7,500,1),MATCH($A39,OFFSET('Raw data BH'!$B$4,0,(COLUMN('Data BH'!B$4)-COLUMN('Data BH'!$B$4))*7,500,1),0))</f>
        <v>0.23194100000000001</v>
      </c>
      <c r="C39" s="62">
        <f ca="1">INDEX(OFFSET('Raw data BH'!$G$4,0,(COLUMN('Data BH'!C$4)-COLUMN('Data BH'!$B$4))*7,500,1),MATCH($A39,OFFSET('Raw data BH'!$B$4,0,(COLUMN('Data BH'!C$4)-COLUMN('Data BH'!$B$4))*7,500,1),0))</f>
        <v>1.6987559999999999</v>
      </c>
      <c r="D39" s="62">
        <f ca="1">INDEX(OFFSET('Raw data BH'!$G$4,0,(COLUMN('Data BH'!D$4)-COLUMN('Data BH'!$B$4))*7,500,1),MATCH($A39,OFFSET('Raw data BH'!$B$4,0,(COLUMN('Data BH'!D$4)-COLUMN('Data BH'!$B$4))*7,500,1),0))</f>
        <v>3.0853259999999998</v>
      </c>
      <c r="E39" s="62">
        <f ca="1">INDEX(OFFSET('Raw data BH'!$G$4,0,(COLUMN('Data BH'!E$4)-COLUMN('Data BH'!$B$4))*7,500,1),MATCH($A39,OFFSET('Raw data BH'!$B$4,0,(COLUMN('Data BH'!E$4)-COLUMN('Data BH'!$B$4))*7,500,1),0))</f>
        <v>1.0603670000000001</v>
      </c>
      <c r="F39" s="62" t="e">
        <f ca="1">INDEX(OFFSET('Raw data BH'!$G$4,0,(COLUMN('Data BH'!F$4)-COLUMN('Data BH'!$B$4))*7,500,1),MATCH($A39,OFFSET('Raw data BH'!$B$4,0,(COLUMN('Data BH'!F$4)-COLUMN('Data BH'!$B$4))*7,500,1),0))</f>
        <v>#N/A</v>
      </c>
      <c r="G39" s="62" t="e">
        <f ca="1">INDEX(OFFSET('Raw data BH'!$G$4,0,(COLUMN('Data BH'!G$4)-COLUMN('Data BH'!$B$4))*7,500,1),MATCH($A39,OFFSET('Raw data BH'!$B$4,0,(COLUMN('Data BH'!G$4)-COLUMN('Data BH'!$B$4))*7,500,1),0))</f>
        <v>#N/A</v>
      </c>
      <c r="H39" s="62">
        <f ca="1">INDEX(OFFSET('Raw data BH'!$G$4,0,(COLUMN('Data BH'!H$4)-COLUMN('Data BH'!$B$4))*7,500,1),MATCH($A39,OFFSET('Raw data BH'!$B$4,0,(COLUMN('Data BH'!H$4)-COLUMN('Data BH'!$B$4))*7,500,1),0))</f>
        <v>3.2493590000000001</v>
      </c>
      <c r="I39" s="62">
        <f ca="1">INDEX(OFFSET('Raw data BH'!$G$4,0,(COLUMN('Data BH'!I$4)-COLUMN('Data BH'!$B$4))*7,500,1),MATCH($A39,OFFSET('Raw data BH'!$B$4,0,(COLUMN('Data BH'!I$4)-COLUMN('Data BH'!$B$4))*7,500,1),0))</f>
        <v>0.75531099999999995</v>
      </c>
      <c r="J39" s="62" t="e">
        <f ca="1">INDEX(OFFSET('Raw data BH'!$G$4,0,(COLUMN('Data BH'!J$4)-COLUMN('Data BH'!$B$4))*7,500,1),MATCH($A39,OFFSET('Raw data BH'!$B$4,0,(COLUMN('Data BH'!J$4)-COLUMN('Data BH'!$B$4))*7,500,1),0))</f>
        <v>#N/A</v>
      </c>
      <c r="K39" s="62" t="e">
        <f ca="1">INDEX(OFFSET('Raw data BH'!$G$4,0,(COLUMN('Data BH'!K$4)-COLUMN('Data BH'!$B$4))*7,500,1),MATCH($A39,OFFSET('Raw data BH'!$B$4,0,(COLUMN('Data BH'!K$4)-COLUMN('Data BH'!$B$4))*7,500,1),0))</f>
        <v>#N/A</v>
      </c>
      <c r="L39" s="62" t="e">
        <f ca="1">INDEX(OFFSET('Raw data BH'!$G$4,0,(COLUMN('Data BH'!L$4)-COLUMN('Data BH'!$B$4))*7,500,1),MATCH($A39,OFFSET('Raw data BH'!$B$4,0,(COLUMN('Data BH'!L$4)-COLUMN('Data BH'!$B$4))*7,500,1),0))</f>
        <v>#N/A</v>
      </c>
      <c r="M39" s="62">
        <f ca="1">INDEX(OFFSET('Raw data BH'!$G$4,0,(COLUMN('Data BH'!M$4)-COLUMN('Data BH'!$B$4))*7,500,1),MATCH($A39,OFFSET('Raw data BH'!$B$4,0,(COLUMN('Data BH'!M$4)-COLUMN('Data BH'!$B$4))*7,500,1),0))</f>
        <v>1.358474</v>
      </c>
      <c r="N39" s="62" t="e">
        <f ca="1">INDEX(OFFSET('Raw data BH'!$G$4,0,(COLUMN('Data BH'!N$4)-COLUMN('Data BH'!$B$4))*7,500,1),MATCH($A39,OFFSET('Raw data BH'!$B$4,0,(COLUMN('Data BH'!N$4)-COLUMN('Data BH'!$B$4))*7,500,1),0))</f>
        <v>#N/A</v>
      </c>
      <c r="O39" s="62" t="e">
        <f ca="1">INDEX(OFFSET('Raw data BH'!$G$4,0,(COLUMN('Data BH'!O$4)-COLUMN('Data BH'!$B$4))*7,500,1),MATCH($A39,OFFSET('Raw data BH'!$B$4,0,(COLUMN('Data BH'!O$4)-COLUMN('Data BH'!$B$4))*7,500,1),0))</f>
        <v>#N/A</v>
      </c>
      <c r="P39" s="62"/>
      <c r="R39" s="60">
        <f t="shared" ca="1" si="2"/>
        <v>-0.14562981626368443</v>
      </c>
      <c r="S39" s="60">
        <f t="shared" ca="1" si="3"/>
        <v>-3.4012862723690307E-2</v>
      </c>
      <c r="T39" s="60">
        <f t="shared" ca="1" si="4"/>
        <v>-6.7751727272013063E-2</v>
      </c>
      <c r="U39" s="60">
        <f t="shared" ca="1" si="5"/>
        <v>-0.1030303696773549</v>
      </c>
      <c r="V39" s="60" t="str">
        <f t="shared" ca="1" si="6"/>
        <v/>
      </c>
      <c r="W39" s="60" t="str">
        <f t="shared" ca="1" si="7"/>
        <v/>
      </c>
      <c r="X39" s="60">
        <f t="shared" ca="1" si="8"/>
        <v>-9.1854028519731901E-2</v>
      </c>
      <c r="Y39" s="60">
        <f t="shared" ca="1" si="9"/>
        <v>4.2553162121350185E-2</v>
      </c>
      <c r="Z39" s="60" t="str">
        <f t="shared" ca="1" si="10"/>
        <v/>
      </c>
      <c r="AA39" s="60" t="str">
        <f t="shared" ca="1" si="11"/>
        <v/>
      </c>
      <c r="AB39" s="60" t="str">
        <f t="shared" ca="1" si="12"/>
        <v/>
      </c>
      <c r="AC39" s="60">
        <f t="shared" ca="1" si="13"/>
        <v>-0.21283888123055605</v>
      </c>
      <c r="AD39" s="60" t="str">
        <f t="shared" ca="1" si="14"/>
        <v/>
      </c>
      <c r="AE39" s="60" t="str">
        <f t="shared" ca="1" si="15"/>
        <v/>
      </c>
      <c r="AF39" s="60" t="str">
        <f t="shared" si="16"/>
        <v/>
      </c>
      <c r="AG39" s="61">
        <v>7.690000000000001E-2</v>
      </c>
    </row>
    <row r="40" spans="1:33" ht="16" hidden="1" outlineLevel="1" x14ac:dyDescent="0.2">
      <c r="A40" s="74">
        <v>32112</v>
      </c>
      <c r="B40" s="62">
        <f ca="1">INDEX(OFFSET('Raw data BH'!$G$4,0,(COLUMN('Data BH'!B$4)-COLUMN('Data BH'!$B$4))*7,500,1),MATCH($A40,OFFSET('Raw data BH'!$B$4,0,(COLUMN('Data BH'!B$4)-COLUMN('Data BH'!$B$4))*7,500,1),0))</f>
        <v>0.29584100000000002</v>
      </c>
      <c r="C40" s="62">
        <f ca="1">INDEX(OFFSET('Raw data BH'!$G$4,0,(COLUMN('Data BH'!C$4)-COLUMN('Data BH'!$B$4))*7,500,1),MATCH($A40,OFFSET('Raw data BH'!$B$4,0,(COLUMN('Data BH'!C$4)-COLUMN('Data BH'!$B$4))*7,500,1),0))</f>
        <v>1.6712689999999999</v>
      </c>
      <c r="D40" s="62">
        <f ca="1">INDEX(OFFSET('Raw data BH'!$G$4,0,(COLUMN('Data BH'!D$4)-COLUMN('Data BH'!$B$4))*7,500,1),MATCH($A40,OFFSET('Raw data BH'!$B$4,0,(COLUMN('Data BH'!D$4)-COLUMN('Data BH'!$B$4))*7,500,1),0))</f>
        <v>3.1542720000000002</v>
      </c>
      <c r="E40" s="62">
        <f ca="1">INDEX(OFFSET('Raw data BH'!$G$4,0,(COLUMN('Data BH'!E$4)-COLUMN('Data BH'!$B$4))*7,500,1),MATCH($A40,OFFSET('Raw data BH'!$B$4,0,(COLUMN('Data BH'!E$4)-COLUMN('Data BH'!$B$4))*7,500,1),0))</f>
        <v>1.100509</v>
      </c>
      <c r="F40" s="62" t="e">
        <f ca="1">INDEX(OFFSET('Raw data BH'!$G$4,0,(COLUMN('Data BH'!F$4)-COLUMN('Data BH'!$B$4))*7,500,1),MATCH($A40,OFFSET('Raw data BH'!$B$4,0,(COLUMN('Data BH'!F$4)-COLUMN('Data BH'!$B$4))*7,500,1),0))</f>
        <v>#N/A</v>
      </c>
      <c r="G40" s="62" t="e">
        <f ca="1">INDEX(OFFSET('Raw data BH'!$G$4,0,(COLUMN('Data BH'!G$4)-COLUMN('Data BH'!$B$4))*7,500,1),MATCH($A40,OFFSET('Raw data BH'!$B$4,0,(COLUMN('Data BH'!G$4)-COLUMN('Data BH'!$B$4))*7,500,1),0))</f>
        <v>#N/A</v>
      </c>
      <c r="H40" s="62">
        <f ca="1">INDEX(OFFSET('Raw data BH'!$G$4,0,(COLUMN('Data BH'!H$4)-COLUMN('Data BH'!$B$4))*7,500,1),MATCH($A40,OFFSET('Raw data BH'!$B$4,0,(COLUMN('Data BH'!H$4)-COLUMN('Data BH'!$B$4))*7,500,1),0))</f>
        <v>3.2245550000000001</v>
      </c>
      <c r="I40" s="62">
        <f ca="1">INDEX(OFFSET('Raw data BH'!$G$4,0,(COLUMN('Data BH'!I$4)-COLUMN('Data BH'!$B$4))*7,500,1),MATCH($A40,OFFSET('Raw data BH'!$B$4,0,(COLUMN('Data BH'!I$4)-COLUMN('Data BH'!$B$4))*7,500,1),0))</f>
        <v>0.78614099999999998</v>
      </c>
      <c r="J40" s="62" t="e">
        <f ca="1">INDEX(OFFSET('Raw data BH'!$G$4,0,(COLUMN('Data BH'!J$4)-COLUMN('Data BH'!$B$4))*7,500,1),MATCH($A40,OFFSET('Raw data BH'!$B$4,0,(COLUMN('Data BH'!J$4)-COLUMN('Data BH'!$B$4))*7,500,1),0))</f>
        <v>#N/A</v>
      </c>
      <c r="K40" s="62" t="e">
        <f ca="1">INDEX(OFFSET('Raw data BH'!$G$4,0,(COLUMN('Data BH'!K$4)-COLUMN('Data BH'!$B$4))*7,500,1),MATCH($A40,OFFSET('Raw data BH'!$B$4,0,(COLUMN('Data BH'!K$4)-COLUMN('Data BH'!$B$4))*7,500,1),0))</f>
        <v>#N/A</v>
      </c>
      <c r="L40" s="62" t="e">
        <f ca="1">INDEX(OFFSET('Raw data BH'!$G$4,0,(COLUMN('Data BH'!L$4)-COLUMN('Data BH'!$B$4))*7,500,1),MATCH($A40,OFFSET('Raw data BH'!$B$4,0,(COLUMN('Data BH'!L$4)-COLUMN('Data BH'!$B$4))*7,500,1),0))</f>
        <v>#N/A</v>
      </c>
      <c r="M40" s="62">
        <f ca="1">INDEX(OFFSET('Raw data BH'!$G$4,0,(COLUMN('Data BH'!M$4)-COLUMN('Data BH'!$B$4))*7,500,1),MATCH($A40,OFFSET('Raw data BH'!$B$4,0,(COLUMN('Data BH'!M$4)-COLUMN('Data BH'!$B$4))*7,500,1),0))</f>
        <v>1.3325990000000001</v>
      </c>
      <c r="N40" s="62" t="e">
        <f ca="1">INDEX(OFFSET('Raw data BH'!$G$4,0,(COLUMN('Data BH'!N$4)-COLUMN('Data BH'!$B$4))*7,500,1),MATCH($A40,OFFSET('Raw data BH'!$B$4,0,(COLUMN('Data BH'!N$4)-COLUMN('Data BH'!$B$4))*7,500,1),0))</f>
        <v>#N/A</v>
      </c>
      <c r="O40" s="62" t="e">
        <f ca="1">INDEX(OFFSET('Raw data BH'!$G$4,0,(COLUMN('Data BH'!O$4)-COLUMN('Data BH'!$B$4))*7,500,1),MATCH($A40,OFFSET('Raw data BH'!$B$4,0,(COLUMN('Data BH'!O$4)-COLUMN('Data BH'!$B$4))*7,500,1),0))</f>
        <v>#N/A</v>
      </c>
      <c r="P40" s="62"/>
      <c r="R40" s="60">
        <f t="shared" ca="1" si="2"/>
        <v>0.27550109726180372</v>
      </c>
      <c r="S40" s="60">
        <f t="shared" ca="1" si="3"/>
        <v>-1.6180663968221487E-2</v>
      </c>
      <c r="T40" s="60">
        <f t="shared" ca="1" si="4"/>
        <v>2.2346423036009977E-2</v>
      </c>
      <c r="U40" s="60">
        <f t="shared" ca="1" si="5"/>
        <v>3.785670432972732E-2</v>
      </c>
      <c r="V40" s="60" t="str">
        <f t="shared" ca="1" si="6"/>
        <v/>
      </c>
      <c r="W40" s="60" t="str">
        <f t="shared" ca="1" si="7"/>
        <v/>
      </c>
      <c r="X40" s="60">
        <f t="shared" ca="1" si="8"/>
        <v>-7.6335055621740144E-3</v>
      </c>
      <c r="Y40" s="60">
        <f t="shared" ca="1" si="9"/>
        <v>4.081762346900808E-2</v>
      </c>
      <c r="Z40" s="60" t="str">
        <f t="shared" ca="1" si="10"/>
        <v/>
      </c>
      <c r="AA40" s="60" t="str">
        <f t="shared" ca="1" si="11"/>
        <v/>
      </c>
      <c r="AB40" s="60" t="str">
        <f t="shared" ca="1" si="12"/>
        <v/>
      </c>
      <c r="AC40" s="60">
        <f t="shared" ca="1" si="13"/>
        <v>-1.9047107268891361E-2</v>
      </c>
      <c r="AD40" s="60" t="str">
        <f t="shared" ca="1" si="14"/>
        <v/>
      </c>
      <c r="AE40" s="60" t="str">
        <f t="shared" ca="1" si="15"/>
        <v/>
      </c>
      <c r="AF40" s="60" t="str">
        <f t="shared" si="16"/>
        <v/>
      </c>
      <c r="AG40" s="61">
        <v>7.8600000000000003E-2</v>
      </c>
    </row>
    <row r="41" spans="1:33" ht="16" hidden="1" outlineLevel="1" x14ac:dyDescent="0.2">
      <c r="A41" s="74">
        <v>32143</v>
      </c>
      <c r="B41" s="62">
        <f ca="1">INDEX(OFFSET('Raw data BH'!$G$4,0,(COLUMN('Data BH'!B$4)-COLUMN('Data BH'!$B$4))*7,500,1),MATCH($A41,OFFSET('Raw data BH'!$B$4,0,(COLUMN('Data BH'!B$4)-COLUMN('Data BH'!$B$4))*7,500,1),0))</f>
        <v>0.292319</v>
      </c>
      <c r="C41" s="62">
        <f ca="1">INDEX(OFFSET('Raw data BH'!$G$4,0,(COLUMN('Data BH'!C$4)-COLUMN('Data BH'!$B$4))*7,500,1),MATCH($A41,OFFSET('Raw data BH'!$B$4,0,(COLUMN('Data BH'!C$4)-COLUMN('Data BH'!$B$4))*7,500,1),0))</f>
        <v>2.022478</v>
      </c>
      <c r="D41" s="62">
        <f ca="1">INDEX(OFFSET('Raw data BH'!$G$4,0,(COLUMN('Data BH'!D$4)-COLUMN('Data BH'!$B$4))*7,500,1),MATCH($A41,OFFSET('Raw data BH'!$B$4,0,(COLUMN('Data BH'!D$4)-COLUMN('Data BH'!$B$4))*7,500,1),0))</f>
        <v>3.6499739999999998</v>
      </c>
      <c r="E41" s="62">
        <f ca="1">INDEX(OFFSET('Raw data BH'!$G$4,0,(COLUMN('Data BH'!E$4)-COLUMN('Data BH'!$B$4))*7,500,1),MATCH($A41,OFFSET('Raw data BH'!$B$4,0,(COLUMN('Data BH'!E$4)-COLUMN('Data BH'!$B$4))*7,500,1),0))</f>
        <v>1.086076</v>
      </c>
      <c r="F41" s="62" t="e">
        <f ca="1">INDEX(OFFSET('Raw data BH'!$G$4,0,(COLUMN('Data BH'!F$4)-COLUMN('Data BH'!$B$4))*7,500,1),MATCH($A41,OFFSET('Raw data BH'!$B$4,0,(COLUMN('Data BH'!F$4)-COLUMN('Data BH'!$B$4))*7,500,1),0))</f>
        <v>#N/A</v>
      </c>
      <c r="G41" s="62" t="e">
        <f ca="1">INDEX(OFFSET('Raw data BH'!$G$4,0,(COLUMN('Data BH'!G$4)-COLUMN('Data BH'!$B$4))*7,500,1),MATCH($A41,OFFSET('Raw data BH'!$B$4,0,(COLUMN('Data BH'!G$4)-COLUMN('Data BH'!$B$4))*7,500,1),0))</f>
        <v>#N/A</v>
      </c>
      <c r="H41" s="62">
        <f ca="1">INDEX(OFFSET('Raw data BH'!$G$4,0,(COLUMN('Data BH'!H$4)-COLUMN('Data BH'!$B$4))*7,500,1),MATCH($A41,OFFSET('Raw data BH'!$B$4,0,(COLUMN('Data BH'!H$4)-COLUMN('Data BH'!$B$4))*7,500,1),0))</f>
        <v>3.6597550000000001</v>
      </c>
      <c r="I41" s="62">
        <f ca="1">INDEX(OFFSET('Raw data BH'!$G$4,0,(COLUMN('Data BH'!I$4)-COLUMN('Data BH'!$B$4))*7,500,1),MATCH($A41,OFFSET('Raw data BH'!$B$4,0,(COLUMN('Data BH'!I$4)-COLUMN('Data BH'!$B$4))*7,500,1),0))</f>
        <v>0.76044999999999996</v>
      </c>
      <c r="J41" s="62" t="e">
        <f ca="1">INDEX(OFFSET('Raw data BH'!$G$4,0,(COLUMN('Data BH'!J$4)-COLUMN('Data BH'!$B$4))*7,500,1),MATCH($A41,OFFSET('Raw data BH'!$B$4,0,(COLUMN('Data BH'!J$4)-COLUMN('Data BH'!$B$4))*7,500,1),0))</f>
        <v>#N/A</v>
      </c>
      <c r="K41" s="62" t="e">
        <f ca="1">INDEX(OFFSET('Raw data BH'!$G$4,0,(COLUMN('Data BH'!K$4)-COLUMN('Data BH'!$B$4))*7,500,1),MATCH($A41,OFFSET('Raw data BH'!$B$4,0,(COLUMN('Data BH'!K$4)-COLUMN('Data BH'!$B$4))*7,500,1),0))</f>
        <v>#N/A</v>
      </c>
      <c r="L41" s="62" t="e">
        <f ca="1">INDEX(OFFSET('Raw data BH'!$G$4,0,(COLUMN('Data BH'!L$4)-COLUMN('Data BH'!$B$4))*7,500,1),MATCH($A41,OFFSET('Raw data BH'!$B$4,0,(COLUMN('Data BH'!L$4)-COLUMN('Data BH'!$B$4))*7,500,1),0))</f>
        <v>#N/A</v>
      </c>
      <c r="M41" s="62">
        <f ca="1">INDEX(OFFSET('Raw data BH'!$G$4,0,(COLUMN('Data BH'!M$4)-COLUMN('Data BH'!$B$4))*7,500,1),MATCH($A41,OFFSET('Raw data BH'!$B$4,0,(COLUMN('Data BH'!M$4)-COLUMN('Data BH'!$B$4))*7,500,1),0))</f>
        <v>1.5266649999999999</v>
      </c>
      <c r="N41" s="62" t="e">
        <f ca="1">INDEX(OFFSET('Raw data BH'!$G$4,0,(COLUMN('Data BH'!N$4)-COLUMN('Data BH'!$B$4))*7,500,1),MATCH($A41,OFFSET('Raw data BH'!$B$4,0,(COLUMN('Data BH'!N$4)-COLUMN('Data BH'!$B$4))*7,500,1),0))</f>
        <v>#N/A</v>
      </c>
      <c r="O41" s="62" t="e">
        <f ca="1">INDEX(OFFSET('Raw data BH'!$G$4,0,(COLUMN('Data BH'!O$4)-COLUMN('Data BH'!$B$4))*7,500,1),MATCH($A41,OFFSET('Raw data BH'!$B$4,0,(COLUMN('Data BH'!O$4)-COLUMN('Data BH'!$B$4))*7,500,1),0))</f>
        <v>#N/A</v>
      </c>
      <c r="P41" s="62"/>
      <c r="R41" s="60">
        <f t="shared" ca="1" si="2"/>
        <v>-1.1905043587602915E-2</v>
      </c>
      <c r="S41" s="60">
        <f t="shared" ca="1" si="3"/>
        <v>0.21014510530620756</v>
      </c>
      <c r="T41" s="60">
        <f t="shared" ca="1" si="4"/>
        <v>0.15715258544602362</v>
      </c>
      <c r="U41" s="60">
        <f t="shared" ca="1" si="5"/>
        <v>-1.3114840496533775E-2</v>
      </c>
      <c r="V41" s="60" t="str">
        <f t="shared" ca="1" si="6"/>
        <v/>
      </c>
      <c r="W41" s="60" t="str">
        <f t="shared" ca="1" si="7"/>
        <v/>
      </c>
      <c r="X41" s="60">
        <f t="shared" ca="1" si="8"/>
        <v>0.13496435942323814</v>
      </c>
      <c r="Y41" s="60">
        <f t="shared" ca="1" si="9"/>
        <v>-3.2679888213437591E-2</v>
      </c>
      <c r="Z41" s="60" t="str">
        <f t="shared" ca="1" si="10"/>
        <v/>
      </c>
      <c r="AA41" s="60" t="str">
        <f t="shared" ca="1" si="11"/>
        <v/>
      </c>
      <c r="AB41" s="60" t="str">
        <f t="shared" ca="1" si="12"/>
        <v/>
      </c>
      <c r="AC41" s="60">
        <f t="shared" ca="1" si="13"/>
        <v>0.14562970556033727</v>
      </c>
      <c r="AD41" s="60" t="str">
        <f t="shared" ca="1" si="14"/>
        <v/>
      </c>
      <c r="AE41" s="60" t="str">
        <f t="shared" ca="1" si="15"/>
        <v/>
      </c>
      <c r="AF41" s="60" t="str">
        <f t="shared" si="16"/>
        <v/>
      </c>
      <c r="AG41" s="61">
        <v>7.6299999999999993E-2</v>
      </c>
    </row>
    <row r="42" spans="1:33" ht="16" hidden="1" outlineLevel="1" x14ac:dyDescent="0.2">
      <c r="A42" s="74">
        <v>32174</v>
      </c>
      <c r="B42" s="62">
        <f ca="1">INDEX(OFFSET('Raw data BH'!$G$4,0,(COLUMN('Data BH'!B$4)-COLUMN('Data BH'!$B$4))*7,500,1),MATCH($A42,OFFSET('Raw data BH'!$B$4,0,(COLUMN('Data BH'!B$4)-COLUMN('Data BH'!$B$4))*7,500,1),0))</f>
        <v>0.30288500000000002</v>
      </c>
      <c r="C42" s="62">
        <f ca="1">INDEX(OFFSET('Raw data BH'!$G$4,0,(COLUMN('Data BH'!C$4)-COLUMN('Data BH'!$B$4))*7,500,1),MATCH($A42,OFFSET('Raw data BH'!$B$4,0,(COLUMN('Data BH'!C$4)-COLUMN('Data BH'!$B$4))*7,500,1),0))</f>
        <v>2.1556950000000001</v>
      </c>
      <c r="D42" s="62">
        <f ca="1">INDEX(OFFSET('Raw data BH'!$G$4,0,(COLUMN('Data BH'!D$4)-COLUMN('Data BH'!$B$4))*7,500,1),MATCH($A42,OFFSET('Raw data BH'!$B$4,0,(COLUMN('Data BH'!D$4)-COLUMN('Data BH'!$B$4))*7,500,1),0))</f>
        <v>3.6454930000000001</v>
      </c>
      <c r="E42" s="62">
        <f ca="1">INDEX(OFFSET('Raw data BH'!$G$4,0,(COLUMN('Data BH'!E$4)-COLUMN('Data BH'!$B$4))*7,500,1),MATCH($A42,OFFSET('Raw data BH'!$B$4,0,(COLUMN('Data BH'!E$4)-COLUMN('Data BH'!$B$4))*7,500,1),0))</f>
        <v>1.0788599999999999</v>
      </c>
      <c r="F42" s="62" t="e">
        <f ca="1">INDEX(OFFSET('Raw data BH'!$G$4,0,(COLUMN('Data BH'!F$4)-COLUMN('Data BH'!$B$4))*7,500,1),MATCH($A42,OFFSET('Raw data BH'!$B$4,0,(COLUMN('Data BH'!F$4)-COLUMN('Data BH'!$B$4))*7,500,1),0))</f>
        <v>#N/A</v>
      </c>
      <c r="G42" s="62" t="e">
        <f ca="1">INDEX(OFFSET('Raw data BH'!$G$4,0,(COLUMN('Data BH'!G$4)-COLUMN('Data BH'!$B$4))*7,500,1),MATCH($A42,OFFSET('Raw data BH'!$B$4,0,(COLUMN('Data BH'!G$4)-COLUMN('Data BH'!$B$4))*7,500,1),0))</f>
        <v>#N/A</v>
      </c>
      <c r="H42" s="62">
        <f ca="1">INDEX(OFFSET('Raw data BH'!$G$4,0,(COLUMN('Data BH'!H$4)-COLUMN('Data BH'!$B$4))*7,500,1),MATCH($A42,OFFSET('Raw data BH'!$B$4,0,(COLUMN('Data BH'!H$4)-COLUMN('Data BH'!$B$4))*7,500,1),0))</f>
        <v>3.6345999999999998</v>
      </c>
      <c r="I42" s="62">
        <f ca="1">INDEX(OFFSET('Raw data BH'!$G$4,0,(COLUMN('Data BH'!I$4)-COLUMN('Data BH'!$B$4))*7,500,1),MATCH($A42,OFFSET('Raw data BH'!$B$4,0,(COLUMN('Data BH'!I$4)-COLUMN('Data BH'!$B$4))*7,500,1),0))</f>
        <v>0.76558700000000002</v>
      </c>
      <c r="J42" s="62" t="e">
        <f ca="1">INDEX(OFFSET('Raw data BH'!$G$4,0,(COLUMN('Data BH'!J$4)-COLUMN('Data BH'!$B$4))*7,500,1),MATCH($A42,OFFSET('Raw data BH'!$B$4,0,(COLUMN('Data BH'!J$4)-COLUMN('Data BH'!$B$4))*7,500,1),0))</f>
        <v>#N/A</v>
      </c>
      <c r="K42" s="62" t="e">
        <f ca="1">INDEX(OFFSET('Raw data BH'!$G$4,0,(COLUMN('Data BH'!K$4)-COLUMN('Data BH'!$B$4))*7,500,1),MATCH($A42,OFFSET('Raw data BH'!$B$4,0,(COLUMN('Data BH'!K$4)-COLUMN('Data BH'!$B$4))*7,500,1),0))</f>
        <v>#N/A</v>
      </c>
      <c r="L42" s="62" t="e">
        <f ca="1">INDEX(OFFSET('Raw data BH'!$G$4,0,(COLUMN('Data BH'!L$4)-COLUMN('Data BH'!$B$4))*7,500,1),MATCH($A42,OFFSET('Raw data BH'!$B$4,0,(COLUMN('Data BH'!L$4)-COLUMN('Data BH'!$B$4))*7,500,1),0))</f>
        <v>#N/A</v>
      </c>
      <c r="M42" s="62">
        <f ca="1">INDEX(OFFSET('Raw data BH'!$G$4,0,(COLUMN('Data BH'!M$4)-COLUMN('Data BH'!$B$4))*7,500,1),MATCH($A42,OFFSET('Raw data BH'!$B$4,0,(COLUMN('Data BH'!M$4)-COLUMN('Data BH'!$B$4))*7,500,1),0))</f>
        <v>1.4983679999999999</v>
      </c>
      <c r="N42" s="62" t="e">
        <f ca="1">INDEX(OFFSET('Raw data BH'!$G$4,0,(COLUMN('Data BH'!N$4)-COLUMN('Data BH'!$B$4))*7,500,1),MATCH($A42,OFFSET('Raw data BH'!$B$4,0,(COLUMN('Data BH'!N$4)-COLUMN('Data BH'!$B$4))*7,500,1),0))</f>
        <v>#N/A</v>
      </c>
      <c r="O42" s="62" t="e">
        <f ca="1">INDEX(OFFSET('Raw data BH'!$G$4,0,(COLUMN('Data BH'!O$4)-COLUMN('Data BH'!$B$4))*7,500,1),MATCH($A42,OFFSET('Raw data BH'!$B$4,0,(COLUMN('Data BH'!O$4)-COLUMN('Data BH'!$B$4))*7,500,1),0))</f>
        <v>#N/A</v>
      </c>
      <c r="P42" s="62"/>
      <c r="R42" s="60">
        <f t="shared" ca="1" si="2"/>
        <v>3.6145443847303893E-2</v>
      </c>
      <c r="S42" s="60">
        <f t="shared" ca="1" si="3"/>
        <v>6.5868207219065056E-2</v>
      </c>
      <c r="T42" s="60">
        <f t="shared" ca="1" si="4"/>
        <v>-1.2276799779943337E-3</v>
      </c>
      <c r="U42" s="60">
        <f t="shared" ca="1" si="5"/>
        <v>-6.6441022543543005E-3</v>
      </c>
      <c r="V42" s="60" t="str">
        <f t="shared" ca="1" si="6"/>
        <v/>
      </c>
      <c r="W42" s="60" t="str">
        <f t="shared" ca="1" si="7"/>
        <v/>
      </c>
      <c r="X42" s="60">
        <f t="shared" ca="1" si="8"/>
        <v>-6.8734109250483399E-3</v>
      </c>
      <c r="Y42" s="60">
        <f t="shared" ca="1" si="9"/>
        <v>6.755210730488681E-3</v>
      </c>
      <c r="Z42" s="60" t="str">
        <f t="shared" ca="1" si="10"/>
        <v/>
      </c>
      <c r="AA42" s="60" t="str">
        <f t="shared" ca="1" si="11"/>
        <v/>
      </c>
      <c r="AB42" s="60" t="str">
        <f t="shared" ca="1" si="12"/>
        <v/>
      </c>
      <c r="AC42" s="60">
        <f t="shared" ca="1" si="13"/>
        <v>-1.8535173073333078E-2</v>
      </c>
      <c r="AD42" s="60" t="str">
        <f t="shared" ca="1" si="14"/>
        <v/>
      </c>
      <c r="AE42" s="60" t="str">
        <f t="shared" ca="1" si="15"/>
        <v/>
      </c>
      <c r="AF42" s="60" t="str">
        <f t="shared" si="16"/>
        <v/>
      </c>
      <c r="AG42" s="61">
        <v>7.1800000000000003E-2</v>
      </c>
    </row>
    <row r="43" spans="1:33" ht="16" hidden="1" outlineLevel="1" x14ac:dyDescent="0.2">
      <c r="A43" s="74">
        <v>32203</v>
      </c>
      <c r="B43" s="62">
        <f ca="1">INDEX(OFFSET('Raw data BH'!$G$4,0,(COLUMN('Data BH'!B$4)-COLUMN('Data BH'!$B$4))*7,500,1),MATCH($A43,OFFSET('Raw data BH'!$B$4,0,(COLUMN('Data BH'!B$4)-COLUMN('Data BH'!$B$4))*7,500,1),0))</f>
        <v>0.28230899999999998</v>
      </c>
      <c r="C43" s="62">
        <f ca="1">INDEX(OFFSET('Raw data BH'!$G$4,0,(COLUMN('Data BH'!C$4)-COLUMN('Data BH'!$B$4))*7,500,1),MATCH($A43,OFFSET('Raw data BH'!$B$4,0,(COLUMN('Data BH'!C$4)-COLUMN('Data BH'!$B$4))*7,500,1),0))</f>
        <v>1.9341729999999999</v>
      </c>
      <c r="D43" s="62">
        <f ca="1">INDEX(OFFSET('Raw data BH'!$G$4,0,(COLUMN('Data BH'!D$4)-COLUMN('Data BH'!$B$4))*7,500,1),MATCH($A43,OFFSET('Raw data BH'!$B$4,0,(COLUMN('Data BH'!D$4)-COLUMN('Data BH'!$B$4))*7,500,1),0))</f>
        <v>3.4176489999999999</v>
      </c>
      <c r="E43" s="62">
        <f ca="1">INDEX(OFFSET('Raw data BH'!$G$4,0,(COLUMN('Data BH'!E$4)-COLUMN('Data BH'!$B$4))*7,500,1),MATCH($A43,OFFSET('Raw data BH'!$B$4,0,(COLUMN('Data BH'!E$4)-COLUMN('Data BH'!$B$4))*7,500,1),0))</f>
        <v>1.1041179999999999</v>
      </c>
      <c r="F43" s="62" t="e">
        <f ca="1">INDEX(OFFSET('Raw data BH'!$G$4,0,(COLUMN('Data BH'!F$4)-COLUMN('Data BH'!$B$4))*7,500,1),MATCH($A43,OFFSET('Raw data BH'!$B$4,0,(COLUMN('Data BH'!F$4)-COLUMN('Data BH'!$B$4))*7,500,1),0))</f>
        <v>#N/A</v>
      </c>
      <c r="G43" s="62" t="e">
        <f ca="1">INDEX(OFFSET('Raw data BH'!$G$4,0,(COLUMN('Data BH'!G$4)-COLUMN('Data BH'!$B$4))*7,500,1),MATCH($A43,OFFSET('Raw data BH'!$B$4,0,(COLUMN('Data BH'!G$4)-COLUMN('Data BH'!$B$4))*7,500,1),0))</f>
        <v>#N/A</v>
      </c>
      <c r="H43" s="62">
        <f ca="1">INDEX(OFFSET('Raw data BH'!$G$4,0,(COLUMN('Data BH'!H$4)-COLUMN('Data BH'!$B$4))*7,500,1),MATCH($A43,OFFSET('Raw data BH'!$B$4,0,(COLUMN('Data BH'!H$4)-COLUMN('Data BH'!$B$4))*7,500,1),0))</f>
        <v>3.3264779999999998</v>
      </c>
      <c r="I43" s="62">
        <f ca="1">INDEX(OFFSET('Raw data BH'!$G$4,0,(COLUMN('Data BH'!I$4)-COLUMN('Data BH'!$B$4))*7,500,1),MATCH($A43,OFFSET('Raw data BH'!$B$4,0,(COLUMN('Data BH'!I$4)-COLUMN('Data BH'!$B$4))*7,500,1),0))</f>
        <v>0.83238400000000001</v>
      </c>
      <c r="J43" s="62" t="e">
        <f ca="1">INDEX(OFFSET('Raw data BH'!$G$4,0,(COLUMN('Data BH'!J$4)-COLUMN('Data BH'!$B$4))*7,500,1),MATCH($A43,OFFSET('Raw data BH'!$B$4,0,(COLUMN('Data BH'!J$4)-COLUMN('Data BH'!$B$4))*7,500,1),0))</f>
        <v>#N/A</v>
      </c>
      <c r="K43" s="62" t="e">
        <f ca="1">INDEX(OFFSET('Raw data BH'!$G$4,0,(COLUMN('Data BH'!K$4)-COLUMN('Data BH'!$B$4))*7,500,1),MATCH($A43,OFFSET('Raw data BH'!$B$4,0,(COLUMN('Data BH'!K$4)-COLUMN('Data BH'!$B$4))*7,500,1),0))</f>
        <v>#N/A</v>
      </c>
      <c r="L43" s="62" t="e">
        <f ca="1">INDEX(OFFSET('Raw data BH'!$G$4,0,(COLUMN('Data BH'!L$4)-COLUMN('Data BH'!$B$4))*7,500,1),MATCH($A43,OFFSET('Raw data BH'!$B$4,0,(COLUMN('Data BH'!L$4)-COLUMN('Data BH'!$B$4))*7,500,1),0))</f>
        <v>#N/A</v>
      </c>
      <c r="M43" s="62">
        <f ca="1">INDEX(OFFSET('Raw data BH'!$G$4,0,(COLUMN('Data BH'!M$4)-COLUMN('Data BH'!$B$4))*7,500,1),MATCH($A43,OFFSET('Raw data BH'!$B$4,0,(COLUMN('Data BH'!M$4)-COLUMN('Data BH'!$B$4))*7,500,1),0))</f>
        <v>1.649518</v>
      </c>
      <c r="N43" s="62" t="e">
        <f ca="1">INDEX(OFFSET('Raw data BH'!$G$4,0,(COLUMN('Data BH'!N$4)-COLUMN('Data BH'!$B$4))*7,500,1),MATCH($A43,OFFSET('Raw data BH'!$B$4,0,(COLUMN('Data BH'!N$4)-COLUMN('Data BH'!$B$4))*7,500,1),0))</f>
        <v>#N/A</v>
      </c>
      <c r="O43" s="62" t="e">
        <f ca="1">INDEX(OFFSET('Raw data BH'!$G$4,0,(COLUMN('Data BH'!O$4)-COLUMN('Data BH'!$B$4))*7,500,1),MATCH($A43,OFFSET('Raw data BH'!$B$4,0,(COLUMN('Data BH'!O$4)-COLUMN('Data BH'!$B$4))*7,500,1),0))</f>
        <v>#N/A</v>
      </c>
      <c r="P43" s="62"/>
      <c r="R43" s="60">
        <f t="shared" ca="1" si="2"/>
        <v>-6.7933374052858486E-2</v>
      </c>
      <c r="S43" s="60">
        <f t="shared" ca="1" si="3"/>
        <v>-0.10276129044229365</v>
      </c>
      <c r="T43" s="60">
        <f t="shared" ca="1" si="4"/>
        <v>-6.2500188589033168E-2</v>
      </c>
      <c r="U43" s="60">
        <f t="shared" ca="1" si="5"/>
        <v>2.3411749439222973E-2</v>
      </c>
      <c r="V43" s="60" t="str">
        <f t="shared" ca="1" si="6"/>
        <v/>
      </c>
      <c r="W43" s="60" t="str">
        <f t="shared" ca="1" si="7"/>
        <v/>
      </c>
      <c r="X43" s="60">
        <f t="shared" ca="1" si="8"/>
        <v>-8.4774665712870734E-2</v>
      </c>
      <c r="Y43" s="60">
        <f t="shared" ca="1" si="9"/>
        <v>8.7249391643275054E-2</v>
      </c>
      <c r="Z43" s="60" t="str">
        <f t="shared" ca="1" si="10"/>
        <v/>
      </c>
      <c r="AA43" s="60" t="str">
        <f t="shared" ca="1" si="11"/>
        <v/>
      </c>
      <c r="AB43" s="60" t="str">
        <f t="shared" ca="1" si="12"/>
        <v/>
      </c>
      <c r="AC43" s="60">
        <f t="shared" ca="1" si="13"/>
        <v>0.10087642021185728</v>
      </c>
      <c r="AD43" s="60" t="str">
        <f t="shared" ca="1" si="14"/>
        <v/>
      </c>
      <c r="AE43" s="60" t="str">
        <f t="shared" ca="1" si="15"/>
        <v/>
      </c>
      <c r="AF43" s="60" t="str">
        <f t="shared" si="16"/>
        <v/>
      </c>
      <c r="AG43" s="61">
        <v>7.2700000000000001E-2</v>
      </c>
    </row>
    <row r="44" spans="1:33" ht="16" hidden="1" outlineLevel="1" x14ac:dyDescent="0.2">
      <c r="A44" s="74">
        <v>32234</v>
      </c>
      <c r="B44" s="62">
        <f ca="1">INDEX(OFFSET('Raw data BH'!$G$4,0,(COLUMN('Data BH'!B$4)-COLUMN('Data BH'!$B$4))*7,500,1),MATCH($A44,OFFSET('Raw data BH'!$B$4,0,(COLUMN('Data BH'!B$4)-COLUMN('Data BH'!$B$4))*7,500,1),0))</f>
        <v>0.28936600000000001</v>
      </c>
      <c r="C44" s="62">
        <f ca="1">INDEX(OFFSET('Raw data BH'!$G$4,0,(COLUMN('Data BH'!C$4)-COLUMN('Data BH'!$B$4))*7,500,1),MATCH($A44,OFFSET('Raw data BH'!$B$4,0,(COLUMN('Data BH'!C$4)-COLUMN('Data BH'!$B$4))*7,500,1),0))</f>
        <v>2.019863</v>
      </c>
      <c r="D44" s="62">
        <f ca="1">INDEX(OFFSET('Raw data BH'!$G$4,0,(COLUMN('Data BH'!D$4)-COLUMN('Data BH'!$B$4))*7,500,1),MATCH($A44,OFFSET('Raw data BH'!$B$4,0,(COLUMN('Data BH'!D$4)-COLUMN('Data BH'!$B$4))*7,500,1),0))</f>
        <v>3.3650669999999998</v>
      </c>
      <c r="E44" s="62">
        <f ca="1">INDEX(OFFSET('Raw data BH'!$G$4,0,(COLUMN('Data BH'!E$4)-COLUMN('Data BH'!$B$4))*7,500,1),MATCH($A44,OFFSET('Raw data BH'!$B$4,0,(COLUMN('Data BH'!E$4)-COLUMN('Data BH'!$B$4))*7,500,1),0))</f>
        <v>1.1127880000000001</v>
      </c>
      <c r="F44" s="62" t="e">
        <f ca="1">INDEX(OFFSET('Raw data BH'!$G$4,0,(COLUMN('Data BH'!F$4)-COLUMN('Data BH'!$B$4))*7,500,1),MATCH($A44,OFFSET('Raw data BH'!$B$4,0,(COLUMN('Data BH'!F$4)-COLUMN('Data BH'!$B$4))*7,500,1),0))</f>
        <v>#N/A</v>
      </c>
      <c r="G44" s="62" t="e">
        <f ca="1">INDEX(OFFSET('Raw data BH'!$G$4,0,(COLUMN('Data BH'!G$4)-COLUMN('Data BH'!$B$4))*7,500,1),MATCH($A44,OFFSET('Raw data BH'!$B$4,0,(COLUMN('Data BH'!G$4)-COLUMN('Data BH'!$B$4))*7,500,1),0))</f>
        <v>#N/A</v>
      </c>
      <c r="H44" s="62">
        <f ca="1">INDEX(OFFSET('Raw data BH'!$G$4,0,(COLUMN('Data BH'!H$4)-COLUMN('Data BH'!$B$4))*7,500,1),MATCH($A44,OFFSET('Raw data BH'!$B$4,0,(COLUMN('Data BH'!H$4)-COLUMN('Data BH'!$B$4))*7,500,1),0))</f>
        <v>3.4399380000000002</v>
      </c>
      <c r="I44" s="62">
        <f ca="1">INDEX(OFFSET('Raw data BH'!$G$4,0,(COLUMN('Data BH'!I$4)-COLUMN('Data BH'!$B$4))*7,500,1),MATCH($A44,OFFSET('Raw data BH'!$B$4,0,(COLUMN('Data BH'!I$4)-COLUMN('Data BH'!$B$4))*7,500,1),0))</f>
        <v>0.79127899999999995</v>
      </c>
      <c r="J44" s="62" t="e">
        <f ca="1">INDEX(OFFSET('Raw data BH'!$G$4,0,(COLUMN('Data BH'!J$4)-COLUMN('Data BH'!$B$4))*7,500,1),MATCH($A44,OFFSET('Raw data BH'!$B$4,0,(COLUMN('Data BH'!J$4)-COLUMN('Data BH'!$B$4))*7,500,1),0))</f>
        <v>#N/A</v>
      </c>
      <c r="K44" s="62" t="e">
        <f ca="1">INDEX(OFFSET('Raw data BH'!$G$4,0,(COLUMN('Data BH'!K$4)-COLUMN('Data BH'!$B$4))*7,500,1),MATCH($A44,OFFSET('Raw data BH'!$B$4,0,(COLUMN('Data BH'!K$4)-COLUMN('Data BH'!$B$4))*7,500,1),0))</f>
        <v>#N/A</v>
      </c>
      <c r="L44" s="62" t="e">
        <f ca="1">INDEX(OFFSET('Raw data BH'!$G$4,0,(COLUMN('Data BH'!L$4)-COLUMN('Data BH'!$B$4))*7,500,1),MATCH($A44,OFFSET('Raw data BH'!$B$4,0,(COLUMN('Data BH'!L$4)-COLUMN('Data BH'!$B$4))*7,500,1),0))</f>
        <v>#N/A</v>
      </c>
      <c r="M44" s="62">
        <f ca="1">INDEX(OFFSET('Raw data BH'!$G$4,0,(COLUMN('Data BH'!M$4)-COLUMN('Data BH'!$B$4))*7,500,1),MATCH($A44,OFFSET('Raw data BH'!$B$4,0,(COLUMN('Data BH'!M$4)-COLUMN('Data BH'!$B$4))*7,500,1),0))</f>
        <v>1.5969439999999999</v>
      </c>
      <c r="N44" s="62" t="e">
        <f ca="1">INDEX(OFFSET('Raw data BH'!$G$4,0,(COLUMN('Data BH'!N$4)-COLUMN('Data BH'!$B$4))*7,500,1),MATCH($A44,OFFSET('Raw data BH'!$B$4,0,(COLUMN('Data BH'!N$4)-COLUMN('Data BH'!$B$4))*7,500,1),0))</f>
        <v>#N/A</v>
      </c>
      <c r="O44" s="62" t="e">
        <f ca="1">INDEX(OFFSET('Raw data BH'!$G$4,0,(COLUMN('Data BH'!O$4)-COLUMN('Data BH'!$B$4))*7,500,1),MATCH($A44,OFFSET('Raw data BH'!$B$4,0,(COLUMN('Data BH'!O$4)-COLUMN('Data BH'!$B$4))*7,500,1),0))</f>
        <v>#N/A</v>
      </c>
      <c r="P44" s="62"/>
      <c r="R44" s="60">
        <f t="shared" ca="1" si="2"/>
        <v>2.4997431892004984E-2</v>
      </c>
      <c r="S44" s="60">
        <f t="shared" ca="1" si="3"/>
        <v>4.4303172466992446E-2</v>
      </c>
      <c r="T44" s="60">
        <f t="shared" ca="1" si="4"/>
        <v>-1.5385430159738478E-2</v>
      </c>
      <c r="U44" s="60">
        <f t="shared" ca="1" si="5"/>
        <v>7.8524215708830614E-3</v>
      </c>
      <c r="V44" s="60" t="str">
        <f t="shared" ca="1" si="6"/>
        <v/>
      </c>
      <c r="W44" s="60" t="str">
        <f t="shared" ca="1" si="7"/>
        <v/>
      </c>
      <c r="X44" s="60">
        <f t="shared" ca="1" si="8"/>
        <v>3.4108146814739282E-2</v>
      </c>
      <c r="Y44" s="60">
        <f t="shared" ca="1" si="9"/>
        <v>-4.9382256266338631E-2</v>
      </c>
      <c r="Z44" s="60" t="str">
        <f t="shared" ca="1" si="10"/>
        <v/>
      </c>
      <c r="AA44" s="60" t="str">
        <f t="shared" ca="1" si="11"/>
        <v/>
      </c>
      <c r="AB44" s="60" t="str">
        <f t="shared" ca="1" si="12"/>
        <v/>
      </c>
      <c r="AC44" s="60">
        <f t="shared" ca="1" si="13"/>
        <v>-3.1872340889884221E-2</v>
      </c>
      <c r="AD44" s="60" t="str">
        <f t="shared" ca="1" si="14"/>
        <v/>
      </c>
      <c r="AE44" s="60" t="str">
        <f t="shared" ca="1" si="15"/>
        <v/>
      </c>
      <c r="AF44" s="60" t="str">
        <f t="shared" si="16"/>
        <v/>
      </c>
      <c r="AG44" s="61">
        <v>7.5899999999999995E-2</v>
      </c>
    </row>
    <row r="45" spans="1:33" ht="16" hidden="1" outlineLevel="1" x14ac:dyDescent="0.2">
      <c r="A45" s="74">
        <v>32264</v>
      </c>
      <c r="B45" s="62">
        <f ca="1">INDEX(OFFSET('Raw data BH'!$G$4,0,(COLUMN('Data BH'!B$4)-COLUMN('Data BH'!$B$4))*7,500,1),MATCH($A45,OFFSET('Raw data BH'!$B$4,0,(COLUMN('Data BH'!B$4)-COLUMN('Data BH'!$B$4))*7,500,1),0))</f>
        <v>0.29289599999999999</v>
      </c>
      <c r="C45" s="62">
        <f ca="1">INDEX(OFFSET('Raw data BH'!$G$4,0,(COLUMN('Data BH'!C$4)-COLUMN('Data BH'!$B$4))*7,500,1),MATCH($A45,OFFSET('Raw data BH'!$B$4,0,(COLUMN('Data BH'!C$4)-COLUMN('Data BH'!$B$4))*7,500,1),0))</f>
        <v>2.1300379999999999</v>
      </c>
      <c r="D45" s="62">
        <f ca="1">INDEX(OFFSET('Raw data BH'!$G$4,0,(COLUMN('Data BH'!D$4)-COLUMN('Data BH'!$B$4))*7,500,1),MATCH($A45,OFFSET('Raw data BH'!$B$4,0,(COLUMN('Data BH'!D$4)-COLUMN('Data BH'!$B$4))*7,500,1),0))</f>
        <v>3.568146</v>
      </c>
      <c r="E45" s="62">
        <f ca="1">INDEX(OFFSET('Raw data BH'!$G$4,0,(COLUMN('Data BH'!E$4)-COLUMN('Data BH'!$B$4))*7,500,1),MATCH($A45,OFFSET('Raw data BH'!$B$4,0,(COLUMN('Data BH'!E$4)-COLUMN('Data BH'!$B$4))*7,500,1),0))</f>
        <v>1.105515</v>
      </c>
      <c r="F45" s="62" t="e">
        <f ca="1">INDEX(OFFSET('Raw data BH'!$G$4,0,(COLUMN('Data BH'!F$4)-COLUMN('Data BH'!$B$4))*7,500,1),MATCH($A45,OFFSET('Raw data BH'!$B$4,0,(COLUMN('Data BH'!F$4)-COLUMN('Data BH'!$B$4))*7,500,1),0))</f>
        <v>#N/A</v>
      </c>
      <c r="G45" s="62" t="e">
        <f ca="1">INDEX(OFFSET('Raw data BH'!$G$4,0,(COLUMN('Data BH'!G$4)-COLUMN('Data BH'!$B$4))*7,500,1),MATCH($A45,OFFSET('Raw data BH'!$B$4,0,(COLUMN('Data BH'!G$4)-COLUMN('Data BH'!$B$4))*7,500,1),0))</f>
        <v>#N/A</v>
      </c>
      <c r="H45" s="62">
        <f ca="1">INDEX(OFFSET('Raw data BH'!$G$4,0,(COLUMN('Data BH'!H$4)-COLUMN('Data BH'!$B$4))*7,500,1),MATCH($A45,OFFSET('Raw data BH'!$B$4,0,(COLUMN('Data BH'!H$4)-COLUMN('Data BH'!$B$4))*7,500,1),0))</f>
        <v>3.6696930000000001</v>
      </c>
      <c r="I45" s="62">
        <f ca="1">INDEX(OFFSET('Raw data BH'!$G$4,0,(COLUMN('Data BH'!I$4)-COLUMN('Data BH'!$B$4))*7,500,1),MATCH($A45,OFFSET('Raw data BH'!$B$4,0,(COLUMN('Data BH'!I$4)-COLUMN('Data BH'!$B$4))*7,500,1),0))</f>
        <v>0.85293699999999995</v>
      </c>
      <c r="J45" s="62" t="e">
        <f ca="1">INDEX(OFFSET('Raw data BH'!$G$4,0,(COLUMN('Data BH'!J$4)-COLUMN('Data BH'!$B$4))*7,500,1),MATCH($A45,OFFSET('Raw data BH'!$B$4,0,(COLUMN('Data BH'!J$4)-COLUMN('Data BH'!$B$4))*7,500,1),0))</f>
        <v>#N/A</v>
      </c>
      <c r="K45" s="62" t="e">
        <f ca="1">INDEX(OFFSET('Raw data BH'!$G$4,0,(COLUMN('Data BH'!K$4)-COLUMN('Data BH'!$B$4))*7,500,1),MATCH($A45,OFFSET('Raw data BH'!$B$4,0,(COLUMN('Data BH'!K$4)-COLUMN('Data BH'!$B$4))*7,500,1),0))</f>
        <v>#N/A</v>
      </c>
      <c r="L45" s="62" t="e">
        <f ca="1">INDEX(OFFSET('Raw data BH'!$G$4,0,(COLUMN('Data BH'!L$4)-COLUMN('Data BH'!$B$4))*7,500,1),MATCH($A45,OFFSET('Raw data BH'!$B$4,0,(COLUMN('Data BH'!L$4)-COLUMN('Data BH'!$B$4))*7,500,1),0))</f>
        <v>#N/A</v>
      </c>
      <c r="M45" s="62">
        <f ca="1">INDEX(OFFSET('Raw data BH'!$G$4,0,(COLUMN('Data BH'!M$4)-COLUMN('Data BH'!$B$4))*7,500,1),MATCH($A45,OFFSET('Raw data BH'!$B$4,0,(COLUMN('Data BH'!M$4)-COLUMN('Data BH'!$B$4))*7,500,1),0))</f>
        <v>1.6870529999999999</v>
      </c>
      <c r="N45" s="62" t="e">
        <f ca="1">INDEX(OFFSET('Raw data BH'!$G$4,0,(COLUMN('Data BH'!N$4)-COLUMN('Data BH'!$B$4))*7,500,1),MATCH($A45,OFFSET('Raw data BH'!$B$4,0,(COLUMN('Data BH'!N$4)-COLUMN('Data BH'!$B$4))*7,500,1),0))</f>
        <v>#N/A</v>
      </c>
      <c r="O45" s="62" t="e">
        <f ca="1">INDEX(OFFSET('Raw data BH'!$G$4,0,(COLUMN('Data BH'!O$4)-COLUMN('Data BH'!$B$4))*7,500,1),MATCH($A45,OFFSET('Raw data BH'!$B$4,0,(COLUMN('Data BH'!O$4)-COLUMN('Data BH'!$B$4))*7,500,1),0))</f>
        <v>#N/A</v>
      </c>
      <c r="P45" s="62"/>
      <c r="R45" s="60">
        <f t="shared" ca="1" si="2"/>
        <v>1.2199083513612541E-2</v>
      </c>
      <c r="S45" s="60">
        <f t="shared" ca="1" si="3"/>
        <v>5.4545778599835781E-2</v>
      </c>
      <c r="T45" s="60">
        <f t="shared" ca="1" si="4"/>
        <v>6.0349169867940367E-2</v>
      </c>
      <c r="U45" s="60">
        <f t="shared" ca="1" si="5"/>
        <v>-6.5358361161336198E-3</v>
      </c>
      <c r="V45" s="60" t="str">
        <f t="shared" ca="1" si="6"/>
        <v/>
      </c>
      <c r="W45" s="60" t="str">
        <f t="shared" ca="1" si="7"/>
        <v/>
      </c>
      <c r="X45" s="60">
        <f t="shared" ca="1" si="8"/>
        <v>6.679044796737621E-2</v>
      </c>
      <c r="Y45" s="60">
        <f t="shared" ca="1" si="9"/>
        <v>7.7921946620597815E-2</v>
      </c>
      <c r="Z45" s="60" t="str">
        <f t="shared" ca="1" si="10"/>
        <v/>
      </c>
      <c r="AA45" s="60" t="str">
        <f t="shared" ca="1" si="11"/>
        <v/>
      </c>
      <c r="AB45" s="60" t="str">
        <f t="shared" ca="1" si="12"/>
        <v/>
      </c>
      <c r="AC45" s="60">
        <f t="shared" ca="1" si="13"/>
        <v>5.6425898466070157E-2</v>
      </c>
      <c r="AD45" s="60" t="str">
        <f t="shared" ca="1" si="14"/>
        <v/>
      </c>
      <c r="AE45" s="60" t="str">
        <f t="shared" ca="1" si="15"/>
        <v/>
      </c>
      <c r="AF45" s="60" t="str">
        <f t="shared" si="16"/>
        <v/>
      </c>
      <c r="AG45" s="61">
        <v>0.08</v>
      </c>
    </row>
    <row r="46" spans="1:33" ht="16" hidden="1" outlineLevel="1" x14ac:dyDescent="0.2">
      <c r="A46" s="74">
        <v>32295</v>
      </c>
      <c r="B46" s="62">
        <f ca="1">INDEX(OFFSET('Raw data BH'!$G$4,0,(COLUMN('Data BH'!B$4)-COLUMN('Data BH'!$B$4))*7,500,1),MATCH($A46,OFFSET('Raw data BH'!$B$4,0,(COLUMN('Data BH'!B$4)-COLUMN('Data BH'!$B$4))*7,500,1),0))</f>
        <v>0.32706499999999999</v>
      </c>
      <c r="C46" s="62">
        <f ca="1">INDEX(OFFSET('Raw data BH'!$G$4,0,(COLUMN('Data BH'!C$4)-COLUMN('Data BH'!$B$4))*7,500,1),MATCH($A46,OFFSET('Raw data BH'!$B$4,0,(COLUMN('Data BH'!C$4)-COLUMN('Data BH'!$B$4))*7,500,1),0))</f>
        <v>2.4005510000000001</v>
      </c>
      <c r="D46" s="62">
        <f ca="1">INDEX(OFFSET('Raw data BH'!$G$4,0,(COLUMN('Data BH'!D$4)-COLUMN('Data BH'!$B$4))*7,500,1),MATCH($A46,OFFSET('Raw data BH'!$B$4,0,(COLUMN('Data BH'!D$4)-COLUMN('Data BH'!$B$4))*7,500,1),0))</f>
        <v>3.8860999999999999</v>
      </c>
      <c r="E46" s="62">
        <f ca="1">INDEX(OFFSET('Raw data BH'!$G$4,0,(COLUMN('Data BH'!E$4)-COLUMN('Data BH'!$B$4))*7,500,1),MATCH($A46,OFFSET('Raw data BH'!$B$4,0,(COLUMN('Data BH'!E$4)-COLUMN('Data BH'!$B$4))*7,500,1),0))</f>
        <v>1.1346069999999999</v>
      </c>
      <c r="F46" s="62" t="e">
        <f ca="1">INDEX(OFFSET('Raw data BH'!$G$4,0,(COLUMN('Data BH'!F$4)-COLUMN('Data BH'!$B$4))*7,500,1),MATCH($A46,OFFSET('Raw data BH'!$B$4,0,(COLUMN('Data BH'!F$4)-COLUMN('Data BH'!$B$4))*7,500,1),0))</f>
        <v>#N/A</v>
      </c>
      <c r="G46" s="62" t="e">
        <f ca="1">INDEX(OFFSET('Raw data BH'!$G$4,0,(COLUMN('Data BH'!G$4)-COLUMN('Data BH'!$B$4))*7,500,1),MATCH($A46,OFFSET('Raw data BH'!$B$4,0,(COLUMN('Data BH'!G$4)-COLUMN('Data BH'!$B$4))*7,500,1),0))</f>
        <v>#N/A</v>
      </c>
      <c r="H46" s="62">
        <f ca="1">INDEX(OFFSET('Raw data BH'!$G$4,0,(COLUMN('Data BH'!H$4)-COLUMN('Data BH'!$B$4))*7,500,1),MATCH($A46,OFFSET('Raw data BH'!$B$4,0,(COLUMN('Data BH'!H$4)-COLUMN('Data BH'!$B$4))*7,500,1),0))</f>
        <v>3.6696930000000001</v>
      </c>
      <c r="I46" s="62">
        <f ca="1">INDEX(OFFSET('Raw data BH'!$G$4,0,(COLUMN('Data BH'!I$4)-COLUMN('Data BH'!$B$4))*7,500,1),MATCH($A46,OFFSET('Raw data BH'!$B$4,0,(COLUMN('Data BH'!I$4)-COLUMN('Data BH'!$B$4))*7,500,1),0))</f>
        <v>0.85293699999999995</v>
      </c>
      <c r="J46" s="62" t="e">
        <f ca="1">INDEX(OFFSET('Raw data BH'!$G$4,0,(COLUMN('Data BH'!J$4)-COLUMN('Data BH'!$B$4))*7,500,1),MATCH($A46,OFFSET('Raw data BH'!$B$4,0,(COLUMN('Data BH'!J$4)-COLUMN('Data BH'!$B$4))*7,500,1),0))</f>
        <v>#N/A</v>
      </c>
      <c r="K46" s="62" t="e">
        <f ca="1">INDEX(OFFSET('Raw data BH'!$G$4,0,(COLUMN('Data BH'!K$4)-COLUMN('Data BH'!$B$4))*7,500,1),MATCH($A46,OFFSET('Raw data BH'!$B$4,0,(COLUMN('Data BH'!K$4)-COLUMN('Data BH'!$B$4))*7,500,1),0))</f>
        <v>#N/A</v>
      </c>
      <c r="L46" s="62" t="e">
        <f ca="1">INDEX(OFFSET('Raw data BH'!$G$4,0,(COLUMN('Data BH'!L$4)-COLUMN('Data BH'!$B$4))*7,500,1),MATCH($A46,OFFSET('Raw data BH'!$B$4,0,(COLUMN('Data BH'!L$4)-COLUMN('Data BH'!$B$4))*7,500,1),0))</f>
        <v>#N/A</v>
      </c>
      <c r="M46" s="62">
        <f ca="1">INDEX(OFFSET('Raw data BH'!$G$4,0,(COLUMN('Data BH'!M$4)-COLUMN('Data BH'!$B$4))*7,500,1),MATCH($A46,OFFSET('Raw data BH'!$B$4,0,(COLUMN('Data BH'!M$4)-COLUMN('Data BH'!$B$4))*7,500,1),0))</f>
        <v>1.8470899999999999</v>
      </c>
      <c r="N46" s="62" t="e">
        <f ca="1">INDEX(OFFSET('Raw data BH'!$G$4,0,(COLUMN('Data BH'!N$4)-COLUMN('Data BH'!$B$4))*7,500,1),MATCH($A46,OFFSET('Raw data BH'!$B$4,0,(COLUMN('Data BH'!N$4)-COLUMN('Data BH'!$B$4))*7,500,1),0))</f>
        <v>#N/A</v>
      </c>
      <c r="O46" s="62" t="e">
        <f ca="1">INDEX(OFFSET('Raw data BH'!$G$4,0,(COLUMN('Data BH'!O$4)-COLUMN('Data BH'!$B$4))*7,500,1),MATCH($A46,OFFSET('Raw data BH'!$B$4,0,(COLUMN('Data BH'!O$4)-COLUMN('Data BH'!$B$4))*7,500,1),0))</f>
        <v>#N/A</v>
      </c>
      <c r="P46" s="62"/>
      <c r="R46" s="60">
        <f t="shared" ca="1" si="2"/>
        <v>0.11665915546815264</v>
      </c>
      <c r="S46" s="60">
        <f t="shared" ca="1" si="3"/>
        <v>0.1269991427382986</v>
      </c>
      <c r="T46" s="60">
        <f t="shared" ca="1" si="4"/>
        <v>8.9109021884194117E-2</v>
      </c>
      <c r="U46" s="60">
        <f t="shared" ca="1" si="5"/>
        <v>2.6315337195786492E-2</v>
      </c>
      <c r="V46" s="60" t="str">
        <f t="shared" ca="1" si="6"/>
        <v/>
      </c>
      <c r="W46" s="60" t="str">
        <f t="shared" ca="1" si="7"/>
        <v/>
      </c>
      <c r="X46" s="60">
        <f t="shared" ca="1" si="8"/>
        <v>0</v>
      </c>
      <c r="Y46" s="60">
        <f t="shared" ca="1" si="9"/>
        <v>0</v>
      </c>
      <c r="Z46" s="60" t="str">
        <f t="shared" ca="1" si="10"/>
        <v/>
      </c>
      <c r="AA46" s="60" t="str">
        <f t="shared" ca="1" si="11"/>
        <v/>
      </c>
      <c r="AB46" s="60" t="str">
        <f t="shared" ca="1" si="12"/>
        <v/>
      </c>
      <c r="AC46" s="60">
        <f t="shared" ca="1" si="13"/>
        <v>9.4861868595710996E-2</v>
      </c>
      <c r="AD46" s="60" t="str">
        <f t="shared" ca="1" si="14"/>
        <v/>
      </c>
      <c r="AE46" s="60" t="str">
        <f t="shared" ca="1" si="15"/>
        <v/>
      </c>
      <c r="AF46" s="60" t="str">
        <f t="shared" si="16"/>
        <v/>
      </c>
      <c r="AG46" s="61">
        <v>8.0299999999999996E-2</v>
      </c>
    </row>
    <row r="47" spans="1:33" ht="16" hidden="1" outlineLevel="1" x14ac:dyDescent="0.2">
      <c r="A47" s="74">
        <v>32325</v>
      </c>
      <c r="B47" s="62">
        <f ca="1">INDEX(OFFSET('Raw data BH'!$G$4,0,(COLUMN('Data BH'!B$4)-COLUMN('Data BH'!$B$4))*7,500,1),MATCH($A47,OFFSET('Raw data BH'!$B$4,0,(COLUMN('Data BH'!B$4)-COLUMN('Data BH'!$B$4))*7,500,1),0))</f>
        <v>0.31380599999999997</v>
      </c>
      <c r="C47" s="62">
        <f ca="1">INDEX(OFFSET('Raw data BH'!$G$4,0,(COLUMN('Data BH'!C$4)-COLUMN('Data BH'!$B$4))*7,500,1),MATCH($A47,OFFSET('Raw data BH'!$B$4,0,(COLUMN('Data BH'!C$4)-COLUMN('Data BH'!$B$4))*7,500,1),0))</f>
        <v>2.313933</v>
      </c>
      <c r="D47" s="62">
        <f ca="1">INDEX(OFFSET('Raw data BH'!$G$4,0,(COLUMN('Data BH'!D$4)-COLUMN('Data BH'!$B$4))*7,500,1),MATCH($A47,OFFSET('Raw data BH'!$B$4,0,(COLUMN('Data BH'!D$4)-COLUMN('Data BH'!$B$4))*7,500,1),0))</f>
        <v>3.974421</v>
      </c>
      <c r="E47" s="62">
        <f ca="1">INDEX(OFFSET('Raw data BH'!$G$4,0,(COLUMN('Data BH'!E$4)-COLUMN('Data BH'!$B$4))*7,500,1),MATCH($A47,OFFSET('Raw data BH'!$B$4,0,(COLUMN('Data BH'!E$4)-COLUMN('Data BH'!$B$4))*7,500,1),0))</f>
        <v>1.125024</v>
      </c>
      <c r="F47" s="62" t="e">
        <f ca="1">INDEX(OFFSET('Raw data BH'!$G$4,0,(COLUMN('Data BH'!F$4)-COLUMN('Data BH'!$B$4))*7,500,1),MATCH($A47,OFFSET('Raw data BH'!$B$4,0,(COLUMN('Data BH'!F$4)-COLUMN('Data BH'!$B$4))*7,500,1),0))</f>
        <v>#N/A</v>
      </c>
      <c r="G47" s="62" t="e">
        <f ca="1">INDEX(OFFSET('Raw data BH'!$G$4,0,(COLUMN('Data BH'!G$4)-COLUMN('Data BH'!$B$4))*7,500,1),MATCH($A47,OFFSET('Raw data BH'!$B$4,0,(COLUMN('Data BH'!G$4)-COLUMN('Data BH'!$B$4))*7,500,1),0))</f>
        <v>#N/A</v>
      </c>
      <c r="H47" s="62">
        <f ca="1">INDEX(OFFSET('Raw data BH'!$G$4,0,(COLUMN('Data BH'!H$4)-COLUMN('Data BH'!$B$4))*7,500,1),MATCH($A47,OFFSET('Raw data BH'!$B$4,0,(COLUMN('Data BH'!H$4)-COLUMN('Data BH'!$B$4))*7,500,1),0))</f>
        <v>3.6822409999999999</v>
      </c>
      <c r="I47" s="62">
        <f ca="1">INDEX(OFFSET('Raw data BH'!$G$4,0,(COLUMN('Data BH'!I$4)-COLUMN('Data BH'!$B$4))*7,500,1),MATCH($A47,OFFSET('Raw data BH'!$B$4,0,(COLUMN('Data BH'!I$4)-COLUMN('Data BH'!$B$4))*7,500,1),0))</f>
        <v>0.82724600000000004</v>
      </c>
      <c r="J47" s="62" t="e">
        <f ca="1">INDEX(OFFSET('Raw data BH'!$G$4,0,(COLUMN('Data BH'!J$4)-COLUMN('Data BH'!$B$4))*7,500,1),MATCH($A47,OFFSET('Raw data BH'!$B$4,0,(COLUMN('Data BH'!J$4)-COLUMN('Data BH'!$B$4))*7,500,1),0))</f>
        <v>#N/A</v>
      </c>
      <c r="K47" s="62" t="e">
        <f ca="1">INDEX(OFFSET('Raw data BH'!$G$4,0,(COLUMN('Data BH'!K$4)-COLUMN('Data BH'!$B$4))*7,500,1),MATCH($A47,OFFSET('Raw data BH'!$B$4,0,(COLUMN('Data BH'!K$4)-COLUMN('Data BH'!$B$4))*7,500,1),0))</f>
        <v>#N/A</v>
      </c>
      <c r="L47" s="62" t="e">
        <f ca="1">INDEX(OFFSET('Raw data BH'!$G$4,0,(COLUMN('Data BH'!L$4)-COLUMN('Data BH'!$B$4))*7,500,1),MATCH($A47,OFFSET('Raw data BH'!$B$4,0,(COLUMN('Data BH'!L$4)-COLUMN('Data BH'!$B$4))*7,500,1),0))</f>
        <v>#N/A</v>
      </c>
      <c r="M47" s="62">
        <f ca="1">INDEX(OFFSET('Raw data BH'!$G$4,0,(COLUMN('Data BH'!M$4)-COLUMN('Data BH'!$B$4))*7,500,1),MATCH($A47,OFFSET('Raw data BH'!$B$4,0,(COLUMN('Data BH'!M$4)-COLUMN('Data BH'!$B$4))*7,500,1),0))</f>
        <v>1.8270850000000001</v>
      </c>
      <c r="N47" s="62" t="e">
        <f ca="1">INDEX(OFFSET('Raw data BH'!$G$4,0,(COLUMN('Data BH'!N$4)-COLUMN('Data BH'!$B$4))*7,500,1),MATCH($A47,OFFSET('Raw data BH'!$B$4,0,(COLUMN('Data BH'!N$4)-COLUMN('Data BH'!$B$4))*7,500,1),0))</f>
        <v>#N/A</v>
      </c>
      <c r="O47" s="62" t="e">
        <f ca="1">INDEX(OFFSET('Raw data BH'!$G$4,0,(COLUMN('Data BH'!O$4)-COLUMN('Data BH'!$B$4))*7,500,1),MATCH($A47,OFFSET('Raw data BH'!$B$4,0,(COLUMN('Data BH'!O$4)-COLUMN('Data BH'!$B$4))*7,500,1),0))</f>
        <v>#N/A</v>
      </c>
      <c r="P47" s="62"/>
      <c r="R47" s="60">
        <f t="shared" ca="1" si="2"/>
        <v>-4.0539342332563955E-2</v>
      </c>
      <c r="S47" s="60">
        <f t="shared" ca="1" si="3"/>
        <v>-3.6082549381371232E-2</v>
      </c>
      <c r="T47" s="60">
        <f t="shared" ca="1" si="4"/>
        <v>2.2727413087671566E-2</v>
      </c>
      <c r="U47" s="60">
        <f t="shared" ca="1" si="5"/>
        <v>-8.4460963135252198E-3</v>
      </c>
      <c r="V47" s="60" t="str">
        <f t="shared" ca="1" si="6"/>
        <v/>
      </c>
      <c r="W47" s="60" t="str">
        <f t="shared" ca="1" si="7"/>
        <v/>
      </c>
      <c r="X47" s="60">
        <f t="shared" ca="1" si="8"/>
        <v>3.4193596031057982E-3</v>
      </c>
      <c r="Y47" s="60">
        <f t="shared" ca="1" si="9"/>
        <v>-3.0120630245844549E-2</v>
      </c>
      <c r="Z47" s="60" t="str">
        <f t="shared" ca="1" si="10"/>
        <v/>
      </c>
      <c r="AA47" s="60" t="str">
        <f t="shared" ca="1" si="11"/>
        <v/>
      </c>
      <c r="AB47" s="60" t="str">
        <f t="shared" ca="1" si="12"/>
        <v/>
      </c>
      <c r="AC47" s="60">
        <f t="shared" ca="1" si="13"/>
        <v>-1.0830549675435286E-2</v>
      </c>
      <c r="AD47" s="60" t="str">
        <f t="shared" ca="1" si="14"/>
        <v/>
      </c>
      <c r="AE47" s="60" t="str">
        <f t="shared" ca="1" si="15"/>
        <v/>
      </c>
      <c r="AF47" s="60" t="str">
        <f t="shared" si="16"/>
        <v/>
      </c>
      <c r="AG47" s="61">
        <v>8.2799999999999999E-2</v>
      </c>
    </row>
    <row r="48" spans="1:33" ht="16" hidden="1" outlineLevel="1" x14ac:dyDescent="0.2">
      <c r="A48" s="74">
        <v>32356</v>
      </c>
      <c r="B48" s="62">
        <f ca="1">INDEX(OFFSET('Raw data BH'!$G$4,0,(COLUMN('Data BH'!B$4)-COLUMN('Data BH'!$B$4))*7,500,1),MATCH($A48,OFFSET('Raw data BH'!$B$4,0,(COLUMN('Data BH'!B$4)-COLUMN('Data BH'!$B$4))*7,500,1),0))</f>
        <v>0.28198400000000001</v>
      </c>
      <c r="C48" s="62">
        <f ca="1">INDEX(OFFSET('Raw data BH'!$G$4,0,(COLUMN('Data BH'!C$4)-COLUMN('Data BH'!$B$4))*7,500,1),MATCH($A48,OFFSET('Raw data BH'!$B$4,0,(COLUMN('Data BH'!C$4)-COLUMN('Data BH'!$B$4))*7,500,1),0))</f>
        <v>2.6480299999999999</v>
      </c>
      <c r="D48" s="62">
        <f ca="1">INDEX(OFFSET('Raw data BH'!$G$4,0,(COLUMN('Data BH'!D$4)-COLUMN('Data BH'!$B$4))*7,500,1),MATCH($A48,OFFSET('Raw data BH'!$B$4,0,(COLUMN('Data BH'!D$4)-COLUMN('Data BH'!$B$4))*7,500,1),0))</f>
        <v>4.0732169999999996</v>
      </c>
      <c r="E48" s="62">
        <f ca="1">INDEX(OFFSET('Raw data BH'!$G$4,0,(COLUMN('Data BH'!E$4)-COLUMN('Data BH'!$B$4))*7,500,1),MATCH($A48,OFFSET('Raw data BH'!$B$4,0,(COLUMN('Data BH'!E$4)-COLUMN('Data BH'!$B$4))*7,500,1),0))</f>
        <v>1.172663</v>
      </c>
      <c r="F48" s="62" t="e">
        <f ca="1">INDEX(OFFSET('Raw data BH'!$G$4,0,(COLUMN('Data BH'!F$4)-COLUMN('Data BH'!$B$4))*7,500,1),MATCH($A48,OFFSET('Raw data BH'!$B$4,0,(COLUMN('Data BH'!F$4)-COLUMN('Data BH'!$B$4))*7,500,1),0))</f>
        <v>#N/A</v>
      </c>
      <c r="G48" s="62" t="e">
        <f ca="1">INDEX(OFFSET('Raw data BH'!$G$4,0,(COLUMN('Data BH'!G$4)-COLUMN('Data BH'!$B$4))*7,500,1),MATCH($A48,OFFSET('Raw data BH'!$B$4,0,(COLUMN('Data BH'!G$4)-COLUMN('Data BH'!$B$4))*7,500,1),0))</f>
        <v>#N/A</v>
      </c>
      <c r="H48" s="62">
        <f ca="1">INDEX(OFFSET('Raw data BH'!$G$4,0,(COLUMN('Data BH'!H$4)-COLUMN('Data BH'!$B$4))*7,500,1),MATCH($A48,OFFSET('Raw data BH'!$B$4,0,(COLUMN('Data BH'!H$4)-COLUMN('Data BH'!$B$4))*7,500,1),0))</f>
        <v>3.5592839999999999</v>
      </c>
      <c r="I48" s="62">
        <f ca="1">INDEX(OFFSET('Raw data BH'!$G$4,0,(COLUMN('Data BH'!I$4)-COLUMN('Data BH'!$B$4))*7,500,1),MATCH($A48,OFFSET('Raw data BH'!$B$4,0,(COLUMN('Data BH'!I$4)-COLUMN('Data BH'!$B$4))*7,500,1),0))</f>
        <v>0.83752199999999999</v>
      </c>
      <c r="J48" s="62" t="e">
        <f ca="1">INDEX(OFFSET('Raw data BH'!$G$4,0,(COLUMN('Data BH'!J$4)-COLUMN('Data BH'!$B$4))*7,500,1),MATCH($A48,OFFSET('Raw data BH'!$B$4,0,(COLUMN('Data BH'!J$4)-COLUMN('Data BH'!$B$4))*7,500,1),0))</f>
        <v>#N/A</v>
      </c>
      <c r="K48" s="62" t="e">
        <f ca="1">INDEX(OFFSET('Raw data BH'!$G$4,0,(COLUMN('Data BH'!K$4)-COLUMN('Data BH'!$B$4))*7,500,1),MATCH($A48,OFFSET('Raw data BH'!$B$4,0,(COLUMN('Data BH'!K$4)-COLUMN('Data BH'!$B$4))*7,500,1),0))</f>
        <v>#N/A</v>
      </c>
      <c r="L48" s="62" t="e">
        <f ca="1">INDEX(OFFSET('Raw data BH'!$G$4,0,(COLUMN('Data BH'!L$4)-COLUMN('Data BH'!$B$4))*7,500,1),MATCH($A48,OFFSET('Raw data BH'!$B$4,0,(COLUMN('Data BH'!L$4)-COLUMN('Data BH'!$B$4))*7,500,1),0))</f>
        <v>#N/A</v>
      </c>
      <c r="M48" s="62">
        <f ca="1">INDEX(OFFSET('Raw data BH'!$G$4,0,(COLUMN('Data BH'!M$4)-COLUMN('Data BH'!$B$4))*7,500,1),MATCH($A48,OFFSET('Raw data BH'!$B$4,0,(COLUMN('Data BH'!M$4)-COLUMN('Data BH'!$B$4))*7,500,1),0))</f>
        <v>1.8710610000000001</v>
      </c>
      <c r="N48" s="62" t="e">
        <f ca="1">INDEX(OFFSET('Raw data BH'!$G$4,0,(COLUMN('Data BH'!N$4)-COLUMN('Data BH'!$B$4))*7,500,1),MATCH($A48,OFFSET('Raw data BH'!$B$4,0,(COLUMN('Data BH'!N$4)-COLUMN('Data BH'!$B$4))*7,500,1),0))</f>
        <v>#N/A</v>
      </c>
      <c r="O48" s="62" t="e">
        <f ca="1">INDEX(OFFSET('Raw data BH'!$G$4,0,(COLUMN('Data BH'!O$4)-COLUMN('Data BH'!$B$4))*7,500,1),MATCH($A48,OFFSET('Raw data BH'!$B$4,0,(COLUMN('Data BH'!O$4)-COLUMN('Data BH'!$B$4))*7,500,1),0))</f>
        <v>#N/A</v>
      </c>
      <c r="P48" s="62"/>
      <c r="R48" s="60">
        <f t="shared" ca="1" si="2"/>
        <v>-0.10140660153088199</v>
      </c>
      <c r="S48" s="60">
        <f t="shared" ca="1" si="3"/>
        <v>0.14438490656384606</v>
      </c>
      <c r="T48" s="60">
        <f t="shared" ca="1" si="4"/>
        <v>2.485796044253985E-2</v>
      </c>
      <c r="U48" s="60">
        <f t="shared" ca="1" si="5"/>
        <v>4.2344874420456868E-2</v>
      </c>
      <c r="V48" s="60" t="str">
        <f t="shared" ca="1" si="6"/>
        <v/>
      </c>
      <c r="W48" s="60" t="str">
        <f t="shared" ca="1" si="7"/>
        <v/>
      </c>
      <c r="X48" s="60">
        <f t="shared" ca="1" si="8"/>
        <v>-3.3391893686480545E-2</v>
      </c>
      <c r="Y48" s="60">
        <f t="shared" ca="1" si="9"/>
        <v>1.2421939785746794E-2</v>
      </c>
      <c r="Z48" s="60" t="str">
        <f t="shared" ca="1" si="10"/>
        <v/>
      </c>
      <c r="AA48" s="60" t="str">
        <f t="shared" ca="1" si="11"/>
        <v/>
      </c>
      <c r="AB48" s="60" t="str">
        <f t="shared" ca="1" si="12"/>
        <v/>
      </c>
      <c r="AC48" s="60">
        <f t="shared" ca="1" si="13"/>
        <v>2.4068940416017925E-2</v>
      </c>
      <c r="AD48" s="60" t="str">
        <f t="shared" ca="1" si="14"/>
        <v/>
      </c>
      <c r="AE48" s="60" t="str">
        <f t="shared" ca="1" si="15"/>
        <v/>
      </c>
      <c r="AF48" s="60" t="str">
        <f t="shared" si="16"/>
        <v/>
      </c>
      <c r="AG48" s="61">
        <v>8.6300000000000002E-2</v>
      </c>
    </row>
    <row r="49" spans="1:33" ht="16" hidden="1" outlineLevel="1" x14ac:dyDescent="0.2">
      <c r="A49" s="74">
        <v>32387</v>
      </c>
      <c r="B49" s="62">
        <f ca="1">INDEX(OFFSET('Raw data BH'!$G$4,0,(COLUMN('Data BH'!B$4)-COLUMN('Data BH'!$B$4))*7,500,1),MATCH($A49,OFFSET('Raw data BH'!$B$4,0,(COLUMN('Data BH'!B$4)-COLUMN('Data BH'!$B$4))*7,500,1),0))</f>
        <v>0.306427</v>
      </c>
      <c r="C49" s="62">
        <f ca="1">INDEX(OFFSET('Raw data BH'!$G$4,0,(COLUMN('Data BH'!C$4)-COLUMN('Data BH'!$B$4))*7,500,1),MATCH($A49,OFFSET('Raw data BH'!$B$4,0,(COLUMN('Data BH'!C$4)-COLUMN('Data BH'!$B$4))*7,500,1),0))</f>
        <v>2.80829</v>
      </c>
      <c r="D49" s="62">
        <f ca="1">INDEX(OFFSET('Raw data BH'!$G$4,0,(COLUMN('Data BH'!D$4)-COLUMN('Data BH'!$B$4))*7,500,1),MATCH($A49,OFFSET('Raw data BH'!$B$4,0,(COLUMN('Data BH'!D$4)-COLUMN('Data BH'!$B$4))*7,500,1),0))</f>
        <v>3.9842840000000002</v>
      </c>
      <c r="E49" s="62">
        <f ca="1">INDEX(OFFSET('Raw data BH'!$G$4,0,(COLUMN('Data BH'!E$4)-COLUMN('Data BH'!$B$4))*7,500,1),MATCH($A49,OFFSET('Raw data BH'!$B$4,0,(COLUMN('Data BH'!E$4)-COLUMN('Data BH'!$B$4))*7,500,1),0))</f>
        <v>1.2826</v>
      </c>
      <c r="F49" s="62" t="e">
        <f ca="1">INDEX(OFFSET('Raw data BH'!$G$4,0,(COLUMN('Data BH'!F$4)-COLUMN('Data BH'!$B$4))*7,500,1),MATCH($A49,OFFSET('Raw data BH'!$B$4,0,(COLUMN('Data BH'!F$4)-COLUMN('Data BH'!$B$4))*7,500,1),0))</f>
        <v>#N/A</v>
      </c>
      <c r="G49" s="62" t="e">
        <f ca="1">INDEX(OFFSET('Raw data BH'!$G$4,0,(COLUMN('Data BH'!G$4)-COLUMN('Data BH'!$B$4))*7,500,1),MATCH($A49,OFFSET('Raw data BH'!$B$4,0,(COLUMN('Data BH'!G$4)-COLUMN('Data BH'!$B$4))*7,500,1),0))</f>
        <v>#N/A</v>
      </c>
      <c r="H49" s="62">
        <f ca="1">INDEX(OFFSET('Raw data BH'!$G$4,0,(COLUMN('Data BH'!H$4)-COLUMN('Data BH'!$B$4))*7,500,1),MATCH($A49,OFFSET('Raw data BH'!$B$4,0,(COLUMN('Data BH'!H$4)-COLUMN('Data BH'!$B$4))*7,500,1),0))</f>
        <v>3.7275420000000001</v>
      </c>
      <c r="I49" s="62">
        <f ca="1">INDEX(OFFSET('Raw data BH'!$G$4,0,(COLUMN('Data BH'!I$4)-COLUMN('Data BH'!$B$4))*7,500,1),MATCH($A49,OFFSET('Raw data BH'!$B$4,0,(COLUMN('Data BH'!I$4)-COLUMN('Data BH'!$B$4))*7,500,1),0))</f>
        <v>0.77072600000000002</v>
      </c>
      <c r="J49" s="62" t="e">
        <f ca="1">INDEX(OFFSET('Raw data BH'!$G$4,0,(COLUMN('Data BH'!J$4)-COLUMN('Data BH'!$B$4))*7,500,1),MATCH($A49,OFFSET('Raw data BH'!$B$4,0,(COLUMN('Data BH'!J$4)-COLUMN('Data BH'!$B$4))*7,500,1),0))</f>
        <v>#N/A</v>
      </c>
      <c r="K49" s="62" t="e">
        <f ca="1">INDEX(OFFSET('Raw data BH'!$G$4,0,(COLUMN('Data BH'!K$4)-COLUMN('Data BH'!$B$4))*7,500,1),MATCH($A49,OFFSET('Raw data BH'!$B$4,0,(COLUMN('Data BH'!K$4)-COLUMN('Data BH'!$B$4))*7,500,1),0))</f>
        <v>#N/A</v>
      </c>
      <c r="L49" s="62" t="e">
        <f ca="1">INDEX(OFFSET('Raw data BH'!$G$4,0,(COLUMN('Data BH'!L$4)-COLUMN('Data BH'!$B$4))*7,500,1),MATCH($A49,OFFSET('Raw data BH'!$B$4,0,(COLUMN('Data BH'!L$4)-COLUMN('Data BH'!$B$4))*7,500,1),0))</f>
        <v>#N/A</v>
      </c>
      <c r="M49" s="62">
        <f ca="1">INDEX(OFFSET('Raw data BH'!$G$4,0,(COLUMN('Data BH'!M$4)-COLUMN('Data BH'!$B$4))*7,500,1),MATCH($A49,OFFSET('Raw data BH'!$B$4,0,(COLUMN('Data BH'!M$4)-COLUMN('Data BH'!$B$4))*7,500,1),0))</f>
        <v>1.9048350000000001</v>
      </c>
      <c r="N49" s="62" t="e">
        <f ca="1">INDEX(OFFSET('Raw data BH'!$G$4,0,(COLUMN('Data BH'!N$4)-COLUMN('Data BH'!$B$4))*7,500,1),MATCH($A49,OFFSET('Raw data BH'!$B$4,0,(COLUMN('Data BH'!N$4)-COLUMN('Data BH'!$B$4))*7,500,1),0))</f>
        <v>#N/A</v>
      </c>
      <c r="O49" s="62" t="e">
        <f ca="1">INDEX(OFFSET('Raw data BH'!$G$4,0,(COLUMN('Data BH'!O$4)-COLUMN('Data BH'!$B$4))*7,500,1),MATCH($A49,OFFSET('Raw data BH'!$B$4,0,(COLUMN('Data BH'!O$4)-COLUMN('Data BH'!$B$4))*7,500,1),0))</f>
        <v>#N/A</v>
      </c>
      <c r="P49" s="62"/>
      <c r="R49" s="60">
        <f t="shared" ca="1" si="2"/>
        <v>8.6682223104856959E-2</v>
      </c>
      <c r="S49" s="60">
        <f t="shared" ca="1" si="3"/>
        <v>6.0520462381468576E-2</v>
      </c>
      <c r="T49" s="60">
        <f t="shared" ca="1" si="4"/>
        <v>-2.1833602285367903E-2</v>
      </c>
      <c r="U49" s="60">
        <f t="shared" ca="1" si="5"/>
        <v>9.3749866756263289E-2</v>
      </c>
      <c r="V49" s="60" t="str">
        <f t="shared" ca="1" si="6"/>
        <v/>
      </c>
      <c r="W49" s="60" t="str">
        <f t="shared" ca="1" si="7"/>
        <v/>
      </c>
      <c r="X49" s="60">
        <f t="shared" ca="1" si="8"/>
        <v>4.7272990859959618E-2</v>
      </c>
      <c r="Y49" s="60">
        <f t="shared" ca="1" si="9"/>
        <v>-7.9754322871518513E-2</v>
      </c>
      <c r="Z49" s="60" t="str">
        <f t="shared" ca="1" si="10"/>
        <v/>
      </c>
      <c r="AA49" s="60" t="str">
        <f t="shared" ca="1" si="11"/>
        <v/>
      </c>
      <c r="AB49" s="60" t="str">
        <f t="shared" ca="1" si="12"/>
        <v/>
      </c>
      <c r="AC49" s="60">
        <f t="shared" ca="1" si="13"/>
        <v>1.8050720954581267E-2</v>
      </c>
      <c r="AD49" s="60" t="str">
        <f t="shared" ca="1" si="14"/>
        <v/>
      </c>
      <c r="AE49" s="60" t="str">
        <f t="shared" ca="1" si="15"/>
        <v/>
      </c>
      <c r="AF49" s="60" t="str">
        <f t="shared" si="16"/>
        <v/>
      </c>
      <c r="AG49" s="61">
        <v>8.4600000000000009E-2</v>
      </c>
    </row>
    <row r="50" spans="1:33" ht="16" hidden="1" outlineLevel="1" x14ac:dyDescent="0.2">
      <c r="A50" s="74">
        <v>32417</v>
      </c>
      <c r="B50" s="62">
        <f ca="1">INDEX(OFFSET('Raw data BH'!$G$4,0,(COLUMN('Data BH'!B$4)-COLUMN('Data BH'!$B$4))*7,500,1),MATCH($A50,OFFSET('Raw data BH'!$B$4,0,(COLUMN('Data BH'!B$4)-COLUMN('Data BH'!$B$4))*7,500,1),0))</f>
        <v>0.27365899999999999</v>
      </c>
      <c r="C50" s="62">
        <f ca="1">INDEX(OFFSET('Raw data BH'!$G$4,0,(COLUMN('Data BH'!C$4)-COLUMN('Data BH'!$B$4))*7,500,1),MATCH($A50,OFFSET('Raw data BH'!$B$4,0,(COLUMN('Data BH'!C$4)-COLUMN('Data BH'!$B$4))*7,500,1),0))</f>
        <v>2.8457340000000002</v>
      </c>
      <c r="D50" s="62">
        <f ca="1">INDEX(OFFSET('Raw data BH'!$G$4,0,(COLUMN('Data BH'!D$4)-COLUMN('Data BH'!$B$4))*7,500,1),MATCH($A50,OFFSET('Raw data BH'!$B$4,0,(COLUMN('Data BH'!D$4)-COLUMN('Data BH'!$B$4))*7,500,1),0))</f>
        <v>3.859775</v>
      </c>
      <c r="E50" s="62">
        <f ca="1">INDEX(OFFSET('Raw data BH'!$G$4,0,(COLUMN('Data BH'!E$4)-COLUMN('Data BH'!$B$4))*7,500,1),MATCH($A50,OFFSET('Raw data BH'!$B$4,0,(COLUMN('Data BH'!E$4)-COLUMN('Data BH'!$B$4))*7,500,1),0))</f>
        <v>1.273374</v>
      </c>
      <c r="F50" s="62" t="e">
        <f ca="1">INDEX(OFFSET('Raw data BH'!$G$4,0,(COLUMN('Data BH'!F$4)-COLUMN('Data BH'!$B$4))*7,500,1),MATCH($A50,OFFSET('Raw data BH'!$B$4,0,(COLUMN('Data BH'!F$4)-COLUMN('Data BH'!$B$4))*7,500,1),0))</f>
        <v>#N/A</v>
      </c>
      <c r="G50" s="62" t="e">
        <f ca="1">INDEX(OFFSET('Raw data BH'!$G$4,0,(COLUMN('Data BH'!G$4)-COLUMN('Data BH'!$B$4))*7,500,1),MATCH($A50,OFFSET('Raw data BH'!$B$4,0,(COLUMN('Data BH'!G$4)-COLUMN('Data BH'!$B$4))*7,500,1),0))</f>
        <v>#N/A</v>
      </c>
      <c r="H50" s="62">
        <f ca="1">INDEX(OFFSET('Raw data BH'!$G$4,0,(COLUMN('Data BH'!H$4)-COLUMN('Data BH'!$B$4))*7,500,1),MATCH($A50,OFFSET('Raw data BH'!$B$4,0,(COLUMN('Data BH'!H$4)-COLUMN('Data BH'!$B$4))*7,500,1),0))</f>
        <v>3.8667340000000001</v>
      </c>
      <c r="I50" s="62">
        <f ca="1">INDEX(OFFSET('Raw data BH'!$G$4,0,(COLUMN('Data BH'!I$4)-COLUMN('Data BH'!$B$4))*7,500,1),MATCH($A50,OFFSET('Raw data BH'!$B$4,0,(COLUMN('Data BH'!I$4)-COLUMN('Data BH'!$B$4))*7,500,1),0))</f>
        <v>0.81696999999999997</v>
      </c>
      <c r="J50" s="62" t="e">
        <f ca="1">INDEX(OFFSET('Raw data BH'!$G$4,0,(COLUMN('Data BH'!J$4)-COLUMN('Data BH'!$B$4))*7,500,1),MATCH($A50,OFFSET('Raw data BH'!$B$4,0,(COLUMN('Data BH'!J$4)-COLUMN('Data BH'!$B$4))*7,500,1),0))</f>
        <v>#N/A</v>
      </c>
      <c r="K50" s="62" t="e">
        <f ca="1">INDEX(OFFSET('Raw data BH'!$G$4,0,(COLUMN('Data BH'!K$4)-COLUMN('Data BH'!$B$4))*7,500,1),MATCH($A50,OFFSET('Raw data BH'!$B$4,0,(COLUMN('Data BH'!K$4)-COLUMN('Data BH'!$B$4))*7,500,1),0))</f>
        <v>#N/A</v>
      </c>
      <c r="L50" s="62" t="e">
        <f ca="1">INDEX(OFFSET('Raw data BH'!$G$4,0,(COLUMN('Data BH'!L$4)-COLUMN('Data BH'!$B$4))*7,500,1),MATCH($A50,OFFSET('Raw data BH'!$B$4,0,(COLUMN('Data BH'!L$4)-COLUMN('Data BH'!$B$4))*7,500,1),0))</f>
        <v>#N/A</v>
      </c>
      <c r="M50" s="62">
        <f ca="1">INDEX(OFFSET('Raw data BH'!$G$4,0,(COLUMN('Data BH'!M$4)-COLUMN('Data BH'!$B$4))*7,500,1),MATCH($A50,OFFSET('Raw data BH'!$B$4,0,(COLUMN('Data BH'!M$4)-COLUMN('Data BH'!$B$4))*7,500,1),0))</f>
        <v>1.9048350000000001</v>
      </c>
      <c r="N50" s="62" t="e">
        <f ca="1">INDEX(OFFSET('Raw data BH'!$G$4,0,(COLUMN('Data BH'!N$4)-COLUMN('Data BH'!$B$4))*7,500,1),MATCH($A50,OFFSET('Raw data BH'!$B$4,0,(COLUMN('Data BH'!N$4)-COLUMN('Data BH'!$B$4))*7,500,1),0))</f>
        <v>#N/A</v>
      </c>
      <c r="O50" s="62" t="e">
        <f ca="1">INDEX(OFFSET('Raw data BH'!$G$4,0,(COLUMN('Data BH'!O$4)-COLUMN('Data BH'!$B$4))*7,500,1),MATCH($A50,OFFSET('Raw data BH'!$B$4,0,(COLUMN('Data BH'!O$4)-COLUMN('Data BH'!$B$4))*7,500,1),0))</f>
        <v>#N/A</v>
      </c>
      <c r="P50" s="62"/>
      <c r="R50" s="60">
        <f t="shared" ca="1" si="2"/>
        <v>-0.10693574652364191</v>
      </c>
      <c r="S50" s="60">
        <f t="shared" ca="1" si="3"/>
        <v>1.3333380811810791E-2</v>
      </c>
      <c r="T50" s="60">
        <f t="shared" ca="1" si="4"/>
        <v>-3.1250031373265652E-2</v>
      </c>
      <c r="U50" s="60">
        <f t="shared" ca="1" si="5"/>
        <v>-7.1932013098393588E-3</v>
      </c>
      <c r="V50" s="60" t="str">
        <f t="shared" ca="1" si="6"/>
        <v/>
      </c>
      <c r="W50" s="60" t="str">
        <f t="shared" ca="1" si="7"/>
        <v/>
      </c>
      <c r="X50" s="60">
        <f t="shared" ca="1" si="8"/>
        <v>3.7341497426454318E-2</v>
      </c>
      <c r="Y50" s="60">
        <f t="shared" ca="1" si="9"/>
        <v>6.0000570890303306E-2</v>
      </c>
      <c r="Z50" s="60" t="str">
        <f t="shared" ca="1" si="10"/>
        <v/>
      </c>
      <c r="AA50" s="60" t="str">
        <f t="shared" ca="1" si="11"/>
        <v/>
      </c>
      <c r="AB50" s="60" t="str">
        <f t="shared" ca="1" si="12"/>
        <v/>
      </c>
      <c r="AC50" s="60">
        <f t="shared" ca="1" si="13"/>
        <v>0</v>
      </c>
      <c r="AD50" s="60" t="str">
        <f t="shared" ca="1" si="14"/>
        <v/>
      </c>
      <c r="AE50" s="60" t="str">
        <f t="shared" ca="1" si="15"/>
        <v/>
      </c>
      <c r="AF50" s="60" t="str">
        <f t="shared" si="16"/>
        <v/>
      </c>
      <c r="AG50" s="61">
        <v>8.3499999999999991E-2</v>
      </c>
    </row>
    <row r="51" spans="1:33" ht="16" hidden="1" outlineLevel="1" x14ac:dyDescent="0.2">
      <c r="A51" s="74">
        <v>32448</v>
      </c>
      <c r="B51" s="62">
        <f ca="1">INDEX(OFFSET('Raw data BH'!$G$4,0,(COLUMN('Data BH'!B$4)-COLUMN('Data BH'!$B$4))*7,500,1),MATCH($A51,OFFSET('Raw data BH'!$B$4,0,(COLUMN('Data BH'!B$4)-COLUMN('Data BH'!$B$4))*7,500,1),0))</f>
        <v>0.26657399999999998</v>
      </c>
      <c r="C51" s="62">
        <f ca="1">INDEX(OFFSET('Raw data BH'!$G$4,0,(COLUMN('Data BH'!C$4)-COLUMN('Data BH'!$B$4))*7,500,1),MATCH($A51,OFFSET('Raw data BH'!$B$4,0,(COLUMN('Data BH'!C$4)-COLUMN('Data BH'!$B$4))*7,500,1),0))</f>
        <v>2.683478</v>
      </c>
      <c r="D51" s="62">
        <f ca="1">INDEX(OFFSET('Raw data BH'!$G$4,0,(COLUMN('Data BH'!D$4)-COLUMN('Data BH'!$B$4))*7,500,1),MATCH($A51,OFFSET('Raw data BH'!$B$4,0,(COLUMN('Data BH'!D$4)-COLUMN('Data BH'!$B$4))*7,500,1),0))</f>
        <v>3.868236</v>
      </c>
      <c r="E51" s="62">
        <f ca="1">INDEX(OFFSET('Raw data BH'!$G$4,0,(COLUMN('Data BH'!E$4)-COLUMN('Data BH'!$B$4))*7,500,1),MATCH($A51,OFFSET('Raw data BH'!$B$4,0,(COLUMN('Data BH'!E$4)-COLUMN('Data BH'!$B$4))*7,500,1),0))</f>
        <v>1.2807550000000001</v>
      </c>
      <c r="F51" s="62" t="e">
        <f ca="1">INDEX(OFFSET('Raw data BH'!$G$4,0,(COLUMN('Data BH'!F$4)-COLUMN('Data BH'!$B$4))*7,500,1),MATCH($A51,OFFSET('Raw data BH'!$B$4,0,(COLUMN('Data BH'!F$4)-COLUMN('Data BH'!$B$4))*7,500,1),0))</f>
        <v>#N/A</v>
      </c>
      <c r="G51" s="62" t="e">
        <f ca="1">INDEX(OFFSET('Raw data BH'!$G$4,0,(COLUMN('Data BH'!G$4)-COLUMN('Data BH'!$B$4))*7,500,1),MATCH($A51,OFFSET('Raw data BH'!$B$4,0,(COLUMN('Data BH'!G$4)-COLUMN('Data BH'!$B$4))*7,500,1),0))</f>
        <v>#N/A</v>
      </c>
      <c r="H51" s="62">
        <f ca="1">INDEX(OFFSET('Raw data BH'!$G$4,0,(COLUMN('Data BH'!H$4)-COLUMN('Data BH'!$B$4))*7,500,1),MATCH($A51,OFFSET('Raw data BH'!$B$4,0,(COLUMN('Data BH'!H$4)-COLUMN('Data BH'!$B$4))*7,500,1),0))</f>
        <v>3.715741</v>
      </c>
      <c r="I51" s="62">
        <f ca="1">INDEX(OFFSET('Raw data BH'!$G$4,0,(COLUMN('Data BH'!I$4)-COLUMN('Data BH'!$B$4))*7,500,1),MATCH($A51,OFFSET('Raw data BH'!$B$4,0,(COLUMN('Data BH'!I$4)-COLUMN('Data BH'!$B$4))*7,500,1),0))</f>
        <v>0.81696999999999997</v>
      </c>
      <c r="J51" s="62" t="e">
        <f ca="1">INDEX(OFFSET('Raw data BH'!$G$4,0,(COLUMN('Data BH'!J$4)-COLUMN('Data BH'!$B$4))*7,500,1),MATCH($A51,OFFSET('Raw data BH'!$B$4,0,(COLUMN('Data BH'!J$4)-COLUMN('Data BH'!$B$4))*7,500,1),0))</f>
        <v>#N/A</v>
      </c>
      <c r="K51" s="62" t="e">
        <f ca="1">INDEX(OFFSET('Raw data BH'!$G$4,0,(COLUMN('Data BH'!K$4)-COLUMN('Data BH'!$B$4))*7,500,1),MATCH($A51,OFFSET('Raw data BH'!$B$4,0,(COLUMN('Data BH'!K$4)-COLUMN('Data BH'!$B$4))*7,500,1),0))</f>
        <v>#N/A</v>
      </c>
      <c r="L51" s="62" t="e">
        <f ca="1">INDEX(OFFSET('Raw data BH'!$G$4,0,(COLUMN('Data BH'!L$4)-COLUMN('Data BH'!$B$4))*7,500,1),MATCH($A51,OFFSET('Raw data BH'!$B$4,0,(COLUMN('Data BH'!L$4)-COLUMN('Data BH'!$B$4))*7,500,1),0))</f>
        <v>#N/A</v>
      </c>
      <c r="M51" s="62">
        <f ca="1">INDEX(OFFSET('Raw data BH'!$G$4,0,(COLUMN('Data BH'!M$4)-COLUMN('Data BH'!$B$4))*7,500,1),MATCH($A51,OFFSET('Raw data BH'!$B$4,0,(COLUMN('Data BH'!M$4)-COLUMN('Data BH'!$B$4))*7,500,1),0))</f>
        <v>1.92364</v>
      </c>
      <c r="N51" s="62" t="e">
        <f ca="1">INDEX(OFFSET('Raw data BH'!$G$4,0,(COLUMN('Data BH'!N$4)-COLUMN('Data BH'!$B$4))*7,500,1),MATCH($A51,OFFSET('Raw data BH'!$B$4,0,(COLUMN('Data BH'!N$4)-COLUMN('Data BH'!$B$4))*7,500,1),0))</f>
        <v>#N/A</v>
      </c>
      <c r="O51" s="62" t="e">
        <f ca="1">INDEX(OFFSET('Raw data BH'!$G$4,0,(COLUMN('Data BH'!O$4)-COLUMN('Data BH'!$B$4))*7,500,1),MATCH($A51,OFFSET('Raw data BH'!$B$4,0,(COLUMN('Data BH'!O$4)-COLUMN('Data BH'!$B$4))*7,500,1),0))</f>
        <v>#N/A</v>
      </c>
      <c r="P51" s="62"/>
      <c r="R51" s="60">
        <f t="shared" ca="1" si="2"/>
        <v>-2.5889884856701295E-2</v>
      </c>
      <c r="S51" s="60">
        <f t="shared" ca="1" si="3"/>
        <v>-5.7017275683531987E-2</v>
      </c>
      <c r="T51" s="60">
        <f t="shared" ca="1" si="4"/>
        <v>2.1920966895738747E-3</v>
      </c>
      <c r="U51" s="60">
        <f t="shared" ca="1" si="5"/>
        <v>5.7964117376356761E-3</v>
      </c>
      <c r="V51" s="60" t="str">
        <f t="shared" ca="1" si="6"/>
        <v/>
      </c>
      <c r="W51" s="60" t="str">
        <f t="shared" ca="1" si="7"/>
        <v/>
      </c>
      <c r="X51" s="60">
        <f t="shared" ca="1" si="8"/>
        <v>-3.9049233797825322E-2</v>
      </c>
      <c r="Y51" s="60">
        <f t="shared" ca="1" si="9"/>
        <v>0</v>
      </c>
      <c r="Z51" s="60" t="str">
        <f t="shared" ca="1" si="10"/>
        <v/>
      </c>
      <c r="AA51" s="60" t="str">
        <f t="shared" ca="1" si="11"/>
        <v/>
      </c>
      <c r="AB51" s="60" t="str">
        <f t="shared" ca="1" si="12"/>
        <v/>
      </c>
      <c r="AC51" s="60">
        <f t="shared" ca="1" si="13"/>
        <v>9.8722461525537764E-3</v>
      </c>
      <c r="AD51" s="60" t="str">
        <f t="shared" ca="1" si="14"/>
        <v/>
      </c>
      <c r="AE51" s="60" t="str">
        <f t="shared" ca="1" si="15"/>
        <v/>
      </c>
      <c r="AF51" s="60" t="str">
        <f t="shared" si="16"/>
        <v/>
      </c>
      <c r="AG51" s="61">
        <v>8.6699999999999999E-2</v>
      </c>
    </row>
    <row r="52" spans="1:33" ht="16" hidden="1" outlineLevel="1" x14ac:dyDescent="0.2">
      <c r="A52" s="74">
        <v>32478</v>
      </c>
      <c r="B52" s="62">
        <f ca="1">INDEX(OFFSET('Raw data BH'!$G$4,0,(COLUMN('Data BH'!B$4)-COLUMN('Data BH'!$B$4))*7,500,1),MATCH($A52,OFFSET('Raw data BH'!$B$4,0,(COLUMN('Data BH'!B$4)-COLUMN('Data BH'!$B$4))*7,500,1),0))</f>
        <v>0.28592499999999998</v>
      </c>
      <c r="C52" s="62">
        <f ca="1">INDEX(OFFSET('Raw data BH'!$G$4,0,(COLUMN('Data BH'!C$4)-COLUMN('Data BH'!$B$4))*7,500,1),MATCH($A52,OFFSET('Raw data BH'!$B$4,0,(COLUMN('Data BH'!C$4)-COLUMN('Data BH'!$B$4))*7,500,1),0))</f>
        <v>2.7467109999999999</v>
      </c>
      <c r="D52" s="62">
        <f ca="1">INDEX(OFFSET('Raw data BH'!$G$4,0,(COLUMN('Data BH'!D$4)-COLUMN('Data BH'!$B$4))*7,500,1),MATCH($A52,OFFSET('Raw data BH'!$B$4,0,(COLUMN('Data BH'!D$4)-COLUMN('Data BH'!$B$4))*7,500,1),0))</f>
        <v>3.8145129999999998</v>
      </c>
      <c r="E52" s="62">
        <f ca="1">INDEX(OFFSET('Raw data BH'!$G$4,0,(COLUMN('Data BH'!E$4)-COLUMN('Data BH'!$B$4))*7,500,1),MATCH($A52,OFFSET('Raw data BH'!$B$4,0,(COLUMN('Data BH'!E$4)-COLUMN('Data BH'!$B$4))*7,500,1),0))</f>
        <v>1.3269219999999999</v>
      </c>
      <c r="F52" s="62" t="e">
        <f ca="1">INDEX(OFFSET('Raw data BH'!$G$4,0,(COLUMN('Data BH'!F$4)-COLUMN('Data BH'!$B$4))*7,500,1),MATCH($A52,OFFSET('Raw data BH'!$B$4,0,(COLUMN('Data BH'!F$4)-COLUMN('Data BH'!$B$4))*7,500,1),0))</f>
        <v>#N/A</v>
      </c>
      <c r="G52" s="62" t="e">
        <f ca="1">INDEX(OFFSET('Raw data BH'!$G$4,0,(COLUMN('Data BH'!G$4)-COLUMN('Data BH'!$B$4))*7,500,1),MATCH($A52,OFFSET('Raw data BH'!$B$4,0,(COLUMN('Data BH'!G$4)-COLUMN('Data BH'!$B$4))*7,500,1),0))</f>
        <v>#N/A</v>
      </c>
      <c r="H52" s="62">
        <f ca="1">INDEX(OFFSET('Raw data BH'!$G$4,0,(COLUMN('Data BH'!H$4)-COLUMN('Data BH'!$B$4))*7,500,1),MATCH($A52,OFFSET('Raw data BH'!$B$4,0,(COLUMN('Data BH'!H$4)-COLUMN('Data BH'!$B$4))*7,500,1),0))</f>
        <v>3.7354370000000001</v>
      </c>
      <c r="I52" s="62">
        <f ca="1">INDEX(OFFSET('Raw data BH'!$G$4,0,(COLUMN('Data BH'!I$4)-COLUMN('Data BH'!$B$4))*7,500,1),MATCH($A52,OFFSET('Raw data BH'!$B$4,0,(COLUMN('Data BH'!I$4)-COLUMN('Data BH'!$B$4))*7,500,1),0))</f>
        <v>0.775864</v>
      </c>
      <c r="J52" s="62" t="e">
        <f ca="1">INDEX(OFFSET('Raw data BH'!$G$4,0,(COLUMN('Data BH'!J$4)-COLUMN('Data BH'!$B$4))*7,500,1),MATCH($A52,OFFSET('Raw data BH'!$B$4,0,(COLUMN('Data BH'!J$4)-COLUMN('Data BH'!$B$4))*7,500,1),0))</f>
        <v>#N/A</v>
      </c>
      <c r="K52" s="62" t="e">
        <f ca="1">INDEX(OFFSET('Raw data BH'!$G$4,0,(COLUMN('Data BH'!K$4)-COLUMN('Data BH'!$B$4))*7,500,1),MATCH($A52,OFFSET('Raw data BH'!$B$4,0,(COLUMN('Data BH'!K$4)-COLUMN('Data BH'!$B$4))*7,500,1),0))</f>
        <v>#N/A</v>
      </c>
      <c r="L52" s="62" t="e">
        <f ca="1">INDEX(OFFSET('Raw data BH'!$G$4,0,(COLUMN('Data BH'!L$4)-COLUMN('Data BH'!$B$4))*7,500,1),MATCH($A52,OFFSET('Raw data BH'!$B$4,0,(COLUMN('Data BH'!L$4)-COLUMN('Data BH'!$B$4))*7,500,1),0))</f>
        <v>#N/A</v>
      </c>
      <c r="M52" s="62">
        <f ca="1">INDEX(OFFSET('Raw data BH'!$G$4,0,(COLUMN('Data BH'!M$4)-COLUMN('Data BH'!$B$4))*7,500,1),MATCH($A52,OFFSET('Raw data BH'!$B$4,0,(COLUMN('Data BH'!M$4)-COLUMN('Data BH'!$B$4))*7,500,1),0))</f>
        <v>2.0263249999999999</v>
      </c>
      <c r="N52" s="62" t="e">
        <f ca="1">INDEX(OFFSET('Raw data BH'!$G$4,0,(COLUMN('Data BH'!N$4)-COLUMN('Data BH'!$B$4))*7,500,1),MATCH($A52,OFFSET('Raw data BH'!$B$4,0,(COLUMN('Data BH'!N$4)-COLUMN('Data BH'!$B$4))*7,500,1),0))</f>
        <v>#N/A</v>
      </c>
      <c r="O52" s="62" t="e">
        <f ca="1">INDEX(OFFSET('Raw data BH'!$G$4,0,(COLUMN('Data BH'!O$4)-COLUMN('Data BH'!$B$4))*7,500,1),MATCH($A52,OFFSET('Raw data BH'!$B$4,0,(COLUMN('Data BH'!O$4)-COLUMN('Data BH'!$B$4))*7,500,1),0))</f>
        <v>#N/A</v>
      </c>
      <c r="P52" s="62"/>
      <c r="R52" s="60">
        <f t="shared" ca="1" si="2"/>
        <v>7.2591475537749472E-2</v>
      </c>
      <c r="S52" s="60">
        <f t="shared" ca="1" si="3"/>
        <v>2.3563822770300336E-2</v>
      </c>
      <c r="T52" s="60">
        <f t="shared" ca="1" si="4"/>
        <v>-1.3888242599469192E-2</v>
      </c>
      <c r="U52" s="60">
        <f t="shared" ca="1" si="5"/>
        <v>3.6046706825271002E-2</v>
      </c>
      <c r="V52" s="60" t="str">
        <f t="shared" ca="1" si="6"/>
        <v/>
      </c>
      <c r="W52" s="60" t="str">
        <f t="shared" ca="1" si="7"/>
        <v/>
      </c>
      <c r="X52" s="60">
        <f t="shared" ca="1" si="8"/>
        <v>5.3006923787206617E-3</v>
      </c>
      <c r="Y52" s="60">
        <f t="shared" ca="1" si="9"/>
        <v>-5.0315189052229536E-2</v>
      </c>
      <c r="Z52" s="60" t="str">
        <f t="shared" ca="1" si="10"/>
        <v/>
      </c>
      <c r="AA52" s="60" t="str">
        <f t="shared" ca="1" si="11"/>
        <v/>
      </c>
      <c r="AB52" s="60" t="str">
        <f t="shared" ca="1" si="12"/>
        <v/>
      </c>
      <c r="AC52" s="60">
        <f t="shared" ca="1" si="13"/>
        <v>5.3380570169054398E-2</v>
      </c>
      <c r="AD52" s="60" t="str">
        <f t="shared" ca="1" si="14"/>
        <v/>
      </c>
      <c r="AE52" s="60" t="str">
        <f t="shared" ca="1" si="15"/>
        <v/>
      </c>
      <c r="AF52" s="60" t="str">
        <f t="shared" si="16"/>
        <v/>
      </c>
      <c r="AG52" s="61">
        <v>9.0899999999999995E-2</v>
      </c>
    </row>
    <row r="53" spans="1:33" ht="16" hidden="1" outlineLevel="1" x14ac:dyDescent="0.2">
      <c r="A53" s="74">
        <v>32509</v>
      </c>
      <c r="B53" s="62">
        <f ca="1">INDEX(OFFSET('Raw data BH'!$G$4,0,(COLUMN('Data BH'!B$4)-COLUMN('Data BH'!$B$4))*7,500,1),MATCH($A53,OFFSET('Raw data BH'!$B$4,0,(COLUMN('Data BH'!B$4)-COLUMN('Data BH'!$B$4))*7,500,1),0))</f>
        <v>0.26816600000000002</v>
      </c>
      <c r="C53" s="62">
        <f ca="1">INDEX(OFFSET('Raw data BH'!$G$4,0,(COLUMN('Data BH'!C$4)-COLUMN('Data BH'!$B$4))*7,500,1),MATCH($A53,OFFSET('Raw data BH'!$B$4,0,(COLUMN('Data BH'!C$4)-COLUMN('Data BH'!$B$4))*7,500,1),0))</f>
        <v>3.0239029999999998</v>
      </c>
      <c r="D53" s="62">
        <f ca="1">INDEX(OFFSET('Raw data BH'!$G$4,0,(COLUMN('Data BH'!D$4)-COLUMN('Data BH'!$B$4))*7,500,1),MATCH($A53,OFFSET('Raw data BH'!$B$4,0,(COLUMN('Data BH'!D$4)-COLUMN('Data BH'!$B$4))*7,500,1),0))</f>
        <v>4.4398669999999996</v>
      </c>
      <c r="E53" s="62">
        <f ca="1">INDEX(OFFSET('Raw data BH'!$G$4,0,(COLUMN('Data BH'!E$4)-COLUMN('Data BH'!$B$4))*7,500,1),MATCH($A53,OFFSET('Raw data BH'!$B$4,0,(COLUMN('Data BH'!E$4)-COLUMN('Data BH'!$B$4))*7,500,1),0))</f>
        <v>1.390109</v>
      </c>
      <c r="F53" s="62" t="e">
        <f ca="1">INDEX(OFFSET('Raw data BH'!$G$4,0,(COLUMN('Data BH'!F$4)-COLUMN('Data BH'!$B$4))*7,500,1),MATCH($A53,OFFSET('Raw data BH'!$B$4,0,(COLUMN('Data BH'!F$4)-COLUMN('Data BH'!$B$4))*7,500,1),0))</f>
        <v>#N/A</v>
      </c>
      <c r="G53" s="62" t="e">
        <f ca="1">INDEX(OFFSET('Raw data BH'!$G$4,0,(COLUMN('Data BH'!G$4)-COLUMN('Data BH'!$B$4))*7,500,1),MATCH($A53,OFFSET('Raw data BH'!$B$4,0,(COLUMN('Data BH'!G$4)-COLUMN('Data BH'!$B$4))*7,500,1),0))</f>
        <v>#N/A</v>
      </c>
      <c r="H53" s="62">
        <f ca="1">INDEX(OFFSET('Raw data BH'!$G$4,0,(COLUMN('Data BH'!H$4)-COLUMN('Data BH'!$B$4))*7,500,1),MATCH($A53,OFFSET('Raw data BH'!$B$4,0,(COLUMN('Data BH'!H$4)-COLUMN('Data BH'!$B$4))*7,500,1),0))</f>
        <v>3.995752</v>
      </c>
      <c r="I53" s="62">
        <f ca="1">INDEX(OFFSET('Raw data BH'!$G$4,0,(COLUMN('Data BH'!I$4)-COLUMN('Data BH'!$B$4))*7,500,1),MATCH($A53,OFFSET('Raw data BH'!$B$4,0,(COLUMN('Data BH'!I$4)-COLUMN('Data BH'!$B$4))*7,500,1),0))</f>
        <v>0.79127899999999995</v>
      </c>
      <c r="J53" s="62" t="e">
        <f ca="1">INDEX(OFFSET('Raw data BH'!$G$4,0,(COLUMN('Data BH'!J$4)-COLUMN('Data BH'!$B$4))*7,500,1),MATCH($A53,OFFSET('Raw data BH'!$B$4,0,(COLUMN('Data BH'!J$4)-COLUMN('Data BH'!$B$4))*7,500,1),0))</f>
        <v>#N/A</v>
      </c>
      <c r="K53" s="62" t="e">
        <f ca="1">INDEX(OFFSET('Raw data BH'!$G$4,0,(COLUMN('Data BH'!K$4)-COLUMN('Data BH'!$B$4))*7,500,1),MATCH($A53,OFFSET('Raw data BH'!$B$4,0,(COLUMN('Data BH'!K$4)-COLUMN('Data BH'!$B$4))*7,500,1),0))</f>
        <v>#N/A</v>
      </c>
      <c r="L53" s="62" t="e">
        <f ca="1">INDEX(OFFSET('Raw data BH'!$G$4,0,(COLUMN('Data BH'!L$4)-COLUMN('Data BH'!$B$4))*7,500,1),MATCH($A53,OFFSET('Raw data BH'!$B$4,0,(COLUMN('Data BH'!L$4)-COLUMN('Data BH'!$B$4))*7,500,1),0))</f>
        <v>#N/A</v>
      </c>
      <c r="M53" s="62">
        <f ca="1">INDEX(OFFSET('Raw data BH'!$G$4,0,(COLUMN('Data BH'!M$4)-COLUMN('Data BH'!$B$4))*7,500,1),MATCH($A53,OFFSET('Raw data BH'!$B$4,0,(COLUMN('Data BH'!M$4)-COLUMN('Data BH'!$B$4))*7,500,1),0))</f>
        <v>2.135856</v>
      </c>
      <c r="N53" s="62" t="e">
        <f ca="1">INDEX(OFFSET('Raw data BH'!$G$4,0,(COLUMN('Data BH'!N$4)-COLUMN('Data BH'!$B$4))*7,500,1),MATCH($A53,OFFSET('Raw data BH'!$B$4,0,(COLUMN('Data BH'!N$4)-COLUMN('Data BH'!$B$4))*7,500,1),0))</f>
        <v>#N/A</v>
      </c>
      <c r="O53" s="62" t="e">
        <f ca="1">INDEX(OFFSET('Raw data BH'!$G$4,0,(COLUMN('Data BH'!O$4)-COLUMN('Data BH'!$B$4))*7,500,1),MATCH($A53,OFFSET('Raw data BH'!$B$4,0,(COLUMN('Data BH'!O$4)-COLUMN('Data BH'!$B$4))*7,500,1),0))</f>
        <v>#N/A</v>
      </c>
      <c r="P53" s="62"/>
      <c r="R53" s="60">
        <f t="shared" ca="1" si="2"/>
        <v>-6.2110693363644165E-2</v>
      </c>
      <c r="S53" s="60">
        <f t="shared" ca="1" si="3"/>
        <v>0.10091778858423761</v>
      </c>
      <c r="T53" s="60">
        <f t="shared" ca="1" si="4"/>
        <v>0.16394071798942611</v>
      </c>
      <c r="U53" s="60">
        <f t="shared" ca="1" si="5"/>
        <v>4.7619227053285806E-2</v>
      </c>
      <c r="V53" s="60" t="str">
        <f t="shared" ca="1" si="6"/>
        <v/>
      </c>
      <c r="W53" s="60" t="str">
        <f t="shared" ca="1" si="7"/>
        <v/>
      </c>
      <c r="X53" s="60">
        <f t="shared" ca="1" si="8"/>
        <v>6.9687964219447451E-2</v>
      </c>
      <c r="Y53" s="60">
        <f t="shared" ca="1" si="9"/>
        <v>1.9868172772547821E-2</v>
      </c>
      <c r="Z53" s="60" t="str">
        <f t="shared" ca="1" si="10"/>
        <v/>
      </c>
      <c r="AA53" s="60" t="str">
        <f t="shared" ca="1" si="11"/>
        <v/>
      </c>
      <c r="AB53" s="60" t="str">
        <f t="shared" ca="1" si="12"/>
        <v/>
      </c>
      <c r="AC53" s="60">
        <f t="shared" ca="1" si="13"/>
        <v>5.4054014040195941E-2</v>
      </c>
      <c r="AD53" s="60" t="str">
        <f t="shared" ca="1" si="14"/>
        <v/>
      </c>
      <c r="AE53" s="60" t="str">
        <f t="shared" ca="1" si="15"/>
        <v/>
      </c>
      <c r="AF53" s="60" t="str">
        <f t="shared" si="16"/>
        <v/>
      </c>
      <c r="AG53" s="61">
        <v>9.1799999999999993E-2</v>
      </c>
    </row>
    <row r="54" spans="1:33" ht="16" hidden="1" outlineLevel="1" x14ac:dyDescent="0.2">
      <c r="A54" s="74">
        <v>32540</v>
      </c>
      <c r="B54" s="62">
        <f ca="1">INDEX(OFFSET('Raw data BH'!$G$4,0,(COLUMN('Data BH'!B$4)-COLUMN('Data BH'!$B$4))*7,500,1),MATCH($A54,OFFSET('Raw data BH'!$B$4,0,(COLUMN('Data BH'!B$4)-COLUMN('Data BH'!$B$4))*7,500,1),0))</f>
        <v>0.25751000000000002</v>
      </c>
      <c r="C54" s="62">
        <f ca="1">INDEX(OFFSET('Raw data BH'!$G$4,0,(COLUMN('Data BH'!C$4)-COLUMN('Data BH'!$B$4))*7,500,1),MATCH($A54,OFFSET('Raw data BH'!$B$4,0,(COLUMN('Data BH'!C$4)-COLUMN('Data BH'!$B$4))*7,500,1),0))</f>
        <v>3.338892</v>
      </c>
      <c r="D54" s="62">
        <f ca="1">INDEX(OFFSET('Raw data BH'!$G$4,0,(COLUMN('Data BH'!D$4)-COLUMN('Data BH'!$B$4))*7,500,1),MATCH($A54,OFFSET('Raw data BH'!$B$4,0,(COLUMN('Data BH'!D$4)-COLUMN('Data BH'!$B$4))*7,500,1),0))</f>
        <v>4.2593810000000003</v>
      </c>
      <c r="E54" s="62">
        <f ca="1">INDEX(OFFSET('Raw data BH'!$G$4,0,(COLUMN('Data BH'!E$4)-COLUMN('Data BH'!$B$4))*7,500,1),MATCH($A54,OFFSET('Raw data BH'!$B$4,0,(COLUMN('Data BH'!E$4)-COLUMN('Data BH'!$B$4))*7,500,1),0))</f>
        <v>1.419843</v>
      </c>
      <c r="F54" s="62" t="e">
        <f ca="1">INDEX(OFFSET('Raw data BH'!$G$4,0,(COLUMN('Data BH'!F$4)-COLUMN('Data BH'!$B$4))*7,500,1),MATCH($A54,OFFSET('Raw data BH'!$B$4,0,(COLUMN('Data BH'!F$4)-COLUMN('Data BH'!$B$4))*7,500,1),0))</f>
        <v>#N/A</v>
      </c>
      <c r="G54" s="62" t="e">
        <f ca="1">INDEX(OFFSET('Raw data BH'!$G$4,0,(COLUMN('Data BH'!G$4)-COLUMN('Data BH'!$B$4))*7,500,1),MATCH($A54,OFFSET('Raw data BH'!$B$4,0,(COLUMN('Data BH'!G$4)-COLUMN('Data BH'!$B$4))*7,500,1),0))</f>
        <v>#N/A</v>
      </c>
      <c r="H54" s="62">
        <f ca="1">INDEX(OFFSET('Raw data BH'!$G$4,0,(COLUMN('Data BH'!H$4)-COLUMN('Data BH'!$B$4))*7,500,1),MATCH($A54,OFFSET('Raw data BH'!$B$4,0,(COLUMN('Data BH'!H$4)-COLUMN('Data BH'!$B$4))*7,500,1),0))</f>
        <v>3.8958599999999999</v>
      </c>
      <c r="I54" s="62">
        <f ca="1">INDEX(OFFSET('Raw data BH'!$G$4,0,(COLUMN('Data BH'!I$4)-COLUMN('Data BH'!$B$4))*7,500,1),MATCH($A54,OFFSET('Raw data BH'!$B$4,0,(COLUMN('Data BH'!I$4)-COLUMN('Data BH'!$B$4))*7,500,1),0))</f>
        <v>0.78100199999999997</v>
      </c>
      <c r="J54" s="62" t="e">
        <f ca="1">INDEX(OFFSET('Raw data BH'!$G$4,0,(COLUMN('Data BH'!J$4)-COLUMN('Data BH'!$B$4))*7,500,1),MATCH($A54,OFFSET('Raw data BH'!$B$4,0,(COLUMN('Data BH'!J$4)-COLUMN('Data BH'!$B$4))*7,500,1),0))</f>
        <v>#N/A</v>
      </c>
      <c r="K54" s="62" t="e">
        <f ca="1">INDEX(OFFSET('Raw data BH'!$G$4,0,(COLUMN('Data BH'!K$4)-COLUMN('Data BH'!$B$4))*7,500,1),MATCH($A54,OFFSET('Raw data BH'!$B$4,0,(COLUMN('Data BH'!K$4)-COLUMN('Data BH'!$B$4))*7,500,1),0))</f>
        <v>#N/A</v>
      </c>
      <c r="L54" s="62" t="e">
        <f ca="1">INDEX(OFFSET('Raw data BH'!$G$4,0,(COLUMN('Data BH'!L$4)-COLUMN('Data BH'!$B$4))*7,500,1),MATCH($A54,OFFSET('Raw data BH'!$B$4,0,(COLUMN('Data BH'!L$4)-COLUMN('Data BH'!$B$4))*7,500,1),0))</f>
        <v>#N/A</v>
      </c>
      <c r="M54" s="62">
        <f ca="1">INDEX(OFFSET('Raw data BH'!$G$4,0,(COLUMN('Data BH'!M$4)-COLUMN('Data BH'!$B$4))*7,500,1),MATCH($A54,OFFSET('Raw data BH'!$B$4,0,(COLUMN('Data BH'!M$4)-COLUMN('Data BH'!$B$4))*7,500,1),0))</f>
        <v>2.3503790000000002</v>
      </c>
      <c r="N54" s="62" t="e">
        <f ca="1">INDEX(OFFSET('Raw data BH'!$G$4,0,(COLUMN('Data BH'!N$4)-COLUMN('Data BH'!$B$4))*7,500,1),MATCH($A54,OFFSET('Raw data BH'!$B$4,0,(COLUMN('Data BH'!N$4)-COLUMN('Data BH'!$B$4))*7,500,1),0))</f>
        <v>#N/A</v>
      </c>
      <c r="O54" s="62" t="e">
        <f ca="1">INDEX(OFFSET('Raw data BH'!$G$4,0,(COLUMN('Data BH'!O$4)-COLUMN('Data BH'!$B$4))*7,500,1),MATCH($A54,OFFSET('Raw data BH'!$B$4,0,(COLUMN('Data BH'!O$4)-COLUMN('Data BH'!$B$4))*7,500,1),0))</f>
        <v>#N/A</v>
      </c>
      <c r="P54" s="62"/>
      <c r="R54" s="60">
        <f t="shared" ca="1" si="2"/>
        <v>-3.9736581072917554E-2</v>
      </c>
      <c r="S54" s="60">
        <f t="shared" ca="1" si="3"/>
        <v>0.10416637041598231</v>
      </c>
      <c r="T54" s="60">
        <f t="shared" ca="1" si="4"/>
        <v>-4.0651217705395037E-2</v>
      </c>
      <c r="U54" s="60">
        <f t="shared" ca="1" si="5"/>
        <v>2.138968958549281E-2</v>
      </c>
      <c r="V54" s="60" t="str">
        <f t="shared" ca="1" si="6"/>
        <v/>
      </c>
      <c r="W54" s="60" t="str">
        <f t="shared" ca="1" si="7"/>
        <v/>
      </c>
      <c r="X54" s="60">
        <f t="shared" ca="1" si="8"/>
        <v>-2.4999549521592002E-2</v>
      </c>
      <c r="Y54" s="60">
        <f t="shared" ca="1" si="9"/>
        <v>-1.2987833621263767E-2</v>
      </c>
      <c r="Z54" s="60" t="str">
        <f t="shared" ca="1" si="10"/>
        <v/>
      </c>
      <c r="AA54" s="60" t="str">
        <f t="shared" ca="1" si="11"/>
        <v/>
      </c>
      <c r="AB54" s="60" t="str">
        <f t="shared" ca="1" si="12"/>
        <v/>
      </c>
      <c r="AC54" s="60">
        <f t="shared" ca="1" si="13"/>
        <v>0.10043888726580819</v>
      </c>
      <c r="AD54" s="60" t="str">
        <f t="shared" ca="1" si="14"/>
        <v/>
      </c>
      <c r="AE54" s="60" t="str">
        <f t="shared" ca="1" si="15"/>
        <v/>
      </c>
      <c r="AF54" s="60" t="str">
        <f t="shared" si="16"/>
        <v/>
      </c>
      <c r="AG54" s="61">
        <v>9.3699999999999992E-2</v>
      </c>
    </row>
    <row r="55" spans="1:33" ht="16" hidden="1" outlineLevel="1" x14ac:dyDescent="0.2">
      <c r="A55" s="74">
        <v>32568</v>
      </c>
      <c r="B55" s="62">
        <f ca="1">INDEX(OFFSET('Raw data BH'!$G$4,0,(COLUMN('Data BH'!B$4)-COLUMN('Data BH'!$B$4))*7,500,1),MATCH($A55,OFFSET('Raw data BH'!$B$4,0,(COLUMN('Data BH'!B$4)-COLUMN('Data BH'!$B$4))*7,500,1),0))</f>
        <v>0.25376700000000002</v>
      </c>
      <c r="C55" s="62">
        <f ca="1">INDEX(OFFSET('Raw data BH'!$G$4,0,(COLUMN('Data BH'!C$4)-COLUMN('Data BH'!$B$4))*7,500,1),MATCH($A55,OFFSET('Raw data BH'!$B$4,0,(COLUMN('Data BH'!C$4)-COLUMN('Data BH'!$B$4))*7,500,1),0))</f>
        <v>3.6063510000000001</v>
      </c>
      <c r="D55" s="62">
        <f ca="1">INDEX(OFFSET('Raw data BH'!$G$4,0,(COLUMN('Data BH'!D$4)-COLUMN('Data BH'!$B$4))*7,500,1),MATCH($A55,OFFSET('Raw data BH'!$B$4,0,(COLUMN('Data BH'!D$4)-COLUMN('Data BH'!$B$4))*7,500,1),0))</f>
        <v>4.5662029999999998</v>
      </c>
      <c r="E55" s="62">
        <f ca="1">INDEX(OFFSET('Raw data BH'!$G$4,0,(COLUMN('Data BH'!E$4)-COLUMN('Data BH'!$B$4))*7,500,1),MATCH($A55,OFFSET('Raw data BH'!$B$4,0,(COLUMN('Data BH'!E$4)-COLUMN('Data BH'!$B$4))*7,500,1),0))</f>
        <v>1.523916</v>
      </c>
      <c r="F55" s="62" t="e">
        <f ca="1">INDEX(OFFSET('Raw data BH'!$G$4,0,(COLUMN('Data BH'!F$4)-COLUMN('Data BH'!$B$4))*7,500,1),MATCH($A55,OFFSET('Raw data BH'!$B$4,0,(COLUMN('Data BH'!F$4)-COLUMN('Data BH'!$B$4))*7,500,1),0))</f>
        <v>#N/A</v>
      </c>
      <c r="G55" s="62" t="e">
        <f ca="1">INDEX(OFFSET('Raw data BH'!$G$4,0,(COLUMN('Data BH'!G$4)-COLUMN('Data BH'!$B$4))*7,500,1),MATCH($A55,OFFSET('Raw data BH'!$B$4,0,(COLUMN('Data BH'!G$4)-COLUMN('Data BH'!$B$4))*7,500,1),0))</f>
        <v>#N/A</v>
      </c>
      <c r="H55" s="62">
        <f ca="1">INDEX(OFFSET('Raw data BH'!$G$4,0,(COLUMN('Data BH'!H$4)-COLUMN('Data BH'!$B$4))*7,500,1),MATCH($A55,OFFSET('Raw data BH'!$B$4,0,(COLUMN('Data BH'!H$4)-COLUMN('Data BH'!$B$4))*7,500,1),0))</f>
        <v>4.0623459999999998</v>
      </c>
      <c r="I55" s="62">
        <f ca="1">INDEX(OFFSET('Raw data BH'!$G$4,0,(COLUMN('Data BH'!I$4)-COLUMN('Data BH'!$B$4))*7,500,1),MATCH($A55,OFFSET('Raw data BH'!$B$4,0,(COLUMN('Data BH'!I$4)-COLUMN('Data BH'!$B$4))*7,500,1),0))</f>
        <v>0.84522900000000001</v>
      </c>
      <c r="J55" s="62" t="e">
        <f ca="1">INDEX(OFFSET('Raw data BH'!$G$4,0,(COLUMN('Data BH'!J$4)-COLUMN('Data BH'!$B$4))*7,500,1),MATCH($A55,OFFSET('Raw data BH'!$B$4,0,(COLUMN('Data BH'!J$4)-COLUMN('Data BH'!$B$4))*7,500,1),0))</f>
        <v>#N/A</v>
      </c>
      <c r="K55" s="62" t="e">
        <f ca="1">INDEX(OFFSET('Raw data BH'!$G$4,0,(COLUMN('Data BH'!K$4)-COLUMN('Data BH'!$B$4))*7,500,1),MATCH($A55,OFFSET('Raw data BH'!$B$4,0,(COLUMN('Data BH'!K$4)-COLUMN('Data BH'!$B$4))*7,500,1),0))</f>
        <v>#N/A</v>
      </c>
      <c r="L55" s="62" t="e">
        <f ca="1">INDEX(OFFSET('Raw data BH'!$G$4,0,(COLUMN('Data BH'!L$4)-COLUMN('Data BH'!$B$4))*7,500,1),MATCH($A55,OFFSET('Raw data BH'!$B$4,0,(COLUMN('Data BH'!L$4)-COLUMN('Data BH'!$B$4))*7,500,1),0))</f>
        <v>#N/A</v>
      </c>
      <c r="M55" s="62">
        <f ca="1">INDEX(OFFSET('Raw data BH'!$G$4,0,(COLUMN('Data BH'!M$4)-COLUMN('Data BH'!$B$4))*7,500,1),MATCH($A55,OFFSET('Raw data BH'!$B$4,0,(COLUMN('Data BH'!M$4)-COLUMN('Data BH'!$B$4))*7,500,1),0))</f>
        <v>2.4405100000000002</v>
      </c>
      <c r="N55" s="62" t="e">
        <f ca="1">INDEX(OFFSET('Raw data BH'!$G$4,0,(COLUMN('Data BH'!N$4)-COLUMN('Data BH'!$B$4))*7,500,1),MATCH($A55,OFFSET('Raw data BH'!$B$4,0,(COLUMN('Data BH'!N$4)-COLUMN('Data BH'!$B$4))*7,500,1),0))</f>
        <v>#N/A</v>
      </c>
      <c r="O55" s="62" t="e">
        <f ca="1">INDEX(OFFSET('Raw data BH'!$G$4,0,(COLUMN('Data BH'!O$4)-COLUMN('Data BH'!$B$4))*7,500,1),MATCH($A55,OFFSET('Raw data BH'!$B$4,0,(COLUMN('Data BH'!O$4)-COLUMN('Data BH'!$B$4))*7,500,1),0))</f>
        <v>#N/A</v>
      </c>
      <c r="P55" s="62"/>
      <c r="R55" s="60">
        <f t="shared" ca="1" si="2"/>
        <v>-1.4535357850180564E-2</v>
      </c>
      <c r="S55" s="60">
        <f t="shared" ca="1" si="3"/>
        <v>8.010411837220266E-2</v>
      </c>
      <c r="T55" s="60">
        <f t="shared" ca="1" si="4"/>
        <v>7.2034410633845525E-2</v>
      </c>
      <c r="U55" s="60">
        <f t="shared" ca="1" si="5"/>
        <v>7.3298949250022671E-2</v>
      </c>
      <c r="V55" s="60" t="str">
        <f t="shared" ca="1" si="6"/>
        <v/>
      </c>
      <c r="W55" s="60" t="str">
        <f t="shared" ca="1" si="7"/>
        <v/>
      </c>
      <c r="X55" s="60">
        <f t="shared" ca="1" si="8"/>
        <v>4.2734081820188674E-2</v>
      </c>
      <c r="Y55" s="60">
        <f t="shared" ca="1" si="9"/>
        <v>8.2236665207003457E-2</v>
      </c>
      <c r="Z55" s="60" t="str">
        <f t="shared" ca="1" si="10"/>
        <v/>
      </c>
      <c r="AA55" s="60" t="str">
        <f t="shared" ca="1" si="11"/>
        <v/>
      </c>
      <c r="AB55" s="60" t="str">
        <f t="shared" ca="1" si="12"/>
        <v/>
      </c>
      <c r="AC55" s="60">
        <f t="shared" ca="1" si="13"/>
        <v>3.8347432477910948E-2</v>
      </c>
      <c r="AD55" s="60" t="str">
        <f t="shared" ca="1" si="14"/>
        <v/>
      </c>
      <c r="AE55" s="60" t="str">
        <f t="shared" ca="1" si="15"/>
        <v/>
      </c>
      <c r="AF55" s="60" t="str">
        <f t="shared" si="16"/>
        <v/>
      </c>
      <c r="AG55" s="61">
        <v>9.6799999999999997E-2</v>
      </c>
    </row>
    <row r="56" spans="1:33" ht="16" hidden="1" outlineLevel="1" x14ac:dyDescent="0.2">
      <c r="A56" s="74">
        <v>32599</v>
      </c>
      <c r="B56" s="62">
        <f ca="1">INDEX(OFFSET('Raw data BH'!$G$4,0,(COLUMN('Data BH'!B$4)-COLUMN('Data BH'!$B$4))*7,500,1),MATCH($A56,OFFSET('Raw data BH'!$B$4,0,(COLUMN('Data BH'!B$4)-COLUMN('Data BH'!$B$4))*7,500,1),0))</f>
        <v>0.27780899999999997</v>
      </c>
      <c r="C56" s="62">
        <f ca="1">INDEX(OFFSET('Raw data BH'!$G$4,0,(COLUMN('Data BH'!C$4)-COLUMN('Data BH'!$B$4))*7,500,1),MATCH($A56,OFFSET('Raw data BH'!$B$4,0,(COLUMN('Data BH'!C$4)-COLUMN('Data BH'!$B$4))*7,500,1),0))</f>
        <v>3.6952400000000001</v>
      </c>
      <c r="D56" s="62">
        <f ca="1">INDEX(OFFSET('Raw data BH'!$G$4,0,(COLUMN('Data BH'!D$4)-COLUMN('Data BH'!$B$4))*7,500,1),MATCH($A56,OFFSET('Raw data BH'!$B$4,0,(COLUMN('Data BH'!D$4)-COLUMN('Data BH'!$B$4))*7,500,1),0))</f>
        <v>4.6925400000000002</v>
      </c>
      <c r="E56" s="62">
        <f ca="1">INDEX(OFFSET('Raw data BH'!$G$4,0,(COLUMN('Data BH'!E$4)-COLUMN('Data BH'!$B$4))*7,500,1),MATCH($A56,OFFSET('Raw data BH'!$B$4,0,(COLUMN('Data BH'!E$4)-COLUMN('Data BH'!$B$4))*7,500,1),0))</f>
        <v>1.6242209999999999</v>
      </c>
      <c r="F56" s="62" t="e">
        <f ca="1">INDEX(OFFSET('Raw data BH'!$G$4,0,(COLUMN('Data BH'!F$4)-COLUMN('Data BH'!$B$4))*7,500,1),MATCH($A56,OFFSET('Raw data BH'!$B$4,0,(COLUMN('Data BH'!F$4)-COLUMN('Data BH'!$B$4))*7,500,1),0))</f>
        <v>#N/A</v>
      </c>
      <c r="G56" s="62" t="e">
        <f ca="1">INDEX(OFFSET('Raw data BH'!$G$4,0,(COLUMN('Data BH'!G$4)-COLUMN('Data BH'!$B$4))*7,500,1),MATCH($A56,OFFSET('Raw data BH'!$B$4,0,(COLUMN('Data BH'!G$4)-COLUMN('Data BH'!$B$4))*7,500,1),0))</f>
        <v>#N/A</v>
      </c>
      <c r="H56" s="62">
        <f ca="1">INDEX(OFFSET('Raw data BH'!$G$4,0,(COLUMN('Data BH'!H$4)-COLUMN('Data BH'!$B$4))*7,500,1),MATCH($A56,OFFSET('Raw data BH'!$B$4,0,(COLUMN('Data BH'!H$4)-COLUMN('Data BH'!$B$4))*7,500,1),0))</f>
        <v>4.4419440000000003</v>
      </c>
      <c r="I56" s="62">
        <f ca="1">INDEX(OFFSET('Raw data BH'!$G$4,0,(COLUMN('Data BH'!I$4)-COLUMN('Data BH'!$B$4))*7,500,1),MATCH($A56,OFFSET('Raw data BH'!$B$4,0,(COLUMN('Data BH'!I$4)-COLUMN('Data BH'!$B$4))*7,500,1),0))</f>
        <v>0.82724600000000004</v>
      </c>
      <c r="J56" s="62" t="e">
        <f ca="1">INDEX(OFFSET('Raw data BH'!$G$4,0,(COLUMN('Data BH'!J$4)-COLUMN('Data BH'!$B$4))*7,500,1),MATCH($A56,OFFSET('Raw data BH'!$B$4,0,(COLUMN('Data BH'!J$4)-COLUMN('Data BH'!$B$4))*7,500,1),0))</f>
        <v>#N/A</v>
      </c>
      <c r="K56" s="62" t="e">
        <f ca="1">INDEX(OFFSET('Raw data BH'!$G$4,0,(COLUMN('Data BH'!K$4)-COLUMN('Data BH'!$B$4))*7,500,1),MATCH($A56,OFFSET('Raw data BH'!$B$4,0,(COLUMN('Data BH'!K$4)-COLUMN('Data BH'!$B$4))*7,500,1),0))</f>
        <v>#N/A</v>
      </c>
      <c r="L56" s="62" t="e">
        <f ca="1">INDEX(OFFSET('Raw data BH'!$G$4,0,(COLUMN('Data BH'!L$4)-COLUMN('Data BH'!$B$4))*7,500,1),MATCH($A56,OFFSET('Raw data BH'!$B$4,0,(COLUMN('Data BH'!L$4)-COLUMN('Data BH'!$B$4))*7,500,1),0))</f>
        <v>#N/A</v>
      </c>
      <c r="M56" s="62">
        <f ca="1">INDEX(OFFSET('Raw data BH'!$G$4,0,(COLUMN('Data BH'!M$4)-COLUMN('Data BH'!$B$4))*7,500,1),MATCH($A56,OFFSET('Raw data BH'!$B$4,0,(COLUMN('Data BH'!M$4)-COLUMN('Data BH'!$B$4))*7,500,1),0))</f>
        <v>2.4959790000000002</v>
      </c>
      <c r="N56" s="62" t="e">
        <f ca="1">INDEX(OFFSET('Raw data BH'!$G$4,0,(COLUMN('Data BH'!N$4)-COLUMN('Data BH'!$B$4))*7,500,1),MATCH($A56,OFFSET('Raw data BH'!$B$4,0,(COLUMN('Data BH'!N$4)-COLUMN('Data BH'!$B$4))*7,500,1),0))</f>
        <v>#N/A</v>
      </c>
      <c r="O56" s="62" t="e">
        <f ca="1">INDEX(OFFSET('Raw data BH'!$G$4,0,(COLUMN('Data BH'!O$4)-COLUMN('Data BH'!$B$4))*7,500,1),MATCH($A56,OFFSET('Raw data BH'!$B$4,0,(COLUMN('Data BH'!O$4)-COLUMN('Data BH'!$B$4))*7,500,1),0))</f>
        <v>#N/A</v>
      </c>
      <c r="P56" s="62"/>
      <c r="R56" s="60">
        <f t="shared" ca="1" si="2"/>
        <v>9.4740450886048766E-2</v>
      </c>
      <c r="S56" s="60">
        <f t="shared" ca="1" si="3"/>
        <v>2.4647905874941145E-2</v>
      </c>
      <c r="T56" s="60">
        <f t="shared" ca="1" si="4"/>
        <v>2.7667845691486059E-2</v>
      </c>
      <c r="U56" s="60">
        <f t="shared" ca="1" si="5"/>
        <v>6.582055703857681E-2</v>
      </c>
      <c r="V56" s="60" t="str">
        <f t="shared" ca="1" si="6"/>
        <v/>
      </c>
      <c r="W56" s="60" t="str">
        <f t="shared" ca="1" si="7"/>
        <v/>
      </c>
      <c r="X56" s="60">
        <f t="shared" ca="1" si="8"/>
        <v>9.3443049902691921E-2</v>
      </c>
      <c r="Y56" s="60">
        <f t="shared" ca="1" si="9"/>
        <v>-2.1275890912403561E-2</v>
      </c>
      <c r="Z56" s="60" t="str">
        <f t="shared" ca="1" si="10"/>
        <v/>
      </c>
      <c r="AA56" s="60" t="str">
        <f t="shared" ca="1" si="11"/>
        <v/>
      </c>
      <c r="AB56" s="60" t="str">
        <f t="shared" ca="1" si="12"/>
        <v/>
      </c>
      <c r="AC56" s="60">
        <f t="shared" ca="1" si="13"/>
        <v>2.2728446103478461E-2</v>
      </c>
      <c r="AD56" s="60" t="str">
        <f t="shared" ca="1" si="14"/>
        <v/>
      </c>
      <c r="AE56" s="60" t="str">
        <f t="shared" ca="1" si="15"/>
        <v/>
      </c>
      <c r="AF56" s="60" t="str">
        <f t="shared" si="16"/>
        <v/>
      </c>
      <c r="AG56" s="61">
        <v>9.4499999999999987E-2</v>
      </c>
    </row>
    <row r="57" spans="1:33" ht="16" hidden="1" outlineLevel="1" x14ac:dyDescent="0.2">
      <c r="A57" s="74">
        <v>32629</v>
      </c>
      <c r="B57" s="62">
        <f ca="1">INDEX(OFFSET('Raw data BH'!$G$4,0,(COLUMN('Data BH'!B$4)-COLUMN('Data BH'!$B$4))*7,500,1),MATCH($A57,OFFSET('Raw data BH'!$B$4,0,(COLUMN('Data BH'!B$4)-COLUMN('Data BH'!$B$4))*7,500,1),0))</f>
        <v>0.34013700000000002</v>
      </c>
      <c r="C57" s="62">
        <f ca="1">INDEX(OFFSET('Raw data BH'!$G$4,0,(COLUMN('Data BH'!C$4)-COLUMN('Data BH'!$B$4))*7,500,1),MATCH($A57,OFFSET('Raw data BH'!$B$4,0,(COLUMN('Data BH'!C$4)-COLUMN('Data BH'!$B$4))*7,500,1),0))</f>
        <v>4.7619040000000004</v>
      </c>
      <c r="D57" s="62">
        <f ca="1">INDEX(OFFSET('Raw data BH'!$G$4,0,(COLUMN('Data BH'!D$4)-COLUMN('Data BH'!$B$4))*7,500,1),MATCH($A57,OFFSET('Raw data BH'!$B$4,0,(COLUMN('Data BH'!D$4)-COLUMN('Data BH'!$B$4))*7,500,1),0))</f>
        <v>4.7057399999999996</v>
      </c>
      <c r="E57" s="62">
        <f ca="1">INDEX(OFFSET('Raw data BH'!$G$4,0,(COLUMN('Data BH'!E$4)-COLUMN('Data BH'!$B$4))*7,500,1),MATCH($A57,OFFSET('Raw data BH'!$B$4,0,(COLUMN('Data BH'!E$4)-COLUMN('Data BH'!$B$4))*7,500,1),0))</f>
        <v>1.729009</v>
      </c>
      <c r="F57" s="62" t="e">
        <f ca="1">INDEX(OFFSET('Raw data BH'!$G$4,0,(COLUMN('Data BH'!F$4)-COLUMN('Data BH'!$B$4))*7,500,1),MATCH($A57,OFFSET('Raw data BH'!$B$4,0,(COLUMN('Data BH'!F$4)-COLUMN('Data BH'!$B$4))*7,500,1),0))</f>
        <v>#N/A</v>
      </c>
      <c r="G57" s="62" t="e">
        <f ca="1">INDEX(OFFSET('Raw data BH'!$G$4,0,(COLUMN('Data BH'!G$4)-COLUMN('Data BH'!$B$4))*7,500,1),MATCH($A57,OFFSET('Raw data BH'!$B$4,0,(COLUMN('Data BH'!G$4)-COLUMN('Data BH'!$B$4))*7,500,1),0))</f>
        <v>#N/A</v>
      </c>
      <c r="H57" s="62">
        <f ca="1">INDEX(OFFSET('Raw data BH'!$G$4,0,(COLUMN('Data BH'!H$4)-COLUMN('Data BH'!$B$4))*7,500,1),MATCH($A57,OFFSET('Raw data BH'!$B$4,0,(COLUMN('Data BH'!H$4)-COLUMN('Data BH'!$B$4))*7,500,1),0))</f>
        <v>4.6955999999999998</v>
      </c>
      <c r="I57" s="62">
        <f ca="1">INDEX(OFFSET('Raw data BH'!$G$4,0,(COLUMN('Data BH'!I$4)-COLUMN('Data BH'!$B$4))*7,500,1),MATCH($A57,OFFSET('Raw data BH'!$B$4,0,(COLUMN('Data BH'!I$4)-COLUMN('Data BH'!$B$4))*7,500,1),0))</f>
        <v>0.85293699999999995</v>
      </c>
      <c r="J57" s="62" t="e">
        <f ca="1">INDEX(OFFSET('Raw data BH'!$G$4,0,(COLUMN('Data BH'!J$4)-COLUMN('Data BH'!$B$4))*7,500,1),MATCH($A57,OFFSET('Raw data BH'!$B$4,0,(COLUMN('Data BH'!J$4)-COLUMN('Data BH'!$B$4))*7,500,1),0))</f>
        <v>#N/A</v>
      </c>
      <c r="K57" s="62" t="e">
        <f ca="1">INDEX(OFFSET('Raw data BH'!$G$4,0,(COLUMN('Data BH'!K$4)-COLUMN('Data BH'!$B$4))*7,500,1),MATCH($A57,OFFSET('Raw data BH'!$B$4,0,(COLUMN('Data BH'!K$4)-COLUMN('Data BH'!$B$4))*7,500,1),0))</f>
        <v>#N/A</v>
      </c>
      <c r="L57" s="62" t="e">
        <f ca="1">INDEX(OFFSET('Raw data BH'!$G$4,0,(COLUMN('Data BH'!L$4)-COLUMN('Data BH'!$B$4))*7,500,1),MATCH($A57,OFFSET('Raw data BH'!$B$4,0,(COLUMN('Data BH'!L$4)-COLUMN('Data BH'!$B$4))*7,500,1),0))</f>
        <v>#N/A</v>
      </c>
      <c r="M57" s="62">
        <f ca="1">INDEX(OFFSET('Raw data BH'!$G$4,0,(COLUMN('Data BH'!M$4)-COLUMN('Data BH'!$B$4))*7,500,1),MATCH($A57,OFFSET('Raw data BH'!$B$4,0,(COLUMN('Data BH'!M$4)-COLUMN('Data BH'!$B$4))*7,500,1),0))</f>
        <v>2.7819379999999998</v>
      </c>
      <c r="N57" s="62" t="e">
        <f ca="1">INDEX(OFFSET('Raw data BH'!$G$4,0,(COLUMN('Data BH'!N$4)-COLUMN('Data BH'!$B$4))*7,500,1),MATCH($A57,OFFSET('Raw data BH'!$B$4,0,(COLUMN('Data BH'!N$4)-COLUMN('Data BH'!$B$4))*7,500,1),0))</f>
        <v>#N/A</v>
      </c>
      <c r="O57" s="62" t="e">
        <f ca="1">INDEX(OFFSET('Raw data BH'!$G$4,0,(COLUMN('Data BH'!O$4)-COLUMN('Data BH'!$B$4))*7,500,1),MATCH($A57,OFFSET('Raw data BH'!$B$4,0,(COLUMN('Data BH'!O$4)-COLUMN('Data BH'!$B$4))*7,500,1),0))</f>
        <v>#N/A</v>
      </c>
      <c r="P57" s="62"/>
      <c r="R57" s="60">
        <f t="shared" ca="1" si="2"/>
        <v>0.22435558243253473</v>
      </c>
      <c r="S57" s="60">
        <f t="shared" ca="1" si="3"/>
        <v>0.28865892337168897</v>
      </c>
      <c r="T57" s="60">
        <f t="shared" ca="1" si="4"/>
        <v>2.8129754887544767E-3</v>
      </c>
      <c r="U57" s="60">
        <f t="shared" ca="1" si="5"/>
        <v>6.4515850983333012E-2</v>
      </c>
      <c r="V57" s="60" t="str">
        <f t="shared" ca="1" si="6"/>
        <v/>
      </c>
      <c r="W57" s="60" t="str">
        <f t="shared" ca="1" si="7"/>
        <v/>
      </c>
      <c r="X57" s="60">
        <f t="shared" ca="1" si="8"/>
        <v>5.7104727119477339E-2</v>
      </c>
      <c r="Y57" s="60">
        <f t="shared" ca="1" si="9"/>
        <v>3.1056058294630429E-2</v>
      </c>
      <c r="Z57" s="60" t="str">
        <f t="shared" ca="1" si="10"/>
        <v/>
      </c>
      <c r="AA57" s="60" t="str">
        <f t="shared" ca="1" si="11"/>
        <v/>
      </c>
      <c r="AB57" s="60" t="str">
        <f t="shared" ca="1" si="12"/>
        <v/>
      </c>
      <c r="AC57" s="60">
        <f t="shared" ca="1" si="13"/>
        <v>0.11456787096365773</v>
      </c>
      <c r="AD57" s="60" t="str">
        <f t="shared" ca="1" si="14"/>
        <v/>
      </c>
      <c r="AE57" s="60" t="str">
        <f t="shared" ca="1" si="15"/>
        <v/>
      </c>
      <c r="AF57" s="60" t="str">
        <f t="shared" si="16"/>
        <v/>
      </c>
      <c r="AG57" s="61">
        <v>9.0200000000000002E-2</v>
      </c>
    </row>
    <row r="58" spans="1:33" ht="16" hidden="1" outlineLevel="1" x14ac:dyDescent="0.2">
      <c r="A58" s="74">
        <v>32660</v>
      </c>
      <c r="B58" s="62">
        <f ca="1">INDEX(OFFSET('Raw data BH'!$G$4,0,(COLUMN('Data BH'!B$4)-COLUMN('Data BH'!$B$4))*7,500,1),MATCH($A58,OFFSET('Raw data BH'!$B$4,0,(COLUMN('Data BH'!B$4)-COLUMN('Data BH'!$B$4))*7,500,1),0))</f>
        <v>0.29448000000000002</v>
      </c>
      <c r="C58" s="62">
        <f ca="1">INDEX(OFFSET('Raw data BH'!$G$4,0,(COLUMN('Data BH'!C$4)-COLUMN('Data BH'!$B$4))*7,500,1),MATCH($A58,OFFSET('Raw data BH'!$B$4,0,(COLUMN('Data BH'!C$4)-COLUMN('Data BH'!$B$4))*7,500,1),0))</f>
        <v>4.6231679999999997</v>
      </c>
      <c r="D58" s="62">
        <f ca="1">INDEX(OFFSET('Raw data BH'!$G$4,0,(COLUMN('Data BH'!D$4)-COLUMN('Data BH'!$B$4))*7,500,1),MATCH($A58,OFFSET('Raw data BH'!$B$4,0,(COLUMN('Data BH'!D$4)-COLUMN('Data BH'!$B$4))*7,500,1),0))</f>
        <v>4.8329259999999996</v>
      </c>
      <c r="E58" s="62">
        <f ca="1">INDEX(OFFSET('Raw data BH'!$G$4,0,(COLUMN('Data BH'!E$4)-COLUMN('Data BH'!$B$4))*7,500,1),MATCH($A58,OFFSET('Raw data BH'!$B$4,0,(COLUMN('Data BH'!E$4)-COLUMN('Data BH'!$B$4))*7,500,1),0))</f>
        <v>1.6878420000000001</v>
      </c>
      <c r="F58" s="62" t="e">
        <f ca="1">INDEX(OFFSET('Raw data BH'!$G$4,0,(COLUMN('Data BH'!F$4)-COLUMN('Data BH'!$B$4))*7,500,1),MATCH($A58,OFFSET('Raw data BH'!$B$4,0,(COLUMN('Data BH'!F$4)-COLUMN('Data BH'!$B$4))*7,500,1),0))</f>
        <v>#N/A</v>
      </c>
      <c r="G58" s="62" t="e">
        <f ca="1">INDEX(OFFSET('Raw data BH'!$G$4,0,(COLUMN('Data BH'!G$4)-COLUMN('Data BH'!$B$4))*7,500,1),MATCH($A58,OFFSET('Raw data BH'!$B$4,0,(COLUMN('Data BH'!G$4)-COLUMN('Data BH'!$B$4))*7,500,1),0))</f>
        <v>#N/A</v>
      </c>
      <c r="H58" s="62">
        <f ca="1">INDEX(OFFSET('Raw data BH'!$G$4,0,(COLUMN('Data BH'!H$4)-COLUMN('Data BH'!$B$4))*7,500,1),MATCH($A58,OFFSET('Raw data BH'!$B$4,0,(COLUMN('Data BH'!H$4)-COLUMN('Data BH'!$B$4))*7,500,1),0))</f>
        <v>4.7293839999999996</v>
      </c>
      <c r="I58" s="62">
        <f ca="1">INDEX(OFFSET('Raw data BH'!$G$4,0,(COLUMN('Data BH'!I$4)-COLUMN('Data BH'!$B$4))*7,500,1),MATCH($A58,OFFSET('Raw data BH'!$B$4,0,(COLUMN('Data BH'!I$4)-COLUMN('Data BH'!$B$4))*7,500,1),0))</f>
        <v>0.91459500000000005</v>
      </c>
      <c r="J58" s="62" t="e">
        <f ca="1">INDEX(OFFSET('Raw data BH'!$G$4,0,(COLUMN('Data BH'!J$4)-COLUMN('Data BH'!$B$4))*7,500,1),MATCH($A58,OFFSET('Raw data BH'!$B$4,0,(COLUMN('Data BH'!J$4)-COLUMN('Data BH'!$B$4))*7,500,1),0))</f>
        <v>#N/A</v>
      </c>
      <c r="K58" s="62" t="e">
        <f ca="1">INDEX(OFFSET('Raw data BH'!$G$4,0,(COLUMN('Data BH'!K$4)-COLUMN('Data BH'!$B$4))*7,500,1),MATCH($A58,OFFSET('Raw data BH'!$B$4,0,(COLUMN('Data BH'!K$4)-COLUMN('Data BH'!$B$4))*7,500,1),0))</f>
        <v>#N/A</v>
      </c>
      <c r="L58" s="62" t="e">
        <f ca="1">INDEX(OFFSET('Raw data BH'!$G$4,0,(COLUMN('Data BH'!L$4)-COLUMN('Data BH'!$B$4))*7,500,1),MATCH($A58,OFFSET('Raw data BH'!$B$4,0,(COLUMN('Data BH'!L$4)-COLUMN('Data BH'!$B$4))*7,500,1),0))</f>
        <v>#N/A</v>
      </c>
      <c r="M58" s="62">
        <f ca="1">INDEX(OFFSET('Raw data BH'!$G$4,0,(COLUMN('Data BH'!M$4)-COLUMN('Data BH'!$B$4))*7,500,1),MATCH($A58,OFFSET('Raw data BH'!$B$4,0,(COLUMN('Data BH'!M$4)-COLUMN('Data BH'!$B$4))*7,500,1),0))</f>
        <v>2.7328860000000001</v>
      </c>
      <c r="N58" s="62" t="e">
        <f ca="1">INDEX(OFFSET('Raw data BH'!$G$4,0,(COLUMN('Data BH'!N$4)-COLUMN('Data BH'!$B$4))*7,500,1),MATCH($A58,OFFSET('Raw data BH'!$B$4,0,(COLUMN('Data BH'!N$4)-COLUMN('Data BH'!$B$4))*7,500,1),0))</f>
        <v>#N/A</v>
      </c>
      <c r="O58" s="62" t="e">
        <f ca="1">INDEX(OFFSET('Raw data BH'!$G$4,0,(COLUMN('Data BH'!O$4)-COLUMN('Data BH'!$B$4))*7,500,1),MATCH($A58,OFFSET('Raw data BH'!$B$4,0,(COLUMN('Data BH'!O$4)-COLUMN('Data BH'!$B$4))*7,500,1),0))</f>
        <v>#N/A</v>
      </c>
      <c r="P58" s="62"/>
      <c r="R58" s="60">
        <f t="shared" ca="1" si="2"/>
        <v>-0.13423120683724499</v>
      </c>
      <c r="S58" s="60">
        <f t="shared" ca="1" si="3"/>
        <v>-2.9134564661530526E-2</v>
      </c>
      <c r="T58" s="60">
        <f t="shared" ca="1" si="4"/>
        <v>2.7027842592238338E-2</v>
      </c>
      <c r="U58" s="60">
        <f t="shared" ca="1" si="5"/>
        <v>-2.3809592662617729E-2</v>
      </c>
      <c r="V58" s="60" t="str">
        <f t="shared" ca="1" si="6"/>
        <v/>
      </c>
      <c r="W58" s="60" t="str">
        <f t="shared" ca="1" si="7"/>
        <v/>
      </c>
      <c r="X58" s="60">
        <f t="shared" ca="1" si="8"/>
        <v>7.1948206831926598E-3</v>
      </c>
      <c r="Y58" s="60">
        <f t="shared" ca="1" si="9"/>
        <v>7.2289043622213667E-2</v>
      </c>
      <c r="Z58" s="60" t="str">
        <f t="shared" ca="1" si="10"/>
        <v/>
      </c>
      <c r="AA58" s="60" t="str">
        <f t="shared" ca="1" si="11"/>
        <v/>
      </c>
      <c r="AB58" s="60" t="str">
        <f t="shared" ca="1" si="12"/>
        <v/>
      </c>
      <c r="AC58" s="60">
        <f t="shared" ca="1" si="13"/>
        <v>-1.7632312438307318E-2</v>
      </c>
      <c r="AD58" s="60" t="str">
        <f t="shared" ca="1" si="14"/>
        <v/>
      </c>
      <c r="AE58" s="60" t="str">
        <f t="shared" ca="1" si="15"/>
        <v/>
      </c>
      <c r="AF58" s="60" t="str">
        <f t="shared" si="16"/>
        <v/>
      </c>
      <c r="AG58" s="61">
        <v>8.4100000000000008E-2</v>
      </c>
    </row>
    <row r="59" spans="1:33" ht="16" hidden="1" outlineLevel="1" x14ac:dyDescent="0.2">
      <c r="A59" s="74">
        <v>32690</v>
      </c>
      <c r="B59" s="62">
        <f ca="1">INDEX(OFFSET('Raw data BH'!$G$4,0,(COLUMN('Data BH'!B$4)-COLUMN('Data BH'!$B$4))*7,500,1),MATCH($A59,OFFSET('Raw data BH'!$B$4,0,(COLUMN('Data BH'!B$4)-COLUMN('Data BH'!$B$4))*7,500,1),0))</f>
        <v>0.28377200000000002</v>
      </c>
      <c r="C59" s="62">
        <f ca="1">INDEX(OFFSET('Raw data BH'!$G$4,0,(COLUMN('Data BH'!C$4)-COLUMN('Data BH'!$B$4))*7,500,1),MATCH($A59,OFFSET('Raw data BH'!$B$4,0,(COLUMN('Data BH'!C$4)-COLUMN('Data BH'!$B$4))*7,500,1),0))</f>
        <v>5.4660650000000004</v>
      </c>
      <c r="D59" s="62">
        <f ca="1">INDEX(OFFSET('Raw data BH'!$G$4,0,(COLUMN('Data BH'!D$4)-COLUMN('Data BH'!$B$4))*7,500,1),MATCH($A59,OFFSET('Raw data BH'!$B$4,0,(COLUMN('Data BH'!D$4)-COLUMN('Data BH'!$B$4))*7,500,1),0))</f>
        <v>5.4479769999999998</v>
      </c>
      <c r="E59" s="62">
        <f ca="1">INDEX(OFFSET('Raw data BH'!$G$4,0,(COLUMN('Data BH'!E$4)-COLUMN('Data BH'!$B$4))*7,500,1),MATCH($A59,OFFSET('Raw data BH'!$B$4,0,(COLUMN('Data BH'!E$4)-COLUMN('Data BH'!$B$4))*7,500,1),0))</f>
        <v>2.0479989999999999</v>
      </c>
      <c r="F59" s="62" t="e">
        <f ca="1">INDEX(OFFSET('Raw data BH'!$G$4,0,(COLUMN('Data BH'!F$4)-COLUMN('Data BH'!$B$4))*7,500,1),MATCH($A59,OFFSET('Raw data BH'!$B$4,0,(COLUMN('Data BH'!F$4)-COLUMN('Data BH'!$B$4))*7,500,1),0))</f>
        <v>#N/A</v>
      </c>
      <c r="G59" s="62" t="e">
        <f ca="1">INDEX(OFFSET('Raw data BH'!$G$4,0,(COLUMN('Data BH'!G$4)-COLUMN('Data BH'!$B$4))*7,500,1),MATCH($A59,OFFSET('Raw data BH'!$B$4,0,(COLUMN('Data BH'!G$4)-COLUMN('Data BH'!$B$4))*7,500,1),0))</f>
        <v>#N/A</v>
      </c>
      <c r="H59" s="62">
        <f ca="1">INDEX(OFFSET('Raw data BH'!$G$4,0,(COLUMN('Data BH'!H$4)-COLUMN('Data BH'!$B$4))*7,500,1),MATCH($A59,OFFSET('Raw data BH'!$B$4,0,(COLUMN('Data BH'!H$4)-COLUMN('Data BH'!$B$4))*7,500,1),0))</f>
        <v>5.1820539999999999</v>
      </c>
      <c r="I59" s="62">
        <f ca="1">INDEX(OFFSET('Raw data BH'!$G$4,0,(COLUMN('Data BH'!I$4)-COLUMN('Data BH'!$B$4))*7,500,1),MATCH($A59,OFFSET('Raw data BH'!$B$4,0,(COLUMN('Data BH'!I$4)-COLUMN('Data BH'!$B$4))*7,500,1),0))</f>
        <v>0.92567200000000005</v>
      </c>
      <c r="J59" s="62" t="e">
        <f ca="1">INDEX(OFFSET('Raw data BH'!$G$4,0,(COLUMN('Data BH'!J$4)-COLUMN('Data BH'!$B$4))*7,500,1),MATCH($A59,OFFSET('Raw data BH'!$B$4,0,(COLUMN('Data BH'!J$4)-COLUMN('Data BH'!$B$4))*7,500,1),0))</f>
        <v>#N/A</v>
      </c>
      <c r="K59" s="62" t="e">
        <f ca="1">INDEX(OFFSET('Raw data BH'!$G$4,0,(COLUMN('Data BH'!K$4)-COLUMN('Data BH'!$B$4))*7,500,1),MATCH($A59,OFFSET('Raw data BH'!$B$4,0,(COLUMN('Data BH'!K$4)-COLUMN('Data BH'!$B$4))*7,500,1),0))</f>
        <v>#N/A</v>
      </c>
      <c r="L59" s="62" t="e">
        <f ca="1">INDEX(OFFSET('Raw data BH'!$G$4,0,(COLUMN('Data BH'!L$4)-COLUMN('Data BH'!$B$4))*7,500,1),MATCH($A59,OFFSET('Raw data BH'!$B$4,0,(COLUMN('Data BH'!L$4)-COLUMN('Data BH'!$B$4))*7,500,1),0))</f>
        <v>#N/A</v>
      </c>
      <c r="M59" s="62">
        <f ca="1">INDEX(OFFSET('Raw data BH'!$G$4,0,(COLUMN('Data BH'!M$4)-COLUMN('Data BH'!$B$4))*7,500,1),MATCH($A59,OFFSET('Raw data BH'!$B$4,0,(COLUMN('Data BH'!M$4)-COLUMN('Data BH'!$B$4))*7,500,1),0))</f>
        <v>3.0201899999999999</v>
      </c>
      <c r="N59" s="62" t="e">
        <f ca="1">INDEX(OFFSET('Raw data BH'!$G$4,0,(COLUMN('Data BH'!N$4)-COLUMN('Data BH'!$B$4))*7,500,1),MATCH($A59,OFFSET('Raw data BH'!$B$4,0,(COLUMN('Data BH'!N$4)-COLUMN('Data BH'!$B$4))*7,500,1),0))</f>
        <v>#N/A</v>
      </c>
      <c r="O59" s="62" t="e">
        <f ca="1">INDEX(OFFSET('Raw data BH'!$G$4,0,(COLUMN('Data BH'!O$4)-COLUMN('Data BH'!$B$4))*7,500,1),MATCH($A59,OFFSET('Raw data BH'!$B$4,0,(COLUMN('Data BH'!O$4)-COLUMN('Data BH'!$B$4))*7,500,1),0))</f>
        <v>#N/A</v>
      </c>
      <c r="P59" s="62"/>
      <c r="R59" s="60">
        <f t="shared" ca="1" si="2"/>
        <v>-3.6362401521325749E-2</v>
      </c>
      <c r="S59" s="60">
        <f t="shared" ca="1" si="3"/>
        <v>0.18232021851682667</v>
      </c>
      <c r="T59" s="60">
        <f t="shared" ca="1" si="4"/>
        <v>0.12726265620454358</v>
      </c>
      <c r="U59" s="60">
        <f t="shared" ca="1" si="5"/>
        <v>0.21338312472375964</v>
      </c>
      <c r="V59" s="60" t="str">
        <f t="shared" ca="1" si="6"/>
        <v/>
      </c>
      <c r="W59" s="60" t="str">
        <f t="shared" ca="1" si="7"/>
        <v/>
      </c>
      <c r="X59" s="60">
        <f t="shared" ca="1" si="8"/>
        <v>9.5714367875393558E-2</v>
      </c>
      <c r="Y59" s="60">
        <f t="shared" ca="1" si="9"/>
        <v>1.2111371700042062E-2</v>
      </c>
      <c r="Z59" s="60" t="str">
        <f t="shared" ca="1" si="10"/>
        <v/>
      </c>
      <c r="AA59" s="60" t="str">
        <f t="shared" ca="1" si="11"/>
        <v/>
      </c>
      <c r="AB59" s="60" t="str">
        <f t="shared" ca="1" si="12"/>
        <v/>
      </c>
      <c r="AC59" s="60">
        <f t="shared" ca="1" si="13"/>
        <v>0.1051284246763311</v>
      </c>
      <c r="AD59" s="60" t="str">
        <f t="shared" ca="1" si="14"/>
        <v/>
      </c>
      <c r="AE59" s="60" t="str">
        <f t="shared" ca="1" si="15"/>
        <v/>
      </c>
      <c r="AF59" s="60" t="str">
        <f t="shared" si="16"/>
        <v/>
      </c>
      <c r="AG59" s="61">
        <v>7.8200000000000006E-2</v>
      </c>
    </row>
    <row r="60" spans="1:33" ht="16" hidden="1" outlineLevel="1" x14ac:dyDescent="0.2">
      <c r="A60" s="74">
        <v>32721</v>
      </c>
      <c r="B60" s="62">
        <f ca="1">INDEX(OFFSET('Raw data BH'!$G$4,0,(COLUMN('Data BH'!B$4)-COLUMN('Data BH'!$B$4))*7,500,1),MATCH($A60,OFFSET('Raw data BH'!$B$4,0,(COLUMN('Data BH'!B$4)-COLUMN('Data BH'!$B$4))*7,500,1),0))</f>
        <v>0.31768099999999999</v>
      </c>
      <c r="C60" s="62">
        <f ca="1">INDEX(OFFSET('Raw data BH'!$G$4,0,(COLUMN('Data BH'!C$4)-COLUMN('Data BH'!$B$4))*7,500,1),MATCH($A60,OFFSET('Raw data BH'!$B$4,0,(COLUMN('Data BH'!C$4)-COLUMN('Data BH'!$B$4))*7,500,1),0))</f>
        <v>5.325583</v>
      </c>
      <c r="D60" s="62">
        <f ca="1">INDEX(OFFSET('Raw data BH'!$G$4,0,(COLUMN('Data BH'!D$4)-COLUMN('Data BH'!$B$4))*7,500,1),MATCH($A60,OFFSET('Raw data BH'!$B$4,0,(COLUMN('Data BH'!D$4)-COLUMN('Data BH'!$B$4))*7,500,1),0))</f>
        <v>5.4296980000000001</v>
      </c>
      <c r="E60" s="62">
        <f ca="1">INDEX(OFFSET('Raw data BH'!$G$4,0,(COLUMN('Data BH'!E$4)-COLUMN('Data BH'!$B$4))*7,500,1),MATCH($A60,OFFSET('Raw data BH'!$B$4,0,(COLUMN('Data BH'!E$4)-COLUMN('Data BH'!$B$4))*7,500,1),0))</f>
        <v>2.0028239999999999</v>
      </c>
      <c r="F60" s="62" t="e">
        <f ca="1">INDEX(OFFSET('Raw data BH'!$G$4,0,(COLUMN('Data BH'!F$4)-COLUMN('Data BH'!$B$4))*7,500,1),MATCH($A60,OFFSET('Raw data BH'!$B$4,0,(COLUMN('Data BH'!F$4)-COLUMN('Data BH'!$B$4))*7,500,1),0))</f>
        <v>#N/A</v>
      </c>
      <c r="G60" s="62" t="e">
        <f ca="1">INDEX(OFFSET('Raw data BH'!$G$4,0,(COLUMN('Data BH'!G$4)-COLUMN('Data BH'!$B$4))*7,500,1),MATCH($A60,OFFSET('Raw data BH'!$B$4,0,(COLUMN('Data BH'!G$4)-COLUMN('Data BH'!$B$4))*7,500,1),0))</f>
        <v>#N/A</v>
      </c>
      <c r="H60" s="62">
        <f ca="1">INDEX(OFFSET('Raw data BH'!$G$4,0,(COLUMN('Data BH'!H$4)-COLUMN('Data BH'!$B$4))*7,500,1),MATCH($A60,OFFSET('Raw data BH'!$B$4,0,(COLUMN('Data BH'!H$4)-COLUMN('Data BH'!$B$4))*7,500,1),0))</f>
        <v>5.3438189999999999</v>
      </c>
      <c r="I60" s="62">
        <f ca="1">INDEX(OFFSET('Raw data BH'!$G$4,0,(COLUMN('Data BH'!I$4)-COLUMN('Data BH'!$B$4))*7,500,1),MATCH($A60,OFFSET('Raw data BH'!$B$4,0,(COLUMN('Data BH'!I$4)-COLUMN('Data BH'!$B$4))*7,500,1),0))</f>
        <v>1.049094</v>
      </c>
      <c r="J60" s="62" t="e">
        <f ca="1">INDEX(OFFSET('Raw data BH'!$G$4,0,(COLUMN('Data BH'!J$4)-COLUMN('Data BH'!$B$4))*7,500,1),MATCH($A60,OFFSET('Raw data BH'!$B$4,0,(COLUMN('Data BH'!J$4)-COLUMN('Data BH'!$B$4))*7,500,1),0))</f>
        <v>#N/A</v>
      </c>
      <c r="K60" s="62" t="e">
        <f ca="1">INDEX(OFFSET('Raw data BH'!$G$4,0,(COLUMN('Data BH'!K$4)-COLUMN('Data BH'!$B$4))*7,500,1),MATCH($A60,OFFSET('Raw data BH'!$B$4,0,(COLUMN('Data BH'!K$4)-COLUMN('Data BH'!$B$4))*7,500,1),0))</f>
        <v>#N/A</v>
      </c>
      <c r="L60" s="62" t="e">
        <f ca="1">INDEX(OFFSET('Raw data BH'!$G$4,0,(COLUMN('Data BH'!L$4)-COLUMN('Data BH'!$B$4))*7,500,1),MATCH($A60,OFFSET('Raw data BH'!$B$4,0,(COLUMN('Data BH'!L$4)-COLUMN('Data BH'!$B$4))*7,500,1),0))</f>
        <v>#N/A</v>
      </c>
      <c r="M60" s="62">
        <f ca="1">INDEX(OFFSET('Raw data BH'!$G$4,0,(COLUMN('Data BH'!M$4)-COLUMN('Data BH'!$B$4))*7,500,1),MATCH($A60,OFFSET('Raw data BH'!$B$4,0,(COLUMN('Data BH'!M$4)-COLUMN('Data BH'!$B$4))*7,500,1),0))</f>
        <v>2.984807</v>
      </c>
      <c r="N60" s="62" t="e">
        <f ca="1">INDEX(OFFSET('Raw data BH'!$G$4,0,(COLUMN('Data BH'!N$4)-COLUMN('Data BH'!$B$4))*7,500,1),MATCH($A60,OFFSET('Raw data BH'!$B$4,0,(COLUMN('Data BH'!N$4)-COLUMN('Data BH'!$B$4))*7,500,1),0))</f>
        <v>#N/A</v>
      </c>
      <c r="O60" s="62" t="e">
        <f ca="1">INDEX(OFFSET('Raw data BH'!$G$4,0,(COLUMN('Data BH'!O$4)-COLUMN('Data BH'!$B$4))*7,500,1),MATCH($A60,OFFSET('Raw data BH'!$B$4,0,(COLUMN('Data BH'!O$4)-COLUMN('Data BH'!$B$4))*7,500,1),0))</f>
        <v>#N/A</v>
      </c>
      <c r="P60" s="62"/>
      <c r="R60" s="60">
        <f t="shared" ca="1" si="2"/>
        <v>0.11949381898143563</v>
      </c>
      <c r="S60" s="60">
        <f t="shared" ca="1" si="3"/>
        <v>-2.5700755479490356E-2</v>
      </c>
      <c r="T60" s="60">
        <f t="shared" ca="1" si="4"/>
        <v>-3.3551903761708246E-3</v>
      </c>
      <c r="U60" s="60">
        <f t="shared" ca="1" si="5"/>
        <v>-2.2058116239314529E-2</v>
      </c>
      <c r="V60" s="60" t="str">
        <f t="shared" ca="1" si="6"/>
        <v/>
      </c>
      <c r="W60" s="60" t="str">
        <f t="shared" ca="1" si="7"/>
        <v/>
      </c>
      <c r="X60" s="60">
        <f t="shared" ca="1" si="8"/>
        <v>3.1216386398134732E-2</v>
      </c>
      <c r="Y60" s="60">
        <f t="shared" ca="1" si="9"/>
        <v>0.13333232505682346</v>
      </c>
      <c r="Z60" s="60" t="str">
        <f t="shared" ca="1" si="10"/>
        <v/>
      </c>
      <c r="AA60" s="60" t="str">
        <f t="shared" ca="1" si="11"/>
        <v/>
      </c>
      <c r="AB60" s="60" t="str">
        <f t="shared" ca="1" si="12"/>
        <v/>
      </c>
      <c r="AC60" s="60">
        <f t="shared" ca="1" si="13"/>
        <v>-1.1715488098430926E-2</v>
      </c>
      <c r="AD60" s="60" t="str">
        <f t="shared" ca="1" si="14"/>
        <v/>
      </c>
      <c r="AE60" s="60" t="str">
        <f t="shared" ca="1" si="15"/>
        <v/>
      </c>
      <c r="AF60" s="60" t="str">
        <f t="shared" si="16"/>
        <v/>
      </c>
      <c r="AG60" s="61">
        <v>8.14E-2</v>
      </c>
    </row>
    <row r="61" spans="1:33" ht="16" hidden="1" outlineLevel="1" x14ac:dyDescent="0.2">
      <c r="A61" s="74">
        <v>32752</v>
      </c>
      <c r="B61" s="62">
        <f ca="1">INDEX(OFFSET('Raw data BH'!$G$4,0,(COLUMN('Data BH'!B$4)-COLUMN('Data BH'!$B$4))*7,500,1),MATCH($A61,OFFSET('Raw data BH'!$B$4,0,(COLUMN('Data BH'!B$4)-COLUMN('Data BH'!$B$4))*7,500,1),0))</f>
        <v>0.31843500000000002</v>
      </c>
      <c r="C61" s="62">
        <f ca="1">INDEX(OFFSET('Raw data BH'!$G$4,0,(COLUMN('Data BH'!C$4)-COLUMN('Data BH'!$B$4))*7,500,1),MATCH($A61,OFFSET('Raw data BH'!$B$4,0,(COLUMN('Data BH'!C$4)-COLUMN('Data BH'!$B$4))*7,500,1),0))</f>
        <v>5.3944330000000003</v>
      </c>
      <c r="D61" s="62">
        <f ca="1">INDEX(OFFSET('Raw data BH'!$G$4,0,(COLUMN('Data BH'!D$4)-COLUMN('Data BH'!$B$4))*7,500,1),MATCH($A61,OFFSET('Raw data BH'!$B$4,0,(COLUMN('Data BH'!D$4)-COLUMN('Data BH'!$B$4))*7,500,1),0))</f>
        <v>5.2834409999999998</v>
      </c>
      <c r="E61" s="62">
        <f ca="1">INDEX(OFFSET('Raw data BH'!$G$4,0,(COLUMN('Data BH'!E$4)-COLUMN('Data BH'!$B$4))*7,500,1),MATCH($A61,OFFSET('Raw data BH'!$B$4,0,(COLUMN('Data BH'!E$4)-COLUMN('Data BH'!$B$4))*7,500,1),0))</f>
        <v>2.0178820000000002</v>
      </c>
      <c r="F61" s="62" t="e">
        <f ca="1">INDEX(OFFSET('Raw data BH'!$G$4,0,(COLUMN('Data BH'!F$4)-COLUMN('Data BH'!$B$4))*7,500,1),MATCH($A61,OFFSET('Raw data BH'!$B$4,0,(COLUMN('Data BH'!F$4)-COLUMN('Data BH'!$B$4))*7,500,1),0))</f>
        <v>#N/A</v>
      </c>
      <c r="G61" s="62" t="e">
        <f ca="1">INDEX(OFFSET('Raw data BH'!$G$4,0,(COLUMN('Data BH'!G$4)-COLUMN('Data BH'!$B$4))*7,500,1),MATCH($A61,OFFSET('Raw data BH'!$B$4,0,(COLUMN('Data BH'!G$4)-COLUMN('Data BH'!$B$4))*7,500,1),0))</f>
        <v>#N/A</v>
      </c>
      <c r="H61" s="62">
        <f ca="1">INDEX(OFFSET('Raw data BH'!$G$4,0,(COLUMN('Data BH'!H$4)-COLUMN('Data BH'!$B$4))*7,500,1),MATCH($A61,OFFSET('Raw data BH'!$B$4,0,(COLUMN('Data BH'!H$4)-COLUMN('Data BH'!$B$4))*7,500,1),0))</f>
        <v>5.4601420000000003</v>
      </c>
      <c r="I61" s="62">
        <f ca="1">INDEX(OFFSET('Raw data BH'!$G$4,0,(COLUMN('Data BH'!I$4)-COLUMN('Data BH'!$B$4))*7,500,1),MATCH($A61,OFFSET('Raw data BH'!$B$4,0,(COLUMN('Data BH'!I$4)-COLUMN('Data BH'!$B$4))*7,500,1),0))</f>
        <v>1.007954</v>
      </c>
      <c r="J61" s="62" t="e">
        <f ca="1">INDEX(OFFSET('Raw data BH'!$G$4,0,(COLUMN('Data BH'!J$4)-COLUMN('Data BH'!$B$4))*7,500,1),MATCH($A61,OFFSET('Raw data BH'!$B$4,0,(COLUMN('Data BH'!J$4)-COLUMN('Data BH'!$B$4))*7,500,1),0))</f>
        <v>#N/A</v>
      </c>
      <c r="K61" s="62" t="e">
        <f ca="1">INDEX(OFFSET('Raw data BH'!$G$4,0,(COLUMN('Data BH'!K$4)-COLUMN('Data BH'!$B$4))*7,500,1),MATCH($A61,OFFSET('Raw data BH'!$B$4,0,(COLUMN('Data BH'!K$4)-COLUMN('Data BH'!$B$4))*7,500,1),0))</f>
        <v>#N/A</v>
      </c>
      <c r="L61" s="62" t="e">
        <f ca="1">INDEX(OFFSET('Raw data BH'!$G$4,0,(COLUMN('Data BH'!L$4)-COLUMN('Data BH'!$B$4))*7,500,1),MATCH($A61,OFFSET('Raw data BH'!$B$4,0,(COLUMN('Data BH'!L$4)-COLUMN('Data BH'!$B$4))*7,500,1),0))</f>
        <v>#N/A</v>
      </c>
      <c r="M61" s="62">
        <f ca="1">INDEX(OFFSET('Raw data BH'!$G$4,0,(COLUMN('Data BH'!M$4)-COLUMN('Data BH'!$B$4))*7,500,1),MATCH($A61,OFFSET('Raw data BH'!$B$4,0,(COLUMN('Data BH'!M$4)-COLUMN('Data BH'!$B$4))*7,500,1),0))</f>
        <v>2.758473</v>
      </c>
      <c r="N61" s="62" t="e">
        <f ca="1">INDEX(OFFSET('Raw data BH'!$G$4,0,(COLUMN('Data BH'!N$4)-COLUMN('Data BH'!$B$4))*7,500,1),MATCH($A61,OFFSET('Raw data BH'!$B$4,0,(COLUMN('Data BH'!N$4)-COLUMN('Data BH'!$B$4))*7,500,1),0))</f>
        <v>#N/A</v>
      </c>
      <c r="O61" s="62" t="e">
        <f ca="1">INDEX(OFFSET('Raw data BH'!$G$4,0,(COLUMN('Data BH'!O$4)-COLUMN('Data BH'!$B$4))*7,500,1),MATCH($A61,OFFSET('Raw data BH'!$B$4,0,(COLUMN('Data BH'!O$4)-COLUMN('Data BH'!$B$4))*7,500,1),0))</f>
        <v>#N/A</v>
      </c>
      <c r="P61" s="62"/>
      <c r="R61" s="60">
        <f t="shared" ca="1" si="2"/>
        <v>2.3734500961658522E-3</v>
      </c>
      <c r="S61" s="60">
        <f t="shared" ca="1" si="3"/>
        <v>1.2928162043479574E-2</v>
      </c>
      <c r="T61" s="60">
        <f t="shared" ca="1" si="4"/>
        <v>-2.6936488917063239E-2</v>
      </c>
      <c r="U61" s="60">
        <f t="shared" ca="1" si="5"/>
        <v>7.5183840417332171E-3</v>
      </c>
      <c r="V61" s="60" t="str">
        <f t="shared" ca="1" si="6"/>
        <v/>
      </c>
      <c r="W61" s="60" t="str">
        <f t="shared" ca="1" si="7"/>
        <v/>
      </c>
      <c r="X61" s="60">
        <f t="shared" ca="1" si="8"/>
        <v>2.1767765712124687E-2</v>
      </c>
      <c r="Y61" s="60">
        <f t="shared" ca="1" si="9"/>
        <v>-3.9214789141869044E-2</v>
      </c>
      <c r="Z61" s="60" t="str">
        <f t="shared" ca="1" si="10"/>
        <v/>
      </c>
      <c r="AA61" s="60" t="str">
        <f t="shared" ca="1" si="11"/>
        <v/>
      </c>
      <c r="AB61" s="60" t="str">
        <f t="shared" ca="1" si="12"/>
        <v/>
      </c>
      <c r="AC61" s="60">
        <f t="shared" ca="1" si="13"/>
        <v>-7.5828688421060386E-2</v>
      </c>
      <c r="AD61" s="60" t="str">
        <f t="shared" ca="1" si="14"/>
        <v/>
      </c>
      <c r="AE61" s="60" t="str">
        <f t="shared" ca="1" si="15"/>
        <v/>
      </c>
      <c r="AF61" s="60" t="str">
        <f t="shared" si="16"/>
        <v/>
      </c>
      <c r="AG61" s="61">
        <v>8.2799999999999999E-2</v>
      </c>
    </row>
    <row r="62" spans="1:33" ht="16" hidden="1" outlineLevel="1" x14ac:dyDescent="0.2">
      <c r="A62" s="74">
        <v>32782</v>
      </c>
      <c r="B62" s="62">
        <f ca="1">INDEX(OFFSET('Raw data BH'!$G$4,0,(COLUMN('Data BH'!B$4)-COLUMN('Data BH'!$B$4))*7,500,1),MATCH($A62,OFFSET('Raw data BH'!$B$4,0,(COLUMN('Data BH'!B$4)-COLUMN('Data BH'!$B$4))*7,500,1),0))</f>
        <v>0.33274700000000001</v>
      </c>
      <c r="C62" s="62">
        <f ca="1">INDEX(OFFSET('Raw data BH'!$G$4,0,(COLUMN('Data BH'!C$4)-COLUMN('Data BH'!$B$4))*7,500,1),MATCH($A62,OFFSET('Raw data BH'!$B$4,0,(COLUMN('Data BH'!C$4)-COLUMN('Data BH'!$B$4))*7,500,1),0))</f>
        <v>4.8549899999999999</v>
      </c>
      <c r="D62" s="62">
        <f ca="1">INDEX(OFFSET('Raw data BH'!$G$4,0,(COLUMN('Data BH'!D$4)-COLUMN('Data BH'!$B$4))*7,500,1),MATCH($A62,OFFSET('Raw data BH'!$B$4,0,(COLUMN('Data BH'!D$4)-COLUMN('Data BH'!$B$4))*7,500,1),0))</f>
        <v>5.3200019999999997</v>
      </c>
      <c r="E62" s="62">
        <f ca="1">INDEX(OFFSET('Raw data BH'!$G$4,0,(COLUMN('Data BH'!E$4)-COLUMN('Data BH'!$B$4))*7,500,1),MATCH($A62,OFFSET('Raw data BH'!$B$4,0,(COLUMN('Data BH'!E$4)-COLUMN('Data BH'!$B$4))*7,500,1),0))</f>
        <v>2.1914530000000001</v>
      </c>
      <c r="F62" s="62" t="e">
        <f ca="1">INDEX(OFFSET('Raw data BH'!$G$4,0,(COLUMN('Data BH'!F$4)-COLUMN('Data BH'!$B$4))*7,500,1),MATCH($A62,OFFSET('Raw data BH'!$B$4,0,(COLUMN('Data BH'!F$4)-COLUMN('Data BH'!$B$4))*7,500,1),0))</f>
        <v>#N/A</v>
      </c>
      <c r="G62" s="62" t="e">
        <f ca="1">INDEX(OFFSET('Raw data BH'!$G$4,0,(COLUMN('Data BH'!G$4)-COLUMN('Data BH'!$B$4))*7,500,1),MATCH($A62,OFFSET('Raw data BH'!$B$4,0,(COLUMN('Data BH'!G$4)-COLUMN('Data BH'!$B$4))*7,500,1),0))</f>
        <v>#N/A</v>
      </c>
      <c r="H62" s="62">
        <f ca="1">INDEX(OFFSET('Raw data BH'!$G$4,0,(COLUMN('Data BH'!H$4)-COLUMN('Data BH'!$B$4))*7,500,1),MATCH($A62,OFFSET('Raw data BH'!$B$4,0,(COLUMN('Data BH'!H$4)-COLUMN('Data BH'!$B$4))*7,500,1),0))</f>
        <v>5.596984</v>
      </c>
      <c r="I62" s="62">
        <f ca="1">INDEX(OFFSET('Raw data BH'!$G$4,0,(COLUMN('Data BH'!I$4)-COLUMN('Data BH'!$B$4))*7,500,1),MATCH($A62,OFFSET('Raw data BH'!$B$4,0,(COLUMN('Data BH'!I$4)-COLUMN('Data BH'!$B$4))*7,500,1),0))</f>
        <v>0.949716</v>
      </c>
      <c r="J62" s="62" t="e">
        <f ca="1">INDEX(OFFSET('Raw data BH'!$G$4,0,(COLUMN('Data BH'!J$4)-COLUMN('Data BH'!$B$4))*7,500,1),MATCH($A62,OFFSET('Raw data BH'!$B$4,0,(COLUMN('Data BH'!J$4)-COLUMN('Data BH'!$B$4))*7,500,1),0))</f>
        <v>#N/A</v>
      </c>
      <c r="K62" s="62" t="e">
        <f ca="1">INDEX(OFFSET('Raw data BH'!$G$4,0,(COLUMN('Data BH'!K$4)-COLUMN('Data BH'!$B$4))*7,500,1),MATCH($A62,OFFSET('Raw data BH'!$B$4,0,(COLUMN('Data BH'!K$4)-COLUMN('Data BH'!$B$4))*7,500,1),0))</f>
        <v>#N/A</v>
      </c>
      <c r="L62" s="62" t="e">
        <f ca="1">INDEX(OFFSET('Raw data BH'!$G$4,0,(COLUMN('Data BH'!L$4)-COLUMN('Data BH'!$B$4))*7,500,1),MATCH($A62,OFFSET('Raw data BH'!$B$4,0,(COLUMN('Data BH'!L$4)-COLUMN('Data BH'!$B$4))*7,500,1),0))</f>
        <v>#N/A</v>
      </c>
      <c r="M62" s="62">
        <f ca="1">INDEX(OFFSET('Raw data BH'!$G$4,0,(COLUMN('Data BH'!M$4)-COLUMN('Data BH'!$B$4))*7,500,1),MATCH($A62,OFFSET('Raw data BH'!$B$4,0,(COLUMN('Data BH'!M$4)-COLUMN('Data BH'!$B$4))*7,500,1),0))</f>
        <v>2.5109170000000001</v>
      </c>
      <c r="N62" s="62" t="e">
        <f ca="1">INDEX(OFFSET('Raw data BH'!$G$4,0,(COLUMN('Data BH'!N$4)-COLUMN('Data BH'!$B$4))*7,500,1),MATCH($A62,OFFSET('Raw data BH'!$B$4,0,(COLUMN('Data BH'!N$4)-COLUMN('Data BH'!$B$4))*7,500,1),0))</f>
        <v>#N/A</v>
      </c>
      <c r="O62" s="62" t="e">
        <f ca="1">INDEX(OFFSET('Raw data BH'!$G$4,0,(COLUMN('Data BH'!O$4)-COLUMN('Data BH'!$B$4))*7,500,1),MATCH($A62,OFFSET('Raw data BH'!$B$4,0,(COLUMN('Data BH'!O$4)-COLUMN('Data BH'!$B$4))*7,500,1),0))</f>
        <v>#N/A</v>
      </c>
      <c r="P62" s="62"/>
      <c r="R62" s="60">
        <f t="shared" ca="1" si="2"/>
        <v>4.4944808202615816E-2</v>
      </c>
      <c r="S62" s="60">
        <f t="shared" ca="1" si="3"/>
        <v>-9.9999944387111683E-2</v>
      </c>
      <c r="T62" s="60">
        <f t="shared" ca="1" si="4"/>
        <v>6.9199220735123301E-3</v>
      </c>
      <c r="U62" s="60">
        <f t="shared" ca="1" si="5"/>
        <v>8.6016427125074735E-2</v>
      </c>
      <c r="V62" s="60" t="str">
        <f t="shared" ca="1" si="6"/>
        <v/>
      </c>
      <c r="W62" s="60" t="str">
        <f t="shared" ca="1" si="7"/>
        <v/>
      </c>
      <c r="X62" s="60">
        <f t="shared" ca="1" si="8"/>
        <v>2.5061985567408351E-2</v>
      </c>
      <c r="Y62" s="60">
        <f t="shared" ca="1" si="9"/>
        <v>-5.7778430364877731E-2</v>
      </c>
      <c r="Z62" s="60" t="str">
        <f t="shared" ca="1" si="10"/>
        <v/>
      </c>
      <c r="AA62" s="60" t="str">
        <f t="shared" ca="1" si="11"/>
        <v/>
      </c>
      <c r="AB62" s="60" t="str">
        <f t="shared" ca="1" si="12"/>
        <v/>
      </c>
      <c r="AC62" s="60">
        <f t="shared" ca="1" si="13"/>
        <v>-8.9743854661618938E-2</v>
      </c>
      <c r="AD62" s="60" t="str">
        <f t="shared" ca="1" si="14"/>
        <v/>
      </c>
      <c r="AE62" s="60" t="str">
        <f t="shared" ca="1" si="15"/>
        <v/>
      </c>
      <c r="AF62" s="60" t="str">
        <f t="shared" si="16"/>
        <v/>
      </c>
      <c r="AG62" s="61">
        <v>7.980000000000001E-2</v>
      </c>
    </row>
    <row r="63" spans="1:33" ht="16" hidden="1" outlineLevel="1" x14ac:dyDescent="0.2">
      <c r="A63" s="74">
        <v>32813</v>
      </c>
      <c r="B63" s="62">
        <f ca="1">INDEX(OFFSET('Raw data BH'!$G$4,0,(COLUMN('Data BH'!B$4)-COLUMN('Data BH'!$B$4))*7,500,1),MATCH($A63,OFFSET('Raw data BH'!$B$4,0,(COLUMN('Data BH'!B$4)-COLUMN('Data BH'!$B$4))*7,500,1),0))</f>
        <v>0.31664599999999998</v>
      </c>
      <c r="C63" s="62">
        <f ca="1">INDEX(OFFSET('Raw data BH'!$G$4,0,(COLUMN('Data BH'!C$4)-COLUMN('Data BH'!$B$4))*7,500,1),MATCH($A63,OFFSET('Raw data BH'!$B$4,0,(COLUMN('Data BH'!C$4)-COLUMN('Data BH'!$B$4))*7,500,1),0))</f>
        <v>4.8164530000000001</v>
      </c>
      <c r="D63" s="62">
        <f ca="1">INDEX(OFFSET('Raw data BH'!$G$4,0,(COLUMN('Data BH'!D$4)-COLUMN('Data BH'!$B$4))*7,500,1),MATCH($A63,OFFSET('Raw data BH'!$B$4,0,(COLUMN('Data BH'!D$4)-COLUMN('Data BH'!$B$4))*7,500,1),0))</f>
        <v>5.2223889999999997</v>
      </c>
      <c r="E63" s="62">
        <f ca="1">INDEX(OFFSET('Raw data BH'!$G$4,0,(COLUMN('Data BH'!E$4)-COLUMN('Data BH'!$B$4))*7,500,1),MATCH($A63,OFFSET('Raw data BH'!$B$4,0,(COLUMN('Data BH'!E$4)-COLUMN('Data BH'!$B$4))*7,500,1),0))</f>
        <v>2.3390629999999999</v>
      </c>
      <c r="F63" s="62" t="e">
        <f ca="1">INDEX(OFFSET('Raw data BH'!$G$4,0,(COLUMN('Data BH'!F$4)-COLUMN('Data BH'!$B$4))*7,500,1),MATCH($A63,OFFSET('Raw data BH'!$B$4,0,(COLUMN('Data BH'!F$4)-COLUMN('Data BH'!$B$4))*7,500,1),0))</f>
        <v>#N/A</v>
      </c>
      <c r="G63" s="62" t="e">
        <f ca="1">INDEX(OFFSET('Raw data BH'!$G$4,0,(COLUMN('Data BH'!G$4)-COLUMN('Data BH'!$B$4))*7,500,1),MATCH($A63,OFFSET('Raw data BH'!$B$4,0,(COLUMN('Data BH'!G$4)-COLUMN('Data BH'!$B$4))*7,500,1),0))</f>
        <v>#N/A</v>
      </c>
      <c r="H63" s="62">
        <f ca="1">INDEX(OFFSET('Raw data BH'!$G$4,0,(COLUMN('Data BH'!H$4)-COLUMN('Data BH'!$B$4))*7,500,1),MATCH($A63,OFFSET('Raw data BH'!$B$4,0,(COLUMN('Data BH'!H$4)-COLUMN('Data BH'!$B$4))*7,500,1),0))</f>
        <v>5.7009069999999999</v>
      </c>
      <c r="I63" s="62">
        <f ca="1">INDEX(OFFSET('Raw data BH'!$G$4,0,(COLUMN('Data BH'!I$4)-COLUMN('Data BH'!$B$4))*7,500,1),MATCH($A63,OFFSET('Raw data BH'!$B$4,0,(COLUMN('Data BH'!I$4)-COLUMN('Data BH'!$B$4))*7,500,1),0))</f>
        <v>0.88224899999999995</v>
      </c>
      <c r="J63" s="62" t="e">
        <f ca="1">INDEX(OFFSET('Raw data BH'!$G$4,0,(COLUMN('Data BH'!J$4)-COLUMN('Data BH'!$B$4))*7,500,1),MATCH($A63,OFFSET('Raw data BH'!$B$4,0,(COLUMN('Data BH'!J$4)-COLUMN('Data BH'!$B$4))*7,500,1),0))</f>
        <v>#N/A</v>
      </c>
      <c r="K63" s="62" t="e">
        <f ca="1">INDEX(OFFSET('Raw data BH'!$G$4,0,(COLUMN('Data BH'!K$4)-COLUMN('Data BH'!$B$4))*7,500,1),MATCH($A63,OFFSET('Raw data BH'!$B$4,0,(COLUMN('Data BH'!K$4)-COLUMN('Data BH'!$B$4))*7,500,1),0))</f>
        <v>#N/A</v>
      </c>
      <c r="L63" s="62" t="e">
        <f ca="1">INDEX(OFFSET('Raw data BH'!$G$4,0,(COLUMN('Data BH'!L$4)-COLUMN('Data BH'!$B$4))*7,500,1),MATCH($A63,OFFSET('Raw data BH'!$B$4,0,(COLUMN('Data BH'!L$4)-COLUMN('Data BH'!$B$4))*7,500,1),0))</f>
        <v>#N/A</v>
      </c>
      <c r="M63" s="62">
        <f ca="1">INDEX(OFFSET('Raw data BH'!$G$4,0,(COLUMN('Data BH'!M$4)-COLUMN('Data BH'!$B$4))*7,500,1),MATCH($A63,OFFSET('Raw data BH'!$B$4,0,(COLUMN('Data BH'!M$4)-COLUMN('Data BH'!$B$4))*7,500,1),0))</f>
        <v>2.3038379999999998</v>
      </c>
      <c r="N63" s="62" t="e">
        <f ca="1">INDEX(OFFSET('Raw data BH'!$G$4,0,(COLUMN('Data BH'!N$4)-COLUMN('Data BH'!$B$4))*7,500,1),MATCH($A63,OFFSET('Raw data BH'!$B$4,0,(COLUMN('Data BH'!N$4)-COLUMN('Data BH'!$B$4))*7,500,1),0))</f>
        <v>#N/A</v>
      </c>
      <c r="O63" s="62" t="e">
        <f ca="1">INDEX(OFFSET('Raw data BH'!$G$4,0,(COLUMN('Data BH'!O$4)-COLUMN('Data BH'!$B$4))*7,500,1),MATCH($A63,OFFSET('Raw data BH'!$B$4,0,(COLUMN('Data BH'!O$4)-COLUMN('Data BH'!$B$4))*7,500,1),0))</f>
        <v>#N/A</v>
      </c>
      <c r="P63" s="62"/>
      <c r="R63" s="60">
        <f t="shared" ca="1" si="2"/>
        <v>-4.8388114693746376E-2</v>
      </c>
      <c r="S63" s="60">
        <f t="shared" ca="1" si="3"/>
        <v>-7.9376064626290876E-3</v>
      </c>
      <c r="T63" s="60">
        <f t="shared" ca="1" si="4"/>
        <v>-1.8348301372819065E-2</v>
      </c>
      <c r="U63" s="60">
        <f t="shared" ca="1" si="5"/>
        <v>6.7357137022787894E-2</v>
      </c>
      <c r="V63" s="60" t="str">
        <f t="shared" ca="1" si="6"/>
        <v/>
      </c>
      <c r="W63" s="60" t="str">
        <f t="shared" ca="1" si="7"/>
        <v/>
      </c>
      <c r="X63" s="60">
        <f t="shared" ca="1" si="8"/>
        <v>1.8567678592613435E-2</v>
      </c>
      <c r="Y63" s="60">
        <f t="shared" ca="1" si="9"/>
        <v>-7.1039131698318325E-2</v>
      </c>
      <c r="Z63" s="60" t="str">
        <f t="shared" ca="1" si="10"/>
        <v/>
      </c>
      <c r="AA63" s="60" t="str">
        <f t="shared" ca="1" si="11"/>
        <v/>
      </c>
      <c r="AB63" s="60" t="str">
        <f t="shared" ca="1" si="12"/>
        <v/>
      </c>
      <c r="AC63" s="60">
        <f t="shared" ca="1" si="13"/>
        <v>-8.2471463612696194E-2</v>
      </c>
      <c r="AD63" s="60" t="str">
        <f t="shared" ca="1" si="14"/>
        <v/>
      </c>
      <c r="AE63" s="60" t="str">
        <f t="shared" ca="1" si="15"/>
        <v/>
      </c>
      <c r="AF63" s="60" t="str">
        <f t="shared" si="16"/>
        <v/>
      </c>
      <c r="AG63" s="61">
        <v>7.8E-2</v>
      </c>
    </row>
    <row r="64" spans="1:33" ht="16" hidden="1" outlineLevel="1" x14ac:dyDescent="0.2">
      <c r="A64" s="74">
        <v>32843</v>
      </c>
      <c r="B64" s="62">
        <f ca="1">INDEX(OFFSET('Raw data BH'!$G$4,0,(COLUMN('Data BH'!B$4)-COLUMN('Data BH'!$B$4))*7,500,1),MATCH($A64,OFFSET('Raw data BH'!$B$4,0,(COLUMN('Data BH'!B$4)-COLUMN('Data BH'!$B$4))*7,500,1),0))</f>
        <v>0.25286500000000001</v>
      </c>
      <c r="C64" s="62">
        <f ca="1">INDEX(OFFSET('Raw data BH'!$G$4,0,(COLUMN('Data BH'!C$4)-COLUMN('Data BH'!$B$4))*7,500,1),MATCH($A64,OFFSET('Raw data BH'!$B$4,0,(COLUMN('Data BH'!C$4)-COLUMN('Data BH'!$B$4))*7,500,1),0))</f>
        <v>4.7827650000000004</v>
      </c>
      <c r="D64" s="62">
        <f ca="1">INDEX(OFFSET('Raw data BH'!$G$4,0,(COLUMN('Data BH'!D$4)-COLUMN('Data BH'!$B$4))*7,500,1),MATCH($A64,OFFSET('Raw data BH'!$B$4,0,(COLUMN('Data BH'!D$4)-COLUMN('Data BH'!$B$4))*7,500,1),0))</f>
        <v>5.1304460000000001</v>
      </c>
      <c r="E64" s="62">
        <f ca="1">INDEX(OFFSET('Raw data BH'!$G$4,0,(COLUMN('Data BH'!E$4)-COLUMN('Data BH'!$B$4))*7,500,1),MATCH($A64,OFFSET('Raw data BH'!$B$4,0,(COLUMN('Data BH'!E$4)-COLUMN('Data BH'!$B$4))*7,500,1),0))</f>
        <v>2.3492540000000002</v>
      </c>
      <c r="F64" s="62" t="e">
        <f ca="1">INDEX(OFFSET('Raw data BH'!$G$4,0,(COLUMN('Data BH'!F$4)-COLUMN('Data BH'!$B$4))*7,500,1),MATCH($A64,OFFSET('Raw data BH'!$B$4,0,(COLUMN('Data BH'!F$4)-COLUMN('Data BH'!$B$4))*7,500,1),0))</f>
        <v>#N/A</v>
      </c>
      <c r="G64" s="62" t="e">
        <f ca="1">INDEX(OFFSET('Raw data BH'!$G$4,0,(COLUMN('Data BH'!G$4)-COLUMN('Data BH'!$B$4))*7,500,1),MATCH($A64,OFFSET('Raw data BH'!$B$4,0,(COLUMN('Data BH'!G$4)-COLUMN('Data BH'!$B$4))*7,500,1),0))</f>
        <v>#N/A</v>
      </c>
      <c r="H64" s="62">
        <f ca="1">INDEX(OFFSET('Raw data BH'!$G$4,0,(COLUMN('Data BH'!H$4)-COLUMN('Data BH'!$B$4))*7,500,1),MATCH($A64,OFFSET('Raw data BH'!$B$4,0,(COLUMN('Data BH'!H$4)-COLUMN('Data BH'!$B$4))*7,500,1),0))</f>
        <v>6.1575300000000004</v>
      </c>
      <c r="I64" s="62">
        <f ca="1">INDEX(OFFSET('Raw data BH'!$G$4,0,(COLUMN('Data BH'!I$4)-COLUMN('Data BH'!$B$4))*7,500,1),MATCH($A64,OFFSET('Raw data BH'!$B$4,0,(COLUMN('Data BH'!I$4)-COLUMN('Data BH'!$B$4))*7,500,1),0))</f>
        <v>0.91338699999999995</v>
      </c>
      <c r="J64" s="62" t="e">
        <f ca="1">INDEX(OFFSET('Raw data BH'!$G$4,0,(COLUMN('Data BH'!J$4)-COLUMN('Data BH'!$B$4))*7,500,1),MATCH($A64,OFFSET('Raw data BH'!$B$4,0,(COLUMN('Data BH'!J$4)-COLUMN('Data BH'!$B$4))*7,500,1),0))</f>
        <v>#N/A</v>
      </c>
      <c r="K64" s="62" t="e">
        <f ca="1">INDEX(OFFSET('Raw data BH'!$G$4,0,(COLUMN('Data BH'!K$4)-COLUMN('Data BH'!$B$4))*7,500,1),MATCH($A64,OFFSET('Raw data BH'!$B$4,0,(COLUMN('Data BH'!K$4)-COLUMN('Data BH'!$B$4))*7,500,1),0))</f>
        <v>#N/A</v>
      </c>
      <c r="L64" s="62" t="e">
        <f ca="1">INDEX(OFFSET('Raw data BH'!$G$4,0,(COLUMN('Data BH'!L$4)-COLUMN('Data BH'!$B$4))*7,500,1),MATCH($A64,OFFSET('Raw data BH'!$B$4,0,(COLUMN('Data BH'!L$4)-COLUMN('Data BH'!$B$4))*7,500,1),0))</f>
        <v>#N/A</v>
      </c>
      <c r="M64" s="62">
        <f ca="1">INDEX(OFFSET('Raw data BH'!$G$4,0,(COLUMN('Data BH'!M$4)-COLUMN('Data BH'!$B$4))*7,500,1),MATCH($A64,OFFSET('Raw data BH'!$B$4,0,(COLUMN('Data BH'!M$4)-COLUMN('Data BH'!$B$4))*7,500,1),0))</f>
        <v>2.3038379999999998</v>
      </c>
      <c r="N64" s="62" t="e">
        <f ca="1">INDEX(OFFSET('Raw data BH'!$G$4,0,(COLUMN('Data BH'!N$4)-COLUMN('Data BH'!$B$4))*7,500,1),MATCH($A64,OFFSET('Raw data BH'!$B$4,0,(COLUMN('Data BH'!N$4)-COLUMN('Data BH'!$B$4))*7,500,1),0))</f>
        <v>#N/A</v>
      </c>
      <c r="O64" s="62" t="e">
        <f ca="1">INDEX(OFFSET('Raw data BH'!$G$4,0,(COLUMN('Data BH'!O$4)-COLUMN('Data BH'!$B$4))*7,500,1),MATCH($A64,OFFSET('Raw data BH'!$B$4,0,(COLUMN('Data BH'!O$4)-COLUMN('Data BH'!$B$4))*7,500,1),0))</f>
        <v>#N/A</v>
      </c>
      <c r="P64" s="62"/>
      <c r="R64" s="60">
        <f t="shared" ca="1" si="2"/>
        <v>-0.20142682996153427</v>
      </c>
      <c r="S64" s="60">
        <f t="shared" ca="1" si="3"/>
        <v>-6.9943587116908512E-3</v>
      </c>
      <c r="T64" s="60">
        <f t="shared" ca="1" si="4"/>
        <v>-1.7605544129324691E-2</v>
      </c>
      <c r="U64" s="60">
        <f t="shared" ca="1" si="5"/>
        <v>4.3568728161662573E-3</v>
      </c>
      <c r="V64" s="60" t="str">
        <f t="shared" ca="1" si="6"/>
        <v/>
      </c>
      <c r="W64" s="60" t="str">
        <f t="shared" ca="1" si="7"/>
        <v/>
      </c>
      <c r="X64" s="60">
        <f t="shared" ca="1" si="8"/>
        <v>8.0096553057259268E-2</v>
      </c>
      <c r="Y64" s="60">
        <f t="shared" ca="1" si="9"/>
        <v>3.5293890953687734E-2</v>
      </c>
      <c r="Z64" s="60" t="str">
        <f t="shared" ca="1" si="10"/>
        <v/>
      </c>
      <c r="AA64" s="60" t="str">
        <f t="shared" ca="1" si="11"/>
        <v/>
      </c>
      <c r="AB64" s="60" t="str">
        <f t="shared" ca="1" si="12"/>
        <v/>
      </c>
      <c r="AC64" s="60">
        <f t="shared" ca="1" si="13"/>
        <v>0</v>
      </c>
      <c r="AD64" s="60" t="str">
        <f t="shared" ca="1" si="14"/>
        <v/>
      </c>
      <c r="AE64" s="60" t="str">
        <f t="shared" ca="1" si="15"/>
        <v/>
      </c>
      <c r="AF64" s="60" t="str">
        <f t="shared" si="16"/>
        <v/>
      </c>
      <c r="AG64" s="61">
        <v>7.7800000000000008E-2</v>
      </c>
    </row>
    <row r="65" spans="1:33" ht="16" hidden="1" outlineLevel="1" x14ac:dyDescent="0.2">
      <c r="A65" s="74">
        <v>32874</v>
      </c>
      <c r="B65" s="62">
        <f ca="1">INDEX(OFFSET('Raw data BH'!$G$4,0,(COLUMN('Data BH'!B$4)-COLUMN('Data BH'!$B$4))*7,500,1),MATCH($A65,OFFSET('Raw data BH'!$B$4,0,(COLUMN('Data BH'!B$4)-COLUMN('Data BH'!$B$4))*7,500,1),0))</f>
        <v>0.243898</v>
      </c>
      <c r="C65" s="62">
        <f ca="1">INDEX(OFFSET('Raw data BH'!$G$4,0,(COLUMN('Data BH'!C$4)-COLUMN('Data BH'!$B$4))*7,500,1),MATCH($A65,OFFSET('Raw data BH'!$B$4,0,(COLUMN('Data BH'!C$4)-COLUMN('Data BH'!$B$4))*7,500,1),0))</f>
        <v>4.3432690000000003</v>
      </c>
      <c r="D65" s="62">
        <f ca="1">INDEX(OFFSET('Raw data BH'!$G$4,0,(COLUMN('Data BH'!D$4)-COLUMN('Data BH'!$B$4))*7,500,1),MATCH($A65,OFFSET('Raw data BH'!$B$4,0,(COLUMN('Data BH'!D$4)-COLUMN('Data BH'!$B$4))*7,500,1),0))</f>
        <v>4.4063150000000002</v>
      </c>
      <c r="E65" s="62">
        <f ca="1">INDEX(OFFSET('Raw data BH'!$G$4,0,(COLUMN('Data BH'!E$4)-COLUMN('Data BH'!$B$4))*7,500,1),MATCH($A65,OFFSET('Raw data BH'!$B$4,0,(COLUMN('Data BH'!E$4)-COLUMN('Data BH'!$B$4))*7,500,1),0))</f>
        <v>2.094563</v>
      </c>
      <c r="F65" s="62" t="e">
        <f ca="1">INDEX(OFFSET('Raw data BH'!$G$4,0,(COLUMN('Data BH'!F$4)-COLUMN('Data BH'!$B$4))*7,500,1),MATCH($A65,OFFSET('Raw data BH'!$B$4,0,(COLUMN('Data BH'!F$4)-COLUMN('Data BH'!$B$4))*7,500,1),0))</f>
        <v>#N/A</v>
      </c>
      <c r="G65" s="62" t="e">
        <f ca="1">INDEX(OFFSET('Raw data BH'!$G$4,0,(COLUMN('Data BH'!G$4)-COLUMN('Data BH'!$B$4))*7,500,1),MATCH($A65,OFFSET('Raw data BH'!$B$4,0,(COLUMN('Data BH'!G$4)-COLUMN('Data BH'!$B$4))*7,500,1),0))</f>
        <v>#N/A</v>
      </c>
      <c r="H65" s="62">
        <f ca="1">INDEX(OFFSET('Raw data BH'!$G$4,0,(COLUMN('Data BH'!H$4)-COLUMN('Data BH'!$B$4))*7,500,1),MATCH($A65,OFFSET('Raw data BH'!$B$4,0,(COLUMN('Data BH'!H$4)-COLUMN('Data BH'!$B$4))*7,500,1),0))</f>
        <v>5.4103260000000004</v>
      </c>
      <c r="I65" s="62">
        <f ca="1">INDEX(OFFSET('Raw data BH'!$G$4,0,(COLUMN('Data BH'!I$4)-COLUMN('Data BH'!$B$4))*7,500,1),MATCH($A65,OFFSET('Raw data BH'!$B$4,0,(COLUMN('Data BH'!I$4)-COLUMN('Data BH'!$B$4))*7,500,1),0))</f>
        <v>0.79718599999999995</v>
      </c>
      <c r="J65" s="62" t="e">
        <f ca="1">INDEX(OFFSET('Raw data BH'!$G$4,0,(COLUMN('Data BH'!J$4)-COLUMN('Data BH'!$B$4))*7,500,1),MATCH($A65,OFFSET('Raw data BH'!$B$4,0,(COLUMN('Data BH'!J$4)-COLUMN('Data BH'!$B$4))*7,500,1),0))</f>
        <v>#N/A</v>
      </c>
      <c r="K65" s="62" t="e">
        <f ca="1">INDEX(OFFSET('Raw data BH'!$G$4,0,(COLUMN('Data BH'!K$4)-COLUMN('Data BH'!$B$4))*7,500,1),MATCH($A65,OFFSET('Raw data BH'!$B$4,0,(COLUMN('Data BH'!K$4)-COLUMN('Data BH'!$B$4))*7,500,1),0))</f>
        <v>#N/A</v>
      </c>
      <c r="L65" s="62" t="e">
        <f ca="1">INDEX(OFFSET('Raw data BH'!$G$4,0,(COLUMN('Data BH'!L$4)-COLUMN('Data BH'!$B$4))*7,500,1),MATCH($A65,OFFSET('Raw data BH'!$B$4,0,(COLUMN('Data BH'!L$4)-COLUMN('Data BH'!$B$4))*7,500,1),0))</f>
        <v>#N/A</v>
      </c>
      <c r="M65" s="62">
        <f ca="1">INDEX(OFFSET('Raw data BH'!$G$4,0,(COLUMN('Data BH'!M$4)-COLUMN('Data BH'!$B$4))*7,500,1),MATCH($A65,OFFSET('Raw data BH'!$B$4,0,(COLUMN('Data BH'!M$4)-COLUMN('Data BH'!$B$4))*7,500,1),0))</f>
        <v>2.031955</v>
      </c>
      <c r="N65" s="62" t="e">
        <f ca="1">INDEX(OFFSET('Raw data BH'!$G$4,0,(COLUMN('Data BH'!N$4)-COLUMN('Data BH'!$B$4))*7,500,1),MATCH($A65,OFFSET('Raw data BH'!$B$4,0,(COLUMN('Data BH'!N$4)-COLUMN('Data BH'!$B$4))*7,500,1),0))</f>
        <v>#N/A</v>
      </c>
      <c r="O65" s="62" t="e">
        <f ca="1">INDEX(OFFSET('Raw data BH'!$G$4,0,(COLUMN('Data BH'!O$4)-COLUMN('Data BH'!$B$4))*7,500,1),MATCH($A65,OFFSET('Raw data BH'!$B$4,0,(COLUMN('Data BH'!O$4)-COLUMN('Data BH'!$B$4))*7,500,1),0))</f>
        <v>#N/A</v>
      </c>
      <c r="P65" s="62"/>
      <c r="R65" s="60">
        <f t="shared" ca="1" si="2"/>
        <v>-3.5461609949973272E-2</v>
      </c>
      <c r="S65" s="60">
        <f t="shared" ca="1" si="3"/>
        <v>-9.1891614996764459E-2</v>
      </c>
      <c r="T65" s="60">
        <f t="shared" ca="1" si="4"/>
        <v>-0.14114386936340428</v>
      </c>
      <c r="U65" s="60">
        <f t="shared" ca="1" si="5"/>
        <v>-0.10841356447621253</v>
      </c>
      <c r="V65" s="60" t="str">
        <f t="shared" ca="1" si="6"/>
        <v/>
      </c>
      <c r="W65" s="60" t="str">
        <f t="shared" ca="1" si="7"/>
        <v/>
      </c>
      <c r="X65" s="60">
        <f t="shared" ca="1" si="8"/>
        <v>-0.12134800804868184</v>
      </c>
      <c r="Y65" s="60">
        <f t="shared" ca="1" si="9"/>
        <v>-0.12721989693306346</v>
      </c>
      <c r="Z65" s="60" t="str">
        <f t="shared" ca="1" si="10"/>
        <v/>
      </c>
      <c r="AA65" s="60" t="str">
        <f t="shared" ca="1" si="11"/>
        <v/>
      </c>
      <c r="AB65" s="60" t="str">
        <f t="shared" ca="1" si="12"/>
        <v/>
      </c>
      <c r="AC65" s="60">
        <f t="shared" ca="1" si="13"/>
        <v>-0.11801307209968748</v>
      </c>
      <c r="AD65" s="60" t="str">
        <f t="shared" ca="1" si="14"/>
        <v/>
      </c>
      <c r="AE65" s="60" t="str">
        <f t="shared" ca="1" si="15"/>
        <v/>
      </c>
      <c r="AF65" s="60" t="str">
        <f t="shared" si="16"/>
        <v/>
      </c>
      <c r="AG65" s="61">
        <v>8.09E-2</v>
      </c>
    </row>
    <row r="66" spans="1:33" ht="16" hidden="1" outlineLevel="1" x14ac:dyDescent="0.2">
      <c r="A66" s="74">
        <v>32905</v>
      </c>
      <c r="B66" s="62">
        <f ca="1">INDEX(OFFSET('Raw data BH'!$G$4,0,(COLUMN('Data BH'!B$4)-COLUMN('Data BH'!$B$4))*7,500,1),MATCH($A66,OFFSET('Raw data BH'!$B$4,0,(COLUMN('Data BH'!B$4)-COLUMN('Data BH'!$B$4))*7,500,1),0))</f>
        <v>0.243898</v>
      </c>
      <c r="C66" s="62">
        <f ca="1">INDEX(OFFSET('Raw data BH'!$G$4,0,(COLUMN('Data BH'!C$4)-COLUMN('Data BH'!$B$4))*7,500,1),MATCH($A66,OFFSET('Raw data BH'!$B$4,0,(COLUMN('Data BH'!C$4)-COLUMN('Data BH'!$B$4))*7,500,1),0))</f>
        <v>4.6017950000000001</v>
      </c>
      <c r="D66" s="62">
        <f ca="1">INDEX(OFFSET('Raw data BH'!$G$4,0,(COLUMN('Data BH'!D$4)-COLUMN('Data BH'!$B$4))*7,500,1),MATCH($A66,OFFSET('Raw data BH'!$B$4,0,(COLUMN('Data BH'!D$4)-COLUMN('Data BH'!$B$4))*7,500,1),0))</f>
        <v>4.3137460000000001</v>
      </c>
      <c r="E66" s="62">
        <f ca="1">INDEX(OFFSET('Raw data BH'!$G$4,0,(COLUMN('Data BH'!E$4)-COLUMN('Data BH'!$B$4))*7,500,1),MATCH($A66,OFFSET('Raw data BH'!$B$4,0,(COLUMN('Data BH'!E$4)-COLUMN('Data BH'!$B$4))*7,500,1),0))</f>
        <v>2.1439789999999999</v>
      </c>
      <c r="F66" s="62" t="e">
        <f ca="1">INDEX(OFFSET('Raw data BH'!$G$4,0,(COLUMN('Data BH'!F$4)-COLUMN('Data BH'!$B$4))*7,500,1),MATCH($A66,OFFSET('Raw data BH'!$B$4,0,(COLUMN('Data BH'!F$4)-COLUMN('Data BH'!$B$4))*7,500,1),0))</f>
        <v>#N/A</v>
      </c>
      <c r="G66" s="62" t="e">
        <f ca="1">INDEX(OFFSET('Raw data BH'!$G$4,0,(COLUMN('Data BH'!G$4)-COLUMN('Data BH'!$B$4))*7,500,1),MATCH($A66,OFFSET('Raw data BH'!$B$4,0,(COLUMN('Data BH'!G$4)-COLUMN('Data BH'!$B$4))*7,500,1),0))</f>
        <v>#N/A</v>
      </c>
      <c r="H66" s="62">
        <f ca="1">INDEX(OFFSET('Raw data BH'!$G$4,0,(COLUMN('Data BH'!H$4)-COLUMN('Data BH'!$B$4))*7,500,1),MATCH($A66,OFFSET('Raw data BH'!$B$4,0,(COLUMN('Data BH'!H$4)-COLUMN('Data BH'!$B$4))*7,500,1),0))</f>
        <v>5.023028</v>
      </c>
      <c r="I66" s="62">
        <f ca="1">INDEX(OFFSET('Raw data BH'!$G$4,0,(COLUMN('Data BH'!I$4)-COLUMN('Data BH'!$B$4))*7,500,1),MATCH($A66,OFFSET('Raw data BH'!$B$4,0,(COLUMN('Data BH'!I$4)-COLUMN('Data BH'!$B$4))*7,500,1),0))</f>
        <v>0.79718599999999995</v>
      </c>
      <c r="J66" s="62" t="e">
        <f ca="1">INDEX(OFFSET('Raw data BH'!$G$4,0,(COLUMN('Data BH'!J$4)-COLUMN('Data BH'!$B$4))*7,500,1),MATCH($A66,OFFSET('Raw data BH'!$B$4,0,(COLUMN('Data BH'!J$4)-COLUMN('Data BH'!$B$4))*7,500,1),0))</f>
        <v>#N/A</v>
      </c>
      <c r="K66" s="62" t="e">
        <f ca="1">INDEX(OFFSET('Raw data BH'!$G$4,0,(COLUMN('Data BH'!K$4)-COLUMN('Data BH'!$B$4))*7,500,1),MATCH($A66,OFFSET('Raw data BH'!$B$4,0,(COLUMN('Data BH'!K$4)-COLUMN('Data BH'!$B$4))*7,500,1),0))</f>
        <v>#N/A</v>
      </c>
      <c r="L66" s="62" t="e">
        <f ca="1">INDEX(OFFSET('Raw data BH'!$G$4,0,(COLUMN('Data BH'!L$4)-COLUMN('Data BH'!$B$4))*7,500,1),MATCH($A66,OFFSET('Raw data BH'!$B$4,0,(COLUMN('Data BH'!L$4)-COLUMN('Data BH'!$B$4))*7,500,1),0))</f>
        <v>#N/A</v>
      </c>
      <c r="M66" s="62">
        <f ca="1">INDEX(OFFSET('Raw data BH'!$G$4,0,(COLUMN('Data BH'!M$4)-COLUMN('Data BH'!$B$4))*7,500,1),MATCH($A66,OFFSET('Raw data BH'!$B$4,0,(COLUMN('Data BH'!M$4)-COLUMN('Data BH'!$B$4))*7,500,1),0))</f>
        <v>2.1899410000000001</v>
      </c>
      <c r="N66" s="62" t="e">
        <f ca="1">INDEX(OFFSET('Raw data BH'!$G$4,0,(COLUMN('Data BH'!N$4)-COLUMN('Data BH'!$B$4))*7,500,1),MATCH($A66,OFFSET('Raw data BH'!$B$4,0,(COLUMN('Data BH'!N$4)-COLUMN('Data BH'!$B$4))*7,500,1),0))</f>
        <v>#N/A</v>
      </c>
      <c r="O66" s="62" t="e">
        <f ca="1">INDEX(OFFSET('Raw data BH'!$G$4,0,(COLUMN('Data BH'!O$4)-COLUMN('Data BH'!$B$4))*7,500,1),MATCH($A66,OFFSET('Raw data BH'!$B$4,0,(COLUMN('Data BH'!O$4)-COLUMN('Data BH'!$B$4))*7,500,1),0))</f>
        <v>#N/A</v>
      </c>
      <c r="P66" s="62"/>
      <c r="R66" s="60">
        <f t="shared" ca="1" si="2"/>
        <v>0</v>
      </c>
      <c r="S66" s="60">
        <f t="shared" ca="1" si="3"/>
        <v>5.9523368227940798E-2</v>
      </c>
      <c r="T66" s="60">
        <f t="shared" ca="1" si="4"/>
        <v>-2.1008257466840208E-2</v>
      </c>
      <c r="U66" s="60">
        <f t="shared" ca="1" si="5"/>
        <v>2.3592510705096936E-2</v>
      </c>
      <c r="V66" s="60" t="str">
        <f t="shared" ca="1" si="6"/>
        <v/>
      </c>
      <c r="W66" s="60" t="str">
        <f t="shared" ca="1" si="7"/>
        <v/>
      </c>
      <c r="X66" s="60">
        <f t="shared" ca="1" si="8"/>
        <v>-7.1584965490064767E-2</v>
      </c>
      <c r="Y66" s="60">
        <f t="shared" ca="1" si="9"/>
        <v>0</v>
      </c>
      <c r="Z66" s="60" t="str">
        <f t="shared" ca="1" si="10"/>
        <v/>
      </c>
      <c r="AA66" s="60" t="str">
        <f t="shared" ca="1" si="11"/>
        <v/>
      </c>
      <c r="AB66" s="60" t="str">
        <f t="shared" ca="1" si="12"/>
        <v/>
      </c>
      <c r="AC66" s="60">
        <f t="shared" ca="1" si="13"/>
        <v>7.7750737590153385E-2</v>
      </c>
      <c r="AD66" s="60" t="str">
        <f t="shared" ca="1" si="14"/>
        <v/>
      </c>
      <c r="AE66" s="60" t="str">
        <f t="shared" ca="1" si="15"/>
        <v/>
      </c>
      <c r="AF66" s="60" t="str">
        <f t="shared" si="16"/>
        <v/>
      </c>
      <c r="AG66" s="61">
        <v>8.3699999999999997E-2</v>
      </c>
    </row>
    <row r="67" spans="1:33" ht="16" hidden="1" outlineLevel="1" x14ac:dyDescent="0.2">
      <c r="A67" s="74">
        <v>32933</v>
      </c>
      <c r="B67" s="62">
        <f ca="1">INDEX(OFFSET('Raw data BH'!$G$4,0,(COLUMN('Data BH'!B$4)-COLUMN('Data BH'!$B$4))*7,500,1),MATCH($A67,OFFSET('Raw data BH'!$B$4,0,(COLUMN('Data BH'!B$4)-COLUMN('Data BH'!$B$4))*7,500,1),0))</f>
        <v>0.289663</v>
      </c>
      <c r="C67" s="62">
        <f ca="1">INDEX(OFFSET('Raw data BH'!$G$4,0,(COLUMN('Data BH'!C$4)-COLUMN('Data BH'!$B$4))*7,500,1),MATCH($A67,OFFSET('Raw data BH'!$B$4,0,(COLUMN('Data BH'!C$4)-COLUMN('Data BH'!$B$4))*7,500,1),0))</f>
        <v>4.0393140000000001</v>
      </c>
      <c r="D67" s="62">
        <f ca="1">INDEX(OFFSET('Raw data BH'!$G$4,0,(COLUMN('Data BH'!D$4)-COLUMN('Data BH'!$B$4))*7,500,1),MATCH($A67,OFFSET('Raw data BH'!$B$4,0,(COLUMN('Data BH'!D$4)-COLUMN('Data BH'!$B$4))*7,500,1),0))</f>
        <v>3.8138709999999998</v>
      </c>
      <c r="E67" s="62">
        <f ca="1">INDEX(OFFSET('Raw data BH'!$G$4,0,(COLUMN('Data BH'!E$4)-COLUMN('Data BH'!$B$4))*7,500,1),MATCH($A67,OFFSET('Raw data BH'!$B$4,0,(COLUMN('Data BH'!E$4)-COLUMN('Data BH'!$B$4))*7,500,1),0))</f>
        <v>2.2732269999999999</v>
      </c>
      <c r="F67" s="62" t="e">
        <f ca="1">INDEX(OFFSET('Raw data BH'!$G$4,0,(COLUMN('Data BH'!F$4)-COLUMN('Data BH'!$B$4))*7,500,1),MATCH($A67,OFFSET('Raw data BH'!$B$4,0,(COLUMN('Data BH'!F$4)-COLUMN('Data BH'!$B$4))*7,500,1),0))</f>
        <v>#N/A</v>
      </c>
      <c r="G67" s="62" t="e">
        <f ca="1">INDEX(OFFSET('Raw data BH'!$G$4,0,(COLUMN('Data BH'!G$4)-COLUMN('Data BH'!$B$4))*7,500,1),MATCH($A67,OFFSET('Raw data BH'!$B$4,0,(COLUMN('Data BH'!G$4)-COLUMN('Data BH'!$B$4))*7,500,1),0))</f>
        <v>#N/A</v>
      </c>
      <c r="H67" s="62">
        <f ca="1">INDEX(OFFSET('Raw data BH'!$G$4,0,(COLUMN('Data BH'!H$4)-COLUMN('Data BH'!$B$4))*7,500,1),MATCH($A67,OFFSET('Raw data BH'!$B$4,0,(COLUMN('Data BH'!H$4)-COLUMN('Data BH'!$B$4))*7,500,1),0))</f>
        <v>5.2745290000000002</v>
      </c>
      <c r="I67" s="62">
        <f ca="1">INDEX(OFFSET('Raw data BH'!$G$4,0,(COLUMN('Data BH'!I$4)-COLUMN('Data BH'!$B$4))*7,500,1),MATCH($A67,OFFSET('Raw data BH'!$B$4,0,(COLUMN('Data BH'!I$4)-COLUMN('Data BH'!$B$4))*7,500,1),0))</f>
        <v>0.80767500000000003</v>
      </c>
      <c r="J67" s="62" t="e">
        <f ca="1">INDEX(OFFSET('Raw data BH'!$G$4,0,(COLUMN('Data BH'!J$4)-COLUMN('Data BH'!$B$4))*7,500,1),MATCH($A67,OFFSET('Raw data BH'!$B$4,0,(COLUMN('Data BH'!J$4)-COLUMN('Data BH'!$B$4))*7,500,1),0))</f>
        <v>#N/A</v>
      </c>
      <c r="K67" s="62" t="e">
        <f ca="1">INDEX(OFFSET('Raw data BH'!$G$4,0,(COLUMN('Data BH'!K$4)-COLUMN('Data BH'!$B$4))*7,500,1),MATCH($A67,OFFSET('Raw data BH'!$B$4,0,(COLUMN('Data BH'!K$4)-COLUMN('Data BH'!$B$4))*7,500,1),0))</f>
        <v>#N/A</v>
      </c>
      <c r="L67" s="62" t="e">
        <f ca="1">INDEX(OFFSET('Raw data BH'!$G$4,0,(COLUMN('Data BH'!L$4)-COLUMN('Data BH'!$B$4))*7,500,1),MATCH($A67,OFFSET('Raw data BH'!$B$4,0,(COLUMN('Data BH'!L$4)-COLUMN('Data BH'!$B$4))*7,500,1),0))</f>
        <v>#N/A</v>
      </c>
      <c r="M67" s="62">
        <f ca="1">INDEX(OFFSET('Raw data BH'!$G$4,0,(COLUMN('Data BH'!M$4)-COLUMN('Data BH'!$B$4))*7,500,1),MATCH($A67,OFFSET('Raw data BH'!$B$4,0,(COLUMN('Data BH'!M$4)-COLUMN('Data BH'!$B$4))*7,500,1),0))</f>
        <v>1.9869000000000001</v>
      </c>
      <c r="N67" s="62" t="e">
        <f ca="1">INDEX(OFFSET('Raw data BH'!$G$4,0,(COLUMN('Data BH'!N$4)-COLUMN('Data BH'!$B$4))*7,500,1),MATCH($A67,OFFSET('Raw data BH'!$B$4,0,(COLUMN('Data BH'!N$4)-COLUMN('Data BH'!$B$4))*7,500,1),0))</f>
        <v>#N/A</v>
      </c>
      <c r="O67" s="62" t="e">
        <f ca="1">INDEX(OFFSET('Raw data BH'!$G$4,0,(COLUMN('Data BH'!O$4)-COLUMN('Data BH'!$B$4))*7,500,1),MATCH($A67,OFFSET('Raw data BH'!$B$4,0,(COLUMN('Data BH'!O$4)-COLUMN('Data BH'!$B$4))*7,500,1),0))</f>
        <v>#N/A</v>
      </c>
      <c r="P67" s="62"/>
      <c r="R67" s="60">
        <f t="shared" ca="1" si="2"/>
        <v>0.18763991504645383</v>
      </c>
      <c r="S67" s="60">
        <f t="shared" ca="1" si="3"/>
        <v>-0.12223078168410373</v>
      </c>
      <c r="T67" s="60">
        <f t="shared" ca="1" si="4"/>
        <v>-0.11587956268171573</v>
      </c>
      <c r="U67" s="60">
        <f t="shared" ca="1" si="5"/>
        <v>6.0284172559526006E-2</v>
      </c>
      <c r="V67" s="60" t="str">
        <f t="shared" ca="1" si="6"/>
        <v/>
      </c>
      <c r="W67" s="60" t="str">
        <f t="shared" ca="1" si="7"/>
        <v/>
      </c>
      <c r="X67" s="60">
        <f t="shared" ca="1" si="8"/>
        <v>5.006959945276046E-2</v>
      </c>
      <c r="Y67" s="60">
        <f t="shared" ca="1" si="9"/>
        <v>1.315753161746458E-2</v>
      </c>
      <c r="Z67" s="60" t="str">
        <f t="shared" ca="1" si="10"/>
        <v/>
      </c>
      <c r="AA67" s="60" t="str">
        <f t="shared" ca="1" si="11"/>
        <v/>
      </c>
      <c r="AB67" s="60" t="str">
        <f t="shared" ca="1" si="12"/>
        <v/>
      </c>
      <c r="AC67" s="60">
        <f t="shared" ca="1" si="13"/>
        <v>-9.2715283197127185E-2</v>
      </c>
      <c r="AD67" s="60" t="str">
        <f t="shared" ca="1" si="14"/>
        <v/>
      </c>
      <c r="AE67" s="60" t="str">
        <f t="shared" ca="1" si="15"/>
        <v/>
      </c>
      <c r="AF67" s="60" t="str">
        <f t="shared" si="16"/>
        <v/>
      </c>
      <c r="AG67" s="61">
        <v>8.6300000000000002E-2</v>
      </c>
    </row>
    <row r="68" spans="1:33" ht="16" hidden="1" outlineLevel="1" x14ac:dyDescent="0.2">
      <c r="A68" s="74">
        <v>32964</v>
      </c>
      <c r="B68" s="62">
        <f ca="1">INDEX(OFFSET('Raw data BH'!$G$4,0,(COLUMN('Data BH'!B$4)-COLUMN('Data BH'!$B$4))*7,500,1),MATCH($A68,OFFSET('Raw data BH'!$B$4,0,(COLUMN('Data BH'!B$4)-COLUMN('Data BH'!$B$4))*7,500,1),0))</f>
        <v>0.28336600000000001</v>
      </c>
      <c r="C68" s="62">
        <f ca="1">INDEX(OFFSET('Raw data BH'!$G$4,0,(COLUMN('Data BH'!C$4)-COLUMN('Data BH'!$B$4))*7,500,1),MATCH($A68,OFFSET('Raw data BH'!$B$4,0,(COLUMN('Data BH'!C$4)-COLUMN('Data BH'!$B$4))*7,500,1),0))</f>
        <v>3.9611350000000001</v>
      </c>
      <c r="D68" s="62">
        <f ca="1">INDEX(OFFSET('Raw data BH'!$G$4,0,(COLUMN('Data BH'!D$4)-COLUMN('Data BH'!$B$4))*7,500,1),MATCH($A68,OFFSET('Raw data BH'!$B$4,0,(COLUMN('Data BH'!D$4)-COLUMN('Data BH'!$B$4))*7,500,1),0))</f>
        <v>4.0175260000000002</v>
      </c>
      <c r="E68" s="62">
        <f ca="1">INDEX(OFFSET('Raw data BH'!$G$4,0,(COLUMN('Data BH'!E$4)-COLUMN('Data BH'!$B$4))*7,500,1),MATCH($A68,OFFSET('Raw data BH'!$B$4,0,(COLUMN('Data BH'!E$4)-COLUMN('Data BH'!$B$4))*7,500,1),0))</f>
        <v>2.3317299999999999</v>
      </c>
      <c r="F68" s="62" t="e">
        <f ca="1">INDEX(OFFSET('Raw data BH'!$G$4,0,(COLUMN('Data BH'!F$4)-COLUMN('Data BH'!$B$4))*7,500,1),MATCH($A68,OFFSET('Raw data BH'!$B$4,0,(COLUMN('Data BH'!F$4)-COLUMN('Data BH'!$B$4))*7,500,1),0))</f>
        <v>#N/A</v>
      </c>
      <c r="G68" s="62" t="e">
        <f ca="1">INDEX(OFFSET('Raw data BH'!$G$4,0,(COLUMN('Data BH'!G$4)-COLUMN('Data BH'!$B$4))*7,500,1),MATCH($A68,OFFSET('Raw data BH'!$B$4,0,(COLUMN('Data BH'!G$4)-COLUMN('Data BH'!$B$4))*7,500,1),0))</f>
        <v>#N/A</v>
      </c>
      <c r="H68" s="62">
        <f ca="1">INDEX(OFFSET('Raw data BH'!$G$4,0,(COLUMN('Data BH'!H$4)-COLUMN('Data BH'!$B$4))*7,500,1),MATCH($A68,OFFSET('Raw data BH'!$B$4,0,(COLUMN('Data BH'!H$4)-COLUMN('Data BH'!$B$4))*7,500,1),0))</f>
        <v>5.2256270000000002</v>
      </c>
      <c r="I68" s="62">
        <f ca="1">INDEX(OFFSET('Raw data BH'!$G$4,0,(COLUMN('Data BH'!I$4)-COLUMN('Data BH'!$B$4))*7,500,1),MATCH($A68,OFFSET('Raw data BH'!$B$4,0,(COLUMN('Data BH'!I$4)-COLUMN('Data BH'!$B$4))*7,500,1),0))</f>
        <v>0.84987900000000005</v>
      </c>
      <c r="J68" s="62" t="e">
        <f ca="1">INDEX(OFFSET('Raw data BH'!$G$4,0,(COLUMN('Data BH'!J$4)-COLUMN('Data BH'!$B$4))*7,500,1),MATCH($A68,OFFSET('Raw data BH'!$B$4,0,(COLUMN('Data BH'!J$4)-COLUMN('Data BH'!$B$4))*7,500,1),0))</f>
        <v>#N/A</v>
      </c>
      <c r="K68" s="62" t="e">
        <f ca="1">INDEX(OFFSET('Raw data BH'!$G$4,0,(COLUMN('Data BH'!K$4)-COLUMN('Data BH'!$B$4))*7,500,1),MATCH($A68,OFFSET('Raw data BH'!$B$4,0,(COLUMN('Data BH'!K$4)-COLUMN('Data BH'!$B$4))*7,500,1),0))</f>
        <v>#N/A</v>
      </c>
      <c r="L68" s="62" t="e">
        <f ca="1">INDEX(OFFSET('Raw data BH'!$G$4,0,(COLUMN('Data BH'!L$4)-COLUMN('Data BH'!$B$4))*7,500,1),MATCH($A68,OFFSET('Raw data BH'!$B$4,0,(COLUMN('Data BH'!L$4)-COLUMN('Data BH'!$B$4))*7,500,1),0))</f>
        <v>#N/A</v>
      </c>
      <c r="M68" s="62">
        <f ca="1">INDEX(OFFSET('Raw data BH'!$G$4,0,(COLUMN('Data BH'!M$4)-COLUMN('Data BH'!$B$4))*7,500,1),MATCH($A68,OFFSET('Raw data BH'!$B$4,0,(COLUMN('Data BH'!M$4)-COLUMN('Data BH'!$B$4))*7,500,1),0))</f>
        <v>1.7838590000000001</v>
      </c>
      <c r="N68" s="62" t="e">
        <f ca="1">INDEX(OFFSET('Raw data BH'!$G$4,0,(COLUMN('Data BH'!N$4)-COLUMN('Data BH'!$B$4))*7,500,1),MATCH($A68,OFFSET('Raw data BH'!$B$4,0,(COLUMN('Data BH'!N$4)-COLUMN('Data BH'!$B$4))*7,500,1),0))</f>
        <v>#N/A</v>
      </c>
      <c r="O68" s="62" t="e">
        <f ca="1">INDEX(OFFSET('Raw data BH'!$G$4,0,(COLUMN('Data BH'!O$4)-COLUMN('Data BH'!$B$4))*7,500,1),MATCH($A68,OFFSET('Raw data BH'!$B$4,0,(COLUMN('Data BH'!O$4)-COLUMN('Data BH'!$B$4))*7,500,1),0))</f>
        <v>#N/A</v>
      </c>
      <c r="P68" s="62"/>
      <c r="R68" s="60">
        <f t="shared" ca="1" si="2"/>
        <v>-2.1739055385050943E-2</v>
      </c>
      <c r="S68" s="60">
        <f t="shared" ca="1" si="3"/>
        <v>-1.9354524060273604E-2</v>
      </c>
      <c r="T68" s="60">
        <f t="shared" ca="1" si="4"/>
        <v>5.3398502466391884E-2</v>
      </c>
      <c r="U68" s="60">
        <f t="shared" ca="1" si="5"/>
        <v>2.5735661242805907E-2</v>
      </c>
      <c r="V68" s="60" t="str">
        <f t="shared" ca="1" si="6"/>
        <v/>
      </c>
      <c r="W68" s="60" t="str">
        <f t="shared" ca="1" si="7"/>
        <v/>
      </c>
      <c r="X68" s="60">
        <f t="shared" ca="1" si="8"/>
        <v>-9.2713491574318851E-3</v>
      </c>
      <c r="Y68" s="60">
        <f t="shared" ca="1" si="9"/>
        <v>5.2253691150524695E-2</v>
      </c>
      <c r="Z68" s="60" t="str">
        <f t="shared" ca="1" si="10"/>
        <v/>
      </c>
      <c r="AA68" s="60" t="str">
        <f t="shared" ca="1" si="11"/>
        <v/>
      </c>
      <c r="AB68" s="60" t="str">
        <f t="shared" ca="1" si="12"/>
        <v/>
      </c>
      <c r="AC68" s="60">
        <f t="shared" ca="1" si="13"/>
        <v>-0.10218984347475968</v>
      </c>
      <c r="AD68" s="60" t="str">
        <f t="shared" ca="1" si="14"/>
        <v/>
      </c>
      <c r="AE68" s="60" t="str">
        <f t="shared" ca="1" si="15"/>
        <v/>
      </c>
      <c r="AF68" s="60" t="str">
        <f t="shared" si="16"/>
        <v/>
      </c>
      <c r="AG68" s="61">
        <v>8.72E-2</v>
      </c>
    </row>
    <row r="69" spans="1:33" ht="16" hidden="1" outlineLevel="1" x14ac:dyDescent="0.2">
      <c r="A69" s="74">
        <v>32994</v>
      </c>
      <c r="B69" s="62">
        <f ca="1">INDEX(OFFSET('Raw data BH'!$G$4,0,(COLUMN('Data BH'!B$4)-COLUMN('Data BH'!$B$4))*7,500,1),MATCH($A69,OFFSET('Raw data BH'!$B$4,0,(COLUMN('Data BH'!B$4)-COLUMN('Data BH'!$B$4))*7,500,1),0))</f>
        <v>0.29686000000000001</v>
      </c>
      <c r="C69" s="62">
        <f ca="1">INDEX(OFFSET('Raw data BH'!$G$4,0,(COLUMN('Data BH'!C$4)-COLUMN('Data BH'!$B$4))*7,500,1),MATCH($A69,OFFSET('Raw data BH'!$B$4,0,(COLUMN('Data BH'!C$4)-COLUMN('Data BH'!$B$4))*7,500,1),0))</f>
        <v>4.0393140000000001</v>
      </c>
      <c r="D69" s="62">
        <f ca="1">INDEX(OFFSET('Raw data BH'!$G$4,0,(COLUMN('Data BH'!D$4)-COLUMN('Data BH'!$B$4))*7,500,1),MATCH($A69,OFFSET('Raw data BH'!$B$4,0,(COLUMN('Data BH'!D$4)-COLUMN('Data BH'!$B$4))*7,500,1),0))</f>
        <v>4.3713050000000004</v>
      </c>
      <c r="E69" s="62">
        <f ca="1">INDEX(OFFSET('Raw data BH'!$G$4,0,(COLUMN('Data BH'!E$4)-COLUMN('Data BH'!$B$4))*7,500,1),MATCH($A69,OFFSET('Raw data BH'!$B$4,0,(COLUMN('Data BH'!E$4)-COLUMN('Data BH'!$B$4))*7,500,1),0))</f>
        <v>2.759852</v>
      </c>
      <c r="F69" s="62" t="e">
        <f ca="1">INDEX(OFFSET('Raw data BH'!$G$4,0,(COLUMN('Data BH'!F$4)-COLUMN('Data BH'!$B$4))*7,500,1),MATCH($A69,OFFSET('Raw data BH'!$B$4,0,(COLUMN('Data BH'!F$4)-COLUMN('Data BH'!$B$4))*7,500,1),0))</f>
        <v>#N/A</v>
      </c>
      <c r="G69" s="62" t="e">
        <f ca="1">INDEX(OFFSET('Raw data BH'!$G$4,0,(COLUMN('Data BH'!G$4)-COLUMN('Data BH'!$B$4))*7,500,1),MATCH($A69,OFFSET('Raw data BH'!$B$4,0,(COLUMN('Data BH'!G$4)-COLUMN('Data BH'!$B$4))*7,500,1),0))</f>
        <v>#N/A</v>
      </c>
      <c r="H69" s="62">
        <f ca="1">INDEX(OFFSET('Raw data BH'!$G$4,0,(COLUMN('Data BH'!H$4)-COLUMN('Data BH'!$B$4))*7,500,1),MATCH($A69,OFFSET('Raw data BH'!$B$4,0,(COLUMN('Data BH'!H$4)-COLUMN('Data BH'!$B$4))*7,500,1),0))</f>
        <v>5.8982799999999997</v>
      </c>
      <c r="I69" s="62">
        <f ca="1">INDEX(OFFSET('Raw data BH'!$G$4,0,(COLUMN('Data BH'!I$4)-COLUMN('Data BH'!$B$4))*7,500,1),MATCH($A69,OFFSET('Raw data BH'!$B$4,0,(COLUMN('Data BH'!I$4)-COLUMN('Data BH'!$B$4))*7,500,1),0))</f>
        <v>0.87112500000000004</v>
      </c>
      <c r="J69" s="62" t="e">
        <f ca="1">INDEX(OFFSET('Raw data BH'!$G$4,0,(COLUMN('Data BH'!J$4)-COLUMN('Data BH'!$B$4))*7,500,1),MATCH($A69,OFFSET('Raw data BH'!$B$4,0,(COLUMN('Data BH'!J$4)-COLUMN('Data BH'!$B$4))*7,500,1),0))</f>
        <v>#N/A</v>
      </c>
      <c r="K69" s="62" t="e">
        <f ca="1">INDEX(OFFSET('Raw data BH'!$G$4,0,(COLUMN('Data BH'!K$4)-COLUMN('Data BH'!$B$4))*7,500,1),MATCH($A69,OFFSET('Raw data BH'!$B$4,0,(COLUMN('Data BH'!K$4)-COLUMN('Data BH'!$B$4))*7,500,1),0))</f>
        <v>#N/A</v>
      </c>
      <c r="L69" s="62" t="e">
        <f ca="1">INDEX(OFFSET('Raw data BH'!$G$4,0,(COLUMN('Data BH'!L$4)-COLUMN('Data BH'!$B$4))*7,500,1),MATCH($A69,OFFSET('Raw data BH'!$B$4,0,(COLUMN('Data BH'!L$4)-COLUMN('Data BH'!$B$4))*7,500,1),0))</f>
        <v>#N/A</v>
      </c>
      <c r="M69" s="62">
        <f ca="1">INDEX(OFFSET('Raw data BH'!$G$4,0,(COLUMN('Data BH'!M$4)-COLUMN('Data BH'!$B$4))*7,500,1),MATCH($A69,OFFSET('Raw data BH'!$B$4,0,(COLUMN('Data BH'!M$4)-COLUMN('Data BH'!$B$4))*7,500,1),0))</f>
        <v>2.1980650000000002</v>
      </c>
      <c r="N69" s="62" t="e">
        <f ca="1">INDEX(OFFSET('Raw data BH'!$G$4,0,(COLUMN('Data BH'!N$4)-COLUMN('Data BH'!$B$4))*7,500,1),MATCH($A69,OFFSET('Raw data BH'!$B$4,0,(COLUMN('Data BH'!N$4)-COLUMN('Data BH'!$B$4))*7,500,1),0))</f>
        <v>#N/A</v>
      </c>
      <c r="O69" s="62" t="e">
        <f ca="1">INDEX(OFFSET('Raw data BH'!$G$4,0,(COLUMN('Data BH'!O$4)-COLUMN('Data BH'!$B$4))*7,500,1),MATCH($A69,OFFSET('Raw data BH'!$B$4,0,(COLUMN('Data BH'!O$4)-COLUMN('Data BH'!$B$4))*7,500,1),0))</f>
        <v>#N/A</v>
      </c>
      <c r="P69" s="62"/>
      <c r="R69" s="60">
        <f t="shared" ca="1" si="2"/>
        <v>4.762039200186341E-2</v>
      </c>
      <c r="S69" s="60">
        <f t="shared" ca="1" si="3"/>
        <v>1.973651491302375E-2</v>
      </c>
      <c r="T69" s="60">
        <f t="shared" ca="1" si="4"/>
        <v>8.8058919842709305E-2</v>
      </c>
      <c r="U69" s="60">
        <f t="shared" ca="1" si="5"/>
        <v>0.18360702139613072</v>
      </c>
      <c r="V69" s="60" t="str">
        <f t="shared" ca="1" si="6"/>
        <v/>
      </c>
      <c r="W69" s="60" t="str">
        <f t="shared" ca="1" si="7"/>
        <v/>
      </c>
      <c r="X69" s="60">
        <f t="shared" ca="1" si="8"/>
        <v>0.12872196963158666</v>
      </c>
      <c r="Y69" s="60">
        <f t="shared" ca="1" si="9"/>
        <v>2.4998852777865954E-2</v>
      </c>
      <c r="Z69" s="60" t="str">
        <f t="shared" ca="1" si="10"/>
        <v/>
      </c>
      <c r="AA69" s="60" t="str">
        <f t="shared" ca="1" si="11"/>
        <v/>
      </c>
      <c r="AB69" s="60" t="str">
        <f t="shared" ca="1" si="12"/>
        <v/>
      </c>
      <c r="AC69" s="60">
        <f t="shared" ca="1" si="13"/>
        <v>0.23219660298263478</v>
      </c>
      <c r="AD69" s="60" t="str">
        <f t="shared" ca="1" si="14"/>
        <v/>
      </c>
      <c r="AE69" s="60" t="str">
        <f t="shared" ca="1" si="15"/>
        <v/>
      </c>
      <c r="AF69" s="60" t="str">
        <f t="shared" si="16"/>
        <v/>
      </c>
      <c r="AG69" s="61">
        <v>8.6400000000000005E-2</v>
      </c>
    </row>
    <row r="70" spans="1:33" ht="16" hidden="1" outlineLevel="1" x14ac:dyDescent="0.2">
      <c r="A70" s="74">
        <v>33025</v>
      </c>
      <c r="B70" s="62">
        <f ca="1">INDEX(OFFSET('Raw data BH'!$G$4,0,(COLUMN('Data BH'!B$4)-COLUMN('Data BH'!$B$4))*7,500,1),MATCH($A70,OFFSET('Raw data BH'!$B$4,0,(COLUMN('Data BH'!B$4)-COLUMN('Data BH'!$B$4))*7,500,1),0))</f>
        <v>0.32294099999999998</v>
      </c>
      <c r="C70" s="62">
        <f ca="1">INDEX(OFFSET('Raw data BH'!$G$4,0,(COLUMN('Data BH'!C$4)-COLUMN('Data BH'!$B$4))*7,500,1),MATCH($A70,OFFSET('Raw data BH'!$B$4,0,(COLUMN('Data BH'!C$4)-COLUMN('Data BH'!$B$4))*7,500,1),0))</f>
        <v>3.9454729999999998</v>
      </c>
      <c r="D70" s="62">
        <f ca="1">INDEX(OFFSET('Raw data BH'!$G$4,0,(COLUMN('Data BH'!D$4)-COLUMN('Data BH'!$B$4))*7,500,1),MATCH($A70,OFFSET('Raw data BH'!$B$4,0,(COLUMN('Data BH'!D$4)-COLUMN('Data BH'!$B$4))*7,500,1),0))</f>
        <v>4.5954730000000001</v>
      </c>
      <c r="E70" s="62">
        <f ca="1">INDEX(OFFSET('Raw data BH'!$G$4,0,(COLUMN('Data BH'!E$4)-COLUMN('Data BH'!$B$4))*7,500,1),MATCH($A70,OFFSET('Raw data BH'!$B$4,0,(COLUMN('Data BH'!E$4)-COLUMN('Data BH'!$B$4))*7,500,1),0))</f>
        <v>2.7139799999999998</v>
      </c>
      <c r="F70" s="62" t="e">
        <f ca="1">INDEX(OFFSET('Raw data BH'!$G$4,0,(COLUMN('Data BH'!F$4)-COLUMN('Data BH'!$B$4))*7,500,1),MATCH($A70,OFFSET('Raw data BH'!$B$4,0,(COLUMN('Data BH'!F$4)-COLUMN('Data BH'!$B$4))*7,500,1),0))</f>
        <v>#N/A</v>
      </c>
      <c r="G70" s="62" t="e">
        <f ca="1">INDEX(OFFSET('Raw data BH'!$G$4,0,(COLUMN('Data BH'!G$4)-COLUMN('Data BH'!$B$4))*7,500,1),MATCH($A70,OFFSET('Raw data BH'!$B$4,0,(COLUMN('Data BH'!G$4)-COLUMN('Data BH'!$B$4))*7,500,1),0))</f>
        <v>#N/A</v>
      </c>
      <c r="H70" s="62">
        <f ca="1">INDEX(OFFSET('Raw data BH'!$G$4,0,(COLUMN('Data BH'!H$4)-COLUMN('Data BH'!$B$4))*7,500,1),MATCH($A70,OFFSET('Raw data BH'!$B$4,0,(COLUMN('Data BH'!H$4)-COLUMN('Data BH'!$B$4))*7,500,1),0))</f>
        <v>5.615386</v>
      </c>
      <c r="I70" s="62">
        <f ca="1">INDEX(OFFSET('Raw data BH'!$G$4,0,(COLUMN('Data BH'!I$4)-COLUMN('Data BH'!$B$4))*7,500,1),MATCH($A70,OFFSET('Raw data BH'!$B$4,0,(COLUMN('Data BH'!I$4)-COLUMN('Data BH'!$B$4))*7,500,1),0))</f>
        <v>0.93486599999999997</v>
      </c>
      <c r="J70" s="62" t="e">
        <f ca="1">INDEX(OFFSET('Raw data BH'!$G$4,0,(COLUMN('Data BH'!J$4)-COLUMN('Data BH'!$B$4))*7,500,1),MATCH($A70,OFFSET('Raw data BH'!$B$4,0,(COLUMN('Data BH'!J$4)-COLUMN('Data BH'!$B$4))*7,500,1),0))</f>
        <v>#N/A</v>
      </c>
      <c r="K70" s="62" t="e">
        <f ca="1">INDEX(OFFSET('Raw data BH'!$G$4,0,(COLUMN('Data BH'!K$4)-COLUMN('Data BH'!$B$4))*7,500,1),MATCH($A70,OFFSET('Raw data BH'!$B$4,0,(COLUMN('Data BH'!K$4)-COLUMN('Data BH'!$B$4))*7,500,1),0))</f>
        <v>#N/A</v>
      </c>
      <c r="L70" s="62" t="e">
        <f ca="1">INDEX(OFFSET('Raw data BH'!$G$4,0,(COLUMN('Data BH'!L$4)-COLUMN('Data BH'!$B$4))*7,500,1),MATCH($A70,OFFSET('Raw data BH'!$B$4,0,(COLUMN('Data BH'!L$4)-COLUMN('Data BH'!$B$4))*7,500,1),0))</f>
        <v>#N/A</v>
      </c>
      <c r="M70" s="62">
        <f ca="1">INDEX(OFFSET('Raw data BH'!$G$4,0,(COLUMN('Data BH'!M$4)-COLUMN('Data BH'!$B$4))*7,500,1),MATCH($A70,OFFSET('Raw data BH'!$B$4,0,(COLUMN('Data BH'!M$4)-COLUMN('Data BH'!$B$4))*7,500,1),0))</f>
        <v>1.8808959999999999</v>
      </c>
      <c r="N70" s="62" t="e">
        <f ca="1">INDEX(OFFSET('Raw data BH'!$G$4,0,(COLUMN('Data BH'!N$4)-COLUMN('Data BH'!$B$4))*7,500,1),MATCH($A70,OFFSET('Raw data BH'!$B$4,0,(COLUMN('Data BH'!N$4)-COLUMN('Data BH'!$B$4))*7,500,1),0))</f>
        <v>#N/A</v>
      </c>
      <c r="O70" s="62" t="e">
        <f ca="1">INDEX(OFFSET('Raw data BH'!$G$4,0,(COLUMN('Data BH'!O$4)-COLUMN('Data BH'!$B$4))*7,500,1),MATCH($A70,OFFSET('Raw data BH'!$B$4,0,(COLUMN('Data BH'!O$4)-COLUMN('Data BH'!$B$4))*7,500,1),0))</f>
        <v>#N/A</v>
      </c>
      <c r="P70" s="62"/>
      <c r="R70" s="60">
        <f t="shared" ref="R70:R133" ca="1" si="17">IFERROR(B70/B69-1,"")</f>
        <v>8.7856228525230673E-2</v>
      </c>
      <c r="S70" s="60">
        <f t="shared" ref="S70:S133" ca="1" si="18">IFERROR(C70/C69-1,"")</f>
        <v>-2.3231915122221336E-2</v>
      </c>
      <c r="T70" s="60">
        <f t="shared" ref="T70:T133" ca="1" si="19">IFERROR(D70/D69-1,"")</f>
        <v>5.1281711067976188E-2</v>
      </c>
      <c r="U70" s="60">
        <f t="shared" ref="U70:U133" ca="1" si="20">IFERROR(E70/E69-1,"")</f>
        <v>-1.6621181135800134E-2</v>
      </c>
      <c r="V70" s="60" t="str">
        <f t="shared" ref="V70:V133" ca="1" si="21">IFERROR(F70/F69-1,"")</f>
        <v/>
      </c>
      <c r="W70" s="60" t="str">
        <f t="shared" ref="W70:W133" ca="1" si="22">IFERROR(G70/G69-1,"")</f>
        <v/>
      </c>
      <c r="X70" s="60">
        <f t="shared" ref="X70:X133" ca="1" si="23">IFERROR(H70/H69-1,"")</f>
        <v>-4.7962117769926094E-2</v>
      </c>
      <c r="Y70" s="60">
        <f t="shared" ref="Y70:Y133" ca="1" si="24">IFERROR(I70/I69-1,"")</f>
        <v>7.3170899698665526E-2</v>
      </c>
      <c r="Z70" s="60" t="str">
        <f t="shared" ref="Z70:Z133" ca="1" si="25">IFERROR(J70/J69-1,"")</f>
        <v/>
      </c>
      <c r="AA70" s="60" t="str">
        <f t="shared" ref="AA70:AA133" ca="1" si="26">IFERROR(K70/K69-1,"")</f>
        <v/>
      </c>
      <c r="AB70" s="60" t="str">
        <f t="shared" ref="AB70:AB133" ca="1" si="27">IFERROR(L70/L69-1,"")</f>
        <v/>
      </c>
      <c r="AC70" s="60">
        <f t="shared" ref="AC70:AC133" ca="1" si="28">IFERROR(M70/M69-1,"")</f>
        <v>-0.14429464096830635</v>
      </c>
      <c r="AD70" s="60" t="str">
        <f t="shared" ref="AD70:AD133" ca="1" si="29">IFERROR(N70/N69-1,"")</f>
        <v/>
      </c>
      <c r="AE70" s="60" t="str">
        <f t="shared" ref="AE70:AE133" ca="1" si="30">IFERROR(O70/O69-1,"")</f>
        <v/>
      </c>
      <c r="AF70" s="60" t="str">
        <f t="shared" ref="AF70:AF133" si="31">IFERROR(P70/P69-1,"")</f>
        <v/>
      </c>
      <c r="AG70" s="61">
        <v>8.3499999999999991E-2</v>
      </c>
    </row>
    <row r="71" spans="1:33" ht="16" hidden="1" outlineLevel="1" x14ac:dyDescent="0.2">
      <c r="A71" s="74">
        <v>33055</v>
      </c>
      <c r="B71" s="62">
        <f ca="1">INDEX(OFFSET('Raw data BH'!$G$4,0,(COLUMN('Data BH'!B$4)-COLUMN('Data BH'!$B$4))*7,500,1),MATCH($A71,OFFSET('Raw data BH'!$B$4,0,(COLUMN('Data BH'!B$4)-COLUMN('Data BH'!$B$4))*7,500,1),0))</f>
        <v>0.303095</v>
      </c>
      <c r="C71" s="62">
        <f ca="1">INDEX(OFFSET('Raw data BH'!$G$4,0,(COLUMN('Data BH'!C$4)-COLUMN('Data BH'!$B$4))*7,500,1),MATCH($A71,OFFSET('Raw data BH'!$B$4,0,(COLUMN('Data BH'!C$4)-COLUMN('Data BH'!$B$4))*7,500,1),0))</f>
        <v>3.7745009999999999</v>
      </c>
      <c r="D71" s="62">
        <f ca="1">INDEX(OFFSET('Raw data BH'!$G$4,0,(COLUMN('Data BH'!D$4)-COLUMN('Data BH'!$B$4))*7,500,1),MATCH($A71,OFFSET('Raw data BH'!$B$4,0,(COLUMN('Data BH'!D$4)-COLUMN('Data BH'!$B$4))*7,500,1),0))</f>
        <v>4.3854249999999997</v>
      </c>
      <c r="E71" s="62">
        <f ca="1">INDEX(OFFSET('Raw data BH'!$G$4,0,(COLUMN('Data BH'!E$4)-COLUMN('Data BH'!$B$4))*7,500,1),MATCH($A71,OFFSET('Raw data BH'!$B$4,0,(COLUMN('Data BH'!E$4)-COLUMN('Data BH'!$B$4))*7,500,1),0))</f>
        <v>2.7877420000000002</v>
      </c>
      <c r="F71" s="62" t="e">
        <f ca="1">INDEX(OFFSET('Raw data BH'!$G$4,0,(COLUMN('Data BH'!F$4)-COLUMN('Data BH'!$B$4))*7,500,1),MATCH($A71,OFFSET('Raw data BH'!$B$4,0,(COLUMN('Data BH'!F$4)-COLUMN('Data BH'!$B$4))*7,500,1),0))</f>
        <v>#N/A</v>
      </c>
      <c r="G71" s="62" t="e">
        <f ca="1">INDEX(OFFSET('Raw data BH'!$G$4,0,(COLUMN('Data BH'!G$4)-COLUMN('Data BH'!$B$4))*7,500,1),MATCH($A71,OFFSET('Raw data BH'!$B$4,0,(COLUMN('Data BH'!G$4)-COLUMN('Data BH'!$B$4))*7,500,1),0))</f>
        <v>#N/A</v>
      </c>
      <c r="H71" s="62">
        <f ca="1">INDEX(OFFSET('Raw data BH'!$G$4,0,(COLUMN('Data BH'!H$4)-COLUMN('Data BH'!$B$4))*7,500,1),MATCH($A71,OFFSET('Raw data BH'!$B$4,0,(COLUMN('Data BH'!H$4)-COLUMN('Data BH'!$B$4))*7,500,1),0))</f>
        <v>5.5870990000000003</v>
      </c>
      <c r="I71" s="62">
        <f ca="1">INDEX(OFFSET('Raw data BH'!$G$4,0,(COLUMN('Data BH'!I$4)-COLUMN('Data BH'!$B$4))*7,500,1),MATCH($A71,OFFSET('Raw data BH'!$B$4,0,(COLUMN('Data BH'!I$4)-COLUMN('Data BH'!$B$4))*7,500,1),0))</f>
        <v>0.79429300000000003</v>
      </c>
      <c r="J71" s="62" t="e">
        <f ca="1">INDEX(OFFSET('Raw data BH'!$G$4,0,(COLUMN('Data BH'!J$4)-COLUMN('Data BH'!$B$4))*7,500,1),MATCH($A71,OFFSET('Raw data BH'!$B$4,0,(COLUMN('Data BH'!J$4)-COLUMN('Data BH'!$B$4))*7,500,1),0))</f>
        <v>#N/A</v>
      </c>
      <c r="K71" s="62" t="e">
        <f ca="1">INDEX(OFFSET('Raw data BH'!$G$4,0,(COLUMN('Data BH'!K$4)-COLUMN('Data BH'!$B$4))*7,500,1),MATCH($A71,OFFSET('Raw data BH'!$B$4,0,(COLUMN('Data BH'!K$4)-COLUMN('Data BH'!$B$4))*7,500,1),0))</f>
        <v>#N/A</v>
      </c>
      <c r="L71" s="62" t="e">
        <f ca="1">INDEX(OFFSET('Raw data BH'!$G$4,0,(COLUMN('Data BH'!L$4)-COLUMN('Data BH'!$B$4))*7,500,1),MATCH($A71,OFFSET('Raw data BH'!$B$4,0,(COLUMN('Data BH'!L$4)-COLUMN('Data BH'!$B$4))*7,500,1),0))</f>
        <v>#N/A</v>
      </c>
      <c r="M71" s="62">
        <f ca="1">INDEX(OFFSET('Raw data BH'!$G$4,0,(COLUMN('Data BH'!M$4)-COLUMN('Data BH'!$B$4))*7,500,1),MATCH($A71,OFFSET('Raw data BH'!$B$4,0,(COLUMN('Data BH'!M$4)-COLUMN('Data BH'!$B$4))*7,500,1),0))</f>
        <v>1.5047159999999999</v>
      </c>
      <c r="N71" s="62" t="e">
        <f ca="1">INDEX(OFFSET('Raw data BH'!$G$4,0,(COLUMN('Data BH'!N$4)-COLUMN('Data BH'!$B$4))*7,500,1),MATCH($A71,OFFSET('Raw data BH'!$B$4,0,(COLUMN('Data BH'!N$4)-COLUMN('Data BH'!$B$4))*7,500,1),0))</f>
        <v>#N/A</v>
      </c>
      <c r="O71" s="62" t="e">
        <f ca="1">INDEX(OFFSET('Raw data BH'!$G$4,0,(COLUMN('Data BH'!O$4)-COLUMN('Data BH'!$B$4))*7,500,1),MATCH($A71,OFFSET('Raw data BH'!$B$4,0,(COLUMN('Data BH'!O$4)-COLUMN('Data BH'!$B$4))*7,500,1),0))</f>
        <v>#N/A</v>
      </c>
      <c r="P71" s="62"/>
      <c r="R71" s="60">
        <f t="shared" ca="1" si="17"/>
        <v>-6.145394979268648E-2</v>
      </c>
      <c r="S71" s="60">
        <f t="shared" ca="1" si="18"/>
        <v>-4.3333714360736963E-2</v>
      </c>
      <c r="T71" s="60">
        <f t="shared" ca="1" si="19"/>
        <v>-4.5707590926984065E-2</v>
      </c>
      <c r="U71" s="60">
        <f t="shared" ca="1" si="20"/>
        <v>2.717853484550381E-2</v>
      </c>
      <c r="V71" s="60" t="str">
        <f t="shared" ca="1" si="21"/>
        <v/>
      </c>
      <c r="W71" s="60" t="str">
        <f t="shared" ca="1" si="22"/>
        <v/>
      </c>
      <c r="X71" s="60">
        <f t="shared" ca="1" si="23"/>
        <v>-5.0374097168029985E-3</v>
      </c>
      <c r="Y71" s="60">
        <f t="shared" ca="1" si="24"/>
        <v>-0.15036700446908968</v>
      </c>
      <c r="Z71" s="60" t="str">
        <f t="shared" ca="1" si="25"/>
        <v/>
      </c>
      <c r="AA71" s="60" t="str">
        <f t="shared" ca="1" si="26"/>
        <v/>
      </c>
      <c r="AB71" s="60" t="str">
        <f t="shared" ca="1" si="27"/>
        <v/>
      </c>
      <c r="AC71" s="60">
        <f t="shared" ca="1" si="28"/>
        <v>-0.20000042532920481</v>
      </c>
      <c r="AD71" s="60" t="str">
        <f t="shared" ca="1" si="29"/>
        <v/>
      </c>
      <c r="AE71" s="60" t="str">
        <f t="shared" ca="1" si="30"/>
        <v/>
      </c>
      <c r="AF71" s="60" t="str">
        <f t="shared" si="31"/>
        <v/>
      </c>
      <c r="AG71" s="61">
        <v>8.1600000000000006E-2</v>
      </c>
    </row>
    <row r="72" spans="1:33" ht="16" hidden="1" outlineLevel="1" x14ac:dyDescent="0.2">
      <c r="A72" s="74">
        <v>33086</v>
      </c>
      <c r="B72" s="62">
        <f ca="1">INDEX(OFFSET('Raw data BH'!$G$4,0,(COLUMN('Data BH'!B$4)-COLUMN('Data BH'!$B$4))*7,500,1),MATCH($A72,OFFSET('Raw data BH'!$B$4,0,(COLUMN('Data BH'!B$4)-COLUMN('Data BH'!$B$4))*7,500,1),0))</f>
        <v>0.26701200000000003</v>
      </c>
      <c r="C72" s="62">
        <f ca="1">INDEX(OFFSET('Raw data BH'!$G$4,0,(COLUMN('Data BH'!C$4)-COLUMN('Data BH'!$B$4))*7,500,1),MATCH($A72,OFFSET('Raw data BH'!$B$4,0,(COLUMN('Data BH'!C$4)-COLUMN('Data BH'!$B$4))*7,500,1),0))</f>
        <v>3.4325610000000002</v>
      </c>
      <c r="D72" s="62">
        <f ca="1">INDEX(OFFSET('Raw data BH'!$G$4,0,(COLUMN('Data BH'!D$4)-COLUMN('Data BH'!$B$4))*7,500,1),MATCH($A72,OFFSET('Raw data BH'!$B$4,0,(COLUMN('Data BH'!D$4)-COLUMN('Data BH'!$B$4))*7,500,1),0))</f>
        <v>3.6325660000000002</v>
      </c>
      <c r="E72" s="62">
        <f ca="1">INDEX(OFFSET('Raw data BH'!$G$4,0,(COLUMN('Data BH'!E$4)-COLUMN('Data BH'!$B$4))*7,500,1),MATCH($A72,OFFSET('Raw data BH'!$B$4,0,(COLUMN('Data BH'!E$4)-COLUMN('Data BH'!$B$4))*7,500,1),0))</f>
        <v>2.5957469999999998</v>
      </c>
      <c r="F72" s="62" t="e">
        <f ca="1">INDEX(OFFSET('Raw data BH'!$G$4,0,(COLUMN('Data BH'!F$4)-COLUMN('Data BH'!$B$4))*7,500,1),MATCH($A72,OFFSET('Raw data BH'!$B$4,0,(COLUMN('Data BH'!F$4)-COLUMN('Data BH'!$B$4))*7,500,1),0))</f>
        <v>#N/A</v>
      </c>
      <c r="G72" s="62" t="e">
        <f ca="1">INDEX(OFFSET('Raw data BH'!$G$4,0,(COLUMN('Data BH'!G$4)-COLUMN('Data BH'!$B$4))*7,500,1),MATCH($A72,OFFSET('Raw data BH'!$B$4,0,(COLUMN('Data BH'!G$4)-COLUMN('Data BH'!$B$4))*7,500,1),0))</f>
        <v>#N/A</v>
      </c>
      <c r="H72" s="62">
        <f ca="1">INDEX(OFFSET('Raw data BH'!$G$4,0,(COLUMN('Data BH'!H$4)-COLUMN('Data BH'!$B$4))*7,500,1),MATCH($A72,OFFSET('Raw data BH'!$B$4,0,(COLUMN('Data BH'!H$4)-COLUMN('Data BH'!$B$4))*7,500,1),0))</f>
        <v>4.8943349999999999</v>
      </c>
      <c r="I72" s="62">
        <f ca="1">INDEX(OFFSET('Raw data BH'!$G$4,0,(COLUMN('Data BH'!I$4)-COLUMN('Data BH'!$B$4))*7,500,1),MATCH($A72,OFFSET('Raw data BH'!$B$4,0,(COLUMN('Data BH'!I$4)-COLUMN('Data BH'!$B$4))*7,500,1),0))</f>
        <v>0.80502600000000002</v>
      </c>
      <c r="J72" s="62" t="e">
        <f ca="1">INDEX(OFFSET('Raw data BH'!$G$4,0,(COLUMN('Data BH'!J$4)-COLUMN('Data BH'!$B$4))*7,500,1),MATCH($A72,OFFSET('Raw data BH'!$B$4,0,(COLUMN('Data BH'!J$4)-COLUMN('Data BH'!$B$4))*7,500,1),0))</f>
        <v>#N/A</v>
      </c>
      <c r="K72" s="62" t="e">
        <f ca="1">INDEX(OFFSET('Raw data BH'!$G$4,0,(COLUMN('Data BH'!K$4)-COLUMN('Data BH'!$B$4))*7,500,1),MATCH($A72,OFFSET('Raw data BH'!$B$4,0,(COLUMN('Data BH'!K$4)-COLUMN('Data BH'!$B$4))*7,500,1),0))</f>
        <v>#N/A</v>
      </c>
      <c r="L72" s="62" t="e">
        <f ca="1">INDEX(OFFSET('Raw data BH'!$G$4,0,(COLUMN('Data BH'!L$4)-COLUMN('Data BH'!$B$4))*7,500,1),MATCH($A72,OFFSET('Raw data BH'!$B$4,0,(COLUMN('Data BH'!L$4)-COLUMN('Data BH'!$B$4))*7,500,1),0))</f>
        <v>#N/A</v>
      </c>
      <c r="M72" s="62">
        <f ca="1">INDEX(OFFSET('Raw data BH'!$G$4,0,(COLUMN('Data BH'!M$4)-COLUMN('Data BH'!$B$4))*7,500,1),MATCH($A72,OFFSET('Raw data BH'!$B$4,0,(COLUMN('Data BH'!M$4)-COLUMN('Data BH'!$B$4))*7,500,1),0))</f>
        <v>1.4116379999999999</v>
      </c>
      <c r="N72" s="62" t="e">
        <f ca="1">INDEX(OFFSET('Raw data BH'!$G$4,0,(COLUMN('Data BH'!N$4)-COLUMN('Data BH'!$B$4))*7,500,1),MATCH($A72,OFFSET('Raw data BH'!$B$4,0,(COLUMN('Data BH'!N$4)-COLUMN('Data BH'!$B$4))*7,500,1),0))</f>
        <v>#N/A</v>
      </c>
      <c r="O72" s="62" t="e">
        <f ca="1">INDEX(OFFSET('Raw data BH'!$G$4,0,(COLUMN('Data BH'!O$4)-COLUMN('Data BH'!$B$4))*7,500,1),MATCH($A72,OFFSET('Raw data BH'!$B$4,0,(COLUMN('Data BH'!O$4)-COLUMN('Data BH'!$B$4))*7,500,1),0))</f>
        <v>#N/A</v>
      </c>
      <c r="P72" s="62"/>
      <c r="R72" s="60">
        <f t="shared" ca="1" si="17"/>
        <v>-0.11904848314884764</v>
      </c>
      <c r="S72" s="60">
        <f t="shared" ca="1" si="18"/>
        <v>-9.0592107407045264E-2</v>
      </c>
      <c r="T72" s="60">
        <f t="shared" ca="1" si="19"/>
        <v>-0.1716729849444466</v>
      </c>
      <c r="U72" s="60">
        <f t="shared" ca="1" si="20"/>
        <v>-6.8871150917122259E-2</v>
      </c>
      <c r="V72" s="60" t="str">
        <f t="shared" ca="1" si="21"/>
        <v/>
      </c>
      <c r="W72" s="60" t="str">
        <f t="shared" ca="1" si="22"/>
        <v/>
      </c>
      <c r="X72" s="60">
        <f t="shared" ca="1" si="23"/>
        <v>-0.12399350718503477</v>
      </c>
      <c r="Y72" s="60">
        <f t="shared" ca="1" si="24"/>
        <v>1.3512645837241433E-2</v>
      </c>
      <c r="Z72" s="60" t="str">
        <f t="shared" ca="1" si="25"/>
        <v/>
      </c>
      <c r="AA72" s="60" t="str">
        <f t="shared" ca="1" si="26"/>
        <v/>
      </c>
      <c r="AB72" s="60" t="str">
        <f t="shared" ca="1" si="27"/>
        <v/>
      </c>
      <c r="AC72" s="60">
        <f t="shared" ca="1" si="28"/>
        <v>-6.1857519957254414E-2</v>
      </c>
      <c r="AD72" s="60" t="str">
        <f t="shared" ca="1" si="29"/>
        <v/>
      </c>
      <c r="AE72" s="60" t="str">
        <f t="shared" ca="1" si="30"/>
        <v/>
      </c>
      <c r="AF72" s="60" t="str">
        <f t="shared" si="31"/>
        <v/>
      </c>
      <c r="AG72" s="61">
        <v>8.0600000000000005E-2</v>
      </c>
    </row>
    <row r="73" spans="1:33" ht="16" hidden="1" outlineLevel="1" x14ac:dyDescent="0.2">
      <c r="A73" s="74">
        <v>33117</v>
      </c>
      <c r="B73" s="62">
        <f ca="1">INDEX(OFFSET('Raw data BH'!$G$4,0,(COLUMN('Data BH'!B$4)-COLUMN('Data BH'!$B$4))*7,500,1),MATCH($A73,OFFSET('Raw data BH'!$B$4,0,(COLUMN('Data BH'!B$4)-COLUMN('Data BH'!$B$4))*7,500,1),0))</f>
        <v>0.20991299999999999</v>
      </c>
      <c r="C73" s="62">
        <f ca="1">INDEX(OFFSET('Raw data BH'!$G$4,0,(COLUMN('Data BH'!C$4)-COLUMN('Data BH'!$B$4))*7,500,1),MATCH($A73,OFFSET('Raw data BH'!$B$4,0,(COLUMN('Data BH'!C$4)-COLUMN('Data BH'!$B$4))*7,500,1),0))</f>
        <v>2.2731180000000002</v>
      </c>
      <c r="D73" s="62">
        <f ca="1">INDEX(OFFSET('Raw data BH'!$G$4,0,(COLUMN('Data BH'!D$4)-COLUMN('Data BH'!$B$4))*7,500,1),MATCH($A73,OFFSET('Raw data BH'!$B$4,0,(COLUMN('Data BH'!D$4)-COLUMN('Data BH'!$B$4))*7,500,1),0))</f>
        <v>3.1808450000000001</v>
      </c>
      <c r="E73" s="62">
        <f ca="1">INDEX(OFFSET('Raw data BH'!$G$4,0,(COLUMN('Data BH'!E$4)-COLUMN('Data BH'!$B$4))*7,500,1),MATCH($A73,OFFSET('Raw data BH'!$B$4,0,(COLUMN('Data BH'!E$4)-COLUMN('Data BH'!$B$4))*7,500,1),0))</f>
        <v>2.4267940000000001</v>
      </c>
      <c r="F73" s="62" t="e">
        <f ca="1">INDEX(OFFSET('Raw data BH'!$G$4,0,(COLUMN('Data BH'!F$4)-COLUMN('Data BH'!$B$4))*7,500,1),MATCH($A73,OFFSET('Raw data BH'!$B$4,0,(COLUMN('Data BH'!F$4)-COLUMN('Data BH'!$B$4))*7,500,1),0))</f>
        <v>#N/A</v>
      </c>
      <c r="G73" s="62" t="e">
        <f ca="1">INDEX(OFFSET('Raw data BH'!$G$4,0,(COLUMN('Data BH'!G$4)-COLUMN('Data BH'!$B$4))*7,500,1),MATCH($A73,OFFSET('Raw data BH'!$B$4,0,(COLUMN('Data BH'!G$4)-COLUMN('Data BH'!$B$4))*7,500,1),0))</f>
        <v>#N/A</v>
      </c>
      <c r="H73" s="62">
        <f ca="1">INDEX(OFFSET('Raw data BH'!$G$4,0,(COLUMN('Data BH'!H$4)-COLUMN('Data BH'!$B$4))*7,500,1),MATCH($A73,OFFSET('Raw data BH'!$B$4,0,(COLUMN('Data BH'!H$4)-COLUMN('Data BH'!$B$4))*7,500,1),0))</f>
        <v>5.4095310000000003</v>
      </c>
      <c r="I73" s="62">
        <f ca="1">INDEX(OFFSET('Raw data BH'!$G$4,0,(COLUMN('Data BH'!I$4)-COLUMN('Data BH'!$B$4))*7,500,1),MATCH($A73,OFFSET('Raw data BH'!$B$4,0,(COLUMN('Data BH'!I$4)-COLUMN('Data BH'!$B$4))*7,500,1),0))</f>
        <v>0.68695600000000001</v>
      </c>
      <c r="J73" s="62" t="e">
        <f ca="1">INDEX(OFFSET('Raw data BH'!$G$4,0,(COLUMN('Data BH'!J$4)-COLUMN('Data BH'!$B$4))*7,500,1),MATCH($A73,OFFSET('Raw data BH'!$B$4,0,(COLUMN('Data BH'!J$4)-COLUMN('Data BH'!$B$4))*7,500,1),0))</f>
        <v>#N/A</v>
      </c>
      <c r="K73" s="62" t="e">
        <f ca="1">INDEX(OFFSET('Raw data BH'!$G$4,0,(COLUMN('Data BH'!K$4)-COLUMN('Data BH'!$B$4))*7,500,1),MATCH($A73,OFFSET('Raw data BH'!$B$4,0,(COLUMN('Data BH'!K$4)-COLUMN('Data BH'!$B$4))*7,500,1),0))</f>
        <v>#N/A</v>
      </c>
      <c r="L73" s="62" t="e">
        <f ca="1">INDEX(OFFSET('Raw data BH'!$G$4,0,(COLUMN('Data BH'!L$4)-COLUMN('Data BH'!$B$4))*7,500,1),MATCH($A73,OFFSET('Raw data BH'!$B$4,0,(COLUMN('Data BH'!L$4)-COLUMN('Data BH'!$B$4))*7,500,1),0))</f>
        <v>#N/A</v>
      </c>
      <c r="M73" s="62">
        <f ca="1">INDEX(OFFSET('Raw data BH'!$G$4,0,(COLUMN('Data BH'!M$4)-COLUMN('Data BH'!$B$4))*7,500,1),MATCH($A73,OFFSET('Raw data BH'!$B$4,0,(COLUMN('Data BH'!M$4)-COLUMN('Data BH'!$B$4))*7,500,1),0))</f>
        <v>1.058729</v>
      </c>
      <c r="N73" s="62" t="e">
        <f ca="1">INDEX(OFFSET('Raw data BH'!$G$4,0,(COLUMN('Data BH'!N$4)-COLUMN('Data BH'!$B$4))*7,500,1),MATCH($A73,OFFSET('Raw data BH'!$B$4,0,(COLUMN('Data BH'!N$4)-COLUMN('Data BH'!$B$4))*7,500,1),0))</f>
        <v>#N/A</v>
      </c>
      <c r="O73" s="62" t="e">
        <f ca="1">INDEX(OFFSET('Raw data BH'!$G$4,0,(COLUMN('Data BH'!O$4)-COLUMN('Data BH'!$B$4))*7,500,1),MATCH($A73,OFFSET('Raw data BH'!$B$4,0,(COLUMN('Data BH'!O$4)-COLUMN('Data BH'!$B$4))*7,500,1),0))</f>
        <v>#N/A</v>
      </c>
      <c r="P73" s="62"/>
      <c r="R73" s="60">
        <f t="shared" ca="1" si="17"/>
        <v>-0.21384432160352351</v>
      </c>
      <c r="S73" s="60">
        <f t="shared" ca="1" si="18"/>
        <v>-0.33777782827457403</v>
      </c>
      <c r="T73" s="60">
        <f t="shared" ca="1" si="19"/>
        <v>-0.12435314320510626</v>
      </c>
      <c r="U73" s="60">
        <f t="shared" ca="1" si="20"/>
        <v>-6.5088392666927786E-2</v>
      </c>
      <c r="V73" s="60" t="str">
        <f t="shared" ca="1" si="21"/>
        <v/>
      </c>
      <c r="W73" s="60" t="str">
        <f t="shared" ca="1" si="22"/>
        <v/>
      </c>
      <c r="X73" s="60">
        <f t="shared" ca="1" si="23"/>
        <v>0.10526373858757121</v>
      </c>
      <c r="Y73" s="60">
        <f t="shared" ca="1" si="24"/>
        <v>-0.14666607041263269</v>
      </c>
      <c r="Z73" s="60" t="str">
        <f t="shared" ca="1" si="25"/>
        <v/>
      </c>
      <c r="AA73" s="60" t="str">
        <f t="shared" ca="1" si="26"/>
        <v/>
      </c>
      <c r="AB73" s="60" t="str">
        <f t="shared" ca="1" si="27"/>
        <v/>
      </c>
      <c r="AC73" s="60">
        <f t="shared" ca="1" si="28"/>
        <v>-0.24999964580154399</v>
      </c>
      <c r="AD73" s="60" t="str">
        <f t="shared" ca="1" si="29"/>
        <v/>
      </c>
      <c r="AE73" s="60" t="str">
        <f t="shared" ca="1" si="30"/>
        <v/>
      </c>
      <c r="AF73" s="60" t="str">
        <f t="shared" si="31"/>
        <v/>
      </c>
      <c r="AG73" s="61">
        <v>8.0799999999999997E-2</v>
      </c>
    </row>
    <row r="74" spans="1:33" ht="16" hidden="1" outlineLevel="1" x14ac:dyDescent="0.2">
      <c r="A74" s="74">
        <v>33147</v>
      </c>
      <c r="B74" s="62">
        <f ca="1">INDEX(OFFSET('Raw data BH'!$G$4,0,(COLUMN('Data BH'!B$4)-COLUMN('Data BH'!$B$4))*7,500,1),MATCH($A74,OFFSET('Raw data BH'!$B$4,0,(COLUMN('Data BH'!B$4)-COLUMN('Data BH'!$B$4))*7,500,1),0))</f>
        <v>0.22258</v>
      </c>
      <c r="C74" s="62">
        <f ca="1">INDEX(OFFSET('Raw data BH'!$G$4,0,(COLUMN('Data BH'!C$4)-COLUMN('Data BH'!$B$4))*7,500,1),MATCH($A74,OFFSET('Raw data BH'!$B$4,0,(COLUMN('Data BH'!C$4)-COLUMN('Data BH'!$B$4))*7,500,1),0))</f>
        <v>1.8344480000000001</v>
      </c>
      <c r="D74" s="62">
        <f ca="1">INDEX(OFFSET('Raw data BH'!$G$4,0,(COLUMN('Data BH'!D$4)-COLUMN('Data BH'!$B$4))*7,500,1),MATCH($A74,OFFSET('Raw data BH'!$B$4,0,(COLUMN('Data BH'!D$4)-COLUMN('Data BH'!$B$4))*7,500,1),0))</f>
        <v>2.8420570000000001</v>
      </c>
      <c r="E74" s="62">
        <f ca="1">INDEX(OFFSET('Raw data BH'!$G$4,0,(COLUMN('Data BH'!E$4)-COLUMN('Data BH'!$B$4))*7,500,1),MATCH($A74,OFFSET('Raw data BH'!$B$4,0,(COLUMN('Data BH'!E$4)-COLUMN('Data BH'!$B$4))*7,500,1),0))</f>
        <v>2.7701739999999999</v>
      </c>
      <c r="F74" s="62" t="e">
        <f ca="1">INDEX(OFFSET('Raw data BH'!$G$4,0,(COLUMN('Data BH'!F$4)-COLUMN('Data BH'!$B$4))*7,500,1),MATCH($A74,OFFSET('Raw data BH'!$B$4,0,(COLUMN('Data BH'!F$4)-COLUMN('Data BH'!$B$4))*7,500,1),0))</f>
        <v>#N/A</v>
      </c>
      <c r="G74" s="62" t="e">
        <f ca="1">INDEX(OFFSET('Raw data BH'!$G$4,0,(COLUMN('Data BH'!G$4)-COLUMN('Data BH'!$B$4))*7,500,1),MATCH($A74,OFFSET('Raw data BH'!$B$4,0,(COLUMN('Data BH'!G$4)-COLUMN('Data BH'!$B$4))*7,500,1),0))</f>
        <v>#N/A</v>
      </c>
      <c r="H74" s="62">
        <f ca="1">INDEX(OFFSET('Raw data BH'!$G$4,0,(COLUMN('Data BH'!H$4)-COLUMN('Data BH'!$B$4))*7,500,1),MATCH($A74,OFFSET('Raw data BH'!$B$4,0,(COLUMN('Data BH'!H$4)-COLUMN('Data BH'!$B$4))*7,500,1),0))</f>
        <v>5.9819659999999999</v>
      </c>
      <c r="I74" s="62">
        <f ca="1">INDEX(OFFSET('Raw data BH'!$G$4,0,(COLUMN('Data BH'!I$4)-COLUMN('Data BH'!$B$4))*7,500,1),MATCH($A74,OFFSET('Raw data BH'!$B$4,0,(COLUMN('Data BH'!I$4)-COLUMN('Data BH'!$B$4))*7,500,1),0))</f>
        <v>0.696793</v>
      </c>
      <c r="J74" s="62" t="e">
        <f ca="1">INDEX(OFFSET('Raw data BH'!$G$4,0,(COLUMN('Data BH'!J$4)-COLUMN('Data BH'!$B$4))*7,500,1),MATCH($A74,OFFSET('Raw data BH'!$B$4,0,(COLUMN('Data BH'!J$4)-COLUMN('Data BH'!$B$4))*7,500,1),0))</f>
        <v>#N/A</v>
      </c>
      <c r="K74" s="62" t="e">
        <f ca="1">INDEX(OFFSET('Raw data BH'!$G$4,0,(COLUMN('Data BH'!K$4)-COLUMN('Data BH'!$B$4))*7,500,1),MATCH($A74,OFFSET('Raw data BH'!$B$4,0,(COLUMN('Data BH'!K$4)-COLUMN('Data BH'!$B$4))*7,500,1),0))</f>
        <v>#N/A</v>
      </c>
      <c r="L74" s="62" t="e">
        <f ca="1">INDEX(OFFSET('Raw data BH'!$G$4,0,(COLUMN('Data BH'!L$4)-COLUMN('Data BH'!$B$4))*7,500,1),MATCH($A74,OFFSET('Raw data BH'!$B$4,0,(COLUMN('Data BH'!L$4)-COLUMN('Data BH'!$B$4))*7,500,1),0))</f>
        <v>#N/A</v>
      </c>
      <c r="M74" s="62">
        <f ca="1">INDEX(OFFSET('Raw data BH'!$G$4,0,(COLUMN('Data BH'!M$4)-COLUMN('Data BH'!$B$4))*7,500,1),MATCH($A74,OFFSET('Raw data BH'!$B$4,0,(COLUMN('Data BH'!M$4)-COLUMN('Data BH'!$B$4))*7,500,1),0))</f>
        <v>0.84848500000000004</v>
      </c>
      <c r="N74" s="62" t="e">
        <f ca="1">INDEX(OFFSET('Raw data BH'!$G$4,0,(COLUMN('Data BH'!N$4)-COLUMN('Data BH'!$B$4))*7,500,1),MATCH($A74,OFFSET('Raw data BH'!$B$4,0,(COLUMN('Data BH'!N$4)-COLUMN('Data BH'!$B$4))*7,500,1),0))</f>
        <v>#N/A</v>
      </c>
      <c r="O74" s="62" t="e">
        <f ca="1">INDEX(OFFSET('Raw data BH'!$G$4,0,(COLUMN('Data BH'!O$4)-COLUMN('Data BH'!$B$4))*7,500,1),MATCH($A74,OFFSET('Raw data BH'!$B$4,0,(COLUMN('Data BH'!O$4)-COLUMN('Data BH'!$B$4))*7,500,1),0))</f>
        <v>#N/A</v>
      </c>
      <c r="P74" s="62"/>
      <c r="R74" s="60">
        <f t="shared" ca="1" si="17"/>
        <v>6.0344047295784575E-2</v>
      </c>
      <c r="S74" s="60">
        <f t="shared" ca="1" si="18"/>
        <v>-0.19298162259944274</v>
      </c>
      <c r="T74" s="60">
        <f t="shared" ca="1" si="19"/>
        <v>-0.10650880505023042</v>
      </c>
      <c r="U74" s="60">
        <f t="shared" ca="1" si="20"/>
        <v>0.14149532263554288</v>
      </c>
      <c r="V74" s="60" t="str">
        <f t="shared" ca="1" si="21"/>
        <v/>
      </c>
      <c r="W74" s="60" t="str">
        <f t="shared" ca="1" si="22"/>
        <v/>
      </c>
      <c r="X74" s="60">
        <f t="shared" ca="1" si="23"/>
        <v>0.10581970969387178</v>
      </c>
      <c r="Y74" s="60">
        <f t="shared" ca="1" si="24"/>
        <v>1.4319694420021012E-2</v>
      </c>
      <c r="Z74" s="60" t="str">
        <f t="shared" ca="1" si="25"/>
        <v/>
      </c>
      <c r="AA74" s="60" t="str">
        <f t="shared" ca="1" si="26"/>
        <v/>
      </c>
      <c r="AB74" s="60" t="str">
        <f t="shared" ca="1" si="27"/>
        <v/>
      </c>
      <c r="AC74" s="60">
        <f t="shared" ca="1" si="28"/>
        <v>-0.19858150669340313</v>
      </c>
      <c r="AD74" s="60" t="str">
        <f t="shared" ca="1" si="29"/>
        <v/>
      </c>
      <c r="AE74" s="60" t="str">
        <f t="shared" ca="1" si="30"/>
        <v/>
      </c>
      <c r="AF74" s="60" t="str">
        <f t="shared" si="31"/>
        <v/>
      </c>
      <c r="AG74" s="61">
        <v>7.8799999999999995E-2</v>
      </c>
    </row>
    <row r="75" spans="1:33" ht="16" hidden="1" outlineLevel="1" x14ac:dyDescent="0.2">
      <c r="A75" s="74">
        <v>33178</v>
      </c>
      <c r="B75" s="62">
        <f ca="1">INDEX(OFFSET('Raw data BH'!$G$4,0,(COLUMN('Data BH'!B$4)-COLUMN('Data BH'!$B$4))*7,500,1),MATCH($A75,OFFSET('Raw data BH'!$B$4,0,(COLUMN('Data BH'!B$4)-COLUMN('Data BH'!$B$4))*7,500,1),0))</f>
        <v>0.26601000000000002</v>
      </c>
      <c r="C75" s="62">
        <f ca="1">INDEX(OFFSET('Raw data BH'!$G$4,0,(COLUMN('Data BH'!C$4)-COLUMN('Data BH'!$B$4))*7,500,1),MATCH($A75,OFFSET('Raw data BH'!$B$4,0,(COLUMN('Data BH'!C$4)-COLUMN('Data BH'!$B$4))*7,500,1),0))</f>
        <v>2.5522749999999998</v>
      </c>
      <c r="D75" s="62">
        <f ca="1">INDEX(OFFSET('Raw data BH'!$G$4,0,(COLUMN('Data BH'!D$4)-COLUMN('Data BH'!$B$4))*7,500,1),MATCH($A75,OFFSET('Raw data BH'!$B$4,0,(COLUMN('Data BH'!D$4)-COLUMN('Data BH'!$B$4))*7,500,1),0))</f>
        <v>3.1207129999999998</v>
      </c>
      <c r="E75" s="62">
        <f ca="1">INDEX(OFFSET('Raw data BH'!$G$4,0,(COLUMN('Data BH'!E$4)-COLUMN('Data BH'!$B$4))*7,500,1),MATCH($A75,OFFSET('Raw data BH'!$B$4,0,(COLUMN('Data BH'!E$4)-COLUMN('Data BH'!$B$4))*7,500,1),0))</f>
        <v>2.8550550000000001</v>
      </c>
      <c r="F75" s="62" t="e">
        <f ca="1">INDEX(OFFSET('Raw data BH'!$G$4,0,(COLUMN('Data BH'!F$4)-COLUMN('Data BH'!$B$4))*7,500,1),MATCH($A75,OFFSET('Raw data BH'!$B$4,0,(COLUMN('Data BH'!F$4)-COLUMN('Data BH'!$B$4))*7,500,1),0))</f>
        <v>#N/A</v>
      </c>
      <c r="G75" s="62" t="e">
        <f ca="1">INDEX(OFFSET('Raw data BH'!$G$4,0,(COLUMN('Data BH'!G$4)-COLUMN('Data BH'!$B$4))*7,500,1),MATCH($A75,OFFSET('Raw data BH'!$B$4,0,(COLUMN('Data BH'!G$4)-COLUMN('Data BH'!$B$4))*7,500,1),0))</f>
        <v>#N/A</v>
      </c>
      <c r="H75" s="62">
        <f ca="1">INDEX(OFFSET('Raw data BH'!$G$4,0,(COLUMN('Data BH'!H$4)-COLUMN('Data BH'!$B$4))*7,500,1),MATCH($A75,OFFSET('Raw data BH'!$B$4,0,(COLUMN('Data BH'!H$4)-COLUMN('Data BH'!$B$4))*7,500,1),0))</f>
        <v>6.3001519999999998</v>
      </c>
      <c r="I75" s="62">
        <f ca="1">INDEX(OFFSET('Raw data BH'!$G$4,0,(COLUMN('Data BH'!I$4)-COLUMN('Data BH'!$B$4))*7,500,1),MATCH($A75,OFFSET('Raw data BH'!$B$4,0,(COLUMN('Data BH'!I$4)-COLUMN('Data BH'!$B$4))*7,500,1),0))</f>
        <v>0.66413100000000003</v>
      </c>
      <c r="J75" s="62" t="e">
        <f ca="1">INDEX(OFFSET('Raw data BH'!$G$4,0,(COLUMN('Data BH'!J$4)-COLUMN('Data BH'!$B$4))*7,500,1),MATCH($A75,OFFSET('Raw data BH'!$B$4,0,(COLUMN('Data BH'!J$4)-COLUMN('Data BH'!$B$4))*7,500,1),0))</f>
        <v>#N/A</v>
      </c>
      <c r="K75" s="62" t="e">
        <f ca="1">INDEX(OFFSET('Raw data BH'!$G$4,0,(COLUMN('Data BH'!K$4)-COLUMN('Data BH'!$B$4))*7,500,1),MATCH($A75,OFFSET('Raw data BH'!$B$4,0,(COLUMN('Data BH'!K$4)-COLUMN('Data BH'!$B$4))*7,500,1),0))</f>
        <v>#N/A</v>
      </c>
      <c r="L75" s="62" t="e">
        <f ca="1">INDEX(OFFSET('Raw data BH'!$G$4,0,(COLUMN('Data BH'!L$4)-COLUMN('Data BH'!$B$4))*7,500,1),MATCH($A75,OFFSET('Raw data BH'!$B$4,0,(COLUMN('Data BH'!L$4)-COLUMN('Data BH'!$B$4))*7,500,1),0))</f>
        <v>#N/A</v>
      </c>
      <c r="M75" s="62">
        <f ca="1">INDEX(OFFSET('Raw data BH'!$G$4,0,(COLUMN('Data BH'!M$4)-COLUMN('Data BH'!$B$4))*7,500,1),MATCH($A75,OFFSET('Raw data BH'!$B$4,0,(COLUMN('Data BH'!M$4)-COLUMN('Data BH'!$B$4))*7,500,1),0))</f>
        <v>1.1135949999999999</v>
      </c>
      <c r="N75" s="62" t="e">
        <f ca="1">INDEX(OFFSET('Raw data BH'!$G$4,0,(COLUMN('Data BH'!N$4)-COLUMN('Data BH'!$B$4))*7,500,1),MATCH($A75,OFFSET('Raw data BH'!$B$4,0,(COLUMN('Data BH'!N$4)-COLUMN('Data BH'!$B$4))*7,500,1),0))</f>
        <v>#N/A</v>
      </c>
      <c r="O75" s="62" t="e">
        <f ca="1">INDEX(OFFSET('Raw data BH'!$G$4,0,(COLUMN('Data BH'!O$4)-COLUMN('Data BH'!$B$4))*7,500,1),MATCH($A75,OFFSET('Raw data BH'!$B$4,0,(COLUMN('Data BH'!O$4)-COLUMN('Data BH'!$B$4))*7,500,1),0))</f>
        <v>#N/A</v>
      </c>
      <c r="P75" s="62"/>
      <c r="R75" s="60">
        <f t="shared" ca="1" si="17"/>
        <v>0.19512085542276947</v>
      </c>
      <c r="S75" s="60">
        <f t="shared" ca="1" si="18"/>
        <v>0.39130408711503395</v>
      </c>
      <c r="T75" s="60">
        <f t="shared" ca="1" si="19"/>
        <v>9.8047294617947367E-2</v>
      </c>
      <c r="U75" s="60">
        <f t="shared" ca="1" si="20"/>
        <v>3.0641035545059703E-2</v>
      </c>
      <c r="V75" s="60" t="str">
        <f t="shared" ca="1" si="21"/>
        <v/>
      </c>
      <c r="W75" s="60" t="str">
        <f t="shared" ca="1" si="22"/>
        <v/>
      </c>
      <c r="X75" s="60">
        <f t="shared" ca="1" si="23"/>
        <v>5.3190874037064129E-2</v>
      </c>
      <c r="Y75" s="60">
        <f t="shared" ca="1" si="24"/>
        <v>-4.6874753334203989E-2</v>
      </c>
      <c r="Z75" s="60" t="str">
        <f t="shared" ca="1" si="25"/>
        <v/>
      </c>
      <c r="AA75" s="60" t="str">
        <f t="shared" ca="1" si="26"/>
        <v/>
      </c>
      <c r="AB75" s="60" t="str">
        <f t="shared" ca="1" si="27"/>
        <v/>
      </c>
      <c r="AC75" s="60">
        <f t="shared" ca="1" si="28"/>
        <v>0.312451015633747</v>
      </c>
      <c r="AD75" s="60" t="str">
        <f t="shared" ca="1" si="29"/>
        <v/>
      </c>
      <c r="AE75" s="60" t="str">
        <f t="shared" ca="1" si="30"/>
        <v/>
      </c>
      <c r="AF75" s="60" t="str">
        <f t="shared" si="31"/>
        <v/>
      </c>
      <c r="AG75" s="61">
        <v>7.5999999999999998E-2</v>
      </c>
    </row>
    <row r="76" spans="1:33" ht="16" hidden="1" outlineLevel="1" x14ac:dyDescent="0.2">
      <c r="A76" s="74">
        <v>33208</v>
      </c>
      <c r="B76" s="62">
        <f ca="1">INDEX(OFFSET('Raw data BH'!$G$4,0,(COLUMN('Data BH'!B$4)-COLUMN('Data BH'!$B$4))*7,500,1),MATCH($A76,OFFSET('Raw data BH'!$B$4,0,(COLUMN('Data BH'!B$4)-COLUMN('Data BH'!$B$4))*7,500,1),0))</f>
        <v>0.31229099999999999</v>
      </c>
      <c r="C76" s="62">
        <f ca="1">INDEX(OFFSET('Raw data BH'!$G$4,0,(COLUMN('Data BH'!C$4)-COLUMN('Data BH'!$B$4))*7,500,1),MATCH($A76,OFFSET('Raw data BH'!$B$4,0,(COLUMN('Data BH'!C$4)-COLUMN('Data BH'!$B$4))*7,500,1),0))</f>
        <v>2.4326370000000002</v>
      </c>
      <c r="D76" s="62">
        <f ca="1">INDEX(OFFSET('Raw data BH'!$G$4,0,(COLUMN('Data BH'!D$4)-COLUMN('Data BH'!$B$4))*7,500,1),MATCH($A76,OFFSET('Raw data BH'!$B$4,0,(COLUMN('Data BH'!D$4)-COLUMN('Data BH'!$B$4))*7,500,1),0))</f>
        <v>3.1397430000000002</v>
      </c>
      <c r="E76" s="62">
        <f ca="1">INDEX(OFFSET('Raw data BH'!$G$4,0,(COLUMN('Data BH'!E$4)-COLUMN('Data BH'!$B$4))*7,500,1),MATCH($A76,OFFSET('Raw data BH'!$B$4,0,(COLUMN('Data BH'!E$4)-COLUMN('Data BH'!$B$4))*7,500,1),0))</f>
        <v>2.8830909999999998</v>
      </c>
      <c r="F76" s="62" t="e">
        <f ca="1">INDEX(OFFSET('Raw data BH'!$G$4,0,(COLUMN('Data BH'!F$4)-COLUMN('Data BH'!$B$4))*7,500,1),MATCH($A76,OFFSET('Raw data BH'!$B$4,0,(COLUMN('Data BH'!F$4)-COLUMN('Data BH'!$B$4))*7,500,1),0))</f>
        <v>#N/A</v>
      </c>
      <c r="G76" s="62" t="e">
        <f ca="1">INDEX(OFFSET('Raw data BH'!$G$4,0,(COLUMN('Data BH'!G$4)-COLUMN('Data BH'!$B$4))*7,500,1),MATCH($A76,OFFSET('Raw data BH'!$B$4,0,(COLUMN('Data BH'!G$4)-COLUMN('Data BH'!$B$4))*7,500,1),0))</f>
        <v>#N/A</v>
      </c>
      <c r="H76" s="62">
        <f ca="1">INDEX(OFFSET('Raw data BH'!$G$4,0,(COLUMN('Data BH'!H$4)-COLUMN('Data BH'!$B$4))*7,500,1),MATCH($A76,OFFSET('Raw data BH'!$B$4,0,(COLUMN('Data BH'!H$4)-COLUMN('Data BH'!$B$4))*7,500,1),0))</f>
        <v>6.21326</v>
      </c>
      <c r="I76" s="62">
        <f ca="1">INDEX(OFFSET('Raw data BH'!$G$4,0,(COLUMN('Data BH'!I$4)-COLUMN('Data BH'!$B$4))*7,500,1),MATCH($A76,OFFSET('Raw data BH'!$B$4,0,(COLUMN('Data BH'!I$4)-COLUMN('Data BH'!$B$4))*7,500,1),0))</f>
        <v>0.72945499999999996</v>
      </c>
      <c r="J76" s="62" t="e">
        <f ca="1">INDEX(OFFSET('Raw data BH'!$G$4,0,(COLUMN('Data BH'!J$4)-COLUMN('Data BH'!$B$4))*7,500,1),MATCH($A76,OFFSET('Raw data BH'!$B$4,0,(COLUMN('Data BH'!J$4)-COLUMN('Data BH'!$B$4))*7,500,1),0))</f>
        <v>#N/A</v>
      </c>
      <c r="K76" s="62" t="e">
        <f ca="1">INDEX(OFFSET('Raw data BH'!$G$4,0,(COLUMN('Data BH'!K$4)-COLUMN('Data BH'!$B$4))*7,500,1),MATCH($A76,OFFSET('Raw data BH'!$B$4,0,(COLUMN('Data BH'!K$4)-COLUMN('Data BH'!$B$4))*7,500,1),0))</f>
        <v>#N/A</v>
      </c>
      <c r="L76" s="62" t="e">
        <f ca="1">INDEX(OFFSET('Raw data BH'!$G$4,0,(COLUMN('Data BH'!L$4)-COLUMN('Data BH'!$B$4))*7,500,1),MATCH($A76,OFFSET('Raw data BH'!$B$4,0,(COLUMN('Data BH'!L$4)-COLUMN('Data BH'!$B$4))*7,500,1),0))</f>
        <v>#N/A</v>
      </c>
      <c r="M76" s="62">
        <f ca="1">INDEX(OFFSET('Raw data BH'!$G$4,0,(COLUMN('Data BH'!M$4)-COLUMN('Data BH'!$B$4))*7,500,1),MATCH($A76,OFFSET('Raw data BH'!$B$4,0,(COLUMN('Data BH'!M$4)-COLUMN('Data BH'!$B$4))*7,500,1),0))</f>
        <v>1.0981289999999999</v>
      </c>
      <c r="N76" s="62" t="e">
        <f ca="1">INDEX(OFFSET('Raw data BH'!$G$4,0,(COLUMN('Data BH'!N$4)-COLUMN('Data BH'!$B$4))*7,500,1),MATCH($A76,OFFSET('Raw data BH'!$B$4,0,(COLUMN('Data BH'!N$4)-COLUMN('Data BH'!$B$4))*7,500,1),0))</f>
        <v>#N/A</v>
      </c>
      <c r="O76" s="62" t="e">
        <f ca="1">INDEX(OFFSET('Raw data BH'!$G$4,0,(COLUMN('Data BH'!O$4)-COLUMN('Data BH'!$B$4))*7,500,1),MATCH($A76,OFFSET('Raw data BH'!$B$4,0,(COLUMN('Data BH'!O$4)-COLUMN('Data BH'!$B$4))*7,500,1),0))</f>
        <v>#N/A</v>
      </c>
      <c r="P76" s="62"/>
      <c r="R76" s="60">
        <f t="shared" ca="1" si="17"/>
        <v>0.17398218112101027</v>
      </c>
      <c r="S76" s="60">
        <f t="shared" ca="1" si="18"/>
        <v>-4.6875042853924298E-2</v>
      </c>
      <c r="T76" s="60">
        <f t="shared" ca="1" si="19"/>
        <v>6.0979654328996435E-3</v>
      </c>
      <c r="U76" s="60">
        <f t="shared" ca="1" si="20"/>
        <v>9.8197758011666636E-3</v>
      </c>
      <c r="V76" s="60" t="str">
        <f t="shared" ca="1" si="21"/>
        <v/>
      </c>
      <c r="W76" s="60" t="str">
        <f t="shared" ca="1" si="22"/>
        <v/>
      </c>
      <c r="X76" s="60">
        <f t="shared" ca="1" si="23"/>
        <v>-1.379204819185309E-2</v>
      </c>
      <c r="Y76" s="60">
        <f t="shared" ca="1" si="24"/>
        <v>9.8360112688611112E-2</v>
      </c>
      <c r="Z76" s="60" t="str">
        <f t="shared" ca="1" si="25"/>
        <v/>
      </c>
      <c r="AA76" s="60" t="str">
        <f t="shared" ca="1" si="26"/>
        <v/>
      </c>
      <c r="AB76" s="60" t="str">
        <f t="shared" ca="1" si="27"/>
        <v/>
      </c>
      <c r="AC76" s="60">
        <f t="shared" ca="1" si="28"/>
        <v>-1.3888352587789976E-2</v>
      </c>
      <c r="AD76" s="60" t="str">
        <f t="shared" ca="1" si="29"/>
        <v/>
      </c>
      <c r="AE76" s="60" t="str">
        <f t="shared" ca="1" si="30"/>
        <v/>
      </c>
      <c r="AF76" s="60" t="str">
        <f t="shared" si="31"/>
        <v/>
      </c>
      <c r="AG76" s="61">
        <v>7.3099999999999998E-2</v>
      </c>
    </row>
    <row r="77" spans="1:33" ht="16" hidden="1" outlineLevel="1" x14ac:dyDescent="0.2">
      <c r="A77" s="74">
        <v>33239</v>
      </c>
      <c r="B77" s="62">
        <f ca="1">INDEX(OFFSET('Raw data BH'!$G$4,0,(COLUMN('Data BH'!B$4)-COLUMN('Data BH'!$B$4))*7,500,1),MATCH($A77,OFFSET('Raw data BH'!$B$4,0,(COLUMN('Data BH'!B$4)-COLUMN('Data BH'!$B$4))*7,500,1),0))</f>
        <v>0.40307300000000001</v>
      </c>
      <c r="C77" s="62">
        <f ca="1">INDEX(OFFSET('Raw data BH'!$G$4,0,(COLUMN('Data BH'!C$4)-COLUMN('Data BH'!$B$4))*7,500,1),MATCH($A77,OFFSET('Raw data BH'!$B$4,0,(COLUMN('Data BH'!C$4)-COLUMN('Data BH'!$B$4))*7,500,1),0))</f>
        <v>3.0377809999999998</v>
      </c>
      <c r="D77" s="62">
        <f ca="1">INDEX(OFFSET('Raw data BH'!$G$4,0,(COLUMN('Data BH'!D$4)-COLUMN('Data BH'!$B$4))*7,500,1),MATCH($A77,OFFSET('Raw data BH'!$B$4,0,(COLUMN('Data BH'!D$4)-COLUMN('Data BH'!$B$4))*7,500,1),0))</f>
        <v>3.5022880000000001</v>
      </c>
      <c r="E77" s="62">
        <f ca="1">INDEX(OFFSET('Raw data BH'!$G$4,0,(COLUMN('Data BH'!E$4)-COLUMN('Data BH'!$B$4))*7,500,1),MATCH($A77,OFFSET('Raw data BH'!$B$4,0,(COLUMN('Data BH'!E$4)-COLUMN('Data BH'!$B$4))*7,500,1),0))</f>
        <v>3.0225960000000001</v>
      </c>
      <c r="F77" s="62" t="e">
        <f ca="1">INDEX(OFFSET('Raw data BH'!$G$4,0,(COLUMN('Data BH'!F$4)-COLUMN('Data BH'!$B$4))*7,500,1),MATCH($A77,OFFSET('Raw data BH'!$B$4,0,(COLUMN('Data BH'!F$4)-COLUMN('Data BH'!$B$4))*7,500,1),0))</f>
        <v>#N/A</v>
      </c>
      <c r="G77" s="62" t="e">
        <f ca="1">INDEX(OFFSET('Raw data BH'!$G$4,0,(COLUMN('Data BH'!G$4)-COLUMN('Data BH'!$B$4))*7,500,1),MATCH($A77,OFFSET('Raw data BH'!$B$4,0,(COLUMN('Data BH'!G$4)-COLUMN('Data BH'!$B$4))*7,500,1),0))</f>
        <v>#N/A</v>
      </c>
      <c r="H77" s="62">
        <f ca="1">INDEX(OFFSET('Raw data BH'!$G$4,0,(COLUMN('Data BH'!H$4)-COLUMN('Data BH'!$B$4))*7,500,1),MATCH($A77,OFFSET('Raw data BH'!$B$4,0,(COLUMN('Data BH'!H$4)-COLUMN('Data BH'!$B$4))*7,500,1),0))</f>
        <v>5.6194519999999999</v>
      </c>
      <c r="I77" s="62">
        <f ca="1">INDEX(OFFSET('Raw data BH'!$G$4,0,(COLUMN('Data BH'!I$4)-COLUMN('Data BH'!$B$4))*7,500,1),MATCH($A77,OFFSET('Raw data BH'!$B$4,0,(COLUMN('Data BH'!I$4)-COLUMN('Data BH'!$B$4))*7,500,1),0))</f>
        <v>0.78407499999999997</v>
      </c>
      <c r="J77" s="62" t="e">
        <f ca="1">INDEX(OFFSET('Raw data BH'!$G$4,0,(COLUMN('Data BH'!J$4)-COLUMN('Data BH'!$B$4))*7,500,1),MATCH($A77,OFFSET('Raw data BH'!$B$4,0,(COLUMN('Data BH'!J$4)-COLUMN('Data BH'!$B$4))*7,500,1),0))</f>
        <v>#N/A</v>
      </c>
      <c r="K77" s="62" t="e">
        <f ca="1">INDEX(OFFSET('Raw data BH'!$G$4,0,(COLUMN('Data BH'!K$4)-COLUMN('Data BH'!$B$4))*7,500,1),MATCH($A77,OFFSET('Raw data BH'!$B$4,0,(COLUMN('Data BH'!K$4)-COLUMN('Data BH'!$B$4))*7,500,1),0))</f>
        <v>#N/A</v>
      </c>
      <c r="L77" s="62" t="e">
        <f ca="1">INDEX(OFFSET('Raw data BH'!$G$4,0,(COLUMN('Data BH'!L$4)-COLUMN('Data BH'!$B$4))*7,500,1),MATCH($A77,OFFSET('Raw data BH'!$B$4,0,(COLUMN('Data BH'!L$4)-COLUMN('Data BH'!$B$4))*7,500,1),0))</f>
        <v>#N/A</v>
      </c>
      <c r="M77" s="62">
        <f ca="1">INDEX(OFFSET('Raw data BH'!$G$4,0,(COLUMN('Data BH'!M$4)-COLUMN('Data BH'!$B$4))*7,500,1),MATCH($A77,OFFSET('Raw data BH'!$B$4,0,(COLUMN('Data BH'!M$4)-COLUMN('Data BH'!$B$4))*7,500,1),0))</f>
        <v>1.291461</v>
      </c>
      <c r="N77" s="62" t="e">
        <f ca="1">INDEX(OFFSET('Raw data BH'!$G$4,0,(COLUMN('Data BH'!N$4)-COLUMN('Data BH'!$B$4))*7,500,1),MATCH($A77,OFFSET('Raw data BH'!$B$4,0,(COLUMN('Data BH'!N$4)-COLUMN('Data BH'!$B$4))*7,500,1),0))</f>
        <v>#N/A</v>
      </c>
      <c r="O77" s="62" t="e">
        <f ca="1">INDEX(OFFSET('Raw data BH'!$G$4,0,(COLUMN('Data BH'!O$4)-COLUMN('Data BH'!$B$4))*7,500,1),MATCH($A77,OFFSET('Raw data BH'!$B$4,0,(COLUMN('Data BH'!O$4)-COLUMN('Data BH'!$B$4))*7,500,1),0))</f>
        <v>#N/A</v>
      </c>
      <c r="P77" s="62"/>
      <c r="R77" s="60">
        <f t="shared" ca="1" si="17"/>
        <v>0.29069681803189984</v>
      </c>
      <c r="S77" s="60">
        <f t="shared" ca="1" si="18"/>
        <v>0.24876050146404904</v>
      </c>
      <c r="T77" s="60">
        <f t="shared" ca="1" si="19"/>
        <v>0.11546964194203158</v>
      </c>
      <c r="U77" s="60">
        <f t="shared" ca="1" si="20"/>
        <v>4.8387303765299094E-2</v>
      </c>
      <c r="V77" s="60" t="str">
        <f t="shared" ca="1" si="21"/>
        <v/>
      </c>
      <c r="W77" s="60" t="str">
        <f t="shared" ca="1" si="22"/>
        <v/>
      </c>
      <c r="X77" s="60">
        <f t="shared" ca="1" si="23"/>
        <v>-9.557108506645462E-2</v>
      </c>
      <c r="Y77" s="60">
        <f t="shared" ca="1" si="24"/>
        <v>7.4877819742136253E-2</v>
      </c>
      <c r="Z77" s="60" t="str">
        <f t="shared" ca="1" si="25"/>
        <v/>
      </c>
      <c r="AA77" s="60" t="str">
        <f t="shared" ca="1" si="26"/>
        <v/>
      </c>
      <c r="AB77" s="60" t="str">
        <f t="shared" ca="1" si="27"/>
        <v/>
      </c>
      <c r="AC77" s="60">
        <f t="shared" ca="1" si="28"/>
        <v>0.17605581857869157</v>
      </c>
      <c r="AD77" s="60" t="str">
        <f t="shared" ca="1" si="29"/>
        <v/>
      </c>
      <c r="AE77" s="60" t="str">
        <f t="shared" ca="1" si="30"/>
        <v/>
      </c>
      <c r="AF77" s="60" t="str">
        <f t="shared" si="31"/>
        <v/>
      </c>
      <c r="AG77" s="61">
        <v>7.1300000000000002E-2</v>
      </c>
    </row>
    <row r="78" spans="1:33" ht="16" hidden="1" outlineLevel="1" x14ac:dyDescent="0.2">
      <c r="A78" s="74">
        <v>33270</v>
      </c>
      <c r="B78" s="62">
        <f ca="1">INDEX(OFFSET('Raw data BH'!$G$4,0,(COLUMN('Data BH'!B$4)-COLUMN('Data BH'!$B$4))*7,500,1),MATCH($A78,OFFSET('Raw data BH'!$B$4,0,(COLUMN('Data BH'!B$4)-COLUMN('Data BH'!$B$4))*7,500,1),0))</f>
        <v>0.41578199999999998</v>
      </c>
      <c r="C78" s="62">
        <f ca="1">INDEX(OFFSET('Raw data BH'!$G$4,0,(COLUMN('Data BH'!C$4)-COLUMN('Data BH'!$B$4))*7,500,1),MATCH($A78,OFFSET('Raw data BH'!$B$4,0,(COLUMN('Data BH'!C$4)-COLUMN('Data BH'!$B$4))*7,500,1),0))</f>
        <v>3.1592920000000002</v>
      </c>
      <c r="D78" s="62">
        <f ca="1">INDEX(OFFSET('Raw data BH'!$G$4,0,(COLUMN('Data BH'!D$4)-COLUMN('Data BH'!$B$4))*7,500,1),MATCH($A78,OFFSET('Raw data BH'!$B$4,0,(COLUMN('Data BH'!D$4)-COLUMN('Data BH'!$B$4))*7,500,1),0))</f>
        <v>3.6947209999999999</v>
      </c>
      <c r="E78" s="62">
        <f ca="1">INDEX(OFFSET('Raw data BH'!$G$4,0,(COLUMN('Data BH'!E$4)-COLUMN('Data BH'!$B$4))*7,500,1),MATCH($A78,OFFSET('Raw data BH'!$B$4,0,(COLUMN('Data BH'!E$4)-COLUMN('Data BH'!$B$4))*7,500,1),0))</f>
        <v>3.2473529999999999</v>
      </c>
      <c r="F78" s="62" t="e">
        <f ca="1">INDEX(OFFSET('Raw data BH'!$G$4,0,(COLUMN('Data BH'!F$4)-COLUMN('Data BH'!$B$4))*7,500,1),MATCH($A78,OFFSET('Raw data BH'!$B$4,0,(COLUMN('Data BH'!F$4)-COLUMN('Data BH'!$B$4))*7,500,1),0))</f>
        <v>#N/A</v>
      </c>
      <c r="G78" s="62" t="e">
        <f ca="1">INDEX(OFFSET('Raw data BH'!$G$4,0,(COLUMN('Data BH'!G$4)-COLUMN('Data BH'!$B$4))*7,500,1),MATCH($A78,OFFSET('Raw data BH'!$B$4,0,(COLUMN('Data BH'!G$4)-COLUMN('Data BH'!$B$4))*7,500,1),0))</f>
        <v>#N/A</v>
      </c>
      <c r="H78" s="62">
        <f ca="1">INDEX(OFFSET('Raw data BH'!$G$4,0,(COLUMN('Data BH'!H$4)-COLUMN('Data BH'!$B$4))*7,500,1),MATCH($A78,OFFSET('Raw data BH'!$B$4,0,(COLUMN('Data BH'!H$4)-COLUMN('Data BH'!$B$4))*7,500,1),0))</f>
        <v>5.7423799999999998</v>
      </c>
      <c r="I78" s="62">
        <f ca="1">INDEX(OFFSET('Raw data BH'!$G$4,0,(COLUMN('Data BH'!I$4)-COLUMN('Data BH'!$B$4))*7,500,1),MATCH($A78,OFFSET('Raw data BH'!$B$4,0,(COLUMN('Data BH'!I$4)-COLUMN('Data BH'!$B$4))*7,500,1),0))</f>
        <v>1.03807</v>
      </c>
      <c r="J78" s="62" t="e">
        <f ca="1">INDEX(OFFSET('Raw data BH'!$G$4,0,(COLUMN('Data BH'!J$4)-COLUMN('Data BH'!$B$4))*7,500,1),MATCH($A78,OFFSET('Raw data BH'!$B$4,0,(COLUMN('Data BH'!J$4)-COLUMN('Data BH'!$B$4))*7,500,1),0))</f>
        <v>#N/A</v>
      </c>
      <c r="K78" s="62" t="e">
        <f ca="1">INDEX(OFFSET('Raw data BH'!$G$4,0,(COLUMN('Data BH'!K$4)-COLUMN('Data BH'!$B$4))*7,500,1),MATCH($A78,OFFSET('Raw data BH'!$B$4,0,(COLUMN('Data BH'!K$4)-COLUMN('Data BH'!$B$4))*7,500,1),0))</f>
        <v>#N/A</v>
      </c>
      <c r="L78" s="62" t="e">
        <f ca="1">INDEX(OFFSET('Raw data BH'!$G$4,0,(COLUMN('Data BH'!L$4)-COLUMN('Data BH'!$B$4))*7,500,1),MATCH($A78,OFFSET('Raw data BH'!$B$4,0,(COLUMN('Data BH'!L$4)-COLUMN('Data BH'!$B$4))*7,500,1),0))</f>
        <v>#N/A</v>
      </c>
      <c r="M78" s="62">
        <f ca="1">INDEX(OFFSET('Raw data BH'!$G$4,0,(COLUMN('Data BH'!M$4)-COLUMN('Data BH'!$B$4))*7,500,1),MATCH($A78,OFFSET('Raw data BH'!$B$4,0,(COLUMN('Data BH'!M$4)-COLUMN('Data BH'!$B$4))*7,500,1),0))</f>
        <v>1.7127429999999999</v>
      </c>
      <c r="N78" s="62" t="e">
        <f ca="1">INDEX(OFFSET('Raw data BH'!$G$4,0,(COLUMN('Data BH'!N$4)-COLUMN('Data BH'!$B$4))*7,500,1),MATCH($A78,OFFSET('Raw data BH'!$B$4,0,(COLUMN('Data BH'!N$4)-COLUMN('Data BH'!$B$4))*7,500,1),0))</f>
        <v>#N/A</v>
      </c>
      <c r="O78" s="62" t="e">
        <f ca="1">INDEX(OFFSET('Raw data BH'!$G$4,0,(COLUMN('Data BH'!O$4)-COLUMN('Data BH'!$B$4))*7,500,1),MATCH($A78,OFFSET('Raw data BH'!$B$4,0,(COLUMN('Data BH'!O$4)-COLUMN('Data BH'!$B$4))*7,500,1),0))</f>
        <v>#N/A</v>
      </c>
      <c r="P78" s="62"/>
      <c r="R78" s="60">
        <f t="shared" ca="1" si="17"/>
        <v>3.1530268710630471E-2</v>
      </c>
      <c r="S78" s="60">
        <f t="shared" ca="1" si="18"/>
        <v>3.9999920994963301E-2</v>
      </c>
      <c r="T78" s="60">
        <f t="shared" ca="1" si="19"/>
        <v>5.4944938851402281E-2</v>
      </c>
      <c r="U78" s="60">
        <f t="shared" ca="1" si="20"/>
        <v>7.4358928550160241E-2</v>
      </c>
      <c r="V78" s="60" t="str">
        <f t="shared" ca="1" si="21"/>
        <v/>
      </c>
      <c r="W78" s="60" t="str">
        <f t="shared" ca="1" si="22"/>
        <v/>
      </c>
      <c r="X78" s="60">
        <f t="shared" ca="1" si="23"/>
        <v>2.1875442658821465E-2</v>
      </c>
      <c r="Y78" s="60">
        <f t="shared" ca="1" si="24"/>
        <v>0.32394222491470859</v>
      </c>
      <c r="Z78" s="60" t="str">
        <f t="shared" ca="1" si="25"/>
        <v/>
      </c>
      <c r="AA78" s="60" t="str">
        <f t="shared" ca="1" si="26"/>
        <v/>
      </c>
      <c r="AB78" s="60" t="str">
        <f t="shared" ca="1" si="27"/>
        <v/>
      </c>
      <c r="AC78" s="60">
        <f t="shared" ca="1" si="28"/>
        <v>0.32620574682472014</v>
      </c>
      <c r="AD78" s="60" t="str">
        <f t="shared" ca="1" si="29"/>
        <v/>
      </c>
      <c r="AE78" s="60" t="str">
        <f t="shared" ca="1" si="30"/>
        <v/>
      </c>
      <c r="AF78" s="60" t="str">
        <f t="shared" si="31"/>
        <v/>
      </c>
      <c r="AG78" s="61">
        <v>6.8699999999999997E-2</v>
      </c>
    </row>
    <row r="79" spans="1:33" ht="16" hidden="1" outlineLevel="1" x14ac:dyDescent="0.2">
      <c r="A79" s="74">
        <v>33298</v>
      </c>
      <c r="B79" s="62">
        <f ca="1">INDEX(OFFSET('Raw data BH'!$G$4,0,(COLUMN('Data BH'!B$4)-COLUMN('Data BH'!$B$4))*7,500,1),MATCH($A79,OFFSET('Raw data BH'!$B$4,0,(COLUMN('Data BH'!B$4)-COLUMN('Data BH'!$B$4))*7,500,1),0))</f>
        <v>0.494894</v>
      </c>
      <c r="C79" s="62">
        <f ca="1">INDEX(OFFSET('Raw data BH'!$G$4,0,(COLUMN('Data BH'!C$4)-COLUMN('Data BH'!$B$4))*7,500,1),MATCH($A79,OFFSET('Raw data BH'!$B$4,0,(COLUMN('Data BH'!C$4)-COLUMN('Data BH'!$B$4))*7,500,1),0))</f>
        <v>3.7398449999999999</v>
      </c>
      <c r="D79" s="62">
        <f ca="1">INDEX(OFFSET('Raw data BH'!$G$4,0,(COLUMN('Data BH'!D$4)-COLUMN('Data BH'!$B$4))*7,500,1),MATCH($A79,OFFSET('Raw data BH'!$B$4,0,(COLUMN('Data BH'!D$4)-COLUMN('Data BH'!$B$4))*7,500,1),0))</f>
        <v>4.4452090000000002</v>
      </c>
      <c r="E79" s="62">
        <f ca="1">INDEX(OFFSET('Raw data BH'!$G$4,0,(COLUMN('Data BH'!E$4)-COLUMN('Data BH'!$B$4))*7,500,1),MATCH($A79,OFFSET('Raw data BH'!$B$4,0,(COLUMN('Data BH'!E$4)-COLUMN('Data BH'!$B$4))*7,500,1),0))</f>
        <v>3.363607</v>
      </c>
      <c r="F79" s="62" t="e">
        <f ca="1">INDEX(OFFSET('Raw data BH'!$G$4,0,(COLUMN('Data BH'!F$4)-COLUMN('Data BH'!$B$4))*7,500,1),MATCH($A79,OFFSET('Raw data BH'!$B$4,0,(COLUMN('Data BH'!F$4)-COLUMN('Data BH'!$B$4))*7,500,1),0))</f>
        <v>#N/A</v>
      </c>
      <c r="G79" s="62" t="e">
        <f ca="1">INDEX(OFFSET('Raw data BH'!$G$4,0,(COLUMN('Data BH'!G$4)-COLUMN('Data BH'!$B$4))*7,500,1),MATCH($A79,OFFSET('Raw data BH'!$B$4,0,(COLUMN('Data BH'!G$4)-COLUMN('Data BH'!$B$4))*7,500,1),0))</f>
        <v>#N/A</v>
      </c>
      <c r="H79" s="62">
        <f ca="1">INDEX(OFFSET('Raw data BH'!$G$4,0,(COLUMN('Data BH'!H$4)-COLUMN('Data BH'!$B$4))*7,500,1),MATCH($A79,OFFSET('Raw data BH'!$B$4,0,(COLUMN('Data BH'!H$4)-COLUMN('Data BH'!$B$4))*7,500,1),0))</f>
        <v>6.0207079999999999</v>
      </c>
      <c r="I79" s="62">
        <f ca="1">INDEX(OFFSET('Raw data BH'!$G$4,0,(COLUMN('Data BH'!I$4)-COLUMN('Data BH'!$B$4))*7,500,1),MATCH($A79,OFFSET('Raw data BH'!$B$4,0,(COLUMN('Data BH'!I$4)-COLUMN('Data BH'!$B$4))*7,500,1),0))</f>
        <v>0.96076700000000015</v>
      </c>
      <c r="J79" s="62" t="e">
        <f ca="1">INDEX(OFFSET('Raw data BH'!$G$4,0,(COLUMN('Data BH'!J$4)-COLUMN('Data BH'!$B$4))*7,500,1),MATCH($A79,OFFSET('Raw data BH'!$B$4,0,(COLUMN('Data BH'!J$4)-COLUMN('Data BH'!$B$4))*7,500,1),0))</f>
        <v>#N/A</v>
      </c>
      <c r="K79" s="62" t="e">
        <f ca="1">INDEX(OFFSET('Raw data BH'!$G$4,0,(COLUMN('Data BH'!K$4)-COLUMN('Data BH'!$B$4))*7,500,1),MATCH($A79,OFFSET('Raw data BH'!$B$4,0,(COLUMN('Data BH'!K$4)-COLUMN('Data BH'!$B$4))*7,500,1),0))</f>
        <v>#N/A</v>
      </c>
      <c r="L79" s="62" t="e">
        <f ca="1">INDEX(OFFSET('Raw data BH'!$G$4,0,(COLUMN('Data BH'!L$4)-COLUMN('Data BH'!$B$4))*7,500,1),MATCH($A79,OFFSET('Raw data BH'!$B$4,0,(COLUMN('Data BH'!L$4)-COLUMN('Data BH'!$B$4))*7,500,1),0))</f>
        <v>#N/A</v>
      </c>
      <c r="M79" s="62">
        <f ca="1">INDEX(OFFSET('Raw data BH'!$G$4,0,(COLUMN('Data BH'!M$4)-COLUMN('Data BH'!$B$4))*7,500,1),MATCH($A79,OFFSET('Raw data BH'!$B$4,0,(COLUMN('Data BH'!M$4)-COLUMN('Data BH'!$B$4))*7,500,1),0))</f>
        <v>1.864101</v>
      </c>
      <c r="N79" s="62" t="e">
        <f ca="1">INDEX(OFFSET('Raw data BH'!$G$4,0,(COLUMN('Data BH'!N$4)-COLUMN('Data BH'!$B$4))*7,500,1),MATCH($A79,OFFSET('Raw data BH'!$B$4,0,(COLUMN('Data BH'!N$4)-COLUMN('Data BH'!$B$4))*7,500,1),0))</f>
        <v>#N/A</v>
      </c>
      <c r="O79" s="62" t="e">
        <f ca="1">INDEX(OFFSET('Raw data BH'!$G$4,0,(COLUMN('Data BH'!O$4)-COLUMN('Data BH'!$B$4))*7,500,1),MATCH($A79,OFFSET('Raw data BH'!$B$4,0,(COLUMN('Data BH'!O$4)-COLUMN('Data BH'!$B$4))*7,500,1),0))</f>
        <v>#N/A</v>
      </c>
      <c r="P79" s="62"/>
      <c r="R79" s="60">
        <f t="shared" ca="1" si="17"/>
        <v>0.19027278718174423</v>
      </c>
      <c r="S79" s="60">
        <f t="shared" ca="1" si="18"/>
        <v>0.18376047544829643</v>
      </c>
      <c r="T79" s="60">
        <f t="shared" ca="1" si="19"/>
        <v>0.20312440371005014</v>
      </c>
      <c r="U79" s="60">
        <f t="shared" ca="1" si="20"/>
        <v>3.5799618951188883E-2</v>
      </c>
      <c r="V79" s="60" t="str">
        <f t="shared" ca="1" si="21"/>
        <v/>
      </c>
      <c r="W79" s="60" t="str">
        <f t="shared" ca="1" si="22"/>
        <v/>
      </c>
      <c r="X79" s="60">
        <f t="shared" ca="1" si="23"/>
        <v>4.8469101661680281E-2</v>
      </c>
      <c r="Y79" s="60">
        <f t="shared" ca="1" si="24"/>
        <v>-7.446800312117674E-2</v>
      </c>
      <c r="Z79" s="60" t="str">
        <f t="shared" ca="1" si="25"/>
        <v/>
      </c>
      <c r="AA79" s="60" t="str">
        <f t="shared" ca="1" si="26"/>
        <v/>
      </c>
      <c r="AB79" s="60" t="str">
        <f t="shared" ca="1" si="27"/>
        <v/>
      </c>
      <c r="AC79" s="60">
        <f t="shared" ca="1" si="28"/>
        <v>8.8371693826803099E-2</v>
      </c>
      <c r="AD79" s="60" t="str">
        <f t="shared" ca="1" si="29"/>
        <v/>
      </c>
      <c r="AE79" s="60" t="str">
        <f t="shared" ca="1" si="30"/>
        <v/>
      </c>
      <c r="AF79" s="60" t="str">
        <f t="shared" si="31"/>
        <v/>
      </c>
      <c r="AG79" s="61">
        <v>7.0999999999999994E-2</v>
      </c>
    </row>
    <row r="80" spans="1:33" ht="16" hidden="1" outlineLevel="1" x14ac:dyDescent="0.2">
      <c r="A80" s="74">
        <v>33329</v>
      </c>
      <c r="B80" s="62">
        <f ca="1">INDEX(OFFSET('Raw data BH'!$G$4,0,(COLUMN('Data BH'!B$4)-COLUMN('Data BH'!$B$4))*7,500,1),MATCH($A80,OFFSET('Raw data BH'!$B$4,0,(COLUMN('Data BH'!B$4)-COLUMN('Data BH'!$B$4))*7,500,1),0))</f>
        <v>0.400281</v>
      </c>
      <c r="C80" s="62">
        <f ca="1">INDEX(OFFSET('Raw data BH'!$G$4,0,(COLUMN('Data BH'!C$4)-COLUMN('Data BH'!$B$4))*7,500,1),MATCH($A80,OFFSET('Raw data BH'!$B$4,0,(COLUMN('Data BH'!C$4)-COLUMN('Data BH'!$B$4))*7,500,1),0))</f>
        <v>4.031981</v>
      </c>
      <c r="D80" s="62">
        <f ca="1">INDEX(OFFSET('Raw data BH'!$G$4,0,(COLUMN('Data BH'!D$4)-COLUMN('Data BH'!$B$4))*7,500,1),MATCH($A80,OFFSET('Raw data BH'!$B$4,0,(COLUMN('Data BH'!D$4)-COLUMN('Data BH'!$B$4))*7,500,1),0))</f>
        <v>3.8486690000000001</v>
      </c>
      <c r="E80" s="62">
        <f ca="1">INDEX(OFFSET('Raw data BH'!$G$4,0,(COLUMN('Data BH'!E$4)-COLUMN('Data BH'!$B$4))*7,500,1),MATCH($A80,OFFSET('Raw data BH'!$B$4,0,(COLUMN('Data BH'!E$4)-COLUMN('Data BH'!$B$4))*7,500,1),0))</f>
        <v>3.2856939999999999</v>
      </c>
      <c r="F80" s="62" t="e">
        <f ca="1">INDEX(OFFSET('Raw data BH'!$G$4,0,(COLUMN('Data BH'!F$4)-COLUMN('Data BH'!$B$4))*7,500,1),MATCH($A80,OFFSET('Raw data BH'!$B$4,0,(COLUMN('Data BH'!F$4)-COLUMN('Data BH'!$B$4))*7,500,1),0))</f>
        <v>#N/A</v>
      </c>
      <c r="G80" s="62" t="e">
        <f ca="1">INDEX(OFFSET('Raw data BH'!$G$4,0,(COLUMN('Data BH'!G$4)-COLUMN('Data BH'!$B$4))*7,500,1),MATCH($A80,OFFSET('Raw data BH'!$B$4,0,(COLUMN('Data BH'!G$4)-COLUMN('Data BH'!$B$4))*7,500,1),0))</f>
        <v>#N/A</v>
      </c>
      <c r="H80" s="62">
        <f ca="1">INDEX(OFFSET('Raw data BH'!$G$4,0,(COLUMN('Data BH'!H$4)-COLUMN('Data BH'!$B$4))*7,500,1),MATCH($A80,OFFSET('Raw data BH'!$B$4,0,(COLUMN('Data BH'!H$4)-COLUMN('Data BH'!$B$4))*7,500,1),0))</f>
        <v>5.859572</v>
      </c>
      <c r="I80" s="62">
        <f ca="1">INDEX(OFFSET('Raw data BH'!$G$4,0,(COLUMN('Data BH'!I$4)-COLUMN('Data BH'!$B$4))*7,500,1),MATCH($A80,OFFSET('Raw data BH'!$B$4,0,(COLUMN('Data BH'!I$4)-COLUMN('Data BH'!$B$4))*7,500,1),0))</f>
        <v>0.93855100000000002</v>
      </c>
      <c r="J80" s="62" t="e">
        <f ca="1">INDEX(OFFSET('Raw data BH'!$G$4,0,(COLUMN('Data BH'!J$4)-COLUMN('Data BH'!$B$4))*7,500,1),MATCH($A80,OFFSET('Raw data BH'!$B$4,0,(COLUMN('Data BH'!J$4)-COLUMN('Data BH'!$B$4))*7,500,1),0))</f>
        <v>#N/A</v>
      </c>
      <c r="K80" s="62" t="e">
        <f ca="1">INDEX(OFFSET('Raw data BH'!$G$4,0,(COLUMN('Data BH'!K$4)-COLUMN('Data BH'!$B$4))*7,500,1),MATCH($A80,OFFSET('Raw data BH'!$B$4,0,(COLUMN('Data BH'!K$4)-COLUMN('Data BH'!$B$4))*7,500,1),0))</f>
        <v>#N/A</v>
      </c>
      <c r="L80" s="62" t="e">
        <f ca="1">INDEX(OFFSET('Raw data BH'!$G$4,0,(COLUMN('Data BH'!L$4)-COLUMN('Data BH'!$B$4))*7,500,1),MATCH($A80,OFFSET('Raw data BH'!$B$4,0,(COLUMN('Data BH'!L$4)-COLUMN('Data BH'!$B$4))*7,500,1),0))</f>
        <v>#N/A</v>
      </c>
      <c r="M80" s="62">
        <f ca="1">INDEX(OFFSET('Raw data BH'!$G$4,0,(COLUMN('Data BH'!M$4)-COLUMN('Data BH'!$B$4))*7,500,1),MATCH($A80,OFFSET('Raw data BH'!$B$4,0,(COLUMN('Data BH'!M$4)-COLUMN('Data BH'!$B$4))*7,500,1),0))</f>
        <v>1.6410469999999999</v>
      </c>
      <c r="N80" s="62" t="e">
        <f ca="1">INDEX(OFFSET('Raw data BH'!$G$4,0,(COLUMN('Data BH'!N$4)-COLUMN('Data BH'!$B$4))*7,500,1),MATCH($A80,OFFSET('Raw data BH'!$B$4,0,(COLUMN('Data BH'!N$4)-COLUMN('Data BH'!$B$4))*7,500,1),0))</f>
        <v>#N/A</v>
      </c>
      <c r="O80" s="62" t="e">
        <f ca="1">INDEX(OFFSET('Raw data BH'!$G$4,0,(COLUMN('Data BH'!O$4)-COLUMN('Data BH'!$B$4))*7,500,1),MATCH($A80,OFFSET('Raw data BH'!$B$4,0,(COLUMN('Data BH'!O$4)-COLUMN('Data BH'!$B$4))*7,500,1),0))</f>
        <v>#N/A</v>
      </c>
      <c r="P80" s="62"/>
      <c r="R80" s="60">
        <f t="shared" ca="1" si="17"/>
        <v>-0.1911783129316581</v>
      </c>
      <c r="S80" s="60">
        <f t="shared" ca="1" si="18"/>
        <v>7.8114467310810953E-2</v>
      </c>
      <c r="T80" s="60">
        <f t="shared" ca="1" si="19"/>
        <v>-0.13419841451774261</v>
      </c>
      <c r="U80" s="60">
        <f t="shared" ca="1" si="20"/>
        <v>-2.3163526535650569E-2</v>
      </c>
      <c r="V80" s="60" t="str">
        <f t="shared" ca="1" si="21"/>
        <v/>
      </c>
      <c r="W80" s="60" t="str">
        <f t="shared" ca="1" si="22"/>
        <v/>
      </c>
      <c r="X80" s="60">
        <f t="shared" ca="1" si="23"/>
        <v>-2.6763629792376564E-2</v>
      </c>
      <c r="Y80" s="60">
        <f t="shared" ca="1" si="24"/>
        <v>-2.3123192199565712E-2</v>
      </c>
      <c r="Z80" s="60" t="str">
        <f t="shared" ca="1" si="25"/>
        <v/>
      </c>
      <c r="AA80" s="60" t="str">
        <f t="shared" ca="1" si="26"/>
        <v/>
      </c>
      <c r="AB80" s="60" t="str">
        <f t="shared" ca="1" si="27"/>
        <v/>
      </c>
      <c r="AC80" s="60">
        <f t="shared" ca="1" si="28"/>
        <v>-0.11965767949268846</v>
      </c>
      <c r="AD80" s="60" t="str">
        <f t="shared" ca="1" si="29"/>
        <v/>
      </c>
      <c r="AE80" s="60" t="str">
        <f t="shared" ca="1" si="30"/>
        <v/>
      </c>
      <c r="AF80" s="60" t="str">
        <f t="shared" si="31"/>
        <v/>
      </c>
      <c r="AG80" s="61">
        <v>6.9500000000000006E-2</v>
      </c>
    </row>
    <row r="81" spans="1:33" ht="16" hidden="1" outlineLevel="1" x14ac:dyDescent="0.2">
      <c r="A81" s="74">
        <v>33359</v>
      </c>
      <c r="B81" s="62">
        <f ca="1">INDEX(OFFSET('Raw data BH'!$G$4,0,(COLUMN('Data BH'!B$4)-COLUMN('Data BH'!$B$4))*7,500,1),MATCH($A81,OFFSET('Raw data BH'!$B$4,0,(COLUMN('Data BH'!B$4)-COLUMN('Data BH'!$B$4))*7,500,1),0))</f>
        <v>0.342059</v>
      </c>
      <c r="C81" s="62">
        <f ca="1">INDEX(OFFSET('Raw data BH'!$G$4,0,(COLUMN('Data BH'!C$4)-COLUMN('Data BH'!$B$4))*7,500,1),MATCH($A81,OFFSET('Raw data BH'!$B$4,0,(COLUMN('Data BH'!C$4)-COLUMN('Data BH'!$B$4))*7,500,1),0))</f>
        <v>4.6060270000000001</v>
      </c>
      <c r="D81" s="62">
        <f ca="1">INDEX(OFFSET('Raw data BH'!$G$4,0,(COLUMN('Data BH'!D$4)-COLUMN('Data BH'!$B$4))*7,500,1),MATCH($A81,OFFSET('Raw data BH'!$B$4,0,(COLUMN('Data BH'!D$4)-COLUMN('Data BH'!$B$4))*7,500,1),0))</f>
        <v>3.9765570000000001</v>
      </c>
      <c r="E81" s="62">
        <f ca="1">INDEX(OFFSET('Raw data BH'!$G$4,0,(COLUMN('Data BH'!E$4)-COLUMN('Data BH'!$B$4))*7,500,1),MATCH($A81,OFFSET('Raw data BH'!$B$4,0,(COLUMN('Data BH'!E$4)-COLUMN('Data BH'!$B$4))*7,500,1),0))</f>
        <v>3.5659900000000002</v>
      </c>
      <c r="F81" s="62" t="e">
        <f ca="1">INDEX(OFFSET('Raw data BH'!$G$4,0,(COLUMN('Data BH'!F$4)-COLUMN('Data BH'!$B$4))*7,500,1),MATCH($A81,OFFSET('Raw data BH'!$B$4,0,(COLUMN('Data BH'!F$4)-COLUMN('Data BH'!$B$4))*7,500,1),0))</f>
        <v>#N/A</v>
      </c>
      <c r="G81" s="62" t="e">
        <f ca="1">INDEX(OFFSET('Raw data BH'!$G$4,0,(COLUMN('Data BH'!G$4)-COLUMN('Data BH'!$B$4))*7,500,1),MATCH($A81,OFFSET('Raw data BH'!$B$4,0,(COLUMN('Data BH'!G$4)-COLUMN('Data BH'!$B$4))*7,500,1),0))</f>
        <v>#N/A</v>
      </c>
      <c r="H81" s="62">
        <f ca="1">INDEX(OFFSET('Raw data BH'!$G$4,0,(COLUMN('Data BH'!H$4)-COLUMN('Data BH'!$B$4))*7,500,1),MATCH($A81,OFFSET('Raw data BH'!$B$4,0,(COLUMN('Data BH'!H$4)-COLUMN('Data BH'!$B$4))*7,500,1),0))</f>
        <v>5.5908740000000003</v>
      </c>
      <c r="I81" s="62">
        <f ca="1">INDEX(OFFSET('Raw data BH'!$G$4,0,(COLUMN('Data BH'!I$4)-COLUMN('Data BH'!$B$4))*7,500,1),MATCH($A81,OFFSET('Raw data BH'!$B$4,0,(COLUMN('Data BH'!I$4)-COLUMN('Data BH'!$B$4))*7,500,1),0))</f>
        <v>0.97207100000000002</v>
      </c>
      <c r="J81" s="62" t="e">
        <f ca="1">INDEX(OFFSET('Raw data BH'!$G$4,0,(COLUMN('Data BH'!J$4)-COLUMN('Data BH'!$B$4))*7,500,1),MATCH($A81,OFFSET('Raw data BH'!$B$4,0,(COLUMN('Data BH'!J$4)-COLUMN('Data BH'!$B$4))*7,500,1),0))</f>
        <v>#N/A</v>
      </c>
      <c r="K81" s="62" t="e">
        <f ca="1">INDEX(OFFSET('Raw data BH'!$G$4,0,(COLUMN('Data BH'!K$4)-COLUMN('Data BH'!$B$4))*7,500,1),MATCH($A81,OFFSET('Raw data BH'!$B$4,0,(COLUMN('Data BH'!K$4)-COLUMN('Data BH'!$B$4))*7,500,1),0))</f>
        <v>#N/A</v>
      </c>
      <c r="L81" s="62" t="e">
        <f ca="1">INDEX(OFFSET('Raw data BH'!$G$4,0,(COLUMN('Data BH'!L$4)-COLUMN('Data BH'!$B$4))*7,500,1),MATCH($A81,OFFSET('Raw data BH'!$B$4,0,(COLUMN('Data BH'!L$4)-COLUMN('Data BH'!$B$4))*7,500,1),0))</f>
        <v>#N/A</v>
      </c>
      <c r="M81" s="62">
        <f ca="1">INDEX(OFFSET('Raw data BH'!$G$4,0,(COLUMN('Data BH'!M$4)-COLUMN('Data BH'!$B$4))*7,500,1),MATCH($A81,OFFSET('Raw data BH'!$B$4,0,(COLUMN('Data BH'!M$4)-COLUMN('Data BH'!$B$4))*7,500,1),0))</f>
        <v>2.0040979999999999</v>
      </c>
      <c r="N81" s="62" t="e">
        <f ca="1">INDEX(OFFSET('Raw data BH'!$G$4,0,(COLUMN('Data BH'!N$4)-COLUMN('Data BH'!$B$4))*7,500,1),MATCH($A81,OFFSET('Raw data BH'!$B$4,0,(COLUMN('Data BH'!N$4)-COLUMN('Data BH'!$B$4))*7,500,1),0))</f>
        <v>#N/A</v>
      </c>
      <c r="O81" s="62" t="e">
        <f ca="1">INDEX(OFFSET('Raw data BH'!$G$4,0,(COLUMN('Data BH'!O$4)-COLUMN('Data BH'!$B$4))*7,500,1),MATCH($A81,OFFSET('Raw data BH'!$B$4,0,(COLUMN('Data BH'!O$4)-COLUMN('Data BH'!$B$4))*7,500,1),0))</f>
        <v>#N/A</v>
      </c>
      <c r="P81" s="62"/>
      <c r="R81" s="60">
        <f t="shared" ca="1" si="17"/>
        <v>-0.14545281939437549</v>
      </c>
      <c r="S81" s="60">
        <f t="shared" ca="1" si="18"/>
        <v>0.14237319074668253</v>
      </c>
      <c r="T81" s="60">
        <f t="shared" ca="1" si="19"/>
        <v>3.3229150129564289E-2</v>
      </c>
      <c r="U81" s="60">
        <f t="shared" ca="1" si="20"/>
        <v>8.5308004945074067E-2</v>
      </c>
      <c r="V81" s="60" t="str">
        <f t="shared" ca="1" si="21"/>
        <v/>
      </c>
      <c r="W81" s="60" t="str">
        <f t="shared" ca="1" si="22"/>
        <v/>
      </c>
      <c r="X81" s="60">
        <f t="shared" ca="1" si="23"/>
        <v>-4.5856250251724795E-2</v>
      </c>
      <c r="Y81" s="60">
        <f t="shared" ca="1" si="24"/>
        <v>3.5714628187493158E-2</v>
      </c>
      <c r="Z81" s="60" t="str">
        <f t="shared" ca="1" si="25"/>
        <v/>
      </c>
      <c r="AA81" s="60" t="str">
        <f t="shared" ca="1" si="26"/>
        <v/>
      </c>
      <c r="AB81" s="60" t="str">
        <f t="shared" ca="1" si="27"/>
        <v/>
      </c>
      <c r="AC81" s="60">
        <f t="shared" ca="1" si="28"/>
        <v>0.22123132366105303</v>
      </c>
      <c r="AD81" s="60" t="str">
        <f t="shared" ca="1" si="29"/>
        <v/>
      </c>
      <c r="AE81" s="60" t="str">
        <f t="shared" ca="1" si="30"/>
        <v/>
      </c>
      <c r="AF81" s="60" t="str">
        <f t="shared" si="31"/>
        <v/>
      </c>
      <c r="AG81" s="61">
        <v>6.7799999999999999E-2</v>
      </c>
    </row>
    <row r="82" spans="1:33" ht="16" hidden="1" outlineLevel="1" x14ac:dyDescent="0.2">
      <c r="A82" s="74">
        <v>33390</v>
      </c>
      <c r="B82" s="62">
        <f ca="1">INDEX(OFFSET('Raw data BH'!$G$4,0,(COLUMN('Data BH'!B$4)-COLUMN('Data BH'!$B$4))*7,500,1),MATCH($A82,OFFSET('Raw data BH'!$B$4,0,(COLUMN('Data BH'!B$4)-COLUMN('Data BH'!$B$4))*7,500,1),0))</f>
        <v>0.30280400000000002</v>
      </c>
      <c r="C82" s="62">
        <f ca="1">INDEX(OFFSET('Raw data BH'!$G$4,0,(COLUMN('Data BH'!C$4)-COLUMN('Data BH'!$B$4))*7,500,1),MATCH($A82,OFFSET('Raw data BH'!$B$4,0,(COLUMN('Data BH'!C$4)-COLUMN('Data BH'!$B$4))*7,500,1),0))</f>
        <v>3.9089710000000002</v>
      </c>
      <c r="D82" s="62">
        <f ca="1">INDEX(OFFSET('Raw data BH'!$G$4,0,(COLUMN('Data BH'!D$4)-COLUMN('Data BH'!$B$4))*7,500,1),MATCH($A82,OFFSET('Raw data BH'!$B$4,0,(COLUMN('Data BH'!D$4)-COLUMN('Data BH'!$B$4))*7,500,1),0))</f>
        <v>3.4916130000000001</v>
      </c>
      <c r="E82" s="62">
        <f ca="1">INDEX(OFFSET('Raw data BH'!$G$4,0,(COLUMN('Data BH'!E$4)-COLUMN('Data BH'!$B$4))*7,500,1),MATCH($A82,OFFSET('Raw data BH'!$B$4,0,(COLUMN('Data BH'!E$4)-COLUMN('Data BH'!$B$4))*7,500,1),0))</f>
        <v>3.3946990000000001</v>
      </c>
      <c r="F82" s="62" t="e">
        <f ca="1">INDEX(OFFSET('Raw data BH'!$G$4,0,(COLUMN('Data BH'!F$4)-COLUMN('Data BH'!$B$4))*7,500,1),MATCH($A82,OFFSET('Raw data BH'!$B$4,0,(COLUMN('Data BH'!F$4)-COLUMN('Data BH'!$B$4))*7,500,1),0))</f>
        <v>#N/A</v>
      </c>
      <c r="G82" s="62" t="e">
        <f ca="1">INDEX(OFFSET('Raw data BH'!$G$4,0,(COLUMN('Data BH'!G$4)-COLUMN('Data BH'!$B$4))*7,500,1),MATCH($A82,OFFSET('Raw data BH'!$B$4,0,(COLUMN('Data BH'!G$4)-COLUMN('Data BH'!$B$4))*7,500,1),0))</f>
        <v>#N/A</v>
      </c>
      <c r="H82" s="62">
        <f ca="1">INDEX(OFFSET('Raw data BH'!$G$4,0,(COLUMN('Data BH'!H$4)-COLUMN('Data BH'!$B$4))*7,500,1),MATCH($A82,OFFSET('Raw data BH'!$B$4,0,(COLUMN('Data BH'!H$4)-COLUMN('Data BH'!$B$4))*7,500,1),0))</f>
        <v>5.6057050000000004</v>
      </c>
      <c r="I82" s="62">
        <f ca="1">INDEX(OFFSET('Raw data BH'!$G$4,0,(COLUMN('Data BH'!I$4)-COLUMN('Data BH'!$B$4))*7,500,1),MATCH($A82,OFFSET('Raw data BH'!$B$4,0,(COLUMN('Data BH'!I$4)-COLUMN('Data BH'!$B$4))*7,500,1),0))</f>
        <v>0.91620400000000002</v>
      </c>
      <c r="J82" s="62" t="e">
        <f ca="1">INDEX(OFFSET('Raw data BH'!$G$4,0,(COLUMN('Data BH'!J$4)-COLUMN('Data BH'!$B$4))*7,500,1),MATCH($A82,OFFSET('Raw data BH'!$B$4,0,(COLUMN('Data BH'!J$4)-COLUMN('Data BH'!$B$4))*7,500,1),0))</f>
        <v>#N/A</v>
      </c>
      <c r="K82" s="62" t="e">
        <f ca="1">INDEX(OFFSET('Raw data BH'!$G$4,0,(COLUMN('Data BH'!K$4)-COLUMN('Data BH'!$B$4))*7,500,1),MATCH($A82,OFFSET('Raw data BH'!$B$4,0,(COLUMN('Data BH'!K$4)-COLUMN('Data BH'!$B$4))*7,500,1),0))</f>
        <v>#N/A</v>
      </c>
      <c r="L82" s="62" t="e">
        <f ca="1">INDEX(OFFSET('Raw data BH'!$G$4,0,(COLUMN('Data BH'!L$4)-COLUMN('Data BH'!$B$4))*7,500,1),MATCH($A82,OFFSET('Raw data BH'!$B$4,0,(COLUMN('Data BH'!L$4)-COLUMN('Data BH'!$B$4))*7,500,1),0))</f>
        <v>#N/A</v>
      </c>
      <c r="M82" s="62">
        <f ca="1">INDEX(OFFSET('Raw data BH'!$G$4,0,(COLUMN('Data BH'!M$4)-COLUMN('Data BH'!$B$4))*7,500,1),MATCH($A82,OFFSET('Raw data BH'!$B$4,0,(COLUMN('Data BH'!M$4)-COLUMN('Data BH'!$B$4))*7,500,1),0))</f>
        <v>1.7697480000000001</v>
      </c>
      <c r="N82" s="62" t="e">
        <f ca="1">INDEX(OFFSET('Raw data BH'!$G$4,0,(COLUMN('Data BH'!N$4)-COLUMN('Data BH'!$B$4))*7,500,1),MATCH($A82,OFFSET('Raw data BH'!$B$4,0,(COLUMN('Data BH'!N$4)-COLUMN('Data BH'!$B$4))*7,500,1),0))</f>
        <v>#N/A</v>
      </c>
      <c r="O82" s="62" t="e">
        <f ca="1">INDEX(OFFSET('Raw data BH'!$G$4,0,(COLUMN('Data BH'!O$4)-COLUMN('Data BH'!$B$4))*7,500,1),MATCH($A82,OFFSET('Raw data BH'!$B$4,0,(COLUMN('Data BH'!O$4)-COLUMN('Data BH'!$B$4))*7,500,1),0))</f>
        <v>#N/A</v>
      </c>
      <c r="P82" s="62"/>
      <c r="R82" s="60">
        <f t="shared" ca="1" si="17"/>
        <v>-0.11476090382068582</v>
      </c>
      <c r="S82" s="60">
        <f t="shared" ca="1" si="18"/>
        <v>-0.15133563046851439</v>
      </c>
      <c r="T82" s="60">
        <f t="shared" ca="1" si="19"/>
        <v>-0.12195072269805263</v>
      </c>
      <c r="U82" s="60">
        <f t="shared" ca="1" si="20"/>
        <v>-4.8034627130193908E-2</v>
      </c>
      <c r="V82" s="60" t="str">
        <f t="shared" ca="1" si="21"/>
        <v/>
      </c>
      <c r="W82" s="60" t="str">
        <f t="shared" ca="1" si="22"/>
        <v/>
      </c>
      <c r="X82" s="60">
        <f t="shared" ca="1" si="23"/>
        <v>2.6527158365579062E-3</v>
      </c>
      <c r="Y82" s="60">
        <f t="shared" ca="1" si="24"/>
        <v>-5.7472139380765341E-2</v>
      </c>
      <c r="Z82" s="60" t="str">
        <f t="shared" ca="1" si="25"/>
        <v/>
      </c>
      <c r="AA82" s="60" t="str">
        <f t="shared" ca="1" si="26"/>
        <v/>
      </c>
      <c r="AB82" s="60" t="str">
        <f t="shared" ca="1" si="27"/>
        <v/>
      </c>
      <c r="AC82" s="60">
        <f t="shared" ca="1" si="28"/>
        <v>-0.11693539936669761</v>
      </c>
      <c r="AD82" s="60" t="str">
        <f t="shared" ca="1" si="29"/>
        <v/>
      </c>
      <c r="AE82" s="60" t="str">
        <f t="shared" ca="1" si="30"/>
        <v/>
      </c>
      <c r="AF82" s="60" t="str">
        <f t="shared" si="31"/>
        <v/>
      </c>
      <c r="AG82" s="61">
        <v>6.9599999999999995E-2</v>
      </c>
    </row>
    <row r="83" spans="1:33" ht="16" hidden="1" outlineLevel="1" x14ac:dyDescent="0.2">
      <c r="A83" s="74">
        <v>33420</v>
      </c>
      <c r="B83" s="62">
        <f ca="1">INDEX(OFFSET('Raw data BH'!$G$4,0,(COLUMN('Data BH'!B$4)-COLUMN('Data BH'!$B$4))*7,500,1),MATCH($A83,OFFSET('Raw data BH'!$B$4,0,(COLUMN('Data BH'!B$4)-COLUMN('Data BH'!$B$4))*7,500,1),0))</f>
        <v>0.33746100000000001</v>
      </c>
      <c r="C83" s="62">
        <f ca="1">INDEX(OFFSET('Raw data BH'!$G$4,0,(COLUMN('Data BH'!C$4)-COLUMN('Data BH'!$B$4))*7,500,1),MATCH($A83,OFFSET('Raw data BH'!$B$4,0,(COLUMN('Data BH'!C$4)-COLUMN('Data BH'!$B$4))*7,500,1),0))</f>
        <v>3.833297</v>
      </c>
      <c r="D83" s="62">
        <f ca="1">INDEX(OFFSET('Raw data BH'!$G$4,0,(COLUMN('Data BH'!D$4)-COLUMN('Data BH'!$B$4))*7,500,1),MATCH($A83,OFFSET('Raw data BH'!$B$4,0,(COLUMN('Data BH'!D$4)-COLUMN('Data BH'!$B$4))*7,500,1),0))</f>
        <v>3.9775360000000002</v>
      </c>
      <c r="E83" s="62">
        <f ca="1">INDEX(OFFSET('Raw data BH'!$G$4,0,(COLUMN('Data BH'!E$4)-COLUMN('Data BH'!$B$4))*7,500,1),MATCH($A83,OFFSET('Raw data BH'!$B$4,0,(COLUMN('Data BH'!E$4)-COLUMN('Data BH'!$B$4))*7,500,1),0))</f>
        <v>3.7615219999999998</v>
      </c>
      <c r="F83" s="62" t="e">
        <f ca="1">INDEX(OFFSET('Raw data BH'!$G$4,0,(COLUMN('Data BH'!F$4)-COLUMN('Data BH'!$B$4))*7,500,1),MATCH($A83,OFFSET('Raw data BH'!$B$4,0,(COLUMN('Data BH'!F$4)-COLUMN('Data BH'!$B$4))*7,500,1),0))</f>
        <v>#N/A</v>
      </c>
      <c r="G83" s="62" t="e">
        <f ca="1">INDEX(OFFSET('Raw data BH'!$G$4,0,(COLUMN('Data BH'!G$4)-COLUMN('Data BH'!$B$4))*7,500,1),MATCH($A83,OFFSET('Raw data BH'!$B$4,0,(COLUMN('Data BH'!G$4)-COLUMN('Data BH'!$B$4))*7,500,1),0))</f>
        <v>#N/A</v>
      </c>
      <c r="H83" s="62">
        <f ca="1">INDEX(OFFSET('Raw data BH'!$G$4,0,(COLUMN('Data BH'!H$4)-COLUMN('Data BH'!$B$4))*7,500,1),MATCH($A83,OFFSET('Raw data BH'!$B$4,0,(COLUMN('Data BH'!H$4)-COLUMN('Data BH'!$B$4))*7,500,1),0))</f>
        <v>5.6798520000000003</v>
      </c>
      <c r="I83" s="62">
        <f ca="1">INDEX(OFFSET('Raw data BH'!$G$4,0,(COLUMN('Data BH'!I$4)-COLUMN('Data BH'!$B$4))*7,500,1),MATCH($A83,OFFSET('Raw data BH'!$B$4,0,(COLUMN('Data BH'!I$4)-COLUMN('Data BH'!$B$4))*7,500,1),0))</f>
        <v>1.051053</v>
      </c>
      <c r="J83" s="62" t="e">
        <f ca="1">INDEX(OFFSET('Raw data BH'!$G$4,0,(COLUMN('Data BH'!J$4)-COLUMN('Data BH'!$B$4))*7,500,1),MATCH($A83,OFFSET('Raw data BH'!$B$4,0,(COLUMN('Data BH'!J$4)-COLUMN('Data BH'!$B$4))*7,500,1),0))</f>
        <v>#N/A</v>
      </c>
      <c r="K83" s="62" t="e">
        <f ca="1">INDEX(OFFSET('Raw data BH'!$G$4,0,(COLUMN('Data BH'!K$4)-COLUMN('Data BH'!$B$4))*7,500,1),MATCH($A83,OFFSET('Raw data BH'!$B$4,0,(COLUMN('Data BH'!K$4)-COLUMN('Data BH'!$B$4))*7,500,1),0))</f>
        <v>#N/A</v>
      </c>
      <c r="L83" s="62" t="e">
        <f ca="1">INDEX(OFFSET('Raw data BH'!$G$4,0,(COLUMN('Data BH'!L$4)-COLUMN('Data BH'!$B$4))*7,500,1),MATCH($A83,OFFSET('Raw data BH'!$B$4,0,(COLUMN('Data BH'!L$4)-COLUMN('Data BH'!$B$4))*7,500,1),0))</f>
        <v>#N/A</v>
      </c>
      <c r="M83" s="62">
        <f ca="1">INDEX(OFFSET('Raw data BH'!$G$4,0,(COLUMN('Data BH'!M$4)-COLUMN('Data BH'!$B$4))*7,500,1),MATCH($A83,OFFSET('Raw data BH'!$B$4,0,(COLUMN('Data BH'!M$4)-COLUMN('Data BH'!$B$4))*7,500,1),0))</f>
        <v>2.0202599999999999</v>
      </c>
      <c r="N83" s="62" t="e">
        <f ca="1">INDEX(OFFSET('Raw data BH'!$G$4,0,(COLUMN('Data BH'!N$4)-COLUMN('Data BH'!$B$4))*7,500,1),MATCH($A83,OFFSET('Raw data BH'!$B$4,0,(COLUMN('Data BH'!N$4)-COLUMN('Data BH'!$B$4))*7,500,1),0))</f>
        <v>#N/A</v>
      </c>
      <c r="O83" s="62" t="e">
        <f ca="1">INDEX(OFFSET('Raw data BH'!$G$4,0,(COLUMN('Data BH'!O$4)-COLUMN('Data BH'!$B$4))*7,500,1),MATCH($A83,OFFSET('Raw data BH'!$B$4,0,(COLUMN('Data BH'!O$4)-COLUMN('Data BH'!$B$4))*7,500,1),0))</f>
        <v>#N/A</v>
      </c>
      <c r="P83" s="62"/>
      <c r="R83" s="60">
        <f t="shared" ca="1" si="17"/>
        <v>0.11445357392901023</v>
      </c>
      <c r="S83" s="60">
        <f t="shared" ca="1" si="18"/>
        <v>-1.9359058944157015E-2</v>
      </c>
      <c r="T83" s="60">
        <f t="shared" ca="1" si="19"/>
        <v>0.13916863065866703</v>
      </c>
      <c r="U83" s="60">
        <f t="shared" ca="1" si="20"/>
        <v>0.10805759214587196</v>
      </c>
      <c r="V83" s="60" t="str">
        <f t="shared" ca="1" si="21"/>
        <v/>
      </c>
      <c r="W83" s="60" t="str">
        <f t="shared" ca="1" si="22"/>
        <v/>
      </c>
      <c r="X83" s="60">
        <f t="shared" ca="1" si="23"/>
        <v>1.3227060646252342E-2</v>
      </c>
      <c r="Y83" s="60">
        <f t="shared" ca="1" si="24"/>
        <v>0.14718228691426805</v>
      </c>
      <c r="Z83" s="60" t="str">
        <f t="shared" ca="1" si="25"/>
        <v/>
      </c>
      <c r="AA83" s="60" t="str">
        <f t="shared" ca="1" si="26"/>
        <v/>
      </c>
      <c r="AB83" s="60" t="str">
        <f t="shared" ca="1" si="27"/>
        <v/>
      </c>
      <c r="AC83" s="60">
        <f t="shared" ca="1" si="28"/>
        <v>0.14155235660670318</v>
      </c>
      <c r="AD83" s="60" t="str">
        <f t="shared" ca="1" si="29"/>
        <v/>
      </c>
      <c r="AE83" s="60" t="str">
        <f t="shared" ca="1" si="30"/>
        <v/>
      </c>
      <c r="AF83" s="60" t="str">
        <f t="shared" si="31"/>
        <v/>
      </c>
      <c r="AG83" s="61">
        <v>6.9199999999999998E-2</v>
      </c>
    </row>
    <row r="84" spans="1:33" ht="16" hidden="1" outlineLevel="1" x14ac:dyDescent="0.2">
      <c r="A84" s="74">
        <v>33451</v>
      </c>
      <c r="B84" s="62">
        <f ca="1">INDEX(OFFSET('Raw data BH'!$G$4,0,(COLUMN('Data BH'!B$4)-COLUMN('Data BH'!$B$4))*7,500,1),MATCH($A84,OFFSET('Raw data BH'!$B$4,0,(COLUMN('Data BH'!B$4)-COLUMN('Data BH'!$B$4))*7,500,1),0))</f>
        <v>0.38671299999999997</v>
      </c>
      <c r="C84" s="62">
        <f ca="1">INDEX(OFFSET('Raw data BH'!$G$4,0,(COLUMN('Data BH'!C$4)-COLUMN('Data BH'!$B$4))*7,500,1),MATCH($A84,OFFSET('Raw data BH'!$B$4,0,(COLUMN('Data BH'!C$4)-COLUMN('Data BH'!$B$4))*7,500,1),0))</f>
        <v>4.2607540000000004</v>
      </c>
      <c r="D84" s="62">
        <f ca="1">INDEX(OFFSET('Raw data BH'!$G$4,0,(COLUMN('Data BH'!D$4)-COLUMN('Data BH'!$B$4))*7,500,1),MATCH($A84,OFFSET('Raw data BH'!$B$4,0,(COLUMN('Data BH'!D$4)-COLUMN('Data BH'!$B$4))*7,500,1),0))</f>
        <v>4.1538839999999997</v>
      </c>
      <c r="E84" s="62">
        <f ca="1">INDEX(OFFSET('Raw data BH'!$G$4,0,(COLUMN('Data BH'!E$4)-COLUMN('Data BH'!$B$4))*7,500,1),MATCH($A84,OFFSET('Raw data BH'!$B$4,0,(COLUMN('Data BH'!E$4)-COLUMN('Data BH'!$B$4))*7,500,1),0))</f>
        <v>4.113429</v>
      </c>
      <c r="F84" s="62" t="e">
        <f ca="1">INDEX(OFFSET('Raw data BH'!$G$4,0,(COLUMN('Data BH'!F$4)-COLUMN('Data BH'!$B$4))*7,500,1),MATCH($A84,OFFSET('Raw data BH'!$B$4,0,(COLUMN('Data BH'!F$4)-COLUMN('Data BH'!$B$4))*7,500,1),0))</f>
        <v>#N/A</v>
      </c>
      <c r="G84" s="62" t="e">
        <f ca="1">INDEX(OFFSET('Raw data BH'!$G$4,0,(COLUMN('Data BH'!G$4)-COLUMN('Data BH'!$B$4))*7,500,1),MATCH($A84,OFFSET('Raw data BH'!$B$4,0,(COLUMN('Data BH'!G$4)-COLUMN('Data BH'!$B$4))*7,500,1),0))</f>
        <v>#N/A</v>
      </c>
      <c r="H84" s="62">
        <f ca="1">INDEX(OFFSET('Raw data BH'!$G$4,0,(COLUMN('Data BH'!H$4)-COLUMN('Data BH'!$B$4))*7,500,1),MATCH($A84,OFFSET('Raw data BH'!$B$4,0,(COLUMN('Data BH'!H$4)-COLUMN('Data BH'!$B$4))*7,500,1),0))</f>
        <v>5.9960380000000004</v>
      </c>
      <c r="I84" s="62">
        <f ca="1">INDEX(OFFSET('Raw data BH'!$G$4,0,(COLUMN('Data BH'!I$4)-COLUMN('Data BH'!$B$4))*7,500,1),MATCH($A84,OFFSET('Raw data BH'!$B$4,0,(COLUMN('Data BH'!I$4)-COLUMN('Data BH'!$B$4))*7,500,1),0))</f>
        <v>1.0284500000000001</v>
      </c>
      <c r="J84" s="62" t="e">
        <f ca="1">INDEX(OFFSET('Raw data BH'!$G$4,0,(COLUMN('Data BH'!J$4)-COLUMN('Data BH'!$B$4))*7,500,1),MATCH($A84,OFFSET('Raw data BH'!$B$4,0,(COLUMN('Data BH'!J$4)-COLUMN('Data BH'!$B$4))*7,500,1),0))</f>
        <v>#N/A</v>
      </c>
      <c r="K84" s="62" t="e">
        <f ca="1">INDEX(OFFSET('Raw data BH'!$G$4,0,(COLUMN('Data BH'!K$4)-COLUMN('Data BH'!$B$4))*7,500,1),MATCH($A84,OFFSET('Raw data BH'!$B$4,0,(COLUMN('Data BH'!K$4)-COLUMN('Data BH'!$B$4))*7,500,1),0))</f>
        <v>#N/A</v>
      </c>
      <c r="L84" s="62" t="e">
        <f ca="1">INDEX(OFFSET('Raw data BH'!$G$4,0,(COLUMN('Data BH'!L$4)-COLUMN('Data BH'!$B$4))*7,500,1),MATCH($A84,OFFSET('Raw data BH'!$B$4,0,(COLUMN('Data BH'!L$4)-COLUMN('Data BH'!$B$4))*7,500,1),0))</f>
        <v>#N/A</v>
      </c>
      <c r="M84" s="62">
        <f ca="1">INDEX(OFFSET('Raw data BH'!$G$4,0,(COLUMN('Data BH'!M$4)-COLUMN('Data BH'!$B$4))*7,500,1),MATCH($A84,OFFSET('Raw data BH'!$B$4,0,(COLUMN('Data BH'!M$4)-COLUMN('Data BH'!$B$4))*7,500,1),0))</f>
        <v>2.0712969999999999</v>
      </c>
      <c r="N84" s="62" t="e">
        <f ca="1">INDEX(OFFSET('Raw data BH'!$G$4,0,(COLUMN('Data BH'!N$4)-COLUMN('Data BH'!$B$4))*7,500,1),MATCH($A84,OFFSET('Raw data BH'!$B$4,0,(COLUMN('Data BH'!N$4)-COLUMN('Data BH'!$B$4))*7,500,1),0))</f>
        <v>#N/A</v>
      </c>
      <c r="O84" s="62" t="e">
        <f ca="1">INDEX(OFFSET('Raw data BH'!$G$4,0,(COLUMN('Data BH'!O$4)-COLUMN('Data BH'!$B$4))*7,500,1),MATCH($A84,OFFSET('Raw data BH'!$B$4,0,(COLUMN('Data BH'!O$4)-COLUMN('Data BH'!$B$4))*7,500,1),0))</f>
        <v>#N/A</v>
      </c>
      <c r="P84" s="62"/>
      <c r="R84" s="60">
        <f t="shared" ca="1" si="17"/>
        <v>0.14594871703693157</v>
      </c>
      <c r="S84" s="60">
        <f t="shared" ca="1" si="18"/>
        <v>0.1115115786749632</v>
      </c>
      <c r="T84" s="60">
        <f t="shared" ca="1" si="19"/>
        <v>4.4335990925034929E-2</v>
      </c>
      <c r="U84" s="60">
        <f t="shared" ca="1" si="20"/>
        <v>9.3554417600109741E-2</v>
      </c>
      <c r="V84" s="60" t="str">
        <f t="shared" ca="1" si="21"/>
        <v/>
      </c>
      <c r="W84" s="60" t="str">
        <f t="shared" ca="1" si="22"/>
        <v/>
      </c>
      <c r="X84" s="60">
        <f t="shared" ca="1" si="23"/>
        <v>5.5667999799994705E-2</v>
      </c>
      <c r="Y84" s="60">
        <f t="shared" ca="1" si="24"/>
        <v>-2.1505100123400012E-2</v>
      </c>
      <c r="Z84" s="60" t="str">
        <f t="shared" ca="1" si="25"/>
        <v/>
      </c>
      <c r="AA84" s="60" t="str">
        <f t="shared" ca="1" si="26"/>
        <v/>
      </c>
      <c r="AB84" s="60" t="str">
        <f t="shared" ca="1" si="27"/>
        <v/>
      </c>
      <c r="AC84" s="60">
        <f t="shared" ca="1" si="28"/>
        <v>2.5262589963668036E-2</v>
      </c>
      <c r="AD84" s="60" t="str">
        <f t="shared" ca="1" si="29"/>
        <v/>
      </c>
      <c r="AE84" s="60" t="str">
        <f t="shared" ca="1" si="30"/>
        <v/>
      </c>
      <c r="AF84" s="60" t="str">
        <f t="shared" si="31"/>
        <v/>
      </c>
      <c r="AG84" s="61">
        <v>6.4299999999999996E-2</v>
      </c>
    </row>
    <row r="85" spans="1:33" ht="16" hidden="1" outlineLevel="1" x14ac:dyDescent="0.2">
      <c r="A85" s="74">
        <v>33482</v>
      </c>
      <c r="B85" s="62">
        <f ca="1">INDEX(OFFSET('Raw data BH'!$G$4,0,(COLUMN('Data BH'!B$4)-COLUMN('Data BH'!$B$4))*7,500,1),MATCH($A85,OFFSET('Raw data BH'!$B$4,0,(COLUMN('Data BH'!B$4)-COLUMN('Data BH'!$B$4))*7,500,1),0))</f>
        <v>0.36199100000000001</v>
      </c>
      <c r="C85" s="62">
        <f ca="1">INDEX(OFFSET('Raw data BH'!$G$4,0,(COLUMN('Data BH'!C$4)-COLUMN('Data BH'!$B$4))*7,500,1),MATCH($A85,OFFSET('Raw data BH'!$B$4,0,(COLUMN('Data BH'!C$4)-COLUMN('Data BH'!$B$4))*7,500,1),0))</f>
        <v>3.9669780000000001</v>
      </c>
      <c r="D85" s="62">
        <f ca="1">INDEX(OFFSET('Raw data BH'!$G$4,0,(COLUMN('Data BH'!D$4)-COLUMN('Data BH'!$B$4))*7,500,1),MATCH($A85,OFFSET('Raw data BH'!$B$4,0,(COLUMN('Data BH'!D$4)-COLUMN('Data BH'!$B$4))*7,500,1),0))</f>
        <v>4.0167250000000001</v>
      </c>
      <c r="E85" s="62">
        <f ca="1">INDEX(OFFSET('Raw data BH'!$G$4,0,(COLUMN('Data BH'!E$4)-COLUMN('Data BH'!$B$4))*7,500,1),MATCH($A85,OFFSET('Raw data BH'!$B$4,0,(COLUMN('Data BH'!E$4)-COLUMN('Data BH'!$B$4))*7,500,1),0))</f>
        <v>4.0352290000000002</v>
      </c>
      <c r="F85" s="62" t="e">
        <f ca="1">INDEX(OFFSET('Raw data BH'!$G$4,0,(COLUMN('Data BH'!F$4)-COLUMN('Data BH'!$B$4))*7,500,1),MATCH($A85,OFFSET('Raw data BH'!$B$4,0,(COLUMN('Data BH'!F$4)-COLUMN('Data BH'!$B$4))*7,500,1),0))</f>
        <v>#N/A</v>
      </c>
      <c r="G85" s="62" t="e">
        <f ca="1">INDEX(OFFSET('Raw data BH'!$G$4,0,(COLUMN('Data BH'!G$4)-COLUMN('Data BH'!$B$4))*7,500,1),MATCH($A85,OFFSET('Raw data BH'!$B$4,0,(COLUMN('Data BH'!G$4)-COLUMN('Data BH'!$B$4))*7,500,1),0))</f>
        <v>#N/A</v>
      </c>
      <c r="H85" s="62">
        <f ca="1">INDEX(OFFSET('Raw data BH'!$G$4,0,(COLUMN('Data BH'!H$4)-COLUMN('Data BH'!$B$4))*7,500,1),MATCH($A85,OFFSET('Raw data BH'!$B$4,0,(COLUMN('Data BH'!H$4)-COLUMN('Data BH'!$B$4))*7,500,1),0))</f>
        <v>5.4700680000000004</v>
      </c>
      <c r="I85" s="62">
        <f ca="1">INDEX(OFFSET('Raw data BH'!$G$4,0,(COLUMN('Data BH'!I$4)-COLUMN('Data BH'!$B$4))*7,500,1),MATCH($A85,OFFSET('Raw data BH'!$B$4,0,(COLUMN('Data BH'!I$4)-COLUMN('Data BH'!$B$4))*7,500,1),0))</f>
        <v>1.0397529999999999</v>
      </c>
      <c r="J85" s="62" t="e">
        <f ca="1">INDEX(OFFSET('Raw data BH'!$G$4,0,(COLUMN('Data BH'!J$4)-COLUMN('Data BH'!$B$4))*7,500,1),MATCH($A85,OFFSET('Raw data BH'!$B$4,0,(COLUMN('Data BH'!J$4)-COLUMN('Data BH'!$B$4))*7,500,1),0))</f>
        <v>#N/A</v>
      </c>
      <c r="K85" s="62" t="e">
        <f ca="1">INDEX(OFFSET('Raw data BH'!$G$4,0,(COLUMN('Data BH'!K$4)-COLUMN('Data BH'!$B$4))*7,500,1),MATCH($A85,OFFSET('Raw data BH'!$B$4,0,(COLUMN('Data BH'!K$4)-COLUMN('Data BH'!$B$4))*7,500,1),0))</f>
        <v>#N/A</v>
      </c>
      <c r="L85" s="62" t="e">
        <f ca="1">INDEX(OFFSET('Raw data BH'!$G$4,0,(COLUMN('Data BH'!L$4)-COLUMN('Data BH'!$B$4))*7,500,1),MATCH($A85,OFFSET('Raw data BH'!$B$4,0,(COLUMN('Data BH'!L$4)-COLUMN('Data BH'!$B$4))*7,500,1),0))</f>
        <v>#N/A</v>
      </c>
      <c r="M85" s="62">
        <f ca="1">INDEX(OFFSET('Raw data BH'!$G$4,0,(COLUMN('Data BH'!M$4)-COLUMN('Data BH'!$B$4))*7,500,1),MATCH($A85,OFFSET('Raw data BH'!$B$4,0,(COLUMN('Data BH'!M$4)-COLUMN('Data BH'!$B$4))*7,500,1),0))</f>
        <v>1.9976149999999999</v>
      </c>
      <c r="N85" s="62" t="e">
        <f ca="1">INDEX(OFFSET('Raw data BH'!$G$4,0,(COLUMN('Data BH'!N$4)-COLUMN('Data BH'!$B$4))*7,500,1),MATCH($A85,OFFSET('Raw data BH'!$B$4,0,(COLUMN('Data BH'!N$4)-COLUMN('Data BH'!$B$4))*7,500,1),0))</f>
        <v>#N/A</v>
      </c>
      <c r="O85" s="62" t="e">
        <f ca="1">INDEX(OFFSET('Raw data BH'!$G$4,0,(COLUMN('Data BH'!O$4)-COLUMN('Data BH'!$B$4))*7,500,1),MATCH($A85,OFFSET('Raw data BH'!$B$4,0,(COLUMN('Data BH'!O$4)-COLUMN('Data BH'!$B$4))*7,500,1),0))</f>
        <v>#N/A</v>
      </c>
      <c r="P85" s="62"/>
      <c r="R85" s="60">
        <f t="shared" ca="1" si="17"/>
        <v>-6.3928546493135618E-2</v>
      </c>
      <c r="S85" s="60">
        <f t="shared" ca="1" si="18"/>
        <v>-6.8949298645263335E-2</v>
      </c>
      <c r="T85" s="60">
        <f t="shared" ca="1" si="19"/>
        <v>-3.3019458415304737E-2</v>
      </c>
      <c r="U85" s="60">
        <f t="shared" ca="1" si="20"/>
        <v>-1.9010903068948037E-2</v>
      </c>
      <c r="V85" s="60" t="str">
        <f t="shared" ca="1" si="21"/>
        <v/>
      </c>
      <c r="W85" s="60" t="str">
        <f t="shared" ca="1" si="22"/>
        <v/>
      </c>
      <c r="X85" s="60">
        <f t="shared" ca="1" si="23"/>
        <v>-8.7719590836482397E-2</v>
      </c>
      <c r="Y85" s="60">
        <f t="shared" ca="1" si="24"/>
        <v>1.099032524673027E-2</v>
      </c>
      <c r="Z85" s="60" t="str">
        <f t="shared" ca="1" si="25"/>
        <v/>
      </c>
      <c r="AA85" s="60" t="str">
        <f t="shared" ca="1" si="26"/>
        <v/>
      </c>
      <c r="AB85" s="60" t="str">
        <f t="shared" ca="1" si="27"/>
        <v/>
      </c>
      <c r="AC85" s="60">
        <f t="shared" ca="1" si="28"/>
        <v>-3.5572880180872235E-2</v>
      </c>
      <c r="AD85" s="60" t="str">
        <f t="shared" ca="1" si="29"/>
        <v/>
      </c>
      <c r="AE85" s="60" t="str">
        <f t="shared" ca="1" si="30"/>
        <v/>
      </c>
      <c r="AF85" s="60" t="str">
        <f t="shared" si="31"/>
        <v/>
      </c>
      <c r="AG85" s="61">
        <v>6.1799999999999994E-2</v>
      </c>
    </row>
    <row r="86" spans="1:33" ht="16" hidden="1" outlineLevel="1" x14ac:dyDescent="0.2">
      <c r="A86" s="74">
        <v>33512</v>
      </c>
      <c r="B86" s="62">
        <f ca="1">INDEX(OFFSET('Raw data BH'!$G$4,0,(COLUMN('Data BH'!B$4)-COLUMN('Data BH'!$B$4))*7,500,1),MATCH($A86,OFFSET('Raw data BH'!$B$4,0,(COLUMN('Data BH'!B$4)-COLUMN('Data BH'!$B$4))*7,500,1),0))</f>
        <v>0.37661600000000001</v>
      </c>
      <c r="C86" s="62">
        <f ca="1">INDEX(OFFSET('Raw data BH'!$G$4,0,(COLUMN('Data BH'!C$4)-COLUMN('Data BH'!$B$4))*7,500,1),MATCH($A86,OFFSET('Raw data BH'!$B$4,0,(COLUMN('Data BH'!C$4)-COLUMN('Data BH'!$B$4))*7,500,1),0))</f>
        <v>4.1618490000000001</v>
      </c>
      <c r="D86" s="62">
        <f ca="1">INDEX(OFFSET('Raw data BH'!$G$4,0,(COLUMN('Data BH'!D$4)-COLUMN('Data BH'!$B$4))*7,500,1),MATCH($A86,OFFSET('Raw data BH'!$B$4,0,(COLUMN('Data BH'!D$4)-COLUMN('Data BH'!$B$4))*7,500,1),0))</f>
        <v>3.0070320000000001</v>
      </c>
      <c r="E86" s="62">
        <f ca="1">INDEX(OFFSET('Raw data BH'!$G$4,0,(COLUMN('Data BH'!E$4)-COLUMN('Data BH'!$B$4))*7,500,1),MATCH($A86,OFFSET('Raw data BH'!$B$4,0,(COLUMN('Data BH'!E$4)-COLUMN('Data BH'!$B$4))*7,500,1),0))</f>
        <v>4.1835899999999997</v>
      </c>
      <c r="F86" s="62" t="e">
        <f ca="1">INDEX(OFFSET('Raw data BH'!$G$4,0,(COLUMN('Data BH'!F$4)-COLUMN('Data BH'!$B$4))*7,500,1),MATCH($A86,OFFSET('Raw data BH'!$B$4,0,(COLUMN('Data BH'!F$4)-COLUMN('Data BH'!$B$4))*7,500,1),0))</f>
        <v>#N/A</v>
      </c>
      <c r="G86" s="62" t="e">
        <f ca="1">INDEX(OFFSET('Raw data BH'!$G$4,0,(COLUMN('Data BH'!G$4)-COLUMN('Data BH'!$B$4))*7,500,1),MATCH($A86,OFFSET('Raw data BH'!$B$4,0,(COLUMN('Data BH'!G$4)-COLUMN('Data BH'!$B$4))*7,500,1),0))</f>
        <v>#N/A</v>
      </c>
      <c r="H86" s="62">
        <f ca="1">INDEX(OFFSET('Raw data BH'!$G$4,0,(COLUMN('Data BH'!H$4)-COLUMN('Data BH'!$B$4))*7,500,1),MATCH($A86,OFFSET('Raw data BH'!$B$4,0,(COLUMN('Data BH'!H$4)-COLUMN('Data BH'!$B$4))*7,500,1),0))</f>
        <v>5.650398</v>
      </c>
      <c r="I86" s="62">
        <f ca="1">INDEX(OFFSET('Raw data BH'!$G$4,0,(COLUMN('Data BH'!I$4)-COLUMN('Data BH'!$B$4))*7,500,1),MATCH($A86,OFFSET('Raw data BH'!$B$4,0,(COLUMN('Data BH'!I$4)-COLUMN('Data BH'!$B$4))*7,500,1),0))</f>
        <v>1.1371500000000001</v>
      </c>
      <c r="J86" s="62" t="e">
        <f ca="1">INDEX(OFFSET('Raw data BH'!$G$4,0,(COLUMN('Data BH'!J$4)-COLUMN('Data BH'!$B$4))*7,500,1),MATCH($A86,OFFSET('Raw data BH'!$B$4,0,(COLUMN('Data BH'!J$4)-COLUMN('Data BH'!$B$4))*7,500,1),0))</f>
        <v>#N/A</v>
      </c>
      <c r="K86" s="62" t="e">
        <f ca="1">INDEX(OFFSET('Raw data BH'!$G$4,0,(COLUMN('Data BH'!K$4)-COLUMN('Data BH'!$B$4))*7,500,1),MATCH($A86,OFFSET('Raw data BH'!$B$4,0,(COLUMN('Data BH'!K$4)-COLUMN('Data BH'!$B$4))*7,500,1),0))</f>
        <v>#N/A</v>
      </c>
      <c r="L86" s="62" t="e">
        <f ca="1">INDEX(OFFSET('Raw data BH'!$G$4,0,(COLUMN('Data BH'!L$4)-COLUMN('Data BH'!$B$4))*7,500,1),MATCH($A86,OFFSET('Raw data BH'!$B$4,0,(COLUMN('Data BH'!L$4)-COLUMN('Data BH'!$B$4))*7,500,1),0))</f>
        <v>#N/A</v>
      </c>
      <c r="M86" s="62">
        <f ca="1">INDEX(OFFSET('Raw data BH'!$G$4,0,(COLUMN('Data BH'!M$4)-COLUMN('Data BH'!$B$4))*7,500,1),MATCH($A86,OFFSET('Raw data BH'!$B$4,0,(COLUMN('Data BH'!M$4)-COLUMN('Data BH'!$B$4))*7,500,1),0))</f>
        <v>2.1613549999999999</v>
      </c>
      <c r="N86" s="62" t="e">
        <f ca="1">INDEX(OFFSET('Raw data BH'!$G$4,0,(COLUMN('Data BH'!N$4)-COLUMN('Data BH'!$B$4))*7,500,1),MATCH($A86,OFFSET('Raw data BH'!$B$4,0,(COLUMN('Data BH'!N$4)-COLUMN('Data BH'!$B$4))*7,500,1),0))</f>
        <v>#N/A</v>
      </c>
      <c r="O86" s="62" t="e">
        <f ca="1">INDEX(OFFSET('Raw data BH'!$G$4,0,(COLUMN('Data BH'!O$4)-COLUMN('Data BH'!$B$4))*7,500,1),MATCH($A86,OFFSET('Raw data BH'!$B$4,0,(COLUMN('Data BH'!O$4)-COLUMN('Data BH'!$B$4))*7,500,1),0))</f>
        <v>#N/A</v>
      </c>
      <c r="P86" s="62"/>
      <c r="R86" s="60">
        <f t="shared" ca="1" si="17"/>
        <v>4.0401556944785977E-2</v>
      </c>
      <c r="S86" s="60">
        <f t="shared" ca="1" si="18"/>
        <v>4.9123287298290963E-2</v>
      </c>
      <c r="T86" s="60">
        <f t="shared" ca="1" si="19"/>
        <v>-0.25137219998879679</v>
      </c>
      <c r="U86" s="60">
        <f t="shared" ca="1" si="20"/>
        <v>3.6766438782036781E-2</v>
      </c>
      <c r="V86" s="60" t="str">
        <f t="shared" ca="1" si="21"/>
        <v/>
      </c>
      <c r="W86" s="60" t="str">
        <f t="shared" ca="1" si="22"/>
        <v/>
      </c>
      <c r="X86" s="60">
        <f t="shared" ca="1" si="23"/>
        <v>3.2966683412344988E-2</v>
      </c>
      <c r="Y86" s="60">
        <f t="shared" ca="1" si="24"/>
        <v>9.3673208925581619E-2</v>
      </c>
      <c r="Z86" s="60" t="str">
        <f t="shared" ca="1" si="25"/>
        <v/>
      </c>
      <c r="AA86" s="60" t="str">
        <f t="shared" ca="1" si="26"/>
        <v/>
      </c>
      <c r="AB86" s="60" t="str">
        <f t="shared" ca="1" si="27"/>
        <v/>
      </c>
      <c r="AC86" s="60">
        <f t="shared" ca="1" si="28"/>
        <v>8.1967746537746189E-2</v>
      </c>
      <c r="AD86" s="60" t="str">
        <f t="shared" ca="1" si="29"/>
        <v/>
      </c>
      <c r="AE86" s="60" t="str">
        <f t="shared" ca="1" si="30"/>
        <v/>
      </c>
      <c r="AF86" s="60" t="str">
        <f t="shared" si="31"/>
        <v/>
      </c>
      <c r="AG86" s="61">
        <v>5.91E-2</v>
      </c>
    </row>
    <row r="87" spans="1:33" ht="16" hidden="1" outlineLevel="1" x14ac:dyDescent="0.2">
      <c r="A87" s="74">
        <v>33543</v>
      </c>
      <c r="B87" s="62">
        <f ca="1">INDEX(OFFSET('Raw data BH'!$G$4,0,(COLUMN('Data BH'!B$4)-COLUMN('Data BH'!$B$4))*7,500,1),MATCH($A87,OFFSET('Raw data BH'!$B$4,0,(COLUMN('Data BH'!B$4)-COLUMN('Data BH'!$B$4))*7,500,1),0))</f>
        <v>0.37113200000000002</v>
      </c>
      <c r="C87" s="62">
        <f ca="1">INDEX(OFFSET('Raw data BH'!$G$4,0,(COLUMN('Data BH'!C$4)-COLUMN('Data BH'!$B$4))*7,500,1),MATCH($A87,OFFSET('Raw data BH'!$B$4,0,(COLUMN('Data BH'!C$4)-COLUMN('Data BH'!$B$4))*7,500,1),0))</f>
        <v>3.8277890000000001</v>
      </c>
      <c r="D87" s="62">
        <f ca="1">INDEX(OFFSET('Raw data BH'!$G$4,0,(COLUMN('Data BH'!D$4)-COLUMN('Data BH'!$B$4))*7,500,1),MATCH($A87,OFFSET('Raw data BH'!$B$4,0,(COLUMN('Data BH'!D$4)-COLUMN('Data BH'!$B$4))*7,500,1),0))</f>
        <v>3.0070320000000001</v>
      </c>
      <c r="E87" s="62">
        <f ca="1">INDEX(OFFSET('Raw data BH'!$G$4,0,(COLUMN('Data BH'!E$4)-COLUMN('Data BH'!$B$4))*7,500,1),MATCH($A87,OFFSET('Raw data BH'!$B$4,0,(COLUMN('Data BH'!E$4)-COLUMN('Data BH'!$B$4))*7,500,1),0))</f>
        <v>4.3562709999999996</v>
      </c>
      <c r="F87" s="62" t="e">
        <f ca="1">INDEX(OFFSET('Raw data BH'!$G$4,0,(COLUMN('Data BH'!F$4)-COLUMN('Data BH'!$B$4))*7,500,1),MATCH($A87,OFFSET('Raw data BH'!$B$4,0,(COLUMN('Data BH'!F$4)-COLUMN('Data BH'!$B$4))*7,500,1),0))</f>
        <v>#N/A</v>
      </c>
      <c r="G87" s="62" t="e">
        <f ca="1">INDEX(OFFSET('Raw data BH'!$G$4,0,(COLUMN('Data BH'!G$4)-COLUMN('Data BH'!$B$4))*7,500,1),MATCH($A87,OFFSET('Raw data BH'!$B$4,0,(COLUMN('Data BH'!G$4)-COLUMN('Data BH'!$B$4))*7,500,1),0))</f>
        <v>#N/A</v>
      </c>
      <c r="H87" s="62">
        <f ca="1">INDEX(OFFSET('Raw data BH'!$G$4,0,(COLUMN('Data BH'!H$4)-COLUMN('Data BH'!$B$4))*7,500,1),MATCH($A87,OFFSET('Raw data BH'!$B$4,0,(COLUMN('Data BH'!H$4)-COLUMN('Data BH'!$B$4))*7,500,1),0))</f>
        <v>5.5327120000000001</v>
      </c>
      <c r="I87" s="62">
        <f ca="1">INDEX(OFFSET('Raw data BH'!$G$4,0,(COLUMN('Data BH'!I$4)-COLUMN('Data BH'!$B$4))*7,500,1),MATCH($A87,OFFSET('Raw data BH'!$B$4,0,(COLUMN('Data BH'!I$4)-COLUMN('Data BH'!$B$4))*7,500,1),0))</f>
        <v>1.0971500000000001</v>
      </c>
      <c r="J87" s="62" t="e">
        <f ca="1">INDEX(OFFSET('Raw data BH'!$G$4,0,(COLUMN('Data BH'!J$4)-COLUMN('Data BH'!$B$4))*7,500,1),MATCH($A87,OFFSET('Raw data BH'!$B$4,0,(COLUMN('Data BH'!J$4)-COLUMN('Data BH'!$B$4))*7,500,1),0))</f>
        <v>#N/A</v>
      </c>
      <c r="K87" s="62" t="e">
        <f ca="1">INDEX(OFFSET('Raw data BH'!$G$4,0,(COLUMN('Data BH'!K$4)-COLUMN('Data BH'!$B$4))*7,500,1),MATCH($A87,OFFSET('Raw data BH'!$B$4,0,(COLUMN('Data BH'!K$4)-COLUMN('Data BH'!$B$4))*7,500,1),0))</f>
        <v>#N/A</v>
      </c>
      <c r="L87" s="62" t="e">
        <f ca="1">INDEX(OFFSET('Raw data BH'!$G$4,0,(COLUMN('Data BH'!L$4)-COLUMN('Data BH'!$B$4))*7,500,1),MATCH($A87,OFFSET('Raw data BH'!$B$4,0,(COLUMN('Data BH'!L$4)-COLUMN('Data BH'!$B$4))*7,500,1),0))</f>
        <v>#N/A</v>
      </c>
      <c r="M87" s="62">
        <f ca="1">INDEX(OFFSET('Raw data BH'!$G$4,0,(COLUMN('Data BH'!M$4)-COLUMN('Data BH'!$B$4))*7,500,1),MATCH($A87,OFFSET('Raw data BH'!$B$4,0,(COLUMN('Data BH'!M$4)-COLUMN('Data BH'!$B$4))*7,500,1),0))</f>
        <v>1.873402</v>
      </c>
      <c r="N87" s="62" t="e">
        <f ca="1">INDEX(OFFSET('Raw data BH'!$G$4,0,(COLUMN('Data BH'!N$4)-COLUMN('Data BH'!$B$4))*7,500,1),MATCH($A87,OFFSET('Raw data BH'!$B$4,0,(COLUMN('Data BH'!N$4)-COLUMN('Data BH'!$B$4))*7,500,1),0))</f>
        <v>#N/A</v>
      </c>
      <c r="O87" s="62" t="e">
        <f ca="1">INDEX(OFFSET('Raw data BH'!$G$4,0,(COLUMN('Data BH'!O$4)-COLUMN('Data BH'!$B$4))*7,500,1),MATCH($A87,OFFSET('Raw data BH'!$B$4,0,(COLUMN('Data BH'!O$4)-COLUMN('Data BH'!$B$4))*7,500,1),0))</f>
        <v>#N/A</v>
      </c>
      <c r="P87" s="62"/>
      <c r="R87" s="60">
        <f t="shared" ca="1" si="17"/>
        <v>-1.4561250716910612E-2</v>
      </c>
      <c r="S87" s="60">
        <f t="shared" ca="1" si="18"/>
        <v>-8.026720815675914E-2</v>
      </c>
      <c r="T87" s="60">
        <f t="shared" ca="1" si="19"/>
        <v>0</v>
      </c>
      <c r="U87" s="60">
        <f t="shared" ca="1" si="20"/>
        <v>4.127579423413863E-2</v>
      </c>
      <c r="V87" s="60" t="str">
        <f t="shared" ca="1" si="21"/>
        <v/>
      </c>
      <c r="W87" s="60" t="str">
        <f t="shared" ca="1" si="22"/>
        <v/>
      </c>
      <c r="X87" s="60">
        <f t="shared" ca="1" si="23"/>
        <v>-2.082791336114731E-2</v>
      </c>
      <c r="Y87" s="60">
        <f t="shared" ca="1" si="24"/>
        <v>-3.517565844435655E-2</v>
      </c>
      <c r="Z87" s="60" t="str">
        <f t="shared" ca="1" si="25"/>
        <v/>
      </c>
      <c r="AA87" s="60" t="str">
        <f t="shared" ca="1" si="26"/>
        <v/>
      </c>
      <c r="AB87" s="60" t="str">
        <f t="shared" ca="1" si="27"/>
        <v/>
      </c>
      <c r="AC87" s="60">
        <f t="shared" ca="1" si="28"/>
        <v>-0.13322799817706943</v>
      </c>
      <c r="AD87" s="60" t="str">
        <f t="shared" ca="1" si="29"/>
        <v/>
      </c>
      <c r="AE87" s="60" t="str">
        <f t="shared" ca="1" si="30"/>
        <v/>
      </c>
      <c r="AF87" s="60" t="str">
        <f t="shared" si="31"/>
        <v/>
      </c>
      <c r="AG87" s="61">
        <v>5.5599999999999997E-2</v>
      </c>
    </row>
    <row r="88" spans="1:33" ht="16" hidden="1" outlineLevel="1" x14ac:dyDescent="0.2">
      <c r="A88" s="74">
        <v>33573</v>
      </c>
      <c r="B88" s="62">
        <f ca="1">INDEX(OFFSET('Raw data BH'!$G$4,0,(COLUMN('Data BH'!B$4)-COLUMN('Data BH'!$B$4))*7,500,1),MATCH($A88,OFFSET('Raw data BH'!$B$4,0,(COLUMN('Data BH'!B$4)-COLUMN('Data BH'!$B$4))*7,500,1),0))</f>
        <v>0.41325800000000001</v>
      </c>
      <c r="C88" s="62">
        <f ca="1">INDEX(OFFSET('Raw data BH'!$G$4,0,(COLUMN('Data BH'!C$4)-COLUMN('Data BH'!$B$4))*7,500,1),MATCH($A88,OFFSET('Raw data BH'!$B$4,0,(COLUMN('Data BH'!C$4)-COLUMN('Data BH'!$B$4))*7,500,1),0))</f>
        <v>4.5237480000000003</v>
      </c>
      <c r="D88" s="62">
        <f ca="1">INDEX(OFFSET('Raw data BH'!$G$4,0,(COLUMN('Data BH'!D$4)-COLUMN('Data BH'!$B$4))*7,500,1),MATCH($A88,OFFSET('Raw data BH'!$B$4,0,(COLUMN('Data BH'!D$4)-COLUMN('Data BH'!$B$4))*7,500,1),0))</f>
        <v>3.2444269999999999</v>
      </c>
      <c r="E88" s="62">
        <f ca="1">INDEX(OFFSET('Raw data BH'!$G$4,0,(COLUMN('Data BH'!E$4)-COLUMN('Data BH'!$B$4))*7,500,1),MATCH($A88,OFFSET('Raw data BH'!$B$4,0,(COLUMN('Data BH'!E$4)-COLUMN('Data BH'!$B$4))*7,500,1),0))</f>
        <v>5.0567989999999998</v>
      </c>
      <c r="F88" s="62" t="e">
        <f ca="1">INDEX(OFFSET('Raw data BH'!$G$4,0,(COLUMN('Data BH'!F$4)-COLUMN('Data BH'!$B$4))*7,500,1),MATCH($A88,OFFSET('Raw data BH'!$B$4,0,(COLUMN('Data BH'!F$4)-COLUMN('Data BH'!$B$4))*7,500,1),0))</f>
        <v>#N/A</v>
      </c>
      <c r="G88" s="62" t="e">
        <f ca="1">INDEX(OFFSET('Raw data BH'!$G$4,0,(COLUMN('Data BH'!G$4)-COLUMN('Data BH'!$B$4))*7,500,1),MATCH($A88,OFFSET('Raw data BH'!$B$4,0,(COLUMN('Data BH'!G$4)-COLUMN('Data BH'!$B$4))*7,500,1),0))</f>
        <v>#N/A</v>
      </c>
      <c r="H88" s="62">
        <f ca="1">INDEX(OFFSET('Raw data BH'!$G$4,0,(COLUMN('Data BH'!H$4)-COLUMN('Data BH'!$B$4))*7,500,1),MATCH($A88,OFFSET('Raw data BH'!$B$4,0,(COLUMN('Data BH'!H$4)-COLUMN('Data BH'!$B$4))*7,500,1),0))</f>
        <v>5.8832719999999998</v>
      </c>
      <c r="I88" s="62">
        <f ca="1">INDEX(OFFSET('Raw data BH'!$G$4,0,(COLUMN('Data BH'!I$4)-COLUMN('Data BH'!$B$4))*7,500,1),MATCH($A88,OFFSET('Raw data BH'!$B$4,0,(COLUMN('Data BH'!I$4)-COLUMN('Data BH'!$B$4))*7,500,1),0))</f>
        <v>1.1428640000000001</v>
      </c>
      <c r="J88" s="62" t="e">
        <f ca="1">INDEX(OFFSET('Raw data BH'!$G$4,0,(COLUMN('Data BH'!J$4)-COLUMN('Data BH'!$B$4))*7,500,1),MATCH($A88,OFFSET('Raw data BH'!$B$4,0,(COLUMN('Data BH'!J$4)-COLUMN('Data BH'!$B$4))*7,500,1),0))</f>
        <v>#N/A</v>
      </c>
      <c r="K88" s="62" t="e">
        <f ca="1">INDEX(OFFSET('Raw data BH'!$G$4,0,(COLUMN('Data BH'!K$4)-COLUMN('Data BH'!$B$4))*7,500,1),MATCH($A88,OFFSET('Raw data BH'!$B$4,0,(COLUMN('Data BH'!K$4)-COLUMN('Data BH'!$B$4))*7,500,1),0))</f>
        <v>#N/A</v>
      </c>
      <c r="L88" s="62" t="e">
        <f ca="1">INDEX(OFFSET('Raw data BH'!$G$4,0,(COLUMN('Data BH'!L$4)-COLUMN('Data BH'!$B$4))*7,500,1),MATCH($A88,OFFSET('Raw data BH'!$B$4,0,(COLUMN('Data BH'!L$4)-COLUMN('Data BH'!$B$4))*7,500,1),0))</f>
        <v>#N/A</v>
      </c>
      <c r="M88" s="62">
        <f ca="1">INDEX(OFFSET('Raw data BH'!$G$4,0,(COLUMN('Data BH'!M$4)-COLUMN('Data BH'!$B$4))*7,500,1),MATCH($A88,OFFSET('Raw data BH'!$B$4,0,(COLUMN('Data BH'!M$4)-COLUMN('Data BH'!$B$4))*7,500,1),0))</f>
        <v>2.0474779999999999</v>
      </c>
      <c r="N88" s="62" t="e">
        <f ca="1">INDEX(OFFSET('Raw data BH'!$G$4,0,(COLUMN('Data BH'!N$4)-COLUMN('Data BH'!$B$4))*7,500,1),MATCH($A88,OFFSET('Raw data BH'!$B$4,0,(COLUMN('Data BH'!N$4)-COLUMN('Data BH'!$B$4))*7,500,1),0))</f>
        <v>#N/A</v>
      </c>
      <c r="O88" s="62" t="e">
        <f ca="1">INDEX(OFFSET('Raw data BH'!$G$4,0,(COLUMN('Data BH'!O$4)-COLUMN('Data BH'!$B$4))*7,500,1),MATCH($A88,OFFSET('Raw data BH'!$B$4,0,(COLUMN('Data BH'!O$4)-COLUMN('Data BH'!$B$4))*7,500,1),0))</f>
        <v>#N/A</v>
      </c>
      <c r="P88" s="62"/>
      <c r="R88" s="60">
        <f t="shared" ca="1" si="17"/>
        <v>0.11350678464804975</v>
      </c>
      <c r="S88" s="60">
        <f t="shared" ca="1" si="18"/>
        <v>0.18181749307498407</v>
      </c>
      <c r="T88" s="60">
        <f t="shared" ca="1" si="19"/>
        <v>7.8946615799233122E-2</v>
      </c>
      <c r="U88" s="60">
        <f t="shared" ca="1" si="20"/>
        <v>0.16080909566920898</v>
      </c>
      <c r="V88" s="60" t="str">
        <f t="shared" ca="1" si="21"/>
        <v/>
      </c>
      <c r="W88" s="60" t="str">
        <f t="shared" ca="1" si="22"/>
        <v/>
      </c>
      <c r="X88" s="60">
        <f t="shared" ca="1" si="23"/>
        <v>6.3361331657964426E-2</v>
      </c>
      <c r="Y88" s="60">
        <f t="shared" ca="1" si="24"/>
        <v>4.1666134986100278E-2</v>
      </c>
      <c r="Z88" s="60" t="str">
        <f t="shared" ca="1" si="25"/>
        <v/>
      </c>
      <c r="AA88" s="60" t="str">
        <f t="shared" ca="1" si="26"/>
        <v/>
      </c>
      <c r="AB88" s="60" t="str">
        <f t="shared" ca="1" si="27"/>
        <v/>
      </c>
      <c r="AC88" s="60">
        <f t="shared" ca="1" si="28"/>
        <v>9.291972571823881E-2</v>
      </c>
      <c r="AD88" s="60" t="str">
        <f t="shared" ca="1" si="29"/>
        <v/>
      </c>
      <c r="AE88" s="60" t="str">
        <f t="shared" ca="1" si="30"/>
        <v/>
      </c>
      <c r="AF88" s="60" t="str">
        <f t="shared" si="31"/>
        <v/>
      </c>
      <c r="AG88" s="61">
        <v>5.0300000000000004E-2</v>
      </c>
    </row>
    <row r="89" spans="1:33" ht="16" hidden="1" outlineLevel="1" x14ac:dyDescent="0.2">
      <c r="A89" s="74">
        <v>33604</v>
      </c>
      <c r="B89" s="62">
        <f ca="1">INDEX(OFFSET('Raw data BH'!$G$4,0,(COLUMN('Data BH'!B$4)-COLUMN('Data BH'!$B$4))*7,500,1),MATCH($A89,OFFSET('Raw data BH'!$B$4,0,(COLUMN('Data BH'!B$4)-COLUMN('Data BH'!$B$4))*7,500,1),0))</f>
        <v>0.47465200000000002</v>
      </c>
      <c r="C89" s="62">
        <f ca="1">INDEX(OFFSET('Raw data BH'!$G$4,0,(COLUMN('Data BH'!C$4)-COLUMN('Data BH'!$B$4))*7,500,1),MATCH($A89,OFFSET('Raw data BH'!$B$4,0,(COLUMN('Data BH'!C$4)-COLUMN('Data BH'!$B$4))*7,500,1),0))</f>
        <v>4.9388040000000002</v>
      </c>
      <c r="D89" s="62">
        <f ca="1">INDEX(OFFSET('Raw data BH'!$G$4,0,(COLUMN('Data BH'!D$4)-COLUMN('Data BH'!$B$4))*7,500,1),MATCH($A89,OFFSET('Raw data BH'!$B$4,0,(COLUMN('Data BH'!D$4)-COLUMN('Data BH'!$B$4))*7,500,1),0))</f>
        <v>3.304017</v>
      </c>
      <c r="E89" s="62">
        <f ca="1">INDEX(OFFSET('Raw data BH'!$G$4,0,(COLUMN('Data BH'!E$4)-COLUMN('Data BH'!$B$4))*7,500,1),MATCH($A89,OFFSET('Raw data BH'!$B$4,0,(COLUMN('Data BH'!E$4)-COLUMN('Data BH'!$B$4))*7,500,1),0))</f>
        <v>4.8835139999999999</v>
      </c>
      <c r="F89" s="62" t="e">
        <f ca="1">INDEX(OFFSET('Raw data BH'!$G$4,0,(COLUMN('Data BH'!F$4)-COLUMN('Data BH'!$B$4))*7,500,1),MATCH($A89,OFFSET('Raw data BH'!$B$4,0,(COLUMN('Data BH'!F$4)-COLUMN('Data BH'!$B$4))*7,500,1),0))</f>
        <v>#N/A</v>
      </c>
      <c r="G89" s="62" t="e">
        <f ca="1">INDEX(OFFSET('Raw data BH'!$G$4,0,(COLUMN('Data BH'!G$4)-COLUMN('Data BH'!$B$4))*7,500,1),MATCH($A89,OFFSET('Raw data BH'!$B$4,0,(COLUMN('Data BH'!G$4)-COLUMN('Data BH'!$B$4))*7,500,1),0))</f>
        <v>#N/A</v>
      </c>
      <c r="H89" s="62">
        <f ca="1">INDEX(OFFSET('Raw data BH'!$G$4,0,(COLUMN('Data BH'!H$4)-COLUMN('Data BH'!$B$4))*7,500,1),MATCH($A89,OFFSET('Raw data BH'!$B$4,0,(COLUMN('Data BH'!H$4)-COLUMN('Data BH'!$B$4))*7,500,1),0))</f>
        <v>5.6241630000000002</v>
      </c>
      <c r="I89" s="62">
        <f ca="1">INDEX(OFFSET('Raw data BH'!$G$4,0,(COLUMN('Data BH'!I$4)-COLUMN('Data BH'!$B$4))*7,500,1),MATCH($A89,OFFSET('Raw data BH'!$B$4,0,(COLUMN('Data BH'!I$4)-COLUMN('Data BH'!$B$4))*7,500,1),0))</f>
        <v>1.1544080000000001</v>
      </c>
      <c r="J89" s="62" t="e">
        <f ca="1">INDEX(OFFSET('Raw data BH'!$G$4,0,(COLUMN('Data BH'!J$4)-COLUMN('Data BH'!$B$4))*7,500,1),MATCH($A89,OFFSET('Raw data BH'!$B$4,0,(COLUMN('Data BH'!J$4)-COLUMN('Data BH'!$B$4))*7,500,1),0))</f>
        <v>#N/A</v>
      </c>
      <c r="K89" s="62" t="e">
        <f ca="1">INDEX(OFFSET('Raw data BH'!$G$4,0,(COLUMN('Data BH'!K$4)-COLUMN('Data BH'!$B$4))*7,500,1),MATCH($A89,OFFSET('Raw data BH'!$B$4,0,(COLUMN('Data BH'!K$4)-COLUMN('Data BH'!$B$4))*7,500,1),0))</f>
        <v>#N/A</v>
      </c>
      <c r="L89" s="62" t="e">
        <f ca="1">INDEX(OFFSET('Raw data BH'!$G$4,0,(COLUMN('Data BH'!L$4)-COLUMN('Data BH'!$B$4))*7,500,1),MATCH($A89,OFFSET('Raw data BH'!$B$4,0,(COLUMN('Data BH'!L$4)-COLUMN('Data BH'!$B$4))*7,500,1),0))</f>
        <v>#N/A</v>
      </c>
      <c r="M89" s="62">
        <f ca="1">INDEX(OFFSET('Raw data BH'!$G$4,0,(COLUMN('Data BH'!M$4)-COLUMN('Data BH'!$B$4))*7,500,1),MATCH($A89,OFFSET('Raw data BH'!$B$4,0,(COLUMN('Data BH'!M$4)-COLUMN('Data BH'!$B$4))*7,500,1),0))</f>
        <v>2.4122110000000001</v>
      </c>
      <c r="N89" s="62" t="e">
        <f ca="1">INDEX(OFFSET('Raw data BH'!$G$4,0,(COLUMN('Data BH'!N$4)-COLUMN('Data BH'!$B$4))*7,500,1),MATCH($A89,OFFSET('Raw data BH'!$B$4,0,(COLUMN('Data BH'!N$4)-COLUMN('Data BH'!$B$4))*7,500,1),0))</f>
        <v>#N/A</v>
      </c>
      <c r="O89" s="62" t="e">
        <f ca="1">INDEX(OFFSET('Raw data BH'!$G$4,0,(COLUMN('Data BH'!O$4)-COLUMN('Data BH'!$B$4))*7,500,1),MATCH($A89,OFFSET('Raw data BH'!$B$4,0,(COLUMN('Data BH'!O$4)-COLUMN('Data BH'!$B$4))*7,500,1),0))</f>
        <v>#N/A</v>
      </c>
      <c r="P89" s="62"/>
      <c r="R89" s="60">
        <f t="shared" ca="1" si="17"/>
        <v>0.14856094739847747</v>
      </c>
      <c r="S89" s="60">
        <f t="shared" ca="1" si="18"/>
        <v>9.1750468859008061E-2</v>
      </c>
      <c r="T89" s="60">
        <f t="shared" ca="1" si="19"/>
        <v>1.8366879575345774E-2</v>
      </c>
      <c r="U89" s="60">
        <f t="shared" ca="1" si="20"/>
        <v>-3.4267725491956447E-2</v>
      </c>
      <c r="V89" s="60" t="str">
        <f t="shared" ca="1" si="21"/>
        <v/>
      </c>
      <c r="W89" s="60" t="str">
        <f t="shared" ca="1" si="22"/>
        <v/>
      </c>
      <c r="X89" s="60">
        <f t="shared" ca="1" si="23"/>
        <v>-4.4041648932770627E-2</v>
      </c>
      <c r="Y89" s="60">
        <f t="shared" ca="1" si="24"/>
        <v>1.0100939394363628E-2</v>
      </c>
      <c r="Z89" s="60" t="str">
        <f t="shared" ca="1" si="25"/>
        <v/>
      </c>
      <c r="AA89" s="60" t="str">
        <f t="shared" ca="1" si="26"/>
        <v/>
      </c>
      <c r="AB89" s="60" t="str">
        <f t="shared" ca="1" si="27"/>
        <v/>
      </c>
      <c r="AC89" s="60">
        <f t="shared" ca="1" si="28"/>
        <v>0.17813768939153451</v>
      </c>
      <c r="AD89" s="60" t="str">
        <f t="shared" ca="1" si="29"/>
        <v/>
      </c>
      <c r="AE89" s="60" t="str">
        <f t="shared" ca="1" si="30"/>
        <v/>
      </c>
      <c r="AF89" s="60" t="str">
        <f t="shared" si="31"/>
        <v/>
      </c>
      <c r="AG89" s="61">
        <v>4.9599999999999998E-2</v>
      </c>
    </row>
    <row r="90" spans="1:33" ht="16" hidden="1" outlineLevel="1" x14ac:dyDescent="0.2">
      <c r="A90" s="74">
        <v>33635</v>
      </c>
      <c r="B90" s="62">
        <f ca="1">INDEX(OFFSET('Raw data BH'!$G$4,0,(COLUMN('Data BH'!B$4)-COLUMN('Data BH'!$B$4))*7,500,1),MATCH($A90,OFFSET('Raw data BH'!$B$4,0,(COLUMN('Data BH'!B$4)-COLUMN('Data BH'!$B$4))*7,500,1),0))</f>
        <v>0.494811</v>
      </c>
      <c r="C90" s="62">
        <f ca="1">INDEX(OFFSET('Raw data BH'!$G$4,0,(COLUMN('Data BH'!C$4)-COLUMN('Data BH'!$B$4))*7,500,1),MATCH($A90,OFFSET('Raw data BH'!$B$4,0,(COLUMN('Data BH'!C$4)-COLUMN('Data BH'!$B$4))*7,500,1),0))</f>
        <v>5.3468580000000001</v>
      </c>
      <c r="D90" s="62">
        <f ca="1">INDEX(OFFSET('Raw data BH'!$G$4,0,(COLUMN('Data BH'!D$4)-COLUMN('Data BH'!$B$4))*7,500,1),MATCH($A90,OFFSET('Raw data BH'!$B$4,0,(COLUMN('Data BH'!D$4)-COLUMN('Data BH'!$B$4))*7,500,1),0))</f>
        <v>3.3640910000000002</v>
      </c>
      <c r="E90" s="62">
        <f ca="1">INDEX(OFFSET('Raw data BH'!$G$4,0,(COLUMN('Data BH'!E$4)-COLUMN('Data BH'!$B$4))*7,500,1),MATCH($A90,OFFSET('Raw data BH'!$B$4,0,(COLUMN('Data BH'!E$4)-COLUMN('Data BH'!$B$4))*7,500,1),0))</f>
        <v>5.1513159999999996</v>
      </c>
      <c r="F90" s="62" t="e">
        <f ca="1">INDEX(OFFSET('Raw data BH'!$G$4,0,(COLUMN('Data BH'!F$4)-COLUMN('Data BH'!$B$4))*7,500,1),MATCH($A90,OFFSET('Raw data BH'!$B$4,0,(COLUMN('Data BH'!F$4)-COLUMN('Data BH'!$B$4))*7,500,1),0))</f>
        <v>#N/A</v>
      </c>
      <c r="G90" s="62" t="e">
        <f ca="1">INDEX(OFFSET('Raw data BH'!$G$4,0,(COLUMN('Data BH'!G$4)-COLUMN('Data BH'!$B$4))*7,500,1),MATCH($A90,OFFSET('Raw data BH'!$B$4,0,(COLUMN('Data BH'!G$4)-COLUMN('Data BH'!$B$4))*7,500,1),0))</f>
        <v>#N/A</v>
      </c>
      <c r="H90" s="62">
        <f ca="1">INDEX(OFFSET('Raw data BH'!$G$4,0,(COLUMN('Data BH'!H$4)-COLUMN('Data BH'!$B$4))*7,500,1),MATCH($A90,OFFSET('Raw data BH'!$B$4,0,(COLUMN('Data BH'!H$4)-COLUMN('Data BH'!$B$4))*7,500,1),0))</f>
        <v>5.3738929999999998</v>
      </c>
      <c r="I90" s="62">
        <f ca="1">INDEX(OFFSET('Raw data BH'!$G$4,0,(COLUMN('Data BH'!I$4)-COLUMN('Data BH'!$B$4))*7,500,1),MATCH($A90,OFFSET('Raw data BH'!$B$4,0,(COLUMN('Data BH'!I$4)-COLUMN('Data BH'!$B$4))*7,500,1),0))</f>
        <v>1.292937</v>
      </c>
      <c r="J90" s="62" t="e">
        <f ca="1">INDEX(OFFSET('Raw data BH'!$G$4,0,(COLUMN('Data BH'!J$4)-COLUMN('Data BH'!$B$4))*7,500,1),MATCH($A90,OFFSET('Raw data BH'!$B$4,0,(COLUMN('Data BH'!J$4)-COLUMN('Data BH'!$B$4))*7,500,1),0))</f>
        <v>#N/A</v>
      </c>
      <c r="K90" s="62" t="e">
        <f ca="1">INDEX(OFFSET('Raw data BH'!$G$4,0,(COLUMN('Data BH'!K$4)-COLUMN('Data BH'!$B$4))*7,500,1),MATCH($A90,OFFSET('Raw data BH'!$B$4,0,(COLUMN('Data BH'!K$4)-COLUMN('Data BH'!$B$4))*7,500,1),0))</f>
        <v>#N/A</v>
      </c>
      <c r="L90" s="62" t="e">
        <f ca="1">INDEX(OFFSET('Raw data BH'!$G$4,0,(COLUMN('Data BH'!L$4)-COLUMN('Data BH'!$B$4))*7,500,1),MATCH($A90,OFFSET('Raw data BH'!$B$4,0,(COLUMN('Data BH'!L$4)-COLUMN('Data BH'!$B$4))*7,500,1),0))</f>
        <v>#N/A</v>
      </c>
      <c r="M90" s="62">
        <f ca="1">INDEX(OFFSET('Raw data BH'!$G$4,0,(COLUMN('Data BH'!M$4)-COLUMN('Data BH'!$B$4))*7,500,1),MATCH($A90,OFFSET('Raw data BH'!$B$4,0,(COLUMN('Data BH'!M$4)-COLUMN('Data BH'!$B$4))*7,500,1),0))</f>
        <v>2.70479</v>
      </c>
      <c r="N90" s="62" t="e">
        <f ca="1">INDEX(OFFSET('Raw data BH'!$G$4,0,(COLUMN('Data BH'!N$4)-COLUMN('Data BH'!$B$4))*7,500,1),MATCH($A90,OFFSET('Raw data BH'!$B$4,0,(COLUMN('Data BH'!N$4)-COLUMN('Data BH'!$B$4))*7,500,1),0))</f>
        <v>#N/A</v>
      </c>
      <c r="O90" s="62" t="e">
        <f ca="1">INDEX(OFFSET('Raw data BH'!$G$4,0,(COLUMN('Data BH'!O$4)-COLUMN('Data BH'!$B$4))*7,500,1),MATCH($A90,OFFSET('Raw data BH'!$B$4,0,(COLUMN('Data BH'!O$4)-COLUMN('Data BH'!$B$4))*7,500,1),0))</f>
        <v>#N/A</v>
      </c>
      <c r="P90" s="62"/>
      <c r="R90" s="60">
        <f t="shared" ca="1" si="17"/>
        <v>4.2471115680540628E-2</v>
      </c>
      <c r="S90" s="60">
        <f t="shared" ca="1" si="18"/>
        <v>8.2622027519213104E-2</v>
      </c>
      <c r="T90" s="60">
        <f t="shared" ca="1" si="19"/>
        <v>1.8182109837812543E-2</v>
      </c>
      <c r="U90" s="60">
        <f t="shared" ca="1" si="20"/>
        <v>5.4837971182226442E-2</v>
      </c>
      <c r="V90" s="60" t="str">
        <f t="shared" ca="1" si="21"/>
        <v/>
      </c>
      <c r="W90" s="60" t="str">
        <f t="shared" ca="1" si="22"/>
        <v/>
      </c>
      <c r="X90" s="60">
        <f t="shared" ca="1" si="23"/>
        <v>-4.4499065905451274E-2</v>
      </c>
      <c r="Y90" s="60">
        <f t="shared" ca="1" si="24"/>
        <v>0.12000003464979447</v>
      </c>
      <c r="Z90" s="60" t="str">
        <f t="shared" ca="1" si="25"/>
        <v/>
      </c>
      <c r="AA90" s="60" t="str">
        <f t="shared" ca="1" si="26"/>
        <v/>
      </c>
      <c r="AB90" s="60" t="str">
        <f t="shared" ca="1" si="27"/>
        <v/>
      </c>
      <c r="AC90" s="60">
        <f t="shared" ca="1" si="28"/>
        <v>0.12129079918796482</v>
      </c>
      <c r="AD90" s="60" t="str">
        <f t="shared" ca="1" si="29"/>
        <v/>
      </c>
      <c r="AE90" s="60" t="str">
        <f t="shared" ca="1" si="30"/>
        <v/>
      </c>
      <c r="AF90" s="60" t="str">
        <f t="shared" si="31"/>
        <v/>
      </c>
      <c r="AG90" s="61">
        <v>5.21E-2</v>
      </c>
    </row>
    <row r="91" spans="1:33" ht="16" hidden="1" outlineLevel="1" x14ac:dyDescent="0.2">
      <c r="A91" s="74">
        <v>33664</v>
      </c>
      <c r="B91" s="62">
        <f ca="1">INDEX(OFFSET('Raw data BH'!$G$4,0,(COLUMN('Data BH'!B$4)-COLUMN('Data BH'!$B$4))*7,500,1),MATCH($A91,OFFSET('Raw data BH'!$B$4,0,(COLUMN('Data BH'!B$4)-COLUMN('Data BH'!$B$4))*7,500,1),0))</f>
        <v>0.42780200000000002</v>
      </c>
      <c r="C91" s="62">
        <f ca="1">INDEX(OFFSET('Raw data BH'!$G$4,0,(COLUMN('Data BH'!C$4)-COLUMN('Data BH'!$B$4))*7,500,1),MATCH($A91,OFFSET('Raw data BH'!$B$4,0,(COLUMN('Data BH'!C$4)-COLUMN('Data BH'!$B$4))*7,500,1),0))</f>
        <v>5.1217240000000004</v>
      </c>
      <c r="D91" s="62">
        <f ca="1">INDEX(OFFSET('Raw data BH'!$G$4,0,(COLUMN('Data BH'!D$4)-COLUMN('Data BH'!$B$4))*7,500,1),MATCH($A91,OFFSET('Raw data BH'!$B$4,0,(COLUMN('Data BH'!D$4)-COLUMN('Data BH'!$B$4))*7,500,1),0))</f>
        <v>3.6644580000000002</v>
      </c>
      <c r="E91" s="62">
        <f ca="1">INDEX(OFFSET('Raw data BH'!$G$4,0,(COLUMN('Data BH'!E$4)-COLUMN('Data BH'!$B$4))*7,500,1),MATCH($A91,OFFSET('Raw data BH'!$B$4,0,(COLUMN('Data BH'!E$4)-COLUMN('Data BH'!$B$4))*7,500,1),0))</f>
        <v>5.1513159999999996</v>
      </c>
      <c r="F91" s="62" t="e">
        <f ca="1">INDEX(OFFSET('Raw data BH'!$G$4,0,(COLUMN('Data BH'!F$4)-COLUMN('Data BH'!$B$4))*7,500,1),MATCH($A91,OFFSET('Raw data BH'!$B$4,0,(COLUMN('Data BH'!F$4)-COLUMN('Data BH'!$B$4))*7,500,1),0))</f>
        <v>#N/A</v>
      </c>
      <c r="G91" s="62" t="e">
        <f ca="1">INDEX(OFFSET('Raw data BH'!$G$4,0,(COLUMN('Data BH'!G$4)-COLUMN('Data BH'!$B$4))*7,500,1),MATCH($A91,OFFSET('Raw data BH'!$B$4,0,(COLUMN('Data BH'!G$4)-COLUMN('Data BH'!$B$4))*7,500,1),0))</f>
        <v>#N/A</v>
      </c>
      <c r="H91" s="62">
        <f ca="1">INDEX(OFFSET('Raw data BH'!$G$4,0,(COLUMN('Data BH'!H$4)-COLUMN('Data BH'!$B$4))*7,500,1),MATCH($A91,OFFSET('Raw data BH'!$B$4,0,(COLUMN('Data BH'!H$4)-COLUMN('Data BH'!$B$4))*7,500,1),0))</f>
        <v>5.1268200000000004</v>
      </c>
      <c r="I91" s="62">
        <f ca="1">INDEX(OFFSET('Raw data BH'!$G$4,0,(COLUMN('Data BH'!I$4)-COLUMN('Data BH'!$B$4))*7,500,1),MATCH($A91,OFFSET('Raw data BH'!$B$4,0,(COLUMN('Data BH'!I$4)-COLUMN('Data BH'!$B$4))*7,500,1),0))</f>
        <v>1.292937</v>
      </c>
      <c r="J91" s="62" t="e">
        <f ca="1">INDEX(OFFSET('Raw data BH'!$G$4,0,(COLUMN('Data BH'!J$4)-COLUMN('Data BH'!$B$4))*7,500,1),MATCH($A91,OFFSET('Raw data BH'!$B$4,0,(COLUMN('Data BH'!J$4)-COLUMN('Data BH'!$B$4))*7,500,1),0))</f>
        <v>#N/A</v>
      </c>
      <c r="K91" s="62" t="e">
        <f ca="1">INDEX(OFFSET('Raw data BH'!$G$4,0,(COLUMN('Data BH'!K$4)-COLUMN('Data BH'!$B$4))*7,500,1),MATCH($A91,OFFSET('Raw data BH'!$B$4,0,(COLUMN('Data BH'!K$4)-COLUMN('Data BH'!$B$4))*7,500,1),0))</f>
        <v>#N/A</v>
      </c>
      <c r="L91" s="62" t="e">
        <f ca="1">INDEX(OFFSET('Raw data BH'!$G$4,0,(COLUMN('Data BH'!L$4)-COLUMN('Data BH'!$B$4))*7,500,1),MATCH($A91,OFFSET('Raw data BH'!$B$4,0,(COLUMN('Data BH'!L$4)-COLUMN('Data BH'!$B$4))*7,500,1),0))</f>
        <v>#N/A</v>
      </c>
      <c r="M91" s="62">
        <f ca="1">INDEX(OFFSET('Raw data BH'!$G$4,0,(COLUMN('Data BH'!M$4)-COLUMN('Data BH'!$B$4))*7,500,1),MATCH($A91,OFFSET('Raw data BH'!$B$4,0,(COLUMN('Data BH'!M$4)-COLUMN('Data BH'!$B$4))*7,500,1),0))</f>
        <v>2.7885300000000002</v>
      </c>
      <c r="N91" s="62" t="e">
        <f ca="1">INDEX(OFFSET('Raw data BH'!$G$4,0,(COLUMN('Data BH'!N$4)-COLUMN('Data BH'!$B$4))*7,500,1),MATCH($A91,OFFSET('Raw data BH'!$B$4,0,(COLUMN('Data BH'!N$4)-COLUMN('Data BH'!$B$4))*7,500,1),0))</f>
        <v>#N/A</v>
      </c>
      <c r="O91" s="62" t="e">
        <f ca="1">INDEX(OFFSET('Raw data BH'!$G$4,0,(COLUMN('Data BH'!O$4)-COLUMN('Data BH'!$B$4))*7,500,1),MATCH($A91,OFFSET('Raw data BH'!$B$4,0,(COLUMN('Data BH'!O$4)-COLUMN('Data BH'!$B$4))*7,500,1),0))</f>
        <v>#N/A</v>
      </c>
      <c r="P91" s="62"/>
      <c r="R91" s="60">
        <f t="shared" ca="1" si="17"/>
        <v>-0.13542342429735799</v>
      </c>
      <c r="S91" s="60">
        <f t="shared" ca="1" si="18"/>
        <v>-4.2105849828067199E-2</v>
      </c>
      <c r="T91" s="60">
        <f t="shared" ca="1" si="19"/>
        <v>8.9286229177510279E-2</v>
      </c>
      <c r="U91" s="60">
        <f t="shared" ca="1" si="20"/>
        <v>0</v>
      </c>
      <c r="V91" s="60" t="str">
        <f t="shared" ca="1" si="21"/>
        <v/>
      </c>
      <c r="W91" s="60" t="str">
        <f t="shared" ca="1" si="22"/>
        <v/>
      </c>
      <c r="X91" s="60">
        <f t="shared" ca="1" si="23"/>
        <v>-4.5976538795990063E-2</v>
      </c>
      <c r="Y91" s="60">
        <f t="shared" ca="1" si="24"/>
        <v>0</v>
      </c>
      <c r="Z91" s="60" t="str">
        <f t="shared" ca="1" si="25"/>
        <v/>
      </c>
      <c r="AA91" s="60" t="str">
        <f t="shared" ca="1" si="26"/>
        <v/>
      </c>
      <c r="AB91" s="60" t="str">
        <f t="shared" ca="1" si="27"/>
        <v/>
      </c>
      <c r="AC91" s="60">
        <f t="shared" ca="1" si="28"/>
        <v>3.0959889677202312E-2</v>
      </c>
      <c r="AD91" s="60" t="str">
        <f t="shared" ca="1" si="29"/>
        <v/>
      </c>
      <c r="AE91" s="60" t="str">
        <f t="shared" ca="1" si="30"/>
        <v/>
      </c>
      <c r="AF91" s="60" t="str">
        <f t="shared" si="31"/>
        <v/>
      </c>
      <c r="AG91" s="61">
        <v>5.6900000000000006E-2</v>
      </c>
    </row>
    <row r="92" spans="1:33" ht="16" hidden="1" outlineLevel="1" x14ac:dyDescent="0.2">
      <c r="A92" s="74">
        <v>33695</v>
      </c>
      <c r="B92" s="62">
        <f ca="1">INDEX(OFFSET('Raw data BH'!$G$4,0,(COLUMN('Data BH'!B$4)-COLUMN('Data BH'!$B$4))*7,500,1),MATCH($A92,OFFSET('Raw data BH'!$B$4,0,(COLUMN('Data BH'!B$4)-COLUMN('Data BH'!$B$4))*7,500,1),0))</f>
        <v>0.44157200000000002</v>
      </c>
      <c r="C92" s="62">
        <f ca="1">INDEX(OFFSET('Raw data BH'!$G$4,0,(COLUMN('Data BH'!C$4)-COLUMN('Data BH'!$B$4))*7,500,1),MATCH($A92,OFFSET('Raw data BH'!$B$4,0,(COLUMN('Data BH'!C$4)-COLUMN('Data BH'!$B$4))*7,500,1),0))</f>
        <v>5.4171959999999997</v>
      </c>
      <c r="D92" s="62">
        <f ca="1">INDEX(OFFSET('Raw data BH'!$G$4,0,(COLUMN('Data BH'!D$4)-COLUMN('Data BH'!$B$4))*7,500,1),MATCH($A92,OFFSET('Raw data BH'!$B$4,0,(COLUMN('Data BH'!D$4)-COLUMN('Data BH'!$B$4))*7,500,1),0))</f>
        <v>3.6435629999999999</v>
      </c>
      <c r="E92" s="62">
        <f ca="1">INDEX(OFFSET('Raw data BH'!$G$4,0,(COLUMN('Data BH'!E$4)-COLUMN('Data BH'!$B$4))*7,500,1),MATCH($A92,OFFSET('Raw data BH'!$B$4,0,(COLUMN('Data BH'!E$4)-COLUMN('Data BH'!$B$4))*7,500,1),0))</f>
        <v>5.2487170000000001</v>
      </c>
      <c r="F92" s="62" t="e">
        <f ca="1">INDEX(OFFSET('Raw data BH'!$G$4,0,(COLUMN('Data BH'!F$4)-COLUMN('Data BH'!$B$4))*7,500,1),MATCH($A92,OFFSET('Raw data BH'!$B$4,0,(COLUMN('Data BH'!F$4)-COLUMN('Data BH'!$B$4))*7,500,1),0))</f>
        <v>#N/A</v>
      </c>
      <c r="G92" s="62" t="e">
        <f ca="1">INDEX(OFFSET('Raw data BH'!$G$4,0,(COLUMN('Data BH'!G$4)-COLUMN('Data BH'!$B$4))*7,500,1),MATCH($A92,OFFSET('Raw data BH'!$B$4,0,(COLUMN('Data BH'!G$4)-COLUMN('Data BH'!$B$4))*7,500,1),0))</f>
        <v>#N/A</v>
      </c>
      <c r="H92" s="62">
        <f ca="1">INDEX(OFFSET('Raw data BH'!$G$4,0,(COLUMN('Data BH'!H$4)-COLUMN('Data BH'!$B$4))*7,500,1),MATCH($A92,OFFSET('Raw data BH'!$B$4,0,(COLUMN('Data BH'!H$4)-COLUMN('Data BH'!$B$4))*7,500,1),0))</f>
        <v>5.481992</v>
      </c>
      <c r="I92" s="62">
        <f ca="1">INDEX(OFFSET('Raw data BH'!$G$4,0,(COLUMN('Data BH'!I$4)-COLUMN('Data BH'!$B$4))*7,500,1),MATCH($A92,OFFSET('Raw data BH'!$B$4,0,(COLUMN('Data BH'!I$4)-COLUMN('Data BH'!$B$4))*7,500,1),0))</f>
        <v>1.7005520000000001</v>
      </c>
      <c r="J92" s="62" t="e">
        <f ca="1">INDEX(OFFSET('Raw data BH'!$G$4,0,(COLUMN('Data BH'!J$4)-COLUMN('Data BH'!$B$4))*7,500,1),MATCH($A92,OFFSET('Raw data BH'!$B$4,0,(COLUMN('Data BH'!J$4)-COLUMN('Data BH'!$B$4))*7,500,1),0))</f>
        <v>#N/A</v>
      </c>
      <c r="K92" s="62" t="e">
        <f ca="1">INDEX(OFFSET('Raw data BH'!$G$4,0,(COLUMN('Data BH'!K$4)-COLUMN('Data BH'!$B$4))*7,500,1),MATCH($A92,OFFSET('Raw data BH'!$B$4,0,(COLUMN('Data BH'!K$4)-COLUMN('Data BH'!$B$4))*7,500,1),0))</f>
        <v>#N/A</v>
      </c>
      <c r="L92" s="62" t="e">
        <f ca="1">INDEX(OFFSET('Raw data BH'!$G$4,0,(COLUMN('Data BH'!L$4)-COLUMN('Data BH'!$B$4))*7,500,1),MATCH($A92,OFFSET('Raw data BH'!$B$4,0,(COLUMN('Data BH'!L$4)-COLUMN('Data BH'!$B$4))*7,500,1),0))</f>
        <v>#N/A</v>
      </c>
      <c r="M92" s="62">
        <f ca="1">INDEX(OFFSET('Raw data BH'!$G$4,0,(COLUMN('Data BH'!M$4)-COLUMN('Data BH'!$B$4))*7,500,1),MATCH($A92,OFFSET('Raw data BH'!$B$4,0,(COLUMN('Data BH'!M$4)-COLUMN('Data BH'!$B$4))*7,500,1),0))</f>
        <v>2.6629209999999999</v>
      </c>
      <c r="N92" s="62" t="e">
        <f ca="1">INDEX(OFFSET('Raw data BH'!$G$4,0,(COLUMN('Data BH'!N$4)-COLUMN('Data BH'!$B$4))*7,500,1),MATCH($A92,OFFSET('Raw data BH'!$B$4,0,(COLUMN('Data BH'!N$4)-COLUMN('Data BH'!$B$4))*7,500,1),0))</f>
        <v>#N/A</v>
      </c>
      <c r="O92" s="62" t="e">
        <f ca="1">INDEX(OFFSET('Raw data BH'!$G$4,0,(COLUMN('Data BH'!O$4)-COLUMN('Data BH'!$B$4))*7,500,1),MATCH($A92,OFFSET('Raw data BH'!$B$4,0,(COLUMN('Data BH'!O$4)-COLUMN('Data BH'!$B$4))*7,500,1),0))</f>
        <v>#N/A</v>
      </c>
      <c r="P92" s="62"/>
      <c r="R92" s="60">
        <f t="shared" ca="1" si="17"/>
        <v>3.2187787808378721E-2</v>
      </c>
      <c r="S92" s="60">
        <f t="shared" ca="1" si="18"/>
        <v>5.768994971224517E-2</v>
      </c>
      <c r="T92" s="60">
        <f t="shared" ca="1" si="19"/>
        <v>-5.7020710839094102E-3</v>
      </c>
      <c r="U92" s="60">
        <f t="shared" ca="1" si="20"/>
        <v>1.8907983901589542E-2</v>
      </c>
      <c r="V92" s="60" t="str">
        <f t="shared" ca="1" si="21"/>
        <v/>
      </c>
      <c r="W92" s="60" t="str">
        <f t="shared" ca="1" si="22"/>
        <v/>
      </c>
      <c r="X92" s="60">
        <f t="shared" ca="1" si="23"/>
        <v>6.9277251785707206E-2</v>
      </c>
      <c r="Y92" s="60">
        <f t="shared" ca="1" si="24"/>
        <v>0.31526284730037113</v>
      </c>
      <c r="Z92" s="60" t="str">
        <f t="shared" ca="1" si="25"/>
        <v/>
      </c>
      <c r="AA92" s="60" t="str">
        <f t="shared" ca="1" si="26"/>
        <v/>
      </c>
      <c r="AB92" s="60" t="str">
        <f t="shared" ca="1" si="27"/>
        <v/>
      </c>
      <c r="AC92" s="60">
        <f t="shared" ca="1" si="28"/>
        <v>-4.5044880277422261E-2</v>
      </c>
      <c r="AD92" s="60" t="str">
        <f t="shared" ca="1" si="29"/>
        <v/>
      </c>
      <c r="AE92" s="60" t="str">
        <f t="shared" ca="1" si="30"/>
        <v/>
      </c>
      <c r="AF92" s="60" t="str">
        <f t="shared" si="31"/>
        <v/>
      </c>
      <c r="AG92" s="61">
        <v>5.3399999999999996E-2</v>
      </c>
    </row>
    <row r="93" spans="1:33" ht="16" hidden="1" outlineLevel="1" x14ac:dyDescent="0.2">
      <c r="A93" s="74">
        <v>33725</v>
      </c>
      <c r="B93" s="62">
        <f ca="1">INDEX(OFFSET('Raw data BH'!$G$4,0,(COLUMN('Data BH'!B$4)-COLUMN('Data BH'!$B$4))*7,500,1),MATCH($A93,OFFSET('Raw data BH'!$B$4,0,(COLUMN('Data BH'!B$4)-COLUMN('Data BH'!$B$4))*7,500,1),0))</f>
        <v>0.43881799999999999</v>
      </c>
      <c r="C93" s="62">
        <f ca="1">INDEX(OFFSET('Raw data BH'!$G$4,0,(COLUMN('Data BH'!C$4)-COLUMN('Data BH'!$B$4))*7,500,1),MATCH($A93,OFFSET('Raw data BH'!$B$4,0,(COLUMN('Data BH'!C$4)-COLUMN('Data BH'!$B$4))*7,500,1),0))</f>
        <v>5.2753860000000001</v>
      </c>
      <c r="D93" s="62">
        <f ca="1">INDEX(OFFSET('Raw data BH'!$G$4,0,(COLUMN('Data BH'!D$4)-COLUMN('Data BH'!$B$4))*7,500,1),MATCH($A93,OFFSET('Raw data BH'!$B$4,0,(COLUMN('Data BH'!D$4)-COLUMN('Data BH'!$B$4))*7,500,1),0))</f>
        <v>3.6840449999999998</v>
      </c>
      <c r="E93" s="62">
        <f ca="1">INDEX(OFFSET('Raw data BH'!$G$4,0,(COLUMN('Data BH'!E$4)-COLUMN('Data BH'!$B$4))*7,500,1),MATCH($A93,OFFSET('Raw data BH'!$B$4,0,(COLUMN('Data BH'!E$4)-COLUMN('Data BH'!$B$4))*7,500,1),0))</f>
        <v>5.5649050000000004</v>
      </c>
      <c r="F93" s="62" t="e">
        <f ca="1">INDEX(OFFSET('Raw data BH'!$G$4,0,(COLUMN('Data BH'!F$4)-COLUMN('Data BH'!$B$4))*7,500,1),MATCH($A93,OFFSET('Raw data BH'!$B$4,0,(COLUMN('Data BH'!F$4)-COLUMN('Data BH'!$B$4))*7,500,1),0))</f>
        <v>#N/A</v>
      </c>
      <c r="G93" s="62" t="e">
        <f ca="1">INDEX(OFFSET('Raw data BH'!$G$4,0,(COLUMN('Data BH'!G$4)-COLUMN('Data BH'!$B$4))*7,500,1),MATCH($A93,OFFSET('Raw data BH'!$B$4,0,(COLUMN('Data BH'!G$4)-COLUMN('Data BH'!$B$4))*7,500,1),0))</f>
        <v>#N/A</v>
      </c>
      <c r="H93" s="62">
        <f ca="1">INDEX(OFFSET('Raw data BH'!$G$4,0,(COLUMN('Data BH'!H$4)-COLUMN('Data BH'!$B$4))*7,500,1),MATCH($A93,OFFSET('Raw data BH'!$B$4,0,(COLUMN('Data BH'!H$4)-COLUMN('Data BH'!$B$4))*7,500,1),0))</f>
        <v>5.4128590000000001</v>
      </c>
      <c r="I93" s="62">
        <f ca="1">INDEX(OFFSET('Raw data BH'!$G$4,0,(COLUMN('Data BH'!I$4)-COLUMN('Data BH'!$B$4))*7,500,1),MATCH($A93,OFFSET('Raw data BH'!$B$4,0,(COLUMN('Data BH'!I$4)-COLUMN('Data BH'!$B$4))*7,500,1),0))</f>
        <v>1.7005520000000001</v>
      </c>
      <c r="J93" s="62" t="e">
        <f ca="1">INDEX(OFFSET('Raw data BH'!$G$4,0,(COLUMN('Data BH'!J$4)-COLUMN('Data BH'!$B$4))*7,500,1),MATCH($A93,OFFSET('Raw data BH'!$B$4,0,(COLUMN('Data BH'!J$4)-COLUMN('Data BH'!$B$4))*7,500,1),0))</f>
        <v>#N/A</v>
      </c>
      <c r="K93" s="62" t="e">
        <f ca="1">INDEX(OFFSET('Raw data BH'!$G$4,0,(COLUMN('Data BH'!K$4)-COLUMN('Data BH'!$B$4))*7,500,1),MATCH($A93,OFFSET('Raw data BH'!$B$4,0,(COLUMN('Data BH'!K$4)-COLUMN('Data BH'!$B$4))*7,500,1),0))</f>
        <v>#N/A</v>
      </c>
      <c r="L93" s="62" t="e">
        <f ca="1">INDEX(OFFSET('Raw data BH'!$G$4,0,(COLUMN('Data BH'!L$4)-COLUMN('Data BH'!$B$4))*7,500,1),MATCH($A93,OFFSET('Raw data BH'!$B$4,0,(COLUMN('Data BH'!L$4)-COLUMN('Data BH'!$B$4))*7,500,1),0))</f>
        <v>#N/A</v>
      </c>
      <c r="M93" s="62">
        <f ca="1">INDEX(OFFSET('Raw data BH'!$G$4,0,(COLUMN('Data BH'!M$4)-COLUMN('Data BH'!$B$4))*7,500,1),MATCH($A93,OFFSET('Raw data BH'!$B$4,0,(COLUMN('Data BH'!M$4)-COLUMN('Data BH'!$B$4))*7,500,1),0))</f>
        <v>2.8399740000000002</v>
      </c>
      <c r="N93" s="62" t="e">
        <f ca="1">INDEX(OFFSET('Raw data BH'!$G$4,0,(COLUMN('Data BH'!N$4)-COLUMN('Data BH'!$B$4))*7,500,1),MATCH($A93,OFFSET('Raw data BH'!$B$4,0,(COLUMN('Data BH'!N$4)-COLUMN('Data BH'!$B$4))*7,500,1),0))</f>
        <v>#N/A</v>
      </c>
      <c r="O93" s="62" t="e">
        <f ca="1">INDEX(OFFSET('Raw data BH'!$G$4,0,(COLUMN('Data BH'!O$4)-COLUMN('Data BH'!$B$4))*7,500,1),MATCH($A93,OFFSET('Raw data BH'!$B$4,0,(COLUMN('Data BH'!O$4)-COLUMN('Data BH'!$B$4))*7,500,1),0))</f>
        <v>#N/A</v>
      </c>
      <c r="P93" s="62"/>
      <c r="R93" s="60">
        <f t="shared" ca="1" si="17"/>
        <v>-6.236808493292223E-3</v>
      </c>
      <c r="S93" s="60">
        <f t="shared" ca="1" si="18"/>
        <v>-2.6177749522077409E-2</v>
      </c>
      <c r="T93" s="60">
        <f t="shared" ca="1" si="19"/>
        <v>1.1110553049309191E-2</v>
      </c>
      <c r="U93" s="60">
        <f t="shared" ca="1" si="20"/>
        <v>6.0241007469063357E-2</v>
      </c>
      <c r="V93" s="60" t="str">
        <f t="shared" ca="1" si="21"/>
        <v/>
      </c>
      <c r="W93" s="60" t="str">
        <f t="shared" ca="1" si="22"/>
        <v/>
      </c>
      <c r="X93" s="60">
        <f t="shared" ca="1" si="23"/>
        <v>-1.2610926830976754E-2</v>
      </c>
      <c r="Y93" s="60">
        <f t="shared" ca="1" si="24"/>
        <v>0</v>
      </c>
      <c r="Z93" s="60" t="str">
        <f t="shared" ca="1" si="25"/>
        <v/>
      </c>
      <c r="AA93" s="60" t="str">
        <f t="shared" ca="1" si="26"/>
        <v/>
      </c>
      <c r="AB93" s="60" t="str">
        <f t="shared" ca="1" si="27"/>
        <v/>
      </c>
      <c r="AC93" s="60">
        <f t="shared" ca="1" si="28"/>
        <v>6.6488266080743763E-2</v>
      </c>
      <c r="AD93" s="60" t="str">
        <f t="shared" ca="1" si="29"/>
        <v/>
      </c>
      <c r="AE93" s="60" t="str">
        <f t="shared" ca="1" si="30"/>
        <v/>
      </c>
      <c r="AF93" s="60" t="str">
        <f t="shared" si="31"/>
        <v/>
      </c>
      <c r="AG93" s="61">
        <v>5.2300000000000006E-2</v>
      </c>
    </row>
    <row r="94" spans="1:33" ht="16" hidden="1" outlineLevel="1" x14ac:dyDescent="0.2">
      <c r="A94" s="74">
        <v>33756</v>
      </c>
      <c r="B94" s="62">
        <f ca="1">INDEX(OFFSET('Raw data BH'!$G$4,0,(COLUMN('Data BH'!B$4)-COLUMN('Data BH'!$B$4))*7,500,1),MATCH($A94,OFFSET('Raw data BH'!$B$4,0,(COLUMN('Data BH'!B$4)-COLUMN('Data BH'!$B$4))*7,500,1),0))</f>
        <v>0.35252299999999998</v>
      </c>
      <c r="C94" s="62">
        <f ca="1">INDEX(OFFSET('Raw data BH'!$G$4,0,(COLUMN('Data BH'!C$4)-COLUMN('Data BH'!$B$4))*7,500,1),MATCH($A94,OFFSET('Raw data BH'!$B$4,0,(COLUMN('Data BH'!C$4)-COLUMN('Data BH'!$B$4))*7,500,1),0))</f>
        <v>5.4030170000000002</v>
      </c>
      <c r="D94" s="62">
        <f ca="1">INDEX(OFFSET('Raw data BH'!$G$4,0,(COLUMN('Data BH'!D$4)-COLUMN('Data BH'!$B$4))*7,500,1),MATCH($A94,OFFSET('Raw data BH'!$B$4,0,(COLUMN('Data BH'!D$4)-COLUMN('Data BH'!$B$4))*7,500,1),0))</f>
        <v>3.7650139999999999</v>
      </c>
      <c r="E94" s="62">
        <f ca="1">INDEX(OFFSET('Raw data BH'!$G$4,0,(COLUMN('Data BH'!E$4)-COLUMN('Data BH'!$B$4))*7,500,1),MATCH($A94,OFFSET('Raw data BH'!$B$4,0,(COLUMN('Data BH'!E$4)-COLUMN('Data BH'!$B$4))*7,500,1),0))</f>
        <v>5.0590029999999997</v>
      </c>
      <c r="F94" s="62" t="e">
        <f ca="1">INDEX(OFFSET('Raw data BH'!$G$4,0,(COLUMN('Data BH'!F$4)-COLUMN('Data BH'!$B$4))*7,500,1),MATCH($A94,OFFSET('Raw data BH'!$B$4,0,(COLUMN('Data BH'!F$4)-COLUMN('Data BH'!$B$4))*7,500,1),0))</f>
        <v>#N/A</v>
      </c>
      <c r="G94" s="62" t="e">
        <f ca="1">INDEX(OFFSET('Raw data BH'!$G$4,0,(COLUMN('Data BH'!G$4)-COLUMN('Data BH'!$B$4))*7,500,1),MATCH($A94,OFFSET('Raw data BH'!$B$4,0,(COLUMN('Data BH'!G$4)-COLUMN('Data BH'!$B$4))*7,500,1),0))</f>
        <v>#N/A</v>
      </c>
      <c r="H94" s="62">
        <f ca="1">INDEX(OFFSET('Raw data BH'!$G$4,0,(COLUMN('Data BH'!H$4)-COLUMN('Data BH'!$B$4))*7,500,1),MATCH($A94,OFFSET('Raw data BH'!$B$4,0,(COLUMN('Data BH'!H$4)-COLUMN('Data BH'!$B$4))*7,500,1),0))</f>
        <v>5.5854439999999999</v>
      </c>
      <c r="I94" s="62">
        <f ca="1">INDEX(OFFSET('Raw data BH'!$G$4,0,(COLUMN('Data BH'!I$4)-COLUMN('Data BH'!$B$4))*7,500,1),MATCH($A94,OFFSET('Raw data BH'!$B$4,0,(COLUMN('Data BH'!I$4)-COLUMN('Data BH'!$B$4))*7,500,1),0))</f>
        <v>1.4908950000000001</v>
      </c>
      <c r="J94" s="62" t="e">
        <f ca="1">INDEX(OFFSET('Raw data BH'!$G$4,0,(COLUMN('Data BH'!J$4)-COLUMN('Data BH'!$B$4))*7,500,1),MATCH($A94,OFFSET('Raw data BH'!$B$4,0,(COLUMN('Data BH'!J$4)-COLUMN('Data BH'!$B$4))*7,500,1),0))</f>
        <v>#N/A</v>
      </c>
      <c r="K94" s="62" t="e">
        <f ca="1">INDEX(OFFSET('Raw data BH'!$G$4,0,(COLUMN('Data BH'!K$4)-COLUMN('Data BH'!$B$4))*7,500,1),MATCH($A94,OFFSET('Raw data BH'!$B$4,0,(COLUMN('Data BH'!K$4)-COLUMN('Data BH'!$B$4))*7,500,1),0))</f>
        <v>#N/A</v>
      </c>
      <c r="L94" s="62" t="e">
        <f ca="1">INDEX(OFFSET('Raw data BH'!$G$4,0,(COLUMN('Data BH'!L$4)-COLUMN('Data BH'!$B$4))*7,500,1),MATCH($A94,OFFSET('Raw data BH'!$B$4,0,(COLUMN('Data BH'!L$4)-COLUMN('Data BH'!$B$4))*7,500,1),0))</f>
        <v>#N/A</v>
      </c>
      <c r="M94" s="62">
        <f ca="1">INDEX(OFFSET('Raw data BH'!$G$4,0,(COLUMN('Data BH'!M$4)-COLUMN('Data BH'!$B$4))*7,500,1),MATCH($A94,OFFSET('Raw data BH'!$B$4,0,(COLUMN('Data BH'!M$4)-COLUMN('Data BH'!$B$4))*7,500,1),0))</f>
        <v>2.7300939999999998</v>
      </c>
      <c r="N94" s="62" t="e">
        <f ca="1">INDEX(OFFSET('Raw data BH'!$G$4,0,(COLUMN('Data BH'!N$4)-COLUMN('Data BH'!$B$4))*7,500,1),MATCH($A94,OFFSET('Raw data BH'!$B$4,0,(COLUMN('Data BH'!N$4)-COLUMN('Data BH'!$B$4))*7,500,1),0))</f>
        <v>#N/A</v>
      </c>
      <c r="O94" s="62" t="e">
        <f ca="1">INDEX(OFFSET('Raw data BH'!$G$4,0,(COLUMN('Data BH'!O$4)-COLUMN('Data BH'!$B$4))*7,500,1),MATCH($A94,OFFSET('Raw data BH'!$B$4,0,(COLUMN('Data BH'!O$4)-COLUMN('Data BH'!$B$4))*7,500,1),0))</f>
        <v>#N/A</v>
      </c>
      <c r="P94" s="62"/>
      <c r="R94" s="60">
        <f t="shared" ca="1" si="17"/>
        <v>-0.19665328222634448</v>
      </c>
      <c r="S94" s="60">
        <f t="shared" ca="1" si="18"/>
        <v>2.4193679855843753E-2</v>
      </c>
      <c r="T94" s="60">
        <f t="shared" ca="1" si="19"/>
        <v>2.1978287453057632E-2</v>
      </c>
      <c r="U94" s="60">
        <f t="shared" ca="1" si="20"/>
        <v>-9.0909368623543596E-2</v>
      </c>
      <c r="V94" s="60" t="str">
        <f t="shared" ca="1" si="21"/>
        <v/>
      </c>
      <c r="W94" s="60" t="str">
        <f t="shared" ca="1" si="22"/>
        <v/>
      </c>
      <c r="X94" s="60">
        <f t="shared" ca="1" si="23"/>
        <v>3.1884259316564467E-2</v>
      </c>
      <c r="Y94" s="60">
        <f t="shared" ca="1" si="24"/>
        <v>-0.12328761484506201</v>
      </c>
      <c r="Z94" s="60" t="str">
        <f t="shared" ca="1" si="25"/>
        <v/>
      </c>
      <c r="AA94" s="60" t="str">
        <f t="shared" ca="1" si="26"/>
        <v/>
      </c>
      <c r="AB94" s="60" t="str">
        <f t="shared" ca="1" si="27"/>
        <v/>
      </c>
      <c r="AC94" s="60">
        <f t="shared" ca="1" si="28"/>
        <v>-3.8690495053828156E-2</v>
      </c>
      <c r="AD94" s="60" t="str">
        <f t="shared" ca="1" si="29"/>
        <v/>
      </c>
      <c r="AE94" s="60" t="str">
        <f t="shared" ca="1" si="30"/>
        <v/>
      </c>
      <c r="AF94" s="60" t="str">
        <f t="shared" si="31"/>
        <v/>
      </c>
      <c r="AG94" s="61">
        <v>5.0499999999999996E-2</v>
      </c>
    </row>
    <row r="95" spans="1:33" ht="16" hidden="1" outlineLevel="1" x14ac:dyDescent="0.2">
      <c r="A95" s="74">
        <v>33786</v>
      </c>
      <c r="B95" s="62">
        <f ca="1">INDEX(OFFSET('Raw data BH'!$G$4,0,(COLUMN('Data BH'!B$4)-COLUMN('Data BH'!$B$4))*7,500,1),MATCH($A95,OFFSET('Raw data BH'!$B$4,0,(COLUMN('Data BH'!B$4)-COLUMN('Data BH'!$B$4))*7,500,1),0))</f>
        <v>0.34403400000000001</v>
      </c>
      <c r="C95" s="62">
        <f ca="1">INDEX(OFFSET('Raw data BH'!$G$4,0,(COLUMN('Data BH'!C$4)-COLUMN('Data BH'!$B$4))*7,500,1),MATCH($A95,OFFSET('Raw data BH'!$B$4,0,(COLUMN('Data BH'!C$4)-COLUMN('Data BH'!$B$4))*7,500,1),0))</f>
        <v>5.2605190000000004</v>
      </c>
      <c r="D95" s="62">
        <f ca="1">INDEX(OFFSET('Raw data BH'!$G$4,0,(COLUMN('Data BH'!D$4)-COLUMN('Data BH'!$B$4))*7,500,1),MATCH($A95,OFFSET('Raw data BH'!$B$4,0,(COLUMN('Data BH'!D$4)-COLUMN('Data BH'!$B$4))*7,500,1),0))</f>
        <v>3.7647940000000002</v>
      </c>
      <c r="E95" s="62">
        <f ca="1">INDEX(OFFSET('Raw data BH'!$G$4,0,(COLUMN('Data BH'!E$4)-COLUMN('Data BH'!$B$4))*7,500,1),MATCH($A95,OFFSET('Raw data BH'!$B$4,0,(COLUMN('Data BH'!E$4)-COLUMN('Data BH'!$B$4))*7,500,1),0))</f>
        <v>5.3131950000000003</v>
      </c>
      <c r="F95" s="62" t="e">
        <f ca="1">INDEX(OFFSET('Raw data BH'!$G$4,0,(COLUMN('Data BH'!F$4)-COLUMN('Data BH'!$B$4))*7,500,1),MATCH($A95,OFFSET('Raw data BH'!$B$4,0,(COLUMN('Data BH'!F$4)-COLUMN('Data BH'!$B$4))*7,500,1),0))</f>
        <v>#N/A</v>
      </c>
      <c r="G95" s="62" t="e">
        <f ca="1">INDEX(OFFSET('Raw data BH'!$G$4,0,(COLUMN('Data BH'!G$4)-COLUMN('Data BH'!$B$4))*7,500,1),MATCH($A95,OFFSET('Raw data BH'!$B$4,0,(COLUMN('Data BH'!G$4)-COLUMN('Data BH'!$B$4))*7,500,1),0))</f>
        <v>#N/A</v>
      </c>
      <c r="H95" s="62">
        <f ca="1">INDEX(OFFSET('Raw data BH'!$G$4,0,(COLUMN('Data BH'!H$4)-COLUMN('Data BH'!$B$4))*7,500,1),MATCH($A95,OFFSET('Raw data BH'!$B$4,0,(COLUMN('Data BH'!H$4)-COLUMN('Data BH'!$B$4))*7,500,1),0))</f>
        <v>5.9619910000000003</v>
      </c>
      <c r="I95" s="62">
        <f ca="1">INDEX(OFFSET('Raw data BH'!$G$4,0,(COLUMN('Data BH'!I$4)-COLUMN('Data BH'!$B$4))*7,500,1),MATCH($A95,OFFSET('Raw data BH'!$B$4,0,(COLUMN('Data BH'!I$4)-COLUMN('Data BH'!$B$4))*7,500,1),0))</f>
        <v>1.490604</v>
      </c>
      <c r="J95" s="62" t="e">
        <f ca="1">INDEX(OFFSET('Raw data BH'!$G$4,0,(COLUMN('Data BH'!J$4)-COLUMN('Data BH'!$B$4))*7,500,1),MATCH($A95,OFFSET('Raw data BH'!$B$4,0,(COLUMN('Data BH'!J$4)-COLUMN('Data BH'!$B$4))*7,500,1),0))</f>
        <v>#N/A</v>
      </c>
      <c r="K95" s="62" t="e">
        <f ca="1">INDEX(OFFSET('Raw data BH'!$G$4,0,(COLUMN('Data BH'!K$4)-COLUMN('Data BH'!$B$4))*7,500,1),MATCH($A95,OFFSET('Raw data BH'!$B$4,0,(COLUMN('Data BH'!K$4)-COLUMN('Data BH'!$B$4))*7,500,1),0))</f>
        <v>#N/A</v>
      </c>
      <c r="L95" s="62" t="e">
        <f ca="1">INDEX(OFFSET('Raw data BH'!$G$4,0,(COLUMN('Data BH'!L$4)-COLUMN('Data BH'!$B$4))*7,500,1),MATCH($A95,OFFSET('Raw data BH'!$B$4,0,(COLUMN('Data BH'!L$4)-COLUMN('Data BH'!$B$4))*7,500,1),0))</f>
        <v>#N/A</v>
      </c>
      <c r="M95" s="62">
        <f ca="1">INDEX(OFFSET('Raw data BH'!$G$4,0,(COLUMN('Data BH'!M$4)-COLUMN('Data BH'!$B$4))*7,500,1),MATCH($A95,OFFSET('Raw data BH'!$B$4,0,(COLUMN('Data BH'!M$4)-COLUMN('Data BH'!$B$4))*7,500,1),0))</f>
        <v>2.7808069999999998</v>
      </c>
      <c r="N95" s="62" t="e">
        <f ca="1">INDEX(OFFSET('Raw data BH'!$G$4,0,(COLUMN('Data BH'!N$4)-COLUMN('Data BH'!$B$4))*7,500,1),MATCH($A95,OFFSET('Raw data BH'!$B$4,0,(COLUMN('Data BH'!N$4)-COLUMN('Data BH'!$B$4))*7,500,1),0))</f>
        <v>#N/A</v>
      </c>
      <c r="O95" s="62" t="e">
        <f ca="1">INDEX(OFFSET('Raw data BH'!$G$4,0,(COLUMN('Data BH'!O$4)-COLUMN('Data BH'!$B$4))*7,500,1),MATCH($A95,OFFSET('Raw data BH'!$B$4,0,(COLUMN('Data BH'!O$4)-COLUMN('Data BH'!$B$4))*7,500,1),0))</f>
        <v>#N/A</v>
      </c>
      <c r="P95" s="62"/>
      <c r="R95" s="60">
        <f t="shared" ca="1" si="17"/>
        <v>-2.4080698280679491E-2</v>
      </c>
      <c r="S95" s="60">
        <f t="shared" ca="1" si="18"/>
        <v>-2.6373783388058847E-2</v>
      </c>
      <c r="T95" s="60">
        <f t="shared" ca="1" si="19"/>
        <v>-5.843271764716107E-5</v>
      </c>
      <c r="U95" s="60">
        <f t="shared" ca="1" si="20"/>
        <v>5.0245473268151875E-2</v>
      </c>
      <c r="V95" s="60" t="str">
        <f t="shared" ca="1" si="21"/>
        <v/>
      </c>
      <c r="W95" s="60" t="str">
        <f t="shared" ca="1" si="22"/>
        <v/>
      </c>
      <c r="X95" s="60">
        <f t="shared" ca="1" si="23"/>
        <v>6.7415768558417355E-2</v>
      </c>
      <c r="Y95" s="60">
        <f t="shared" ca="1" si="24"/>
        <v>-1.9518477156343916E-4</v>
      </c>
      <c r="Z95" s="60" t="str">
        <f t="shared" ca="1" si="25"/>
        <v/>
      </c>
      <c r="AA95" s="60" t="str">
        <f t="shared" ca="1" si="26"/>
        <v/>
      </c>
      <c r="AB95" s="60" t="str">
        <f t="shared" ca="1" si="27"/>
        <v/>
      </c>
      <c r="AC95" s="60">
        <f t="shared" ca="1" si="28"/>
        <v>1.8575550878467961E-2</v>
      </c>
      <c r="AD95" s="60" t="str">
        <f t="shared" ca="1" si="29"/>
        <v/>
      </c>
      <c r="AE95" s="60" t="str">
        <f t="shared" ca="1" si="30"/>
        <v/>
      </c>
      <c r="AF95" s="60" t="str">
        <f t="shared" si="31"/>
        <v/>
      </c>
      <c r="AG95" s="61">
        <v>4.36E-2</v>
      </c>
    </row>
    <row r="96" spans="1:33" ht="16" hidden="1" outlineLevel="1" x14ac:dyDescent="0.2">
      <c r="A96" s="74">
        <v>33817</v>
      </c>
      <c r="B96" s="62">
        <f ca="1">INDEX(OFFSET('Raw data BH'!$G$4,0,(COLUMN('Data BH'!B$4)-COLUMN('Data BH'!$B$4))*7,500,1),MATCH($A96,OFFSET('Raw data BH'!$B$4,0,(COLUMN('Data BH'!B$4)-COLUMN('Data BH'!$B$4))*7,500,1),0))</f>
        <v>0.33851399999999998</v>
      </c>
      <c r="C96" s="62">
        <f ca="1">INDEX(OFFSET('Raw data BH'!$G$4,0,(COLUMN('Data BH'!C$4)-COLUMN('Data BH'!$B$4))*7,500,1),MATCH($A96,OFFSET('Raw data BH'!$B$4,0,(COLUMN('Data BH'!C$4)-COLUMN('Data BH'!$B$4))*7,500,1),0))</f>
        <v>4.9031440000000002</v>
      </c>
      <c r="D96" s="62">
        <f ca="1">INDEX(OFFSET('Raw data BH'!$G$4,0,(COLUMN('Data BH'!D$4)-COLUMN('Data BH'!$B$4))*7,500,1),MATCH($A96,OFFSET('Raw data BH'!$B$4,0,(COLUMN('Data BH'!D$4)-COLUMN('Data BH'!$B$4))*7,500,1),0))</f>
        <v>3.41696</v>
      </c>
      <c r="E96" s="62">
        <f ca="1">INDEX(OFFSET('Raw data BH'!$G$4,0,(COLUMN('Data BH'!E$4)-COLUMN('Data BH'!$B$4))*7,500,1),MATCH($A96,OFFSET('Raw data BH'!$B$4,0,(COLUMN('Data BH'!E$4)-COLUMN('Data BH'!$B$4))*7,500,1),0))</f>
        <v>5.4559369999999996</v>
      </c>
      <c r="F96" s="62" t="e">
        <f ca="1">INDEX(OFFSET('Raw data BH'!$G$4,0,(COLUMN('Data BH'!F$4)-COLUMN('Data BH'!$B$4))*7,500,1),MATCH($A96,OFFSET('Raw data BH'!$B$4,0,(COLUMN('Data BH'!F$4)-COLUMN('Data BH'!$B$4))*7,500,1),0))</f>
        <v>#N/A</v>
      </c>
      <c r="G96" s="62" t="e">
        <f ca="1">INDEX(OFFSET('Raw data BH'!$G$4,0,(COLUMN('Data BH'!G$4)-COLUMN('Data BH'!$B$4))*7,500,1),MATCH($A96,OFFSET('Raw data BH'!$B$4,0,(COLUMN('Data BH'!G$4)-COLUMN('Data BH'!$B$4))*7,500,1),0))</f>
        <v>#N/A</v>
      </c>
      <c r="H96" s="62">
        <f ca="1">INDEX(OFFSET('Raw data BH'!$G$4,0,(COLUMN('Data BH'!H$4)-COLUMN('Data BH'!$B$4))*7,500,1),MATCH($A96,OFFSET('Raw data BH'!$B$4,0,(COLUMN('Data BH'!H$4)-COLUMN('Data BH'!$B$4))*7,500,1),0))</f>
        <v>6.1772309999999999</v>
      </c>
      <c r="I96" s="62">
        <f ca="1">INDEX(OFFSET('Raw data BH'!$G$4,0,(COLUMN('Data BH'!I$4)-COLUMN('Data BH'!$B$4))*7,500,1),MATCH($A96,OFFSET('Raw data BH'!$B$4,0,(COLUMN('Data BH'!I$4)-COLUMN('Data BH'!$B$4))*7,500,1),0))</f>
        <v>1.4788669999999999</v>
      </c>
      <c r="J96" s="62" t="e">
        <f ca="1">INDEX(OFFSET('Raw data BH'!$G$4,0,(COLUMN('Data BH'!J$4)-COLUMN('Data BH'!$B$4))*7,500,1),MATCH($A96,OFFSET('Raw data BH'!$B$4,0,(COLUMN('Data BH'!J$4)-COLUMN('Data BH'!$B$4))*7,500,1),0))</f>
        <v>#N/A</v>
      </c>
      <c r="K96" s="62" t="e">
        <f ca="1">INDEX(OFFSET('Raw data BH'!$G$4,0,(COLUMN('Data BH'!K$4)-COLUMN('Data BH'!$B$4))*7,500,1),MATCH($A96,OFFSET('Raw data BH'!$B$4,0,(COLUMN('Data BH'!K$4)-COLUMN('Data BH'!$B$4))*7,500,1),0))</f>
        <v>#N/A</v>
      </c>
      <c r="L96" s="62" t="e">
        <f ca="1">INDEX(OFFSET('Raw data BH'!$G$4,0,(COLUMN('Data BH'!L$4)-COLUMN('Data BH'!$B$4))*7,500,1),MATCH($A96,OFFSET('Raw data BH'!$B$4,0,(COLUMN('Data BH'!L$4)-COLUMN('Data BH'!$B$4))*7,500,1),0))</f>
        <v>#N/A</v>
      </c>
      <c r="M96" s="62">
        <f ca="1">INDEX(OFFSET('Raw data BH'!$G$4,0,(COLUMN('Data BH'!M$4)-COLUMN('Data BH'!$B$4))*7,500,1),MATCH($A96,OFFSET('Raw data BH'!$B$4,0,(COLUMN('Data BH'!M$4)-COLUMN('Data BH'!$B$4))*7,500,1),0))</f>
        <v>2.8750719999999998</v>
      </c>
      <c r="N96" s="62" t="e">
        <f ca="1">INDEX(OFFSET('Raw data BH'!$G$4,0,(COLUMN('Data BH'!N$4)-COLUMN('Data BH'!$B$4))*7,500,1),MATCH($A96,OFFSET('Raw data BH'!$B$4,0,(COLUMN('Data BH'!N$4)-COLUMN('Data BH'!$B$4))*7,500,1),0))</f>
        <v>#N/A</v>
      </c>
      <c r="O96" s="62" t="e">
        <f ca="1">INDEX(OFFSET('Raw data BH'!$G$4,0,(COLUMN('Data BH'!O$4)-COLUMN('Data BH'!$B$4))*7,500,1),MATCH($A96,OFFSET('Raw data BH'!$B$4,0,(COLUMN('Data BH'!O$4)-COLUMN('Data BH'!$B$4))*7,500,1),0))</f>
        <v>#N/A</v>
      </c>
      <c r="P96" s="62"/>
      <c r="R96" s="60">
        <f t="shared" ca="1" si="17"/>
        <v>-1.6044925792218279E-2</v>
      </c>
      <c r="S96" s="60">
        <f t="shared" ca="1" si="18"/>
        <v>-6.7935312086126909E-2</v>
      </c>
      <c r="T96" s="60">
        <f t="shared" ca="1" si="19"/>
        <v>-9.2391243717451776E-2</v>
      </c>
      <c r="U96" s="60">
        <f t="shared" ca="1" si="20"/>
        <v>2.6865567704554172E-2</v>
      </c>
      <c r="V96" s="60" t="str">
        <f t="shared" ca="1" si="21"/>
        <v/>
      </c>
      <c r="W96" s="60" t="str">
        <f t="shared" ca="1" si="22"/>
        <v/>
      </c>
      <c r="X96" s="60">
        <f t="shared" ca="1" si="23"/>
        <v>3.6102033699815905E-2</v>
      </c>
      <c r="Y96" s="60">
        <f t="shared" ca="1" si="24"/>
        <v>-7.8739893358665825E-3</v>
      </c>
      <c r="Z96" s="60" t="str">
        <f t="shared" ca="1" si="25"/>
        <v/>
      </c>
      <c r="AA96" s="60" t="str">
        <f t="shared" ca="1" si="26"/>
        <v/>
      </c>
      <c r="AB96" s="60" t="str">
        <f t="shared" ca="1" si="27"/>
        <v/>
      </c>
      <c r="AC96" s="60">
        <f t="shared" ca="1" si="28"/>
        <v>3.3898433080756796E-2</v>
      </c>
      <c r="AD96" s="60" t="str">
        <f t="shared" ca="1" si="29"/>
        <v/>
      </c>
      <c r="AE96" s="60" t="str">
        <f t="shared" ca="1" si="30"/>
        <v/>
      </c>
      <c r="AF96" s="60" t="str">
        <f t="shared" si="31"/>
        <v/>
      </c>
      <c r="AG96" s="61">
        <v>4.1900000000000007E-2</v>
      </c>
    </row>
    <row r="97" spans="1:33" ht="16" hidden="1" outlineLevel="1" x14ac:dyDescent="0.2">
      <c r="A97" s="74">
        <v>33848</v>
      </c>
      <c r="B97" s="62">
        <f ca="1">INDEX(OFFSET('Raw data BH'!$G$4,0,(COLUMN('Data BH'!B$4)-COLUMN('Data BH'!$B$4))*7,500,1),MATCH($A97,OFFSET('Raw data BH'!$B$4,0,(COLUMN('Data BH'!B$4)-COLUMN('Data BH'!$B$4))*7,500,1),0))</f>
        <v>0.33296799999999999</v>
      </c>
      <c r="C97" s="62">
        <f ca="1">INDEX(OFFSET('Raw data BH'!$G$4,0,(COLUMN('Data BH'!C$4)-COLUMN('Data BH'!$B$4))*7,500,1),MATCH($A97,OFFSET('Raw data BH'!$B$4,0,(COLUMN('Data BH'!C$4)-COLUMN('Data BH'!$B$4))*7,500,1),0))</f>
        <v>5.1174749999999998</v>
      </c>
      <c r="D97" s="62">
        <f ca="1">INDEX(OFFSET('Raw data BH'!$G$4,0,(COLUMN('Data BH'!D$4)-COLUMN('Data BH'!$B$4))*7,500,1),MATCH($A97,OFFSET('Raw data BH'!$B$4,0,(COLUMN('Data BH'!D$4)-COLUMN('Data BH'!$B$4))*7,500,1),0))</f>
        <v>3.5806490000000002</v>
      </c>
      <c r="E97" s="62">
        <f ca="1">INDEX(OFFSET('Raw data BH'!$G$4,0,(COLUMN('Data BH'!E$4)-COLUMN('Data BH'!$B$4))*7,500,1),MATCH($A97,OFFSET('Raw data BH'!$B$4,0,(COLUMN('Data BH'!E$4)-COLUMN('Data BH'!$B$4))*7,500,1),0))</f>
        <v>5.1387330000000002</v>
      </c>
      <c r="F97" s="62" t="e">
        <f ca="1">INDEX(OFFSET('Raw data BH'!$G$4,0,(COLUMN('Data BH'!F$4)-COLUMN('Data BH'!$B$4))*7,500,1),MATCH($A97,OFFSET('Raw data BH'!$B$4,0,(COLUMN('Data BH'!F$4)-COLUMN('Data BH'!$B$4))*7,500,1),0))</f>
        <v>#N/A</v>
      </c>
      <c r="G97" s="62" t="e">
        <f ca="1">INDEX(OFFSET('Raw data BH'!$G$4,0,(COLUMN('Data BH'!G$4)-COLUMN('Data BH'!$B$4))*7,500,1),MATCH($A97,OFFSET('Raw data BH'!$B$4,0,(COLUMN('Data BH'!G$4)-COLUMN('Data BH'!$B$4))*7,500,1),0))</f>
        <v>#N/A</v>
      </c>
      <c r="H97" s="62">
        <f ca="1">INDEX(OFFSET('Raw data BH'!$G$4,0,(COLUMN('Data BH'!H$4)-COLUMN('Data BH'!$B$4))*7,500,1),MATCH($A97,OFFSET('Raw data BH'!$B$4,0,(COLUMN('Data BH'!H$4)-COLUMN('Data BH'!$B$4))*7,500,1),0))</f>
        <v>6.2090740000000002</v>
      </c>
      <c r="I97" s="62">
        <f ca="1">INDEX(OFFSET('Raw data BH'!$G$4,0,(COLUMN('Data BH'!I$4)-COLUMN('Data BH'!$B$4))*7,500,1),MATCH($A97,OFFSET('Raw data BH'!$B$4,0,(COLUMN('Data BH'!I$4)-COLUMN('Data BH'!$B$4))*7,500,1),0))</f>
        <v>1.4788669999999999</v>
      </c>
      <c r="J97" s="62" t="e">
        <f ca="1">INDEX(OFFSET('Raw data BH'!$G$4,0,(COLUMN('Data BH'!J$4)-COLUMN('Data BH'!$B$4))*7,500,1),MATCH($A97,OFFSET('Raw data BH'!$B$4,0,(COLUMN('Data BH'!J$4)-COLUMN('Data BH'!$B$4))*7,500,1),0))</f>
        <v>#N/A</v>
      </c>
      <c r="K97" s="62" t="e">
        <f ca="1">INDEX(OFFSET('Raw data BH'!$G$4,0,(COLUMN('Data BH'!K$4)-COLUMN('Data BH'!$B$4))*7,500,1),MATCH($A97,OFFSET('Raw data BH'!$B$4,0,(COLUMN('Data BH'!K$4)-COLUMN('Data BH'!$B$4))*7,500,1),0))</f>
        <v>#N/A</v>
      </c>
      <c r="L97" s="62" t="e">
        <f ca="1">INDEX(OFFSET('Raw data BH'!$G$4,0,(COLUMN('Data BH'!L$4)-COLUMN('Data BH'!$B$4))*7,500,1),MATCH($A97,OFFSET('Raw data BH'!$B$4,0,(COLUMN('Data BH'!L$4)-COLUMN('Data BH'!$B$4))*7,500,1),0))</f>
        <v>#N/A</v>
      </c>
      <c r="M97" s="62">
        <f ca="1">INDEX(OFFSET('Raw data BH'!$G$4,0,(COLUMN('Data BH'!M$4)-COLUMN('Data BH'!$B$4))*7,500,1),MATCH($A97,OFFSET('Raw data BH'!$B$4,0,(COLUMN('Data BH'!M$4)-COLUMN('Data BH'!$B$4))*7,500,1),0))</f>
        <v>3.0030429999999999</v>
      </c>
      <c r="N97" s="62" t="e">
        <f ca="1">INDEX(OFFSET('Raw data BH'!$G$4,0,(COLUMN('Data BH'!N$4)-COLUMN('Data BH'!$B$4))*7,500,1),MATCH($A97,OFFSET('Raw data BH'!$B$4,0,(COLUMN('Data BH'!N$4)-COLUMN('Data BH'!$B$4))*7,500,1),0))</f>
        <v>#N/A</v>
      </c>
      <c r="O97" s="62" t="e">
        <f ca="1">INDEX(OFFSET('Raw data BH'!$G$4,0,(COLUMN('Data BH'!O$4)-COLUMN('Data BH'!$B$4))*7,500,1),MATCH($A97,OFFSET('Raw data BH'!$B$4,0,(COLUMN('Data BH'!O$4)-COLUMN('Data BH'!$B$4))*7,500,1),0))</f>
        <v>#N/A</v>
      </c>
      <c r="P97" s="62"/>
      <c r="R97" s="60">
        <f t="shared" ca="1" si="17"/>
        <v>-1.6383369668610426E-2</v>
      </c>
      <c r="S97" s="60">
        <f t="shared" ca="1" si="18"/>
        <v>4.3712972737492528E-2</v>
      </c>
      <c r="T97" s="60">
        <f t="shared" ca="1" si="19"/>
        <v>4.7904862802022885E-2</v>
      </c>
      <c r="U97" s="60">
        <f t="shared" ca="1" si="20"/>
        <v>-5.8139234378989268E-2</v>
      </c>
      <c r="V97" s="60" t="str">
        <f t="shared" ca="1" si="21"/>
        <v/>
      </c>
      <c r="W97" s="60" t="str">
        <f t="shared" ca="1" si="22"/>
        <v/>
      </c>
      <c r="X97" s="60">
        <f t="shared" ca="1" si="23"/>
        <v>5.154898691662968E-3</v>
      </c>
      <c r="Y97" s="60">
        <f t="shared" ca="1" si="24"/>
        <v>0</v>
      </c>
      <c r="Z97" s="60" t="str">
        <f t="shared" ca="1" si="25"/>
        <v/>
      </c>
      <c r="AA97" s="60" t="str">
        <f t="shared" ca="1" si="26"/>
        <v/>
      </c>
      <c r="AB97" s="60" t="str">
        <f t="shared" ca="1" si="27"/>
        <v/>
      </c>
      <c r="AC97" s="60">
        <f t="shared" ca="1" si="28"/>
        <v>4.4510537475235479E-2</v>
      </c>
      <c r="AD97" s="60" t="str">
        <f t="shared" ca="1" si="29"/>
        <v/>
      </c>
      <c r="AE97" s="60" t="str">
        <f t="shared" ca="1" si="30"/>
        <v/>
      </c>
      <c r="AF97" s="60" t="str">
        <f t="shared" si="31"/>
        <v/>
      </c>
      <c r="AG97" s="61">
        <v>3.8900000000000004E-2</v>
      </c>
    </row>
    <row r="98" spans="1:33" ht="16" hidden="1" outlineLevel="1" x14ac:dyDescent="0.2">
      <c r="A98" s="74">
        <v>33878</v>
      </c>
      <c r="B98" s="62">
        <f ca="1">INDEX(OFFSET('Raw data BH'!$G$4,0,(COLUMN('Data BH'!B$4)-COLUMN('Data BH'!$B$4))*7,500,1),MATCH($A98,OFFSET('Raw data BH'!$B$4,0,(COLUMN('Data BH'!B$4)-COLUMN('Data BH'!$B$4))*7,500,1),0))</f>
        <v>0.38738699999999998</v>
      </c>
      <c r="C98" s="62">
        <f ca="1">INDEX(OFFSET('Raw data BH'!$G$4,0,(COLUMN('Data BH'!C$4)-COLUMN('Data BH'!$B$4))*7,500,1),MATCH($A98,OFFSET('Raw data BH'!$B$4,0,(COLUMN('Data BH'!C$4)-COLUMN('Data BH'!$B$4))*7,500,1),0))</f>
        <v>5.3337089999999998</v>
      </c>
      <c r="D98" s="62">
        <f ca="1">INDEX(OFFSET('Raw data BH'!$G$4,0,(COLUMN('Data BH'!D$4)-COLUMN('Data BH'!$B$4))*7,500,1),MATCH($A98,OFFSET('Raw data BH'!$B$4,0,(COLUMN('Data BH'!D$4)-COLUMN('Data BH'!$B$4))*7,500,1),0))</f>
        <v>3.5390199999999998</v>
      </c>
      <c r="E98" s="62">
        <f ca="1">INDEX(OFFSET('Raw data BH'!$G$4,0,(COLUMN('Data BH'!E$4)-COLUMN('Data BH'!$B$4))*7,500,1),MATCH($A98,OFFSET('Raw data BH'!$B$4,0,(COLUMN('Data BH'!E$4)-COLUMN('Data BH'!$B$4))*7,500,1),0))</f>
        <v>5.1711869999999998</v>
      </c>
      <c r="F98" s="62" t="e">
        <f ca="1">INDEX(OFFSET('Raw data BH'!$G$4,0,(COLUMN('Data BH'!F$4)-COLUMN('Data BH'!$B$4))*7,500,1),MATCH($A98,OFFSET('Raw data BH'!$B$4,0,(COLUMN('Data BH'!F$4)-COLUMN('Data BH'!$B$4))*7,500,1),0))</f>
        <v>#N/A</v>
      </c>
      <c r="G98" s="62" t="e">
        <f ca="1">INDEX(OFFSET('Raw data BH'!$G$4,0,(COLUMN('Data BH'!G$4)-COLUMN('Data BH'!$B$4))*7,500,1),MATCH($A98,OFFSET('Raw data BH'!$B$4,0,(COLUMN('Data BH'!G$4)-COLUMN('Data BH'!$B$4))*7,500,1),0))</f>
        <v>#N/A</v>
      </c>
      <c r="H98" s="62">
        <f ca="1">INDEX(OFFSET('Raw data BH'!$G$4,0,(COLUMN('Data BH'!H$4)-COLUMN('Data BH'!$B$4))*7,500,1),MATCH($A98,OFFSET('Raw data BH'!$B$4,0,(COLUMN('Data BH'!H$4)-COLUMN('Data BH'!$B$4))*7,500,1),0))</f>
        <v>6.0657860000000001</v>
      </c>
      <c r="I98" s="62">
        <f ca="1">INDEX(OFFSET('Raw data BH'!$G$4,0,(COLUMN('Data BH'!I$4)-COLUMN('Data BH'!$B$4))*7,500,1),MATCH($A98,OFFSET('Raw data BH'!$B$4,0,(COLUMN('Data BH'!I$4)-COLUMN('Data BH'!$B$4))*7,500,1),0))</f>
        <v>1.5736159999999999</v>
      </c>
      <c r="J98" s="62" t="e">
        <f ca="1">INDEX(OFFSET('Raw data BH'!$G$4,0,(COLUMN('Data BH'!J$4)-COLUMN('Data BH'!$B$4))*7,500,1),MATCH($A98,OFFSET('Raw data BH'!$B$4,0,(COLUMN('Data BH'!J$4)-COLUMN('Data BH'!$B$4))*7,500,1),0))</f>
        <v>#N/A</v>
      </c>
      <c r="K98" s="62" t="e">
        <f ca="1">INDEX(OFFSET('Raw data BH'!$G$4,0,(COLUMN('Data BH'!K$4)-COLUMN('Data BH'!$B$4))*7,500,1),MATCH($A98,OFFSET('Raw data BH'!$B$4,0,(COLUMN('Data BH'!K$4)-COLUMN('Data BH'!$B$4))*7,500,1),0))</f>
        <v>#N/A</v>
      </c>
      <c r="L98" s="62" t="e">
        <f ca="1">INDEX(OFFSET('Raw data BH'!$G$4,0,(COLUMN('Data BH'!L$4)-COLUMN('Data BH'!$B$4))*7,500,1),MATCH($A98,OFFSET('Raw data BH'!$B$4,0,(COLUMN('Data BH'!L$4)-COLUMN('Data BH'!$B$4))*7,500,1),0))</f>
        <v>#N/A</v>
      </c>
      <c r="M98" s="62">
        <f ca="1">INDEX(OFFSET('Raw data BH'!$G$4,0,(COLUMN('Data BH'!M$4)-COLUMN('Data BH'!$B$4))*7,500,1),MATCH($A98,OFFSET('Raw data BH'!$B$4,0,(COLUMN('Data BH'!M$4)-COLUMN('Data BH'!$B$4))*7,500,1),0))</f>
        <v>3.1822020000000002</v>
      </c>
      <c r="N98" s="62" t="e">
        <f ca="1">INDEX(OFFSET('Raw data BH'!$G$4,0,(COLUMN('Data BH'!N$4)-COLUMN('Data BH'!$B$4))*7,500,1),MATCH($A98,OFFSET('Raw data BH'!$B$4,0,(COLUMN('Data BH'!N$4)-COLUMN('Data BH'!$B$4))*7,500,1),0))</f>
        <v>#N/A</v>
      </c>
      <c r="O98" s="62" t="e">
        <f ca="1">INDEX(OFFSET('Raw data BH'!$G$4,0,(COLUMN('Data BH'!O$4)-COLUMN('Data BH'!$B$4))*7,500,1),MATCH($A98,OFFSET('Raw data BH'!$B$4,0,(COLUMN('Data BH'!O$4)-COLUMN('Data BH'!$B$4))*7,500,1),0))</f>
        <v>#N/A</v>
      </c>
      <c r="P98" s="62"/>
      <c r="R98" s="60">
        <f t="shared" ca="1" si="17"/>
        <v>0.16343612599408952</v>
      </c>
      <c r="S98" s="60">
        <f t="shared" ca="1" si="18"/>
        <v>4.2254041299664369E-2</v>
      </c>
      <c r="T98" s="60">
        <f t="shared" ca="1" si="19"/>
        <v>-1.1626104653095104E-2</v>
      </c>
      <c r="U98" s="60">
        <f t="shared" ca="1" si="20"/>
        <v>6.3155645564771934E-3</v>
      </c>
      <c r="V98" s="60" t="str">
        <f t="shared" ca="1" si="21"/>
        <v/>
      </c>
      <c r="W98" s="60" t="str">
        <f t="shared" ca="1" si="22"/>
        <v/>
      </c>
      <c r="X98" s="60">
        <f t="shared" ca="1" si="23"/>
        <v>-2.3077193153117515E-2</v>
      </c>
      <c r="Y98" s="60">
        <f t="shared" ca="1" si="24"/>
        <v>6.4068641737221821E-2</v>
      </c>
      <c r="Z98" s="60" t="str">
        <f t="shared" ca="1" si="25"/>
        <v/>
      </c>
      <c r="AA98" s="60" t="str">
        <f t="shared" ca="1" si="26"/>
        <v/>
      </c>
      <c r="AB98" s="60" t="str">
        <f t="shared" ca="1" si="27"/>
        <v/>
      </c>
      <c r="AC98" s="60">
        <f t="shared" ca="1" si="28"/>
        <v>5.9659152399749393E-2</v>
      </c>
      <c r="AD98" s="60" t="str">
        <f t="shared" ca="1" si="29"/>
        <v/>
      </c>
      <c r="AE98" s="60" t="str">
        <f t="shared" ca="1" si="30"/>
        <v/>
      </c>
      <c r="AF98" s="60" t="str">
        <f t="shared" si="31"/>
        <v/>
      </c>
      <c r="AG98" s="61">
        <v>4.0800000000000003E-2</v>
      </c>
    </row>
    <row r="99" spans="1:33" ht="16" hidden="1" outlineLevel="1" x14ac:dyDescent="0.2">
      <c r="A99" s="74">
        <v>33909</v>
      </c>
      <c r="B99" s="62">
        <f ca="1">INDEX(OFFSET('Raw data BH'!$G$4,0,(COLUMN('Data BH'!B$4)-COLUMN('Data BH'!$B$4))*7,500,1),MATCH($A99,OFFSET('Raw data BH'!$B$4,0,(COLUMN('Data BH'!B$4)-COLUMN('Data BH'!$B$4))*7,500,1),0))</f>
        <v>0.42428100000000002</v>
      </c>
      <c r="C99" s="62">
        <f ca="1">INDEX(OFFSET('Raw data BH'!$G$4,0,(COLUMN('Data BH'!C$4)-COLUMN('Data BH'!$B$4))*7,500,1),MATCH($A99,OFFSET('Raw data BH'!$B$4,0,(COLUMN('Data BH'!C$4)-COLUMN('Data BH'!$B$4))*7,500,1),0))</f>
        <v>5.8094150000000004</v>
      </c>
      <c r="D99" s="62">
        <f ca="1">INDEX(OFFSET('Raw data BH'!$G$4,0,(COLUMN('Data BH'!D$4)-COLUMN('Data BH'!$B$4))*7,500,1),MATCH($A99,OFFSET('Raw data BH'!$B$4,0,(COLUMN('Data BH'!D$4)-COLUMN('Data BH'!$B$4))*7,500,1),0))</f>
        <v>3.7873709999999998</v>
      </c>
      <c r="E99" s="62">
        <f ca="1">INDEX(OFFSET('Raw data BH'!$G$4,0,(COLUMN('Data BH'!E$4)-COLUMN('Data BH'!$B$4))*7,500,1),MATCH($A99,OFFSET('Raw data BH'!$B$4,0,(COLUMN('Data BH'!E$4)-COLUMN('Data BH'!$B$4))*7,500,1),0))</f>
        <v>5.0598080000000003</v>
      </c>
      <c r="F99" s="62" t="e">
        <f ca="1">INDEX(OFFSET('Raw data BH'!$G$4,0,(COLUMN('Data BH'!F$4)-COLUMN('Data BH'!$B$4))*7,500,1),MATCH($A99,OFFSET('Raw data BH'!$B$4,0,(COLUMN('Data BH'!F$4)-COLUMN('Data BH'!$B$4))*7,500,1),0))</f>
        <v>#N/A</v>
      </c>
      <c r="G99" s="62" t="e">
        <f ca="1">INDEX(OFFSET('Raw data BH'!$G$4,0,(COLUMN('Data BH'!G$4)-COLUMN('Data BH'!$B$4))*7,500,1),MATCH($A99,OFFSET('Raw data BH'!$B$4,0,(COLUMN('Data BH'!G$4)-COLUMN('Data BH'!$B$4))*7,500,1),0))</f>
        <v>#N/A</v>
      </c>
      <c r="H99" s="62">
        <f ca="1">INDEX(OFFSET('Raw data BH'!$G$4,0,(COLUMN('Data BH'!H$4)-COLUMN('Data BH'!$B$4))*7,500,1),MATCH($A99,OFFSET('Raw data BH'!$B$4,0,(COLUMN('Data BH'!H$4)-COLUMN('Data BH'!$B$4))*7,500,1),0))</f>
        <v>6.0679259999999999</v>
      </c>
      <c r="I99" s="62">
        <f ca="1">INDEX(OFFSET('Raw data BH'!$G$4,0,(COLUMN('Data BH'!I$4)-COLUMN('Data BH'!$B$4))*7,500,1),MATCH($A99,OFFSET('Raw data BH'!$B$4,0,(COLUMN('Data BH'!I$4)-COLUMN('Data BH'!$B$4))*7,500,1),0))</f>
        <v>1.644606</v>
      </c>
      <c r="J99" s="62" t="e">
        <f ca="1">INDEX(OFFSET('Raw data BH'!$G$4,0,(COLUMN('Data BH'!J$4)-COLUMN('Data BH'!$B$4))*7,500,1),MATCH($A99,OFFSET('Raw data BH'!$B$4,0,(COLUMN('Data BH'!J$4)-COLUMN('Data BH'!$B$4))*7,500,1),0))</f>
        <v>#N/A</v>
      </c>
      <c r="K99" s="62" t="e">
        <f ca="1">INDEX(OFFSET('Raw data BH'!$G$4,0,(COLUMN('Data BH'!K$4)-COLUMN('Data BH'!$B$4))*7,500,1),MATCH($A99,OFFSET('Raw data BH'!$B$4,0,(COLUMN('Data BH'!K$4)-COLUMN('Data BH'!$B$4))*7,500,1),0))</f>
        <v>#N/A</v>
      </c>
      <c r="L99" s="62" t="e">
        <f ca="1">INDEX(OFFSET('Raw data BH'!$G$4,0,(COLUMN('Data BH'!L$4)-COLUMN('Data BH'!$B$4))*7,500,1),MATCH($A99,OFFSET('Raw data BH'!$B$4,0,(COLUMN('Data BH'!L$4)-COLUMN('Data BH'!$B$4))*7,500,1),0))</f>
        <v>#N/A</v>
      </c>
      <c r="M99" s="62">
        <f ca="1">INDEX(OFFSET('Raw data BH'!$G$4,0,(COLUMN('Data BH'!M$4)-COLUMN('Data BH'!$B$4))*7,500,1),MATCH($A99,OFFSET('Raw data BH'!$B$4,0,(COLUMN('Data BH'!M$4)-COLUMN('Data BH'!$B$4))*7,500,1),0))</f>
        <v>3.579275</v>
      </c>
      <c r="N99" s="62" t="e">
        <f ca="1">INDEX(OFFSET('Raw data BH'!$G$4,0,(COLUMN('Data BH'!N$4)-COLUMN('Data BH'!$B$4))*7,500,1),MATCH($A99,OFFSET('Raw data BH'!$B$4,0,(COLUMN('Data BH'!N$4)-COLUMN('Data BH'!$B$4))*7,500,1),0))</f>
        <v>#N/A</v>
      </c>
      <c r="O99" s="62" t="e">
        <f ca="1">INDEX(OFFSET('Raw data BH'!$G$4,0,(COLUMN('Data BH'!O$4)-COLUMN('Data BH'!$B$4))*7,500,1),MATCH($A99,OFFSET('Raw data BH'!$B$4,0,(COLUMN('Data BH'!O$4)-COLUMN('Data BH'!$B$4))*7,500,1),0))</f>
        <v>#N/A</v>
      </c>
      <c r="P99" s="62"/>
      <c r="R99" s="60">
        <f t="shared" ca="1" si="17"/>
        <v>9.5238095238095344E-2</v>
      </c>
      <c r="S99" s="60">
        <f t="shared" ca="1" si="18"/>
        <v>8.9188592778496334E-2</v>
      </c>
      <c r="T99" s="60">
        <f t="shared" ca="1" si="19"/>
        <v>7.0175076716153084E-2</v>
      </c>
      <c r="U99" s="60">
        <f t="shared" ca="1" si="20"/>
        <v>-2.1538381806730178E-2</v>
      </c>
      <c r="V99" s="60" t="str">
        <f t="shared" ca="1" si="21"/>
        <v/>
      </c>
      <c r="W99" s="60" t="str">
        <f t="shared" ca="1" si="22"/>
        <v/>
      </c>
      <c r="X99" s="60">
        <f t="shared" ca="1" si="23"/>
        <v>3.5279846667846115E-4</v>
      </c>
      <c r="Y99" s="60">
        <f t="shared" ca="1" si="24"/>
        <v>4.5112657725900229E-2</v>
      </c>
      <c r="Z99" s="60" t="str">
        <f t="shared" ca="1" si="25"/>
        <v/>
      </c>
      <c r="AA99" s="60" t="str">
        <f t="shared" ca="1" si="26"/>
        <v/>
      </c>
      <c r="AB99" s="60" t="str">
        <f t="shared" ca="1" si="27"/>
        <v/>
      </c>
      <c r="AC99" s="60">
        <f t="shared" ca="1" si="28"/>
        <v>0.12477931947751886</v>
      </c>
      <c r="AD99" s="60" t="str">
        <f t="shared" ca="1" si="29"/>
        <v/>
      </c>
      <c r="AE99" s="60" t="str">
        <f t="shared" ca="1" si="30"/>
        <v/>
      </c>
      <c r="AF99" s="60" t="str">
        <f t="shared" si="31"/>
        <v/>
      </c>
      <c r="AG99" s="61">
        <v>4.58E-2</v>
      </c>
    </row>
    <row r="100" spans="1:33" ht="16" hidden="1" outlineLevel="1" x14ac:dyDescent="0.2">
      <c r="A100" s="74">
        <v>33939</v>
      </c>
      <c r="B100" s="62">
        <f ca="1">INDEX(OFFSET('Raw data BH'!$G$4,0,(COLUMN('Data BH'!B$4)-COLUMN('Data BH'!$B$4))*7,500,1),MATCH($A100,OFFSET('Raw data BH'!$B$4,0,(COLUMN('Data BH'!B$4)-COLUMN('Data BH'!$B$4))*7,500,1),0))</f>
        <v>0.44182100000000002</v>
      </c>
      <c r="C100" s="62">
        <f ca="1">INDEX(OFFSET('Raw data BH'!$G$4,0,(COLUMN('Data BH'!C$4)-COLUMN('Data BH'!$B$4))*7,500,1),MATCH($A100,OFFSET('Raw data BH'!$B$4,0,(COLUMN('Data BH'!C$4)-COLUMN('Data BH'!$B$4))*7,500,1),0))</f>
        <v>5.9720399999999998</v>
      </c>
      <c r="D100" s="62">
        <f ca="1">INDEX(OFFSET('Raw data BH'!$G$4,0,(COLUMN('Data BH'!D$4)-COLUMN('Data BH'!$B$4))*7,500,1),MATCH($A100,OFFSET('Raw data BH'!$B$4,0,(COLUMN('Data BH'!D$4)-COLUMN('Data BH'!$B$4))*7,500,1),0))</f>
        <v>4.1185090000000004</v>
      </c>
      <c r="E100" s="62">
        <f ca="1">INDEX(OFFSET('Raw data BH'!$G$4,0,(COLUMN('Data BH'!E$4)-COLUMN('Data BH'!$B$4))*7,500,1),MATCH($A100,OFFSET('Raw data BH'!$B$4,0,(COLUMN('Data BH'!E$4)-COLUMN('Data BH'!$B$4))*7,500,1),0))</f>
        <v>5.3486779999999996</v>
      </c>
      <c r="F100" s="62" t="e">
        <f ca="1">INDEX(OFFSET('Raw data BH'!$G$4,0,(COLUMN('Data BH'!F$4)-COLUMN('Data BH'!$B$4))*7,500,1),MATCH($A100,OFFSET('Raw data BH'!$B$4,0,(COLUMN('Data BH'!F$4)-COLUMN('Data BH'!$B$4))*7,500,1),0))</f>
        <v>#N/A</v>
      </c>
      <c r="G100" s="62" t="e">
        <f ca="1">INDEX(OFFSET('Raw data BH'!$G$4,0,(COLUMN('Data BH'!G$4)-COLUMN('Data BH'!$B$4))*7,500,1),MATCH($A100,OFFSET('Raw data BH'!$B$4,0,(COLUMN('Data BH'!G$4)-COLUMN('Data BH'!$B$4))*7,500,1),0))</f>
        <v>#N/A</v>
      </c>
      <c r="H100" s="62">
        <f ca="1">INDEX(OFFSET('Raw data BH'!$G$4,0,(COLUMN('Data BH'!H$4)-COLUMN('Data BH'!$B$4))*7,500,1),MATCH($A100,OFFSET('Raw data BH'!$B$4,0,(COLUMN('Data BH'!H$4)-COLUMN('Data BH'!$B$4))*7,500,1),0))</f>
        <v>6.6166239999999998</v>
      </c>
      <c r="I100" s="62">
        <f ca="1">INDEX(OFFSET('Raw data BH'!$G$4,0,(COLUMN('Data BH'!I$4)-COLUMN('Data BH'!$B$4))*7,500,1),MATCH($A100,OFFSET('Raw data BH'!$B$4,0,(COLUMN('Data BH'!I$4)-COLUMN('Data BH'!$B$4))*7,500,1),0))</f>
        <v>1.7037629999999999</v>
      </c>
      <c r="J100" s="62" t="e">
        <f ca="1">INDEX(OFFSET('Raw data BH'!$G$4,0,(COLUMN('Data BH'!J$4)-COLUMN('Data BH'!$B$4))*7,500,1),MATCH($A100,OFFSET('Raw data BH'!$B$4,0,(COLUMN('Data BH'!J$4)-COLUMN('Data BH'!$B$4))*7,500,1),0))</f>
        <v>#N/A</v>
      </c>
      <c r="K100" s="62" t="e">
        <f ca="1">INDEX(OFFSET('Raw data BH'!$G$4,0,(COLUMN('Data BH'!K$4)-COLUMN('Data BH'!$B$4))*7,500,1),MATCH($A100,OFFSET('Raw data BH'!$B$4,0,(COLUMN('Data BH'!K$4)-COLUMN('Data BH'!$B$4))*7,500,1),0))</f>
        <v>#N/A</v>
      </c>
      <c r="L100" s="62" t="e">
        <f ca="1">INDEX(OFFSET('Raw data BH'!$G$4,0,(COLUMN('Data BH'!L$4)-COLUMN('Data BH'!$B$4))*7,500,1),MATCH($A100,OFFSET('Raw data BH'!$B$4,0,(COLUMN('Data BH'!L$4)-COLUMN('Data BH'!$B$4))*7,500,1),0))</f>
        <v>#N/A</v>
      </c>
      <c r="M100" s="62">
        <f ca="1">INDEX(OFFSET('Raw data BH'!$G$4,0,(COLUMN('Data BH'!M$4)-COLUMN('Data BH'!$B$4))*7,500,1),MATCH($A100,OFFSET('Raw data BH'!$B$4,0,(COLUMN('Data BH'!M$4)-COLUMN('Data BH'!$B$4))*7,500,1),0))</f>
        <v>3.7083360000000001</v>
      </c>
      <c r="N100" s="62" t="e">
        <f ca="1">INDEX(OFFSET('Raw data BH'!$G$4,0,(COLUMN('Data BH'!N$4)-COLUMN('Data BH'!$B$4))*7,500,1),MATCH($A100,OFFSET('Raw data BH'!$B$4,0,(COLUMN('Data BH'!N$4)-COLUMN('Data BH'!$B$4))*7,500,1),0))</f>
        <v>#N/A</v>
      </c>
      <c r="O100" s="62" t="e">
        <f ca="1">INDEX(OFFSET('Raw data BH'!$G$4,0,(COLUMN('Data BH'!O$4)-COLUMN('Data BH'!$B$4))*7,500,1),MATCH($A100,OFFSET('Raw data BH'!$B$4,0,(COLUMN('Data BH'!O$4)-COLUMN('Data BH'!$B$4))*7,500,1),0))</f>
        <v>#N/A</v>
      </c>
      <c r="P100" s="62"/>
      <c r="R100" s="60">
        <f t="shared" ca="1" si="17"/>
        <v>4.1340526679252587E-2</v>
      </c>
      <c r="S100" s="60">
        <f t="shared" ca="1" si="18"/>
        <v>2.7993352170571306E-2</v>
      </c>
      <c r="T100" s="60">
        <f t="shared" ca="1" si="19"/>
        <v>8.7432152804676644E-2</v>
      </c>
      <c r="U100" s="60">
        <f t="shared" ca="1" si="20"/>
        <v>5.7091099108898868E-2</v>
      </c>
      <c r="V100" s="60" t="str">
        <f t="shared" ca="1" si="21"/>
        <v/>
      </c>
      <c r="W100" s="60" t="str">
        <f t="shared" ca="1" si="22"/>
        <v/>
      </c>
      <c r="X100" s="60">
        <f t="shared" ca="1" si="23"/>
        <v>9.0425954436491152E-2</v>
      </c>
      <c r="Y100" s="60">
        <f t="shared" ca="1" si="24"/>
        <v>3.5970317510698457E-2</v>
      </c>
      <c r="Z100" s="60" t="str">
        <f t="shared" ca="1" si="25"/>
        <v/>
      </c>
      <c r="AA100" s="60" t="str">
        <f t="shared" ca="1" si="26"/>
        <v/>
      </c>
      <c r="AB100" s="60" t="str">
        <f t="shared" ca="1" si="27"/>
        <v/>
      </c>
      <c r="AC100" s="60">
        <f t="shared" ca="1" si="28"/>
        <v>3.6057860879647352E-2</v>
      </c>
      <c r="AD100" s="60" t="str">
        <f t="shared" ca="1" si="29"/>
        <v/>
      </c>
      <c r="AE100" s="60" t="str">
        <f t="shared" ca="1" si="30"/>
        <v/>
      </c>
      <c r="AF100" s="60" t="str">
        <f t="shared" si="31"/>
        <v/>
      </c>
      <c r="AG100" s="61">
        <v>4.6699999999999998E-2</v>
      </c>
    </row>
    <row r="101" spans="1:33" ht="16" hidden="1" outlineLevel="1" x14ac:dyDescent="0.2">
      <c r="A101" s="74">
        <v>33970</v>
      </c>
      <c r="B101" s="62">
        <f ca="1">INDEX(OFFSET('Raw data BH'!$G$4,0,(COLUMN('Data BH'!B$4)-COLUMN('Data BH'!$B$4))*7,500,1),MATCH($A101,OFFSET('Raw data BH'!$B$4,0,(COLUMN('Data BH'!B$4)-COLUMN('Data BH'!$B$4))*7,500,1),0))</f>
        <v>0.43997199999999997</v>
      </c>
      <c r="C101" s="62">
        <f ca="1">INDEX(OFFSET('Raw data BH'!$G$4,0,(COLUMN('Data BH'!C$4)-COLUMN('Data BH'!$B$4))*7,500,1),MATCH($A101,OFFSET('Raw data BH'!$B$4,0,(COLUMN('Data BH'!C$4)-COLUMN('Data BH'!$B$4))*7,500,1),0))</f>
        <v>6.2481229999999996</v>
      </c>
      <c r="D101" s="62">
        <f ca="1">INDEX(OFFSET('Raw data BH'!$G$4,0,(COLUMN('Data BH'!D$4)-COLUMN('Data BH'!$B$4))*7,500,1),MATCH($A101,OFFSET('Raw data BH'!$B$4,0,(COLUMN('Data BH'!D$4)-COLUMN('Data BH'!$B$4))*7,500,1),0))</f>
        <v>3.849459</v>
      </c>
      <c r="E101" s="62">
        <f ca="1">INDEX(OFFSET('Raw data BH'!$G$4,0,(COLUMN('Data BH'!E$4)-COLUMN('Data BH'!$B$4))*7,500,1),MATCH($A101,OFFSET('Raw data BH'!$B$4,0,(COLUMN('Data BH'!E$4)-COLUMN('Data BH'!$B$4))*7,500,1),0))</f>
        <v>5.412541</v>
      </c>
      <c r="F101" s="62" t="e">
        <f ca="1">INDEX(OFFSET('Raw data BH'!$G$4,0,(COLUMN('Data BH'!F$4)-COLUMN('Data BH'!$B$4))*7,500,1),MATCH($A101,OFFSET('Raw data BH'!$B$4,0,(COLUMN('Data BH'!F$4)-COLUMN('Data BH'!$B$4))*7,500,1),0))</f>
        <v>#N/A</v>
      </c>
      <c r="G101" s="62" t="e">
        <f ca="1">INDEX(OFFSET('Raw data BH'!$G$4,0,(COLUMN('Data BH'!G$4)-COLUMN('Data BH'!$B$4))*7,500,1),MATCH($A101,OFFSET('Raw data BH'!$B$4,0,(COLUMN('Data BH'!G$4)-COLUMN('Data BH'!$B$4))*7,500,1),0))</f>
        <v>#N/A</v>
      </c>
      <c r="H101" s="62">
        <f ca="1">INDEX(OFFSET('Raw data BH'!$G$4,0,(COLUMN('Data BH'!H$4)-COLUMN('Data BH'!$B$4))*7,500,1),MATCH($A101,OFFSET('Raw data BH'!$B$4,0,(COLUMN('Data BH'!H$4)-COLUMN('Data BH'!$B$4))*7,500,1),0))</f>
        <v>6.6650359999999997</v>
      </c>
      <c r="I101" s="62">
        <f ca="1">INDEX(OFFSET('Raw data BH'!$G$4,0,(COLUMN('Data BH'!I$4)-COLUMN('Data BH'!$B$4))*7,500,1),MATCH($A101,OFFSET('Raw data BH'!$B$4,0,(COLUMN('Data BH'!I$4)-COLUMN('Data BH'!$B$4))*7,500,1),0))</f>
        <v>1.680491</v>
      </c>
      <c r="J101" s="62" t="e">
        <f ca="1">INDEX(OFFSET('Raw data BH'!$G$4,0,(COLUMN('Data BH'!J$4)-COLUMN('Data BH'!$B$4))*7,500,1),MATCH($A101,OFFSET('Raw data BH'!$B$4,0,(COLUMN('Data BH'!J$4)-COLUMN('Data BH'!$B$4))*7,500,1),0))</f>
        <v>#N/A</v>
      </c>
      <c r="K101" s="62" t="e">
        <f ca="1">INDEX(OFFSET('Raw data BH'!$G$4,0,(COLUMN('Data BH'!K$4)-COLUMN('Data BH'!$B$4))*7,500,1),MATCH($A101,OFFSET('Raw data BH'!$B$4,0,(COLUMN('Data BH'!K$4)-COLUMN('Data BH'!$B$4))*7,500,1),0))</f>
        <v>#N/A</v>
      </c>
      <c r="L101" s="62" t="e">
        <f ca="1">INDEX(OFFSET('Raw data BH'!$G$4,0,(COLUMN('Data BH'!L$4)-COLUMN('Data BH'!$B$4))*7,500,1),MATCH($A101,OFFSET('Raw data BH'!$B$4,0,(COLUMN('Data BH'!L$4)-COLUMN('Data BH'!$B$4))*7,500,1),0))</f>
        <v>#N/A</v>
      </c>
      <c r="M101" s="62">
        <f ca="1">INDEX(OFFSET('Raw data BH'!$G$4,0,(COLUMN('Data BH'!M$4)-COLUMN('Data BH'!$B$4))*7,500,1),MATCH($A101,OFFSET('Raw data BH'!$B$4,0,(COLUMN('Data BH'!M$4)-COLUMN('Data BH'!$B$4))*7,500,1),0))</f>
        <v>3.8976229999999998</v>
      </c>
      <c r="N101" s="62" t="e">
        <f ca="1">INDEX(OFFSET('Raw data BH'!$G$4,0,(COLUMN('Data BH'!N$4)-COLUMN('Data BH'!$B$4))*7,500,1),MATCH($A101,OFFSET('Raw data BH'!$B$4,0,(COLUMN('Data BH'!N$4)-COLUMN('Data BH'!$B$4))*7,500,1),0))</f>
        <v>#N/A</v>
      </c>
      <c r="O101" s="62" t="e">
        <f ca="1">INDEX(OFFSET('Raw data BH'!$G$4,0,(COLUMN('Data BH'!O$4)-COLUMN('Data BH'!$B$4))*7,500,1),MATCH($A101,OFFSET('Raw data BH'!$B$4,0,(COLUMN('Data BH'!O$4)-COLUMN('Data BH'!$B$4))*7,500,1),0))</f>
        <v>#N/A</v>
      </c>
      <c r="P101" s="62"/>
      <c r="R101" s="60">
        <f t="shared" ca="1" si="17"/>
        <v>-4.1849527297255218E-3</v>
      </c>
      <c r="S101" s="60">
        <f t="shared" ca="1" si="18"/>
        <v>4.6229261692821932E-2</v>
      </c>
      <c r="T101" s="60">
        <f t="shared" ca="1" si="19"/>
        <v>-6.532703946986651E-2</v>
      </c>
      <c r="U101" s="60">
        <f t="shared" ca="1" si="20"/>
        <v>1.1939959743323625E-2</v>
      </c>
      <c r="V101" s="60" t="str">
        <f t="shared" ca="1" si="21"/>
        <v/>
      </c>
      <c r="W101" s="60" t="str">
        <f t="shared" ca="1" si="22"/>
        <v/>
      </c>
      <c r="X101" s="60">
        <f t="shared" ca="1" si="23"/>
        <v>7.3167222438512702E-3</v>
      </c>
      <c r="Y101" s="60">
        <f t="shared" ca="1" si="24"/>
        <v>-1.3659176775173476E-2</v>
      </c>
      <c r="Z101" s="60" t="str">
        <f t="shared" ca="1" si="25"/>
        <v/>
      </c>
      <c r="AA101" s="60" t="str">
        <f t="shared" ca="1" si="26"/>
        <v/>
      </c>
      <c r="AB101" s="60" t="str">
        <f t="shared" ca="1" si="27"/>
        <v/>
      </c>
      <c r="AC101" s="60">
        <f t="shared" ca="1" si="28"/>
        <v>5.1043648687713272E-2</v>
      </c>
      <c r="AD101" s="60" t="str">
        <f t="shared" ca="1" si="29"/>
        <v/>
      </c>
      <c r="AE101" s="60" t="str">
        <f t="shared" ca="1" si="30"/>
        <v/>
      </c>
      <c r="AF101" s="60" t="str">
        <f t="shared" si="31"/>
        <v/>
      </c>
      <c r="AG101" s="61">
        <v>4.3899999999999995E-2</v>
      </c>
    </row>
    <row r="102" spans="1:33" ht="16" hidden="1" outlineLevel="1" x14ac:dyDescent="0.2">
      <c r="A102" s="74">
        <v>34001</v>
      </c>
      <c r="B102" s="62">
        <f ca="1">INDEX(OFFSET('Raw data BH'!$G$4,0,(COLUMN('Data BH'!B$4)-COLUMN('Data BH'!$B$4))*7,500,1),MATCH($A102,OFFSET('Raw data BH'!$B$4,0,(COLUMN('Data BH'!B$4)-COLUMN('Data BH'!$B$4))*7,500,1),0))</f>
        <v>0.39190799999999998</v>
      </c>
      <c r="C102" s="62">
        <f ca="1">INDEX(OFFSET('Raw data BH'!$G$4,0,(COLUMN('Data BH'!C$4)-COLUMN('Data BH'!$B$4))*7,500,1),MATCH($A102,OFFSET('Raw data BH'!$B$4,0,(COLUMN('Data BH'!C$4)-COLUMN('Data BH'!$B$4))*7,500,1),0))</f>
        <v>6.2190620000000001</v>
      </c>
      <c r="D102" s="62">
        <f ca="1">INDEX(OFFSET('Raw data BH'!$G$4,0,(COLUMN('Data BH'!D$4)-COLUMN('Data BH'!$B$4))*7,500,1),MATCH($A102,OFFSET('Raw data BH'!$B$4,0,(COLUMN('Data BH'!D$4)-COLUMN('Data BH'!$B$4))*7,500,1),0))</f>
        <v>4.0975999999999999</v>
      </c>
      <c r="E102" s="62">
        <f ca="1">INDEX(OFFSET('Raw data BH'!$G$4,0,(COLUMN('Data BH'!E$4)-COLUMN('Data BH'!$B$4))*7,500,1),MATCH($A102,OFFSET('Raw data BH'!$B$4,0,(COLUMN('Data BH'!E$4)-COLUMN('Data BH'!$B$4))*7,500,1),0))</f>
        <v>5.412541</v>
      </c>
      <c r="F102" s="62" t="e">
        <f ca="1">INDEX(OFFSET('Raw data BH'!$G$4,0,(COLUMN('Data BH'!F$4)-COLUMN('Data BH'!$B$4))*7,500,1),MATCH($A102,OFFSET('Raw data BH'!$B$4,0,(COLUMN('Data BH'!F$4)-COLUMN('Data BH'!$B$4))*7,500,1),0))</f>
        <v>#N/A</v>
      </c>
      <c r="G102" s="62" t="e">
        <f ca="1">INDEX(OFFSET('Raw data BH'!$G$4,0,(COLUMN('Data BH'!G$4)-COLUMN('Data BH'!$B$4))*7,500,1),MATCH($A102,OFFSET('Raw data BH'!$B$4,0,(COLUMN('Data BH'!G$4)-COLUMN('Data BH'!$B$4))*7,500,1),0))</f>
        <v>#N/A</v>
      </c>
      <c r="H102" s="62">
        <f ca="1">INDEX(OFFSET('Raw data BH'!$G$4,0,(COLUMN('Data BH'!H$4)-COLUMN('Data BH'!$B$4))*7,500,1),MATCH($A102,OFFSET('Raw data BH'!$B$4,0,(COLUMN('Data BH'!H$4)-COLUMN('Data BH'!$B$4))*7,500,1),0))</f>
        <v>7.2730300000000003</v>
      </c>
      <c r="I102" s="62">
        <f ca="1">INDEX(OFFSET('Raw data BH'!$G$4,0,(COLUMN('Data BH'!I$4)-COLUMN('Data BH'!$B$4))*7,500,1),MATCH($A102,OFFSET('Raw data BH'!$B$4,0,(COLUMN('Data BH'!I$4)-COLUMN('Data BH'!$B$4))*7,500,1),0))</f>
        <v>1.8354299999999999</v>
      </c>
      <c r="J102" s="62" t="e">
        <f ca="1">INDEX(OFFSET('Raw data BH'!$G$4,0,(COLUMN('Data BH'!J$4)-COLUMN('Data BH'!$B$4))*7,500,1),MATCH($A102,OFFSET('Raw data BH'!$B$4,0,(COLUMN('Data BH'!J$4)-COLUMN('Data BH'!$B$4))*7,500,1),0))</f>
        <v>#N/A</v>
      </c>
      <c r="K102" s="62" t="e">
        <f ca="1">INDEX(OFFSET('Raw data BH'!$G$4,0,(COLUMN('Data BH'!K$4)-COLUMN('Data BH'!$B$4))*7,500,1),MATCH($A102,OFFSET('Raw data BH'!$B$4,0,(COLUMN('Data BH'!K$4)-COLUMN('Data BH'!$B$4))*7,500,1),0))</f>
        <v>#N/A</v>
      </c>
      <c r="L102" s="62" t="e">
        <f ca="1">INDEX(OFFSET('Raw data BH'!$G$4,0,(COLUMN('Data BH'!L$4)-COLUMN('Data BH'!$B$4))*7,500,1),MATCH($A102,OFFSET('Raw data BH'!$B$4,0,(COLUMN('Data BH'!L$4)-COLUMN('Data BH'!$B$4))*7,500,1),0))</f>
        <v>#N/A</v>
      </c>
      <c r="M102" s="62">
        <f ca="1">INDEX(OFFSET('Raw data BH'!$G$4,0,(COLUMN('Data BH'!M$4)-COLUMN('Data BH'!$B$4))*7,500,1),MATCH($A102,OFFSET('Raw data BH'!$B$4,0,(COLUMN('Data BH'!M$4)-COLUMN('Data BH'!$B$4))*7,500,1),0))</f>
        <v>3.846708</v>
      </c>
      <c r="N102" s="62" t="e">
        <f ca="1">INDEX(OFFSET('Raw data BH'!$G$4,0,(COLUMN('Data BH'!N$4)-COLUMN('Data BH'!$B$4))*7,500,1),MATCH($A102,OFFSET('Raw data BH'!$B$4,0,(COLUMN('Data BH'!N$4)-COLUMN('Data BH'!$B$4))*7,500,1),0))</f>
        <v>#N/A</v>
      </c>
      <c r="O102" s="62" t="e">
        <f ca="1">INDEX(OFFSET('Raw data BH'!$G$4,0,(COLUMN('Data BH'!O$4)-COLUMN('Data BH'!$B$4))*7,500,1),MATCH($A102,OFFSET('Raw data BH'!$B$4,0,(COLUMN('Data BH'!O$4)-COLUMN('Data BH'!$B$4))*7,500,1),0))</f>
        <v>#N/A</v>
      </c>
      <c r="P102" s="62">
        <v>26.075026999999999</v>
      </c>
      <c r="R102" s="60">
        <f t="shared" ca="1" si="17"/>
        <v>-0.10924331548371258</v>
      </c>
      <c r="S102" s="60">
        <f t="shared" ca="1" si="18"/>
        <v>-4.6511568354207222E-3</v>
      </c>
      <c r="T102" s="60">
        <f t="shared" ca="1" si="19"/>
        <v>6.4461265855799477E-2</v>
      </c>
      <c r="U102" s="60">
        <f t="shared" ca="1" si="20"/>
        <v>0</v>
      </c>
      <c r="V102" s="60" t="str">
        <f t="shared" ca="1" si="21"/>
        <v/>
      </c>
      <c r="W102" s="60" t="str">
        <f t="shared" ca="1" si="22"/>
        <v/>
      </c>
      <c r="X102" s="60">
        <f t="shared" ca="1" si="23"/>
        <v>9.1221412757560572E-2</v>
      </c>
      <c r="Y102" s="60">
        <f t="shared" ca="1" si="24"/>
        <v>9.2198649085297069E-2</v>
      </c>
      <c r="Z102" s="60" t="str">
        <f t="shared" ca="1" si="25"/>
        <v/>
      </c>
      <c r="AA102" s="60" t="str">
        <f t="shared" ca="1" si="26"/>
        <v/>
      </c>
      <c r="AB102" s="60" t="str">
        <f t="shared" ca="1" si="27"/>
        <v/>
      </c>
      <c r="AC102" s="60">
        <f t="shared" ca="1" si="28"/>
        <v>-1.3063089991002141E-2</v>
      </c>
      <c r="AD102" s="60" t="str">
        <f t="shared" ca="1" si="29"/>
        <v/>
      </c>
      <c r="AE102" s="60" t="str">
        <f t="shared" ca="1" si="30"/>
        <v/>
      </c>
      <c r="AF102" s="60" t="str">
        <f t="shared" si="31"/>
        <v/>
      </c>
      <c r="AG102" s="61">
        <v>4.0999999999999995E-2</v>
      </c>
    </row>
    <row r="103" spans="1:33" ht="16" hidden="1" outlineLevel="1" x14ac:dyDescent="0.2">
      <c r="A103" s="74">
        <v>34029</v>
      </c>
      <c r="B103" s="62">
        <f ca="1">INDEX(OFFSET('Raw data BH'!$G$4,0,(COLUMN('Data BH'!B$4)-COLUMN('Data BH'!$B$4))*7,500,1),MATCH($A103,OFFSET('Raw data BH'!$B$4,0,(COLUMN('Data BH'!B$4)-COLUMN('Data BH'!$B$4))*7,500,1),0))</f>
        <v>0.38164599999999999</v>
      </c>
      <c r="C103" s="62">
        <f ca="1">INDEX(OFFSET('Raw data BH'!$G$4,0,(COLUMN('Data BH'!C$4)-COLUMN('Data BH'!$B$4))*7,500,1),MATCH($A103,OFFSET('Raw data BH'!$B$4,0,(COLUMN('Data BH'!C$4)-COLUMN('Data BH'!$B$4))*7,500,1),0))</f>
        <v>6.3498349999999997</v>
      </c>
      <c r="D103" s="62">
        <f ca="1">INDEX(OFFSET('Raw data BH'!$G$4,0,(COLUMN('Data BH'!D$4)-COLUMN('Data BH'!$B$4))*7,500,1),MATCH($A103,OFFSET('Raw data BH'!$B$4,0,(COLUMN('Data BH'!D$4)-COLUMN('Data BH'!$B$4))*7,500,1),0))</f>
        <v>4.536632</v>
      </c>
      <c r="E103" s="62">
        <f ca="1">INDEX(OFFSET('Raw data BH'!$G$4,0,(COLUMN('Data BH'!E$4)-COLUMN('Data BH'!$B$4))*7,500,1),MATCH($A103,OFFSET('Raw data BH'!$B$4,0,(COLUMN('Data BH'!E$4)-COLUMN('Data BH'!$B$4))*7,500,1),0))</f>
        <v>5.4444720000000002</v>
      </c>
      <c r="F103" s="62" t="e">
        <f ca="1">INDEX(OFFSET('Raw data BH'!$G$4,0,(COLUMN('Data BH'!F$4)-COLUMN('Data BH'!$B$4))*7,500,1),MATCH($A103,OFFSET('Raw data BH'!$B$4,0,(COLUMN('Data BH'!F$4)-COLUMN('Data BH'!$B$4))*7,500,1),0))</f>
        <v>#N/A</v>
      </c>
      <c r="G103" s="62" t="e">
        <f ca="1">INDEX(OFFSET('Raw data BH'!$G$4,0,(COLUMN('Data BH'!G$4)-COLUMN('Data BH'!$B$4))*7,500,1),MATCH($A103,OFFSET('Raw data BH'!$B$4,0,(COLUMN('Data BH'!G$4)-COLUMN('Data BH'!$B$4))*7,500,1),0))</f>
        <v>#N/A</v>
      </c>
      <c r="H103" s="62">
        <f ca="1">INDEX(OFFSET('Raw data BH'!$G$4,0,(COLUMN('Data BH'!H$4)-COLUMN('Data BH'!$B$4))*7,500,1),MATCH($A103,OFFSET('Raw data BH'!$B$4,0,(COLUMN('Data BH'!H$4)-COLUMN('Data BH'!$B$4))*7,500,1),0))</f>
        <v>7.3220619999999998</v>
      </c>
      <c r="I103" s="62">
        <f ca="1">INDEX(OFFSET('Raw data BH'!$G$4,0,(COLUMN('Data BH'!I$4)-COLUMN('Data BH'!$B$4))*7,500,1),MATCH($A103,OFFSET('Raw data BH'!$B$4,0,(COLUMN('Data BH'!I$4)-COLUMN('Data BH'!$B$4))*7,500,1),0))</f>
        <v>1.7996749999999999</v>
      </c>
      <c r="J103" s="62" t="e">
        <f ca="1">INDEX(OFFSET('Raw data BH'!$G$4,0,(COLUMN('Data BH'!J$4)-COLUMN('Data BH'!$B$4))*7,500,1),MATCH($A103,OFFSET('Raw data BH'!$B$4,0,(COLUMN('Data BH'!J$4)-COLUMN('Data BH'!$B$4))*7,500,1),0))</f>
        <v>#N/A</v>
      </c>
      <c r="K103" s="62" t="e">
        <f ca="1">INDEX(OFFSET('Raw data BH'!$G$4,0,(COLUMN('Data BH'!K$4)-COLUMN('Data BH'!$B$4))*7,500,1),MATCH($A103,OFFSET('Raw data BH'!$B$4,0,(COLUMN('Data BH'!K$4)-COLUMN('Data BH'!$B$4))*7,500,1),0))</f>
        <v>#N/A</v>
      </c>
      <c r="L103" s="62" t="e">
        <f ca="1">INDEX(OFFSET('Raw data BH'!$G$4,0,(COLUMN('Data BH'!L$4)-COLUMN('Data BH'!$B$4))*7,500,1),MATCH($A103,OFFSET('Raw data BH'!$B$4,0,(COLUMN('Data BH'!L$4)-COLUMN('Data BH'!$B$4))*7,500,1),0))</f>
        <v>#N/A</v>
      </c>
      <c r="M103" s="62">
        <f ca="1">INDEX(OFFSET('Raw data BH'!$G$4,0,(COLUMN('Data BH'!M$4)-COLUMN('Data BH'!$B$4))*7,500,1),MATCH($A103,OFFSET('Raw data BH'!$B$4,0,(COLUMN('Data BH'!M$4)-COLUMN('Data BH'!$B$4))*7,500,1),0))</f>
        <v>4.0026529999999996</v>
      </c>
      <c r="N103" s="62" t="e">
        <f ca="1">INDEX(OFFSET('Raw data BH'!$G$4,0,(COLUMN('Data BH'!N$4)-COLUMN('Data BH'!$B$4))*7,500,1),MATCH($A103,OFFSET('Raw data BH'!$B$4,0,(COLUMN('Data BH'!N$4)-COLUMN('Data BH'!$B$4))*7,500,1),0))</f>
        <v>#N/A</v>
      </c>
      <c r="O103" s="62" t="e">
        <f ca="1">INDEX(OFFSET('Raw data BH'!$G$4,0,(COLUMN('Data BH'!O$4)-COLUMN('Data BH'!$B$4))*7,500,1),MATCH($A103,OFFSET('Raw data BH'!$B$4,0,(COLUMN('Data BH'!O$4)-COLUMN('Data BH'!$B$4))*7,500,1),0))</f>
        <v>#N/A</v>
      </c>
      <c r="P103" s="62">
        <v>26.533752</v>
      </c>
      <c r="R103" s="60">
        <f t="shared" ca="1" si="17"/>
        <v>-2.6184716821294751E-2</v>
      </c>
      <c r="S103" s="60">
        <f t="shared" ca="1" si="18"/>
        <v>2.1027769139461805E-2</v>
      </c>
      <c r="T103" s="60">
        <f t="shared" ca="1" si="19"/>
        <v>0.10714369386958222</v>
      </c>
      <c r="U103" s="60">
        <f t="shared" ca="1" si="20"/>
        <v>5.8994472282056787E-3</v>
      </c>
      <c r="V103" s="60" t="str">
        <f t="shared" ca="1" si="21"/>
        <v/>
      </c>
      <c r="W103" s="60" t="str">
        <f t="shared" ca="1" si="22"/>
        <v/>
      </c>
      <c r="X103" s="60">
        <f t="shared" ca="1" si="23"/>
        <v>6.7416193800933222E-3</v>
      </c>
      <c r="Y103" s="60">
        <f t="shared" ca="1" si="24"/>
        <v>-1.9480448723187438E-2</v>
      </c>
      <c r="Z103" s="60" t="str">
        <f t="shared" ca="1" si="25"/>
        <v/>
      </c>
      <c r="AA103" s="60" t="str">
        <f t="shared" ca="1" si="26"/>
        <v/>
      </c>
      <c r="AB103" s="60" t="str">
        <f t="shared" ca="1" si="27"/>
        <v/>
      </c>
      <c r="AC103" s="60">
        <f t="shared" ca="1" si="28"/>
        <v>4.0539859017112656E-2</v>
      </c>
      <c r="AD103" s="60" t="str">
        <f t="shared" ca="1" si="29"/>
        <v/>
      </c>
      <c r="AE103" s="60" t="str">
        <f t="shared" ca="1" si="30"/>
        <v/>
      </c>
      <c r="AF103" s="60">
        <f t="shared" si="31"/>
        <v>1.7592503355797096E-2</v>
      </c>
      <c r="AG103" s="61">
        <v>3.95E-2</v>
      </c>
    </row>
    <row r="104" spans="1:33" ht="16" hidden="1" outlineLevel="1" x14ac:dyDescent="0.2">
      <c r="A104" s="74">
        <v>34060</v>
      </c>
      <c r="B104" s="62">
        <f ca="1">INDEX(OFFSET('Raw data BH'!$G$4,0,(COLUMN('Data BH'!B$4)-COLUMN('Data BH'!$B$4))*7,500,1),MATCH($A104,OFFSET('Raw data BH'!$B$4,0,(COLUMN('Data BH'!B$4)-COLUMN('Data BH'!$B$4))*7,500,1),0))</f>
        <v>0.37979400000000002</v>
      </c>
      <c r="C104" s="62">
        <f ca="1">INDEX(OFFSET('Raw data BH'!$G$4,0,(COLUMN('Data BH'!C$4)-COLUMN('Data BH'!$B$4))*7,500,1),MATCH($A104,OFFSET('Raw data BH'!$B$4,0,(COLUMN('Data BH'!C$4)-COLUMN('Data BH'!$B$4))*7,500,1),0))</f>
        <v>5.8120690000000002</v>
      </c>
      <c r="D104" s="62">
        <f ca="1">INDEX(OFFSET('Raw data BH'!$G$4,0,(COLUMN('Data BH'!D$4)-COLUMN('Data BH'!$B$4))*7,500,1),MATCH($A104,OFFSET('Raw data BH'!$B$4,0,(COLUMN('Data BH'!D$4)-COLUMN('Data BH'!$B$4))*7,500,1),0))</f>
        <v>4.7255479999999999</v>
      </c>
      <c r="E104" s="62">
        <f ca="1">INDEX(OFFSET('Raw data BH'!$G$4,0,(COLUMN('Data BH'!E$4)-COLUMN('Data BH'!$B$4))*7,500,1),MATCH($A104,OFFSET('Raw data BH'!$B$4,0,(COLUMN('Data BH'!E$4)-COLUMN('Data BH'!$B$4))*7,500,1),0))</f>
        <v>5.0489689999999996</v>
      </c>
      <c r="F104" s="62" t="e">
        <f ca="1">INDEX(OFFSET('Raw data BH'!$G$4,0,(COLUMN('Data BH'!F$4)-COLUMN('Data BH'!$B$4))*7,500,1),MATCH($A104,OFFSET('Raw data BH'!$B$4,0,(COLUMN('Data BH'!F$4)-COLUMN('Data BH'!$B$4))*7,500,1),0))</f>
        <v>#N/A</v>
      </c>
      <c r="G104" s="62" t="e">
        <f ca="1">INDEX(OFFSET('Raw data BH'!$G$4,0,(COLUMN('Data BH'!G$4)-COLUMN('Data BH'!$B$4))*7,500,1),MATCH($A104,OFFSET('Raw data BH'!$B$4,0,(COLUMN('Data BH'!G$4)-COLUMN('Data BH'!$B$4))*7,500,1),0))</f>
        <v>#N/A</v>
      </c>
      <c r="H104" s="62">
        <f ca="1">INDEX(OFFSET('Raw data BH'!$G$4,0,(COLUMN('Data BH'!H$4)-COLUMN('Data BH'!$B$4))*7,500,1),MATCH($A104,OFFSET('Raw data BH'!$B$4,0,(COLUMN('Data BH'!H$4)-COLUMN('Data BH'!$B$4))*7,500,1),0))</f>
        <v>6.7173350000000003</v>
      </c>
      <c r="I104" s="62">
        <f ca="1">INDEX(OFFSET('Raw data BH'!$G$4,0,(COLUMN('Data BH'!I$4)-COLUMN('Data BH'!$B$4))*7,500,1),MATCH($A104,OFFSET('Raw data BH'!$B$4,0,(COLUMN('Data BH'!I$4)-COLUMN('Data BH'!$B$4))*7,500,1),0))</f>
        <v>1.7534650000000001</v>
      </c>
      <c r="J104" s="62" t="e">
        <f ca="1">INDEX(OFFSET('Raw data BH'!$G$4,0,(COLUMN('Data BH'!J$4)-COLUMN('Data BH'!$B$4))*7,500,1),MATCH($A104,OFFSET('Raw data BH'!$B$4,0,(COLUMN('Data BH'!J$4)-COLUMN('Data BH'!$B$4))*7,500,1),0))</f>
        <v>#N/A</v>
      </c>
      <c r="K104" s="62" t="e">
        <f ca="1">INDEX(OFFSET('Raw data BH'!$G$4,0,(COLUMN('Data BH'!K$4)-COLUMN('Data BH'!$B$4))*7,500,1),MATCH($A104,OFFSET('Raw data BH'!$B$4,0,(COLUMN('Data BH'!K$4)-COLUMN('Data BH'!$B$4))*7,500,1),0))</f>
        <v>#N/A</v>
      </c>
      <c r="L104" s="62" t="e">
        <f ca="1">INDEX(OFFSET('Raw data BH'!$G$4,0,(COLUMN('Data BH'!L$4)-COLUMN('Data BH'!$B$4))*7,500,1),MATCH($A104,OFFSET('Raw data BH'!$B$4,0,(COLUMN('Data BH'!L$4)-COLUMN('Data BH'!$B$4))*7,500,1),0))</f>
        <v>#N/A</v>
      </c>
      <c r="M104" s="62">
        <f ca="1">INDEX(OFFSET('Raw data BH'!$G$4,0,(COLUMN('Data BH'!M$4)-COLUMN('Data BH'!$B$4))*7,500,1),MATCH($A104,OFFSET('Raw data BH'!$B$4,0,(COLUMN('Data BH'!M$4)-COLUMN('Data BH'!$B$4))*7,500,1),0))</f>
        <v>3.7254149999999999</v>
      </c>
      <c r="N104" s="62" t="e">
        <f ca="1">INDEX(OFFSET('Raw data BH'!$G$4,0,(COLUMN('Data BH'!N$4)-COLUMN('Data BH'!$B$4))*7,500,1),MATCH($A104,OFFSET('Raw data BH'!$B$4,0,(COLUMN('Data BH'!N$4)-COLUMN('Data BH'!$B$4))*7,500,1),0))</f>
        <v>#N/A</v>
      </c>
      <c r="O104" s="62" t="e">
        <f ca="1">INDEX(OFFSET('Raw data BH'!$G$4,0,(COLUMN('Data BH'!O$4)-COLUMN('Data BH'!$B$4))*7,500,1),MATCH($A104,OFFSET('Raw data BH'!$B$4,0,(COLUMN('Data BH'!O$4)-COLUMN('Data BH'!$B$4))*7,500,1),0))</f>
        <v>#N/A</v>
      </c>
      <c r="P104" s="62">
        <v>25.976922999999999</v>
      </c>
      <c r="R104" s="60">
        <f t="shared" ca="1" si="17"/>
        <v>-4.8526645110913424E-3</v>
      </c>
      <c r="S104" s="60">
        <f t="shared" ca="1" si="18"/>
        <v>-8.4689759655172114E-2</v>
      </c>
      <c r="T104" s="60">
        <f t="shared" ca="1" si="19"/>
        <v>4.1642346128140773E-2</v>
      </c>
      <c r="U104" s="60">
        <f t="shared" ca="1" si="20"/>
        <v>-7.2643040500529832E-2</v>
      </c>
      <c r="V104" s="60" t="str">
        <f t="shared" ca="1" si="21"/>
        <v/>
      </c>
      <c r="W104" s="60" t="str">
        <f t="shared" ca="1" si="22"/>
        <v/>
      </c>
      <c r="X104" s="60">
        <f t="shared" ca="1" si="23"/>
        <v>-8.2589713116332453E-2</v>
      </c>
      <c r="Y104" s="60">
        <f t="shared" ca="1" si="24"/>
        <v>-2.5676858321641349E-2</v>
      </c>
      <c r="Z104" s="60" t="str">
        <f t="shared" ca="1" si="25"/>
        <v/>
      </c>
      <c r="AA104" s="60" t="str">
        <f t="shared" ca="1" si="26"/>
        <v/>
      </c>
      <c r="AB104" s="60" t="str">
        <f t="shared" ca="1" si="27"/>
        <v/>
      </c>
      <c r="AC104" s="60">
        <f t="shared" ca="1" si="28"/>
        <v>-6.9263560943204294E-2</v>
      </c>
      <c r="AD104" s="60" t="str">
        <f t="shared" ca="1" si="29"/>
        <v/>
      </c>
      <c r="AE104" s="60" t="str">
        <f t="shared" ca="1" si="30"/>
        <v/>
      </c>
      <c r="AF104" s="60">
        <f t="shared" si="31"/>
        <v>-2.0985686457007713E-2</v>
      </c>
      <c r="AG104" s="61">
        <v>3.8399999999999997E-2</v>
      </c>
    </row>
    <row r="105" spans="1:33" ht="16" hidden="1" outlineLevel="1" x14ac:dyDescent="0.2">
      <c r="A105" s="74">
        <v>34090</v>
      </c>
      <c r="B105" s="62">
        <f ca="1">INDEX(OFFSET('Raw data BH'!$G$4,0,(COLUMN('Data BH'!B$4)-COLUMN('Data BH'!$B$4))*7,500,1),MATCH($A105,OFFSET('Raw data BH'!$B$4,0,(COLUMN('Data BH'!B$4)-COLUMN('Data BH'!$B$4))*7,500,1),0))</f>
        <v>0.419626</v>
      </c>
      <c r="C105" s="62">
        <f ca="1">INDEX(OFFSET('Raw data BH'!$G$4,0,(COLUMN('Data BH'!C$4)-COLUMN('Data BH'!$B$4))*7,500,1),MATCH($A105,OFFSET('Raw data BH'!$B$4,0,(COLUMN('Data BH'!C$4)-COLUMN('Data BH'!$B$4))*7,500,1),0))</f>
        <v>5.5192680000000003</v>
      </c>
      <c r="D105" s="62">
        <f ca="1">INDEX(OFFSET('Raw data BH'!$G$4,0,(COLUMN('Data BH'!D$4)-COLUMN('Data BH'!$B$4))*7,500,1),MATCH($A105,OFFSET('Raw data BH'!$B$4,0,(COLUMN('Data BH'!D$4)-COLUMN('Data BH'!$B$4))*7,500,1),0))</f>
        <v>4.8521239999999999</v>
      </c>
      <c r="E105" s="62">
        <f ca="1">INDEX(OFFSET('Raw data BH'!$G$4,0,(COLUMN('Data BH'!E$4)-COLUMN('Data BH'!$B$4))*7,500,1),MATCH($A105,OFFSET('Raw data BH'!$B$4,0,(COLUMN('Data BH'!E$4)-COLUMN('Data BH'!$B$4))*7,500,1),0))</f>
        <v>5.3214560000000004</v>
      </c>
      <c r="F105" s="62" t="e">
        <f ca="1">INDEX(OFFSET('Raw data BH'!$G$4,0,(COLUMN('Data BH'!F$4)-COLUMN('Data BH'!$B$4))*7,500,1),MATCH($A105,OFFSET('Raw data BH'!$B$4,0,(COLUMN('Data BH'!F$4)-COLUMN('Data BH'!$B$4))*7,500,1),0))</f>
        <v>#N/A</v>
      </c>
      <c r="G105" s="62" t="e">
        <f ca="1">INDEX(OFFSET('Raw data BH'!$G$4,0,(COLUMN('Data BH'!G$4)-COLUMN('Data BH'!$B$4))*7,500,1),MATCH($A105,OFFSET('Raw data BH'!$B$4,0,(COLUMN('Data BH'!G$4)-COLUMN('Data BH'!$B$4))*7,500,1),0))</f>
        <v>#N/A</v>
      </c>
      <c r="H105" s="62">
        <f ca="1">INDEX(OFFSET('Raw data BH'!$G$4,0,(COLUMN('Data BH'!H$4)-COLUMN('Data BH'!$B$4))*7,500,1),MATCH($A105,OFFSET('Raw data BH'!$B$4,0,(COLUMN('Data BH'!H$4)-COLUMN('Data BH'!$B$4))*7,500,1),0))</f>
        <v>7.1793380000000004</v>
      </c>
      <c r="I105" s="62">
        <f ca="1">INDEX(OFFSET('Raw data BH'!$G$4,0,(COLUMN('Data BH'!I$4)-COLUMN('Data BH'!$B$4))*7,500,1),MATCH($A105,OFFSET('Raw data BH'!$B$4,0,(COLUMN('Data BH'!I$4)-COLUMN('Data BH'!$B$4))*7,500,1),0))</f>
        <v>1.741455</v>
      </c>
      <c r="J105" s="62" t="e">
        <f ca="1">INDEX(OFFSET('Raw data BH'!$G$4,0,(COLUMN('Data BH'!J$4)-COLUMN('Data BH'!$B$4))*7,500,1),MATCH($A105,OFFSET('Raw data BH'!$B$4,0,(COLUMN('Data BH'!J$4)-COLUMN('Data BH'!$B$4))*7,500,1),0))</f>
        <v>#N/A</v>
      </c>
      <c r="K105" s="62" t="e">
        <f ca="1">INDEX(OFFSET('Raw data BH'!$G$4,0,(COLUMN('Data BH'!K$4)-COLUMN('Data BH'!$B$4))*7,500,1),MATCH($A105,OFFSET('Raw data BH'!$B$4,0,(COLUMN('Data BH'!K$4)-COLUMN('Data BH'!$B$4))*7,500,1),0))</f>
        <v>#N/A</v>
      </c>
      <c r="L105" s="62" t="e">
        <f ca="1">INDEX(OFFSET('Raw data BH'!$G$4,0,(COLUMN('Data BH'!L$4)-COLUMN('Data BH'!$B$4))*7,500,1),MATCH($A105,OFFSET('Raw data BH'!$B$4,0,(COLUMN('Data BH'!L$4)-COLUMN('Data BH'!$B$4))*7,500,1),0))</f>
        <v>#N/A</v>
      </c>
      <c r="M105" s="62">
        <f ca="1">INDEX(OFFSET('Raw data BH'!$G$4,0,(COLUMN('Data BH'!M$4)-COLUMN('Data BH'!$B$4))*7,500,1),MATCH($A105,OFFSET('Raw data BH'!$B$4,0,(COLUMN('Data BH'!M$4)-COLUMN('Data BH'!$B$4))*7,500,1),0))</f>
        <v>3.8624550000000002</v>
      </c>
      <c r="N105" s="62" t="e">
        <f ca="1">INDEX(OFFSET('Raw data BH'!$G$4,0,(COLUMN('Data BH'!N$4)-COLUMN('Data BH'!$B$4))*7,500,1),MATCH($A105,OFFSET('Raw data BH'!$B$4,0,(COLUMN('Data BH'!N$4)-COLUMN('Data BH'!$B$4))*7,500,1),0))</f>
        <v>#N/A</v>
      </c>
      <c r="O105" s="62" t="e">
        <f ca="1">INDEX(OFFSET('Raw data BH'!$G$4,0,(COLUMN('Data BH'!O$4)-COLUMN('Data BH'!$B$4))*7,500,1),MATCH($A105,OFFSET('Raw data BH'!$B$4,0,(COLUMN('Data BH'!O$4)-COLUMN('Data BH'!$B$4))*7,500,1),0))</f>
        <v>#N/A</v>
      </c>
      <c r="P105" s="62">
        <v>26.677524999999999</v>
      </c>
      <c r="R105" s="60">
        <f t="shared" ca="1" si="17"/>
        <v>0.10487790749722214</v>
      </c>
      <c r="S105" s="60">
        <f t="shared" ca="1" si="18"/>
        <v>-5.0378101154683441E-2</v>
      </c>
      <c r="T105" s="60">
        <f t="shared" ca="1" si="19"/>
        <v>2.6785464881533327E-2</v>
      </c>
      <c r="U105" s="60">
        <f t="shared" ca="1" si="20"/>
        <v>5.3968839975052418E-2</v>
      </c>
      <c r="V105" s="60" t="str">
        <f t="shared" ca="1" si="21"/>
        <v/>
      </c>
      <c r="W105" s="60" t="str">
        <f t="shared" ca="1" si="22"/>
        <v/>
      </c>
      <c r="X105" s="60">
        <f t="shared" ca="1" si="23"/>
        <v>6.877772211747657E-2</v>
      </c>
      <c r="Y105" s="60">
        <f t="shared" ca="1" si="24"/>
        <v>-6.8492955376925346E-3</v>
      </c>
      <c r="Z105" s="60" t="str">
        <f t="shared" ca="1" si="25"/>
        <v/>
      </c>
      <c r="AA105" s="60" t="str">
        <f t="shared" ca="1" si="26"/>
        <v/>
      </c>
      <c r="AB105" s="60" t="str">
        <f t="shared" ca="1" si="27"/>
        <v/>
      </c>
      <c r="AC105" s="60">
        <f t="shared" ca="1" si="28"/>
        <v>3.6785163532116583E-2</v>
      </c>
      <c r="AD105" s="60" t="str">
        <f t="shared" ca="1" si="29"/>
        <v/>
      </c>
      <c r="AE105" s="60" t="str">
        <f t="shared" ca="1" si="30"/>
        <v/>
      </c>
      <c r="AF105" s="60">
        <f t="shared" si="31"/>
        <v>2.6970168868730049E-2</v>
      </c>
      <c r="AG105" s="61">
        <v>3.9800000000000002E-2</v>
      </c>
    </row>
    <row r="106" spans="1:33" ht="16" hidden="1" outlineLevel="1" x14ac:dyDescent="0.2">
      <c r="A106" s="74">
        <v>34121</v>
      </c>
      <c r="B106" s="62">
        <f ca="1">INDEX(OFFSET('Raw data BH'!$G$4,0,(COLUMN('Data BH'!B$4)-COLUMN('Data BH'!$B$4))*7,500,1),MATCH($A106,OFFSET('Raw data BH'!$B$4,0,(COLUMN('Data BH'!B$4)-COLUMN('Data BH'!$B$4))*7,500,1),0))</f>
        <v>0.29333199999999998</v>
      </c>
      <c r="C106" s="62">
        <f ca="1">INDEX(OFFSET('Raw data BH'!$G$4,0,(COLUMN('Data BH'!C$4)-COLUMN('Data BH'!$B$4))*7,500,1),MATCH($A106,OFFSET('Raw data BH'!$B$4,0,(COLUMN('Data BH'!C$4)-COLUMN('Data BH'!$B$4))*7,500,1),0))</f>
        <v>5.8606550000000004</v>
      </c>
      <c r="D106" s="62">
        <f ca="1">INDEX(OFFSET('Raw data BH'!$G$4,0,(COLUMN('Data BH'!D$4)-COLUMN('Data BH'!$B$4))*7,500,1),MATCH($A106,OFFSET('Raw data BH'!$B$4,0,(COLUMN('Data BH'!D$4)-COLUMN('Data BH'!$B$4))*7,500,1),0))</f>
        <v>5.4428169999999998</v>
      </c>
      <c r="E106" s="62">
        <f ca="1">INDEX(OFFSET('Raw data BH'!$G$4,0,(COLUMN('Data BH'!E$4)-COLUMN('Data BH'!$B$4))*7,500,1),MATCH($A106,OFFSET('Raw data BH'!$B$4,0,(COLUMN('Data BH'!E$4)-COLUMN('Data BH'!$B$4))*7,500,1),0))</f>
        <v>5.5137970000000003</v>
      </c>
      <c r="F106" s="62" t="e">
        <f ca="1">INDEX(OFFSET('Raw data BH'!$G$4,0,(COLUMN('Data BH'!F$4)-COLUMN('Data BH'!$B$4))*7,500,1),MATCH($A106,OFFSET('Raw data BH'!$B$4,0,(COLUMN('Data BH'!F$4)-COLUMN('Data BH'!$B$4))*7,500,1),0))</f>
        <v>#N/A</v>
      </c>
      <c r="G106" s="62" t="e">
        <f ca="1">INDEX(OFFSET('Raw data BH'!$G$4,0,(COLUMN('Data BH'!G$4)-COLUMN('Data BH'!$B$4))*7,500,1),MATCH($A106,OFFSET('Raw data BH'!$B$4,0,(COLUMN('Data BH'!G$4)-COLUMN('Data BH'!$B$4))*7,500,1),0))</f>
        <v>#N/A</v>
      </c>
      <c r="H106" s="62">
        <f ca="1">INDEX(OFFSET('Raw data BH'!$G$4,0,(COLUMN('Data BH'!H$4)-COLUMN('Data BH'!$B$4))*7,500,1),MATCH($A106,OFFSET('Raw data BH'!$B$4,0,(COLUMN('Data BH'!H$4)-COLUMN('Data BH'!$B$4))*7,500,1),0))</f>
        <v>7.8575660000000003</v>
      </c>
      <c r="I106" s="62">
        <f ca="1">INDEX(OFFSET('Raw data BH'!$G$4,0,(COLUMN('Data BH'!I$4)-COLUMN('Data BH'!$B$4))*7,500,1),MATCH($A106,OFFSET('Raw data BH'!$B$4,0,(COLUMN('Data BH'!I$4)-COLUMN('Data BH'!$B$4))*7,500,1),0))</f>
        <v>1.7294449999999999</v>
      </c>
      <c r="J106" s="62" t="e">
        <f ca="1">INDEX(OFFSET('Raw data BH'!$G$4,0,(COLUMN('Data BH'!J$4)-COLUMN('Data BH'!$B$4))*7,500,1),MATCH($A106,OFFSET('Raw data BH'!$B$4,0,(COLUMN('Data BH'!J$4)-COLUMN('Data BH'!$B$4))*7,500,1),0))</f>
        <v>#N/A</v>
      </c>
      <c r="K106" s="62" t="e">
        <f ca="1">INDEX(OFFSET('Raw data BH'!$G$4,0,(COLUMN('Data BH'!K$4)-COLUMN('Data BH'!$B$4))*7,500,1),MATCH($A106,OFFSET('Raw data BH'!$B$4,0,(COLUMN('Data BH'!K$4)-COLUMN('Data BH'!$B$4))*7,500,1),0))</f>
        <v>#N/A</v>
      </c>
      <c r="L106" s="62" t="e">
        <f ca="1">INDEX(OFFSET('Raw data BH'!$G$4,0,(COLUMN('Data BH'!L$4)-COLUMN('Data BH'!$B$4))*7,500,1),MATCH($A106,OFFSET('Raw data BH'!$B$4,0,(COLUMN('Data BH'!L$4)-COLUMN('Data BH'!$B$4))*7,500,1),0))</f>
        <v>#N/A</v>
      </c>
      <c r="M106" s="62">
        <f ca="1">INDEX(OFFSET('Raw data BH'!$G$4,0,(COLUMN('Data BH'!M$4)-COLUMN('Data BH'!$B$4))*7,500,1),MATCH($A106,OFFSET('Raw data BH'!$B$4,0,(COLUMN('Data BH'!M$4)-COLUMN('Data BH'!$B$4))*7,500,1),0))</f>
        <v>4.1414580000000001</v>
      </c>
      <c r="N106" s="62" t="e">
        <f ca="1">INDEX(OFFSET('Raw data BH'!$G$4,0,(COLUMN('Data BH'!N$4)-COLUMN('Data BH'!$B$4))*7,500,1),MATCH($A106,OFFSET('Raw data BH'!$B$4,0,(COLUMN('Data BH'!N$4)-COLUMN('Data BH'!$B$4))*7,500,1),0))</f>
        <v>#N/A</v>
      </c>
      <c r="O106" s="62" t="e">
        <f ca="1">INDEX(OFFSET('Raw data BH'!$G$4,0,(COLUMN('Data BH'!O$4)-COLUMN('Data BH'!$B$4))*7,500,1),MATCH($A106,OFFSET('Raw data BH'!$B$4,0,(COLUMN('Data BH'!O$4)-COLUMN('Data BH'!$B$4))*7,500,1),0))</f>
        <v>#N/A</v>
      </c>
      <c r="P106" s="62">
        <v>26.585329000000002</v>
      </c>
      <c r="R106" s="60">
        <f t="shared" ca="1" si="17"/>
        <v>-0.30096800484240738</v>
      </c>
      <c r="S106" s="60">
        <f t="shared" ca="1" si="18"/>
        <v>6.1853673349437033E-2</v>
      </c>
      <c r="T106" s="60">
        <f t="shared" ca="1" si="19"/>
        <v>0.12173905695732423</v>
      </c>
      <c r="U106" s="60">
        <f t="shared" ca="1" si="20"/>
        <v>3.61444311481669E-2</v>
      </c>
      <c r="V106" s="60" t="str">
        <f t="shared" ca="1" si="21"/>
        <v/>
      </c>
      <c r="W106" s="60" t="str">
        <f t="shared" ca="1" si="22"/>
        <v/>
      </c>
      <c r="X106" s="60">
        <f t="shared" ca="1" si="23"/>
        <v>9.4469434368461336E-2</v>
      </c>
      <c r="Y106" s="60">
        <f t="shared" ca="1" si="24"/>
        <v>-6.896531923018423E-3</v>
      </c>
      <c r="Z106" s="60" t="str">
        <f t="shared" ca="1" si="25"/>
        <v/>
      </c>
      <c r="AA106" s="60" t="str">
        <f t="shared" ca="1" si="26"/>
        <v/>
      </c>
      <c r="AB106" s="60" t="str">
        <f t="shared" ca="1" si="27"/>
        <v/>
      </c>
      <c r="AC106" s="60">
        <f t="shared" ca="1" si="28"/>
        <v>7.2234627976248245E-2</v>
      </c>
      <c r="AD106" s="60" t="str">
        <f t="shared" ca="1" si="29"/>
        <v/>
      </c>
      <c r="AE106" s="60" t="str">
        <f t="shared" ca="1" si="30"/>
        <v/>
      </c>
      <c r="AF106" s="60">
        <f t="shared" si="31"/>
        <v>-3.4559427832978606E-3</v>
      </c>
      <c r="AG106" s="61">
        <v>4.1599999999999998E-2</v>
      </c>
    </row>
    <row r="107" spans="1:33" ht="16" hidden="1" outlineLevel="1" x14ac:dyDescent="0.2">
      <c r="A107" s="74">
        <v>34151</v>
      </c>
      <c r="B107" s="62">
        <f ca="1">INDEX(OFFSET('Raw data BH'!$G$4,0,(COLUMN('Data BH'!B$4)-COLUMN('Data BH'!$B$4))*7,500,1),MATCH($A107,OFFSET('Raw data BH'!$B$4,0,(COLUMN('Data BH'!B$4)-COLUMN('Data BH'!$B$4))*7,500,1),0))</f>
        <v>0.20607500000000001</v>
      </c>
      <c r="C107" s="62">
        <f ca="1">INDEX(OFFSET('Raw data BH'!$G$4,0,(COLUMN('Data BH'!C$4)-COLUMN('Data BH'!$B$4))*7,500,1),MATCH($A107,OFFSET('Raw data BH'!$B$4,0,(COLUMN('Data BH'!C$4)-COLUMN('Data BH'!$B$4))*7,500,1),0))</f>
        <v>5.94923</v>
      </c>
      <c r="D107" s="62">
        <f ca="1">INDEX(OFFSET('Raw data BH'!$G$4,0,(COLUMN('Data BH'!D$4)-COLUMN('Data BH'!$B$4))*7,500,1),MATCH($A107,OFFSET('Raw data BH'!$B$4,0,(COLUMN('Data BH'!D$4)-COLUMN('Data BH'!$B$4))*7,500,1),0))</f>
        <v>5.5061059999999999</v>
      </c>
      <c r="E107" s="62">
        <f ca="1">INDEX(OFFSET('Raw data BH'!$G$4,0,(COLUMN('Data BH'!E$4)-COLUMN('Data BH'!$B$4))*7,500,1),MATCH($A107,OFFSET('Raw data BH'!$B$4,0,(COLUMN('Data BH'!E$4)-COLUMN('Data BH'!$B$4))*7,500,1),0))</f>
        <v>5.569159</v>
      </c>
      <c r="F107" s="62" t="e">
        <f ca="1">INDEX(OFFSET('Raw data BH'!$G$4,0,(COLUMN('Data BH'!F$4)-COLUMN('Data BH'!$B$4))*7,500,1),MATCH($A107,OFFSET('Raw data BH'!$B$4,0,(COLUMN('Data BH'!F$4)-COLUMN('Data BH'!$B$4))*7,500,1),0))</f>
        <v>#N/A</v>
      </c>
      <c r="G107" s="62" t="e">
        <f ca="1">INDEX(OFFSET('Raw data BH'!$G$4,0,(COLUMN('Data BH'!G$4)-COLUMN('Data BH'!$B$4))*7,500,1),MATCH($A107,OFFSET('Raw data BH'!$B$4,0,(COLUMN('Data BH'!G$4)-COLUMN('Data BH'!$B$4))*7,500,1),0))</f>
        <v>#N/A</v>
      </c>
      <c r="H107" s="62">
        <f ca="1">INDEX(OFFSET('Raw data BH'!$G$4,0,(COLUMN('Data BH'!H$4)-COLUMN('Data BH'!$B$4))*7,500,1),MATCH($A107,OFFSET('Raw data BH'!$B$4,0,(COLUMN('Data BH'!H$4)-COLUMN('Data BH'!$B$4))*7,500,1),0))</f>
        <v>7.8741120000000002</v>
      </c>
      <c r="I107" s="62">
        <f ca="1">INDEX(OFFSET('Raw data BH'!$G$4,0,(COLUMN('Data BH'!I$4)-COLUMN('Data BH'!$B$4))*7,500,1),MATCH($A107,OFFSET('Raw data BH'!$B$4,0,(COLUMN('Data BH'!I$4)-COLUMN('Data BH'!$B$4))*7,500,1),0))</f>
        <v>1.7555970000000001</v>
      </c>
      <c r="J107" s="62" t="e">
        <f ca="1">INDEX(OFFSET('Raw data BH'!$G$4,0,(COLUMN('Data BH'!J$4)-COLUMN('Data BH'!$B$4))*7,500,1),MATCH($A107,OFFSET('Raw data BH'!$B$4,0,(COLUMN('Data BH'!J$4)-COLUMN('Data BH'!$B$4))*7,500,1),0))</f>
        <v>#N/A</v>
      </c>
      <c r="K107" s="62" t="e">
        <f ca="1">INDEX(OFFSET('Raw data BH'!$G$4,0,(COLUMN('Data BH'!K$4)-COLUMN('Data BH'!$B$4))*7,500,1),MATCH($A107,OFFSET('Raw data BH'!$B$4,0,(COLUMN('Data BH'!K$4)-COLUMN('Data BH'!$B$4))*7,500,1),0))</f>
        <v>#N/A</v>
      </c>
      <c r="L107" s="62" t="e">
        <f ca="1">INDEX(OFFSET('Raw data BH'!$G$4,0,(COLUMN('Data BH'!L$4)-COLUMN('Data BH'!$B$4))*7,500,1),MATCH($A107,OFFSET('Raw data BH'!$B$4,0,(COLUMN('Data BH'!L$4)-COLUMN('Data BH'!$B$4))*7,500,1),0))</f>
        <v>#N/A</v>
      </c>
      <c r="M107" s="62">
        <f ca="1">INDEX(OFFSET('Raw data BH'!$G$4,0,(COLUMN('Data BH'!M$4)-COLUMN('Data BH'!$B$4))*7,500,1),MATCH($A107,OFFSET('Raw data BH'!$B$4,0,(COLUMN('Data BH'!M$4)-COLUMN('Data BH'!$B$4))*7,500,1),0))</f>
        <v>3.8014209999999999</v>
      </c>
      <c r="N107" s="62" t="e">
        <f ca="1">INDEX(OFFSET('Raw data BH'!$G$4,0,(COLUMN('Data BH'!N$4)-COLUMN('Data BH'!$B$4))*7,500,1),MATCH($A107,OFFSET('Raw data BH'!$B$4,0,(COLUMN('Data BH'!N$4)-COLUMN('Data BH'!$B$4))*7,500,1),0))</f>
        <v>#N/A</v>
      </c>
      <c r="O107" s="62" t="e">
        <f ca="1">INDEX(OFFSET('Raw data BH'!$G$4,0,(COLUMN('Data BH'!O$4)-COLUMN('Data BH'!$B$4))*7,500,1),MATCH($A107,OFFSET('Raw data BH'!$B$4,0,(COLUMN('Data BH'!O$4)-COLUMN('Data BH'!$B$4))*7,500,1),0))</f>
        <v>#N/A</v>
      </c>
      <c r="P107" s="62">
        <v>26.643789000000002</v>
      </c>
      <c r="R107" s="60">
        <f t="shared" ca="1" si="17"/>
        <v>-0.29746839758362531</v>
      </c>
      <c r="S107" s="60">
        <f t="shared" ca="1" si="18"/>
        <v>1.5113498405894932E-2</v>
      </c>
      <c r="T107" s="60">
        <f t="shared" ca="1" si="19"/>
        <v>1.1627986022679115E-2</v>
      </c>
      <c r="U107" s="60">
        <f t="shared" ca="1" si="20"/>
        <v>1.0040630803056283E-2</v>
      </c>
      <c r="V107" s="60" t="str">
        <f t="shared" ca="1" si="21"/>
        <v/>
      </c>
      <c r="W107" s="60" t="str">
        <f t="shared" ca="1" si="22"/>
        <v/>
      </c>
      <c r="X107" s="60">
        <f t="shared" ca="1" si="23"/>
        <v>2.1057411417224614E-3</v>
      </c>
      <c r="Y107" s="60">
        <f t="shared" ca="1" si="24"/>
        <v>1.5121614159455898E-2</v>
      </c>
      <c r="Z107" s="60" t="str">
        <f t="shared" ca="1" si="25"/>
        <v/>
      </c>
      <c r="AA107" s="60" t="str">
        <f t="shared" ca="1" si="26"/>
        <v/>
      </c>
      <c r="AB107" s="60" t="str">
        <f t="shared" ca="1" si="27"/>
        <v/>
      </c>
      <c r="AC107" s="60">
        <f t="shared" ca="1" si="28"/>
        <v>-8.210562560335033E-2</v>
      </c>
      <c r="AD107" s="60" t="str">
        <f t="shared" ca="1" si="29"/>
        <v/>
      </c>
      <c r="AE107" s="60" t="str">
        <f t="shared" ca="1" si="30"/>
        <v/>
      </c>
      <c r="AF107" s="60">
        <f t="shared" si="31"/>
        <v>2.1989571767195848E-3</v>
      </c>
      <c r="AG107" s="61">
        <v>4.07E-2</v>
      </c>
    </row>
    <row r="108" spans="1:33" ht="16" hidden="1" outlineLevel="1" x14ac:dyDescent="0.2">
      <c r="A108" s="74">
        <v>34182</v>
      </c>
      <c r="B108" s="62">
        <f ca="1">INDEX(OFFSET('Raw data BH'!$G$4,0,(COLUMN('Data BH'!B$4)-COLUMN('Data BH'!$B$4))*7,500,1),MATCH($A108,OFFSET('Raw data BH'!$B$4,0,(COLUMN('Data BH'!B$4)-COLUMN('Data BH'!$B$4))*7,500,1),0))</f>
        <v>0.19679199999999999</v>
      </c>
      <c r="C108" s="62">
        <f ca="1">INDEX(OFFSET('Raw data BH'!$G$4,0,(COLUMN('Data BH'!C$4)-COLUMN('Data BH'!$B$4))*7,500,1),MATCH($A108,OFFSET('Raw data BH'!$B$4,0,(COLUMN('Data BH'!C$4)-COLUMN('Data BH'!$B$4))*7,500,1),0))</f>
        <v>6.08209</v>
      </c>
      <c r="D108" s="62">
        <f ca="1">INDEX(OFFSET('Raw data BH'!$G$4,0,(COLUMN('Data BH'!D$4)-COLUMN('Data BH'!$B$4))*7,500,1),MATCH($A108,OFFSET('Raw data BH'!$B$4,0,(COLUMN('Data BH'!D$4)-COLUMN('Data BH'!$B$4))*7,500,1),0))</f>
        <v>5.5292450000000004</v>
      </c>
      <c r="E108" s="62">
        <f ca="1">INDEX(OFFSET('Raw data BH'!$G$4,0,(COLUMN('Data BH'!E$4)-COLUMN('Data BH'!$B$4))*7,500,1),MATCH($A108,OFFSET('Raw data BH'!$B$4,0,(COLUMN('Data BH'!E$4)-COLUMN('Data BH'!$B$4))*7,500,1),0))</f>
        <v>5.5852589999999998</v>
      </c>
      <c r="F108" s="62" t="e">
        <f ca="1">INDEX(OFFSET('Raw data BH'!$G$4,0,(COLUMN('Data BH'!F$4)-COLUMN('Data BH'!$B$4))*7,500,1),MATCH($A108,OFFSET('Raw data BH'!$B$4,0,(COLUMN('Data BH'!F$4)-COLUMN('Data BH'!$B$4))*7,500,1),0))</f>
        <v>#N/A</v>
      </c>
      <c r="G108" s="62" t="e">
        <f ca="1">INDEX(OFFSET('Raw data BH'!$G$4,0,(COLUMN('Data BH'!G$4)-COLUMN('Data BH'!$B$4))*7,500,1),MATCH($A108,OFFSET('Raw data BH'!$B$4,0,(COLUMN('Data BH'!G$4)-COLUMN('Data BH'!$B$4))*7,500,1),0))</f>
        <v>#N/A</v>
      </c>
      <c r="H108" s="62">
        <f ca="1">INDEX(OFFSET('Raw data BH'!$G$4,0,(COLUMN('Data BH'!H$4)-COLUMN('Data BH'!$B$4))*7,500,1),MATCH($A108,OFFSET('Raw data BH'!$B$4,0,(COLUMN('Data BH'!H$4)-COLUMN('Data BH'!$B$4))*7,500,1),0))</f>
        <v>8.5840680000000003</v>
      </c>
      <c r="I108" s="62">
        <f ca="1">INDEX(OFFSET('Raw data BH'!$G$4,0,(COLUMN('Data BH'!I$4)-COLUMN('Data BH'!$B$4))*7,500,1),MATCH($A108,OFFSET('Raw data BH'!$B$4,0,(COLUMN('Data BH'!I$4)-COLUMN('Data BH'!$B$4))*7,500,1),0))</f>
        <v>1.6466289999999999</v>
      </c>
      <c r="J108" s="62" t="e">
        <f ca="1">INDEX(OFFSET('Raw data BH'!$G$4,0,(COLUMN('Data BH'!J$4)-COLUMN('Data BH'!$B$4))*7,500,1),MATCH($A108,OFFSET('Raw data BH'!$B$4,0,(COLUMN('Data BH'!J$4)-COLUMN('Data BH'!$B$4))*7,500,1),0))</f>
        <v>#N/A</v>
      </c>
      <c r="K108" s="62" t="e">
        <f ca="1">INDEX(OFFSET('Raw data BH'!$G$4,0,(COLUMN('Data BH'!K$4)-COLUMN('Data BH'!$B$4))*7,500,1),MATCH($A108,OFFSET('Raw data BH'!$B$4,0,(COLUMN('Data BH'!K$4)-COLUMN('Data BH'!$B$4))*7,500,1),0))</f>
        <v>#N/A</v>
      </c>
      <c r="L108" s="62" t="e">
        <f ca="1">INDEX(OFFSET('Raw data BH'!$G$4,0,(COLUMN('Data BH'!L$4)-COLUMN('Data BH'!$B$4))*7,500,1),MATCH($A108,OFFSET('Raw data BH'!$B$4,0,(COLUMN('Data BH'!L$4)-COLUMN('Data BH'!$B$4))*7,500,1),0))</f>
        <v>#N/A</v>
      </c>
      <c r="M108" s="62">
        <f ca="1">INDEX(OFFSET('Raw data BH'!$G$4,0,(COLUMN('Data BH'!M$4)-COLUMN('Data BH'!$B$4))*7,500,1),MATCH($A108,OFFSET('Raw data BH'!$B$4,0,(COLUMN('Data BH'!M$4)-COLUMN('Data BH'!$B$4))*7,500,1),0))</f>
        <v>3.7525770000000001</v>
      </c>
      <c r="N108" s="62" t="e">
        <f ca="1">INDEX(OFFSET('Raw data BH'!$G$4,0,(COLUMN('Data BH'!N$4)-COLUMN('Data BH'!$B$4))*7,500,1),MATCH($A108,OFFSET('Raw data BH'!$B$4,0,(COLUMN('Data BH'!N$4)-COLUMN('Data BH'!$B$4))*7,500,1),0))</f>
        <v>#N/A</v>
      </c>
      <c r="O108" s="62" t="e">
        <f ca="1">INDEX(OFFSET('Raw data BH'!$G$4,0,(COLUMN('Data BH'!O$4)-COLUMN('Data BH'!$B$4))*7,500,1),MATCH($A108,OFFSET('Raw data BH'!$B$4,0,(COLUMN('Data BH'!O$4)-COLUMN('Data BH'!$B$4))*7,500,1),0))</f>
        <v>#N/A</v>
      </c>
      <c r="P108" s="62">
        <v>27.664978000000001</v>
      </c>
      <c r="R108" s="60">
        <f t="shared" ca="1" si="17"/>
        <v>-4.5046706296251404E-2</v>
      </c>
      <c r="S108" s="60">
        <f t="shared" ca="1" si="18"/>
        <v>2.2332301827295398E-2</v>
      </c>
      <c r="T108" s="60">
        <f t="shared" ca="1" si="19"/>
        <v>4.2024254527610605E-3</v>
      </c>
      <c r="U108" s="60">
        <f t="shared" ca="1" si="20"/>
        <v>2.8909212324517153E-3</v>
      </c>
      <c r="V108" s="60" t="str">
        <f t="shared" ca="1" si="21"/>
        <v/>
      </c>
      <c r="W108" s="60" t="str">
        <f t="shared" ca="1" si="22"/>
        <v/>
      </c>
      <c r="X108" s="60">
        <f t="shared" ca="1" si="23"/>
        <v>9.0163309843700468E-2</v>
      </c>
      <c r="Y108" s="60">
        <f t="shared" ca="1" si="24"/>
        <v>-6.2068914449045054E-2</v>
      </c>
      <c r="Z108" s="60" t="str">
        <f t="shared" ca="1" si="25"/>
        <v/>
      </c>
      <c r="AA108" s="60" t="str">
        <f t="shared" ca="1" si="26"/>
        <v/>
      </c>
      <c r="AB108" s="60" t="str">
        <f t="shared" ca="1" si="27"/>
        <v/>
      </c>
      <c r="AC108" s="60">
        <f t="shared" ca="1" si="28"/>
        <v>-1.2848879405885305E-2</v>
      </c>
      <c r="AD108" s="60" t="str">
        <f t="shared" ca="1" si="29"/>
        <v/>
      </c>
      <c r="AE108" s="60" t="str">
        <f t="shared" ca="1" si="30"/>
        <v/>
      </c>
      <c r="AF108" s="60">
        <f t="shared" si="31"/>
        <v>3.8327469114846968E-2</v>
      </c>
      <c r="AG108" s="61">
        <v>0.04</v>
      </c>
    </row>
    <row r="109" spans="1:33" ht="16" hidden="1" outlineLevel="1" x14ac:dyDescent="0.2">
      <c r="A109" s="74">
        <v>34213</v>
      </c>
      <c r="B109" s="62">
        <f ca="1">INDEX(OFFSET('Raw data BH'!$G$4,0,(COLUMN('Data BH'!B$4)-COLUMN('Data BH'!$B$4))*7,500,1),MATCH($A109,OFFSET('Raw data BH'!$B$4,0,(COLUMN('Data BH'!B$4)-COLUMN('Data BH'!$B$4))*7,500,1),0))</f>
        <v>0.174349</v>
      </c>
      <c r="C109" s="62">
        <f ca="1">INDEX(OFFSET('Raw data BH'!$G$4,0,(COLUMN('Data BH'!C$4)-COLUMN('Data BH'!$B$4))*7,500,1),MATCH($A109,OFFSET('Raw data BH'!$B$4,0,(COLUMN('Data BH'!C$4)-COLUMN('Data BH'!$B$4))*7,500,1),0))</f>
        <v>6.1323460000000001</v>
      </c>
      <c r="D109" s="62">
        <f ca="1">INDEX(OFFSET('Raw data BH'!$G$4,0,(COLUMN('Data BH'!D$4)-COLUMN('Data BH'!$B$4))*7,500,1),MATCH($A109,OFFSET('Raw data BH'!$B$4,0,(COLUMN('Data BH'!D$4)-COLUMN('Data BH'!$B$4))*7,500,1),0))</f>
        <v>6.1034360000000003</v>
      </c>
      <c r="E109" s="62">
        <f ca="1">INDEX(OFFSET('Raw data BH'!$G$4,0,(COLUMN('Data BH'!E$4)-COLUMN('Data BH'!$B$4))*7,500,1),MATCH($A109,OFFSET('Raw data BH'!$B$4,0,(COLUMN('Data BH'!E$4)-COLUMN('Data BH'!$B$4))*7,500,1),0))</f>
        <v>5.4403920000000001</v>
      </c>
      <c r="F109" s="62" t="e">
        <f ca="1">INDEX(OFFSET('Raw data BH'!$G$4,0,(COLUMN('Data BH'!F$4)-COLUMN('Data BH'!$B$4))*7,500,1),MATCH($A109,OFFSET('Raw data BH'!$B$4,0,(COLUMN('Data BH'!F$4)-COLUMN('Data BH'!$B$4))*7,500,1),0))</f>
        <v>#N/A</v>
      </c>
      <c r="G109" s="62" t="e">
        <f ca="1">INDEX(OFFSET('Raw data BH'!$G$4,0,(COLUMN('Data BH'!G$4)-COLUMN('Data BH'!$B$4))*7,500,1),MATCH($A109,OFFSET('Raw data BH'!$B$4,0,(COLUMN('Data BH'!G$4)-COLUMN('Data BH'!$B$4))*7,500,1),0))</f>
        <v>#N/A</v>
      </c>
      <c r="H109" s="62">
        <f ca="1">INDEX(OFFSET('Raw data BH'!$G$4,0,(COLUMN('Data BH'!H$4)-COLUMN('Data BH'!$B$4))*7,500,1),MATCH($A109,OFFSET('Raw data BH'!$B$4,0,(COLUMN('Data BH'!H$4)-COLUMN('Data BH'!$B$4))*7,500,1),0))</f>
        <v>8.5338700000000003</v>
      </c>
      <c r="I109" s="62">
        <f ca="1">INDEX(OFFSET('Raw data BH'!$G$4,0,(COLUMN('Data BH'!I$4)-COLUMN('Data BH'!$B$4))*7,500,1),MATCH($A109,OFFSET('Raw data BH'!$B$4,0,(COLUMN('Data BH'!I$4)-COLUMN('Data BH'!$B$4))*7,500,1),0))</f>
        <v>1.7434890000000001</v>
      </c>
      <c r="J109" s="62" t="e">
        <f ca="1">INDEX(OFFSET('Raw data BH'!$G$4,0,(COLUMN('Data BH'!J$4)-COLUMN('Data BH'!$B$4))*7,500,1),MATCH($A109,OFFSET('Raw data BH'!$B$4,0,(COLUMN('Data BH'!J$4)-COLUMN('Data BH'!$B$4))*7,500,1),0))</f>
        <v>#N/A</v>
      </c>
      <c r="K109" s="62" t="e">
        <f ca="1">INDEX(OFFSET('Raw data BH'!$G$4,0,(COLUMN('Data BH'!K$4)-COLUMN('Data BH'!$B$4))*7,500,1),MATCH($A109,OFFSET('Raw data BH'!$B$4,0,(COLUMN('Data BH'!K$4)-COLUMN('Data BH'!$B$4))*7,500,1),0))</f>
        <v>#N/A</v>
      </c>
      <c r="L109" s="62" t="e">
        <f ca="1">INDEX(OFFSET('Raw data BH'!$G$4,0,(COLUMN('Data BH'!L$4)-COLUMN('Data BH'!$B$4))*7,500,1),MATCH($A109,OFFSET('Raw data BH'!$B$4,0,(COLUMN('Data BH'!L$4)-COLUMN('Data BH'!$B$4))*7,500,1),0))</f>
        <v>#N/A</v>
      </c>
      <c r="M109" s="62">
        <f ca="1">INDEX(OFFSET('Raw data BH'!$G$4,0,(COLUMN('Data BH'!M$4)-COLUMN('Data BH'!$B$4))*7,500,1),MATCH($A109,OFFSET('Raw data BH'!$B$4,0,(COLUMN('Data BH'!M$4)-COLUMN('Data BH'!$B$4))*7,500,1),0))</f>
        <v>3.9810699999999999</v>
      </c>
      <c r="N109" s="62" t="e">
        <f ca="1">INDEX(OFFSET('Raw data BH'!$G$4,0,(COLUMN('Data BH'!N$4)-COLUMN('Data BH'!$B$4))*7,500,1),MATCH($A109,OFFSET('Raw data BH'!$B$4,0,(COLUMN('Data BH'!N$4)-COLUMN('Data BH'!$B$4))*7,500,1),0))</f>
        <v>#N/A</v>
      </c>
      <c r="O109" s="62" t="e">
        <f ca="1">INDEX(OFFSET('Raw data BH'!$G$4,0,(COLUMN('Data BH'!O$4)-COLUMN('Data BH'!$B$4))*7,500,1),MATCH($A109,OFFSET('Raw data BH'!$B$4,0,(COLUMN('Data BH'!O$4)-COLUMN('Data BH'!$B$4))*7,500,1),0))</f>
        <v>#N/A</v>
      </c>
      <c r="P109" s="62">
        <v>27.293633</v>
      </c>
      <c r="R109" s="60">
        <f t="shared" ca="1" si="17"/>
        <v>-0.11404427009228013</v>
      </c>
      <c r="S109" s="60">
        <f t="shared" ca="1" si="18"/>
        <v>8.2629490849361886E-3</v>
      </c>
      <c r="T109" s="60">
        <f t="shared" ca="1" si="19"/>
        <v>0.10384618514824351</v>
      </c>
      <c r="U109" s="60">
        <f t="shared" ca="1" si="20"/>
        <v>-2.5937382671063158E-2</v>
      </c>
      <c r="V109" s="60" t="str">
        <f t="shared" ca="1" si="21"/>
        <v/>
      </c>
      <c r="W109" s="60" t="str">
        <f t="shared" ca="1" si="22"/>
        <v/>
      </c>
      <c r="X109" s="60">
        <f t="shared" ca="1" si="23"/>
        <v>-5.8478101524824799E-3</v>
      </c>
      <c r="Y109" s="60">
        <f t="shared" ca="1" si="24"/>
        <v>5.8823207899290075E-2</v>
      </c>
      <c r="Z109" s="60" t="str">
        <f t="shared" ca="1" si="25"/>
        <v/>
      </c>
      <c r="AA109" s="60" t="str">
        <f t="shared" ca="1" si="26"/>
        <v/>
      </c>
      <c r="AB109" s="60" t="str">
        <f t="shared" ca="1" si="27"/>
        <v/>
      </c>
      <c r="AC109" s="60">
        <f t="shared" ca="1" si="28"/>
        <v>6.0889623317522901E-2</v>
      </c>
      <c r="AD109" s="60" t="str">
        <f t="shared" ca="1" si="29"/>
        <v/>
      </c>
      <c r="AE109" s="60" t="str">
        <f t="shared" ca="1" si="30"/>
        <v/>
      </c>
      <c r="AF109" s="60">
        <f t="shared" si="31"/>
        <v>-1.3422927717491873E-2</v>
      </c>
      <c r="AG109" s="61">
        <v>3.85E-2</v>
      </c>
    </row>
    <row r="110" spans="1:33" ht="16" hidden="1" outlineLevel="1" x14ac:dyDescent="0.2">
      <c r="A110" s="74">
        <v>34243</v>
      </c>
      <c r="B110" s="62">
        <f ca="1">INDEX(OFFSET('Raw data BH'!$G$4,0,(COLUMN('Data BH'!B$4)-COLUMN('Data BH'!$B$4))*7,500,1),MATCH($A110,OFFSET('Raw data BH'!$B$4,0,(COLUMN('Data BH'!B$4)-COLUMN('Data BH'!$B$4))*7,500,1),0))</f>
        <v>0.22935800000000001</v>
      </c>
      <c r="C110" s="62">
        <f ca="1">INDEX(OFFSET('Raw data BH'!$G$4,0,(COLUMN('Data BH'!C$4)-COLUMN('Data BH'!$B$4))*7,500,1),MATCH($A110,OFFSET('Raw data BH'!$B$4,0,(COLUMN('Data BH'!C$4)-COLUMN('Data BH'!$B$4))*7,500,1),0))</f>
        <v>5.5518559999999999</v>
      </c>
      <c r="D110" s="62">
        <f ca="1">INDEX(OFFSET('Raw data BH'!$G$4,0,(COLUMN('Data BH'!D$4)-COLUMN('Data BH'!$B$4))*7,500,1),MATCH($A110,OFFSET('Raw data BH'!$B$4,0,(COLUMN('Data BH'!D$4)-COLUMN('Data BH'!$B$4))*7,500,1),0))</f>
        <v>5.4867109999999997</v>
      </c>
      <c r="E110" s="62">
        <f ca="1">INDEX(OFFSET('Raw data BH'!$G$4,0,(COLUMN('Data BH'!E$4)-COLUMN('Data BH'!$B$4))*7,500,1),MATCH($A110,OFFSET('Raw data BH'!$B$4,0,(COLUMN('Data BH'!E$4)-COLUMN('Data BH'!$B$4))*7,500,1),0))</f>
        <v>5.6073620000000002</v>
      </c>
      <c r="F110" s="62" t="e">
        <f ca="1">INDEX(OFFSET('Raw data BH'!$G$4,0,(COLUMN('Data BH'!F$4)-COLUMN('Data BH'!$B$4))*7,500,1),MATCH($A110,OFFSET('Raw data BH'!$B$4,0,(COLUMN('Data BH'!F$4)-COLUMN('Data BH'!$B$4))*7,500,1),0))</f>
        <v>#N/A</v>
      </c>
      <c r="G110" s="62" t="e">
        <f ca="1">INDEX(OFFSET('Raw data BH'!$G$4,0,(COLUMN('Data BH'!G$4)-COLUMN('Data BH'!$B$4))*7,500,1),MATCH($A110,OFFSET('Raw data BH'!$B$4,0,(COLUMN('Data BH'!G$4)-COLUMN('Data BH'!$B$4))*7,500,1),0))</f>
        <v>#N/A</v>
      </c>
      <c r="H110" s="62">
        <f ca="1">INDEX(OFFSET('Raw data BH'!$G$4,0,(COLUMN('Data BH'!H$4)-COLUMN('Data BH'!$B$4))*7,500,1),MATCH($A110,OFFSET('Raw data BH'!$B$4,0,(COLUMN('Data BH'!H$4)-COLUMN('Data BH'!$B$4))*7,500,1),0))</f>
        <v>8.5171360000000007</v>
      </c>
      <c r="I110" s="62">
        <f ca="1">INDEX(OFFSET('Raw data BH'!$G$4,0,(COLUMN('Data BH'!I$4)-COLUMN('Data BH'!$B$4))*7,500,1),MATCH($A110,OFFSET('Raw data BH'!$B$4,0,(COLUMN('Data BH'!I$4)-COLUMN('Data BH'!$B$4))*7,500,1),0))</f>
        <v>1.6968129999999999</v>
      </c>
      <c r="J110" s="62" t="e">
        <f ca="1">INDEX(OFFSET('Raw data BH'!$G$4,0,(COLUMN('Data BH'!J$4)-COLUMN('Data BH'!$B$4))*7,500,1),MATCH($A110,OFFSET('Raw data BH'!$B$4,0,(COLUMN('Data BH'!J$4)-COLUMN('Data BH'!$B$4))*7,500,1),0))</f>
        <v>#N/A</v>
      </c>
      <c r="K110" s="62" t="e">
        <f ca="1">INDEX(OFFSET('Raw data BH'!$G$4,0,(COLUMN('Data BH'!K$4)-COLUMN('Data BH'!$B$4))*7,500,1),MATCH($A110,OFFSET('Raw data BH'!$B$4,0,(COLUMN('Data BH'!K$4)-COLUMN('Data BH'!$B$4))*7,500,1),0))</f>
        <v>#N/A</v>
      </c>
      <c r="L110" s="62" t="e">
        <f ca="1">INDEX(OFFSET('Raw data BH'!$G$4,0,(COLUMN('Data BH'!L$4)-COLUMN('Data BH'!$B$4))*7,500,1),MATCH($A110,OFFSET('Raw data BH'!$B$4,0,(COLUMN('Data BH'!L$4)-COLUMN('Data BH'!$B$4))*7,500,1),0))</f>
        <v>#N/A</v>
      </c>
      <c r="M110" s="62">
        <f ca="1">INDEX(OFFSET('Raw data BH'!$G$4,0,(COLUMN('Data BH'!M$4)-COLUMN('Data BH'!$B$4))*7,500,1),MATCH($A110,OFFSET('Raw data BH'!$B$4,0,(COLUMN('Data BH'!M$4)-COLUMN('Data BH'!$B$4))*7,500,1),0))</f>
        <v>3.7437909999999999</v>
      </c>
      <c r="N110" s="62" t="e">
        <f ca="1">INDEX(OFFSET('Raw data BH'!$G$4,0,(COLUMN('Data BH'!N$4)-COLUMN('Data BH'!$B$4))*7,500,1),MATCH($A110,OFFSET('Raw data BH'!$B$4,0,(COLUMN('Data BH'!N$4)-COLUMN('Data BH'!$B$4))*7,500,1),0))</f>
        <v>#N/A</v>
      </c>
      <c r="O110" s="62" t="e">
        <f ca="1">INDEX(OFFSET('Raw data BH'!$G$4,0,(COLUMN('Data BH'!O$4)-COLUMN('Data BH'!$B$4))*7,500,1),MATCH($A110,OFFSET('Raw data BH'!$B$4,0,(COLUMN('Data BH'!O$4)-COLUMN('Data BH'!$B$4))*7,500,1),0))</f>
        <v>#N/A</v>
      </c>
      <c r="P110" s="62">
        <v>28.005490999999999</v>
      </c>
      <c r="R110" s="60">
        <f t="shared" ca="1" si="17"/>
        <v>0.31551084319382383</v>
      </c>
      <c r="S110" s="60">
        <f t="shared" ca="1" si="18"/>
        <v>-9.4660346953678087E-2</v>
      </c>
      <c r="T110" s="60">
        <f t="shared" ca="1" si="19"/>
        <v>-0.1010455422158929</v>
      </c>
      <c r="U110" s="60">
        <f t="shared" ca="1" si="20"/>
        <v>3.0690803162713332E-2</v>
      </c>
      <c r="V110" s="60" t="str">
        <f t="shared" ca="1" si="21"/>
        <v/>
      </c>
      <c r="W110" s="60" t="str">
        <f t="shared" ca="1" si="22"/>
        <v/>
      </c>
      <c r="X110" s="60">
        <f t="shared" ca="1" si="23"/>
        <v>-1.9608923032574666E-3</v>
      </c>
      <c r="Y110" s="60">
        <f t="shared" ca="1" si="24"/>
        <v>-2.6771605671157217E-2</v>
      </c>
      <c r="Z110" s="60" t="str">
        <f t="shared" ca="1" si="25"/>
        <v/>
      </c>
      <c r="AA110" s="60" t="str">
        <f t="shared" ca="1" si="26"/>
        <v/>
      </c>
      <c r="AB110" s="60" t="str">
        <f t="shared" ca="1" si="27"/>
        <v/>
      </c>
      <c r="AC110" s="60">
        <f t="shared" ca="1" si="28"/>
        <v>-5.9601815592290497E-2</v>
      </c>
      <c r="AD110" s="60" t="str">
        <f t="shared" ca="1" si="29"/>
        <v/>
      </c>
      <c r="AE110" s="60" t="str">
        <f t="shared" ca="1" si="30"/>
        <v/>
      </c>
      <c r="AF110" s="60">
        <f t="shared" si="31"/>
        <v>2.608146742502182E-2</v>
      </c>
      <c r="AG110" s="61">
        <v>3.8699999999999998E-2</v>
      </c>
    </row>
    <row r="111" spans="1:33" ht="16" hidden="1" outlineLevel="1" x14ac:dyDescent="0.2">
      <c r="A111" s="74">
        <v>34274</v>
      </c>
      <c r="B111" s="62">
        <f ca="1">INDEX(OFFSET('Raw data BH'!$G$4,0,(COLUMN('Data BH'!B$4)-COLUMN('Data BH'!$B$4))*7,500,1),MATCH($A111,OFFSET('Raw data BH'!$B$4,0,(COLUMN('Data BH'!B$4)-COLUMN('Data BH'!$B$4))*7,500,1),0))</f>
        <v>0.23495199999999999</v>
      </c>
      <c r="C111" s="62">
        <f ca="1">INDEX(OFFSET('Raw data BH'!$G$4,0,(COLUMN('Data BH'!C$4)-COLUMN('Data BH'!$B$4))*7,500,1),MATCH($A111,OFFSET('Raw data BH'!$B$4,0,(COLUMN('Data BH'!C$4)-COLUMN('Data BH'!$B$4))*7,500,1),0))</f>
        <v>5.6113920000000004</v>
      </c>
      <c r="D111" s="62">
        <f ca="1">INDEX(OFFSET('Raw data BH'!$G$4,0,(COLUMN('Data BH'!D$4)-COLUMN('Data BH'!$B$4))*7,500,1),MATCH($A111,OFFSET('Raw data BH'!$B$4,0,(COLUMN('Data BH'!D$4)-COLUMN('Data BH'!$B$4))*7,500,1),0))</f>
        <v>5.3758379999999999</v>
      </c>
      <c r="E111" s="62">
        <f ca="1">INDEX(OFFSET('Raw data BH'!$G$4,0,(COLUMN('Data BH'!E$4)-COLUMN('Data BH'!$B$4))*7,500,1),MATCH($A111,OFFSET('Raw data BH'!$B$4,0,(COLUMN('Data BH'!E$4)-COLUMN('Data BH'!$B$4))*7,500,1),0))</f>
        <v>5.4296069999999999</v>
      </c>
      <c r="F111" s="62" t="e">
        <f ca="1">INDEX(OFFSET('Raw data BH'!$G$4,0,(COLUMN('Data BH'!F$4)-COLUMN('Data BH'!$B$4))*7,500,1),MATCH($A111,OFFSET('Raw data BH'!$B$4,0,(COLUMN('Data BH'!F$4)-COLUMN('Data BH'!$B$4))*7,500,1),0))</f>
        <v>#N/A</v>
      </c>
      <c r="G111" s="62" t="e">
        <f ca="1">INDEX(OFFSET('Raw data BH'!$G$4,0,(COLUMN('Data BH'!G$4)-COLUMN('Data BH'!$B$4))*7,500,1),MATCH($A111,OFFSET('Raw data BH'!$B$4,0,(COLUMN('Data BH'!G$4)-COLUMN('Data BH'!$B$4))*7,500,1),0))</f>
        <v>#N/A</v>
      </c>
      <c r="H111" s="62">
        <f ca="1">INDEX(OFFSET('Raw data BH'!$G$4,0,(COLUMN('Data BH'!H$4)-COLUMN('Data BH'!$B$4))*7,500,1),MATCH($A111,OFFSET('Raw data BH'!$B$4,0,(COLUMN('Data BH'!H$4)-COLUMN('Data BH'!$B$4))*7,500,1),0))</f>
        <v>8.0318780000000007</v>
      </c>
      <c r="I111" s="62">
        <f ca="1">INDEX(OFFSET('Raw data BH'!$G$4,0,(COLUMN('Data BH'!I$4)-COLUMN('Data BH'!$B$4))*7,500,1),MATCH($A111,OFFSET('Raw data BH'!$B$4,0,(COLUMN('Data BH'!I$4)-COLUMN('Data BH'!$B$4))*7,500,1),0))</f>
        <v>1.6357759999999999</v>
      </c>
      <c r="J111" s="62" t="e">
        <f ca="1">INDEX(OFFSET('Raw data BH'!$G$4,0,(COLUMN('Data BH'!J$4)-COLUMN('Data BH'!$B$4))*7,500,1),MATCH($A111,OFFSET('Raw data BH'!$B$4,0,(COLUMN('Data BH'!J$4)-COLUMN('Data BH'!$B$4))*7,500,1),0))</f>
        <v>#N/A</v>
      </c>
      <c r="K111" s="62" t="e">
        <f ca="1">INDEX(OFFSET('Raw data BH'!$G$4,0,(COLUMN('Data BH'!K$4)-COLUMN('Data BH'!$B$4))*7,500,1),MATCH($A111,OFFSET('Raw data BH'!$B$4,0,(COLUMN('Data BH'!K$4)-COLUMN('Data BH'!$B$4))*7,500,1),0))</f>
        <v>#N/A</v>
      </c>
      <c r="L111" s="62" t="e">
        <f ca="1">INDEX(OFFSET('Raw data BH'!$G$4,0,(COLUMN('Data BH'!L$4)-COLUMN('Data BH'!$B$4))*7,500,1),MATCH($A111,OFFSET('Raw data BH'!$B$4,0,(COLUMN('Data BH'!L$4)-COLUMN('Data BH'!$B$4))*7,500,1),0))</f>
        <v>#N/A</v>
      </c>
      <c r="M111" s="62">
        <f ca="1">INDEX(OFFSET('Raw data BH'!$G$4,0,(COLUMN('Data BH'!M$4)-COLUMN('Data BH'!$B$4))*7,500,1),MATCH($A111,OFFSET('Raw data BH'!$B$4,0,(COLUMN('Data BH'!M$4)-COLUMN('Data BH'!$B$4))*7,500,1),0))</f>
        <v>3.9116059999999999</v>
      </c>
      <c r="N111" s="62" t="e">
        <f ca="1">INDEX(OFFSET('Raw data BH'!$G$4,0,(COLUMN('Data BH'!N$4)-COLUMN('Data BH'!$B$4))*7,500,1),MATCH($A111,OFFSET('Raw data BH'!$B$4,0,(COLUMN('Data BH'!N$4)-COLUMN('Data BH'!$B$4))*7,500,1),0))</f>
        <v>#N/A</v>
      </c>
      <c r="O111" s="62" t="e">
        <f ca="1">INDEX(OFFSET('Raw data BH'!$G$4,0,(COLUMN('Data BH'!O$4)-COLUMN('Data BH'!$B$4))*7,500,1),MATCH($A111,OFFSET('Raw data BH'!$B$4,0,(COLUMN('Data BH'!O$4)-COLUMN('Data BH'!$B$4))*7,500,1),0))</f>
        <v>#N/A</v>
      </c>
      <c r="P111" s="62">
        <v>27.706565999999999</v>
      </c>
      <c r="R111" s="60">
        <f t="shared" ca="1" si="17"/>
        <v>2.438981853695954E-2</v>
      </c>
      <c r="S111" s="60">
        <f t="shared" ca="1" si="18"/>
        <v>1.0723621073745582E-2</v>
      </c>
      <c r="T111" s="60">
        <f t="shared" ca="1" si="19"/>
        <v>-2.02075523934101E-2</v>
      </c>
      <c r="U111" s="60">
        <f t="shared" ca="1" si="20"/>
        <v>-3.1700289726256381E-2</v>
      </c>
      <c r="V111" s="60" t="str">
        <f t="shared" ca="1" si="21"/>
        <v/>
      </c>
      <c r="W111" s="60" t="str">
        <f t="shared" ca="1" si="22"/>
        <v/>
      </c>
      <c r="X111" s="60">
        <f t="shared" ca="1" si="23"/>
        <v>-5.6974316249030155E-2</v>
      </c>
      <c r="Y111" s="60">
        <f t="shared" ca="1" si="24"/>
        <v>-3.5971553730434702E-2</v>
      </c>
      <c r="Z111" s="60" t="str">
        <f t="shared" ca="1" si="25"/>
        <v/>
      </c>
      <c r="AA111" s="60" t="str">
        <f t="shared" ca="1" si="26"/>
        <v/>
      </c>
      <c r="AB111" s="60" t="str">
        <f t="shared" ca="1" si="27"/>
        <v/>
      </c>
      <c r="AC111" s="60">
        <f t="shared" ca="1" si="28"/>
        <v>4.4824884722464597E-2</v>
      </c>
      <c r="AD111" s="60" t="str">
        <f t="shared" ca="1" si="29"/>
        <v/>
      </c>
      <c r="AE111" s="60" t="str">
        <f t="shared" ca="1" si="30"/>
        <v/>
      </c>
      <c r="AF111" s="60">
        <f t="shared" si="31"/>
        <v>-1.0673799648790339E-2</v>
      </c>
      <c r="AG111" s="61">
        <v>4.1599999999999998E-2</v>
      </c>
    </row>
    <row r="112" spans="1:33" ht="16" hidden="1" outlineLevel="1" x14ac:dyDescent="0.2">
      <c r="A112" s="74">
        <v>34304</v>
      </c>
      <c r="B112" s="62">
        <f ca="1">INDEX(OFFSET('Raw data BH'!$G$4,0,(COLUMN('Data BH'!B$4)-COLUMN('Data BH'!$B$4))*7,500,1),MATCH($A112,OFFSET('Raw data BH'!$B$4,0,(COLUMN('Data BH'!B$4)-COLUMN('Data BH'!$B$4))*7,500,1),0))</f>
        <v>0.21895400000000001</v>
      </c>
      <c r="C112" s="62">
        <f ca="1">INDEX(OFFSET('Raw data BH'!$G$4,0,(COLUMN('Data BH'!C$4)-COLUMN('Data BH'!$B$4))*7,500,1),MATCH($A112,OFFSET('Raw data BH'!$B$4,0,(COLUMN('Data BH'!C$4)-COLUMN('Data BH'!$B$4))*7,500,1),0))</f>
        <v>5.8869879999999997</v>
      </c>
      <c r="D112" s="62">
        <f ca="1">INDEX(OFFSET('Raw data BH'!$G$4,0,(COLUMN('Data BH'!D$4)-COLUMN('Data BH'!$B$4))*7,500,1),MATCH($A112,OFFSET('Raw data BH'!$B$4,0,(COLUMN('Data BH'!D$4)-COLUMN('Data BH'!$B$4))*7,500,1),0))</f>
        <v>5.2901680000000004</v>
      </c>
      <c r="E112" s="62">
        <f ca="1">INDEX(OFFSET('Raw data BH'!$G$4,0,(COLUMN('Data BH'!E$4)-COLUMN('Data BH'!$B$4))*7,500,1),MATCH($A112,OFFSET('Raw data BH'!$B$4,0,(COLUMN('Data BH'!E$4)-COLUMN('Data BH'!$B$4))*7,500,1),0))</f>
        <v>5.7922609999999999</v>
      </c>
      <c r="F112" s="62" t="e">
        <f ca="1">INDEX(OFFSET('Raw data BH'!$G$4,0,(COLUMN('Data BH'!F$4)-COLUMN('Data BH'!$B$4))*7,500,1),MATCH($A112,OFFSET('Raw data BH'!$B$4,0,(COLUMN('Data BH'!F$4)-COLUMN('Data BH'!$B$4))*7,500,1),0))</f>
        <v>#N/A</v>
      </c>
      <c r="G112" s="62" t="e">
        <f ca="1">INDEX(OFFSET('Raw data BH'!$G$4,0,(COLUMN('Data BH'!G$4)-COLUMN('Data BH'!$B$4))*7,500,1),MATCH($A112,OFFSET('Raw data BH'!$B$4,0,(COLUMN('Data BH'!G$4)-COLUMN('Data BH'!$B$4))*7,500,1),0))</f>
        <v>#N/A</v>
      </c>
      <c r="H112" s="62">
        <f ca="1">INDEX(OFFSET('Raw data BH'!$G$4,0,(COLUMN('Data BH'!H$4)-COLUMN('Data BH'!$B$4))*7,500,1),MATCH($A112,OFFSET('Raw data BH'!$B$4,0,(COLUMN('Data BH'!H$4)-COLUMN('Data BH'!$B$4))*7,500,1),0))</f>
        <v>7.9314780000000003</v>
      </c>
      <c r="I112" s="62">
        <f ca="1">INDEX(OFFSET('Raw data BH'!$G$4,0,(COLUMN('Data BH'!I$4)-COLUMN('Data BH'!$B$4))*7,500,1),MATCH($A112,OFFSET('Raw data BH'!$B$4,0,(COLUMN('Data BH'!I$4)-COLUMN('Data BH'!$B$4))*7,500,1),0))</f>
        <v>1.7090190000000001</v>
      </c>
      <c r="J112" s="62" t="e">
        <f ca="1">INDEX(OFFSET('Raw data BH'!$G$4,0,(COLUMN('Data BH'!J$4)-COLUMN('Data BH'!$B$4))*7,500,1),MATCH($A112,OFFSET('Raw data BH'!$B$4,0,(COLUMN('Data BH'!J$4)-COLUMN('Data BH'!$B$4))*7,500,1),0))</f>
        <v>#N/A</v>
      </c>
      <c r="K112" s="62" t="e">
        <f ca="1">INDEX(OFFSET('Raw data BH'!$G$4,0,(COLUMN('Data BH'!K$4)-COLUMN('Data BH'!$B$4))*7,500,1),MATCH($A112,OFFSET('Raw data BH'!$B$4,0,(COLUMN('Data BH'!K$4)-COLUMN('Data BH'!$B$4))*7,500,1),0))</f>
        <v>#N/A</v>
      </c>
      <c r="L112" s="62" t="e">
        <f ca="1">INDEX(OFFSET('Raw data BH'!$G$4,0,(COLUMN('Data BH'!L$4)-COLUMN('Data BH'!$B$4))*7,500,1),MATCH($A112,OFFSET('Raw data BH'!$B$4,0,(COLUMN('Data BH'!L$4)-COLUMN('Data BH'!$B$4))*7,500,1),0))</f>
        <v>#N/A</v>
      </c>
      <c r="M112" s="62">
        <f ca="1">INDEX(OFFSET('Raw data BH'!$G$4,0,(COLUMN('Data BH'!M$4)-COLUMN('Data BH'!$B$4))*7,500,1),MATCH($A112,OFFSET('Raw data BH'!$B$4,0,(COLUMN('Data BH'!M$4)-COLUMN('Data BH'!$B$4))*7,500,1),0))</f>
        <v>4.0082969999999998</v>
      </c>
      <c r="N112" s="62" t="e">
        <f ca="1">INDEX(OFFSET('Raw data BH'!$G$4,0,(COLUMN('Data BH'!N$4)-COLUMN('Data BH'!$B$4))*7,500,1),MATCH($A112,OFFSET('Raw data BH'!$B$4,0,(COLUMN('Data BH'!N$4)-COLUMN('Data BH'!$B$4))*7,500,1),0))</f>
        <v>#N/A</v>
      </c>
      <c r="O112" s="62" t="e">
        <f ca="1">INDEX(OFFSET('Raw data BH'!$G$4,0,(COLUMN('Data BH'!O$4)-COLUMN('Data BH'!$B$4))*7,500,1),MATCH($A112,OFFSET('Raw data BH'!$B$4,0,(COLUMN('Data BH'!O$4)-COLUMN('Data BH'!$B$4))*7,500,1),0))</f>
        <v>#N/A</v>
      </c>
      <c r="P112" s="62">
        <v>27.856038999999999</v>
      </c>
      <c r="R112" s="60">
        <f t="shared" ca="1" si="17"/>
        <v>-6.8090503592223017E-2</v>
      </c>
      <c r="S112" s="60">
        <f t="shared" ca="1" si="18"/>
        <v>4.9113660211227206E-2</v>
      </c>
      <c r="T112" s="60">
        <f t="shared" ca="1" si="19"/>
        <v>-1.5936120098857032E-2</v>
      </c>
      <c r="U112" s="60">
        <f t="shared" ca="1" si="20"/>
        <v>6.6791942768601897E-2</v>
      </c>
      <c r="V112" s="60" t="str">
        <f t="shared" ca="1" si="21"/>
        <v/>
      </c>
      <c r="W112" s="60" t="str">
        <f t="shared" ca="1" si="22"/>
        <v/>
      </c>
      <c r="X112" s="60">
        <f t="shared" ca="1" si="23"/>
        <v>-1.2500189868421829E-2</v>
      </c>
      <c r="Y112" s="60">
        <f t="shared" ca="1" si="24"/>
        <v>4.477569055909858E-2</v>
      </c>
      <c r="Z112" s="60" t="str">
        <f t="shared" ca="1" si="25"/>
        <v/>
      </c>
      <c r="AA112" s="60" t="str">
        <f t="shared" ca="1" si="26"/>
        <v/>
      </c>
      <c r="AB112" s="60" t="str">
        <f t="shared" ca="1" si="27"/>
        <v/>
      </c>
      <c r="AC112" s="60">
        <f t="shared" ca="1" si="28"/>
        <v>2.4719002885259966E-2</v>
      </c>
      <c r="AD112" s="60" t="str">
        <f t="shared" ca="1" si="29"/>
        <v/>
      </c>
      <c r="AE112" s="60" t="str">
        <f t="shared" ca="1" si="30"/>
        <v/>
      </c>
      <c r="AF112" s="60">
        <f t="shared" si="31"/>
        <v>5.394858388441115E-3</v>
      </c>
      <c r="AG112" s="61">
        <v>4.2099999999999999E-2</v>
      </c>
    </row>
    <row r="113" spans="1:33" ht="16" hidden="1" outlineLevel="1" x14ac:dyDescent="0.2">
      <c r="A113" s="74">
        <v>34335</v>
      </c>
      <c r="B113" s="62">
        <f ca="1">INDEX(OFFSET('Raw data BH'!$G$4,0,(COLUMN('Data BH'!B$4)-COLUMN('Data BH'!$B$4))*7,500,1),MATCH($A113,OFFSET('Raw data BH'!$B$4,0,(COLUMN('Data BH'!B$4)-COLUMN('Data BH'!$B$4))*7,500,1),0))</f>
        <v>0.24515400000000001</v>
      </c>
      <c r="C113" s="62">
        <f ca="1">INDEX(OFFSET('Raw data BH'!$G$4,0,(COLUMN('Data BH'!C$4)-COLUMN('Data BH'!$B$4))*7,500,1),MATCH($A113,OFFSET('Raw data BH'!$B$4,0,(COLUMN('Data BH'!C$4)-COLUMN('Data BH'!$B$4))*7,500,1),0))</f>
        <v>6.0972379999999999</v>
      </c>
      <c r="D113" s="62">
        <f ca="1">INDEX(OFFSET('Raw data BH'!$G$4,0,(COLUMN('Data BH'!D$4)-COLUMN('Data BH'!$B$4))*7,500,1),MATCH($A113,OFFSET('Raw data BH'!$B$4,0,(COLUMN('Data BH'!D$4)-COLUMN('Data BH'!$B$4))*7,500,1),0))</f>
        <v>5.5900129999999999</v>
      </c>
      <c r="E113" s="62">
        <f ca="1">INDEX(OFFSET('Raw data BH'!$G$4,0,(COLUMN('Data BH'!E$4)-COLUMN('Data BH'!$B$4))*7,500,1),MATCH($A113,OFFSET('Raw data BH'!$B$4,0,(COLUMN('Data BH'!E$4)-COLUMN('Data BH'!$B$4))*7,500,1),0))</f>
        <v>5.3055159999999999</v>
      </c>
      <c r="F113" s="62" t="e">
        <f ca="1">INDEX(OFFSET('Raw data BH'!$G$4,0,(COLUMN('Data BH'!F$4)-COLUMN('Data BH'!$B$4))*7,500,1),MATCH($A113,OFFSET('Raw data BH'!$B$4,0,(COLUMN('Data BH'!F$4)-COLUMN('Data BH'!$B$4))*7,500,1),0))</f>
        <v>#N/A</v>
      </c>
      <c r="G113" s="62" t="e">
        <f ca="1">INDEX(OFFSET('Raw data BH'!$G$4,0,(COLUMN('Data BH'!G$4)-COLUMN('Data BH'!$B$4))*7,500,1),MATCH($A113,OFFSET('Raw data BH'!$B$4,0,(COLUMN('Data BH'!G$4)-COLUMN('Data BH'!$B$4))*7,500,1),0))</f>
        <v>#N/A</v>
      </c>
      <c r="H113" s="62">
        <f ca="1">INDEX(OFFSET('Raw data BH'!$G$4,0,(COLUMN('Data BH'!H$4)-COLUMN('Data BH'!$B$4))*7,500,1),MATCH($A113,OFFSET('Raw data BH'!$B$4,0,(COLUMN('Data BH'!H$4)-COLUMN('Data BH'!$B$4))*7,500,1),0))</f>
        <v>7.5968200000000001</v>
      </c>
      <c r="I113" s="62">
        <f ca="1">INDEX(OFFSET('Raw data BH'!$G$4,0,(COLUMN('Data BH'!I$4)-COLUMN('Data BH'!$B$4))*7,500,1),MATCH($A113,OFFSET('Raw data BH'!$B$4,0,(COLUMN('Data BH'!I$4)-COLUMN('Data BH'!$B$4))*7,500,1),0))</f>
        <v>1.71069</v>
      </c>
      <c r="J113" s="62" t="e">
        <f ca="1">INDEX(OFFSET('Raw data BH'!$G$4,0,(COLUMN('Data BH'!J$4)-COLUMN('Data BH'!$B$4))*7,500,1),MATCH($A113,OFFSET('Raw data BH'!$B$4,0,(COLUMN('Data BH'!J$4)-COLUMN('Data BH'!$B$4))*7,500,1),0))</f>
        <v>#N/A</v>
      </c>
      <c r="K113" s="62" t="e">
        <f ca="1">INDEX(OFFSET('Raw data BH'!$G$4,0,(COLUMN('Data BH'!K$4)-COLUMN('Data BH'!$B$4))*7,500,1),MATCH($A113,OFFSET('Raw data BH'!$B$4,0,(COLUMN('Data BH'!K$4)-COLUMN('Data BH'!$B$4))*7,500,1),0))</f>
        <v>#N/A</v>
      </c>
      <c r="L113" s="62" t="e">
        <f ca="1">INDEX(OFFSET('Raw data BH'!$G$4,0,(COLUMN('Data BH'!L$4)-COLUMN('Data BH'!$B$4))*7,500,1),MATCH($A113,OFFSET('Raw data BH'!$B$4,0,(COLUMN('Data BH'!L$4)-COLUMN('Data BH'!$B$4))*7,500,1),0))</f>
        <v>#N/A</v>
      </c>
      <c r="M113" s="62">
        <f ca="1">INDEX(OFFSET('Raw data BH'!$G$4,0,(COLUMN('Data BH'!M$4)-COLUMN('Data BH'!$B$4))*7,500,1),MATCH($A113,OFFSET('Raw data BH'!$B$4,0,(COLUMN('Data BH'!M$4)-COLUMN('Data BH'!$B$4))*7,500,1),0))</f>
        <v>3.9643480000000002</v>
      </c>
      <c r="N113" s="62" t="e">
        <f ca="1">INDEX(OFFSET('Raw data BH'!$G$4,0,(COLUMN('Data BH'!N$4)-COLUMN('Data BH'!$B$4))*7,500,1),MATCH($A113,OFFSET('Raw data BH'!$B$4,0,(COLUMN('Data BH'!N$4)-COLUMN('Data BH'!$B$4))*7,500,1),0))</f>
        <v>#N/A</v>
      </c>
      <c r="O113" s="62" t="e">
        <f ca="1">INDEX(OFFSET('Raw data BH'!$G$4,0,(COLUMN('Data BH'!O$4)-COLUMN('Data BH'!$B$4))*7,500,1),MATCH($A113,OFFSET('Raw data BH'!$B$4,0,(COLUMN('Data BH'!O$4)-COLUMN('Data BH'!$B$4))*7,500,1),0))</f>
        <v>#N/A</v>
      </c>
      <c r="P113" s="62">
        <v>29.024875999999999</v>
      </c>
      <c r="R113" s="60">
        <f t="shared" ca="1" si="17"/>
        <v>0.11965983722608398</v>
      </c>
      <c r="S113" s="60">
        <f t="shared" ca="1" si="18"/>
        <v>3.5714358514065347E-2</v>
      </c>
      <c r="T113" s="60">
        <f t="shared" ca="1" si="19"/>
        <v>5.6679674445121453E-2</v>
      </c>
      <c r="U113" s="60">
        <f t="shared" ca="1" si="20"/>
        <v>-8.4033678730982553E-2</v>
      </c>
      <c r="V113" s="60" t="str">
        <f t="shared" ca="1" si="21"/>
        <v/>
      </c>
      <c r="W113" s="60" t="str">
        <f t="shared" ca="1" si="22"/>
        <v/>
      </c>
      <c r="X113" s="60">
        <f t="shared" ca="1" si="23"/>
        <v>-4.2193649153411283E-2</v>
      </c>
      <c r="Y113" s="60">
        <f t="shared" ca="1" si="24"/>
        <v>9.7775390443288757E-4</v>
      </c>
      <c r="Z113" s="60" t="str">
        <f t="shared" ca="1" si="25"/>
        <v/>
      </c>
      <c r="AA113" s="60" t="str">
        <f t="shared" ca="1" si="26"/>
        <v/>
      </c>
      <c r="AB113" s="60" t="str">
        <f t="shared" ca="1" si="27"/>
        <v/>
      </c>
      <c r="AC113" s="60">
        <f t="shared" ca="1" si="28"/>
        <v>-1.0964506871621427E-2</v>
      </c>
      <c r="AD113" s="60" t="str">
        <f t="shared" ca="1" si="29"/>
        <v/>
      </c>
      <c r="AE113" s="60" t="str">
        <f t="shared" ca="1" si="30"/>
        <v/>
      </c>
      <c r="AF113" s="60">
        <f t="shared" si="31"/>
        <v>4.1959913970539775E-2</v>
      </c>
      <c r="AG113" s="61">
        <v>4.1399999999999999E-2</v>
      </c>
    </row>
    <row r="114" spans="1:33" ht="16" hidden="1" outlineLevel="1" x14ac:dyDescent="0.2">
      <c r="A114" s="74">
        <v>34366</v>
      </c>
      <c r="B114" s="62">
        <f ca="1">INDEX(OFFSET('Raw data BH'!$G$4,0,(COLUMN('Data BH'!B$4)-COLUMN('Data BH'!$B$4))*7,500,1),MATCH($A114,OFFSET('Raw data BH'!$B$4,0,(COLUMN('Data BH'!B$4)-COLUMN('Data BH'!$B$4))*7,500,1),0))</f>
        <v>0.27322400000000002</v>
      </c>
      <c r="C114" s="62">
        <f ca="1">INDEX(OFFSET('Raw data BH'!$G$4,0,(COLUMN('Data BH'!C$4)-COLUMN('Data BH'!$B$4))*7,500,1),MATCH($A114,OFFSET('Raw data BH'!$B$4,0,(COLUMN('Data BH'!C$4)-COLUMN('Data BH'!$B$4))*7,500,1),0))</f>
        <v>5.871969</v>
      </c>
      <c r="D114" s="62">
        <f ca="1">INDEX(OFFSET('Raw data BH'!$G$4,0,(COLUMN('Data BH'!D$4)-COLUMN('Data BH'!$B$4))*7,500,1),MATCH($A114,OFFSET('Raw data BH'!$B$4,0,(COLUMN('Data BH'!D$4)-COLUMN('Data BH'!$B$4))*7,500,1),0))</f>
        <v>5.0526479999999996</v>
      </c>
      <c r="E114" s="62">
        <f ca="1">INDEX(OFFSET('Raw data BH'!$G$4,0,(COLUMN('Data BH'!E$4)-COLUMN('Data BH'!$B$4))*7,500,1),MATCH($A114,OFFSET('Raw data BH'!$B$4,0,(COLUMN('Data BH'!E$4)-COLUMN('Data BH'!$B$4))*7,500,1),0))</f>
        <v>5.5326639999999996</v>
      </c>
      <c r="F114" s="62" t="e">
        <f ca="1">INDEX(OFFSET('Raw data BH'!$G$4,0,(COLUMN('Data BH'!F$4)-COLUMN('Data BH'!$B$4))*7,500,1),MATCH($A114,OFFSET('Raw data BH'!$B$4,0,(COLUMN('Data BH'!F$4)-COLUMN('Data BH'!$B$4))*7,500,1),0))</f>
        <v>#N/A</v>
      </c>
      <c r="G114" s="62" t="e">
        <f ca="1">INDEX(OFFSET('Raw data BH'!$G$4,0,(COLUMN('Data BH'!G$4)-COLUMN('Data BH'!$B$4))*7,500,1),MATCH($A114,OFFSET('Raw data BH'!$B$4,0,(COLUMN('Data BH'!G$4)-COLUMN('Data BH'!$B$4))*7,500,1),0))</f>
        <v>#N/A</v>
      </c>
      <c r="H114" s="62">
        <f ca="1">INDEX(OFFSET('Raw data BH'!$G$4,0,(COLUMN('Data BH'!H$4)-COLUMN('Data BH'!$B$4))*7,500,1),MATCH($A114,OFFSET('Raw data BH'!$B$4,0,(COLUMN('Data BH'!H$4)-COLUMN('Data BH'!$B$4))*7,500,1),0))</f>
        <v>7.413818</v>
      </c>
      <c r="I114" s="62">
        <f ca="1">INDEX(OFFSET('Raw data BH'!$G$4,0,(COLUMN('Data BH'!I$4)-COLUMN('Data BH'!$B$4))*7,500,1),MATCH($A114,OFFSET('Raw data BH'!$B$4,0,(COLUMN('Data BH'!I$4)-COLUMN('Data BH'!$B$4))*7,500,1),0))</f>
        <v>1.7722260000000001</v>
      </c>
      <c r="J114" s="62" t="e">
        <f ca="1">INDEX(OFFSET('Raw data BH'!$G$4,0,(COLUMN('Data BH'!J$4)-COLUMN('Data BH'!$B$4))*7,500,1),MATCH($A114,OFFSET('Raw data BH'!$B$4,0,(COLUMN('Data BH'!J$4)-COLUMN('Data BH'!$B$4))*7,500,1),0))</f>
        <v>#N/A</v>
      </c>
      <c r="K114" s="62" t="e">
        <f ca="1">INDEX(OFFSET('Raw data BH'!$G$4,0,(COLUMN('Data BH'!K$4)-COLUMN('Data BH'!$B$4))*7,500,1),MATCH($A114,OFFSET('Raw data BH'!$B$4,0,(COLUMN('Data BH'!K$4)-COLUMN('Data BH'!$B$4))*7,500,1),0))</f>
        <v>#N/A</v>
      </c>
      <c r="L114" s="62" t="e">
        <f ca="1">INDEX(OFFSET('Raw data BH'!$G$4,0,(COLUMN('Data BH'!L$4)-COLUMN('Data BH'!$B$4))*7,500,1),MATCH($A114,OFFSET('Raw data BH'!$B$4,0,(COLUMN('Data BH'!L$4)-COLUMN('Data BH'!$B$4))*7,500,1),0))</f>
        <v>#N/A</v>
      </c>
      <c r="M114" s="62">
        <f ca="1">INDEX(OFFSET('Raw data BH'!$G$4,0,(COLUMN('Data BH'!M$4)-COLUMN('Data BH'!$B$4))*7,500,1),MATCH($A114,OFFSET('Raw data BH'!$B$4,0,(COLUMN('Data BH'!M$4)-COLUMN('Data BH'!$B$4))*7,500,1),0))</f>
        <v>3.853221</v>
      </c>
      <c r="N114" s="62" t="e">
        <f ca="1">INDEX(OFFSET('Raw data BH'!$G$4,0,(COLUMN('Data BH'!N$4)-COLUMN('Data BH'!$B$4))*7,500,1),MATCH($A114,OFFSET('Raw data BH'!$B$4,0,(COLUMN('Data BH'!N$4)-COLUMN('Data BH'!$B$4))*7,500,1),0))</f>
        <v>#N/A</v>
      </c>
      <c r="O114" s="62" t="e">
        <f ca="1">INDEX(OFFSET('Raw data BH'!$G$4,0,(COLUMN('Data BH'!O$4)-COLUMN('Data BH'!$B$4))*7,500,1),MATCH($A114,OFFSET('Raw data BH'!$B$4,0,(COLUMN('Data BH'!O$4)-COLUMN('Data BH'!$B$4))*7,500,1),0))</f>
        <v>#N/A</v>
      </c>
      <c r="P114" s="62">
        <v>28.178383</v>
      </c>
      <c r="R114" s="60">
        <f t="shared" ca="1" si="17"/>
        <v>0.11449945748386736</v>
      </c>
      <c r="S114" s="60">
        <f t="shared" ca="1" si="18"/>
        <v>-3.6946072959592513E-2</v>
      </c>
      <c r="T114" s="60">
        <f t="shared" ca="1" si="19"/>
        <v>-9.6129472328597476E-2</v>
      </c>
      <c r="U114" s="60">
        <f t="shared" ca="1" si="20"/>
        <v>4.2813554798439846E-2</v>
      </c>
      <c r="V114" s="60" t="str">
        <f t="shared" ca="1" si="21"/>
        <v/>
      </c>
      <c r="W114" s="60" t="str">
        <f t="shared" ca="1" si="22"/>
        <v/>
      </c>
      <c r="X114" s="60">
        <f t="shared" ca="1" si="23"/>
        <v>-2.4089289992391572E-2</v>
      </c>
      <c r="Y114" s="60">
        <f t="shared" ca="1" si="24"/>
        <v>3.597145011661973E-2</v>
      </c>
      <c r="Z114" s="60" t="str">
        <f t="shared" ca="1" si="25"/>
        <v/>
      </c>
      <c r="AA114" s="60" t="str">
        <f t="shared" ca="1" si="26"/>
        <v/>
      </c>
      <c r="AB114" s="60" t="str">
        <f t="shared" ca="1" si="27"/>
        <v/>
      </c>
      <c r="AC114" s="60">
        <f t="shared" ca="1" si="28"/>
        <v>-2.8031595611686999E-2</v>
      </c>
      <c r="AD114" s="60" t="str">
        <f t="shared" ca="1" si="29"/>
        <v/>
      </c>
      <c r="AE114" s="60" t="str">
        <f t="shared" ca="1" si="30"/>
        <v/>
      </c>
      <c r="AF114" s="60">
        <f t="shared" si="31"/>
        <v>-2.9164396774683854E-2</v>
      </c>
      <c r="AG114" s="61">
        <v>4.4699999999999997E-2</v>
      </c>
    </row>
    <row r="115" spans="1:33" ht="16" hidden="1" outlineLevel="1" x14ac:dyDescent="0.2">
      <c r="A115" s="74">
        <v>34394</v>
      </c>
      <c r="B115" s="62">
        <f ca="1">INDEX(OFFSET('Raw data BH'!$G$4,0,(COLUMN('Data BH'!B$4)-COLUMN('Data BH'!$B$4))*7,500,1),MATCH($A115,OFFSET('Raw data BH'!$B$4,0,(COLUMN('Data BH'!B$4)-COLUMN('Data BH'!$B$4))*7,500,1),0))</f>
        <v>0.24979000000000001</v>
      </c>
      <c r="C115" s="62">
        <f ca="1">INDEX(OFFSET('Raw data BH'!$G$4,0,(COLUMN('Data BH'!C$4)-COLUMN('Data BH'!$B$4))*7,500,1),MATCH($A115,OFFSET('Raw data BH'!$B$4,0,(COLUMN('Data BH'!C$4)-COLUMN('Data BH'!$B$4))*7,500,1),0))</f>
        <v>5.5488819999999999</v>
      </c>
      <c r="D115" s="62">
        <f ca="1">INDEX(OFFSET('Raw data BH'!$G$4,0,(COLUMN('Data BH'!D$4)-COLUMN('Data BH'!$B$4))*7,500,1),MATCH($A115,OFFSET('Raw data BH'!$B$4,0,(COLUMN('Data BH'!D$4)-COLUMN('Data BH'!$B$4))*7,500,1),0))</f>
        <v>4.7935400000000001</v>
      </c>
      <c r="E115" s="62">
        <f ca="1">INDEX(OFFSET('Raw data BH'!$G$4,0,(COLUMN('Data BH'!E$4)-COLUMN('Data BH'!$B$4))*7,500,1),MATCH($A115,OFFSET('Raw data BH'!$B$4,0,(COLUMN('Data BH'!E$4)-COLUMN('Data BH'!$B$4))*7,500,1),0))</f>
        <v>5.2730670000000002</v>
      </c>
      <c r="F115" s="62" t="e">
        <f ca="1">INDEX(OFFSET('Raw data BH'!$G$4,0,(COLUMN('Data BH'!F$4)-COLUMN('Data BH'!$B$4))*7,500,1),MATCH($A115,OFFSET('Raw data BH'!$B$4,0,(COLUMN('Data BH'!F$4)-COLUMN('Data BH'!$B$4))*7,500,1),0))</f>
        <v>#N/A</v>
      </c>
      <c r="G115" s="62" t="e">
        <f ca="1">INDEX(OFFSET('Raw data BH'!$G$4,0,(COLUMN('Data BH'!G$4)-COLUMN('Data BH'!$B$4))*7,500,1),MATCH($A115,OFFSET('Raw data BH'!$B$4,0,(COLUMN('Data BH'!G$4)-COLUMN('Data BH'!$B$4))*7,500,1),0))</f>
        <v>#N/A</v>
      </c>
      <c r="H115" s="62">
        <f ca="1">INDEX(OFFSET('Raw data BH'!$G$4,0,(COLUMN('Data BH'!H$4)-COLUMN('Data BH'!$B$4))*7,500,1),MATCH($A115,OFFSET('Raw data BH'!$B$4,0,(COLUMN('Data BH'!H$4)-COLUMN('Data BH'!$B$4))*7,500,1),0))</f>
        <v>7.0075830000000003</v>
      </c>
      <c r="I115" s="62">
        <f ca="1">INDEX(OFFSET('Raw data BH'!$G$4,0,(COLUMN('Data BH'!I$4)-COLUMN('Data BH'!$B$4))*7,500,1),MATCH($A115,OFFSET('Raw data BH'!$B$4,0,(COLUMN('Data BH'!I$4)-COLUMN('Data BH'!$B$4))*7,500,1),0))</f>
        <v>1.79684</v>
      </c>
      <c r="J115" s="62" t="e">
        <f ca="1">INDEX(OFFSET('Raw data BH'!$G$4,0,(COLUMN('Data BH'!J$4)-COLUMN('Data BH'!$B$4))*7,500,1),MATCH($A115,OFFSET('Raw data BH'!$B$4,0,(COLUMN('Data BH'!J$4)-COLUMN('Data BH'!$B$4))*7,500,1),0))</f>
        <v>#N/A</v>
      </c>
      <c r="K115" s="62" t="e">
        <f ca="1">INDEX(OFFSET('Raw data BH'!$G$4,0,(COLUMN('Data BH'!K$4)-COLUMN('Data BH'!$B$4))*7,500,1),MATCH($A115,OFFSET('Raw data BH'!$B$4,0,(COLUMN('Data BH'!K$4)-COLUMN('Data BH'!$B$4))*7,500,1),0))</f>
        <v>#N/A</v>
      </c>
      <c r="L115" s="62" t="e">
        <f ca="1">INDEX(OFFSET('Raw data BH'!$G$4,0,(COLUMN('Data BH'!L$4)-COLUMN('Data BH'!$B$4))*7,500,1),MATCH($A115,OFFSET('Raw data BH'!$B$4,0,(COLUMN('Data BH'!L$4)-COLUMN('Data BH'!$B$4))*7,500,1),0))</f>
        <v>#N/A</v>
      </c>
      <c r="M115" s="62">
        <f ca="1">INDEX(OFFSET('Raw data BH'!$G$4,0,(COLUMN('Data BH'!M$4)-COLUMN('Data BH'!$B$4))*7,500,1),MATCH($A115,OFFSET('Raw data BH'!$B$4,0,(COLUMN('Data BH'!M$4)-COLUMN('Data BH'!$B$4))*7,500,1),0))</f>
        <v>3.6140569999999999</v>
      </c>
      <c r="N115" s="62" t="e">
        <f ca="1">INDEX(OFFSET('Raw data BH'!$G$4,0,(COLUMN('Data BH'!N$4)-COLUMN('Data BH'!$B$4))*7,500,1),MATCH($A115,OFFSET('Raw data BH'!$B$4,0,(COLUMN('Data BH'!N$4)-COLUMN('Data BH'!$B$4))*7,500,1),0))</f>
        <v>#N/A</v>
      </c>
      <c r="O115" s="62" t="e">
        <f ca="1">INDEX(OFFSET('Raw data BH'!$G$4,0,(COLUMN('Data BH'!O$4)-COLUMN('Data BH'!$B$4))*7,500,1),MATCH($A115,OFFSET('Raw data BH'!$B$4,0,(COLUMN('Data BH'!O$4)-COLUMN('Data BH'!$B$4))*7,500,1),0))</f>
        <v>#N/A</v>
      </c>
      <c r="P115" s="62">
        <v>26.842835999999998</v>
      </c>
      <c r="R115" s="60">
        <f t="shared" ca="1" si="17"/>
        <v>-8.5768453722952609E-2</v>
      </c>
      <c r="S115" s="60">
        <f t="shared" ca="1" si="18"/>
        <v>-5.5021918542144888E-2</v>
      </c>
      <c r="T115" s="60">
        <f t="shared" ca="1" si="19"/>
        <v>-5.1281625001385334E-2</v>
      </c>
      <c r="U115" s="60">
        <f t="shared" ca="1" si="20"/>
        <v>-4.6920796202335691E-2</v>
      </c>
      <c r="V115" s="60" t="str">
        <f t="shared" ca="1" si="21"/>
        <v/>
      </c>
      <c r="W115" s="60" t="str">
        <f t="shared" ca="1" si="22"/>
        <v/>
      </c>
      <c r="X115" s="60">
        <f t="shared" ca="1" si="23"/>
        <v>-5.4794304365173185E-2</v>
      </c>
      <c r="Y115" s="60">
        <f t="shared" ca="1" si="24"/>
        <v>1.3888747823358916E-2</v>
      </c>
      <c r="Z115" s="60" t="str">
        <f t="shared" ca="1" si="25"/>
        <v/>
      </c>
      <c r="AA115" s="60" t="str">
        <f t="shared" ca="1" si="26"/>
        <v/>
      </c>
      <c r="AB115" s="60" t="str">
        <f t="shared" ca="1" si="27"/>
        <v/>
      </c>
      <c r="AC115" s="60">
        <f t="shared" ca="1" si="28"/>
        <v>-6.2068591445961774E-2</v>
      </c>
      <c r="AD115" s="60" t="str">
        <f t="shared" ca="1" si="29"/>
        <v/>
      </c>
      <c r="AE115" s="60" t="str">
        <f t="shared" ca="1" si="30"/>
        <v/>
      </c>
      <c r="AF115" s="60">
        <f t="shared" si="31"/>
        <v>-4.7396154704831828E-2</v>
      </c>
      <c r="AG115" s="61">
        <v>0.05</v>
      </c>
    </row>
    <row r="116" spans="1:33" ht="16" hidden="1" outlineLevel="1" x14ac:dyDescent="0.2">
      <c r="A116" s="74">
        <v>34425</v>
      </c>
      <c r="B116" s="62">
        <f ca="1">INDEX(OFFSET('Raw data BH'!$G$4,0,(COLUMN('Data BH'!B$4)-COLUMN('Data BH'!$B$4))*7,500,1),MATCH($A116,OFFSET('Raw data BH'!$B$4,0,(COLUMN('Data BH'!B$4)-COLUMN('Data BH'!$B$4))*7,500,1),0))</f>
        <v>0.22537499999999999</v>
      </c>
      <c r="C116" s="62">
        <f ca="1">INDEX(OFFSET('Raw data BH'!$G$4,0,(COLUMN('Data BH'!C$4)-COLUMN('Data BH'!$B$4))*7,500,1),MATCH($A116,OFFSET('Raw data BH'!$B$4,0,(COLUMN('Data BH'!C$4)-COLUMN('Data BH'!$B$4))*7,500,1),0))</f>
        <v>6.3372469999999996</v>
      </c>
      <c r="D116" s="62">
        <f ca="1">INDEX(OFFSET('Raw data BH'!$G$4,0,(COLUMN('Data BH'!D$4)-COLUMN('Data BH'!$B$4))*7,500,1),MATCH($A116,OFFSET('Raw data BH'!$B$4,0,(COLUMN('Data BH'!D$4)-COLUMN('Data BH'!$B$4))*7,500,1),0))</f>
        <v>5.117426</v>
      </c>
      <c r="E116" s="62">
        <f ca="1">INDEX(OFFSET('Raw data BH'!$G$4,0,(COLUMN('Data BH'!E$4)-COLUMN('Data BH'!$B$4))*7,500,1),MATCH($A116,OFFSET('Raw data BH'!$B$4,0,(COLUMN('Data BH'!E$4)-COLUMN('Data BH'!$B$4))*7,500,1),0))</f>
        <v>5.4449860000000001</v>
      </c>
      <c r="F116" s="62" t="e">
        <f ca="1">INDEX(OFFSET('Raw data BH'!$G$4,0,(COLUMN('Data BH'!F$4)-COLUMN('Data BH'!$B$4))*7,500,1),MATCH($A116,OFFSET('Raw data BH'!$B$4,0,(COLUMN('Data BH'!F$4)-COLUMN('Data BH'!$B$4))*7,500,1),0))</f>
        <v>#N/A</v>
      </c>
      <c r="G116" s="62" t="e">
        <f ca="1">INDEX(OFFSET('Raw data BH'!$G$4,0,(COLUMN('Data BH'!G$4)-COLUMN('Data BH'!$B$4))*7,500,1),MATCH($A116,OFFSET('Raw data BH'!$B$4,0,(COLUMN('Data BH'!G$4)-COLUMN('Data BH'!$B$4))*7,500,1),0))</f>
        <v>#N/A</v>
      </c>
      <c r="H116" s="62">
        <f ca="1">INDEX(OFFSET('Raw data BH'!$G$4,0,(COLUMN('Data BH'!H$4)-COLUMN('Data BH'!$B$4))*7,500,1),MATCH($A116,OFFSET('Raw data BH'!$B$4,0,(COLUMN('Data BH'!H$4)-COLUMN('Data BH'!$B$4))*7,500,1),0))</f>
        <v>7.0075830000000003</v>
      </c>
      <c r="I116" s="62">
        <f ca="1">INDEX(OFFSET('Raw data BH'!$G$4,0,(COLUMN('Data BH'!I$4)-COLUMN('Data BH'!$B$4))*7,500,1),MATCH($A116,OFFSET('Raw data BH'!$B$4,0,(COLUMN('Data BH'!I$4)-COLUMN('Data BH'!$B$4))*7,500,1),0))</f>
        <v>1.944458</v>
      </c>
      <c r="J116" s="62" t="e">
        <f ca="1">INDEX(OFFSET('Raw data BH'!$G$4,0,(COLUMN('Data BH'!J$4)-COLUMN('Data BH'!$B$4))*7,500,1),MATCH($A116,OFFSET('Raw data BH'!$B$4,0,(COLUMN('Data BH'!J$4)-COLUMN('Data BH'!$B$4))*7,500,1),0))</f>
        <v>#N/A</v>
      </c>
      <c r="K116" s="62" t="e">
        <f ca="1">INDEX(OFFSET('Raw data BH'!$G$4,0,(COLUMN('Data BH'!K$4)-COLUMN('Data BH'!$B$4))*7,500,1),MATCH($A116,OFFSET('Raw data BH'!$B$4,0,(COLUMN('Data BH'!K$4)-COLUMN('Data BH'!$B$4))*7,500,1),0))</f>
        <v>#N/A</v>
      </c>
      <c r="L116" s="62" t="e">
        <f ca="1">INDEX(OFFSET('Raw data BH'!$G$4,0,(COLUMN('Data BH'!L$4)-COLUMN('Data BH'!$B$4))*7,500,1),MATCH($A116,OFFSET('Raw data BH'!$B$4,0,(COLUMN('Data BH'!L$4)-COLUMN('Data BH'!$B$4))*7,500,1),0))</f>
        <v>#N/A</v>
      </c>
      <c r="M116" s="62">
        <f ca="1">INDEX(OFFSET('Raw data BH'!$G$4,0,(COLUMN('Data BH'!M$4)-COLUMN('Data BH'!$B$4))*7,500,1),MATCH($A116,OFFSET('Raw data BH'!$B$4,0,(COLUMN('Data BH'!M$4)-COLUMN('Data BH'!$B$4))*7,500,1),0))</f>
        <v>3.9240849999999998</v>
      </c>
      <c r="N116" s="62" t="e">
        <f ca="1">INDEX(OFFSET('Raw data BH'!$G$4,0,(COLUMN('Data BH'!N$4)-COLUMN('Data BH'!$B$4))*7,500,1),MATCH($A116,OFFSET('Raw data BH'!$B$4,0,(COLUMN('Data BH'!N$4)-COLUMN('Data BH'!$B$4))*7,500,1),0))</f>
        <v>#N/A</v>
      </c>
      <c r="O116" s="62" t="e">
        <f ca="1">INDEX(OFFSET('Raw data BH'!$G$4,0,(COLUMN('Data BH'!O$4)-COLUMN('Data BH'!$B$4))*7,500,1),MATCH($A116,OFFSET('Raw data BH'!$B$4,0,(COLUMN('Data BH'!O$4)-COLUMN('Data BH'!$B$4))*7,500,1),0))</f>
        <v>#N/A</v>
      </c>
      <c r="P116" s="62">
        <v>27.30039</v>
      </c>
      <c r="R116" s="60">
        <f t="shared" ca="1" si="17"/>
        <v>-9.7742103366828204E-2</v>
      </c>
      <c r="S116" s="60">
        <f t="shared" ca="1" si="18"/>
        <v>0.14207636781607524</v>
      </c>
      <c r="T116" s="60">
        <f t="shared" ca="1" si="19"/>
        <v>6.7567184168693784E-2</v>
      </c>
      <c r="U116" s="60">
        <f t="shared" ca="1" si="20"/>
        <v>3.2603226926568585E-2</v>
      </c>
      <c r="V116" s="60" t="str">
        <f t="shared" ca="1" si="21"/>
        <v/>
      </c>
      <c r="W116" s="60" t="str">
        <f t="shared" ca="1" si="22"/>
        <v/>
      </c>
      <c r="X116" s="60">
        <f t="shared" ca="1" si="23"/>
        <v>0</v>
      </c>
      <c r="Y116" s="60">
        <f t="shared" ca="1" si="24"/>
        <v>8.2154226308408074E-2</v>
      </c>
      <c r="Z116" s="60" t="str">
        <f t="shared" ca="1" si="25"/>
        <v/>
      </c>
      <c r="AA116" s="60" t="str">
        <f t="shared" ca="1" si="26"/>
        <v/>
      </c>
      <c r="AB116" s="60" t="str">
        <f t="shared" ca="1" si="27"/>
        <v/>
      </c>
      <c r="AC116" s="60">
        <f t="shared" ca="1" si="28"/>
        <v>8.5783926484834128E-2</v>
      </c>
      <c r="AD116" s="60" t="str">
        <f t="shared" ca="1" si="29"/>
        <v/>
      </c>
      <c r="AE116" s="60" t="str">
        <f t="shared" ca="1" si="30"/>
        <v/>
      </c>
      <c r="AF116" s="60">
        <f t="shared" si="31"/>
        <v>1.70456653685922E-2</v>
      </c>
      <c r="AG116" s="61">
        <v>5.5500000000000001E-2</v>
      </c>
    </row>
    <row r="117" spans="1:33" ht="16" hidden="1" outlineLevel="1" x14ac:dyDescent="0.2">
      <c r="A117" s="74">
        <v>34455</v>
      </c>
      <c r="B117" s="62">
        <f ca="1">INDEX(OFFSET('Raw data BH'!$G$4,0,(COLUMN('Data BH'!B$4)-COLUMN('Data BH'!$B$4))*7,500,1),MATCH($A117,OFFSET('Raw data BH'!$B$4,0,(COLUMN('Data BH'!B$4)-COLUMN('Data BH'!$B$4))*7,500,1),0))</f>
        <v>0.21974099999999999</v>
      </c>
      <c r="C117" s="62">
        <f ca="1">INDEX(OFFSET('Raw data BH'!$G$4,0,(COLUMN('Data BH'!C$4)-COLUMN('Data BH'!$B$4))*7,500,1),MATCH($A117,OFFSET('Raw data BH'!$B$4,0,(COLUMN('Data BH'!C$4)-COLUMN('Data BH'!$B$4))*7,500,1),0))</f>
        <v>6.716272</v>
      </c>
      <c r="D117" s="62">
        <f ca="1">INDEX(OFFSET('Raw data BH'!$G$4,0,(COLUMN('Data BH'!D$4)-COLUMN('Data BH'!$B$4))*7,500,1),MATCH($A117,OFFSET('Raw data BH'!$B$4,0,(COLUMN('Data BH'!D$4)-COLUMN('Data BH'!$B$4))*7,500,1),0))</f>
        <v>5.4564630000000003</v>
      </c>
      <c r="E117" s="62">
        <f ca="1">INDEX(OFFSET('Raw data BH'!$G$4,0,(COLUMN('Data BH'!E$4)-COLUMN('Data BH'!$B$4))*7,500,1),MATCH($A117,OFFSET('Raw data BH'!$B$4,0,(COLUMN('Data BH'!E$4)-COLUMN('Data BH'!$B$4))*7,500,1),0))</f>
        <v>5.2493610000000004</v>
      </c>
      <c r="F117" s="62" t="e">
        <f ca="1">INDEX(OFFSET('Raw data BH'!$G$4,0,(COLUMN('Data BH'!F$4)-COLUMN('Data BH'!$B$4))*7,500,1),MATCH($A117,OFFSET('Raw data BH'!$B$4,0,(COLUMN('Data BH'!F$4)-COLUMN('Data BH'!$B$4))*7,500,1),0))</f>
        <v>#N/A</v>
      </c>
      <c r="G117" s="62" t="e">
        <f ca="1">INDEX(OFFSET('Raw data BH'!$G$4,0,(COLUMN('Data BH'!G$4)-COLUMN('Data BH'!$B$4))*7,500,1),MATCH($A117,OFFSET('Raw data BH'!$B$4,0,(COLUMN('Data BH'!G$4)-COLUMN('Data BH'!$B$4))*7,500,1),0))</f>
        <v>#N/A</v>
      </c>
      <c r="H117" s="62">
        <f ca="1">INDEX(OFFSET('Raw data BH'!$G$4,0,(COLUMN('Data BH'!H$4)-COLUMN('Data BH'!$B$4))*7,500,1),MATCH($A117,OFFSET('Raw data BH'!$B$4,0,(COLUMN('Data BH'!H$4)-COLUMN('Data BH'!$B$4))*7,500,1),0))</f>
        <v>7.3265099999999999</v>
      </c>
      <c r="I117" s="62">
        <f ca="1">INDEX(OFFSET('Raw data BH'!$G$4,0,(COLUMN('Data BH'!I$4)-COLUMN('Data BH'!$B$4))*7,500,1),MATCH($A117,OFFSET('Raw data BH'!$B$4,0,(COLUMN('Data BH'!I$4)-COLUMN('Data BH'!$B$4))*7,500,1),0))</f>
        <v>1.8574839999999999</v>
      </c>
      <c r="J117" s="62" t="e">
        <f ca="1">INDEX(OFFSET('Raw data BH'!$G$4,0,(COLUMN('Data BH'!J$4)-COLUMN('Data BH'!$B$4))*7,500,1),MATCH($A117,OFFSET('Raw data BH'!$B$4,0,(COLUMN('Data BH'!J$4)-COLUMN('Data BH'!$B$4))*7,500,1),0))</f>
        <v>#N/A</v>
      </c>
      <c r="K117" s="62" t="e">
        <f ca="1">INDEX(OFFSET('Raw data BH'!$G$4,0,(COLUMN('Data BH'!K$4)-COLUMN('Data BH'!$B$4))*7,500,1),MATCH($A117,OFFSET('Raw data BH'!$B$4,0,(COLUMN('Data BH'!K$4)-COLUMN('Data BH'!$B$4))*7,500,1),0))</f>
        <v>#N/A</v>
      </c>
      <c r="L117" s="62" t="e">
        <f ca="1">INDEX(OFFSET('Raw data BH'!$G$4,0,(COLUMN('Data BH'!L$4)-COLUMN('Data BH'!$B$4))*7,500,1),MATCH($A117,OFFSET('Raw data BH'!$B$4,0,(COLUMN('Data BH'!L$4)-COLUMN('Data BH'!$B$4))*7,500,1),0))</f>
        <v>#N/A</v>
      </c>
      <c r="M117" s="62">
        <f ca="1">INDEX(OFFSET('Raw data BH'!$G$4,0,(COLUMN('Data BH'!M$4)-COLUMN('Data BH'!$B$4))*7,500,1),MATCH($A117,OFFSET('Raw data BH'!$B$4,0,(COLUMN('Data BH'!M$4)-COLUMN('Data BH'!$B$4))*7,500,1),0))</f>
        <v>4.2226229999999996</v>
      </c>
      <c r="N117" s="62" t="e">
        <f ca="1">INDEX(OFFSET('Raw data BH'!$G$4,0,(COLUMN('Data BH'!N$4)-COLUMN('Data BH'!$B$4))*7,500,1),MATCH($A117,OFFSET('Raw data BH'!$B$4,0,(COLUMN('Data BH'!N$4)-COLUMN('Data BH'!$B$4))*7,500,1),0))</f>
        <v>#N/A</v>
      </c>
      <c r="O117" s="62" t="e">
        <f ca="1">INDEX(OFFSET('Raw data BH'!$G$4,0,(COLUMN('Data BH'!O$4)-COLUMN('Data BH'!$B$4))*7,500,1),MATCH($A117,OFFSET('Raw data BH'!$B$4,0,(COLUMN('Data BH'!O$4)-COLUMN('Data BH'!$B$4))*7,500,1),0))</f>
        <v>#N/A</v>
      </c>
      <c r="P117" s="62">
        <v>27.735534999999999</v>
      </c>
      <c r="R117" s="60">
        <f t="shared" ca="1" si="17"/>
        <v>-2.4998336106489161E-2</v>
      </c>
      <c r="S117" s="60">
        <f t="shared" ca="1" si="18"/>
        <v>5.9809093759482623E-2</v>
      </c>
      <c r="T117" s="60">
        <f t="shared" ca="1" si="19"/>
        <v>6.6251470954343139E-2</v>
      </c>
      <c r="U117" s="60">
        <f t="shared" ca="1" si="20"/>
        <v>-3.59275487577011E-2</v>
      </c>
      <c r="V117" s="60" t="str">
        <f t="shared" ca="1" si="21"/>
        <v/>
      </c>
      <c r="W117" s="60" t="str">
        <f t="shared" ca="1" si="22"/>
        <v/>
      </c>
      <c r="X117" s="60">
        <f t="shared" ca="1" si="23"/>
        <v>4.551169782790998E-2</v>
      </c>
      <c r="Y117" s="60">
        <f t="shared" ca="1" si="24"/>
        <v>-4.4729173888044982E-2</v>
      </c>
      <c r="Z117" s="60" t="str">
        <f t="shared" ca="1" si="25"/>
        <v/>
      </c>
      <c r="AA117" s="60" t="str">
        <f t="shared" ca="1" si="26"/>
        <v/>
      </c>
      <c r="AB117" s="60" t="str">
        <f t="shared" ca="1" si="27"/>
        <v/>
      </c>
      <c r="AC117" s="60">
        <f t="shared" ca="1" si="28"/>
        <v>7.607837241038351E-2</v>
      </c>
      <c r="AD117" s="60" t="str">
        <f t="shared" ca="1" si="29"/>
        <v/>
      </c>
      <c r="AE117" s="60" t="str">
        <f t="shared" ca="1" si="30"/>
        <v/>
      </c>
      <c r="AF117" s="60">
        <f t="shared" si="31"/>
        <v>1.5939149587240298E-2</v>
      </c>
      <c r="AG117" s="61">
        <v>5.9699999999999996E-2</v>
      </c>
    </row>
    <row r="118" spans="1:33" ht="16" hidden="1" outlineLevel="1" x14ac:dyDescent="0.2">
      <c r="A118" s="74">
        <v>34486</v>
      </c>
      <c r="B118" s="62">
        <f ca="1">INDEX(OFFSET('Raw data BH'!$G$4,0,(COLUMN('Data BH'!B$4)-COLUMN('Data BH'!$B$4))*7,500,1),MATCH($A118,OFFSET('Raw data BH'!$B$4,0,(COLUMN('Data BH'!B$4)-COLUMN('Data BH'!$B$4))*7,500,1),0))</f>
        <v>0.19986699999999999</v>
      </c>
      <c r="C118" s="62">
        <f ca="1">INDEX(OFFSET('Raw data BH'!$G$4,0,(COLUMN('Data BH'!C$4)-COLUMN('Data BH'!$B$4))*7,500,1),MATCH($A118,OFFSET('Raw data BH'!$B$4,0,(COLUMN('Data BH'!C$4)-COLUMN('Data BH'!$B$4))*7,500,1),0))</f>
        <v>6.2829639999999998</v>
      </c>
      <c r="D118" s="62">
        <f ca="1">INDEX(OFFSET('Raw data BH'!$G$4,0,(COLUMN('Data BH'!D$4)-COLUMN('Data BH'!$B$4))*7,500,1),MATCH($A118,OFFSET('Raw data BH'!$B$4,0,(COLUMN('Data BH'!D$4)-COLUMN('Data BH'!$B$4))*7,500,1),0))</f>
        <v>5.0861140000000002</v>
      </c>
      <c r="E118" s="62">
        <f ca="1">INDEX(OFFSET('Raw data BH'!$G$4,0,(COLUMN('Data BH'!E$4)-COLUMN('Data BH'!$B$4))*7,500,1),MATCH($A118,OFFSET('Raw data BH'!$B$4,0,(COLUMN('Data BH'!E$4)-COLUMN('Data BH'!$B$4))*7,500,1),0))</f>
        <v>5.2982649999999998</v>
      </c>
      <c r="F118" s="62" t="e">
        <f ca="1">INDEX(OFFSET('Raw data BH'!$G$4,0,(COLUMN('Data BH'!F$4)-COLUMN('Data BH'!$B$4))*7,500,1),MATCH($A118,OFFSET('Raw data BH'!$B$4,0,(COLUMN('Data BH'!F$4)-COLUMN('Data BH'!$B$4))*7,500,1),0))</f>
        <v>#N/A</v>
      </c>
      <c r="G118" s="62" t="e">
        <f ca="1">INDEX(OFFSET('Raw data BH'!$G$4,0,(COLUMN('Data BH'!G$4)-COLUMN('Data BH'!$B$4))*7,500,1),MATCH($A118,OFFSET('Raw data BH'!$B$4,0,(COLUMN('Data BH'!G$4)-COLUMN('Data BH'!$B$4))*7,500,1),0))</f>
        <v>#N/A</v>
      </c>
      <c r="H118" s="62">
        <f ca="1">INDEX(OFFSET('Raw data BH'!$G$4,0,(COLUMN('Data BH'!H$4)-COLUMN('Data BH'!$B$4))*7,500,1),MATCH($A118,OFFSET('Raw data BH'!$B$4,0,(COLUMN('Data BH'!H$4)-COLUMN('Data BH'!$B$4))*7,500,1),0))</f>
        <v>7.6868270000000001</v>
      </c>
      <c r="I118" s="62">
        <f ca="1">INDEX(OFFSET('Raw data BH'!$G$4,0,(COLUMN('Data BH'!I$4)-COLUMN('Data BH'!$B$4))*7,500,1),MATCH($A118,OFFSET('Raw data BH'!$B$4,0,(COLUMN('Data BH'!I$4)-COLUMN('Data BH'!$B$4))*7,500,1),0))</f>
        <v>1.882334</v>
      </c>
      <c r="J118" s="62" t="e">
        <f ca="1">INDEX(OFFSET('Raw data BH'!$G$4,0,(COLUMN('Data BH'!J$4)-COLUMN('Data BH'!$B$4))*7,500,1),MATCH($A118,OFFSET('Raw data BH'!$B$4,0,(COLUMN('Data BH'!J$4)-COLUMN('Data BH'!$B$4))*7,500,1),0))</f>
        <v>#N/A</v>
      </c>
      <c r="K118" s="62" t="e">
        <f ca="1">INDEX(OFFSET('Raw data BH'!$G$4,0,(COLUMN('Data BH'!K$4)-COLUMN('Data BH'!$B$4))*7,500,1),MATCH($A118,OFFSET('Raw data BH'!$B$4,0,(COLUMN('Data BH'!K$4)-COLUMN('Data BH'!$B$4))*7,500,1),0))</f>
        <v>#N/A</v>
      </c>
      <c r="L118" s="62" t="e">
        <f ca="1">INDEX(OFFSET('Raw data BH'!$G$4,0,(COLUMN('Data BH'!L$4)-COLUMN('Data BH'!$B$4))*7,500,1),MATCH($A118,OFFSET('Raw data BH'!$B$4,0,(COLUMN('Data BH'!L$4)-COLUMN('Data BH'!$B$4))*7,500,1),0))</f>
        <v>#N/A</v>
      </c>
      <c r="M118" s="62">
        <f ca="1">INDEX(OFFSET('Raw data BH'!$G$4,0,(COLUMN('Data BH'!M$4)-COLUMN('Data BH'!$B$4))*7,500,1),MATCH($A118,OFFSET('Raw data BH'!$B$4,0,(COLUMN('Data BH'!M$4)-COLUMN('Data BH'!$B$4))*7,500,1),0))</f>
        <v>4.1331629999999997</v>
      </c>
      <c r="N118" s="62" t="e">
        <f ca="1">INDEX(OFFSET('Raw data BH'!$G$4,0,(COLUMN('Data BH'!N$4)-COLUMN('Data BH'!$B$4))*7,500,1),MATCH($A118,OFFSET('Raw data BH'!$B$4,0,(COLUMN('Data BH'!N$4)-COLUMN('Data BH'!$B$4))*7,500,1),0))</f>
        <v>#N/A</v>
      </c>
      <c r="O118" s="62" t="e">
        <f ca="1">INDEX(OFFSET('Raw data BH'!$G$4,0,(COLUMN('Data BH'!O$4)-COLUMN('Data BH'!$B$4))*7,500,1),MATCH($A118,OFFSET('Raw data BH'!$B$4,0,(COLUMN('Data BH'!O$4)-COLUMN('Data BH'!$B$4))*7,500,1),0))</f>
        <v>#N/A</v>
      </c>
      <c r="P118" s="62">
        <v>26.921989</v>
      </c>
      <c r="R118" s="60">
        <f t="shared" ca="1" si="17"/>
        <v>-9.0442839524713214E-2</v>
      </c>
      <c r="S118" s="60">
        <f t="shared" ca="1" si="18"/>
        <v>-6.4516148244144977E-2</v>
      </c>
      <c r="T118" s="60">
        <f t="shared" ca="1" si="19"/>
        <v>-6.7873455753296619E-2</v>
      </c>
      <c r="U118" s="60">
        <f t="shared" ca="1" si="20"/>
        <v>9.3161815314282137E-3</v>
      </c>
      <c r="V118" s="60" t="str">
        <f t="shared" ca="1" si="21"/>
        <v/>
      </c>
      <c r="W118" s="60" t="str">
        <f t="shared" ca="1" si="22"/>
        <v/>
      </c>
      <c r="X118" s="60">
        <f t="shared" ca="1" si="23"/>
        <v>4.9179896021434466E-2</v>
      </c>
      <c r="Y118" s="60">
        <f t="shared" ca="1" si="24"/>
        <v>1.3378311737813009E-2</v>
      </c>
      <c r="Z118" s="60" t="str">
        <f t="shared" ca="1" si="25"/>
        <v/>
      </c>
      <c r="AA118" s="60" t="str">
        <f t="shared" ca="1" si="26"/>
        <v/>
      </c>
      <c r="AB118" s="60" t="str">
        <f t="shared" ca="1" si="27"/>
        <v/>
      </c>
      <c r="AC118" s="60">
        <f t="shared" ca="1" si="28"/>
        <v>-2.1185883750455603E-2</v>
      </c>
      <c r="AD118" s="60" t="str">
        <f t="shared" ca="1" si="29"/>
        <v/>
      </c>
      <c r="AE118" s="60" t="str">
        <f t="shared" ca="1" si="30"/>
        <v/>
      </c>
      <c r="AF118" s="60">
        <f t="shared" si="31"/>
        <v>-2.933226274524714E-2</v>
      </c>
      <c r="AG118" s="61">
        <v>5.9299999999999999E-2</v>
      </c>
    </row>
    <row r="119" spans="1:33" ht="16" hidden="1" outlineLevel="1" x14ac:dyDescent="0.2">
      <c r="A119" s="74">
        <v>34516</v>
      </c>
      <c r="B119" s="62">
        <f ca="1">INDEX(OFFSET('Raw data BH'!$G$4,0,(COLUMN('Data BH'!B$4)-COLUMN('Data BH'!$B$4))*7,500,1),MATCH($A119,OFFSET('Raw data BH'!$B$4,0,(COLUMN('Data BH'!B$4)-COLUMN('Data BH'!$B$4))*7,500,1),0))</f>
        <v>0.25407600000000002</v>
      </c>
      <c r="C119" s="62">
        <f ca="1">INDEX(OFFSET('Raw data BH'!$G$4,0,(COLUMN('Data BH'!C$4)-COLUMN('Data BH'!$B$4))*7,500,1),MATCH($A119,OFFSET('Raw data BH'!$B$4,0,(COLUMN('Data BH'!C$4)-COLUMN('Data BH'!$B$4))*7,500,1),0))</f>
        <v>6.8180100000000001</v>
      </c>
      <c r="D119" s="62">
        <f ca="1">INDEX(OFFSET('Raw data BH'!$G$4,0,(COLUMN('Data BH'!D$4)-COLUMN('Data BH'!$B$4))*7,500,1),MATCH($A119,OFFSET('Raw data BH'!$B$4,0,(COLUMN('Data BH'!D$4)-COLUMN('Data BH'!$B$4))*7,500,1),0))</f>
        <v>5.2342529999999998</v>
      </c>
      <c r="E119" s="62">
        <f ca="1">INDEX(OFFSET('Raw data BH'!$G$4,0,(COLUMN('Data BH'!E$4)-COLUMN('Data BH'!$B$4))*7,500,1),MATCH($A119,OFFSET('Raw data BH'!$B$4,0,(COLUMN('Data BH'!E$4)-COLUMN('Data BH'!$B$4))*7,500,1),0))</f>
        <v>5.8144130000000001</v>
      </c>
      <c r="F119" s="62" t="e">
        <f ca="1">INDEX(OFFSET('Raw data BH'!$G$4,0,(COLUMN('Data BH'!F$4)-COLUMN('Data BH'!$B$4))*7,500,1),MATCH($A119,OFFSET('Raw data BH'!$B$4,0,(COLUMN('Data BH'!F$4)-COLUMN('Data BH'!$B$4))*7,500,1),0))</f>
        <v>#N/A</v>
      </c>
      <c r="G119" s="62" t="e">
        <f ca="1">INDEX(OFFSET('Raw data BH'!$G$4,0,(COLUMN('Data BH'!G$4)-COLUMN('Data BH'!$B$4))*7,500,1),MATCH($A119,OFFSET('Raw data BH'!$B$4,0,(COLUMN('Data BH'!G$4)-COLUMN('Data BH'!$B$4))*7,500,1),0))</f>
        <v>#N/A</v>
      </c>
      <c r="H119" s="62">
        <f ca="1">INDEX(OFFSET('Raw data BH'!$G$4,0,(COLUMN('Data BH'!H$4)-COLUMN('Data BH'!$B$4))*7,500,1),MATCH($A119,OFFSET('Raw data BH'!$B$4,0,(COLUMN('Data BH'!H$4)-COLUMN('Data BH'!$B$4))*7,500,1),0))</f>
        <v>7.7726160000000002</v>
      </c>
      <c r="I119" s="62">
        <f ca="1">INDEX(OFFSET('Raw data BH'!$G$4,0,(COLUMN('Data BH'!I$4)-COLUMN('Data BH'!$B$4))*7,500,1),MATCH($A119,OFFSET('Raw data BH'!$B$4,0,(COLUMN('Data BH'!I$4)-COLUMN('Data BH'!$B$4))*7,500,1),0))</f>
        <v>1.943605</v>
      </c>
      <c r="J119" s="62" t="e">
        <f ca="1">INDEX(OFFSET('Raw data BH'!$G$4,0,(COLUMN('Data BH'!J$4)-COLUMN('Data BH'!$B$4))*7,500,1),MATCH($A119,OFFSET('Raw data BH'!$B$4,0,(COLUMN('Data BH'!J$4)-COLUMN('Data BH'!$B$4))*7,500,1),0))</f>
        <v>#N/A</v>
      </c>
      <c r="K119" s="62" t="e">
        <f ca="1">INDEX(OFFSET('Raw data BH'!$G$4,0,(COLUMN('Data BH'!K$4)-COLUMN('Data BH'!$B$4))*7,500,1),MATCH($A119,OFFSET('Raw data BH'!$B$4,0,(COLUMN('Data BH'!K$4)-COLUMN('Data BH'!$B$4))*7,500,1),0))</f>
        <v>#N/A</v>
      </c>
      <c r="L119" s="62" t="e">
        <f ca="1">INDEX(OFFSET('Raw data BH'!$G$4,0,(COLUMN('Data BH'!L$4)-COLUMN('Data BH'!$B$4))*7,500,1),MATCH($A119,OFFSET('Raw data BH'!$B$4,0,(COLUMN('Data BH'!L$4)-COLUMN('Data BH'!$B$4))*7,500,1),0))</f>
        <v>#N/A</v>
      </c>
      <c r="M119" s="62">
        <f ca="1">INDEX(OFFSET('Raw data BH'!$G$4,0,(COLUMN('Data BH'!M$4)-COLUMN('Data BH'!$B$4))*7,500,1),MATCH($A119,OFFSET('Raw data BH'!$B$4,0,(COLUMN('Data BH'!M$4)-COLUMN('Data BH'!$B$4))*7,500,1),0))</f>
        <v>4.526796</v>
      </c>
      <c r="N119" s="62" t="e">
        <f ca="1">INDEX(OFFSET('Raw data BH'!$G$4,0,(COLUMN('Data BH'!N$4)-COLUMN('Data BH'!$B$4))*7,500,1),MATCH($A119,OFFSET('Raw data BH'!$B$4,0,(COLUMN('Data BH'!N$4)-COLUMN('Data BH'!$B$4))*7,500,1),0))</f>
        <v>#N/A</v>
      </c>
      <c r="O119" s="62" t="e">
        <f ca="1">INDEX(OFFSET('Raw data BH'!$G$4,0,(COLUMN('Data BH'!O$4)-COLUMN('Data BH'!$B$4))*7,500,1),MATCH($A119,OFFSET('Raw data BH'!$B$4,0,(COLUMN('Data BH'!O$4)-COLUMN('Data BH'!$B$4))*7,500,1),0))</f>
        <v>#N/A</v>
      </c>
      <c r="P119" s="62">
        <v>27.976030000000002</v>
      </c>
      <c r="R119" s="60">
        <f t="shared" ca="1" si="17"/>
        <v>0.27122536486763726</v>
      </c>
      <c r="S119" s="60">
        <f t="shared" ca="1" si="18"/>
        <v>8.5158215135404225E-2</v>
      </c>
      <c r="T119" s="60">
        <f t="shared" ca="1" si="19"/>
        <v>2.9126165870446474E-2</v>
      </c>
      <c r="U119" s="60">
        <f t="shared" ca="1" si="20"/>
        <v>9.7418305803881111E-2</v>
      </c>
      <c r="V119" s="60" t="str">
        <f t="shared" ca="1" si="21"/>
        <v/>
      </c>
      <c r="W119" s="60" t="str">
        <f t="shared" ca="1" si="22"/>
        <v/>
      </c>
      <c r="X119" s="60">
        <f t="shared" ca="1" si="23"/>
        <v>1.1160521760148923E-2</v>
      </c>
      <c r="Y119" s="60">
        <f t="shared" ca="1" si="24"/>
        <v>3.2550546289872084E-2</v>
      </c>
      <c r="Z119" s="60" t="str">
        <f t="shared" ca="1" si="25"/>
        <v/>
      </c>
      <c r="AA119" s="60" t="str">
        <f t="shared" ca="1" si="26"/>
        <v/>
      </c>
      <c r="AB119" s="60" t="str">
        <f t="shared" ca="1" si="27"/>
        <v/>
      </c>
      <c r="AC119" s="60">
        <f t="shared" ca="1" si="28"/>
        <v>9.5237715038095638E-2</v>
      </c>
      <c r="AD119" s="60" t="str">
        <f t="shared" ca="1" si="29"/>
        <v/>
      </c>
      <c r="AE119" s="60" t="str">
        <f t="shared" ca="1" si="30"/>
        <v/>
      </c>
      <c r="AF119" s="60">
        <f t="shared" si="31"/>
        <v>3.9151676349024722E-2</v>
      </c>
      <c r="AG119" s="61">
        <v>6.13E-2</v>
      </c>
    </row>
    <row r="120" spans="1:33" ht="16" hidden="1" outlineLevel="1" x14ac:dyDescent="0.2">
      <c r="A120" s="74">
        <v>34547</v>
      </c>
      <c r="B120" s="62">
        <f ca="1">INDEX(OFFSET('Raw data BH'!$G$4,0,(COLUMN('Data BH'!B$4)-COLUMN('Data BH'!$B$4))*7,500,1),MATCH($A120,OFFSET('Raw data BH'!$B$4,0,(COLUMN('Data BH'!B$4)-COLUMN('Data BH'!$B$4))*7,500,1),0))</f>
        <v>0.27293200000000001</v>
      </c>
      <c r="C120" s="62">
        <f ca="1">INDEX(OFFSET('Raw data BH'!$G$4,0,(COLUMN('Data BH'!C$4)-COLUMN('Data BH'!$B$4))*7,500,1),MATCH($A120,OFFSET('Raw data BH'!$B$4,0,(COLUMN('Data BH'!C$4)-COLUMN('Data BH'!$B$4))*7,500,1),0))</f>
        <v>6.8180100000000001</v>
      </c>
      <c r="D120" s="62">
        <f ca="1">INDEX(OFFSET('Raw data BH'!$G$4,0,(COLUMN('Data BH'!D$4)-COLUMN('Data BH'!$B$4))*7,500,1),MATCH($A120,OFFSET('Raw data BH'!$B$4,0,(COLUMN('Data BH'!D$4)-COLUMN('Data BH'!$B$4))*7,500,1),0))</f>
        <v>5.6041910000000001</v>
      </c>
      <c r="E120" s="62">
        <f ca="1">INDEX(OFFSET('Raw data BH'!$G$4,0,(COLUMN('Data BH'!E$4)-COLUMN('Data BH'!$B$4))*7,500,1),MATCH($A120,OFFSET('Raw data BH'!$B$4,0,(COLUMN('Data BH'!E$4)-COLUMN('Data BH'!$B$4))*7,500,1),0))</f>
        <v>6.0273329999999996</v>
      </c>
      <c r="F120" s="62" t="e">
        <f ca="1">INDEX(OFFSET('Raw data BH'!$G$4,0,(COLUMN('Data BH'!F$4)-COLUMN('Data BH'!$B$4))*7,500,1),MATCH($A120,OFFSET('Raw data BH'!$B$4,0,(COLUMN('Data BH'!F$4)-COLUMN('Data BH'!$B$4))*7,500,1),0))</f>
        <v>#N/A</v>
      </c>
      <c r="G120" s="62" t="e">
        <f ca="1">INDEX(OFFSET('Raw data BH'!$G$4,0,(COLUMN('Data BH'!G$4)-COLUMN('Data BH'!$B$4))*7,500,1),MATCH($A120,OFFSET('Raw data BH'!$B$4,0,(COLUMN('Data BH'!G$4)-COLUMN('Data BH'!$B$4))*7,500,1),0))</f>
        <v>#N/A</v>
      </c>
      <c r="H120" s="62">
        <f ca="1">INDEX(OFFSET('Raw data BH'!$G$4,0,(COLUMN('Data BH'!H$4)-COLUMN('Data BH'!$B$4))*7,500,1),MATCH($A120,OFFSET('Raw data BH'!$B$4,0,(COLUMN('Data BH'!H$4)-COLUMN('Data BH'!$B$4))*7,500,1),0))</f>
        <v>7.6096409999999999</v>
      </c>
      <c r="I120" s="62">
        <f ca="1">INDEX(OFFSET('Raw data BH'!$G$4,0,(COLUMN('Data BH'!I$4)-COLUMN('Data BH'!$B$4))*7,500,1),MATCH($A120,OFFSET('Raw data BH'!$B$4,0,(COLUMN('Data BH'!I$4)-COLUMN('Data BH'!$B$4))*7,500,1),0))</f>
        <v>2.1567750000000001</v>
      </c>
      <c r="J120" s="62" t="e">
        <f ca="1">INDEX(OFFSET('Raw data BH'!$G$4,0,(COLUMN('Data BH'!J$4)-COLUMN('Data BH'!$B$4))*7,500,1),MATCH($A120,OFFSET('Raw data BH'!$B$4,0,(COLUMN('Data BH'!J$4)-COLUMN('Data BH'!$B$4))*7,500,1),0))</f>
        <v>#N/A</v>
      </c>
      <c r="K120" s="62" t="e">
        <f ca="1">INDEX(OFFSET('Raw data BH'!$G$4,0,(COLUMN('Data BH'!K$4)-COLUMN('Data BH'!$B$4))*7,500,1),MATCH($A120,OFFSET('Raw data BH'!$B$4,0,(COLUMN('Data BH'!K$4)-COLUMN('Data BH'!$B$4))*7,500,1),0))</f>
        <v>#N/A</v>
      </c>
      <c r="L120" s="62" t="e">
        <f ca="1">INDEX(OFFSET('Raw data BH'!$G$4,0,(COLUMN('Data BH'!L$4)-COLUMN('Data BH'!$B$4))*7,500,1),MATCH($A120,OFFSET('Raw data BH'!$B$4,0,(COLUMN('Data BH'!L$4)-COLUMN('Data BH'!$B$4))*7,500,1),0))</f>
        <v>#N/A</v>
      </c>
      <c r="M120" s="62">
        <f ca="1">INDEX(OFFSET('Raw data BH'!$G$4,0,(COLUMN('Data BH'!M$4)-COLUMN('Data BH'!$B$4))*7,500,1),MATCH($A120,OFFSET('Raw data BH'!$B$4,0,(COLUMN('Data BH'!M$4)-COLUMN('Data BH'!$B$4))*7,500,1),0))</f>
        <v>4.6766680000000003</v>
      </c>
      <c r="N120" s="62" t="e">
        <f ca="1">INDEX(OFFSET('Raw data BH'!$G$4,0,(COLUMN('Data BH'!N$4)-COLUMN('Data BH'!$B$4))*7,500,1),MATCH($A120,OFFSET('Raw data BH'!$B$4,0,(COLUMN('Data BH'!N$4)-COLUMN('Data BH'!$B$4))*7,500,1),0))</f>
        <v>#N/A</v>
      </c>
      <c r="O120" s="62" t="e">
        <f ca="1">INDEX(OFFSET('Raw data BH'!$G$4,0,(COLUMN('Data BH'!O$4)-COLUMN('Data BH'!$B$4))*7,500,1),MATCH($A120,OFFSET('Raw data BH'!$B$4,0,(COLUMN('Data BH'!O$4)-COLUMN('Data BH'!$B$4))*7,500,1),0))</f>
        <v>#N/A</v>
      </c>
      <c r="P120" s="62">
        <v>29.042504999999998</v>
      </c>
      <c r="R120" s="60">
        <f t="shared" ca="1" si="17"/>
        <v>7.4214014704261588E-2</v>
      </c>
      <c r="S120" s="60">
        <f t="shared" ca="1" si="18"/>
        <v>0</v>
      </c>
      <c r="T120" s="60">
        <f t="shared" ca="1" si="19"/>
        <v>7.0676369674908868E-2</v>
      </c>
      <c r="U120" s="60">
        <f t="shared" ca="1" si="20"/>
        <v>3.6619345753388988E-2</v>
      </c>
      <c r="V120" s="60" t="str">
        <f t="shared" ca="1" si="21"/>
        <v/>
      </c>
      <c r="W120" s="60" t="str">
        <f t="shared" ca="1" si="22"/>
        <v/>
      </c>
      <c r="X120" s="60">
        <f t="shared" ca="1" si="23"/>
        <v>-2.0967844030890026E-2</v>
      </c>
      <c r="Y120" s="60">
        <f t="shared" ca="1" si="24"/>
        <v>0.10967763511618878</v>
      </c>
      <c r="Z120" s="60" t="str">
        <f t="shared" ca="1" si="25"/>
        <v/>
      </c>
      <c r="AA120" s="60" t="str">
        <f t="shared" ca="1" si="26"/>
        <v/>
      </c>
      <c r="AB120" s="60" t="str">
        <f t="shared" ca="1" si="27"/>
        <v/>
      </c>
      <c r="AC120" s="60">
        <f t="shared" ca="1" si="28"/>
        <v>3.3107743313372184E-2</v>
      </c>
      <c r="AD120" s="60" t="str">
        <f t="shared" ca="1" si="29"/>
        <v/>
      </c>
      <c r="AE120" s="60" t="str">
        <f t="shared" ca="1" si="30"/>
        <v/>
      </c>
      <c r="AF120" s="60">
        <f t="shared" si="31"/>
        <v>3.8121027179338851E-2</v>
      </c>
      <c r="AG120" s="61">
        <v>6.1799999999999994E-2</v>
      </c>
    </row>
    <row r="121" spans="1:33" ht="16" hidden="1" outlineLevel="1" x14ac:dyDescent="0.2">
      <c r="A121" s="74">
        <v>34578</v>
      </c>
      <c r="B121" s="62">
        <f ca="1">INDEX(OFFSET('Raw data BH'!$G$4,0,(COLUMN('Data BH'!B$4)-COLUMN('Data BH'!$B$4))*7,500,1),MATCH($A121,OFFSET('Raw data BH'!$B$4,0,(COLUMN('Data BH'!B$4)-COLUMN('Data BH'!$B$4))*7,500,1),0))</f>
        <v>0.25495600000000002</v>
      </c>
      <c r="C121" s="62">
        <f ca="1">INDEX(OFFSET('Raw data BH'!$G$4,0,(COLUMN('Data BH'!C$4)-COLUMN('Data BH'!$B$4))*7,500,1),MATCH($A121,OFFSET('Raw data BH'!$B$4,0,(COLUMN('Data BH'!C$4)-COLUMN('Data BH'!$B$4))*7,500,1),0))</f>
        <v>6.0429399999999998</v>
      </c>
      <c r="D121" s="62">
        <f ca="1">INDEX(OFFSET('Raw data BH'!$G$4,0,(COLUMN('Data BH'!D$4)-COLUMN('Data BH'!$B$4))*7,500,1),MATCH($A121,OFFSET('Raw data BH'!$B$4,0,(COLUMN('Data BH'!D$4)-COLUMN('Data BH'!$B$4))*7,500,1),0))</f>
        <v>6.0525270000000004</v>
      </c>
      <c r="E121" s="62">
        <f ca="1">INDEX(OFFSET('Raw data BH'!$G$4,0,(COLUMN('Data BH'!E$4)-COLUMN('Data BH'!$B$4))*7,500,1),MATCH($A121,OFFSET('Raw data BH'!$B$4,0,(COLUMN('Data BH'!E$4)-COLUMN('Data BH'!$B$4))*7,500,1),0))</f>
        <v>6.3712840000000002</v>
      </c>
      <c r="F121" s="62" t="e">
        <f ca="1">INDEX(OFFSET('Raw data BH'!$G$4,0,(COLUMN('Data BH'!F$4)-COLUMN('Data BH'!$B$4))*7,500,1),MATCH($A121,OFFSET('Raw data BH'!$B$4,0,(COLUMN('Data BH'!F$4)-COLUMN('Data BH'!$B$4))*7,500,1),0))</f>
        <v>#N/A</v>
      </c>
      <c r="G121" s="62" t="e">
        <f ca="1">INDEX(OFFSET('Raw data BH'!$G$4,0,(COLUMN('Data BH'!G$4)-COLUMN('Data BH'!$B$4))*7,500,1),MATCH($A121,OFFSET('Raw data BH'!$B$4,0,(COLUMN('Data BH'!G$4)-COLUMN('Data BH'!$B$4))*7,500,1),0))</f>
        <v>#N/A</v>
      </c>
      <c r="H121" s="62">
        <f ca="1">INDEX(OFFSET('Raw data BH'!$G$4,0,(COLUMN('Data BH'!H$4)-COLUMN('Data BH'!$B$4))*7,500,1),MATCH($A121,OFFSET('Raw data BH'!$B$4,0,(COLUMN('Data BH'!H$4)-COLUMN('Data BH'!$B$4))*7,500,1),0))</f>
        <v>7.366409</v>
      </c>
      <c r="I121" s="62">
        <f ca="1">INDEX(OFFSET('Raw data BH'!$G$4,0,(COLUMN('Data BH'!I$4)-COLUMN('Data BH'!$B$4))*7,500,1),MATCH($A121,OFFSET('Raw data BH'!$B$4,0,(COLUMN('Data BH'!I$4)-COLUMN('Data BH'!$B$4))*7,500,1),0))</f>
        <v>2.0564589999999998</v>
      </c>
      <c r="J121" s="62" t="e">
        <f ca="1">INDEX(OFFSET('Raw data BH'!$G$4,0,(COLUMN('Data BH'!J$4)-COLUMN('Data BH'!$B$4))*7,500,1),MATCH($A121,OFFSET('Raw data BH'!$B$4,0,(COLUMN('Data BH'!J$4)-COLUMN('Data BH'!$B$4))*7,500,1),0))</f>
        <v>#N/A</v>
      </c>
      <c r="K121" s="62" t="e">
        <f ca="1">INDEX(OFFSET('Raw data BH'!$G$4,0,(COLUMN('Data BH'!K$4)-COLUMN('Data BH'!$B$4))*7,500,1),MATCH($A121,OFFSET('Raw data BH'!$B$4,0,(COLUMN('Data BH'!K$4)-COLUMN('Data BH'!$B$4))*7,500,1),0))</f>
        <v>#N/A</v>
      </c>
      <c r="L121" s="62" t="e">
        <f ca="1">INDEX(OFFSET('Raw data BH'!$G$4,0,(COLUMN('Data BH'!L$4)-COLUMN('Data BH'!$B$4))*7,500,1),MATCH($A121,OFFSET('Raw data BH'!$B$4,0,(COLUMN('Data BH'!L$4)-COLUMN('Data BH'!$B$4))*7,500,1),0))</f>
        <v>#N/A</v>
      </c>
      <c r="M121" s="62">
        <f ca="1">INDEX(OFFSET('Raw data BH'!$G$4,0,(COLUMN('Data BH'!M$4)-COLUMN('Data BH'!$B$4))*7,500,1),MATCH($A121,OFFSET('Raw data BH'!$B$4,0,(COLUMN('Data BH'!M$4)-COLUMN('Data BH'!$B$4))*7,500,1),0))</f>
        <v>4.2794210000000001</v>
      </c>
      <c r="N121" s="62" t="e">
        <f ca="1">INDEX(OFFSET('Raw data BH'!$G$4,0,(COLUMN('Data BH'!N$4)-COLUMN('Data BH'!$B$4))*7,500,1),MATCH($A121,OFFSET('Raw data BH'!$B$4,0,(COLUMN('Data BH'!N$4)-COLUMN('Data BH'!$B$4))*7,500,1),0))</f>
        <v>#N/A</v>
      </c>
      <c r="O121" s="62" t="e">
        <f ca="1">INDEX(OFFSET('Raw data BH'!$G$4,0,(COLUMN('Data BH'!O$4)-COLUMN('Data BH'!$B$4))*7,500,1),MATCH($A121,OFFSET('Raw data BH'!$B$4,0,(COLUMN('Data BH'!O$4)-COLUMN('Data BH'!$B$4))*7,500,1),0))</f>
        <v>#N/A</v>
      </c>
      <c r="P121" s="62">
        <v>28.137896999999999</v>
      </c>
      <c r="R121" s="60">
        <f t="shared" ca="1" si="17"/>
        <v>-6.5862559172248036E-2</v>
      </c>
      <c r="S121" s="60">
        <f t="shared" ca="1" si="18"/>
        <v>-0.11367979806424455</v>
      </c>
      <c r="T121" s="60">
        <f t="shared" ca="1" si="19"/>
        <v>8.0000128475278709E-2</v>
      </c>
      <c r="U121" s="60">
        <f t="shared" ca="1" si="20"/>
        <v>5.7065206120186174E-2</v>
      </c>
      <c r="V121" s="60" t="str">
        <f t="shared" ca="1" si="21"/>
        <v/>
      </c>
      <c r="W121" s="60" t="str">
        <f t="shared" ca="1" si="22"/>
        <v/>
      </c>
      <c r="X121" s="60">
        <f t="shared" ca="1" si="23"/>
        <v>-3.196366293758135E-2</v>
      </c>
      <c r="Y121" s="60">
        <f t="shared" ca="1" si="24"/>
        <v>-4.6512037648804516E-2</v>
      </c>
      <c r="Z121" s="60" t="str">
        <f t="shared" ca="1" si="25"/>
        <v/>
      </c>
      <c r="AA121" s="60" t="str">
        <f t="shared" ca="1" si="26"/>
        <v/>
      </c>
      <c r="AB121" s="60" t="str">
        <f t="shared" ca="1" si="27"/>
        <v/>
      </c>
      <c r="AC121" s="60">
        <f t="shared" ca="1" si="28"/>
        <v>-8.4942313630131605E-2</v>
      </c>
      <c r="AD121" s="60" t="str">
        <f t="shared" ca="1" si="29"/>
        <v/>
      </c>
      <c r="AE121" s="60" t="str">
        <f t="shared" ca="1" si="30"/>
        <v/>
      </c>
      <c r="AF121" s="60">
        <f t="shared" si="31"/>
        <v>-3.114772640996355E-2</v>
      </c>
      <c r="AG121" s="61">
        <v>6.3899999999999998E-2</v>
      </c>
    </row>
    <row r="122" spans="1:33" ht="16" hidden="1" outlineLevel="1" x14ac:dyDescent="0.2">
      <c r="A122" s="74">
        <v>34608</v>
      </c>
      <c r="B122" s="62">
        <f ca="1">INDEX(OFFSET('Raw data BH'!$G$4,0,(COLUMN('Data BH'!B$4)-COLUMN('Data BH'!$B$4))*7,500,1),MATCH($A122,OFFSET('Raw data BH'!$B$4,0,(COLUMN('Data BH'!B$4)-COLUMN('Data BH'!$B$4))*7,500,1),0))</f>
        <v>0.32685500000000001</v>
      </c>
      <c r="C122" s="62">
        <f ca="1">INDEX(OFFSET('Raw data BH'!$G$4,0,(COLUMN('Data BH'!C$4)-COLUMN('Data BH'!$B$4))*7,500,1),MATCH($A122,OFFSET('Raw data BH'!$B$4,0,(COLUMN('Data BH'!C$4)-COLUMN('Data BH'!$B$4))*7,500,1),0))</f>
        <v>6.1045999999999996</v>
      </c>
      <c r="D122" s="62">
        <f ca="1">INDEX(OFFSET('Raw data BH'!$G$4,0,(COLUMN('Data BH'!D$4)-COLUMN('Data BH'!$B$4))*7,500,1),MATCH($A122,OFFSET('Raw data BH'!$B$4,0,(COLUMN('Data BH'!D$4)-COLUMN('Data BH'!$B$4))*7,500,1),0))</f>
        <v>6.1521559999999997</v>
      </c>
      <c r="E122" s="62">
        <f ca="1">INDEX(OFFSET('Raw data BH'!$G$4,0,(COLUMN('Data BH'!E$4)-COLUMN('Data BH'!$B$4))*7,500,1),MATCH($A122,OFFSET('Raw data BH'!$B$4,0,(COLUMN('Data BH'!E$4)-COLUMN('Data BH'!$B$4))*7,500,1),0))</f>
        <v>6.6286079999999998</v>
      </c>
      <c r="F122" s="62" t="e">
        <f ca="1">INDEX(OFFSET('Raw data BH'!$G$4,0,(COLUMN('Data BH'!F$4)-COLUMN('Data BH'!$B$4))*7,500,1),MATCH($A122,OFFSET('Raw data BH'!$B$4,0,(COLUMN('Data BH'!F$4)-COLUMN('Data BH'!$B$4))*7,500,1),0))</f>
        <v>#N/A</v>
      </c>
      <c r="G122" s="62" t="e">
        <f ca="1">INDEX(OFFSET('Raw data BH'!$G$4,0,(COLUMN('Data BH'!G$4)-COLUMN('Data BH'!$B$4))*7,500,1),MATCH($A122,OFFSET('Raw data BH'!$B$4,0,(COLUMN('Data BH'!G$4)-COLUMN('Data BH'!$B$4))*7,500,1),0))</f>
        <v>#N/A</v>
      </c>
      <c r="H122" s="62">
        <f ca="1">INDEX(OFFSET('Raw data BH'!$G$4,0,(COLUMN('Data BH'!H$4)-COLUMN('Data BH'!$B$4))*7,500,1),MATCH($A122,OFFSET('Raw data BH'!$B$4,0,(COLUMN('Data BH'!H$4)-COLUMN('Data BH'!$B$4))*7,500,1),0))</f>
        <v>7.2795420000000002</v>
      </c>
      <c r="I122" s="62">
        <f ca="1">INDEX(OFFSET('Raw data BH'!$G$4,0,(COLUMN('Data BH'!I$4)-COLUMN('Data BH'!$B$4))*7,500,1),MATCH($A122,OFFSET('Raw data BH'!$B$4,0,(COLUMN('Data BH'!I$4)-COLUMN('Data BH'!$B$4))*7,500,1),0))</f>
        <v>1.998076</v>
      </c>
      <c r="J122" s="62" t="e">
        <f ca="1">INDEX(OFFSET('Raw data BH'!$G$4,0,(COLUMN('Data BH'!J$4)-COLUMN('Data BH'!$B$4))*7,500,1),MATCH($A122,OFFSET('Raw data BH'!$B$4,0,(COLUMN('Data BH'!J$4)-COLUMN('Data BH'!$B$4))*7,500,1),0))</f>
        <v>#N/A</v>
      </c>
      <c r="K122" s="62" t="e">
        <f ca="1">INDEX(OFFSET('Raw data BH'!$G$4,0,(COLUMN('Data BH'!K$4)-COLUMN('Data BH'!$B$4))*7,500,1),MATCH($A122,OFFSET('Raw data BH'!$B$4,0,(COLUMN('Data BH'!K$4)-COLUMN('Data BH'!$B$4))*7,500,1),0))</f>
        <v>#N/A</v>
      </c>
      <c r="L122" s="62" t="e">
        <f ca="1">INDEX(OFFSET('Raw data BH'!$G$4,0,(COLUMN('Data BH'!L$4)-COLUMN('Data BH'!$B$4))*7,500,1),MATCH($A122,OFFSET('Raw data BH'!$B$4,0,(COLUMN('Data BH'!L$4)-COLUMN('Data BH'!$B$4))*7,500,1),0))</f>
        <v>#N/A</v>
      </c>
      <c r="M122" s="62">
        <f ca="1">INDEX(OFFSET('Raw data BH'!$G$4,0,(COLUMN('Data BH'!M$4)-COLUMN('Data BH'!$B$4))*7,500,1),MATCH($A122,OFFSET('Raw data BH'!$B$4,0,(COLUMN('Data BH'!M$4)-COLUMN('Data BH'!$B$4))*7,500,1),0))</f>
        <v>4.6044409999999996</v>
      </c>
      <c r="N122" s="62" t="e">
        <f ca="1">INDEX(OFFSET('Raw data BH'!$G$4,0,(COLUMN('Data BH'!N$4)-COLUMN('Data BH'!$B$4))*7,500,1),MATCH($A122,OFFSET('Raw data BH'!$B$4,0,(COLUMN('Data BH'!N$4)-COLUMN('Data BH'!$B$4))*7,500,1),0))</f>
        <v>#N/A</v>
      </c>
      <c r="O122" s="62" t="e">
        <f ca="1">INDEX(OFFSET('Raw data BH'!$G$4,0,(COLUMN('Data BH'!O$4)-COLUMN('Data BH'!$B$4))*7,500,1),MATCH($A122,OFFSET('Raw data BH'!$B$4,0,(COLUMN('Data BH'!O$4)-COLUMN('Data BH'!$B$4))*7,500,1),0))</f>
        <v>#N/A</v>
      </c>
      <c r="P122" s="62">
        <v>29.113764</v>
      </c>
      <c r="R122" s="60">
        <f t="shared" ca="1" si="17"/>
        <v>0.28200552252153299</v>
      </c>
      <c r="S122" s="60">
        <f t="shared" ca="1" si="18"/>
        <v>1.020364259780826E-2</v>
      </c>
      <c r="T122" s="60">
        <f t="shared" ca="1" si="19"/>
        <v>1.6460727891011384E-2</v>
      </c>
      <c r="U122" s="60">
        <f t="shared" ca="1" si="20"/>
        <v>4.038809131722898E-2</v>
      </c>
      <c r="V122" s="60" t="str">
        <f t="shared" ca="1" si="21"/>
        <v/>
      </c>
      <c r="W122" s="60" t="str">
        <f t="shared" ca="1" si="22"/>
        <v/>
      </c>
      <c r="X122" s="60">
        <f t="shared" ca="1" si="23"/>
        <v>-1.1792312916646286E-2</v>
      </c>
      <c r="Y122" s="60">
        <f t="shared" ca="1" si="24"/>
        <v>-2.839006272432365E-2</v>
      </c>
      <c r="Z122" s="60" t="str">
        <f t="shared" ca="1" si="25"/>
        <v/>
      </c>
      <c r="AA122" s="60" t="str">
        <f t="shared" ca="1" si="26"/>
        <v/>
      </c>
      <c r="AB122" s="60" t="str">
        <f t="shared" ca="1" si="27"/>
        <v/>
      </c>
      <c r="AC122" s="60">
        <f t="shared" ca="1" si="28"/>
        <v>7.594952681682865E-2</v>
      </c>
      <c r="AD122" s="60" t="str">
        <f t="shared" ca="1" si="29"/>
        <v/>
      </c>
      <c r="AE122" s="60" t="str">
        <f t="shared" ca="1" si="30"/>
        <v/>
      </c>
      <c r="AF122" s="60">
        <f t="shared" si="31"/>
        <v>3.4681589743540631E-2</v>
      </c>
      <c r="AG122" s="61">
        <v>6.7299999999999999E-2</v>
      </c>
    </row>
    <row r="123" spans="1:33" ht="16" hidden="1" outlineLevel="1" x14ac:dyDescent="0.2">
      <c r="A123" s="74">
        <v>34639</v>
      </c>
      <c r="B123" s="62">
        <f ca="1">INDEX(OFFSET('Raw data BH'!$G$4,0,(COLUMN('Data BH'!B$4)-COLUMN('Data BH'!$B$4))*7,500,1),MATCH($A123,OFFSET('Raw data BH'!$B$4,0,(COLUMN('Data BH'!B$4)-COLUMN('Data BH'!$B$4))*7,500,1),0))</f>
        <v>0.281918</v>
      </c>
      <c r="C123" s="62">
        <f ca="1">INDEX(OFFSET('Raw data BH'!$G$4,0,(COLUMN('Data BH'!C$4)-COLUMN('Data BH'!$B$4))*7,500,1),MATCH($A123,OFFSET('Raw data BH'!$B$4,0,(COLUMN('Data BH'!C$4)-COLUMN('Data BH'!$B$4))*7,500,1),0))</f>
        <v>5.5342200000000004</v>
      </c>
      <c r="D123" s="62">
        <f ca="1">INDEX(OFFSET('Raw data BH'!$G$4,0,(COLUMN('Data BH'!D$4)-COLUMN('Data BH'!$B$4))*7,500,1),MATCH($A123,OFFSET('Raw data BH'!$B$4,0,(COLUMN('Data BH'!D$4)-COLUMN('Data BH'!$B$4))*7,500,1),0))</f>
        <v>5.9471369999999997</v>
      </c>
      <c r="E123" s="62">
        <f ca="1">INDEX(OFFSET('Raw data BH'!$G$4,0,(COLUMN('Data BH'!E$4)-COLUMN('Data BH'!$B$4))*7,500,1),MATCH($A123,OFFSET('Raw data BH'!$B$4,0,(COLUMN('Data BH'!E$4)-COLUMN('Data BH'!$B$4))*7,500,1),0))</f>
        <v>6.7272980000000002</v>
      </c>
      <c r="F123" s="62" t="e">
        <f ca="1">INDEX(OFFSET('Raw data BH'!$G$4,0,(COLUMN('Data BH'!F$4)-COLUMN('Data BH'!$B$4))*7,500,1),MATCH($A123,OFFSET('Raw data BH'!$B$4,0,(COLUMN('Data BH'!F$4)-COLUMN('Data BH'!$B$4))*7,500,1),0))</f>
        <v>#N/A</v>
      </c>
      <c r="G123" s="62">
        <f ca="1">INDEX(OFFSET('Raw data BH'!$G$4,0,(COLUMN('Data BH'!G$4)-COLUMN('Data BH'!$B$4))*7,500,1),MATCH($A123,OFFSET('Raw data BH'!$B$4,0,(COLUMN('Data BH'!G$4)-COLUMN('Data BH'!$B$4))*7,500,1),0))</f>
        <v>6.0597510000000003</v>
      </c>
      <c r="H123" s="62">
        <f ca="1">INDEX(OFFSET('Raw data BH'!$G$4,0,(COLUMN('Data BH'!H$4)-COLUMN('Data BH'!$B$4))*7,500,1),MATCH($A123,OFFSET('Raw data BH'!$B$4,0,(COLUMN('Data BH'!H$4)-COLUMN('Data BH'!$B$4))*7,500,1),0))</f>
        <v>7.0589310000000003</v>
      </c>
      <c r="I123" s="62">
        <f ca="1">INDEX(OFFSET('Raw data BH'!$G$4,0,(COLUMN('Data BH'!I$4)-COLUMN('Data BH'!$B$4))*7,500,1),MATCH($A123,OFFSET('Raw data BH'!$B$4,0,(COLUMN('Data BH'!I$4)-COLUMN('Data BH'!$B$4))*7,500,1),0))</f>
        <v>1.808384</v>
      </c>
      <c r="J123" s="62" t="e">
        <f ca="1">INDEX(OFFSET('Raw data BH'!$G$4,0,(COLUMN('Data BH'!J$4)-COLUMN('Data BH'!$B$4))*7,500,1),MATCH($A123,OFFSET('Raw data BH'!$B$4,0,(COLUMN('Data BH'!J$4)-COLUMN('Data BH'!$B$4))*7,500,1),0))</f>
        <v>#N/A</v>
      </c>
      <c r="K123" s="62" t="e">
        <f ca="1">INDEX(OFFSET('Raw data BH'!$G$4,0,(COLUMN('Data BH'!K$4)-COLUMN('Data BH'!$B$4))*7,500,1),MATCH($A123,OFFSET('Raw data BH'!$B$4,0,(COLUMN('Data BH'!K$4)-COLUMN('Data BH'!$B$4))*7,500,1),0))</f>
        <v>#N/A</v>
      </c>
      <c r="L123" s="62" t="e">
        <f ca="1">INDEX(OFFSET('Raw data BH'!$G$4,0,(COLUMN('Data BH'!L$4)-COLUMN('Data BH'!$B$4))*7,500,1),MATCH($A123,OFFSET('Raw data BH'!$B$4,0,(COLUMN('Data BH'!L$4)-COLUMN('Data BH'!$B$4))*7,500,1),0))</f>
        <v>#N/A</v>
      </c>
      <c r="M123" s="62">
        <f ca="1">INDEX(OFFSET('Raw data BH'!$G$4,0,(COLUMN('Data BH'!M$4)-COLUMN('Data BH'!$B$4))*7,500,1),MATCH($A123,OFFSET('Raw data BH'!$B$4,0,(COLUMN('Data BH'!M$4)-COLUMN('Data BH'!$B$4))*7,500,1),0))</f>
        <v>4.0686260000000001</v>
      </c>
      <c r="N123" s="62" t="e">
        <f ca="1">INDEX(OFFSET('Raw data BH'!$G$4,0,(COLUMN('Data BH'!N$4)-COLUMN('Data BH'!$B$4))*7,500,1),MATCH($A123,OFFSET('Raw data BH'!$B$4,0,(COLUMN('Data BH'!N$4)-COLUMN('Data BH'!$B$4))*7,500,1),0))</f>
        <v>#N/A</v>
      </c>
      <c r="O123" s="62" t="e">
        <f ca="1">INDEX(OFFSET('Raw data BH'!$G$4,0,(COLUMN('Data BH'!O$4)-COLUMN('Data BH'!$B$4))*7,500,1),MATCH($A123,OFFSET('Raw data BH'!$B$4,0,(COLUMN('Data BH'!O$4)-COLUMN('Data BH'!$B$4))*7,500,1),0))</f>
        <v>#N/A</v>
      </c>
      <c r="P123" s="62">
        <v>27.954578000000001</v>
      </c>
      <c r="R123" s="60">
        <f t="shared" ca="1" si="17"/>
        <v>-0.13748298175031748</v>
      </c>
      <c r="S123" s="60">
        <f t="shared" ca="1" si="18"/>
        <v>-9.3434459260229863E-2</v>
      </c>
      <c r="T123" s="60">
        <f t="shared" ca="1" si="19"/>
        <v>-3.3324740139879405E-2</v>
      </c>
      <c r="U123" s="60">
        <f t="shared" ca="1" si="20"/>
        <v>1.4888495442783922E-2</v>
      </c>
      <c r="V123" s="60" t="str">
        <f t="shared" ca="1" si="21"/>
        <v/>
      </c>
      <c r="W123" s="60" t="str">
        <f t="shared" ca="1" si="22"/>
        <v/>
      </c>
      <c r="X123" s="60">
        <f t="shared" ca="1" si="23"/>
        <v>-3.030561538074783E-2</v>
      </c>
      <c r="Y123" s="60">
        <f t="shared" ca="1" si="24"/>
        <v>-9.4937329711182183E-2</v>
      </c>
      <c r="Z123" s="60" t="str">
        <f t="shared" ca="1" si="25"/>
        <v/>
      </c>
      <c r="AA123" s="60" t="str">
        <f t="shared" ca="1" si="26"/>
        <v/>
      </c>
      <c r="AB123" s="60" t="str">
        <f t="shared" ca="1" si="27"/>
        <v/>
      </c>
      <c r="AC123" s="60">
        <f t="shared" ca="1" si="28"/>
        <v>-0.11636917489006804</v>
      </c>
      <c r="AD123" s="60" t="str">
        <f t="shared" ca="1" si="29"/>
        <v/>
      </c>
      <c r="AE123" s="60" t="str">
        <f t="shared" ca="1" si="30"/>
        <v/>
      </c>
      <c r="AF123" s="60">
        <f t="shared" si="31"/>
        <v>-3.9815738013126656E-2</v>
      </c>
      <c r="AG123" s="61">
        <v>7.1500000000000008E-2</v>
      </c>
    </row>
    <row r="124" spans="1:33" ht="16" hidden="1" outlineLevel="1" x14ac:dyDescent="0.2">
      <c r="A124" s="74">
        <v>34669</v>
      </c>
      <c r="B124" s="62">
        <f ca="1">INDEX(OFFSET('Raw data BH'!$G$4,0,(COLUMN('Data BH'!B$4)-COLUMN('Data BH'!$B$4))*7,500,1),MATCH($A124,OFFSET('Raw data BH'!$B$4,0,(COLUMN('Data BH'!B$4)-COLUMN('Data BH'!$B$4))*7,500,1),0))</f>
        <v>0.29604999999999998</v>
      </c>
      <c r="C124" s="62">
        <f ca="1">INDEX(OFFSET('Raw data BH'!$G$4,0,(COLUMN('Data BH'!C$4)-COLUMN('Data BH'!$B$4))*7,500,1),MATCH($A124,OFFSET('Raw data BH'!$B$4,0,(COLUMN('Data BH'!C$4)-COLUMN('Data BH'!$B$4))*7,500,1),0))</f>
        <v>5.626544</v>
      </c>
      <c r="D124" s="62">
        <f ca="1">INDEX(OFFSET('Raw data BH'!$G$4,0,(COLUMN('Data BH'!D$4)-COLUMN('Data BH'!$B$4))*7,500,1),MATCH($A124,OFFSET('Raw data BH'!$B$4,0,(COLUMN('Data BH'!D$4)-COLUMN('Data BH'!$B$4))*7,500,1),0))</f>
        <v>5.9220439999999996</v>
      </c>
      <c r="E124" s="62">
        <f ca="1">INDEX(OFFSET('Raw data BH'!$G$4,0,(COLUMN('Data BH'!E$4)-COLUMN('Data BH'!$B$4))*7,500,1),MATCH($A124,OFFSET('Raw data BH'!$B$4,0,(COLUMN('Data BH'!E$4)-COLUMN('Data BH'!$B$4))*7,500,1),0))</f>
        <v>6.8022749999999998</v>
      </c>
      <c r="F124" s="62" t="e">
        <f ca="1">INDEX(OFFSET('Raw data BH'!$G$4,0,(COLUMN('Data BH'!F$4)-COLUMN('Data BH'!$B$4))*7,500,1),MATCH($A124,OFFSET('Raw data BH'!$B$4,0,(COLUMN('Data BH'!F$4)-COLUMN('Data BH'!$B$4))*7,500,1),0))</f>
        <v>#N/A</v>
      </c>
      <c r="G124" s="62">
        <f ca="1">INDEX(OFFSET('Raw data BH'!$G$4,0,(COLUMN('Data BH'!G$4)-COLUMN('Data BH'!$B$4))*7,500,1),MATCH($A124,OFFSET('Raw data BH'!$B$4,0,(COLUMN('Data BH'!G$4)-COLUMN('Data BH'!$B$4))*7,500,1),0))</f>
        <v>6.3122429999999996</v>
      </c>
      <c r="H124" s="62">
        <f ca="1">INDEX(OFFSET('Raw data BH'!$G$4,0,(COLUMN('Data BH'!H$4)-COLUMN('Data BH'!$B$4))*7,500,1),MATCH($A124,OFFSET('Raw data BH'!$B$4,0,(COLUMN('Data BH'!H$4)-COLUMN('Data BH'!$B$4))*7,500,1),0))</f>
        <v>7.0061229999999997</v>
      </c>
      <c r="I124" s="62">
        <f ca="1">INDEX(OFFSET('Raw data BH'!$G$4,0,(COLUMN('Data BH'!I$4)-COLUMN('Data BH'!$B$4))*7,500,1),MATCH($A124,OFFSET('Raw data BH'!$B$4,0,(COLUMN('Data BH'!I$4)-COLUMN('Data BH'!$B$4))*7,500,1),0))</f>
        <v>1.8399989999999999</v>
      </c>
      <c r="J124" s="62" t="e">
        <f ca="1">INDEX(OFFSET('Raw data BH'!$G$4,0,(COLUMN('Data BH'!J$4)-COLUMN('Data BH'!$B$4))*7,500,1),MATCH($A124,OFFSET('Raw data BH'!$B$4,0,(COLUMN('Data BH'!J$4)-COLUMN('Data BH'!$B$4))*7,500,1),0))</f>
        <v>#N/A</v>
      </c>
      <c r="K124" s="62" t="e">
        <f ca="1">INDEX(OFFSET('Raw data BH'!$G$4,0,(COLUMN('Data BH'!K$4)-COLUMN('Data BH'!$B$4))*7,500,1),MATCH($A124,OFFSET('Raw data BH'!$B$4,0,(COLUMN('Data BH'!K$4)-COLUMN('Data BH'!$B$4))*7,500,1),0))</f>
        <v>#N/A</v>
      </c>
      <c r="L124" s="62" t="e">
        <f ca="1">INDEX(OFFSET('Raw data BH'!$G$4,0,(COLUMN('Data BH'!L$4)-COLUMN('Data BH'!$B$4))*7,500,1),MATCH($A124,OFFSET('Raw data BH'!$B$4,0,(COLUMN('Data BH'!L$4)-COLUMN('Data BH'!$B$4))*7,500,1),0))</f>
        <v>#N/A</v>
      </c>
      <c r="M124" s="62">
        <f ca="1">INDEX(OFFSET('Raw data BH'!$G$4,0,(COLUMN('Data BH'!M$4)-COLUMN('Data BH'!$B$4))*7,500,1),MATCH($A124,OFFSET('Raw data BH'!$B$4,0,(COLUMN('Data BH'!M$4)-COLUMN('Data BH'!$B$4))*7,500,1),0))</f>
        <v>4.3445830000000001</v>
      </c>
      <c r="N124" s="62" t="e">
        <f ca="1">INDEX(OFFSET('Raw data BH'!$G$4,0,(COLUMN('Data BH'!N$4)-COLUMN('Data BH'!$B$4))*7,500,1),MATCH($A124,OFFSET('Raw data BH'!$B$4,0,(COLUMN('Data BH'!N$4)-COLUMN('Data BH'!$B$4))*7,500,1),0))</f>
        <v>#N/A</v>
      </c>
      <c r="O124" s="62" t="e">
        <f ca="1">INDEX(OFFSET('Raw data BH'!$G$4,0,(COLUMN('Data BH'!O$4)-COLUMN('Data BH'!$B$4))*7,500,1),MATCH($A124,OFFSET('Raw data BH'!$B$4,0,(COLUMN('Data BH'!O$4)-COLUMN('Data BH'!$B$4))*7,500,1),0))</f>
        <v>#N/A</v>
      </c>
      <c r="P124" s="62">
        <v>27.935396000000001</v>
      </c>
      <c r="R124" s="60">
        <f t="shared" ca="1" si="17"/>
        <v>5.0128051419206843E-2</v>
      </c>
      <c r="S124" s="60">
        <f t="shared" ca="1" si="18"/>
        <v>1.6682387039185231E-2</v>
      </c>
      <c r="T124" s="60">
        <f t="shared" ca="1" si="19"/>
        <v>-4.2193411720631291E-3</v>
      </c>
      <c r="U124" s="60">
        <f t="shared" ca="1" si="20"/>
        <v>1.1145187859969985E-2</v>
      </c>
      <c r="V124" s="60" t="str">
        <f t="shared" ca="1" si="21"/>
        <v/>
      </c>
      <c r="W124" s="60">
        <f t="shared" ca="1" si="22"/>
        <v>4.166705859696207E-2</v>
      </c>
      <c r="X124" s="60">
        <f t="shared" ca="1" si="23"/>
        <v>-7.481019434812497E-3</v>
      </c>
      <c r="Y124" s="60">
        <f t="shared" ca="1" si="24"/>
        <v>1.748245947763305E-2</v>
      </c>
      <c r="Z124" s="60" t="str">
        <f t="shared" ca="1" si="25"/>
        <v/>
      </c>
      <c r="AA124" s="60" t="str">
        <f t="shared" ca="1" si="26"/>
        <v/>
      </c>
      <c r="AB124" s="60" t="str">
        <f t="shared" ca="1" si="27"/>
        <v/>
      </c>
      <c r="AC124" s="60">
        <f t="shared" ca="1" si="28"/>
        <v>6.782560009202121E-2</v>
      </c>
      <c r="AD124" s="60" t="str">
        <f t="shared" ca="1" si="29"/>
        <v/>
      </c>
      <c r="AE124" s="60" t="str">
        <f t="shared" ca="1" si="30"/>
        <v/>
      </c>
      <c r="AF124" s="60">
        <f t="shared" si="31"/>
        <v>-6.8618456697866481E-4</v>
      </c>
      <c r="AG124" s="61">
        <v>7.5899999999999995E-2</v>
      </c>
    </row>
    <row r="125" spans="1:33" ht="16" hidden="1" outlineLevel="1" x14ac:dyDescent="0.2">
      <c r="A125" s="74">
        <v>34700</v>
      </c>
      <c r="B125" s="62">
        <f ca="1">INDEX(OFFSET('Raw data BH'!$G$4,0,(COLUMN('Data BH'!B$4)-COLUMN('Data BH'!$B$4))*7,500,1),MATCH($A125,OFFSET('Raw data BH'!$B$4,0,(COLUMN('Data BH'!B$4)-COLUMN('Data BH'!$B$4))*7,500,1),0))</f>
        <v>0.30648799999999998</v>
      </c>
      <c r="C125" s="62">
        <f ca="1">INDEX(OFFSET('Raw data BH'!$G$4,0,(COLUMN('Data BH'!C$4)-COLUMN('Data BH'!$B$4))*7,500,1),MATCH($A125,OFFSET('Raw data BH'!$B$4,0,(COLUMN('Data BH'!C$4)-COLUMN('Data BH'!$B$4))*7,500,1),0))</f>
        <v>5.8135750000000002</v>
      </c>
      <c r="D125" s="62">
        <f ca="1">INDEX(OFFSET('Raw data BH'!$G$4,0,(COLUMN('Data BH'!D$4)-COLUMN('Data BH'!$B$4))*7,500,1),MATCH($A125,OFFSET('Raw data BH'!$B$4,0,(COLUMN('Data BH'!D$4)-COLUMN('Data BH'!$B$4))*7,500,1),0))</f>
        <v>6.3723450000000001</v>
      </c>
      <c r="E125" s="62">
        <f ca="1">INDEX(OFFSET('Raw data BH'!$G$4,0,(COLUMN('Data BH'!E$4)-COLUMN('Data BH'!$B$4))*7,500,1),MATCH($A125,OFFSET('Raw data BH'!$B$4,0,(COLUMN('Data BH'!E$4)-COLUMN('Data BH'!$B$4))*7,500,1),0))</f>
        <v>6.9343589999999997</v>
      </c>
      <c r="F125" s="62" t="e">
        <f ca="1">INDEX(OFFSET('Raw data BH'!$G$4,0,(COLUMN('Data BH'!F$4)-COLUMN('Data BH'!$B$4))*7,500,1),MATCH($A125,OFFSET('Raw data BH'!$B$4,0,(COLUMN('Data BH'!F$4)-COLUMN('Data BH'!$B$4))*7,500,1),0))</f>
        <v>#N/A</v>
      </c>
      <c r="G125" s="62">
        <f ca="1">INDEX(OFFSET('Raw data BH'!$G$4,0,(COLUMN('Data BH'!G$4)-COLUMN('Data BH'!$B$4))*7,500,1),MATCH($A125,OFFSET('Raw data BH'!$B$4,0,(COLUMN('Data BH'!G$4)-COLUMN('Data BH'!$B$4))*7,500,1),0))</f>
        <v>5.7062650000000001</v>
      </c>
      <c r="H125" s="62">
        <f ca="1">INDEX(OFFSET('Raw data BH'!$G$4,0,(COLUMN('Data BH'!H$4)-COLUMN('Data BH'!$B$4))*7,500,1),MATCH($A125,OFFSET('Raw data BH'!$B$4,0,(COLUMN('Data BH'!H$4)-COLUMN('Data BH'!$B$4))*7,500,1),0))</f>
        <v>7.6398409999999997</v>
      </c>
      <c r="I125" s="62">
        <f ca="1">INDEX(OFFSET('Raw data BH'!$G$4,0,(COLUMN('Data BH'!I$4)-COLUMN('Data BH'!$B$4))*7,500,1),MATCH($A125,OFFSET('Raw data BH'!$B$4,0,(COLUMN('Data BH'!I$4)-COLUMN('Data BH'!$B$4))*7,500,1),0))</f>
        <v>1.947065</v>
      </c>
      <c r="J125" s="62" t="e">
        <f ca="1">INDEX(OFFSET('Raw data BH'!$G$4,0,(COLUMN('Data BH'!J$4)-COLUMN('Data BH'!$B$4))*7,500,1),MATCH($A125,OFFSET('Raw data BH'!$B$4,0,(COLUMN('Data BH'!J$4)-COLUMN('Data BH'!$B$4))*7,500,1),0))</f>
        <v>#N/A</v>
      </c>
      <c r="K125" s="62" t="e">
        <f ca="1">INDEX(OFFSET('Raw data BH'!$G$4,0,(COLUMN('Data BH'!K$4)-COLUMN('Data BH'!$B$4))*7,500,1),MATCH($A125,OFFSET('Raw data BH'!$B$4,0,(COLUMN('Data BH'!K$4)-COLUMN('Data BH'!$B$4))*7,500,1),0))</f>
        <v>#N/A</v>
      </c>
      <c r="L125" s="62" t="e">
        <f ca="1">INDEX(OFFSET('Raw data BH'!$G$4,0,(COLUMN('Data BH'!L$4)-COLUMN('Data BH'!$B$4))*7,500,1),MATCH($A125,OFFSET('Raw data BH'!$B$4,0,(COLUMN('Data BH'!L$4)-COLUMN('Data BH'!$B$4))*7,500,1),0))</f>
        <v>#N/A</v>
      </c>
      <c r="M125" s="62">
        <f ca="1">INDEX(OFFSET('Raw data BH'!$G$4,0,(COLUMN('Data BH'!M$4)-COLUMN('Data BH'!$B$4))*7,500,1),MATCH($A125,OFFSET('Raw data BH'!$B$4,0,(COLUMN('Data BH'!M$4)-COLUMN('Data BH'!$B$4))*7,500,1),0))</f>
        <v>4.3787919999999998</v>
      </c>
      <c r="N125" s="62" t="e">
        <f ca="1">INDEX(OFFSET('Raw data BH'!$G$4,0,(COLUMN('Data BH'!N$4)-COLUMN('Data BH'!$B$4))*7,500,1),MATCH($A125,OFFSET('Raw data BH'!$B$4,0,(COLUMN('Data BH'!N$4)-COLUMN('Data BH'!$B$4))*7,500,1),0))</f>
        <v>#N/A</v>
      </c>
      <c r="O125" s="62" t="e">
        <f ca="1">INDEX(OFFSET('Raw data BH'!$G$4,0,(COLUMN('Data BH'!O$4)-COLUMN('Data BH'!$B$4))*7,500,1),MATCH($A125,OFFSET('Raw data BH'!$B$4,0,(COLUMN('Data BH'!O$4)-COLUMN('Data BH'!$B$4))*7,500,1),0))</f>
        <v>#N/A</v>
      </c>
      <c r="P125" s="62">
        <v>29.104489999999998</v>
      </c>
      <c r="R125" s="60">
        <f t="shared" ca="1" si="17"/>
        <v>3.5257557844958543E-2</v>
      </c>
      <c r="S125" s="60">
        <f t="shared" ca="1" si="18"/>
        <v>3.3240831316701636E-2</v>
      </c>
      <c r="T125" s="60">
        <f t="shared" ca="1" si="19"/>
        <v>7.6038104411247254E-2</v>
      </c>
      <c r="U125" s="60">
        <f t="shared" ca="1" si="20"/>
        <v>1.9417621310517497E-2</v>
      </c>
      <c r="V125" s="60" t="str">
        <f t="shared" ca="1" si="21"/>
        <v/>
      </c>
      <c r="W125" s="60">
        <f t="shared" ca="1" si="22"/>
        <v>-9.6000423304362537E-2</v>
      </c>
      <c r="X125" s="60">
        <f t="shared" ca="1" si="23"/>
        <v>9.0452023180295216E-2</v>
      </c>
      <c r="Y125" s="60">
        <f t="shared" ca="1" si="24"/>
        <v>5.8188075102214798E-2</v>
      </c>
      <c r="Z125" s="60" t="str">
        <f t="shared" ca="1" si="25"/>
        <v/>
      </c>
      <c r="AA125" s="60" t="str">
        <f t="shared" ca="1" si="26"/>
        <v/>
      </c>
      <c r="AB125" s="60" t="str">
        <f t="shared" ca="1" si="27"/>
        <v/>
      </c>
      <c r="AC125" s="60">
        <f t="shared" ca="1" si="28"/>
        <v>7.873943253011717E-3</v>
      </c>
      <c r="AD125" s="60" t="str">
        <f t="shared" ca="1" si="29"/>
        <v/>
      </c>
      <c r="AE125" s="60" t="str">
        <f t="shared" ca="1" si="30"/>
        <v/>
      </c>
      <c r="AF125" s="60">
        <f t="shared" si="31"/>
        <v>4.1849916858167857E-2</v>
      </c>
      <c r="AG125" s="61">
        <v>7.51E-2</v>
      </c>
    </row>
    <row r="126" spans="1:33" ht="16" hidden="1" outlineLevel="1" x14ac:dyDescent="0.2">
      <c r="A126" s="74">
        <v>34731</v>
      </c>
      <c r="B126" s="62">
        <f ca="1">INDEX(OFFSET('Raw data BH'!$G$4,0,(COLUMN('Data BH'!B$4)-COLUMN('Data BH'!$B$4))*7,500,1),MATCH($A126,OFFSET('Raw data BH'!$B$4,0,(COLUMN('Data BH'!B$4)-COLUMN('Data BH'!$B$4))*7,500,1),0))</f>
        <v>0.29984699999999997</v>
      </c>
      <c r="C126" s="62">
        <f ca="1">INDEX(OFFSET('Raw data BH'!$G$4,0,(COLUMN('Data BH'!C$4)-COLUMN('Data BH'!$B$4))*7,500,1),MATCH($A126,OFFSET('Raw data BH'!$B$4,0,(COLUMN('Data BH'!C$4)-COLUMN('Data BH'!$B$4))*7,500,1),0))</f>
        <v>6.2188129999999999</v>
      </c>
      <c r="D126" s="62">
        <f ca="1">INDEX(OFFSET('Raw data BH'!$G$4,0,(COLUMN('Data BH'!D$4)-COLUMN('Data BH'!$B$4))*7,500,1),MATCH($A126,OFFSET('Raw data BH'!$B$4,0,(COLUMN('Data BH'!D$4)-COLUMN('Data BH'!$B$4))*7,500,1),0))</f>
        <v>6.8022260000000001</v>
      </c>
      <c r="E126" s="62">
        <f ca="1">INDEX(OFFSET('Raw data BH'!$G$4,0,(COLUMN('Data BH'!E$4)-COLUMN('Data BH'!$B$4))*7,500,1),MATCH($A126,OFFSET('Raw data BH'!$B$4,0,(COLUMN('Data BH'!E$4)-COLUMN('Data BH'!$B$4))*7,500,1),0))</f>
        <v>7.2645660000000003</v>
      </c>
      <c r="F126" s="62" t="e">
        <f ca="1">INDEX(OFFSET('Raw data BH'!$G$4,0,(COLUMN('Data BH'!F$4)-COLUMN('Data BH'!$B$4))*7,500,1),MATCH($A126,OFFSET('Raw data BH'!$B$4,0,(COLUMN('Data BH'!F$4)-COLUMN('Data BH'!$B$4))*7,500,1),0))</f>
        <v>#N/A</v>
      </c>
      <c r="G126" s="62">
        <f ca="1">INDEX(OFFSET('Raw data BH'!$G$4,0,(COLUMN('Data BH'!G$4)-COLUMN('Data BH'!$B$4))*7,500,1),MATCH($A126,OFFSET('Raw data BH'!$B$4,0,(COLUMN('Data BH'!G$4)-COLUMN('Data BH'!$B$4))*7,500,1),0))</f>
        <v>5.9082569999999999</v>
      </c>
      <c r="H126" s="62">
        <f ca="1">INDEX(OFFSET('Raw data BH'!$G$4,0,(COLUMN('Data BH'!H$4)-COLUMN('Data BH'!$B$4))*7,500,1),MATCH($A126,OFFSET('Raw data BH'!$B$4,0,(COLUMN('Data BH'!H$4)-COLUMN('Data BH'!$B$4))*7,500,1),0))</f>
        <v>7.6566999999999998</v>
      </c>
      <c r="I126" s="62">
        <f ca="1">INDEX(OFFSET('Raw data BH'!$G$4,0,(COLUMN('Data BH'!I$4)-COLUMN('Data BH'!$B$4))*7,500,1),MATCH($A126,OFFSET('Raw data BH'!$B$4,0,(COLUMN('Data BH'!I$4)-COLUMN('Data BH'!$B$4))*7,500,1),0))</f>
        <v>2.1768830000000001</v>
      </c>
      <c r="J126" s="62" t="e">
        <f ca="1">INDEX(OFFSET('Raw data BH'!$G$4,0,(COLUMN('Data BH'!J$4)-COLUMN('Data BH'!$B$4))*7,500,1),MATCH($A126,OFFSET('Raw data BH'!$B$4,0,(COLUMN('Data BH'!J$4)-COLUMN('Data BH'!$B$4))*7,500,1),0))</f>
        <v>#N/A</v>
      </c>
      <c r="K126" s="62" t="e">
        <f ca="1">INDEX(OFFSET('Raw data BH'!$G$4,0,(COLUMN('Data BH'!K$4)-COLUMN('Data BH'!$B$4))*7,500,1),MATCH($A126,OFFSET('Raw data BH'!$B$4,0,(COLUMN('Data BH'!K$4)-COLUMN('Data BH'!$B$4))*7,500,1),0))</f>
        <v>#N/A</v>
      </c>
      <c r="L126" s="62" t="e">
        <f ca="1">INDEX(OFFSET('Raw data BH'!$G$4,0,(COLUMN('Data BH'!L$4)-COLUMN('Data BH'!$B$4))*7,500,1),MATCH($A126,OFFSET('Raw data BH'!$B$4,0,(COLUMN('Data BH'!L$4)-COLUMN('Data BH'!$B$4))*7,500,1),0))</f>
        <v>#N/A</v>
      </c>
      <c r="M126" s="62">
        <f ca="1">INDEX(OFFSET('Raw data BH'!$G$4,0,(COLUMN('Data BH'!M$4)-COLUMN('Data BH'!$B$4))*7,500,1),MATCH($A126,OFFSET('Raw data BH'!$B$4,0,(COLUMN('Data BH'!M$4)-COLUMN('Data BH'!$B$4))*7,500,1),0))</f>
        <v>4.943505</v>
      </c>
      <c r="N126" s="62" t="e">
        <f ca="1">INDEX(OFFSET('Raw data BH'!$G$4,0,(COLUMN('Data BH'!N$4)-COLUMN('Data BH'!$B$4))*7,500,1),MATCH($A126,OFFSET('Raw data BH'!$B$4,0,(COLUMN('Data BH'!N$4)-COLUMN('Data BH'!$B$4))*7,500,1),0))</f>
        <v>#N/A</v>
      </c>
      <c r="O126" s="62" t="e">
        <f ca="1">INDEX(OFFSET('Raw data BH'!$G$4,0,(COLUMN('Data BH'!O$4)-COLUMN('Data BH'!$B$4))*7,500,1),MATCH($A126,OFFSET('Raw data BH'!$B$4,0,(COLUMN('Data BH'!O$4)-COLUMN('Data BH'!$B$4))*7,500,1),0))</f>
        <v>#N/A</v>
      </c>
      <c r="P126" s="62">
        <v>30.292213</v>
      </c>
      <c r="R126" s="60">
        <f t="shared" ca="1" si="17"/>
        <v>-2.1668058782073008E-2</v>
      </c>
      <c r="S126" s="60">
        <f t="shared" ca="1" si="18"/>
        <v>6.9705473826346065E-2</v>
      </c>
      <c r="T126" s="60">
        <f t="shared" ca="1" si="19"/>
        <v>6.7460409001709687E-2</v>
      </c>
      <c r="U126" s="60">
        <f t="shared" ca="1" si="20"/>
        <v>4.7618965213655828E-2</v>
      </c>
      <c r="V126" s="60" t="str">
        <f t="shared" ca="1" si="21"/>
        <v/>
      </c>
      <c r="W126" s="60">
        <f t="shared" ca="1" si="22"/>
        <v>3.5398285919073125E-2</v>
      </c>
      <c r="X126" s="60">
        <f t="shared" ca="1" si="23"/>
        <v>2.206721317891347E-3</v>
      </c>
      <c r="Y126" s="60">
        <f t="shared" ca="1" si="24"/>
        <v>0.11803303947223132</v>
      </c>
      <c r="Z126" s="60" t="str">
        <f t="shared" ca="1" si="25"/>
        <v/>
      </c>
      <c r="AA126" s="60" t="str">
        <f t="shared" ca="1" si="26"/>
        <v/>
      </c>
      <c r="AB126" s="60" t="str">
        <f t="shared" ca="1" si="27"/>
        <v/>
      </c>
      <c r="AC126" s="60">
        <f t="shared" ca="1" si="28"/>
        <v>0.12896547723664442</v>
      </c>
      <c r="AD126" s="60" t="str">
        <f t="shared" ca="1" si="29"/>
        <v/>
      </c>
      <c r="AE126" s="60" t="str">
        <f t="shared" ca="1" si="30"/>
        <v/>
      </c>
      <c r="AF126" s="60">
        <f t="shared" si="31"/>
        <v>4.0808926732610828E-2</v>
      </c>
      <c r="AG126" s="61">
        <v>7.1099999999999997E-2</v>
      </c>
    </row>
    <row r="127" spans="1:33" ht="16" hidden="1" outlineLevel="1" x14ac:dyDescent="0.2">
      <c r="A127" s="74">
        <v>34759</v>
      </c>
      <c r="B127" s="62">
        <f ca="1">INDEX(OFFSET('Raw data BH'!$G$4,0,(COLUMN('Data BH'!B$4)-COLUMN('Data BH'!$B$4))*7,500,1),MATCH($A127,OFFSET('Raw data BH'!$B$4,0,(COLUMN('Data BH'!B$4)-COLUMN('Data BH'!$B$4))*7,500,1),0))</f>
        <v>0.26832</v>
      </c>
      <c r="C127" s="62">
        <f ca="1">INDEX(OFFSET('Raw data BH'!$G$4,0,(COLUMN('Data BH'!C$4)-COLUMN('Data BH'!$B$4))*7,500,1),MATCH($A127,OFFSET('Raw data BH'!$B$4,0,(COLUMN('Data BH'!C$4)-COLUMN('Data BH'!$B$4))*7,500,1),0))</f>
        <v>6.3907210000000001</v>
      </c>
      <c r="D127" s="62">
        <f ca="1">INDEX(OFFSET('Raw data BH'!$G$4,0,(COLUMN('Data BH'!D$4)-COLUMN('Data BH'!$B$4))*7,500,1),MATCH($A127,OFFSET('Raw data BH'!$B$4,0,(COLUMN('Data BH'!D$4)-COLUMN('Data BH'!$B$4))*7,500,1),0))</f>
        <v>7.0551000000000004</v>
      </c>
      <c r="E127" s="62">
        <f ca="1">INDEX(OFFSET('Raw data BH'!$G$4,0,(COLUMN('Data BH'!E$4)-COLUMN('Data BH'!$B$4))*7,500,1),MATCH($A127,OFFSET('Raw data BH'!$B$4,0,(COLUMN('Data BH'!E$4)-COLUMN('Data BH'!$B$4))*7,500,1),0))</f>
        <v>7.4461810000000002</v>
      </c>
      <c r="F127" s="62" t="e">
        <f ca="1">INDEX(OFFSET('Raw data BH'!$G$4,0,(COLUMN('Data BH'!F$4)-COLUMN('Data BH'!$B$4))*7,500,1),MATCH($A127,OFFSET('Raw data BH'!$B$4,0,(COLUMN('Data BH'!F$4)-COLUMN('Data BH'!$B$4))*7,500,1),0))</f>
        <v>#N/A</v>
      </c>
      <c r="G127" s="62">
        <f ca="1">INDEX(OFFSET('Raw data BH'!$G$4,0,(COLUMN('Data BH'!G$4)-COLUMN('Data BH'!$B$4))*7,500,1),MATCH($A127,OFFSET('Raw data BH'!$B$4,0,(COLUMN('Data BH'!G$4)-COLUMN('Data BH'!$B$4))*7,500,1),0))</f>
        <v>6.0092540000000003</v>
      </c>
      <c r="H127" s="62">
        <f ca="1">INDEX(OFFSET('Raw data BH'!$G$4,0,(COLUMN('Data BH'!H$4)-COLUMN('Data BH'!$B$4))*7,500,1),MATCH($A127,OFFSET('Raw data BH'!$B$4,0,(COLUMN('Data BH'!H$4)-COLUMN('Data BH'!$B$4))*7,500,1),0))</f>
        <v>7.549614</v>
      </c>
      <c r="I127" s="62">
        <f ca="1">INDEX(OFFSET('Raw data BH'!$G$4,0,(COLUMN('Data BH'!I$4)-COLUMN('Data BH'!$B$4))*7,500,1),MATCH($A127,OFFSET('Raw data BH'!$B$4,0,(COLUMN('Data BH'!I$4)-COLUMN('Data BH'!$B$4))*7,500,1),0))</f>
        <v>2.1385800000000001</v>
      </c>
      <c r="J127" s="62" t="e">
        <f ca="1">INDEX(OFFSET('Raw data BH'!$G$4,0,(COLUMN('Data BH'!J$4)-COLUMN('Data BH'!$B$4))*7,500,1),MATCH($A127,OFFSET('Raw data BH'!$B$4,0,(COLUMN('Data BH'!J$4)-COLUMN('Data BH'!$B$4))*7,500,1),0))</f>
        <v>#N/A</v>
      </c>
      <c r="K127" s="62" t="e">
        <f ca="1">INDEX(OFFSET('Raw data BH'!$G$4,0,(COLUMN('Data BH'!K$4)-COLUMN('Data BH'!$B$4))*7,500,1),MATCH($A127,OFFSET('Raw data BH'!$B$4,0,(COLUMN('Data BH'!K$4)-COLUMN('Data BH'!$B$4))*7,500,1),0))</f>
        <v>#N/A</v>
      </c>
      <c r="L127" s="62" t="e">
        <f ca="1">INDEX(OFFSET('Raw data BH'!$G$4,0,(COLUMN('Data BH'!L$4)-COLUMN('Data BH'!$B$4))*7,500,1),MATCH($A127,OFFSET('Raw data BH'!$B$4,0,(COLUMN('Data BH'!L$4)-COLUMN('Data BH'!$B$4))*7,500,1),0))</f>
        <v>#N/A</v>
      </c>
      <c r="M127" s="62">
        <f ca="1">INDEX(OFFSET('Raw data BH'!$G$4,0,(COLUMN('Data BH'!M$4)-COLUMN('Data BH'!$B$4))*7,500,1),MATCH($A127,OFFSET('Raw data BH'!$B$4,0,(COLUMN('Data BH'!M$4)-COLUMN('Data BH'!$B$4))*7,500,1),0))</f>
        <v>4.86972</v>
      </c>
      <c r="N127" s="62" t="e">
        <f ca="1">INDEX(OFFSET('Raw data BH'!$G$4,0,(COLUMN('Data BH'!N$4)-COLUMN('Data BH'!$B$4))*7,500,1),MATCH($A127,OFFSET('Raw data BH'!$B$4,0,(COLUMN('Data BH'!N$4)-COLUMN('Data BH'!$B$4))*7,500,1),0))</f>
        <v>#N/A</v>
      </c>
      <c r="O127" s="62" t="e">
        <f ca="1">INDEX(OFFSET('Raw data BH'!$G$4,0,(COLUMN('Data BH'!O$4)-COLUMN('Data BH'!$B$4))*7,500,1),MATCH($A127,OFFSET('Raw data BH'!$B$4,0,(COLUMN('Data BH'!O$4)-COLUMN('Data BH'!$B$4))*7,500,1),0))</f>
        <v>#N/A</v>
      </c>
      <c r="P127" s="62">
        <v>30.968163000000001</v>
      </c>
      <c r="R127" s="60">
        <f t="shared" ca="1" si="17"/>
        <v>-0.10514362324785631</v>
      </c>
      <c r="S127" s="60">
        <f t="shared" ca="1" si="18"/>
        <v>2.764321744358611E-2</v>
      </c>
      <c r="T127" s="60">
        <f t="shared" ca="1" si="19"/>
        <v>3.7175183535507417E-2</v>
      </c>
      <c r="U127" s="60">
        <f t="shared" ca="1" si="20"/>
        <v>2.5000117006301448E-2</v>
      </c>
      <c r="V127" s="60" t="str">
        <f t="shared" ca="1" si="21"/>
        <v/>
      </c>
      <c r="W127" s="60">
        <f t="shared" ca="1" si="22"/>
        <v>1.7094212387849916E-2</v>
      </c>
      <c r="X127" s="60">
        <f t="shared" ca="1" si="23"/>
        <v>-1.398592082751049E-2</v>
      </c>
      <c r="Y127" s="60">
        <f t="shared" ca="1" si="24"/>
        <v>-1.7595341596218117E-2</v>
      </c>
      <c r="Z127" s="60" t="str">
        <f t="shared" ca="1" si="25"/>
        <v/>
      </c>
      <c r="AA127" s="60" t="str">
        <f t="shared" ca="1" si="26"/>
        <v/>
      </c>
      <c r="AB127" s="60" t="str">
        <f t="shared" ca="1" si="27"/>
        <v/>
      </c>
      <c r="AC127" s="60">
        <f t="shared" ca="1" si="28"/>
        <v>-1.4925644861287668E-2</v>
      </c>
      <c r="AD127" s="60" t="str">
        <f t="shared" ca="1" si="29"/>
        <v/>
      </c>
      <c r="AE127" s="60" t="str">
        <f t="shared" ca="1" si="30"/>
        <v/>
      </c>
      <c r="AF127" s="60">
        <f t="shared" si="31"/>
        <v>2.2314315563541021E-2</v>
      </c>
      <c r="AG127" s="61">
        <v>6.7799999999999999E-2</v>
      </c>
    </row>
    <row r="128" spans="1:33" ht="16" hidden="1" outlineLevel="1" x14ac:dyDescent="0.2">
      <c r="A128" s="74">
        <v>34790</v>
      </c>
      <c r="B128" s="62">
        <f ca="1">INDEX(OFFSET('Raw data BH'!$G$4,0,(COLUMN('Data BH'!B$4)-COLUMN('Data BH'!$B$4))*7,500,1),MATCH($A128,OFFSET('Raw data BH'!$B$4,0,(COLUMN('Data BH'!B$4)-COLUMN('Data BH'!$B$4))*7,500,1),0))</f>
        <v>0.29115600000000003</v>
      </c>
      <c r="C128" s="62">
        <f ca="1">INDEX(OFFSET('Raw data BH'!$G$4,0,(COLUMN('Data BH'!C$4)-COLUMN('Data BH'!$B$4))*7,500,1),MATCH($A128,OFFSET('Raw data BH'!$B$4,0,(COLUMN('Data BH'!C$4)-COLUMN('Data BH'!$B$4))*7,500,1),0))</f>
        <v>6.2962800000000003</v>
      </c>
      <c r="D128" s="62">
        <f ca="1">INDEX(OFFSET('Raw data BH'!$G$4,0,(COLUMN('Data BH'!D$4)-COLUMN('Data BH'!$B$4))*7,500,1),MATCH($A128,OFFSET('Raw data BH'!$B$4,0,(COLUMN('Data BH'!D$4)-COLUMN('Data BH'!$B$4))*7,500,1),0))</f>
        <v>7.0298100000000003</v>
      </c>
      <c r="E128" s="62">
        <f ca="1">INDEX(OFFSET('Raw data BH'!$G$4,0,(COLUMN('Data BH'!E$4)-COLUMN('Data BH'!$B$4))*7,500,1),MATCH($A128,OFFSET('Raw data BH'!$B$4,0,(COLUMN('Data BH'!E$4)-COLUMN('Data BH'!$B$4))*7,500,1),0))</f>
        <v>7.7078790000000001</v>
      </c>
      <c r="F128" s="62" t="e">
        <f ca="1">INDEX(OFFSET('Raw data BH'!$G$4,0,(COLUMN('Data BH'!F$4)-COLUMN('Data BH'!$B$4))*7,500,1),MATCH($A128,OFFSET('Raw data BH'!$B$4,0,(COLUMN('Data BH'!F$4)-COLUMN('Data BH'!$B$4))*7,500,1),0))</f>
        <v>#N/A</v>
      </c>
      <c r="G128" s="62">
        <f ca="1">INDEX(OFFSET('Raw data BH'!$G$4,0,(COLUMN('Data BH'!G$4)-COLUMN('Data BH'!$B$4))*7,500,1),MATCH($A128,OFFSET('Raw data BH'!$B$4,0,(COLUMN('Data BH'!G$4)-COLUMN('Data BH'!$B$4))*7,500,1),0))</f>
        <v>5.9587560000000002</v>
      </c>
      <c r="H128" s="62">
        <f ca="1">INDEX(OFFSET('Raw data BH'!$G$4,0,(COLUMN('Data BH'!H$4)-COLUMN('Data BH'!$B$4))*7,500,1),MATCH($A128,OFFSET('Raw data BH'!$B$4,0,(COLUMN('Data BH'!H$4)-COLUMN('Data BH'!$B$4))*7,500,1),0))</f>
        <v>7.7994849999999998</v>
      </c>
      <c r="I128" s="62">
        <f ca="1">INDEX(OFFSET('Raw data BH'!$G$4,0,(COLUMN('Data BH'!I$4)-COLUMN('Data BH'!$B$4))*7,500,1),MATCH($A128,OFFSET('Raw data BH'!$B$4,0,(COLUMN('Data BH'!I$4)-COLUMN('Data BH'!$B$4))*7,500,1),0))</f>
        <v>2.1526350000000001</v>
      </c>
      <c r="J128" s="62" t="e">
        <f ca="1">INDEX(OFFSET('Raw data BH'!$G$4,0,(COLUMN('Data BH'!J$4)-COLUMN('Data BH'!$B$4))*7,500,1),MATCH($A128,OFFSET('Raw data BH'!$B$4,0,(COLUMN('Data BH'!J$4)-COLUMN('Data BH'!$B$4))*7,500,1),0))</f>
        <v>#N/A</v>
      </c>
      <c r="K128" s="62" t="e">
        <f ca="1">INDEX(OFFSET('Raw data BH'!$G$4,0,(COLUMN('Data BH'!K$4)-COLUMN('Data BH'!$B$4))*7,500,1),MATCH($A128,OFFSET('Raw data BH'!$B$4,0,(COLUMN('Data BH'!K$4)-COLUMN('Data BH'!$B$4))*7,500,1),0))</f>
        <v>#N/A</v>
      </c>
      <c r="L128" s="62" t="e">
        <f ca="1">INDEX(OFFSET('Raw data BH'!$G$4,0,(COLUMN('Data BH'!L$4)-COLUMN('Data BH'!$B$4))*7,500,1),MATCH($A128,OFFSET('Raw data BH'!$B$4,0,(COLUMN('Data BH'!L$4)-COLUMN('Data BH'!$B$4))*7,500,1),0))</f>
        <v>#N/A</v>
      </c>
      <c r="M128" s="62">
        <f ca="1">INDEX(OFFSET('Raw data BH'!$G$4,0,(COLUMN('Data BH'!M$4)-COLUMN('Data BH'!$B$4))*7,500,1),MATCH($A128,OFFSET('Raw data BH'!$B$4,0,(COLUMN('Data BH'!M$4)-COLUMN('Data BH'!$B$4))*7,500,1),0))</f>
        <v>4.8512729999999999</v>
      </c>
      <c r="N128" s="62" t="e">
        <f ca="1">INDEX(OFFSET('Raw data BH'!$G$4,0,(COLUMN('Data BH'!N$4)-COLUMN('Data BH'!$B$4))*7,500,1),MATCH($A128,OFFSET('Raw data BH'!$B$4,0,(COLUMN('Data BH'!N$4)-COLUMN('Data BH'!$B$4))*7,500,1),0))</f>
        <v>#N/A</v>
      </c>
      <c r="O128" s="62" t="e">
        <f ca="1">INDEX(OFFSET('Raw data BH'!$G$4,0,(COLUMN('Data BH'!O$4)-COLUMN('Data BH'!$B$4))*7,500,1),MATCH($A128,OFFSET('Raw data BH'!$B$4,0,(COLUMN('Data BH'!O$4)-COLUMN('Data BH'!$B$4))*7,500,1),0))</f>
        <v>#N/A</v>
      </c>
      <c r="P128" s="62">
        <v>32.058104999999998</v>
      </c>
      <c r="R128" s="60">
        <f t="shared" ca="1" si="17"/>
        <v>8.5107334525939216E-2</v>
      </c>
      <c r="S128" s="60">
        <f t="shared" ca="1" si="18"/>
        <v>-1.4777831797069485E-2</v>
      </c>
      <c r="T128" s="60">
        <f t="shared" ca="1" si="19"/>
        <v>-3.5846408980737543E-3</v>
      </c>
      <c r="U128" s="60">
        <f t="shared" ca="1" si="20"/>
        <v>3.514526439795107E-2</v>
      </c>
      <c r="V128" s="60" t="str">
        <f t="shared" ca="1" si="21"/>
        <v/>
      </c>
      <c r="W128" s="60">
        <f t="shared" ca="1" si="22"/>
        <v>-8.403372531765152E-3</v>
      </c>
      <c r="X128" s="60">
        <f t="shared" ca="1" si="23"/>
        <v>3.3097188809917855E-2</v>
      </c>
      <c r="Y128" s="60">
        <f t="shared" ca="1" si="24"/>
        <v>6.5721179474229618E-3</v>
      </c>
      <c r="Z128" s="60" t="str">
        <f t="shared" ca="1" si="25"/>
        <v/>
      </c>
      <c r="AA128" s="60" t="str">
        <f t="shared" ca="1" si="26"/>
        <v/>
      </c>
      <c r="AB128" s="60" t="str">
        <f t="shared" ca="1" si="27"/>
        <v/>
      </c>
      <c r="AC128" s="60">
        <f t="shared" ca="1" si="28"/>
        <v>-3.788102806732252E-3</v>
      </c>
      <c r="AD128" s="60" t="str">
        <f t="shared" ca="1" si="29"/>
        <v/>
      </c>
      <c r="AE128" s="60" t="str">
        <f t="shared" ca="1" si="30"/>
        <v/>
      </c>
      <c r="AF128" s="60">
        <f t="shared" si="31"/>
        <v>3.5195565200299317E-2</v>
      </c>
      <c r="AG128" s="61">
        <v>6.5700000000000008E-2</v>
      </c>
    </row>
    <row r="129" spans="1:33" ht="16" hidden="1" outlineLevel="1" x14ac:dyDescent="0.2">
      <c r="A129" s="74">
        <v>34820</v>
      </c>
      <c r="B129" s="62">
        <f ca="1">INDEX(OFFSET('Raw data BH'!$G$4,0,(COLUMN('Data BH'!B$4)-COLUMN('Data BH'!$B$4))*7,500,1),MATCH($A129,OFFSET('Raw data BH'!$B$4,0,(COLUMN('Data BH'!B$4)-COLUMN('Data BH'!$B$4))*7,500,1),0))</f>
        <v>0.31637100000000001</v>
      </c>
      <c r="C129" s="62">
        <f ca="1">INDEX(OFFSET('Raw data BH'!$G$4,0,(COLUMN('Data BH'!C$4)-COLUMN('Data BH'!$B$4))*7,500,1),MATCH($A129,OFFSET('Raw data BH'!$B$4,0,(COLUMN('Data BH'!C$4)-COLUMN('Data BH'!$B$4))*7,500,1),0))</f>
        <v>7.1305339999999999</v>
      </c>
      <c r="D129" s="62">
        <f ca="1">INDEX(OFFSET('Raw data BH'!$G$4,0,(COLUMN('Data BH'!D$4)-COLUMN('Data BH'!$B$4))*7,500,1),MATCH($A129,OFFSET('Raw data BH'!$B$4,0,(COLUMN('Data BH'!D$4)-COLUMN('Data BH'!$B$4))*7,500,1),0))</f>
        <v>7.2281639999999996</v>
      </c>
      <c r="E129" s="62">
        <f ca="1">INDEX(OFFSET('Raw data BH'!$G$4,0,(COLUMN('Data BH'!E$4)-COLUMN('Data BH'!$B$4))*7,500,1),MATCH($A129,OFFSET('Raw data BH'!$B$4,0,(COLUMN('Data BH'!E$4)-COLUMN('Data BH'!$B$4))*7,500,1),0))</f>
        <v>8.1720089999999992</v>
      </c>
      <c r="F129" s="62" t="e">
        <f ca="1">INDEX(OFFSET('Raw data BH'!$G$4,0,(COLUMN('Data BH'!F$4)-COLUMN('Data BH'!$B$4))*7,500,1),MATCH($A129,OFFSET('Raw data BH'!$B$4,0,(COLUMN('Data BH'!F$4)-COLUMN('Data BH'!$B$4))*7,500,1),0))</f>
        <v>#N/A</v>
      </c>
      <c r="G129" s="62">
        <f ca="1">INDEX(OFFSET('Raw data BH'!$G$4,0,(COLUMN('Data BH'!G$4)-COLUMN('Data BH'!$B$4))*7,500,1),MATCH($A129,OFFSET('Raw data BH'!$B$4,0,(COLUMN('Data BH'!G$4)-COLUMN('Data BH'!$B$4))*7,500,1),0))</f>
        <v>6.0597510000000003</v>
      </c>
      <c r="H129" s="62">
        <f ca="1">INDEX(OFFSET('Raw data BH'!$G$4,0,(COLUMN('Data BH'!H$4)-COLUMN('Data BH'!$B$4))*7,500,1),MATCH($A129,OFFSET('Raw data BH'!$B$4,0,(COLUMN('Data BH'!H$4)-COLUMN('Data BH'!$B$4))*7,500,1),0))</f>
        <v>8.0287369999999996</v>
      </c>
      <c r="I129" s="62">
        <f ca="1">INDEX(OFFSET('Raw data BH'!$G$4,0,(COLUMN('Data BH'!I$4)-COLUMN('Data BH'!$B$4))*7,500,1),MATCH($A129,OFFSET('Raw data BH'!$B$4,0,(COLUMN('Data BH'!I$4)-COLUMN('Data BH'!$B$4))*7,500,1),0))</f>
        <v>2.236421</v>
      </c>
      <c r="J129" s="62" t="e">
        <f ca="1">INDEX(OFFSET('Raw data BH'!$G$4,0,(COLUMN('Data BH'!J$4)-COLUMN('Data BH'!$B$4))*7,500,1),MATCH($A129,OFFSET('Raw data BH'!$B$4,0,(COLUMN('Data BH'!J$4)-COLUMN('Data BH'!$B$4))*7,500,1),0))</f>
        <v>#N/A</v>
      </c>
      <c r="K129" s="62" t="e">
        <f ca="1">INDEX(OFFSET('Raw data BH'!$G$4,0,(COLUMN('Data BH'!K$4)-COLUMN('Data BH'!$B$4))*7,500,1),MATCH($A129,OFFSET('Raw data BH'!$B$4,0,(COLUMN('Data BH'!K$4)-COLUMN('Data BH'!$B$4))*7,500,1),0))</f>
        <v>#N/A</v>
      </c>
      <c r="L129" s="62" t="e">
        <f ca="1">INDEX(OFFSET('Raw data BH'!$G$4,0,(COLUMN('Data BH'!L$4)-COLUMN('Data BH'!$B$4))*7,500,1),MATCH($A129,OFFSET('Raw data BH'!$B$4,0,(COLUMN('Data BH'!L$4)-COLUMN('Data BH'!$B$4))*7,500,1),0))</f>
        <v>#N/A</v>
      </c>
      <c r="M129" s="62">
        <f ca="1">INDEX(OFFSET('Raw data BH'!$G$4,0,(COLUMN('Data BH'!M$4)-COLUMN('Data BH'!$B$4))*7,500,1),MATCH($A129,OFFSET('Raw data BH'!$B$4,0,(COLUMN('Data BH'!M$4)-COLUMN('Data BH'!$B$4))*7,500,1),0))</f>
        <v>6.0729340000000001</v>
      </c>
      <c r="N129" s="62" t="e">
        <f ca="1">INDEX(OFFSET('Raw data BH'!$G$4,0,(COLUMN('Data BH'!N$4)-COLUMN('Data BH'!$B$4))*7,500,1),MATCH($A129,OFFSET('Raw data BH'!$B$4,0,(COLUMN('Data BH'!N$4)-COLUMN('Data BH'!$B$4))*7,500,1),0))</f>
        <v>#N/A</v>
      </c>
      <c r="O129" s="62" t="e">
        <f ca="1">INDEX(OFFSET('Raw data BH'!$G$4,0,(COLUMN('Data BH'!O$4)-COLUMN('Data BH'!$B$4))*7,500,1),MATCH($A129,OFFSET('Raw data BH'!$B$4,0,(COLUMN('Data BH'!O$4)-COLUMN('Data BH'!$B$4))*7,500,1),0))</f>
        <v>#N/A</v>
      </c>
      <c r="P129" s="62">
        <v>33.329967000000003</v>
      </c>
      <c r="R129" s="60">
        <f t="shared" ca="1" si="17"/>
        <v>8.660305815439151E-2</v>
      </c>
      <c r="S129" s="60">
        <f t="shared" ca="1" si="18"/>
        <v>0.13249950764578444</v>
      </c>
      <c r="T129" s="60">
        <f t="shared" ca="1" si="19"/>
        <v>2.8216125329133979E-2</v>
      </c>
      <c r="U129" s="60">
        <f t="shared" ca="1" si="20"/>
        <v>6.0215008564612704E-2</v>
      </c>
      <c r="V129" s="60" t="str">
        <f t="shared" ca="1" si="21"/>
        <v/>
      </c>
      <c r="W129" s="60">
        <f t="shared" ca="1" si="22"/>
        <v>1.6949007477399691E-2</v>
      </c>
      <c r="X129" s="60">
        <f t="shared" ca="1" si="23"/>
        <v>2.9393222757656323E-2</v>
      </c>
      <c r="Y129" s="60">
        <f t="shared" ca="1" si="24"/>
        <v>3.892252982972022E-2</v>
      </c>
      <c r="Z129" s="60" t="str">
        <f t="shared" ca="1" si="25"/>
        <v/>
      </c>
      <c r="AA129" s="60" t="str">
        <f t="shared" ca="1" si="26"/>
        <v/>
      </c>
      <c r="AB129" s="60" t="str">
        <f t="shared" ca="1" si="27"/>
        <v/>
      </c>
      <c r="AC129" s="60">
        <f t="shared" ca="1" si="28"/>
        <v>0.25182276899279832</v>
      </c>
      <c r="AD129" s="60" t="str">
        <f t="shared" ca="1" si="29"/>
        <v/>
      </c>
      <c r="AE129" s="60" t="str">
        <f t="shared" ca="1" si="30"/>
        <v/>
      </c>
      <c r="AF129" s="60">
        <f t="shared" si="31"/>
        <v>3.9673648832331265E-2</v>
      </c>
      <c r="AG129" s="61">
        <v>6.1699999999999998E-2</v>
      </c>
    </row>
    <row r="130" spans="1:33" ht="16" hidden="1" outlineLevel="1" x14ac:dyDescent="0.2">
      <c r="A130" s="74">
        <v>34851</v>
      </c>
      <c r="B130" s="62">
        <f ca="1">INDEX(OFFSET('Raw data BH'!$G$4,0,(COLUMN('Data BH'!B$4)-COLUMN('Data BH'!$B$4))*7,500,1),MATCH($A130,OFFSET('Raw data BH'!$B$4,0,(COLUMN('Data BH'!B$4)-COLUMN('Data BH'!$B$4))*7,500,1),0))</f>
        <v>0.35445900000000002</v>
      </c>
      <c r="C130" s="62">
        <f ca="1">INDEX(OFFSET('Raw data BH'!$G$4,0,(COLUMN('Data BH'!C$4)-COLUMN('Data BH'!$B$4))*7,500,1),MATCH($A130,OFFSET('Raw data BH'!$B$4,0,(COLUMN('Data BH'!C$4)-COLUMN('Data BH'!$B$4))*7,500,1),0))</f>
        <v>6.8133220000000003</v>
      </c>
      <c r="D130" s="62">
        <f ca="1">INDEX(OFFSET('Raw data BH'!$G$4,0,(COLUMN('Data BH'!D$4)-COLUMN('Data BH'!$B$4))*7,500,1),MATCH($A130,OFFSET('Raw data BH'!$B$4,0,(COLUMN('Data BH'!D$4)-COLUMN('Data BH'!$B$4))*7,500,1),0))</f>
        <v>7.1772640000000001</v>
      </c>
      <c r="E130" s="62">
        <f ca="1">INDEX(OFFSET('Raw data BH'!$G$4,0,(COLUMN('Data BH'!E$4)-COLUMN('Data BH'!$B$4))*7,500,1),MATCH($A130,OFFSET('Raw data BH'!$B$4,0,(COLUMN('Data BH'!E$4)-COLUMN('Data BH'!$B$4))*7,500,1),0))</f>
        <v>8.4537980000000008</v>
      </c>
      <c r="F130" s="62" t="e">
        <f ca="1">INDEX(OFFSET('Raw data BH'!$G$4,0,(COLUMN('Data BH'!F$4)-COLUMN('Data BH'!$B$4))*7,500,1),MATCH($A130,OFFSET('Raw data BH'!$B$4,0,(COLUMN('Data BH'!F$4)-COLUMN('Data BH'!$B$4))*7,500,1),0))</f>
        <v>#N/A</v>
      </c>
      <c r="G130" s="62">
        <f ca="1">INDEX(OFFSET('Raw data BH'!$G$4,0,(COLUMN('Data BH'!G$4)-COLUMN('Data BH'!$B$4))*7,500,1),MATCH($A130,OFFSET('Raw data BH'!$B$4,0,(COLUMN('Data BH'!G$4)-COLUMN('Data BH'!$B$4))*7,500,1),0))</f>
        <v>6.0092540000000003</v>
      </c>
      <c r="H130" s="62">
        <f ca="1">INDEX(OFFSET('Raw data BH'!$G$4,0,(COLUMN('Data BH'!H$4)-COLUMN('Data BH'!$B$4))*7,500,1),MATCH($A130,OFFSET('Raw data BH'!$B$4,0,(COLUMN('Data BH'!H$4)-COLUMN('Data BH'!$B$4))*7,500,1),0))</f>
        <v>8.1010690000000007</v>
      </c>
      <c r="I130" s="62">
        <f ca="1">INDEX(OFFSET('Raw data BH'!$G$4,0,(COLUMN('Data BH'!I$4)-COLUMN('Data BH'!$B$4))*7,500,1),MATCH($A130,OFFSET('Raw data BH'!$B$4,0,(COLUMN('Data BH'!I$4)-COLUMN('Data BH'!$B$4))*7,500,1),0))</f>
        <v>2.3717670000000002</v>
      </c>
      <c r="J130" s="62" t="e">
        <f ca="1">INDEX(OFFSET('Raw data BH'!$G$4,0,(COLUMN('Data BH'!J$4)-COLUMN('Data BH'!$B$4))*7,500,1),MATCH($A130,OFFSET('Raw data BH'!$B$4,0,(COLUMN('Data BH'!J$4)-COLUMN('Data BH'!$B$4))*7,500,1),0))</f>
        <v>#N/A</v>
      </c>
      <c r="K130" s="62" t="e">
        <f ca="1">INDEX(OFFSET('Raw data BH'!$G$4,0,(COLUMN('Data BH'!K$4)-COLUMN('Data BH'!$B$4))*7,500,1),MATCH($A130,OFFSET('Raw data BH'!$B$4,0,(COLUMN('Data BH'!K$4)-COLUMN('Data BH'!$B$4))*7,500,1),0))</f>
        <v>#N/A</v>
      </c>
      <c r="L130" s="62" t="e">
        <f ca="1">INDEX(OFFSET('Raw data BH'!$G$4,0,(COLUMN('Data BH'!L$4)-COLUMN('Data BH'!$B$4))*7,500,1),MATCH($A130,OFFSET('Raw data BH'!$B$4,0,(COLUMN('Data BH'!L$4)-COLUMN('Data BH'!$B$4))*7,500,1),0))</f>
        <v>#N/A</v>
      </c>
      <c r="M130" s="62">
        <f ca="1">INDEX(OFFSET('Raw data BH'!$G$4,0,(COLUMN('Data BH'!M$4)-COLUMN('Data BH'!$B$4))*7,500,1),MATCH($A130,OFFSET('Raw data BH'!$B$4,0,(COLUMN('Data BH'!M$4)-COLUMN('Data BH'!$B$4))*7,500,1),0))</f>
        <v>6.0170459999999997</v>
      </c>
      <c r="N130" s="62" t="e">
        <f ca="1">INDEX(OFFSET('Raw data BH'!$G$4,0,(COLUMN('Data BH'!N$4)-COLUMN('Data BH'!$B$4))*7,500,1),MATCH($A130,OFFSET('Raw data BH'!$B$4,0,(COLUMN('Data BH'!N$4)-COLUMN('Data BH'!$B$4))*7,500,1),0))</f>
        <v>#N/A</v>
      </c>
      <c r="O130" s="62" t="e">
        <f ca="1">INDEX(OFFSET('Raw data BH'!$G$4,0,(COLUMN('Data BH'!O$4)-COLUMN('Data BH'!$B$4))*7,500,1),MATCH($A130,OFFSET('Raw data BH'!$B$4,0,(COLUMN('Data BH'!O$4)-COLUMN('Data BH'!$B$4))*7,500,1),0))</f>
        <v>#N/A</v>
      </c>
      <c r="P130" s="62">
        <v>33.805698</v>
      </c>
      <c r="R130" s="60">
        <f t="shared" ca="1" si="17"/>
        <v>0.12039030126022943</v>
      </c>
      <c r="S130" s="60">
        <f t="shared" ca="1" si="18"/>
        <v>-4.4486429768093028E-2</v>
      </c>
      <c r="T130" s="60">
        <f t="shared" ca="1" si="19"/>
        <v>-7.0418988833125251E-3</v>
      </c>
      <c r="U130" s="60">
        <f t="shared" ca="1" si="20"/>
        <v>3.4482218509549023E-2</v>
      </c>
      <c r="V130" s="60" t="str">
        <f t="shared" ca="1" si="21"/>
        <v/>
      </c>
      <c r="W130" s="60">
        <f t="shared" ca="1" si="22"/>
        <v>-8.3331806867972258E-3</v>
      </c>
      <c r="X130" s="60">
        <f t="shared" ca="1" si="23"/>
        <v>9.0091380499823792E-3</v>
      </c>
      <c r="Y130" s="60">
        <f t="shared" ca="1" si="24"/>
        <v>6.0519016768309841E-2</v>
      </c>
      <c r="Z130" s="60" t="str">
        <f t="shared" ca="1" si="25"/>
        <v/>
      </c>
      <c r="AA130" s="60" t="str">
        <f t="shared" ca="1" si="26"/>
        <v/>
      </c>
      <c r="AB130" s="60" t="str">
        <f t="shared" ca="1" si="27"/>
        <v/>
      </c>
      <c r="AC130" s="60">
        <f t="shared" ca="1" si="28"/>
        <v>-9.2028004914923578E-3</v>
      </c>
      <c r="AD130" s="60" t="str">
        <f t="shared" ca="1" si="29"/>
        <v/>
      </c>
      <c r="AE130" s="60" t="str">
        <f t="shared" ca="1" si="30"/>
        <v/>
      </c>
      <c r="AF130" s="60">
        <f t="shared" si="31"/>
        <v>1.4273371467784512E-2</v>
      </c>
      <c r="AG130" s="61">
        <v>5.7200000000000001E-2</v>
      </c>
    </row>
    <row r="131" spans="1:33" ht="16" hidden="1" outlineLevel="1" x14ac:dyDescent="0.2">
      <c r="A131" s="74">
        <v>34881</v>
      </c>
      <c r="B131" s="62">
        <f ca="1">INDEX(OFFSET('Raw data BH'!$G$4,0,(COLUMN('Data BH'!B$4)-COLUMN('Data BH'!$B$4))*7,500,1),MATCH($A131,OFFSET('Raw data BH'!$B$4,0,(COLUMN('Data BH'!B$4)-COLUMN('Data BH'!$B$4))*7,500,1),0))</f>
        <v>0.34348600000000001</v>
      </c>
      <c r="C131" s="62">
        <f ca="1">INDEX(OFFSET('Raw data BH'!$G$4,0,(COLUMN('Data BH'!C$4)-COLUMN('Data BH'!$B$4))*7,500,1),MATCH($A131,OFFSET('Raw data BH'!$B$4,0,(COLUMN('Data BH'!C$4)-COLUMN('Data BH'!$B$4))*7,500,1),0))</f>
        <v>7.1309589999999998</v>
      </c>
      <c r="D131" s="62">
        <f ca="1">INDEX(OFFSET('Raw data BH'!$G$4,0,(COLUMN('Data BH'!D$4)-COLUMN('Data BH'!$B$4))*7,500,1),MATCH($A131,OFFSET('Raw data BH'!$B$4,0,(COLUMN('Data BH'!D$4)-COLUMN('Data BH'!$B$4))*7,500,1),0))</f>
        <v>7.8389949999999997</v>
      </c>
      <c r="E131" s="62">
        <f ca="1">INDEX(OFFSET('Raw data BH'!$G$4,0,(COLUMN('Data BH'!E$4)-COLUMN('Data BH'!$B$4))*7,500,1),MATCH($A131,OFFSET('Raw data BH'!$B$4,0,(COLUMN('Data BH'!E$4)-COLUMN('Data BH'!$B$4))*7,500,1),0))</f>
        <v>8.7343360000000008</v>
      </c>
      <c r="F131" s="62" t="e">
        <f ca="1">INDEX(OFFSET('Raw data BH'!$G$4,0,(COLUMN('Data BH'!F$4)-COLUMN('Data BH'!$B$4))*7,500,1),MATCH($A131,OFFSET('Raw data BH'!$B$4,0,(COLUMN('Data BH'!F$4)-COLUMN('Data BH'!$B$4))*7,500,1),0))</f>
        <v>#N/A</v>
      </c>
      <c r="G131" s="62">
        <f ca="1">INDEX(OFFSET('Raw data BH'!$G$4,0,(COLUMN('Data BH'!G$4)-COLUMN('Data BH'!$B$4))*7,500,1),MATCH($A131,OFFSET('Raw data BH'!$B$4,0,(COLUMN('Data BH'!G$4)-COLUMN('Data BH'!$B$4))*7,500,1),0))</f>
        <v>6.4132379999999998</v>
      </c>
      <c r="H131" s="62">
        <f ca="1">INDEX(OFFSET('Raw data BH'!$G$4,0,(COLUMN('Data BH'!H$4)-COLUMN('Data BH'!$B$4))*7,500,1),MATCH($A131,OFFSET('Raw data BH'!$B$4,0,(COLUMN('Data BH'!H$4)-COLUMN('Data BH'!$B$4))*7,500,1),0))</f>
        <v>8.2818950000000005</v>
      </c>
      <c r="I131" s="62">
        <f ca="1">INDEX(OFFSET('Raw data BH'!$G$4,0,(COLUMN('Data BH'!I$4)-COLUMN('Data BH'!$B$4))*7,500,1),MATCH($A131,OFFSET('Raw data BH'!$B$4,0,(COLUMN('Data BH'!I$4)-COLUMN('Data BH'!$B$4))*7,500,1),0))</f>
        <v>2.6268159999999998</v>
      </c>
      <c r="J131" s="62" t="e">
        <f ca="1">INDEX(OFFSET('Raw data BH'!$G$4,0,(COLUMN('Data BH'!J$4)-COLUMN('Data BH'!$B$4))*7,500,1),MATCH($A131,OFFSET('Raw data BH'!$B$4,0,(COLUMN('Data BH'!J$4)-COLUMN('Data BH'!$B$4))*7,500,1),0))</f>
        <v>#N/A</v>
      </c>
      <c r="K131" s="62" t="e">
        <f ca="1">INDEX(OFFSET('Raw data BH'!$G$4,0,(COLUMN('Data BH'!K$4)-COLUMN('Data BH'!$B$4))*7,500,1),MATCH($A131,OFFSET('Raw data BH'!$B$4,0,(COLUMN('Data BH'!K$4)-COLUMN('Data BH'!$B$4))*7,500,1),0))</f>
        <v>#N/A</v>
      </c>
      <c r="L131" s="62" t="e">
        <f ca="1">INDEX(OFFSET('Raw data BH'!$G$4,0,(COLUMN('Data BH'!L$4)-COLUMN('Data BH'!$B$4))*7,500,1),MATCH($A131,OFFSET('Raw data BH'!$B$4,0,(COLUMN('Data BH'!L$4)-COLUMN('Data BH'!$B$4))*7,500,1),0))</f>
        <v>#N/A</v>
      </c>
      <c r="M131" s="62">
        <f ca="1">INDEX(OFFSET('Raw data BH'!$G$4,0,(COLUMN('Data BH'!M$4)-COLUMN('Data BH'!$B$4))*7,500,1),MATCH($A131,OFFSET('Raw data BH'!$B$4,0,(COLUMN('Data BH'!M$4)-COLUMN('Data BH'!$B$4))*7,500,1),0))</f>
        <v>5.979787</v>
      </c>
      <c r="N131" s="62" t="e">
        <f ca="1">INDEX(OFFSET('Raw data BH'!$G$4,0,(COLUMN('Data BH'!N$4)-COLUMN('Data BH'!$B$4))*7,500,1),MATCH($A131,OFFSET('Raw data BH'!$B$4,0,(COLUMN('Data BH'!N$4)-COLUMN('Data BH'!$B$4))*7,500,1),0))</f>
        <v>#N/A</v>
      </c>
      <c r="O131" s="62" t="e">
        <f ca="1">INDEX(OFFSET('Raw data BH'!$G$4,0,(COLUMN('Data BH'!O$4)-COLUMN('Data BH'!$B$4))*7,500,1),MATCH($A131,OFFSET('Raw data BH'!$B$4,0,(COLUMN('Data BH'!O$4)-COLUMN('Data BH'!$B$4))*7,500,1),0))</f>
        <v>#N/A</v>
      </c>
      <c r="P131" s="62">
        <v>35.097977</v>
      </c>
      <c r="R131" s="60">
        <f t="shared" ca="1" si="17"/>
        <v>-3.0957035933634081E-2</v>
      </c>
      <c r="S131" s="60">
        <f t="shared" ca="1" si="18"/>
        <v>4.6619989485305435E-2</v>
      </c>
      <c r="T131" s="60">
        <f t="shared" ca="1" si="19"/>
        <v>9.2198224838879961E-2</v>
      </c>
      <c r="U131" s="60">
        <f t="shared" ca="1" si="20"/>
        <v>3.3184847804501594E-2</v>
      </c>
      <c r="V131" s="60" t="str">
        <f t="shared" ca="1" si="21"/>
        <v/>
      </c>
      <c r="W131" s="60">
        <f t="shared" ca="1" si="22"/>
        <v>6.7226980254121216E-2</v>
      </c>
      <c r="X131" s="60">
        <f t="shared" ca="1" si="23"/>
        <v>2.2321251676784781E-2</v>
      </c>
      <c r="Y131" s="60">
        <f t="shared" ca="1" si="24"/>
        <v>0.10753543665967169</v>
      </c>
      <c r="Z131" s="60" t="str">
        <f t="shared" ca="1" si="25"/>
        <v/>
      </c>
      <c r="AA131" s="60" t="str">
        <f t="shared" ca="1" si="26"/>
        <v/>
      </c>
      <c r="AB131" s="60" t="str">
        <f t="shared" ca="1" si="27"/>
        <v/>
      </c>
      <c r="AC131" s="60">
        <f t="shared" ca="1" si="28"/>
        <v>-6.1922411761518026E-3</v>
      </c>
      <c r="AD131" s="60" t="str">
        <f t="shared" ca="1" si="29"/>
        <v/>
      </c>
      <c r="AE131" s="60" t="str">
        <f t="shared" ca="1" si="30"/>
        <v/>
      </c>
      <c r="AF131" s="60">
        <f t="shared" si="31"/>
        <v>3.8226662262675459E-2</v>
      </c>
      <c r="AG131" s="61">
        <v>5.7800000000000004E-2</v>
      </c>
    </row>
    <row r="132" spans="1:33" ht="16" hidden="1" outlineLevel="1" x14ac:dyDescent="0.2">
      <c r="A132" s="74">
        <v>34912</v>
      </c>
      <c r="B132" s="62">
        <f ca="1">INDEX(OFFSET('Raw data BH'!$G$4,0,(COLUMN('Data BH'!B$4)-COLUMN('Data BH'!$B$4))*7,500,1),MATCH($A132,OFFSET('Raw data BH'!$B$4,0,(COLUMN('Data BH'!B$4)-COLUMN('Data BH'!$B$4))*7,500,1),0))</f>
        <v>0.32822000000000001</v>
      </c>
      <c r="C132" s="62">
        <f ca="1">INDEX(OFFSET('Raw data BH'!$G$4,0,(COLUMN('Data BH'!C$4)-COLUMN('Data BH'!$B$4))*7,500,1),MATCH($A132,OFFSET('Raw data BH'!$B$4,0,(COLUMN('Data BH'!C$4)-COLUMN('Data BH'!$B$4))*7,500,1),0))</f>
        <v>7.7979979999999998</v>
      </c>
      <c r="D132" s="62">
        <f ca="1">INDEX(OFFSET('Raw data BH'!$G$4,0,(COLUMN('Data BH'!D$4)-COLUMN('Data BH'!$B$4))*7,500,1),MATCH($A132,OFFSET('Raw data BH'!$B$4,0,(COLUMN('Data BH'!D$4)-COLUMN('Data BH'!$B$4))*7,500,1),0))</f>
        <v>8.2737669999999994</v>
      </c>
      <c r="E132" s="62">
        <f ca="1">INDEX(OFFSET('Raw data BH'!$G$4,0,(COLUMN('Data BH'!E$4)-COLUMN('Data BH'!$B$4))*7,500,1),MATCH($A132,OFFSET('Raw data BH'!$B$4,0,(COLUMN('Data BH'!E$4)-COLUMN('Data BH'!$B$4))*7,500,1),0))</f>
        <v>8.5513300000000001</v>
      </c>
      <c r="F132" s="62" t="e">
        <f ca="1">INDEX(OFFSET('Raw data BH'!$G$4,0,(COLUMN('Data BH'!F$4)-COLUMN('Data BH'!$B$4))*7,500,1),MATCH($A132,OFFSET('Raw data BH'!$B$4,0,(COLUMN('Data BH'!F$4)-COLUMN('Data BH'!$B$4))*7,500,1),0))</f>
        <v>#N/A</v>
      </c>
      <c r="G132" s="62">
        <f ca="1">INDEX(OFFSET('Raw data BH'!$G$4,0,(COLUMN('Data BH'!G$4)-COLUMN('Data BH'!$B$4))*7,500,1),MATCH($A132,OFFSET('Raw data BH'!$B$4,0,(COLUMN('Data BH'!G$4)-COLUMN('Data BH'!$B$4))*7,500,1),0))</f>
        <v>6.6152280000000001</v>
      </c>
      <c r="H132" s="62">
        <f ca="1">INDEX(OFFSET('Raw data BH'!$G$4,0,(COLUMN('Data BH'!H$4)-COLUMN('Data BH'!$B$4))*7,500,1),MATCH($A132,OFFSET('Raw data BH'!$B$4,0,(COLUMN('Data BH'!H$4)-COLUMN('Data BH'!$B$4))*7,500,1),0))</f>
        <v>8.7148800000000008</v>
      </c>
      <c r="I132" s="62">
        <f ca="1">INDEX(OFFSET('Raw data BH'!$G$4,0,(COLUMN('Data BH'!I$4)-COLUMN('Data BH'!$B$4))*7,500,1),MATCH($A132,OFFSET('Raw data BH'!$B$4,0,(COLUMN('Data BH'!I$4)-COLUMN('Data BH'!$B$4))*7,500,1),0))</f>
        <v>2.7568570000000001</v>
      </c>
      <c r="J132" s="62" t="e">
        <f ca="1">INDEX(OFFSET('Raw data BH'!$G$4,0,(COLUMN('Data BH'!J$4)-COLUMN('Data BH'!$B$4))*7,500,1),MATCH($A132,OFFSET('Raw data BH'!$B$4,0,(COLUMN('Data BH'!J$4)-COLUMN('Data BH'!$B$4))*7,500,1),0))</f>
        <v>#N/A</v>
      </c>
      <c r="K132" s="62" t="e">
        <f ca="1">INDEX(OFFSET('Raw data BH'!$G$4,0,(COLUMN('Data BH'!K$4)-COLUMN('Data BH'!$B$4))*7,500,1),MATCH($A132,OFFSET('Raw data BH'!$B$4,0,(COLUMN('Data BH'!K$4)-COLUMN('Data BH'!$B$4))*7,500,1),0))</f>
        <v>#N/A</v>
      </c>
      <c r="L132" s="62" t="e">
        <f ca="1">INDEX(OFFSET('Raw data BH'!$G$4,0,(COLUMN('Data BH'!L$4)-COLUMN('Data BH'!$B$4))*7,500,1),MATCH($A132,OFFSET('Raw data BH'!$B$4,0,(COLUMN('Data BH'!L$4)-COLUMN('Data BH'!$B$4))*7,500,1),0))</f>
        <v>#N/A</v>
      </c>
      <c r="M132" s="62">
        <f ca="1">INDEX(OFFSET('Raw data BH'!$G$4,0,(COLUMN('Data BH'!M$4)-COLUMN('Data BH'!$B$4))*7,500,1),MATCH($A132,OFFSET('Raw data BH'!$B$4,0,(COLUMN('Data BH'!M$4)-COLUMN('Data BH'!$B$4))*7,500,1),0))</f>
        <v>6.541639</v>
      </c>
      <c r="N132" s="62" t="e">
        <f ca="1">INDEX(OFFSET('Raw data BH'!$G$4,0,(COLUMN('Data BH'!N$4)-COLUMN('Data BH'!$B$4))*7,500,1),MATCH($A132,OFFSET('Raw data BH'!$B$4,0,(COLUMN('Data BH'!N$4)-COLUMN('Data BH'!$B$4))*7,500,1),0))</f>
        <v>#N/A</v>
      </c>
      <c r="O132" s="62" t="e">
        <f ca="1">INDEX(OFFSET('Raw data BH'!$G$4,0,(COLUMN('Data BH'!O$4)-COLUMN('Data BH'!$B$4))*7,500,1),MATCH($A132,OFFSET('Raw data BH'!$B$4,0,(COLUMN('Data BH'!O$4)-COLUMN('Data BH'!$B$4))*7,500,1),0))</f>
        <v>#N/A</v>
      </c>
      <c r="P132" s="62">
        <v>35.254215000000002</v>
      </c>
      <c r="R132" s="60">
        <f t="shared" ca="1" si="17"/>
        <v>-4.4444315052141858E-2</v>
      </c>
      <c r="S132" s="60">
        <f t="shared" ca="1" si="18"/>
        <v>9.3541275444158245E-2</v>
      </c>
      <c r="T132" s="60">
        <f t="shared" ca="1" si="19"/>
        <v>5.5462721943310367E-2</v>
      </c>
      <c r="U132" s="60">
        <f t="shared" ca="1" si="20"/>
        <v>-2.095247995955285E-2</v>
      </c>
      <c r="V132" s="60" t="str">
        <f t="shared" ca="1" si="21"/>
        <v/>
      </c>
      <c r="W132" s="60">
        <f t="shared" ca="1" si="22"/>
        <v>3.1495790425990711E-2</v>
      </c>
      <c r="X132" s="60">
        <f t="shared" ca="1" si="23"/>
        <v>5.2280909139756027E-2</v>
      </c>
      <c r="Y132" s="60">
        <f t="shared" ca="1" si="24"/>
        <v>4.9505180416138828E-2</v>
      </c>
      <c r="Z132" s="60" t="str">
        <f t="shared" ca="1" si="25"/>
        <v/>
      </c>
      <c r="AA132" s="60" t="str">
        <f t="shared" ca="1" si="26"/>
        <v/>
      </c>
      <c r="AB132" s="60" t="str">
        <f t="shared" ca="1" si="27"/>
        <v/>
      </c>
      <c r="AC132" s="60">
        <f t="shared" ca="1" si="28"/>
        <v>9.3958530629937087E-2</v>
      </c>
      <c r="AD132" s="60" t="str">
        <f t="shared" ca="1" si="29"/>
        <v/>
      </c>
      <c r="AE132" s="60" t="str">
        <f t="shared" ca="1" si="30"/>
        <v/>
      </c>
      <c r="AF132" s="60">
        <f t="shared" si="31"/>
        <v>4.4514816338274699E-3</v>
      </c>
      <c r="AG132" s="61">
        <v>5.9800000000000006E-2</v>
      </c>
    </row>
    <row r="133" spans="1:33" ht="16" hidden="1" outlineLevel="1" x14ac:dyDescent="0.2">
      <c r="A133" s="74">
        <v>34943</v>
      </c>
      <c r="B133" s="62">
        <f ca="1">INDEX(OFFSET('Raw data BH'!$G$4,0,(COLUMN('Data BH'!B$4)-COLUMN('Data BH'!$B$4))*7,500,1),MATCH($A133,OFFSET('Raw data BH'!$B$4,0,(COLUMN('Data BH'!B$4)-COLUMN('Data BH'!$B$4))*7,500,1),0))</f>
        <v>0.28510600000000003</v>
      </c>
      <c r="C133" s="62">
        <f ca="1">INDEX(OFFSET('Raw data BH'!$G$4,0,(COLUMN('Data BH'!C$4)-COLUMN('Data BH'!$B$4))*7,500,1),MATCH($A133,OFFSET('Raw data BH'!$B$4,0,(COLUMN('Data BH'!C$4)-COLUMN('Data BH'!$B$4))*7,500,1),0))</f>
        <v>8.6143350000000005</v>
      </c>
      <c r="D133" s="62">
        <f ca="1">INDEX(OFFSET('Raw data BH'!$G$4,0,(COLUMN('Data BH'!D$4)-COLUMN('Data BH'!$B$4))*7,500,1),MATCH($A133,OFFSET('Raw data BH'!$B$4,0,(COLUMN('Data BH'!D$4)-COLUMN('Data BH'!$B$4))*7,500,1),0))</f>
        <v>9.0934570000000008</v>
      </c>
      <c r="E133" s="62">
        <f ca="1">INDEX(OFFSET('Raw data BH'!$G$4,0,(COLUMN('Data BH'!E$4)-COLUMN('Data BH'!$B$4))*7,500,1),MATCH($A133,OFFSET('Raw data BH'!$B$4,0,(COLUMN('Data BH'!E$4)-COLUMN('Data BH'!$B$4))*7,500,1),0))</f>
        <v>9.1835319999999996</v>
      </c>
      <c r="F133" s="62" t="e">
        <f ca="1">INDEX(OFFSET('Raw data BH'!$G$4,0,(COLUMN('Data BH'!F$4)-COLUMN('Data BH'!$B$4))*7,500,1),MATCH($A133,OFFSET('Raw data BH'!$B$4,0,(COLUMN('Data BH'!F$4)-COLUMN('Data BH'!$B$4))*7,500,1),0))</f>
        <v>#N/A</v>
      </c>
      <c r="G133" s="62">
        <f ca="1">INDEX(OFFSET('Raw data BH'!$G$4,0,(COLUMN('Data BH'!G$4)-COLUMN('Data BH'!$B$4))*7,500,1),MATCH($A133,OFFSET('Raw data BH'!$B$4,0,(COLUMN('Data BH'!G$4)-COLUMN('Data BH'!$B$4))*7,500,1),0))</f>
        <v>6.6152280000000001</v>
      </c>
      <c r="H133" s="62">
        <f ca="1">INDEX(OFFSET('Raw data BH'!$G$4,0,(COLUMN('Data BH'!H$4)-COLUMN('Data BH'!$B$4))*7,500,1),MATCH($A133,OFFSET('Raw data BH'!$B$4,0,(COLUMN('Data BH'!H$4)-COLUMN('Data BH'!$B$4))*7,500,1),0))</f>
        <v>8.9895069999999997</v>
      </c>
      <c r="I133" s="62">
        <f ca="1">INDEX(OFFSET('Raw data BH'!$G$4,0,(COLUMN('Data BH'!I$4)-COLUMN('Data BH'!$B$4))*7,500,1),MATCH($A133,OFFSET('Raw data BH'!$B$4,0,(COLUMN('Data BH'!I$4)-COLUMN('Data BH'!$B$4))*7,500,1),0))</f>
        <v>2.7828650000000001</v>
      </c>
      <c r="J133" s="62" t="e">
        <f ca="1">INDEX(OFFSET('Raw data BH'!$G$4,0,(COLUMN('Data BH'!J$4)-COLUMN('Data BH'!$B$4))*7,500,1),MATCH($A133,OFFSET('Raw data BH'!$B$4,0,(COLUMN('Data BH'!J$4)-COLUMN('Data BH'!$B$4))*7,500,1),0))</f>
        <v>#N/A</v>
      </c>
      <c r="K133" s="62" t="e">
        <f ca="1">INDEX(OFFSET('Raw data BH'!$G$4,0,(COLUMN('Data BH'!K$4)-COLUMN('Data BH'!$B$4))*7,500,1),MATCH($A133,OFFSET('Raw data BH'!$B$4,0,(COLUMN('Data BH'!K$4)-COLUMN('Data BH'!$B$4))*7,500,1),0))</f>
        <v>#N/A</v>
      </c>
      <c r="L133" s="62" t="e">
        <f ca="1">INDEX(OFFSET('Raw data BH'!$G$4,0,(COLUMN('Data BH'!L$4)-COLUMN('Data BH'!$B$4))*7,500,1),MATCH($A133,OFFSET('Raw data BH'!$B$4,0,(COLUMN('Data BH'!L$4)-COLUMN('Data BH'!$B$4))*7,500,1),0))</f>
        <v>#N/A</v>
      </c>
      <c r="M133" s="62">
        <f ca="1">INDEX(OFFSET('Raw data BH'!$G$4,0,(COLUMN('Data BH'!M$4)-COLUMN('Data BH'!$B$4))*7,500,1),MATCH($A133,OFFSET('Raw data BH'!$B$4,0,(COLUMN('Data BH'!M$4)-COLUMN('Data BH'!$B$4))*7,500,1),0))</f>
        <v>6.9927859999999997</v>
      </c>
      <c r="N133" s="62" t="e">
        <f ca="1">INDEX(OFFSET('Raw data BH'!$G$4,0,(COLUMN('Data BH'!N$4)-COLUMN('Data BH'!$B$4))*7,500,1),MATCH($A133,OFFSET('Raw data BH'!$B$4,0,(COLUMN('Data BH'!N$4)-COLUMN('Data BH'!$B$4))*7,500,1),0))</f>
        <v>#N/A</v>
      </c>
      <c r="O133" s="62" t="e">
        <f ca="1">INDEX(OFFSET('Raw data BH'!$G$4,0,(COLUMN('Data BH'!O$4)-COLUMN('Data BH'!$B$4))*7,500,1),MATCH($A133,OFFSET('Raw data BH'!$B$4,0,(COLUMN('Data BH'!O$4)-COLUMN('Data BH'!$B$4))*7,500,1),0))</f>
        <v>#N/A</v>
      </c>
      <c r="P133" s="62">
        <v>36.553058999999998</v>
      </c>
      <c r="R133" s="60">
        <f t="shared" ca="1" si="17"/>
        <v>-0.13135701663518362</v>
      </c>
      <c r="S133" s="60">
        <f t="shared" ca="1" si="18"/>
        <v>0.1046854590114028</v>
      </c>
      <c r="T133" s="60">
        <f t="shared" ca="1" si="19"/>
        <v>9.9070955225111001E-2</v>
      </c>
      <c r="U133" s="60">
        <f t="shared" ca="1" si="20"/>
        <v>7.3930254124212169E-2</v>
      </c>
      <c r="V133" s="60" t="str">
        <f t="shared" ca="1" si="21"/>
        <v/>
      </c>
      <c r="W133" s="60">
        <f t="shared" ca="1" si="22"/>
        <v>0</v>
      </c>
      <c r="X133" s="60">
        <f t="shared" ca="1" si="23"/>
        <v>3.1512424726444666E-2</v>
      </c>
      <c r="Y133" s="60">
        <f t="shared" ca="1" si="24"/>
        <v>9.4339314661586737E-3</v>
      </c>
      <c r="Z133" s="60" t="str">
        <f t="shared" ca="1" si="25"/>
        <v/>
      </c>
      <c r="AA133" s="60" t="str">
        <f t="shared" ca="1" si="26"/>
        <v/>
      </c>
      <c r="AB133" s="60" t="str">
        <f t="shared" ca="1" si="27"/>
        <v/>
      </c>
      <c r="AC133" s="60">
        <f t="shared" ca="1" si="28"/>
        <v>6.8965438172299054E-2</v>
      </c>
      <c r="AD133" s="60" t="str">
        <f t="shared" ca="1" si="29"/>
        <v/>
      </c>
      <c r="AE133" s="60" t="str">
        <f t="shared" ca="1" si="30"/>
        <v/>
      </c>
      <c r="AF133" s="60">
        <f t="shared" si="31"/>
        <v>3.684223290746913E-2</v>
      </c>
      <c r="AG133" s="61">
        <v>5.8099999999999999E-2</v>
      </c>
    </row>
    <row r="134" spans="1:33" ht="16" hidden="1" outlineLevel="1" x14ac:dyDescent="0.2">
      <c r="A134" s="74">
        <v>34973</v>
      </c>
      <c r="B134" s="62">
        <f ca="1">INDEX(OFFSET('Raw data BH'!$G$4,0,(COLUMN('Data BH'!B$4)-COLUMN('Data BH'!$B$4))*7,500,1),MATCH($A134,OFFSET('Raw data BH'!$B$4,0,(COLUMN('Data BH'!B$4)-COLUMN('Data BH'!$B$4))*7,500,1),0))</f>
        <v>0.27793099999999998</v>
      </c>
      <c r="C134" s="62">
        <f ca="1">INDEX(OFFSET('Raw data BH'!$G$4,0,(COLUMN('Data BH'!C$4)-COLUMN('Data BH'!$B$4))*7,500,1),MATCH($A134,OFFSET('Raw data BH'!$B$4,0,(COLUMN('Data BH'!C$4)-COLUMN('Data BH'!$B$4))*7,500,1),0))</f>
        <v>8.4221979999999999</v>
      </c>
      <c r="D134" s="62">
        <f ca="1">INDEX(OFFSET('Raw data BH'!$G$4,0,(COLUMN('Data BH'!D$4)-COLUMN('Data BH'!$B$4))*7,500,1),MATCH($A134,OFFSET('Raw data BH'!$B$4,0,(COLUMN('Data BH'!D$4)-COLUMN('Data BH'!$B$4))*7,500,1),0))</f>
        <v>8.324999</v>
      </c>
      <c r="E134" s="62">
        <f ca="1">INDEX(OFFSET('Raw data BH'!$G$4,0,(COLUMN('Data BH'!E$4)-COLUMN('Data BH'!$B$4))*7,500,1),MATCH($A134,OFFSET('Raw data BH'!$B$4,0,(COLUMN('Data BH'!E$4)-COLUMN('Data BH'!$B$4))*7,500,1),0))</f>
        <v>9.5988509999999998</v>
      </c>
      <c r="F134" s="62" t="e">
        <f ca="1">INDEX(OFFSET('Raw data BH'!$G$4,0,(COLUMN('Data BH'!F$4)-COLUMN('Data BH'!$B$4))*7,500,1),MATCH($A134,OFFSET('Raw data BH'!$B$4,0,(COLUMN('Data BH'!F$4)-COLUMN('Data BH'!$B$4))*7,500,1),0))</f>
        <v>#N/A</v>
      </c>
      <c r="G134" s="62">
        <f ca="1">INDEX(OFFSET('Raw data BH'!$G$4,0,(COLUMN('Data BH'!G$4)-COLUMN('Data BH'!$B$4))*7,500,1),MATCH($A134,OFFSET('Raw data BH'!$B$4,0,(COLUMN('Data BH'!G$4)-COLUMN('Data BH'!$B$4))*7,500,1),0))</f>
        <v>6.8172230000000003</v>
      </c>
      <c r="H134" s="62">
        <f ca="1">INDEX(OFFSET('Raw data BH'!$G$4,0,(COLUMN('Data BH'!H$4)-COLUMN('Data BH'!$B$4))*7,500,1),MATCH($A134,OFFSET('Raw data BH'!$B$4,0,(COLUMN('Data BH'!H$4)-COLUMN('Data BH'!$B$4))*7,500,1),0))</f>
        <v>9.3007530000000003</v>
      </c>
      <c r="I134" s="62">
        <f ca="1">INDEX(OFFSET('Raw data BH'!$G$4,0,(COLUMN('Data BH'!I$4)-COLUMN('Data BH'!$B$4))*7,500,1),MATCH($A134,OFFSET('Raw data BH'!$B$4,0,(COLUMN('Data BH'!I$4)-COLUMN('Data BH'!$B$4))*7,500,1),0))</f>
        <v>2.9027240000000001</v>
      </c>
      <c r="J134" s="62" t="e">
        <f ca="1">INDEX(OFFSET('Raw data BH'!$G$4,0,(COLUMN('Data BH'!J$4)-COLUMN('Data BH'!$B$4))*7,500,1),MATCH($A134,OFFSET('Raw data BH'!$B$4,0,(COLUMN('Data BH'!J$4)-COLUMN('Data BH'!$B$4))*7,500,1),0))</f>
        <v>#N/A</v>
      </c>
      <c r="K134" s="62" t="e">
        <f ca="1">INDEX(OFFSET('Raw data BH'!$G$4,0,(COLUMN('Data BH'!K$4)-COLUMN('Data BH'!$B$4))*7,500,1),MATCH($A134,OFFSET('Raw data BH'!$B$4,0,(COLUMN('Data BH'!K$4)-COLUMN('Data BH'!$B$4))*7,500,1),0))</f>
        <v>#N/A</v>
      </c>
      <c r="L134" s="62" t="e">
        <f ca="1">INDEX(OFFSET('Raw data BH'!$G$4,0,(COLUMN('Data BH'!L$4)-COLUMN('Data BH'!$B$4))*7,500,1),MATCH($A134,OFFSET('Raw data BH'!$B$4,0,(COLUMN('Data BH'!L$4)-COLUMN('Data BH'!$B$4))*7,500,1),0))</f>
        <v>#N/A</v>
      </c>
      <c r="M134" s="62">
        <f ca="1">INDEX(OFFSET('Raw data BH'!$G$4,0,(COLUMN('Data BH'!M$4)-COLUMN('Data BH'!$B$4))*7,500,1),MATCH($A134,OFFSET('Raw data BH'!$B$4,0,(COLUMN('Data BH'!M$4)-COLUMN('Data BH'!$B$4))*7,500,1),0))</f>
        <v>6.3160629999999998</v>
      </c>
      <c r="N134" s="62" t="e">
        <f ca="1">INDEX(OFFSET('Raw data BH'!$G$4,0,(COLUMN('Data BH'!N$4)-COLUMN('Data BH'!$B$4))*7,500,1),MATCH($A134,OFFSET('Raw data BH'!$B$4,0,(COLUMN('Data BH'!N$4)-COLUMN('Data BH'!$B$4))*7,500,1),0))</f>
        <v>#N/A</v>
      </c>
      <c r="O134" s="62" t="e">
        <f ca="1">INDEX(OFFSET('Raw data BH'!$G$4,0,(COLUMN('Data BH'!O$4)-COLUMN('Data BH'!$B$4))*7,500,1),MATCH($A134,OFFSET('Raw data BH'!$B$4,0,(COLUMN('Data BH'!O$4)-COLUMN('Data BH'!$B$4))*7,500,1),0))</f>
        <v>#N/A</v>
      </c>
      <c r="P134" s="62">
        <v>36.640171000000002</v>
      </c>
      <c r="R134" s="60">
        <f t="shared" ref="R134:R197" ca="1" si="32">IFERROR(B134/B133-1,"")</f>
        <v>-2.5166078581299711E-2</v>
      </c>
      <c r="S134" s="60">
        <f t="shared" ref="S134:S197" ca="1" si="33">IFERROR(C134/C133-1,"")</f>
        <v>-2.2304333416334643E-2</v>
      </c>
      <c r="T134" s="60">
        <f t="shared" ref="T134:T197" ca="1" si="34">IFERROR(D134/D133-1,"")</f>
        <v>-8.4506695308505964E-2</v>
      </c>
      <c r="U134" s="60">
        <f t="shared" ref="U134:U197" ca="1" si="35">IFERROR(E134/E133-1,"")</f>
        <v>4.5224321099986309E-2</v>
      </c>
      <c r="V134" s="60" t="str">
        <f t="shared" ref="V134:V197" ca="1" si="36">IFERROR(F134/F133-1,"")</f>
        <v/>
      </c>
      <c r="W134" s="60">
        <f t="shared" ref="W134:W197" ca="1" si="37">IFERROR(G134/G133-1,"")</f>
        <v>3.0534850801816615E-2</v>
      </c>
      <c r="X134" s="60">
        <f t="shared" ref="X134:X197" ca="1" si="38">IFERROR(H134/H133-1,"")</f>
        <v>3.4623255758074345E-2</v>
      </c>
      <c r="Y134" s="60">
        <f t="shared" ref="Y134:Y197" ca="1" si="39">IFERROR(I134/I133-1,"")</f>
        <v>4.3070360940972607E-2</v>
      </c>
      <c r="Z134" s="60" t="str">
        <f t="shared" ref="Z134:Z197" ca="1" si="40">IFERROR(J134/J133-1,"")</f>
        <v/>
      </c>
      <c r="AA134" s="60" t="str">
        <f t="shared" ref="AA134:AA197" ca="1" si="41">IFERROR(K134/K133-1,"")</f>
        <v/>
      </c>
      <c r="AB134" s="60" t="str">
        <f t="shared" ref="AB134:AB197" ca="1" si="42">IFERROR(L134/L133-1,"")</f>
        <v/>
      </c>
      <c r="AC134" s="60">
        <f t="shared" ref="AC134:AC197" ca="1" si="43">IFERROR(M134/M133-1,"")</f>
        <v>-9.6774447266082531E-2</v>
      </c>
      <c r="AD134" s="60" t="str">
        <f t="shared" ref="AD134:AD197" ca="1" si="44">IFERROR(N134/N133-1,"")</f>
        <v/>
      </c>
      <c r="AE134" s="60" t="str">
        <f t="shared" ref="AE134:AE197" ca="1" si="45">IFERROR(O134/O133-1,"")</f>
        <v/>
      </c>
      <c r="AF134" s="60">
        <f t="shared" ref="AF134:AF197" si="46">IFERROR(P134/P133-1,"")</f>
        <v>2.383165797423592E-3</v>
      </c>
      <c r="AG134" s="61">
        <v>5.7000000000000002E-2</v>
      </c>
    </row>
    <row r="135" spans="1:33" ht="16" hidden="1" outlineLevel="1" x14ac:dyDescent="0.2">
      <c r="A135" s="74">
        <v>35004</v>
      </c>
      <c r="B135" s="62">
        <f ca="1">INDEX(OFFSET('Raw data BH'!$G$4,0,(COLUMN('Data BH'!B$4)-COLUMN('Data BH'!$B$4))*7,500,1),MATCH($A135,OFFSET('Raw data BH'!$B$4,0,(COLUMN('Data BH'!B$4)-COLUMN('Data BH'!$B$4))*7,500,1),0))</f>
        <v>0.29180400000000001</v>
      </c>
      <c r="C135" s="62">
        <f ca="1">INDEX(OFFSET('Raw data BH'!$G$4,0,(COLUMN('Data BH'!C$4)-COLUMN('Data BH'!$B$4))*7,500,1),MATCH($A135,OFFSET('Raw data BH'!$B$4,0,(COLUMN('Data BH'!C$4)-COLUMN('Data BH'!$B$4))*7,500,1),0))</f>
        <v>9.1587409999999991</v>
      </c>
      <c r="D135" s="62">
        <f ca="1">INDEX(OFFSET('Raw data BH'!$G$4,0,(COLUMN('Data BH'!D$4)-COLUMN('Data BH'!$B$4))*7,500,1),MATCH($A135,OFFSET('Raw data BH'!$B$4,0,(COLUMN('Data BH'!D$4)-COLUMN('Data BH'!$B$4))*7,500,1),0))</f>
        <v>8.7551679999999994</v>
      </c>
      <c r="E135" s="62">
        <f ca="1">INDEX(OFFSET('Raw data BH'!$G$4,0,(COLUMN('Data BH'!E$4)-COLUMN('Data BH'!$B$4))*7,500,1),MATCH($A135,OFFSET('Raw data BH'!$B$4,0,(COLUMN('Data BH'!E$4)-COLUMN('Data BH'!$B$4))*7,500,1),0))</f>
        <v>10.11636</v>
      </c>
      <c r="F135" s="62" t="e">
        <f ca="1">INDEX(OFFSET('Raw data BH'!$G$4,0,(COLUMN('Data BH'!F$4)-COLUMN('Data BH'!$B$4))*7,500,1),MATCH($A135,OFFSET('Raw data BH'!$B$4,0,(COLUMN('Data BH'!F$4)-COLUMN('Data BH'!$B$4))*7,500,1),0))</f>
        <v>#N/A</v>
      </c>
      <c r="G135" s="62">
        <f ca="1">INDEX(OFFSET('Raw data BH'!$G$4,0,(COLUMN('Data BH'!G$4)-COLUMN('Data BH'!$B$4))*7,500,1),MATCH($A135,OFFSET('Raw data BH'!$B$4,0,(COLUMN('Data BH'!G$4)-COLUMN('Data BH'!$B$4))*7,500,1),0))</f>
        <v>7.120209</v>
      </c>
      <c r="H135" s="62">
        <f ca="1">INDEX(OFFSET('Raw data BH'!$G$4,0,(COLUMN('Data BH'!H$4)-COLUMN('Data BH'!$B$4))*7,500,1),MATCH($A135,OFFSET('Raw data BH'!$B$4,0,(COLUMN('Data BH'!H$4)-COLUMN('Data BH'!$B$4))*7,500,1),0))</f>
        <v>9.3337590000000006</v>
      </c>
      <c r="I135" s="62">
        <f ca="1">INDEX(OFFSET('Raw data BH'!$G$4,0,(COLUMN('Data BH'!I$4)-COLUMN('Data BH'!$B$4))*7,500,1),MATCH($A135,OFFSET('Raw data BH'!$B$4,0,(COLUMN('Data BH'!I$4)-COLUMN('Data BH'!$B$4))*7,500,1),0))</f>
        <v>3.138611</v>
      </c>
      <c r="J135" s="62" t="e">
        <f ca="1">INDEX(OFFSET('Raw data BH'!$G$4,0,(COLUMN('Data BH'!J$4)-COLUMN('Data BH'!$B$4))*7,500,1),MATCH($A135,OFFSET('Raw data BH'!$B$4,0,(COLUMN('Data BH'!J$4)-COLUMN('Data BH'!$B$4))*7,500,1),0))</f>
        <v>#N/A</v>
      </c>
      <c r="K135" s="62">
        <f ca="1">INDEX(OFFSET('Raw data BH'!$G$4,0,(COLUMN('Data BH'!K$4)-COLUMN('Data BH'!$B$4))*7,500,1),MATCH($A135,OFFSET('Raw data BH'!$B$4,0,(COLUMN('Data BH'!K$4)-COLUMN('Data BH'!$B$4))*7,500,1),0))</f>
        <v>5.375</v>
      </c>
      <c r="L135" s="62" t="e">
        <f ca="1">INDEX(OFFSET('Raw data BH'!$G$4,0,(COLUMN('Data BH'!L$4)-COLUMN('Data BH'!$B$4))*7,500,1),MATCH($A135,OFFSET('Raw data BH'!$B$4,0,(COLUMN('Data BH'!L$4)-COLUMN('Data BH'!$B$4))*7,500,1),0))</f>
        <v>#N/A</v>
      </c>
      <c r="M135" s="62">
        <f ca="1">INDEX(OFFSET('Raw data BH'!$G$4,0,(COLUMN('Data BH'!M$4)-COLUMN('Data BH'!$B$4))*7,500,1),MATCH($A135,OFFSET('Raw data BH'!$B$4,0,(COLUMN('Data BH'!M$4)-COLUMN('Data BH'!$B$4))*7,500,1),0))</f>
        <v>7.1413270000000004</v>
      </c>
      <c r="N135" s="62" t="e">
        <f ca="1">INDEX(OFFSET('Raw data BH'!$G$4,0,(COLUMN('Data BH'!N$4)-COLUMN('Data BH'!$B$4))*7,500,1),MATCH($A135,OFFSET('Raw data BH'!$B$4,0,(COLUMN('Data BH'!N$4)-COLUMN('Data BH'!$B$4))*7,500,1),0))</f>
        <v>#N/A</v>
      </c>
      <c r="O135" s="62" t="e">
        <f ca="1">INDEX(OFFSET('Raw data BH'!$G$4,0,(COLUMN('Data BH'!O$4)-COLUMN('Data BH'!$B$4))*7,500,1),MATCH($A135,OFFSET('Raw data BH'!$B$4,0,(COLUMN('Data BH'!O$4)-COLUMN('Data BH'!$B$4))*7,500,1),0))</f>
        <v>#N/A</v>
      </c>
      <c r="P135" s="62">
        <v>38.269939000000001</v>
      </c>
      <c r="R135" s="60">
        <f t="shared" ca="1" si="32"/>
        <v>4.9915266738866926E-2</v>
      </c>
      <c r="S135" s="60">
        <f t="shared" ca="1" si="33"/>
        <v>8.7452586605064386E-2</v>
      </c>
      <c r="T135" s="60">
        <f t="shared" ca="1" si="34"/>
        <v>5.1671958158793663E-2</v>
      </c>
      <c r="U135" s="60">
        <f t="shared" ca="1" si="35"/>
        <v>5.3913640288822062E-2</v>
      </c>
      <c r="V135" s="60" t="str">
        <f t="shared" ca="1" si="36"/>
        <v/>
      </c>
      <c r="W135" s="60">
        <f t="shared" ca="1" si="37"/>
        <v>4.4444196705902161E-2</v>
      </c>
      <c r="X135" s="60">
        <f t="shared" ca="1" si="38"/>
        <v>3.5487449242013192E-3</v>
      </c>
      <c r="Y135" s="60">
        <f t="shared" ca="1" si="39"/>
        <v>8.1264012699794996E-2</v>
      </c>
      <c r="Z135" s="60" t="str">
        <f t="shared" ca="1" si="40"/>
        <v/>
      </c>
      <c r="AA135" s="60" t="str">
        <f t="shared" ca="1" si="41"/>
        <v/>
      </c>
      <c r="AB135" s="60" t="str">
        <f t="shared" ca="1" si="42"/>
        <v/>
      </c>
      <c r="AC135" s="60">
        <f t="shared" ca="1" si="43"/>
        <v>0.13066114128373973</v>
      </c>
      <c r="AD135" s="60" t="str">
        <f t="shared" ca="1" si="44"/>
        <v/>
      </c>
      <c r="AE135" s="60" t="str">
        <f t="shared" ca="1" si="45"/>
        <v/>
      </c>
      <c r="AF135" s="60">
        <f t="shared" si="46"/>
        <v>4.4480360094389271E-2</v>
      </c>
      <c r="AG135" s="61">
        <v>5.4800000000000001E-2</v>
      </c>
    </row>
    <row r="136" spans="1:33" ht="16" hidden="1" outlineLevel="1" x14ac:dyDescent="0.2">
      <c r="A136" s="74">
        <v>35034</v>
      </c>
      <c r="B136" s="62">
        <f ca="1">INDEX(OFFSET('Raw data BH'!$G$4,0,(COLUMN('Data BH'!B$4)-COLUMN('Data BH'!$B$4))*7,500,1),MATCH($A136,OFFSET('Raw data BH'!$B$4,0,(COLUMN('Data BH'!B$4)-COLUMN('Data BH'!$B$4))*7,500,1),0))</f>
        <v>0.244727</v>
      </c>
      <c r="C136" s="62">
        <f ca="1">INDEX(OFFSET('Raw data BH'!$G$4,0,(COLUMN('Data BH'!C$4)-COLUMN('Data BH'!$B$4))*7,500,1),MATCH($A136,OFFSET('Raw data BH'!$B$4,0,(COLUMN('Data BH'!C$4)-COLUMN('Data BH'!$B$4))*7,500,1),0))</f>
        <v>8.9911150000000006</v>
      </c>
      <c r="D136" s="62">
        <f ca="1">INDEX(OFFSET('Raw data BH'!$G$4,0,(COLUMN('Data BH'!D$4)-COLUMN('Data BH'!$B$4))*7,500,1),MATCH($A136,OFFSET('Raw data BH'!$B$4,0,(COLUMN('Data BH'!D$4)-COLUMN('Data BH'!$B$4))*7,500,1),0))</f>
        <v>8.5234190000000005</v>
      </c>
      <c r="E136" s="62">
        <f ca="1">INDEX(OFFSET('Raw data BH'!$G$4,0,(COLUMN('Data BH'!E$4)-COLUMN('Data BH'!$B$4))*7,500,1),MATCH($A136,OFFSET('Raw data BH'!$B$4,0,(COLUMN('Data BH'!E$4)-COLUMN('Data BH'!$B$4))*7,500,1),0))</f>
        <v>9.9450640000000003</v>
      </c>
      <c r="F136" s="62" t="e">
        <f ca="1">INDEX(OFFSET('Raw data BH'!$G$4,0,(COLUMN('Data BH'!F$4)-COLUMN('Data BH'!$B$4))*7,500,1),MATCH($A136,OFFSET('Raw data BH'!$B$4,0,(COLUMN('Data BH'!F$4)-COLUMN('Data BH'!$B$4))*7,500,1),0))</f>
        <v>#N/A</v>
      </c>
      <c r="G136" s="62">
        <f ca="1">INDEX(OFFSET('Raw data BH'!$G$4,0,(COLUMN('Data BH'!G$4)-COLUMN('Data BH'!$B$4))*7,500,1),MATCH($A136,OFFSET('Raw data BH'!$B$4,0,(COLUMN('Data BH'!G$4)-COLUMN('Data BH'!$B$4))*7,500,1),0))</f>
        <v>7.4231949999999998</v>
      </c>
      <c r="H136" s="62">
        <f ca="1">INDEX(OFFSET('Raw data BH'!$G$4,0,(COLUMN('Data BH'!H$4)-COLUMN('Data BH'!$B$4))*7,500,1),MATCH($A136,OFFSET('Raw data BH'!$B$4,0,(COLUMN('Data BH'!H$4)-COLUMN('Data BH'!$B$4))*7,500,1),0))</f>
        <v>9.9078560000000007</v>
      </c>
      <c r="I136" s="62">
        <f ca="1">INDEX(OFFSET('Raw data BH'!$G$4,0,(COLUMN('Data BH'!I$4)-COLUMN('Data BH'!$B$4))*7,500,1),MATCH($A136,OFFSET('Raw data BH'!$B$4,0,(COLUMN('Data BH'!I$4)-COLUMN('Data BH'!$B$4))*7,500,1),0))</f>
        <v>3.1189529999999999</v>
      </c>
      <c r="J136" s="62" t="e">
        <f ca="1">INDEX(OFFSET('Raw data BH'!$G$4,0,(COLUMN('Data BH'!J$4)-COLUMN('Data BH'!$B$4))*7,500,1),MATCH($A136,OFFSET('Raw data BH'!$B$4,0,(COLUMN('Data BH'!J$4)-COLUMN('Data BH'!$B$4))*7,500,1),0))</f>
        <v>#N/A</v>
      </c>
      <c r="K136" s="62">
        <f ca="1">INDEX(OFFSET('Raw data BH'!$G$4,0,(COLUMN('Data BH'!K$4)-COLUMN('Data BH'!$B$4))*7,500,1),MATCH($A136,OFFSET('Raw data BH'!$B$4,0,(COLUMN('Data BH'!K$4)-COLUMN('Data BH'!$B$4))*7,500,1),0))</f>
        <v>6</v>
      </c>
      <c r="L136" s="62" t="e">
        <f ca="1">INDEX(OFFSET('Raw data BH'!$G$4,0,(COLUMN('Data BH'!L$4)-COLUMN('Data BH'!$B$4))*7,500,1),MATCH($A136,OFFSET('Raw data BH'!$B$4,0,(COLUMN('Data BH'!L$4)-COLUMN('Data BH'!$B$4))*7,500,1),0))</f>
        <v>#N/A</v>
      </c>
      <c r="M136" s="62">
        <f ca="1">INDEX(OFFSET('Raw data BH'!$G$4,0,(COLUMN('Data BH'!M$4)-COLUMN('Data BH'!$B$4))*7,500,1),MATCH($A136,OFFSET('Raw data BH'!$B$4,0,(COLUMN('Data BH'!M$4)-COLUMN('Data BH'!$B$4))*7,500,1),0))</f>
        <v>7.3875820000000001</v>
      </c>
      <c r="N136" s="62" t="e">
        <f ca="1">INDEX(OFFSET('Raw data BH'!$G$4,0,(COLUMN('Data BH'!N$4)-COLUMN('Data BH'!$B$4))*7,500,1),MATCH($A136,OFFSET('Raw data BH'!$B$4,0,(COLUMN('Data BH'!N$4)-COLUMN('Data BH'!$B$4))*7,500,1),0))</f>
        <v>#N/A</v>
      </c>
      <c r="O136" s="62" t="e">
        <f ca="1">INDEX(OFFSET('Raw data BH'!$G$4,0,(COLUMN('Data BH'!O$4)-COLUMN('Data BH'!$B$4))*7,500,1),MATCH($A136,OFFSET('Raw data BH'!$B$4,0,(COLUMN('Data BH'!O$4)-COLUMN('Data BH'!$B$4))*7,500,1),0))</f>
        <v>#N/A</v>
      </c>
      <c r="P136" s="62">
        <v>38.633189999999999</v>
      </c>
      <c r="R136" s="60">
        <f t="shared" ca="1" si="32"/>
        <v>-0.16133089333936479</v>
      </c>
      <c r="S136" s="60">
        <f t="shared" ca="1" si="33"/>
        <v>-1.8302297226223452E-2</v>
      </c>
      <c r="T136" s="60">
        <f t="shared" ca="1" si="34"/>
        <v>-2.6469966081747232E-2</v>
      </c>
      <c r="U136" s="60">
        <f t="shared" ca="1" si="35"/>
        <v>-1.6932572585396266E-2</v>
      </c>
      <c r="V136" s="60" t="str">
        <f t="shared" ca="1" si="36"/>
        <v/>
      </c>
      <c r="W136" s="60">
        <f t="shared" ca="1" si="37"/>
        <v>4.2552964386298076E-2</v>
      </c>
      <c r="X136" s="60">
        <f t="shared" ca="1" si="38"/>
        <v>6.1507587671805197E-2</v>
      </c>
      <c r="Y136" s="60">
        <f t="shared" ca="1" si="39"/>
        <v>-6.2632801580062569E-3</v>
      </c>
      <c r="Z136" s="60" t="str">
        <f t="shared" ca="1" si="40"/>
        <v/>
      </c>
      <c r="AA136" s="60">
        <f t="shared" ca="1" si="41"/>
        <v>0.11627906976744184</v>
      </c>
      <c r="AB136" s="60" t="str">
        <f t="shared" ca="1" si="42"/>
        <v/>
      </c>
      <c r="AC136" s="60">
        <f t="shared" ca="1" si="43"/>
        <v>3.4483086966889953E-2</v>
      </c>
      <c r="AD136" s="60" t="str">
        <f t="shared" ca="1" si="44"/>
        <v/>
      </c>
      <c r="AE136" s="60" t="str">
        <f t="shared" ca="1" si="45"/>
        <v/>
      </c>
      <c r="AF136" s="60">
        <f t="shared" si="46"/>
        <v>9.4918102691514683E-3</v>
      </c>
      <c r="AG136" s="61">
        <v>5.3200000000000004E-2</v>
      </c>
    </row>
    <row r="137" spans="1:33" ht="16" hidden="1" outlineLevel="1" x14ac:dyDescent="0.2">
      <c r="A137" s="74">
        <v>35065</v>
      </c>
      <c r="B137" s="62">
        <f ca="1">INDEX(OFFSET('Raw data BH'!$G$4,0,(COLUMN('Data BH'!B$4)-COLUMN('Data BH'!$B$4))*7,500,1),MATCH($A137,OFFSET('Raw data BH'!$B$4,0,(COLUMN('Data BH'!B$4)-COLUMN('Data BH'!$B$4))*7,500,1),0))</f>
        <v>0.21209700000000001</v>
      </c>
      <c r="C137" s="62">
        <f ca="1">INDEX(OFFSET('Raw data BH'!$G$4,0,(COLUMN('Data BH'!C$4)-COLUMN('Data BH'!$B$4))*7,500,1),MATCH($A137,OFFSET('Raw data BH'!$B$4,0,(COLUMN('Data BH'!C$4)-COLUMN('Data BH'!$B$4))*7,500,1),0))</f>
        <v>9.0233989999999995</v>
      </c>
      <c r="D137" s="62">
        <f ca="1">INDEX(OFFSET('Raw data BH'!$G$4,0,(COLUMN('Data BH'!D$4)-COLUMN('Data BH'!$B$4))*7,500,1),MATCH($A137,OFFSET('Raw data BH'!$B$4,0,(COLUMN('Data BH'!D$4)-COLUMN('Data BH'!$B$4))*7,500,1),0))</f>
        <v>9.4761880000000005</v>
      </c>
      <c r="E137" s="62">
        <f ca="1">INDEX(OFFSET('Raw data BH'!$G$4,0,(COLUMN('Data BH'!E$4)-COLUMN('Data BH'!$B$4))*7,500,1),MATCH($A137,OFFSET('Raw data BH'!$B$4,0,(COLUMN('Data BH'!E$4)-COLUMN('Data BH'!$B$4))*7,500,1),0))</f>
        <v>10.095741</v>
      </c>
      <c r="F137" s="62" t="e">
        <f ca="1">INDEX(OFFSET('Raw data BH'!$G$4,0,(COLUMN('Data BH'!F$4)-COLUMN('Data BH'!$B$4))*7,500,1),MATCH($A137,OFFSET('Raw data BH'!$B$4,0,(COLUMN('Data BH'!F$4)-COLUMN('Data BH'!$B$4))*7,500,1),0))</f>
        <v>#N/A</v>
      </c>
      <c r="G137" s="62">
        <f ca="1">INDEX(OFFSET('Raw data BH'!$G$4,0,(COLUMN('Data BH'!G$4)-COLUMN('Data BH'!$B$4))*7,500,1),MATCH($A137,OFFSET('Raw data BH'!$B$4,0,(COLUMN('Data BH'!G$4)-COLUMN('Data BH'!$B$4))*7,500,1),0))</f>
        <v>7.4231949999999998</v>
      </c>
      <c r="H137" s="62">
        <f ca="1">INDEX(OFFSET('Raw data BH'!$G$4,0,(COLUMN('Data BH'!H$4)-COLUMN('Data BH'!$B$4))*7,500,1),MATCH($A137,OFFSET('Raw data BH'!$B$4,0,(COLUMN('Data BH'!H$4)-COLUMN('Data BH'!$B$4))*7,500,1),0))</f>
        <v>10.204167</v>
      </c>
      <c r="I137" s="62">
        <f ca="1">INDEX(OFFSET('Raw data BH'!$G$4,0,(COLUMN('Data BH'!I$4)-COLUMN('Data BH'!$B$4))*7,500,1),MATCH($A137,OFFSET('Raw data BH'!$B$4,0,(COLUMN('Data BH'!I$4)-COLUMN('Data BH'!$B$4))*7,500,1),0))</f>
        <v>3.2982</v>
      </c>
      <c r="J137" s="62" t="e">
        <f ca="1">INDEX(OFFSET('Raw data BH'!$G$4,0,(COLUMN('Data BH'!J$4)-COLUMN('Data BH'!$B$4))*7,500,1),MATCH($A137,OFFSET('Raw data BH'!$B$4,0,(COLUMN('Data BH'!J$4)-COLUMN('Data BH'!$B$4))*7,500,1),0))</f>
        <v>#N/A</v>
      </c>
      <c r="K137" s="62">
        <f ca="1">INDEX(OFFSET('Raw data BH'!$G$4,0,(COLUMN('Data BH'!K$4)-COLUMN('Data BH'!$B$4))*7,500,1),MATCH($A137,OFFSET('Raw data BH'!$B$4,0,(COLUMN('Data BH'!K$4)-COLUMN('Data BH'!$B$4))*7,500,1),0))</f>
        <v>5.55</v>
      </c>
      <c r="L137" s="62" t="e">
        <f ca="1">INDEX(OFFSET('Raw data BH'!$G$4,0,(COLUMN('Data BH'!L$4)-COLUMN('Data BH'!$B$4))*7,500,1),MATCH($A137,OFFSET('Raw data BH'!$B$4,0,(COLUMN('Data BH'!L$4)-COLUMN('Data BH'!$B$4))*7,500,1),0))</f>
        <v>#N/A</v>
      </c>
      <c r="M137" s="62">
        <f ca="1">INDEX(OFFSET('Raw data BH'!$G$4,0,(COLUMN('Data BH'!M$4)-COLUMN('Data BH'!$B$4))*7,500,1),MATCH($A137,OFFSET('Raw data BH'!$B$4,0,(COLUMN('Data BH'!M$4)-COLUMN('Data BH'!$B$4))*7,500,1),0))</f>
        <v>7.7664309999999999</v>
      </c>
      <c r="N137" s="62" t="e">
        <f ca="1">INDEX(OFFSET('Raw data BH'!$G$4,0,(COLUMN('Data BH'!N$4)-COLUMN('Data BH'!$B$4))*7,500,1),MATCH($A137,OFFSET('Raw data BH'!$B$4,0,(COLUMN('Data BH'!N$4)-COLUMN('Data BH'!$B$4))*7,500,1),0))</f>
        <v>#N/A</v>
      </c>
      <c r="O137" s="62" t="e">
        <f ca="1">INDEX(OFFSET('Raw data BH'!$G$4,0,(COLUMN('Data BH'!O$4)-COLUMN('Data BH'!$B$4))*7,500,1),MATCH($A137,OFFSET('Raw data BH'!$B$4,0,(COLUMN('Data BH'!O$4)-COLUMN('Data BH'!$B$4))*7,500,1),0))</f>
        <v>#N/A</v>
      </c>
      <c r="P137" s="62">
        <v>40.255038999999996</v>
      </c>
      <c r="R137" s="60">
        <f t="shared" ca="1" si="32"/>
        <v>-0.13333224368377827</v>
      </c>
      <c r="S137" s="60">
        <f t="shared" ca="1" si="33"/>
        <v>3.5906558863942895E-3</v>
      </c>
      <c r="T137" s="60">
        <f t="shared" ca="1" si="34"/>
        <v>0.11178249010168329</v>
      </c>
      <c r="U137" s="60">
        <f t="shared" ca="1" si="35"/>
        <v>1.5150933166443226E-2</v>
      </c>
      <c r="V137" s="60" t="str">
        <f t="shared" ca="1" si="36"/>
        <v/>
      </c>
      <c r="W137" s="60">
        <f t="shared" ca="1" si="37"/>
        <v>0</v>
      </c>
      <c r="X137" s="60">
        <f t="shared" ca="1" si="38"/>
        <v>2.990667203883457E-2</v>
      </c>
      <c r="Y137" s="60">
        <f t="shared" ca="1" si="39"/>
        <v>5.7470247227194626E-2</v>
      </c>
      <c r="Z137" s="60" t="str">
        <f t="shared" ca="1" si="40"/>
        <v/>
      </c>
      <c r="AA137" s="60">
        <f t="shared" ca="1" si="41"/>
        <v>-7.5000000000000067E-2</v>
      </c>
      <c r="AB137" s="60" t="str">
        <f t="shared" ca="1" si="42"/>
        <v/>
      </c>
      <c r="AC137" s="60">
        <f t="shared" ca="1" si="43"/>
        <v>5.1281867328173192E-2</v>
      </c>
      <c r="AD137" s="60" t="str">
        <f t="shared" ca="1" si="44"/>
        <v/>
      </c>
      <c r="AE137" s="60" t="str">
        <f t="shared" ca="1" si="45"/>
        <v/>
      </c>
      <c r="AF137" s="60">
        <f t="shared" si="46"/>
        <v>4.1980716580743094E-2</v>
      </c>
      <c r="AG137" s="61">
        <v>5.1100000000000007E-2</v>
      </c>
    </row>
    <row r="138" spans="1:33" ht="16" hidden="1" outlineLevel="1" x14ac:dyDescent="0.2">
      <c r="A138" s="74">
        <v>35096</v>
      </c>
      <c r="B138" s="62">
        <f ca="1">INDEX(OFFSET('Raw data BH'!$G$4,0,(COLUMN('Data BH'!B$4)-COLUMN('Data BH'!$B$4))*7,500,1),MATCH($A138,OFFSET('Raw data BH'!$B$4,0,(COLUMN('Data BH'!B$4)-COLUMN('Data BH'!$B$4))*7,500,1),0))</f>
        <v>0.21113699999999999</v>
      </c>
      <c r="C138" s="62">
        <f ca="1">INDEX(OFFSET('Raw data BH'!$G$4,0,(COLUMN('Data BH'!C$4)-COLUMN('Data BH'!$B$4))*7,500,1),MATCH($A138,OFFSET('Raw data BH'!$B$4,0,(COLUMN('Data BH'!C$4)-COLUMN('Data BH'!$B$4))*7,500,1),0))</f>
        <v>9.5238019999999999</v>
      </c>
      <c r="D138" s="62">
        <f ca="1">INDEX(OFFSET('Raw data BH'!$G$4,0,(COLUMN('Data BH'!D$4)-COLUMN('Data BH'!$B$4))*7,500,1),MATCH($A138,OFFSET('Raw data BH'!$B$4,0,(COLUMN('Data BH'!D$4)-COLUMN('Data BH'!$B$4))*7,500,1),0))</f>
        <v>9.5019539999999996</v>
      </c>
      <c r="E138" s="62">
        <f ca="1">INDEX(OFFSET('Raw data BH'!$G$4,0,(COLUMN('Data BH'!E$4)-COLUMN('Data BH'!$B$4))*7,500,1),MATCH($A138,OFFSET('Raw data BH'!$B$4,0,(COLUMN('Data BH'!E$4)-COLUMN('Data BH'!$B$4))*7,500,1),0))</f>
        <v>10.815676</v>
      </c>
      <c r="F138" s="62" t="e">
        <f ca="1">INDEX(OFFSET('Raw data BH'!$G$4,0,(COLUMN('Data BH'!F$4)-COLUMN('Data BH'!$B$4))*7,500,1),MATCH($A138,OFFSET('Raw data BH'!$B$4,0,(COLUMN('Data BH'!F$4)-COLUMN('Data BH'!$B$4))*7,500,1),0))</f>
        <v>#N/A</v>
      </c>
      <c r="G138" s="62">
        <f ca="1">INDEX(OFFSET('Raw data BH'!$G$4,0,(COLUMN('Data BH'!G$4)-COLUMN('Data BH'!$B$4))*7,500,1),MATCH($A138,OFFSET('Raw data BH'!$B$4,0,(COLUMN('Data BH'!G$4)-COLUMN('Data BH'!$B$4))*7,500,1),0))</f>
        <v>7.2212069999999997</v>
      </c>
      <c r="H138" s="62">
        <f ca="1">INDEX(OFFSET('Raw data BH'!$G$4,0,(COLUMN('Data BH'!H$4)-COLUMN('Data BH'!$B$4))*7,500,1),MATCH($A138,OFFSET('Raw data BH'!$B$4,0,(COLUMN('Data BH'!H$4)-COLUMN('Data BH'!$B$4))*7,500,1),0))</f>
        <v>9.8965979999999991</v>
      </c>
      <c r="I138" s="62">
        <f ca="1">INDEX(OFFSET('Raw data BH'!$G$4,0,(COLUMN('Data BH'!I$4)-COLUMN('Data BH'!$B$4))*7,500,1),MATCH($A138,OFFSET('Raw data BH'!$B$4,0,(COLUMN('Data BH'!I$4)-COLUMN('Data BH'!$B$4))*7,500,1),0))</f>
        <v>3.3245849999999999</v>
      </c>
      <c r="J138" s="62" t="e">
        <f ca="1">INDEX(OFFSET('Raw data BH'!$G$4,0,(COLUMN('Data BH'!J$4)-COLUMN('Data BH'!$B$4))*7,500,1),MATCH($A138,OFFSET('Raw data BH'!$B$4,0,(COLUMN('Data BH'!J$4)-COLUMN('Data BH'!$B$4))*7,500,1),0))</f>
        <v>#N/A</v>
      </c>
      <c r="K138" s="62">
        <f ca="1">INDEX(OFFSET('Raw data BH'!$G$4,0,(COLUMN('Data BH'!K$4)-COLUMN('Data BH'!$B$4))*7,500,1),MATCH($A138,OFFSET('Raw data BH'!$B$4,0,(COLUMN('Data BH'!K$4)-COLUMN('Data BH'!$B$4))*7,500,1),0))</f>
        <v>5.9</v>
      </c>
      <c r="L138" s="62" t="e">
        <f ca="1">INDEX(OFFSET('Raw data BH'!$G$4,0,(COLUMN('Data BH'!L$4)-COLUMN('Data BH'!$B$4))*7,500,1),MATCH($A138,OFFSET('Raw data BH'!$B$4,0,(COLUMN('Data BH'!L$4)-COLUMN('Data BH'!$B$4))*7,500,1),0))</f>
        <v>#N/A</v>
      </c>
      <c r="M138" s="62">
        <f ca="1">INDEX(OFFSET('Raw data BH'!$G$4,0,(COLUMN('Data BH'!M$4)-COLUMN('Data BH'!$B$4))*7,500,1),MATCH($A138,OFFSET('Raw data BH'!$B$4,0,(COLUMN('Data BH'!M$4)-COLUMN('Data BH'!$B$4))*7,500,1),0))</f>
        <v>7.9286219999999998</v>
      </c>
      <c r="N138" s="62" t="e">
        <f ca="1">INDEX(OFFSET('Raw data BH'!$G$4,0,(COLUMN('Data BH'!N$4)-COLUMN('Data BH'!$B$4))*7,500,1),MATCH($A138,OFFSET('Raw data BH'!$B$4,0,(COLUMN('Data BH'!N$4)-COLUMN('Data BH'!$B$4))*7,500,1),0))</f>
        <v>#N/A</v>
      </c>
      <c r="O138" s="62" t="e">
        <f ca="1">INDEX(OFFSET('Raw data BH'!$G$4,0,(COLUMN('Data BH'!O$4)-COLUMN('Data BH'!$B$4))*7,500,1),MATCH($A138,OFFSET('Raw data BH'!$B$4,0,(COLUMN('Data BH'!O$4)-COLUMN('Data BH'!$B$4))*7,500,1),0))</f>
        <v>#N/A</v>
      </c>
      <c r="P138" s="62">
        <v>40.383457</v>
      </c>
      <c r="R138" s="60">
        <f t="shared" ca="1" si="32"/>
        <v>-4.5262309226439257E-3</v>
      </c>
      <c r="S138" s="60">
        <f t="shared" ca="1" si="33"/>
        <v>5.5456153496038496E-2</v>
      </c>
      <c r="T138" s="60">
        <f t="shared" ca="1" si="34"/>
        <v>2.7190258361271535E-3</v>
      </c>
      <c r="U138" s="60">
        <f t="shared" ca="1" si="35"/>
        <v>7.1310763618044337E-2</v>
      </c>
      <c r="V138" s="60" t="str">
        <f t="shared" ca="1" si="36"/>
        <v/>
      </c>
      <c r="W138" s="60">
        <f t="shared" ca="1" si="37"/>
        <v>-2.7210385824432803E-2</v>
      </c>
      <c r="X138" s="60">
        <f t="shared" ca="1" si="38"/>
        <v>-3.0141509836128844E-2</v>
      </c>
      <c r="Y138" s="60">
        <f t="shared" ca="1" si="39"/>
        <v>7.9998180825904264E-3</v>
      </c>
      <c r="Z138" s="60" t="str">
        <f t="shared" ca="1" si="40"/>
        <v/>
      </c>
      <c r="AA138" s="60">
        <f t="shared" ca="1" si="41"/>
        <v>6.3063063063063085E-2</v>
      </c>
      <c r="AB138" s="60" t="str">
        <f t="shared" ca="1" si="42"/>
        <v/>
      </c>
      <c r="AC138" s="60">
        <f t="shared" ca="1" si="43"/>
        <v>2.088359505157511E-2</v>
      </c>
      <c r="AD138" s="60" t="str">
        <f t="shared" ca="1" si="44"/>
        <v/>
      </c>
      <c r="AE138" s="60" t="str">
        <f t="shared" ca="1" si="45"/>
        <v/>
      </c>
      <c r="AF138" s="60">
        <f t="shared" si="46"/>
        <v>3.1901099387832144E-3</v>
      </c>
      <c r="AG138" s="61">
        <v>5.0300000000000004E-2</v>
      </c>
    </row>
    <row r="139" spans="1:33" ht="16" hidden="1" outlineLevel="1" x14ac:dyDescent="0.2">
      <c r="A139" s="74">
        <v>35125</v>
      </c>
      <c r="B139" s="62">
        <f ca="1">INDEX(OFFSET('Raw data BH'!$G$4,0,(COLUMN('Data BH'!B$4)-COLUMN('Data BH'!$B$4))*7,500,1),MATCH($A139,OFFSET('Raw data BH'!$B$4,0,(COLUMN('Data BH'!B$4)-COLUMN('Data BH'!$B$4))*7,500,1),0))</f>
        <v>0.188584</v>
      </c>
      <c r="C139" s="62">
        <f ca="1">INDEX(OFFSET('Raw data BH'!$G$4,0,(COLUMN('Data BH'!C$4)-COLUMN('Data BH'!$B$4))*7,500,1),MATCH($A139,OFFSET('Raw data BH'!$B$4,0,(COLUMN('Data BH'!C$4)-COLUMN('Data BH'!$B$4))*7,500,1),0))</f>
        <v>10.427689000000001</v>
      </c>
      <c r="D139" s="62">
        <f ca="1">INDEX(OFFSET('Raw data BH'!$G$4,0,(COLUMN('Data BH'!D$4)-COLUMN('Data BH'!$B$4))*7,500,1),MATCH($A139,OFFSET('Raw data BH'!$B$4,0,(COLUMN('Data BH'!D$4)-COLUMN('Data BH'!$B$4))*7,500,1),0))</f>
        <v>10.226899</v>
      </c>
      <c r="E139" s="62">
        <f ca="1">INDEX(OFFSET('Raw data BH'!$G$4,0,(COLUMN('Data BH'!E$4)-COLUMN('Data BH'!$B$4))*7,500,1),MATCH($A139,OFFSET('Raw data BH'!$B$4,0,(COLUMN('Data BH'!E$4)-COLUMN('Data BH'!$B$4))*7,500,1),0))</f>
        <v>11.083555</v>
      </c>
      <c r="F139" s="62" t="e">
        <f ca="1">INDEX(OFFSET('Raw data BH'!$G$4,0,(COLUMN('Data BH'!F$4)-COLUMN('Data BH'!$B$4))*7,500,1),MATCH($A139,OFFSET('Raw data BH'!$B$4,0,(COLUMN('Data BH'!F$4)-COLUMN('Data BH'!$B$4))*7,500,1),0))</f>
        <v>#N/A</v>
      </c>
      <c r="G139" s="62">
        <f ca="1">INDEX(OFFSET('Raw data BH'!$G$4,0,(COLUMN('Data BH'!G$4)-COLUMN('Data BH'!$B$4))*7,500,1),MATCH($A139,OFFSET('Raw data BH'!$B$4,0,(COLUMN('Data BH'!G$4)-COLUMN('Data BH'!$B$4))*7,500,1),0))</f>
        <v>6.9182170000000003</v>
      </c>
      <c r="H139" s="62">
        <f ca="1">INDEX(OFFSET('Raw data BH'!$G$4,0,(COLUMN('Data BH'!H$4)-COLUMN('Data BH'!$B$4))*7,500,1),MATCH($A139,OFFSET('Raw data BH'!$B$4,0,(COLUMN('Data BH'!H$4)-COLUMN('Data BH'!$B$4))*7,500,1),0))</f>
        <v>9.2605249999999995</v>
      </c>
      <c r="I139" s="62">
        <f ca="1">INDEX(OFFSET('Raw data BH'!$G$4,0,(COLUMN('Data BH'!I$4)-COLUMN('Data BH'!$B$4))*7,500,1),MATCH($A139,OFFSET('Raw data BH'!$B$4,0,(COLUMN('Data BH'!I$4)-COLUMN('Data BH'!$B$4))*7,500,1),0))</f>
        <v>3.403743</v>
      </c>
      <c r="J139" s="62" t="e">
        <f ca="1">INDEX(OFFSET('Raw data BH'!$G$4,0,(COLUMN('Data BH'!J$4)-COLUMN('Data BH'!$B$4))*7,500,1),MATCH($A139,OFFSET('Raw data BH'!$B$4,0,(COLUMN('Data BH'!J$4)-COLUMN('Data BH'!$B$4))*7,500,1),0))</f>
        <v>#N/A</v>
      </c>
      <c r="K139" s="62">
        <f ca="1">INDEX(OFFSET('Raw data BH'!$G$4,0,(COLUMN('Data BH'!K$4)-COLUMN('Data BH'!$B$4))*7,500,1),MATCH($A139,OFFSET('Raw data BH'!$B$4,0,(COLUMN('Data BH'!K$4)-COLUMN('Data BH'!$B$4))*7,500,1),0))</f>
        <v>6.2249999999999996</v>
      </c>
      <c r="L139" s="62" t="e">
        <f ca="1">INDEX(OFFSET('Raw data BH'!$G$4,0,(COLUMN('Data BH'!L$4)-COLUMN('Data BH'!$B$4))*7,500,1),MATCH($A139,OFFSET('Raw data BH'!$B$4,0,(COLUMN('Data BH'!L$4)-COLUMN('Data BH'!$B$4))*7,500,1),0))</f>
        <v>#N/A</v>
      </c>
      <c r="M139" s="62">
        <f ca="1">INDEX(OFFSET('Raw data BH'!$G$4,0,(COLUMN('Data BH'!M$4)-COLUMN('Data BH'!$B$4))*7,500,1),MATCH($A139,OFFSET('Raw data BH'!$B$4,0,(COLUMN('Data BH'!M$4)-COLUMN('Data BH'!$B$4))*7,500,1),0))</f>
        <v>7.8713090000000001</v>
      </c>
      <c r="N139" s="62" t="e">
        <f ca="1">INDEX(OFFSET('Raw data BH'!$G$4,0,(COLUMN('Data BH'!N$4)-COLUMN('Data BH'!$B$4))*7,500,1),MATCH($A139,OFFSET('Raw data BH'!$B$4,0,(COLUMN('Data BH'!N$4)-COLUMN('Data BH'!$B$4))*7,500,1),0))</f>
        <v>#N/A</v>
      </c>
      <c r="O139" s="62" t="e">
        <f ca="1">INDEX(OFFSET('Raw data BH'!$G$4,0,(COLUMN('Data BH'!O$4)-COLUMN('Data BH'!$B$4))*7,500,1),MATCH($A139,OFFSET('Raw data BH'!$B$4,0,(COLUMN('Data BH'!O$4)-COLUMN('Data BH'!$B$4))*7,500,1),0))</f>
        <v>#N/A</v>
      </c>
      <c r="P139" s="62">
        <v>40.897125000000003</v>
      </c>
      <c r="R139" s="60">
        <f t="shared" ca="1" si="32"/>
        <v>-0.10681690087478746</v>
      </c>
      <c r="S139" s="60">
        <f t="shared" ca="1" si="33"/>
        <v>9.4908209977486058E-2</v>
      </c>
      <c r="T139" s="60">
        <f t="shared" ca="1" si="34"/>
        <v>7.6294307465601285E-2</v>
      </c>
      <c r="U139" s="60">
        <f t="shared" ca="1" si="35"/>
        <v>2.4767661309381017E-2</v>
      </c>
      <c r="V139" s="60" t="str">
        <f t="shared" ca="1" si="36"/>
        <v/>
      </c>
      <c r="W139" s="60">
        <f t="shared" ca="1" si="37"/>
        <v>-4.1958359592793704E-2</v>
      </c>
      <c r="X139" s="60">
        <f t="shared" ca="1" si="38"/>
        <v>-6.4271884136346658E-2</v>
      </c>
      <c r="Y139" s="60">
        <f t="shared" ca="1" si="39"/>
        <v>2.3809889053821864E-2</v>
      </c>
      <c r="Z139" s="60" t="str">
        <f t="shared" ca="1" si="40"/>
        <v/>
      </c>
      <c r="AA139" s="60">
        <f t="shared" ca="1" si="41"/>
        <v>5.5084745762711718E-2</v>
      </c>
      <c r="AB139" s="60" t="str">
        <f t="shared" ca="1" si="42"/>
        <v/>
      </c>
      <c r="AC139" s="60">
        <f t="shared" ca="1" si="43"/>
        <v>-7.228620559789567E-3</v>
      </c>
      <c r="AD139" s="60" t="str">
        <f t="shared" ca="1" si="44"/>
        <v/>
      </c>
      <c r="AE139" s="60" t="str">
        <f t="shared" ca="1" si="45"/>
        <v/>
      </c>
      <c r="AF139" s="60">
        <f t="shared" si="46"/>
        <v>1.2719762946495683E-2</v>
      </c>
      <c r="AG139" s="61">
        <v>5.6600000000000004E-2</v>
      </c>
    </row>
    <row r="140" spans="1:33" ht="16" hidden="1" outlineLevel="1" x14ac:dyDescent="0.2">
      <c r="A140" s="74">
        <v>35156</v>
      </c>
      <c r="B140" s="62">
        <f ca="1">INDEX(OFFSET('Raw data BH'!$G$4,0,(COLUMN('Data BH'!B$4)-COLUMN('Data BH'!$B$4))*7,500,1),MATCH($A140,OFFSET('Raw data BH'!$B$4,0,(COLUMN('Data BH'!B$4)-COLUMN('Data BH'!$B$4))*7,500,1),0))</f>
        <v>0.187144</v>
      </c>
      <c r="C140" s="62">
        <f ca="1">INDEX(OFFSET('Raw data BH'!$G$4,0,(COLUMN('Data BH'!C$4)-COLUMN('Data BH'!$B$4))*7,500,1),MATCH($A140,OFFSET('Raw data BH'!$B$4,0,(COLUMN('Data BH'!C$4)-COLUMN('Data BH'!$B$4))*7,500,1),0))</f>
        <v>10.395153000000001</v>
      </c>
      <c r="D140" s="62">
        <f ca="1">INDEX(OFFSET('Raw data BH'!$G$4,0,(COLUMN('Data BH'!D$4)-COLUMN('Data BH'!$B$4))*7,500,1),MATCH($A140,OFFSET('Raw data BH'!$B$4,0,(COLUMN('Data BH'!D$4)-COLUMN('Data BH'!$B$4))*7,500,1),0))</f>
        <v>10.045665</v>
      </c>
      <c r="E140" s="62">
        <f ca="1">INDEX(OFFSET('Raw data BH'!$G$4,0,(COLUMN('Data BH'!E$4)-COLUMN('Data BH'!$B$4))*7,500,1),MATCH($A140,OFFSET('Raw data BH'!$B$4,0,(COLUMN('Data BH'!E$4)-COLUMN('Data BH'!$B$4))*7,500,1),0))</f>
        <v>10.949824</v>
      </c>
      <c r="F140" s="62" t="e">
        <f ca="1">INDEX(OFFSET('Raw data BH'!$G$4,0,(COLUMN('Data BH'!F$4)-COLUMN('Data BH'!$B$4))*7,500,1),MATCH($A140,OFFSET('Raw data BH'!$B$4,0,(COLUMN('Data BH'!F$4)-COLUMN('Data BH'!$B$4))*7,500,1),0))</f>
        <v>#N/A</v>
      </c>
      <c r="G140" s="62">
        <f ca="1">INDEX(OFFSET('Raw data BH'!$G$4,0,(COLUMN('Data BH'!G$4)-COLUMN('Data BH'!$B$4))*7,500,1),MATCH($A140,OFFSET('Raw data BH'!$B$4,0,(COLUMN('Data BH'!G$4)-COLUMN('Data BH'!$B$4))*7,500,1),0))</f>
        <v>6.9687159999999997</v>
      </c>
      <c r="H140" s="62">
        <f ca="1">INDEX(OFFSET('Raw data BH'!$G$4,0,(COLUMN('Data BH'!H$4)-COLUMN('Data BH'!$B$4))*7,500,1),MATCH($A140,OFFSET('Raw data BH'!$B$4,0,(COLUMN('Data BH'!H$4)-COLUMN('Data BH'!$B$4))*7,500,1),0))</f>
        <v>9.7282229999999998</v>
      </c>
      <c r="I140" s="62">
        <f ca="1">INDEX(OFFSET('Raw data BH'!$G$4,0,(COLUMN('Data BH'!I$4)-COLUMN('Data BH'!$B$4))*7,500,1),MATCH($A140,OFFSET('Raw data BH'!$B$4,0,(COLUMN('Data BH'!I$4)-COLUMN('Data BH'!$B$4))*7,500,1),0))</f>
        <v>3.5015719999999999</v>
      </c>
      <c r="J140" s="62" t="e">
        <f ca="1">INDEX(OFFSET('Raw data BH'!$G$4,0,(COLUMN('Data BH'!J$4)-COLUMN('Data BH'!$B$4))*7,500,1),MATCH($A140,OFFSET('Raw data BH'!$B$4,0,(COLUMN('Data BH'!J$4)-COLUMN('Data BH'!$B$4))*7,500,1),0))</f>
        <v>#N/A</v>
      </c>
      <c r="K140" s="62">
        <f ca="1">INDEX(OFFSET('Raw data BH'!$G$4,0,(COLUMN('Data BH'!K$4)-COLUMN('Data BH'!$B$4))*7,500,1),MATCH($A140,OFFSET('Raw data BH'!$B$4,0,(COLUMN('Data BH'!K$4)-COLUMN('Data BH'!$B$4))*7,500,1),0))</f>
        <v>7.65</v>
      </c>
      <c r="L140" s="62" t="e">
        <f ca="1">INDEX(OFFSET('Raw data BH'!$G$4,0,(COLUMN('Data BH'!L$4)-COLUMN('Data BH'!$B$4))*7,500,1),MATCH($A140,OFFSET('Raw data BH'!$B$4,0,(COLUMN('Data BH'!L$4)-COLUMN('Data BH'!$B$4))*7,500,1),0))</f>
        <v>#N/A</v>
      </c>
      <c r="M140" s="62">
        <f ca="1">INDEX(OFFSET('Raw data BH'!$G$4,0,(COLUMN('Data BH'!M$4)-COLUMN('Data BH'!$B$4))*7,500,1),MATCH($A140,OFFSET('Raw data BH'!$B$4,0,(COLUMN('Data BH'!M$4)-COLUMN('Data BH'!$B$4))*7,500,1),0))</f>
        <v>7.431889</v>
      </c>
      <c r="N140" s="62" t="e">
        <f ca="1">INDEX(OFFSET('Raw data BH'!$G$4,0,(COLUMN('Data BH'!N$4)-COLUMN('Data BH'!$B$4))*7,500,1),MATCH($A140,OFFSET('Raw data BH'!$B$4,0,(COLUMN('Data BH'!N$4)-COLUMN('Data BH'!$B$4))*7,500,1),0))</f>
        <v>#N/A</v>
      </c>
      <c r="O140" s="62" t="e">
        <f ca="1">INDEX(OFFSET('Raw data BH'!$G$4,0,(COLUMN('Data BH'!O$4)-COLUMN('Data BH'!$B$4))*7,500,1),MATCH($A140,OFFSET('Raw data BH'!$B$4,0,(COLUMN('Data BH'!O$4)-COLUMN('Data BH'!$B$4))*7,500,1),0))</f>
        <v>#N/A</v>
      </c>
      <c r="P140" s="62">
        <v>41.525272000000001</v>
      </c>
      <c r="R140" s="60">
        <f t="shared" ca="1" si="32"/>
        <v>-7.6358545793916432E-3</v>
      </c>
      <c r="S140" s="60">
        <f t="shared" ca="1" si="33"/>
        <v>-3.1201544273137261E-3</v>
      </c>
      <c r="T140" s="60">
        <f t="shared" ca="1" si="34"/>
        <v>-1.7721305353656125E-2</v>
      </c>
      <c r="U140" s="60">
        <f t="shared" ca="1" si="35"/>
        <v>-1.2065713572946724E-2</v>
      </c>
      <c r="V140" s="60" t="str">
        <f t="shared" ca="1" si="36"/>
        <v/>
      </c>
      <c r="W140" s="60">
        <f t="shared" ca="1" si="37"/>
        <v>7.2994241146235872E-3</v>
      </c>
      <c r="X140" s="60">
        <f t="shared" ca="1" si="38"/>
        <v>5.0504480037578903E-2</v>
      </c>
      <c r="Y140" s="60">
        <f t="shared" ca="1" si="39"/>
        <v>2.8741594180289098E-2</v>
      </c>
      <c r="Z140" s="60" t="str">
        <f t="shared" ca="1" si="40"/>
        <v/>
      </c>
      <c r="AA140" s="60">
        <f t="shared" ca="1" si="41"/>
        <v>0.22891566265060259</v>
      </c>
      <c r="AB140" s="60" t="str">
        <f t="shared" ca="1" si="42"/>
        <v/>
      </c>
      <c r="AC140" s="60">
        <f t="shared" ca="1" si="43"/>
        <v>-5.5825530416859559E-2</v>
      </c>
      <c r="AD140" s="60" t="str">
        <f t="shared" ca="1" si="44"/>
        <v/>
      </c>
      <c r="AE140" s="60" t="str">
        <f t="shared" ca="1" si="45"/>
        <v/>
      </c>
      <c r="AF140" s="60">
        <f t="shared" si="46"/>
        <v>1.5359197009569669E-2</v>
      </c>
      <c r="AG140" s="61">
        <v>5.96E-2</v>
      </c>
    </row>
    <row r="141" spans="1:33" ht="16" hidden="1" outlineLevel="1" x14ac:dyDescent="0.2">
      <c r="A141" s="74">
        <v>35186</v>
      </c>
      <c r="B141" s="62">
        <f ca="1">INDEX(OFFSET('Raw data BH'!$G$4,0,(COLUMN('Data BH'!B$4)-COLUMN('Data BH'!$B$4))*7,500,1),MATCH($A141,OFFSET('Raw data BH'!$B$4,0,(COLUMN('Data BH'!B$4)-COLUMN('Data BH'!$B$4))*7,500,1),0))</f>
        <v>0.20058000000000001</v>
      </c>
      <c r="C141" s="62">
        <f ca="1">INDEX(OFFSET('Raw data BH'!$G$4,0,(COLUMN('Data BH'!C$4)-COLUMN('Data BH'!$B$4))*7,500,1),MATCH($A141,OFFSET('Raw data BH'!$B$4,0,(COLUMN('Data BH'!C$4)-COLUMN('Data BH'!$B$4))*7,500,1),0))</f>
        <v>10.557833</v>
      </c>
      <c r="D141" s="62">
        <f ca="1">INDEX(OFFSET('Raw data BH'!$G$4,0,(COLUMN('Data BH'!D$4)-COLUMN('Data BH'!$B$4))*7,500,1),MATCH($A141,OFFSET('Raw data BH'!$B$4,0,(COLUMN('Data BH'!D$4)-COLUMN('Data BH'!$B$4))*7,500,1),0))</f>
        <v>9.5186820000000001</v>
      </c>
      <c r="E141" s="62">
        <f ca="1">INDEX(OFFSET('Raw data BH'!$G$4,0,(COLUMN('Data BH'!E$4)-COLUMN('Data BH'!$B$4))*7,500,1),MATCH($A141,OFFSET('Raw data BH'!$B$4,0,(COLUMN('Data BH'!E$4)-COLUMN('Data BH'!$B$4))*7,500,1),0))</f>
        <v>12.360531999999999</v>
      </c>
      <c r="F141" s="62" t="e">
        <f ca="1">INDEX(OFFSET('Raw data BH'!$G$4,0,(COLUMN('Data BH'!F$4)-COLUMN('Data BH'!$B$4))*7,500,1),MATCH($A141,OFFSET('Raw data BH'!$B$4,0,(COLUMN('Data BH'!F$4)-COLUMN('Data BH'!$B$4))*7,500,1),0))</f>
        <v>#N/A</v>
      </c>
      <c r="G141" s="62">
        <f ca="1">INDEX(OFFSET('Raw data BH'!$G$4,0,(COLUMN('Data BH'!G$4)-COLUMN('Data BH'!$B$4))*7,500,1),MATCH($A141,OFFSET('Raw data BH'!$B$4,0,(COLUMN('Data BH'!G$4)-COLUMN('Data BH'!$B$4))*7,500,1),0))</f>
        <v>7.3221980000000002</v>
      </c>
      <c r="H141" s="62">
        <f ca="1">INDEX(OFFSET('Raw data BH'!$G$4,0,(COLUMN('Data BH'!H$4)-COLUMN('Data BH'!$B$4))*7,500,1),MATCH($A141,OFFSET('Raw data BH'!$B$4,0,(COLUMN('Data BH'!H$4)-COLUMN('Data BH'!$B$4))*7,500,1),0))</f>
        <v>9.4450339999999997</v>
      </c>
      <c r="I141" s="62">
        <f ca="1">INDEX(OFFSET('Raw data BH'!$G$4,0,(COLUMN('Data BH'!I$4)-COLUMN('Data BH'!$B$4))*7,500,1),MATCH($A141,OFFSET('Raw data BH'!$B$4,0,(COLUMN('Data BH'!I$4)-COLUMN('Data BH'!$B$4))*7,500,1),0))</f>
        <v>3.6942560000000002</v>
      </c>
      <c r="J141" s="62" t="e">
        <f ca="1">INDEX(OFFSET('Raw data BH'!$G$4,0,(COLUMN('Data BH'!J$4)-COLUMN('Data BH'!$B$4))*7,500,1),MATCH($A141,OFFSET('Raw data BH'!$B$4,0,(COLUMN('Data BH'!J$4)-COLUMN('Data BH'!$B$4))*7,500,1),0))</f>
        <v>#N/A</v>
      </c>
      <c r="K141" s="62">
        <f ca="1">INDEX(OFFSET('Raw data BH'!$G$4,0,(COLUMN('Data BH'!K$4)-COLUMN('Data BH'!$B$4))*7,500,1),MATCH($A141,OFFSET('Raw data BH'!$B$4,0,(COLUMN('Data BH'!K$4)-COLUMN('Data BH'!$B$4))*7,500,1),0))</f>
        <v>8.25</v>
      </c>
      <c r="L141" s="62" t="e">
        <f ca="1">INDEX(OFFSET('Raw data BH'!$G$4,0,(COLUMN('Data BH'!L$4)-COLUMN('Data BH'!$B$4))*7,500,1),MATCH($A141,OFFSET('Raw data BH'!$B$4,0,(COLUMN('Data BH'!L$4)-COLUMN('Data BH'!$B$4))*7,500,1),0))</f>
        <v>#N/A</v>
      </c>
      <c r="M141" s="62">
        <f ca="1">INDEX(OFFSET('Raw data BH'!$G$4,0,(COLUMN('Data BH'!M$4)-COLUMN('Data BH'!$B$4))*7,500,1),MATCH($A141,OFFSET('Raw data BH'!$B$4,0,(COLUMN('Data BH'!M$4)-COLUMN('Data BH'!$B$4))*7,500,1),0))</f>
        <v>7.9966799999999996</v>
      </c>
      <c r="N141" s="62" t="e">
        <f ca="1">INDEX(OFFSET('Raw data BH'!$G$4,0,(COLUMN('Data BH'!N$4)-COLUMN('Data BH'!$B$4))*7,500,1),MATCH($A141,OFFSET('Raw data BH'!$B$4,0,(COLUMN('Data BH'!N$4)-COLUMN('Data BH'!$B$4))*7,500,1),0))</f>
        <v>#N/A</v>
      </c>
      <c r="O141" s="62" t="e">
        <f ca="1">INDEX(OFFSET('Raw data BH'!$G$4,0,(COLUMN('Data BH'!O$4)-COLUMN('Data BH'!$B$4))*7,500,1),MATCH($A141,OFFSET('Raw data BH'!$B$4,0,(COLUMN('Data BH'!O$4)-COLUMN('Data BH'!$B$4))*7,500,1),0))</f>
        <v>#N/A</v>
      </c>
      <c r="P141" s="62">
        <v>42.467914999999998</v>
      </c>
      <c r="R141" s="60">
        <f t="shared" ca="1" si="32"/>
        <v>7.1794981404693647E-2</v>
      </c>
      <c r="S141" s="60">
        <f t="shared" ca="1" si="33"/>
        <v>1.5649601309379424E-2</v>
      </c>
      <c r="T141" s="60">
        <f t="shared" ca="1" si="34"/>
        <v>-5.2458747131225225E-2</v>
      </c>
      <c r="U141" s="60">
        <f t="shared" ca="1" si="35"/>
        <v>0.12883385157606186</v>
      </c>
      <c r="V141" s="60" t="str">
        <f t="shared" ca="1" si="36"/>
        <v/>
      </c>
      <c r="W141" s="60">
        <f t="shared" ca="1" si="37"/>
        <v>5.0724121918585885E-2</v>
      </c>
      <c r="X141" s="60">
        <f t="shared" ca="1" si="38"/>
        <v>-2.9110044044015071E-2</v>
      </c>
      <c r="Y141" s="60">
        <f t="shared" ca="1" si="39"/>
        <v>5.5027856060078317E-2</v>
      </c>
      <c r="Z141" s="60" t="str">
        <f t="shared" ca="1" si="40"/>
        <v/>
      </c>
      <c r="AA141" s="60">
        <f t="shared" ca="1" si="41"/>
        <v>7.8431372549019551E-2</v>
      </c>
      <c r="AB141" s="60" t="str">
        <f t="shared" ca="1" si="42"/>
        <v/>
      </c>
      <c r="AC141" s="60">
        <f t="shared" ca="1" si="43"/>
        <v>7.5995618341447191E-2</v>
      </c>
      <c r="AD141" s="60" t="str">
        <f t="shared" ca="1" si="44"/>
        <v/>
      </c>
      <c r="AE141" s="60" t="str">
        <f t="shared" ca="1" si="45"/>
        <v/>
      </c>
      <c r="AF141" s="60">
        <f t="shared" si="46"/>
        <v>2.2700465393700409E-2</v>
      </c>
      <c r="AG141" s="61">
        <v>6.0999999999999999E-2</v>
      </c>
    </row>
    <row r="142" spans="1:33" ht="16" hidden="1" outlineLevel="1" x14ac:dyDescent="0.2">
      <c r="A142" s="74">
        <v>35217</v>
      </c>
      <c r="B142" s="62">
        <f ca="1">INDEX(OFFSET('Raw data BH'!$G$4,0,(COLUMN('Data BH'!B$4)-COLUMN('Data BH'!$B$4))*7,500,1),MATCH($A142,OFFSET('Raw data BH'!$B$4,0,(COLUMN('Data BH'!B$4)-COLUMN('Data BH'!$B$4))*7,500,1),0))</f>
        <v>0.16123199999999999</v>
      </c>
      <c r="C142" s="62">
        <f ca="1">INDEX(OFFSET('Raw data BH'!$G$4,0,(COLUMN('Data BH'!C$4)-COLUMN('Data BH'!$B$4))*7,500,1),MATCH($A142,OFFSET('Raw data BH'!$B$4,0,(COLUMN('Data BH'!C$4)-COLUMN('Data BH'!$B$4))*7,500,1),0))</f>
        <v>10.753047</v>
      </c>
      <c r="D142" s="62">
        <f ca="1">INDEX(OFFSET('Raw data BH'!$G$4,0,(COLUMN('Data BH'!D$4)-COLUMN('Data BH'!$B$4))*7,500,1),MATCH($A142,OFFSET('Raw data BH'!$B$4,0,(COLUMN('Data BH'!D$4)-COLUMN('Data BH'!$B$4))*7,500,1),0))</f>
        <v>9.2846159999999998</v>
      </c>
      <c r="E142" s="62">
        <f ca="1">INDEX(OFFSET('Raw data BH'!$G$4,0,(COLUMN('Data BH'!E$4)-COLUMN('Data BH'!$B$4))*7,500,1),MATCH($A142,OFFSET('Raw data BH'!$B$4,0,(COLUMN('Data BH'!E$4)-COLUMN('Data BH'!$B$4))*7,500,1),0))</f>
        <v>13.166655</v>
      </c>
      <c r="F142" s="62" t="e">
        <f ca="1">INDEX(OFFSET('Raw data BH'!$G$4,0,(COLUMN('Data BH'!F$4)-COLUMN('Data BH'!$B$4))*7,500,1),MATCH($A142,OFFSET('Raw data BH'!$B$4,0,(COLUMN('Data BH'!F$4)-COLUMN('Data BH'!$B$4))*7,500,1),0))</f>
        <v>#N/A</v>
      </c>
      <c r="G142" s="62">
        <f ca="1">INDEX(OFFSET('Raw data BH'!$G$4,0,(COLUMN('Data BH'!G$4)-COLUMN('Data BH'!$B$4))*7,500,1),MATCH($A142,OFFSET('Raw data BH'!$B$4,0,(COLUMN('Data BH'!G$4)-COLUMN('Data BH'!$B$4))*7,500,1),0))</f>
        <v>7.120209</v>
      </c>
      <c r="H142" s="62">
        <f ca="1">INDEX(OFFSET('Raw data BH'!$G$4,0,(COLUMN('Data BH'!H$4)-COLUMN('Data BH'!$B$4))*7,500,1),MATCH($A142,OFFSET('Raw data BH'!$B$4,0,(COLUMN('Data BH'!H$4)-COLUMN('Data BH'!$B$4))*7,500,1),0))</f>
        <v>9.6532440000000008</v>
      </c>
      <c r="I142" s="62">
        <f ca="1">INDEX(OFFSET('Raw data BH'!$G$4,0,(COLUMN('Data BH'!I$4)-COLUMN('Data BH'!$B$4))*7,500,1),MATCH($A142,OFFSET('Raw data BH'!$B$4,0,(COLUMN('Data BH'!I$4)-COLUMN('Data BH'!$B$4))*7,500,1),0))</f>
        <v>3.581305</v>
      </c>
      <c r="J142" s="62" t="e">
        <f ca="1">INDEX(OFFSET('Raw data BH'!$G$4,0,(COLUMN('Data BH'!J$4)-COLUMN('Data BH'!$B$4))*7,500,1),MATCH($A142,OFFSET('Raw data BH'!$B$4,0,(COLUMN('Data BH'!J$4)-COLUMN('Data BH'!$B$4))*7,500,1),0))</f>
        <v>#N/A</v>
      </c>
      <c r="K142" s="62">
        <f ca="1">INDEX(OFFSET('Raw data BH'!$G$4,0,(COLUMN('Data BH'!K$4)-COLUMN('Data BH'!$B$4))*7,500,1),MATCH($A142,OFFSET('Raw data BH'!$B$4,0,(COLUMN('Data BH'!K$4)-COLUMN('Data BH'!$B$4))*7,500,1),0))</f>
        <v>8.4499999999999993</v>
      </c>
      <c r="L142" s="62" t="e">
        <f ca="1">INDEX(OFFSET('Raw data BH'!$G$4,0,(COLUMN('Data BH'!L$4)-COLUMN('Data BH'!$B$4))*7,500,1),MATCH($A142,OFFSET('Raw data BH'!$B$4,0,(COLUMN('Data BH'!L$4)-COLUMN('Data BH'!$B$4))*7,500,1),0))</f>
        <v>#N/A</v>
      </c>
      <c r="M142" s="62">
        <f ca="1">INDEX(OFFSET('Raw data BH'!$G$4,0,(COLUMN('Data BH'!M$4)-COLUMN('Data BH'!$B$4))*7,500,1),MATCH($A142,OFFSET('Raw data BH'!$B$4,0,(COLUMN('Data BH'!M$4)-COLUMN('Data BH'!$B$4))*7,500,1),0))</f>
        <v>7.9003360000000002</v>
      </c>
      <c r="N142" s="62" t="e">
        <f ca="1">INDEX(OFFSET('Raw data BH'!$G$4,0,(COLUMN('Data BH'!N$4)-COLUMN('Data BH'!$B$4))*7,500,1),MATCH($A142,OFFSET('Raw data BH'!$B$4,0,(COLUMN('Data BH'!N$4)-COLUMN('Data BH'!$B$4))*7,500,1),0))</f>
        <v>#N/A</v>
      </c>
      <c r="O142" s="62" t="e">
        <f ca="1">INDEX(OFFSET('Raw data BH'!$G$4,0,(COLUMN('Data BH'!O$4)-COLUMN('Data BH'!$B$4))*7,500,1),MATCH($A142,OFFSET('Raw data BH'!$B$4,0,(COLUMN('Data BH'!O$4)-COLUMN('Data BH'!$B$4))*7,500,1),0))</f>
        <v>#N/A</v>
      </c>
      <c r="P142" s="62">
        <v>42.616745000000002</v>
      </c>
      <c r="R142" s="60">
        <f t="shared" ca="1" si="32"/>
        <v>-0.19617110379898306</v>
      </c>
      <c r="S142" s="60">
        <f t="shared" ca="1" si="33"/>
        <v>1.8489968538051293E-2</v>
      </c>
      <c r="T142" s="60">
        <f t="shared" ca="1" si="34"/>
        <v>-2.4590169101142423E-2</v>
      </c>
      <c r="U142" s="60">
        <f t="shared" ca="1" si="35"/>
        <v>6.5217500347072521E-2</v>
      </c>
      <c r="V142" s="60" t="str">
        <f t="shared" ca="1" si="36"/>
        <v/>
      </c>
      <c r="W142" s="60">
        <f t="shared" ca="1" si="37"/>
        <v>-2.7585842393226812E-2</v>
      </c>
      <c r="X142" s="60">
        <f t="shared" ca="1" si="38"/>
        <v>2.2044388617341149E-2</v>
      </c>
      <c r="Y142" s="60">
        <f t="shared" ca="1" si="39"/>
        <v>-3.0574762550294343E-2</v>
      </c>
      <c r="Z142" s="60" t="str">
        <f t="shared" ca="1" si="40"/>
        <v/>
      </c>
      <c r="AA142" s="60">
        <f t="shared" ca="1" si="41"/>
        <v>2.4242424242424176E-2</v>
      </c>
      <c r="AB142" s="60" t="str">
        <f t="shared" ca="1" si="42"/>
        <v/>
      </c>
      <c r="AC142" s="60">
        <f t="shared" ca="1" si="43"/>
        <v>-1.2047999919966745E-2</v>
      </c>
      <c r="AD142" s="60" t="str">
        <f t="shared" ca="1" si="44"/>
        <v/>
      </c>
      <c r="AE142" s="60" t="str">
        <f t="shared" ca="1" si="45"/>
        <v/>
      </c>
      <c r="AF142" s="60">
        <f t="shared" si="46"/>
        <v>3.5045280654819599E-3</v>
      </c>
      <c r="AG142" s="61">
        <v>6.3E-2</v>
      </c>
    </row>
    <row r="143" spans="1:33" ht="16" hidden="1" outlineLevel="1" x14ac:dyDescent="0.2">
      <c r="A143" s="74">
        <v>35247</v>
      </c>
      <c r="B143" s="62">
        <f ca="1">INDEX(OFFSET('Raw data BH'!$G$4,0,(COLUMN('Data BH'!B$4)-COLUMN('Data BH'!$B$4))*7,500,1),MATCH($A143,OFFSET('Raw data BH'!$B$4,0,(COLUMN('Data BH'!B$4)-COLUMN('Data BH'!$B$4))*7,500,1),0))</f>
        <v>0.16891</v>
      </c>
      <c r="C143" s="62">
        <f ca="1">INDEX(OFFSET('Raw data BH'!$G$4,0,(COLUMN('Data BH'!C$4)-COLUMN('Data BH'!$B$4))*7,500,1),MATCH($A143,OFFSET('Raw data BH'!$B$4,0,(COLUMN('Data BH'!C$4)-COLUMN('Data BH'!$B$4))*7,500,1),0))</f>
        <v>11.270094</v>
      </c>
      <c r="D143" s="62">
        <f ca="1">INDEX(OFFSET('Raw data BH'!$G$4,0,(COLUMN('Data BH'!D$4)-COLUMN('Data BH'!$B$4))*7,500,1),MATCH($A143,OFFSET('Raw data BH'!$B$4,0,(COLUMN('Data BH'!D$4)-COLUMN('Data BH'!$B$4))*7,500,1),0))</f>
        <v>9.1025690000000008</v>
      </c>
      <c r="E143" s="62">
        <f ca="1">INDEX(OFFSET('Raw data BH'!$G$4,0,(COLUMN('Data BH'!E$4)-COLUMN('Data BH'!$B$4))*7,500,1),MATCH($A143,OFFSET('Raw data BH'!$B$4,0,(COLUMN('Data BH'!E$4)-COLUMN('Data BH'!$B$4))*7,500,1),0))</f>
        <v>12.629244</v>
      </c>
      <c r="F143" s="62" t="e">
        <f ca="1">INDEX(OFFSET('Raw data BH'!$G$4,0,(COLUMN('Data BH'!F$4)-COLUMN('Data BH'!$B$4))*7,500,1),MATCH($A143,OFFSET('Raw data BH'!$B$4,0,(COLUMN('Data BH'!F$4)-COLUMN('Data BH'!$B$4))*7,500,1),0))</f>
        <v>#N/A</v>
      </c>
      <c r="G143" s="62">
        <f ca="1">INDEX(OFFSET('Raw data BH'!$G$4,0,(COLUMN('Data BH'!G$4)-COLUMN('Data BH'!$B$4))*7,500,1),MATCH($A143,OFFSET('Raw data BH'!$B$4,0,(COLUMN('Data BH'!G$4)-COLUMN('Data BH'!$B$4))*7,500,1),0))</f>
        <v>6.5647330000000004</v>
      </c>
      <c r="H143" s="62">
        <f ca="1">INDEX(OFFSET('Raw data BH'!$G$4,0,(COLUMN('Data BH'!H$4)-COLUMN('Data BH'!$B$4))*7,500,1),MATCH($A143,OFFSET('Raw data BH'!$B$4,0,(COLUMN('Data BH'!H$4)-COLUMN('Data BH'!$B$4))*7,500,1),0))</f>
        <v>8.952909</v>
      </c>
      <c r="I143" s="62">
        <f ca="1">INDEX(OFFSET('Raw data BH'!$G$4,0,(COLUMN('Data BH'!I$4)-COLUMN('Data BH'!$B$4))*7,500,1),MATCH($A143,OFFSET('Raw data BH'!$B$4,0,(COLUMN('Data BH'!I$4)-COLUMN('Data BH'!$B$4))*7,500,1),0))</f>
        <v>4.0142030000000002</v>
      </c>
      <c r="J143" s="62" t="e">
        <f ca="1">INDEX(OFFSET('Raw data BH'!$G$4,0,(COLUMN('Data BH'!J$4)-COLUMN('Data BH'!$B$4))*7,500,1),MATCH($A143,OFFSET('Raw data BH'!$B$4,0,(COLUMN('Data BH'!J$4)-COLUMN('Data BH'!$B$4))*7,500,1),0))</f>
        <v>#N/A</v>
      </c>
      <c r="K143" s="62">
        <f ca="1">INDEX(OFFSET('Raw data BH'!$G$4,0,(COLUMN('Data BH'!K$4)-COLUMN('Data BH'!$B$4))*7,500,1),MATCH($A143,OFFSET('Raw data BH'!$B$4,0,(COLUMN('Data BH'!K$4)-COLUMN('Data BH'!$B$4))*7,500,1),0))</f>
        <v>7.15</v>
      </c>
      <c r="L143" s="62" t="e">
        <f ca="1">INDEX(OFFSET('Raw data BH'!$G$4,0,(COLUMN('Data BH'!L$4)-COLUMN('Data BH'!$B$4))*7,500,1),MATCH($A143,OFFSET('Raw data BH'!$B$4,0,(COLUMN('Data BH'!L$4)-COLUMN('Data BH'!$B$4))*7,500,1),0))</f>
        <v>#N/A</v>
      </c>
      <c r="M143" s="62">
        <f ca="1">INDEX(OFFSET('Raw data BH'!$G$4,0,(COLUMN('Data BH'!M$4)-COLUMN('Data BH'!$B$4))*7,500,1),MATCH($A143,OFFSET('Raw data BH'!$B$4,0,(COLUMN('Data BH'!M$4)-COLUMN('Data BH'!$B$4))*7,500,1),0))</f>
        <v>7.9388759999999996</v>
      </c>
      <c r="N143" s="62" t="e">
        <f ca="1">INDEX(OFFSET('Raw data BH'!$G$4,0,(COLUMN('Data BH'!N$4)-COLUMN('Data BH'!$B$4))*7,500,1),MATCH($A143,OFFSET('Raw data BH'!$B$4,0,(COLUMN('Data BH'!N$4)-COLUMN('Data BH'!$B$4))*7,500,1),0))</f>
        <v>#N/A</v>
      </c>
      <c r="O143" s="62" t="e">
        <f ca="1">INDEX(OFFSET('Raw data BH'!$G$4,0,(COLUMN('Data BH'!O$4)-COLUMN('Data BH'!$B$4))*7,500,1),MATCH($A143,OFFSET('Raw data BH'!$B$4,0,(COLUMN('Data BH'!O$4)-COLUMN('Data BH'!$B$4))*7,500,1),0))</f>
        <v>#N/A</v>
      </c>
      <c r="P143" s="62">
        <v>40.917403999999998</v>
      </c>
      <c r="R143" s="60">
        <f t="shared" ca="1" si="32"/>
        <v>4.7620819688399374E-2</v>
      </c>
      <c r="S143" s="60">
        <f t="shared" ca="1" si="33"/>
        <v>4.8083766396631589E-2</v>
      </c>
      <c r="T143" s="60">
        <f t="shared" ca="1" si="34"/>
        <v>-1.9607380639113048E-2</v>
      </c>
      <c r="U143" s="60">
        <f t="shared" ca="1" si="35"/>
        <v>-4.0816061482586208E-2</v>
      </c>
      <c r="V143" s="60" t="str">
        <f t="shared" ca="1" si="36"/>
        <v/>
      </c>
      <c r="W143" s="60">
        <f t="shared" ca="1" si="37"/>
        <v>-7.8014002117072656E-2</v>
      </c>
      <c r="X143" s="60">
        <f t="shared" ca="1" si="38"/>
        <v>-7.2549186573964253E-2</v>
      </c>
      <c r="Y143" s="60">
        <f t="shared" ca="1" si="39"/>
        <v>0.1208771662843573</v>
      </c>
      <c r="Z143" s="60" t="str">
        <f t="shared" ca="1" si="40"/>
        <v/>
      </c>
      <c r="AA143" s="60">
        <f t="shared" ca="1" si="41"/>
        <v>-0.15384615384615374</v>
      </c>
      <c r="AB143" s="60" t="str">
        <f t="shared" ca="1" si="42"/>
        <v/>
      </c>
      <c r="AC143" s="60">
        <f t="shared" ca="1" si="43"/>
        <v>4.8782735316572623E-3</v>
      </c>
      <c r="AD143" s="60" t="str">
        <f t="shared" ca="1" si="44"/>
        <v/>
      </c>
      <c r="AE143" s="60" t="str">
        <f t="shared" ca="1" si="45"/>
        <v/>
      </c>
      <c r="AF143" s="60">
        <f t="shared" si="46"/>
        <v>-3.9874959948255184E-2</v>
      </c>
      <c r="AG143" s="61">
        <v>6.2699999999999992E-2</v>
      </c>
    </row>
    <row r="144" spans="1:33" ht="16" hidden="1" outlineLevel="1" x14ac:dyDescent="0.2">
      <c r="A144" s="74">
        <v>35278</v>
      </c>
      <c r="B144" s="62">
        <f ca="1">INDEX(OFFSET('Raw data BH'!$G$4,0,(COLUMN('Data BH'!B$4)-COLUMN('Data BH'!$B$4))*7,500,1),MATCH($A144,OFFSET('Raw data BH'!$B$4,0,(COLUMN('Data BH'!B$4)-COLUMN('Data BH'!$B$4))*7,500,1),0))</f>
        <v>0.18618399999999999</v>
      </c>
      <c r="C144" s="62">
        <f ca="1">INDEX(OFFSET('Raw data BH'!$G$4,0,(COLUMN('Data BH'!C$4)-COLUMN('Data BH'!$B$4))*7,500,1),MATCH($A144,OFFSET('Raw data BH'!$B$4,0,(COLUMN('Data BH'!C$4)-COLUMN('Data BH'!$B$4))*7,500,1),0))</f>
        <v>11.155424999999999</v>
      </c>
      <c r="D144" s="62">
        <f ca="1">INDEX(OFFSET('Raw data BH'!$G$4,0,(COLUMN('Data BH'!D$4)-COLUMN('Data BH'!$B$4))*7,500,1),MATCH($A144,OFFSET('Raw data BH'!$B$4,0,(COLUMN('Data BH'!D$4)-COLUMN('Data BH'!$B$4))*7,500,1),0))</f>
        <v>9.1480519999999999</v>
      </c>
      <c r="E144" s="62">
        <f ca="1">INDEX(OFFSET('Raw data BH'!$G$4,0,(COLUMN('Data BH'!E$4)-COLUMN('Data BH'!$B$4))*7,500,1),MATCH($A144,OFFSET('Raw data BH'!$B$4,0,(COLUMN('Data BH'!E$4)-COLUMN('Data BH'!$B$4))*7,500,1),0))</f>
        <v>13.471188</v>
      </c>
      <c r="F144" s="62" t="e">
        <f ca="1">INDEX(OFFSET('Raw data BH'!$G$4,0,(COLUMN('Data BH'!F$4)-COLUMN('Data BH'!$B$4))*7,500,1),MATCH($A144,OFFSET('Raw data BH'!$B$4,0,(COLUMN('Data BH'!F$4)-COLUMN('Data BH'!$B$4))*7,500,1),0))</f>
        <v>#N/A</v>
      </c>
      <c r="G144" s="62">
        <f ca="1">INDEX(OFFSET('Raw data BH'!$G$4,0,(COLUMN('Data BH'!G$4)-COLUMN('Data BH'!$B$4))*7,500,1),MATCH($A144,OFFSET('Raw data BH'!$B$4,0,(COLUMN('Data BH'!G$4)-COLUMN('Data BH'!$B$4))*7,500,1),0))</f>
        <v>6.5647330000000004</v>
      </c>
      <c r="H144" s="62">
        <f ca="1">INDEX(OFFSET('Raw data BH'!$G$4,0,(COLUMN('Data BH'!H$4)-COLUMN('Data BH'!$B$4))*7,500,1),MATCH($A144,OFFSET('Raw data BH'!$B$4,0,(COLUMN('Data BH'!H$4)-COLUMN('Data BH'!$B$4))*7,500,1),0))</f>
        <v>8.6180590000000006</v>
      </c>
      <c r="I144" s="62">
        <f ca="1">INDEX(OFFSET('Raw data BH'!$G$4,0,(COLUMN('Data BH'!I$4)-COLUMN('Data BH'!$B$4))*7,500,1),MATCH($A144,OFFSET('Raw data BH'!$B$4,0,(COLUMN('Data BH'!I$4)-COLUMN('Data BH'!$B$4))*7,500,1),0))</f>
        <v>4.2149109999999999</v>
      </c>
      <c r="J144" s="62" t="e">
        <f ca="1">INDEX(OFFSET('Raw data BH'!$G$4,0,(COLUMN('Data BH'!J$4)-COLUMN('Data BH'!$B$4))*7,500,1),MATCH($A144,OFFSET('Raw data BH'!$B$4,0,(COLUMN('Data BH'!J$4)-COLUMN('Data BH'!$B$4))*7,500,1),0))</f>
        <v>#N/A</v>
      </c>
      <c r="K144" s="62">
        <f ca="1">INDEX(OFFSET('Raw data BH'!$G$4,0,(COLUMN('Data BH'!K$4)-COLUMN('Data BH'!$B$4))*7,500,1),MATCH($A144,OFFSET('Raw data BH'!$B$4,0,(COLUMN('Data BH'!K$4)-COLUMN('Data BH'!$B$4))*7,500,1),0))</f>
        <v>8.2249999999999996</v>
      </c>
      <c r="L144" s="62" t="e">
        <f ca="1">INDEX(OFFSET('Raw data BH'!$G$4,0,(COLUMN('Data BH'!L$4)-COLUMN('Data BH'!$B$4))*7,500,1),MATCH($A144,OFFSET('Raw data BH'!$B$4,0,(COLUMN('Data BH'!L$4)-COLUMN('Data BH'!$B$4))*7,500,1),0))</f>
        <v>#N/A</v>
      </c>
      <c r="M144" s="62">
        <f ca="1">INDEX(OFFSET('Raw data BH'!$G$4,0,(COLUMN('Data BH'!M$4)-COLUMN('Data BH'!$B$4))*7,500,1),MATCH($A144,OFFSET('Raw data BH'!$B$4,0,(COLUMN('Data BH'!M$4)-COLUMN('Data BH'!$B$4))*7,500,1),0))</f>
        <v>8.6710969999999996</v>
      </c>
      <c r="N144" s="62" t="e">
        <f ca="1">INDEX(OFFSET('Raw data BH'!$G$4,0,(COLUMN('Data BH'!N$4)-COLUMN('Data BH'!$B$4))*7,500,1),MATCH($A144,OFFSET('Raw data BH'!$B$4,0,(COLUMN('Data BH'!N$4)-COLUMN('Data BH'!$B$4))*7,500,1),0))</f>
        <v>#N/A</v>
      </c>
      <c r="O144" s="62" t="e">
        <f ca="1">INDEX(OFFSET('Raw data BH'!$G$4,0,(COLUMN('Data BH'!O$4)-COLUMN('Data BH'!$B$4))*7,500,1),MATCH($A144,OFFSET('Raw data BH'!$B$4,0,(COLUMN('Data BH'!O$4)-COLUMN('Data BH'!$B$4))*7,500,1),0))</f>
        <v>#N/A</v>
      </c>
      <c r="P144" s="62">
        <v>41.705421000000001</v>
      </c>
      <c r="R144" s="60">
        <f t="shared" ca="1" si="32"/>
        <v>0.10226747972292927</v>
      </c>
      <c r="S144" s="60">
        <f t="shared" ca="1" si="33"/>
        <v>-1.0174626759989813E-2</v>
      </c>
      <c r="T144" s="60">
        <f t="shared" ca="1" si="34"/>
        <v>4.9967212552850526E-3</v>
      </c>
      <c r="U144" s="60">
        <f t="shared" ca="1" si="35"/>
        <v>6.6666223251367951E-2</v>
      </c>
      <c r="V144" s="60" t="str">
        <f t="shared" ca="1" si="36"/>
        <v/>
      </c>
      <c r="W144" s="60">
        <f t="shared" ca="1" si="37"/>
        <v>0</v>
      </c>
      <c r="X144" s="60">
        <f t="shared" ca="1" si="38"/>
        <v>-3.7401251369806099E-2</v>
      </c>
      <c r="Y144" s="60">
        <f t="shared" ca="1" si="39"/>
        <v>4.9999464401775384E-2</v>
      </c>
      <c r="Z144" s="60" t="str">
        <f t="shared" ca="1" si="40"/>
        <v/>
      </c>
      <c r="AA144" s="60">
        <f t="shared" ca="1" si="41"/>
        <v>0.1503496503496502</v>
      </c>
      <c r="AB144" s="60" t="str">
        <f t="shared" ca="1" si="42"/>
        <v/>
      </c>
      <c r="AC144" s="60">
        <f t="shared" ca="1" si="43"/>
        <v>9.2232326087471339E-2</v>
      </c>
      <c r="AD144" s="60" t="str">
        <f t="shared" ca="1" si="44"/>
        <v/>
      </c>
      <c r="AE144" s="60" t="str">
        <f t="shared" ca="1" si="45"/>
        <v/>
      </c>
      <c r="AF144" s="60">
        <f t="shared" si="46"/>
        <v>1.9258724233824909E-2</v>
      </c>
      <c r="AG144" s="61">
        <v>6.0299999999999999E-2</v>
      </c>
    </row>
    <row r="145" spans="1:33" ht="16" hidden="1" outlineLevel="1" x14ac:dyDescent="0.2">
      <c r="A145" s="74">
        <v>35309</v>
      </c>
      <c r="B145" s="62">
        <f ca="1">INDEX(OFFSET('Raw data BH'!$G$4,0,(COLUMN('Data BH'!B$4)-COLUMN('Data BH'!$B$4))*7,500,1),MATCH($A145,OFFSET('Raw data BH'!$B$4,0,(COLUMN('Data BH'!B$4)-COLUMN('Data BH'!$B$4))*7,500,1),0))</f>
        <v>0.170349</v>
      </c>
      <c r="C145" s="62">
        <f ca="1">INDEX(OFFSET('Raw data BH'!$G$4,0,(COLUMN('Data BH'!C$4)-COLUMN('Data BH'!$B$4))*7,500,1),MATCH($A145,OFFSET('Raw data BH'!$B$4,0,(COLUMN('Data BH'!C$4)-COLUMN('Data BH'!$B$4))*7,500,1),0))</f>
        <v>11.384763</v>
      </c>
      <c r="D145" s="62">
        <f ca="1">INDEX(OFFSET('Raw data BH'!$G$4,0,(COLUMN('Data BH'!D$4)-COLUMN('Data BH'!$B$4))*7,500,1),MATCH($A145,OFFSET('Raw data BH'!$B$4,0,(COLUMN('Data BH'!D$4)-COLUMN('Data BH'!$B$4))*7,500,1),0))</f>
        <v>9.6707990000000006</v>
      </c>
      <c r="E145" s="62">
        <f ca="1">INDEX(OFFSET('Raw data BH'!$G$4,0,(COLUMN('Data BH'!E$4)-COLUMN('Data BH'!$B$4))*7,500,1),MATCH($A145,OFFSET('Raw data BH'!$B$4,0,(COLUMN('Data BH'!E$4)-COLUMN('Data BH'!$B$4))*7,500,1),0))</f>
        <v>13.706931000000001</v>
      </c>
      <c r="F145" s="62" t="e">
        <f ca="1">INDEX(OFFSET('Raw data BH'!$G$4,0,(COLUMN('Data BH'!F$4)-COLUMN('Data BH'!$B$4))*7,500,1),MATCH($A145,OFFSET('Raw data BH'!$B$4,0,(COLUMN('Data BH'!F$4)-COLUMN('Data BH'!$B$4))*7,500,1),0))</f>
        <v>#N/A</v>
      </c>
      <c r="G145" s="62">
        <f ca="1">INDEX(OFFSET('Raw data BH'!$G$4,0,(COLUMN('Data BH'!G$4)-COLUMN('Data BH'!$B$4))*7,500,1),MATCH($A145,OFFSET('Raw data BH'!$B$4,0,(COLUMN('Data BH'!G$4)-COLUMN('Data BH'!$B$4))*7,500,1),0))</f>
        <v>6.8172230000000003</v>
      </c>
      <c r="H145" s="62">
        <f ca="1">INDEX(OFFSET('Raw data BH'!$G$4,0,(COLUMN('Data BH'!H$4)-COLUMN('Data BH'!$B$4))*7,500,1),MATCH($A145,OFFSET('Raw data BH'!$B$4,0,(COLUMN('Data BH'!H$4)-COLUMN('Data BH'!$B$4))*7,500,1),0))</f>
        <v>9.1734449999999992</v>
      </c>
      <c r="I145" s="62">
        <f ca="1">INDEX(OFFSET('Raw data BH'!$G$4,0,(COLUMN('Data BH'!I$4)-COLUMN('Data BH'!$B$4))*7,500,1),MATCH($A145,OFFSET('Raw data BH'!$B$4,0,(COLUMN('Data BH'!I$4)-COLUMN('Data BH'!$B$4))*7,500,1),0))</f>
        <v>4.5561179999999997</v>
      </c>
      <c r="J145" s="62" t="e">
        <f ca="1">INDEX(OFFSET('Raw data BH'!$G$4,0,(COLUMN('Data BH'!J$4)-COLUMN('Data BH'!$B$4))*7,500,1),MATCH($A145,OFFSET('Raw data BH'!$B$4,0,(COLUMN('Data BH'!J$4)-COLUMN('Data BH'!$B$4))*7,500,1),0))</f>
        <v>#N/A</v>
      </c>
      <c r="K145" s="62">
        <f ca="1">INDEX(OFFSET('Raw data BH'!$G$4,0,(COLUMN('Data BH'!K$4)-COLUMN('Data BH'!$B$4))*7,500,1),MATCH($A145,OFFSET('Raw data BH'!$B$4,0,(COLUMN('Data BH'!K$4)-COLUMN('Data BH'!$B$4))*7,500,1),0))</f>
        <v>8</v>
      </c>
      <c r="L145" s="62" t="e">
        <f ca="1">INDEX(OFFSET('Raw data BH'!$G$4,0,(COLUMN('Data BH'!L$4)-COLUMN('Data BH'!$B$4))*7,500,1),MATCH($A145,OFFSET('Raw data BH'!$B$4,0,(COLUMN('Data BH'!L$4)-COLUMN('Data BH'!$B$4))*7,500,1),0))</f>
        <v>#N/A</v>
      </c>
      <c r="M145" s="62">
        <f ca="1">INDEX(OFFSET('Raw data BH'!$G$4,0,(COLUMN('Data BH'!M$4)-COLUMN('Data BH'!$B$4))*7,500,1),MATCH($A145,OFFSET('Raw data BH'!$B$4,0,(COLUMN('Data BH'!M$4)-COLUMN('Data BH'!$B$4))*7,500,1),0))</f>
        <v>9.1377030000000001</v>
      </c>
      <c r="N145" s="62" t="e">
        <f ca="1">INDEX(OFFSET('Raw data BH'!$G$4,0,(COLUMN('Data BH'!N$4)-COLUMN('Data BH'!$B$4))*7,500,1),MATCH($A145,OFFSET('Raw data BH'!$B$4,0,(COLUMN('Data BH'!N$4)-COLUMN('Data BH'!$B$4))*7,500,1),0))</f>
        <v>#N/A</v>
      </c>
      <c r="O145" s="62" t="e">
        <f ca="1">INDEX(OFFSET('Raw data BH'!$G$4,0,(COLUMN('Data BH'!O$4)-COLUMN('Data BH'!$B$4))*7,500,1),MATCH($A145,OFFSET('Raw data BH'!$B$4,0,(COLUMN('Data BH'!O$4)-COLUMN('Data BH'!$B$4))*7,500,1),0))</f>
        <v>#N/A</v>
      </c>
      <c r="P145" s="62">
        <v>43.810142999999997</v>
      </c>
      <c r="R145" s="60">
        <f t="shared" ca="1" si="32"/>
        <v>-8.5050272848364972E-2</v>
      </c>
      <c r="S145" s="60">
        <f t="shared" ca="1" si="33"/>
        <v>2.0558427850126737E-2</v>
      </c>
      <c r="T145" s="60">
        <f t="shared" ca="1" si="34"/>
        <v>5.7142985195099527E-2</v>
      </c>
      <c r="U145" s="60">
        <f t="shared" ca="1" si="35"/>
        <v>1.7499792891317423E-2</v>
      </c>
      <c r="V145" s="60" t="str">
        <f t="shared" ca="1" si="36"/>
        <v/>
      </c>
      <c r="W145" s="60">
        <f t="shared" ca="1" si="37"/>
        <v>3.8461579473224594E-2</v>
      </c>
      <c r="X145" s="60">
        <f t="shared" ca="1" si="38"/>
        <v>6.4444441608023206E-2</v>
      </c>
      <c r="Y145" s="60">
        <f t="shared" ca="1" si="39"/>
        <v>8.0952361746191137E-2</v>
      </c>
      <c r="Z145" s="60" t="str">
        <f t="shared" ca="1" si="40"/>
        <v/>
      </c>
      <c r="AA145" s="60">
        <f t="shared" ca="1" si="41"/>
        <v>-2.7355623100303927E-2</v>
      </c>
      <c r="AB145" s="60" t="str">
        <f t="shared" ca="1" si="42"/>
        <v/>
      </c>
      <c r="AC145" s="60">
        <f t="shared" ca="1" si="43"/>
        <v>5.3811645746783876E-2</v>
      </c>
      <c r="AD145" s="60" t="str">
        <f t="shared" ca="1" si="44"/>
        <v/>
      </c>
      <c r="AE145" s="60" t="str">
        <f t="shared" ca="1" si="45"/>
        <v/>
      </c>
      <c r="AF145" s="60">
        <f t="shared" si="46"/>
        <v>5.0466389009716339E-2</v>
      </c>
      <c r="AG145" s="61">
        <v>6.2300000000000001E-2</v>
      </c>
    </row>
    <row r="146" spans="1:33" ht="16" hidden="1" outlineLevel="1" x14ac:dyDescent="0.2">
      <c r="A146" s="74">
        <v>35339</v>
      </c>
      <c r="B146" s="62">
        <f ca="1">INDEX(OFFSET('Raw data BH'!$G$4,0,(COLUMN('Data BH'!B$4)-COLUMN('Data BH'!$B$4))*7,500,1),MATCH($A146,OFFSET('Raw data BH'!$B$4,0,(COLUMN('Data BH'!B$4)-COLUMN('Data BH'!$B$4))*7,500,1),0))</f>
        <v>0.17658699999999999</v>
      </c>
      <c r="C146" s="62">
        <f ca="1">INDEX(OFFSET('Raw data BH'!$G$4,0,(COLUMN('Data BH'!C$4)-COLUMN('Data BH'!$B$4))*7,500,1),MATCH($A146,OFFSET('Raw data BH'!$B$4,0,(COLUMN('Data BH'!C$4)-COLUMN('Data BH'!$B$4))*7,500,1),0))</f>
        <v>12.437109</v>
      </c>
      <c r="D146" s="62">
        <f ca="1">INDEX(OFFSET('Raw data BH'!$G$4,0,(COLUMN('Data BH'!D$4)-COLUMN('Data BH'!$B$4))*7,500,1),MATCH($A146,OFFSET('Raw data BH'!$B$4,0,(COLUMN('Data BH'!D$4)-COLUMN('Data BH'!$B$4))*7,500,1),0))</f>
        <v>9.8276280000000007</v>
      </c>
      <c r="E146" s="62">
        <f ca="1">INDEX(OFFSET('Raw data BH'!$G$4,0,(COLUMN('Data BH'!E$4)-COLUMN('Data BH'!$B$4))*7,500,1),MATCH($A146,OFFSET('Raw data BH'!$B$4,0,(COLUMN('Data BH'!E$4)-COLUMN('Data BH'!$B$4))*7,500,1),0))</f>
        <v>13.638458</v>
      </c>
      <c r="F146" s="62" t="e">
        <f ca="1">INDEX(OFFSET('Raw data BH'!$G$4,0,(COLUMN('Data BH'!F$4)-COLUMN('Data BH'!$B$4))*7,500,1),MATCH($A146,OFFSET('Raw data BH'!$B$4,0,(COLUMN('Data BH'!F$4)-COLUMN('Data BH'!$B$4))*7,500,1),0))</f>
        <v>#N/A</v>
      </c>
      <c r="G146" s="62">
        <f ca="1">INDEX(OFFSET('Raw data BH'!$G$4,0,(COLUMN('Data BH'!G$4)-COLUMN('Data BH'!$B$4))*7,500,1),MATCH($A146,OFFSET('Raw data BH'!$B$4,0,(COLUMN('Data BH'!G$4)-COLUMN('Data BH'!$B$4))*7,500,1),0))</f>
        <v>6.6152280000000001</v>
      </c>
      <c r="H146" s="62">
        <f ca="1">INDEX(OFFSET('Raw data BH'!$G$4,0,(COLUMN('Data BH'!H$4)-COLUMN('Data BH'!$B$4))*7,500,1),MATCH($A146,OFFSET('Raw data BH'!$B$4,0,(COLUMN('Data BH'!H$4)-COLUMN('Data BH'!$B$4))*7,500,1),0))</f>
        <v>9.230893</v>
      </c>
      <c r="I146" s="62">
        <f ca="1">INDEX(OFFSET('Raw data BH'!$G$4,0,(COLUMN('Data BH'!I$4)-COLUMN('Data BH'!$B$4))*7,500,1),MATCH($A146,OFFSET('Raw data BH'!$B$4,0,(COLUMN('Data BH'!I$4)-COLUMN('Data BH'!$B$4))*7,500,1),0))</f>
        <v>4.8441489999999998</v>
      </c>
      <c r="J146" s="62" t="e">
        <f ca="1">INDEX(OFFSET('Raw data BH'!$G$4,0,(COLUMN('Data BH'!J$4)-COLUMN('Data BH'!$B$4))*7,500,1),MATCH($A146,OFFSET('Raw data BH'!$B$4,0,(COLUMN('Data BH'!J$4)-COLUMN('Data BH'!$B$4))*7,500,1),0))</f>
        <v>#N/A</v>
      </c>
      <c r="K146" s="62">
        <f ca="1">INDEX(OFFSET('Raw data BH'!$G$4,0,(COLUMN('Data BH'!K$4)-COLUMN('Data BH'!$B$4))*7,500,1),MATCH($A146,OFFSET('Raw data BH'!$B$4,0,(COLUMN('Data BH'!K$4)-COLUMN('Data BH'!$B$4))*7,500,1),0))</f>
        <v>7.8</v>
      </c>
      <c r="L146" s="62" t="e">
        <f ca="1">INDEX(OFFSET('Raw data BH'!$G$4,0,(COLUMN('Data BH'!L$4)-COLUMN('Data BH'!$B$4))*7,500,1),MATCH($A146,OFFSET('Raw data BH'!$B$4,0,(COLUMN('Data BH'!L$4)-COLUMN('Data BH'!$B$4))*7,500,1),0))</f>
        <v>#N/A</v>
      </c>
      <c r="M146" s="62">
        <f ca="1">INDEX(OFFSET('Raw data BH'!$G$4,0,(COLUMN('Data BH'!M$4)-COLUMN('Data BH'!$B$4))*7,500,1),MATCH($A146,OFFSET('Raw data BH'!$B$4,0,(COLUMN('Data BH'!M$4)-COLUMN('Data BH'!$B$4))*7,500,1),0))</f>
        <v>10.304217</v>
      </c>
      <c r="N146" s="62" t="e">
        <f ca="1">INDEX(OFFSET('Raw data BH'!$G$4,0,(COLUMN('Data BH'!N$4)-COLUMN('Data BH'!$B$4))*7,500,1),MATCH($A146,OFFSET('Raw data BH'!$B$4,0,(COLUMN('Data BH'!N$4)-COLUMN('Data BH'!$B$4))*7,500,1),0))</f>
        <v>#N/A</v>
      </c>
      <c r="O146" s="62" t="e">
        <f ca="1">INDEX(OFFSET('Raw data BH'!$G$4,0,(COLUMN('Data BH'!O$4)-COLUMN('Data BH'!$B$4))*7,500,1),MATCH($A146,OFFSET('Raw data BH'!$B$4,0,(COLUMN('Data BH'!O$4)-COLUMN('Data BH'!$B$4))*7,500,1),0))</f>
        <v>#N/A</v>
      </c>
      <c r="P146" s="62">
        <v>45.459347000000001</v>
      </c>
      <c r="R146" s="60">
        <f t="shared" ca="1" si="32"/>
        <v>3.6618941115005077E-2</v>
      </c>
      <c r="S146" s="60">
        <f t="shared" ca="1" si="33"/>
        <v>9.2434598770303689E-2</v>
      </c>
      <c r="T146" s="60">
        <f t="shared" ca="1" si="34"/>
        <v>1.6216757271038329E-2</v>
      </c>
      <c r="U146" s="60">
        <f t="shared" ca="1" si="35"/>
        <v>-4.9955019106757703E-3</v>
      </c>
      <c r="V146" s="60" t="str">
        <f t="shared" ca="1" si="36"/>
        <v/>
      </c>
      <c r="W146" s="60">
        <f t="shared" ca="1" si="37"/>
        <v>-2.9630100115545566E-2</v>
      </c>
      <c r="X146" s="60">
        <f t="shared" ca="1" si="38"/>
        <v>6.2624237677340044E-3</v>
      </c>
      <c r="Y146" s="60">
        <f t="shared" ca="1" si="39"/>
        <v>6.3218511899823637E-2</v>
      </c>
      <c r="Z146" s="60" t="str">
        <f t="shared" ca="1" si="40"/>
        <v/>
      </c>
      <c r="AA146" s="60">
        <f t="shared" ca="1" si="41"/>
        <v>-2.5000000000000022E-2</v>
      </c>
      <c r="AB146" s="60" t="str">
        <f t="shared" ca="1" si="42"/>
        <v/>
      </c>
      <c r="AC146" s="60">
        <f t="shared" ca="1" si="43"/>
        <v>0.12765943476166819</v>
      </c>
      <c r="AD146" s="60" t="str">
        <f t="shared" ca="1" si="44"/>
        <v/>
      </c>
      <c r="AE146" s="60" t="str">
        <f t="shared" ca="1" si="45"/>
        <v/>
      </c>
      <c r="AF146" s="60">
        <f t="shared" si="46"/>
        <v>3.7644341859372821E-2</v>
      </c>
      <c r="AG146" s="61">
        <v>5.91E-2</v>
      </c>
    </row>
    <row r="147" spans="1:33" ht="16" hidden="1" outlineLevel="1" x14ac:dyDescent="0.2">
      <c r="A147" s="74">
        <v>35370</v>
      </c>
      <c r="B147" s="62">
        <f ca="1">INDEX(OFFSET('Raw data BH'!$G$4,0,(COLUMN('Data BH'!B$4)-COLUMN('Data BH'!$B$4))*7,500,1),MATCH($A147,OFFSET('Raw data BH'!$B$4,0,(COLUMN('Data BH'!B$4)-COLUMN('Data BH'!$B$4))*7,500,1),0))</f>
        <v>0.185225</v>
      </c>
      <c r="C147" s="62">
        <f ca="1">INDEX(OFFSET('Raw data BH'!$G$4,0,(COLUMN('Data BH'!C$4)-COLUMN('Data BH'!$B$4))*7,500,1),MATCH($A147,OFFSET('Raw data BH'!$B$4,0,(COLUMN('Data BH'!C$4)-COLUMN('Data BH'!$B$4))*7,500,1),0))</f>
        <v>13.674227</v>
      </c>
      <c r="D147" s="62">
        <f ca="1">INDEX(OFFSET('Raw data BH'!$G$4,0,(COLUMN('Data BH'!D$4)-COLUMN('Data BH'!$B$4))*7,500,1),MATCH($A147,OFFSET('Raw data BH'!$B$4,0,(COLUMN('Data BH'!D$4)-COLUMN('Data BH'!$B$4))*7,500,1),0))</f>
        <v>10.977518999999999</v>
      </c>
      <c r="E147" s="62">
        <f ca="1">INDEX(OFFSET('Raw data BH'!$G$4,0,(COLUMN('Data BH'!E$4)-COLUMN('Data BH'!$B$4))*7,500,1),MATCH($A147,OFFSET('Raw data BH'!$B$4,0,(COLUMN('Data BH'!E$4)-COLUMN('Data BH'!$B$4))*7,500,1),0))</f>
        <v>13.807247</v>
      </c>
      <c r="F147" s="62" t="e">
        <f ca="1">INDEX(OFFSET('Raw data BH'!$G$4,0,(COLUMN('Data BH'!F$4)-COLUMN('Data BH'!$B$4))*7,500,1),MATCH($A147,OFFSET('Raw data BH'!$B$4,0,(COLUMN('Data BH'!F$4)-COLUMN('Data BH'!$B$4))*7,500,1),0))</f>
        <v>#N/A</v>
      </c>
      <c r="G147" s="62">
        <f ca="1">INDEX(OFFSET('Raw data BH'!$G$4,0,(COLUMN('Data BH'!G$4)-COLUMN('Data BH'!$B$4))*7,500,1),MATCH($A147,OFFSET('Raw data BH'!$B$4,0,(COLUMN('Data BH'!G$4)-COLUMN('Data BH'!$B$4))*7,500,1),0))</f>
        <v>6.867718</v>
      </c>
      <c r="H147" s="62">
        <f ca="1">INDEX(OFFSET('Raw data BH'!$G$4,0,(COLUMN('Data BH'!H$4)-COLUMN('Data BH'!$B$4))*7,500,1),MATCH($A147,OFFSET('Raw data BH'!$B$4,0,(COLUMN('Data BH'!H$4)-COLUMN('Data BH'!$B$4))*7,500,1),0))</f>
        <v>9.7457940000000001</v>
      </c>
      <c r="I147" s="62">
        <f ca="1">INDEX(OFFSET('Raw data BH'!$G$4,0,(COLUMN('Data BH'!I$4)-COLUMN('Data BH'!$B$4))*7,500,1),MATCH($A147,OFFSET('Raw data BH'!$B$4,0,(COLUMN('Data BH'!I$4)-COLUMN('Data BH'!$B$4))*7,500,1),0))</f>
        <v>4.9988890000000001</v>
      </c>
      <c r="J147" s="62" t="e">
        <f ca="1">INDEX(OFFSET('Raw data BH'!$G$4,0,(COLUMN('Data BH'!J$4)-COLUMN('Data BH'!$B$4))*7,500,1),MATCH($A147,OFFSET('Raw data BH'!$B$4,0,(COLUMN('Data BH'!J$4)-COLUMN('Data BH'!$B$4))*7,500,1),0))</f>
        <v>#N/A</v>
      </c>
      <c r="K147" s="62">
        <f ca="1">INDEX(OFFSET('Raw data BH'!$G$4,0,(COLUMN('Data BH'!K$4)-COLUMN('Data BH'!$B$4))*7,500,1),MATCH($A147,OFFSET('Raw data BH'!$B$4,0,(COLUMN('Data BH'!K$4)-COLUMN('Data BH'!$B$4))*7,500,1),0))</f>
        <v>6.85</v>
      </c>
      <c r="L147" s="62" t="e">
        <f ca="1">INDEX(OFFSET('Raw data BH'!$G$4,0,(COLUMN('Data BH'!L$4)-COLUMN('Data BH'!$B$4))*7,500,1),MATCH($A147,OFFSET('Raw data BH'!$B$4,0,(COLUMN('Data BH'!L$4)-COLUMN('Data BH'!$B$4))*7,500,1),0))</f>
        <v>#N/A</v>
      </c>
      <c r="M147" s="62">
        <f ca="1">INDEX(OFFSET('Raw data BH'!$G$4,0,(COLUMN('Data BH'!M$4)-COLUMN('Data BH'!$B$4))*7,500,1),MATCH($A147,OFFSET('Raw data BH'!$B$4,0,(COLUMN('Data BH'!M$4)-COLUMN('Data BH'!$B$4))*7,500,1),0))</f>
        <v>11.242454</v>
      </c>
      <c r="N147" s="62" t="e">
        <f ca="1">INDEX(OFFSET('Raw data BH'!$G$4,0,(COLUMN('Data BH'!N$4)-COLUMN('Data BH'!$B$4))*7,500,1),MATCH($A147,OFFSET('Raw data BH'!$B$4,0,(COLUMN('Data BH'!N$4)-COLUMN('Data BH'!$B$4))*7,500,1),0))</f>
        <v>#N/A</v>
      </c>
      <c r="O147" s="62" t="e">
        <f ca="1">INDEX(OFFSET('Raw data BH'!$G$4,0,(COLUMN('Data BH'!O$4)-COLUMN('Data BH'!$B$4))*7,500,1),MATCH($A147,OFFSET('Raw data BH'!$B$4,0,(COLUMN('Data BH'!O$4)-COLUMN('Data BH'!$B$4))*7,500,1),0))</f>
        <v>#N/A</v>
      </c>
      <c r="P147" s="62">
        <v>48.778053</v>
      </c>
      <c r="R147" s="60">
        <f t="shared" ca="1" si="32"/>
        <v>4.8916398149354112E-2</v>
      </c>
      <c r="S147" s="60">
        <f t="shared" ca="1" si="33"/>
        <v>9.9469900923116583E-2</v>
      </c>
      <c r="T147" s="60">
        <f t="shared" ca="1" si="34"/>
        <v>0.11700595504835931</v>
      </c>
      <c r="U147" s="60">
        <f t="shared" ca="1" si="35"/>
        <v>1.2375959217676868E-2</v>
      </c>
      <c r="V147" s="60" t="str">
        <f t="shared" ca="1" si="36"/>
        <v/>
      </c>
      <c r="W147" s="60">
        <f t="shared" ca="1" si="37"/>
        <v>3.8167996628385215E-2</v>
      </c>
      <c r="X147" s="60">
        <f t="shared" ca="1" si="38"/>
        <v>5.5780193747235529E-2</v>
      </c>
      <c r="Y147" s="60">
        <f t="shared" ca="1" si="39"/>
        <v>3.1943691244839867E-2</v>
      </c>
      <c r="Z147" s="60" t="str">
        <f t="shared" ca="1" si="40"/>
        <v/>
      </c>
      <c r="AA147" s="60">
        <f t="shared" ca="1" si="41"/>
        <v>-0.12179487179487181</v>
      </c>
      <c r="AB147" s="60" t="str">
        <f t="shared" ca="1" si="42"/>
        <v/>
      </c>
      <c r="AC147" s="60">
        <f t="shared" ca="1" si="43"/>
        <v>9.1053691901092693E-2</v>
      </c>
      <c r="AD147" s="60" t="str">
        <f t="shared" ca="1" si="44"/>
        <v/>
      </c>
      <c r="AE147" s="60" t="str">
        <f t="shared" ca="1" si="45"/>
        <v/>
      </c>
      <c r="AF147" s="60">
        <f t="shared" si="46"/>
        <v>7.3003820314444967E-2</v>
      </c>
      <c r="AG147" s="61">
        <v>5.7000000000000002E-2</v>
      </c>
    </row>
    <row r="148" spans="1:33" ht="16" hidden="1" outlineLevel="1" x14ac:dyDescent="0.2">
      <c r="A148" s="74">
        <v>35400</v>
      </c>
      <c r="B148" s="62">
        <f ca="1">INDEX(OFFSET('Raw data BH'!$G$4,0,(COLUMN('Data BH'!B$4)-COLUMN('Data BH'!$B$4))*7,500,1),MATCH($A148,OFFSET('Raw data BH'!$B$4,0,(COLUMN('Data BH'!B$4)-COLUMN('Data BH'!$B$4))*7,500,1),0))</f>
        <v>0.160272</v>
      </c>
      <c r="C148" s="62">
        <f ca="1">INDEX(OFFSET('Raw data BH'!$G$4,0,(COLUMN('Data BH'!C$4)-COLUMN('Data BH'!$B$4))*7,500,1),MATCH($A148,OFFSET('Raw data BH'!$B$4,0,(COLUMN('Data BH'!C$4)-COLUMN('Data BH'!$B$4))*7,500,1),0))</f>
        <v>12.898963999999999</v>
      </c>
      <c r="D148" s="62">
        <f ca="1">INDEX(OFFSET('Raw data BH'!$G$4,0,(COLUMN('Data BH'!D$4)-COLUMN('Data BH'!$B$4))*7,500,1),MATCH($A148,OFFSET('Raw data BH'!$B$4,0,(COLUMN('Data BH'!D$4)-COLUMN('Data BH'!$B$4))*7,500,1),0))</f>
        <v>11.870438999999999</v>
      </c>
      <c r="E148" s="62">
        <f ca="1">INDEX(OFFSET('Raw data BH'!$G$4,0,(COLUMN('Data BH'!E$4)-COLUMN('Data BH'!$B$4))*7,500,1),MATCH($A148,OFFSET('Raw data BH'!$B$4,0,(COLUMN('Data BH'!E$4)-COLUMN('Data BH'!$B$4))*7,500,1),0))</f>
        <v>14.247013000000001</v>
      </c>
      <c r="F148" s="62" t="e">
        <f ca="1">INDEX(OFFSET('Raw data BH'!$G$4,0,(COLUMN('Data BH'!F$4)-COLUMN('Data BH'!$B$4))*7,500,1),MATCH($A148,OFFSET('Raw data BH'!$B$4,0,(COLUMN('Data BH'!F$4)-COLUMN('Data BH'!$B$4))*7,500,1),0))</f>
        <v>#N/A</v>
      </c>
      <c r="G148" s="62">
        <f ca="1">INDEX(OFFSET('Raw data BH'!$G$4,0,(COLUMN('Data BH'!G$4)-COLUMN('Data BH'!$B$4))*7,500,1),MATCH($A148,OFFSET('Raw data BH'!$B$4,0,(COLUMN('Data BH'!G$4)-COLUMN('Data BH'!$B$4))*7,500,1),0))</f>
        <v>7.2212069999999997</v>
      </c>
      <c r="H148" s="62">
        <f ca="1">INDEX(OFFSET('Raw data BH'!$G$4,0,(COLUMN('Data BH'!H$4)-COLUMN('Data BH'!$B$4))*7,500,1),MATCH($A148,OFFSET('Raw data BH'!$B$4,0,(COLUMN('Data BH'!H$4)-COLUMN('Data BH'!$B$4))*7,500,1),0))</f>
        <v>10.036426000000001</v>
      </c>
      <c r="I148" s="62">
        <f ca="1">INDEX(OFFSET('Raw data BH'!$G$4,0,(COLUMN('Data BH'!I$4)-COLUMN('Data BH'!$B$4))*7,500,1),MATCH($A148,OFFSET('Raw data BH'!$B$4,0,(COLUMN('Data BH'!I$4)-COLUMN('Data BH'!$B$4))*7,500,1),0))</f>
        <v>4.945068</v>
      </c>
      <c r="J148" s="62" t="e">
        <f ca="1">INDEX(OFFSET('Raw data BH'!$G$4,0,(COLUMN('Data BH'!J$4)-COLUMN('Data BH'!$B$4))*7,500,1),MATCH($A148,OFFSET('Raw data BH'!$B$4,0,(COLUMN('Data BH'!J$4)-COLUMN('Data BH'!$B$4))*7,500,1),0))</f>
        <v>#N/A</v>
      </c>
      <c r="K148" s="62">
        <f ca="1">INDEX(OFFSET('Raw data BH'!$G$4,0,(COLUMN('Data BH'!K$4)-COLUMN('Data BH'!$B$4))*7,500,1),MATCH($A148,OFFSET('Raw data BH'!$B$4,0,(COLUMN('Data BH'!K$4)-COLUMN('Data BH'!$B$4))*7,500,1),0))</f>
        <v>7.25</v>
      </c>
      <c r="L148" s="62" t="e">
        <f ca="1">INDEX(OFFSET('Raw data BH'!$G$4,0,(COLUMN('Data BH'!L$4)-COLUMN('Data BH'!$B$4))*7,500,1),MATCH($A148,OFFSET('Raw data BH'!$B$4,0,(COLUMN('Data BH'!L$4)-COLUMN('Data BH'!$B$4))*7,500,1),0))</f>
        <v>#N/A</v>
      </c>
      <c r="M148" s="62">
        <f ca="1">INDEX(OFFSET('Raw data BH'!$G$4,0,(COLUMN('Data BH'!M$4)-COLUMN('Data BH'!$B$4))*7,500,1),MATCH($A148,OFFSET('Raw data BH'!$B$4,0,(COLUMN('Data BH'!M$4)-COLUMN('Data BH'!$B$4))*7,500,1),0))</f>
        <v>10.576525999999999</v>
      </c>
      <c r="N148" s="62" t="e">
        <f ca="1">INDEX(OFFSET('Raw data BH'!$G$4,0,(COLUMN('Data BH'!N$4)-COLUMN('Data BH'!$B$4))*7,500,1),MATCH($A148,OFFSET('Raw data BH'!$B$4,0,(COLUMN('Data BH'!N$4)-COLUMN('Data BH'!$B$4))*7,500,1),0))</f>
        <v>#N/A</v>
      </c>
      <c r="O148" s="62" t="e">
        <f ca="1">INDEX(OFFSET('Raw data BH'!$G$4,0,(COLUMN('Data BH'!O$4)-COLUMN('Data BH'!$B$4))*7,500,1),MATCH($A148,OFFSET('Raw data BH'!$B$4,0,(COLUMN('Data BH'!O$4)-COLUMN('Data BH'!$B$4))*7,500,1),0))</f>
        <v>#N/A</v>
      </c>
      <c r="P148" s="62">
        <v>47.384388000000001</v>
      </c>
      <c r="R148" s="60">
        <f t="shared" ca="1" si="32"/>
        <v>-0.13471723579430428</v>
      </c>
      <c r="S148" s="60">
        <f t="shared" ca="1" si="33"/>
        <v>-5.6695197468931924E-2</v>
      </c>
      <c r="T148" s="60">
        <f t="shared" ca="1" si="34"/>
        <v>8.1340783832849706E-2</v>
      </c>
      <c r="U148" s="60">
        <f t="shared" ca="1" si="35"/>
        <v>3.1850375386201168E-2</v>
      </c>
      <c r="V148" s="60" t="str">
        <f t="shared" ca="1" si="36"/>
        <v/>
      </c>
      <c r="W148" s="60">
        <f t="shared" ca="1" si="37"/>
        <v>5.1471100007309589E-2</v>
      </c>
      <c r="X148" s="60">
        <f t="shared" ca="1" si="38"/>
        <v>2.9821274695525091E-2</v>
      </c>
      <c r="Y148" s="60">
        <f t="shared" ca="1" si="39"/>
        <v>-1.0766592336817316E-2</v>
      </c>
      <c r="Z148" s="60" t="str">
        <f t="shared" ca="1" si="40"/>
        <v/>
      </c>
      <c r="AA148" s="60">
        <f t="shared" ca="1" si="41"/>
        <v>5.8394160583941757E-2</v>
      </c>
      <c r="AB148" s="60" t="str">
        <f t="shared" ca="1" si="42"/>
        <v/>
      </c>
      <c r="AC148" s="60">
        <f t="shared" ca="1" si="43"/>
        <v>-5.923333108590001E-2</v>
      </c>
      <c r="AD148" s="60" t="str">
        <f t="shared" ca="1" si="44"/>
        <v/>
      </c>
      <c r="AE148" s="60" t="str">
        <f t="shared" ca="1" si="45"/>
        <v/>
      </c>
      <c r="AF148" s="60">
        <f t="shared" si="46"/>
        <v>-2.8571558606490521E-2</v>
      </c>
      <c r="AG148" s="61">
        <v>5.7800000000000004E-2</v>
      </c>
    </row>
    <row r="149" spans="1:33" ht="16" hidden="1" outlineLevel="1" x14ac:dyDescent="0.2">
      <c r="A149" s="74">
        <v>35431</v>
      </c>
      <c r="B149" s="62">
        <f ca="1">INDEX(OFFSET('Raw data BH'!$G$4,0,(COLUMN('Data BH'!B$4)-COLUMN('Data BH'!$B$4))*7,500,1),MATCH($A149,OFFSET('Raw data BH'!$B$4,0,(COLUMN('Data BH'!B$4)-COLUMN('Data BH'!$B$4))*7,500,1),0))</f>
        <v>0.12764200000000001</v>
      </c>
      <c r="C149" s="62">
        <f ca="1">INDEX(OFFSET('Raw data BH'!$G$4,0,(COLUMN('Data BH'!C$4)-COLUMN('Data BH'!$B$4))*7,500,1),MATCH($A149,OFFSET('Raw data BH'!$B$4,0,(COLUMN('Data BH'!C$4)-COLUMN('Data BH'!$B$4))*7,500,1),0))</f>
        <v>14.362833999999999</v>
      </c>
      <c r="D149" s="62">
        <f ca="1">INDEX(OFFSET('Raw data BH'!$G$4,0,(COLUMN('Data BH'!D$4)-COLUMN('Data BH'!$B$4))*7,500,1),MATCH($A149,OFFSET('Raw data BH'!$B$4,0,(COLUMN('Data BH'!D$4)-COLUMN('Data BH'!$B$4))*7,500,1),0))</f>
        <v>13.103615</v>
      </c>
      <c r="E149" s="62">
        <f ca="1">INDEX(OFFSET('Raw data BH'!$G$4,0,(COLUMN('Data BH'!E$4)-COLUMN('Data BH'!$B$4))*7,500,1),MATCH($A149,OFFSET('Raw data BH'!$B$4,0,(COLUMN('Data BH'!E$4)-COLUMN('Data BH'!$B$4))*7,500,1),0))</f>
        <v>15.668333000000001</v>
      </c>
      <c r="F149" s="62" t="e">
        <f ca="1">INDEX(OFFSET('Raw data BH'!$G$4,0,(COLUMN('Data BH'!F$4)-COLUMN('Data BH'!$B$4))*7,500,1),MATCH($A149,OFFSET('Raw data BH'!$B$4,0,(COLUMN('Data BH'!F$4)-COLUMN('Data BH'!$B$4))*7,500,1),0))</f>
        <v>#N/A</v>
      </c>
      <c r="G149" s="62">
        <f ca="1">INDEX(OFFSET('Raw data BH'!$G$4,0,(COLUMN('Data BH'!G$4)-COLUMN('Data BH'!$B$4))*7,500,1),MATCH($A149,OFFSET('Raw data BH'!$B$4,0,(COLUMN('Data BH'!G$4)-COLUMN('Data BH'!$B$4))*7,500,1),0))</f>
        <v>7.2717039999999997</v>
      </c>
      <c r="H149" s="62">
        <f ca="1">INDEX(OFFSET('Raw data BH'!$G$4,0,(COLUMN('Data BH'!H$4)-COLUMN('Data BH'!$B$4))*7,500,1),MATCH($A149,OFFSET('Raw data BH'!$B$4,0,(COLUMN('Data BH'!H$4)-COLUMN('Data BH'!$B$4))*7,500,1),0))</f>
        <v>10.42393</v>
      </c>
      <c r="I149" s="62">
        <f ca="1">INDEX(OFFSET('Raw data BH'!$G$4,0,(COLUMN('Data BH'!I$4)-COLUMN('Data BH'!$B$4))*7,500,1),MATCH($A149,OFFSET('Raw data BH'!$B$4,0,(COLUMN('Data BH'!I$4)-COLUMN('Data BH'!$B$4))*7,500,1),0))</f>
        <v>5.984756</v>
      </c>
      <c r="J149" s="62" t="e">
        <f ca="1">INDEX(OFFSET('Raw data BH'!$G$4,0,(COLUMN('Data BH'!J$4)-COLUMN('Data BH'!$B$4))*7,500,1),MATCH($A149,OFFSET('Raw data BH'!$B$4,0,(COLUMN('Data BH'!J$4)-COLUMN('Data BH'!$B$4))*7,500,1),0))</f>
        <v>#N/A</v>
      </c>
      <c r="K149" s="62">
        <f ca="1">INDEX(OFFSET('Raw data BH'!$G$4,0,(COLUMN('Data BH'!K$4)-COLUMN('Data BH'!$B$4))*7,500,1),MATCH($A149,OFFSET('Raw data BH'!$B$4,0,(COLUMN('Data BH'!K$4)-COLUMN('Data BH'!$B$4))*7,500,1),0))</f>
        <v>7.3250000000000002</v>
      </c>
      <c r="L149" s="62" t="e">
        <f ca="1">INDEX(OFFSET('Raw data BH'!$G$4,0,(COLUMN('Data BH'!L$4)-COLUMN('Data BH'!$B$4))*7,500,1),MATCH($A149,OFFSET('Raw data BH'!$B$4,0,(COLUMN('Data BH'!L$4)-COLUMN('Data BH'!$B$4))*7,500,1),0))</f>
        <v>#N/A</v>
      </c>
      <c r="M149" s="62">
        <f ca="1">INDEX(OFFSET('Raw data BH'!$G$4,0,(COLUMN('Data BH'!M$4)-COLUMN('Data BH'!$B$4))*7,500,1),MATCH($A149,OFFSET('Raw data BH'!$B$4,0,(COLUMN('Data BH'!M$4)-COLUMN('Data BH'!$B$4))*7,500,1),0))</f>
        <v>11.399146</v>
      </c>
      <c r="N149" s="62" t="e">
        <f ca="1">INDEX(OFFSET('Raw data BH'!$G$4,0,(COLUMN('Data BH'!N$4)-COLUMN('Data BH'!$B$4))*7,500,1),MATCH($A149,OFFSET('Raw data BH'!$B$4,0,(COLUMN('Data BH'!N$4)-COLUMN('Data BH'!$B$4))*7,500,1),0))</f>
        <v>#N/A</v>
      </c>
      <c r="O149" s="62" t="e">
        <f ca="1">INDEX(OFFSET('Raw data BH'!$G$4,0,(COLUMN('Data BH'!O$4)-COLUMN('Data BH'!$B$4))*7,500,1),MATCH($A149,OFFSET('Raw data BH'!$B$4,0,(COLUMN('Data BH'!O$4)-COLUMN('Data BH'!$B$4))*7,500,1),0))</f>
        <v>#N/A</v>
      </c>
      <c r="P149" s="62">
        <v>50.559325999999999</v>
      </c>
      <c r="R149" s="60">
        <f t="shared" ca="1" si="32"/>
        <v>-0.20359139462913045</v>
      </c>
      <c r="S149" s="60">
        <f t="shared" ca="1" si="33"/>
        <v>0.11348740875623808</v>
      </c>
      <c r="T149" s="60">
        <f t="shared" ca="1" si="34"/>
        <v>0.10388630108793784</v>
      </c>
      <c r="U149" s="60">
        <f t="shared" ca="1" si="35"/>
        <v>9.9762666040944747E-2</v>
      </c>
      <c r="V149" s="60" t="str">
        <f t="shared" ca="1" si="36"/>
        <v/>
      </c>
      <c r="W149" s="60">
        <f t="shared" ca="1" si="37"/>
        <v>6.9928752907928438E-3</v>
      </c>
      <c r="X149" s="60">
        <f t="shared" ca="1" si="38"/>
        <v>3.8609760087903844E-2</v>
      </c>
      <c r="Y149" s="60">
        <f t="shared" ca="1" si="39"/>
        <v>0.21024746272447614</v>
      </c>
      <c r="Z149" s="60" t="str">
        <f t="shared" ca="1" si="40"/>
        <v/>
      </c>
      <c r="AA149" s="60">
        <f t="shared" ca="1" si="41"/>
        <v>1.0344827586207028E-2</v>
      </c>
      <c r="AB149" s="60" t="str">
        <f t="shared" ca="1" si="42"/>
        <v/>
      </c>
      <c r="AC149" s="60">
        <f t="shared" ca="1" si="43"/>
        <v>7.77779017420277E-2</v>
      </c>
      <c r="AD149" s="60" t="str">
        <f t="shared" ca="1" si="44"/>
        <v/>
      </c>
      <c r="AE149" s="60" t="str">
        <f t="shared" ca="1" si="45"/>
        <v/>
      </c>
      <c r="AF149" s="60">
        <f t="shared" si="46"/>
        <v>6.7003883219933114E-2</v>
      </c>
      <c r="AG149" s="61">
        <v>6.0100000000000001E-2</v>
      </c>
    </row>
    <row r="150" spans="1:33" ht="16" hidden="1" outlineLevel="1" x14ac:dyDescent="0.2">
      <c r="A150" s="74">
        <v>35462</v>
      </c>
      <c r="B150" s="62">
        <f ca="1">INDEX(OFFSET('Raw data BH'!$G$4,0,(COLUMN('Data BH'!B$4)-COLUMN('Data BH'!$B$4))*7,500,1),MATCH($A150,OFFSET('Raw data BH'!$B$4,0,(COLUMN('Data BH'!B$4)-COLUMN('Data BH'!$B$4))*7,500,1),0))</f>
        <v>0.124762</v>
      </c>
      <c r="C150" s="62">
        <f ca="1">INDEX(OFFSET('Raw data BH'!$G$4,0,(COLUMN('Data BH'!C$4)-COLUMN('Data BH'!$B$4))*7,500,1),MATCH($A150,OFFSET('Raw data BH'!$B$4,0,(COLUMN('Data BH'!C$4)-COLUMN('Data BH'!$B$4))*7,500,1),0))</f>
        <v>15.940250000000001</v>
      </c>
      <c r="D150" s="62">
        <f ca="1">INDEX(OFFSET('Raw data BH'!$G$4,0,(COLUMN('Data BH'!D$4)-COLUMN('Data BH'!$B$4))*7,500,1),MATCH($A150,OFFSET('Raw data BH'!$B$4,0,(COLUMN('Data BH'!D$4)-COLUMN('Data BH'!$B$4))*7,500,1),0))</f>
        <v>13.841846</v>
      </c>
      <c r="E150" s="62">
        <f ca="1">INDEX(OFFSET('Raw data BH'!$G$4,0,(COLUMN('Data BH'!E$4)-COLUMN('Data BH'!$B$4))*7,500,1),MATCH($A150,OFFSET('Raw data BH'!$B$4,0,(COLUMN('Data BH'!E$4)-COLUMN('Data BH'!$B$4))*7,500,1),0))</f>
        <v>16.514353</v>
      </c>
      <c r="F150" s="62" t="e">
        <f ca="1">INDEX(OFFSET('Raw data BH'!$G$4,0,(COLUMN('Data BH'!F$4)-COLUMN('Data BH'!$B$4))*7,500,1),MATCH($A150,OFFSET('Raw data BH'!$B$4,0,(COLUMN('Data BH'!F$4)-COLUMN('Data BH'!$B$4))*7,500,1),0))</f>
        <v>#N/A</v>
      </c>
      <c r="G150" s="62">
        <f ca="1">INDEX(OFFSET('Raw data BH'!$G$4,0,(COLUMN('Data BH'!G$4)-COLUMN('Data BH'!$B$4))*7,500,1),MATCH($A150,OFFSET('Raw data BH'!$B$4,0,(COLUMN('Data BH'!G$4)-COLUMN('Data BH'!$B$4))*7,500,1),0))</f>
        <v>7.4231949999999998</v>
      </c>
      <c r="H150" s="62">
        <f ca="1">INDEX(OFFSET('Raw data BH'!$G$4,0,(COLUMN('Data BH'!H$4)-COLUMN('Data BH'!$B$4))*7,500,1),MATCH($A150,OFFSET('Raw data BH'!$B$4,0,(COLUMN('Data BH'!H$4)-COLUMN('Data BH'!$B$4))*7,500,1),0))</f>
        <v>10.833876</v>
      </c>
      <c r="I150" s="62">
        <f ca="1">INDEX(OFFSET('Raw data BH'!$G$4,0,(COLUMN('Data BH'!I$4)-COLUMN('Data BH'!$B$4))*7,500,1),MATCH($A150,OFFSET('Raw data BH'!$B$4,0,(COLUMN('Data BH'!I$4)-COLUMN('Data BH'!$B$4))*7,500,1),0))</f>
        <v>6.3702160000000001</v>
      </c>
      <c r="J150" s="62" t="e">
        <f ca="1">INDEX(OFFSET('Raw data BH'!$G$4,0,(COLUMN('Data BH'!J$4)-COLUMN('Data BH'!$B$4))*7,500,1),MATCH($A150,OFFSET('Raw data BH'!$B$4,0,(COLUMN('Data BH'!J$4)-COLUMN('Data BH'!$B$4))*7,500,1),0))</f>
        <v>#N/A</v>
      </c>
      <c r="K150" s="62">
        <f ca="1">INDEX(OFFSET('Raw data BH'!$G$4,0,(COLUMN('Data BH'!K$4)-COLUMN('Data BH'!$B$4))*7,500,1),MATCH($A150,OFFSET('Raw data BH'!$B$4,0,(COLUMN('Data BH'!K$4)-COLUMN('Data BH'!$B$4))*7,500,1),0))</f>
        <v>6.9749999999999996</v>
      </c>
      <c r="L150" s="62" t="e">
        <f ca="1">INDEX(OFFSET('Raw data BH'!$G$4,0,(COLUMN('Data BH'!L$4)-COLUMN('Data BH'!$B$4))*7,500,1),MATCH($A150,OFFSET('Raw data BH'!$B$4,0,(COLUMN('Data BH'!L$4)-COLUMN('Data BH'!$B$4))*7,500,1),0))</f>
        <v>#N/A</v>
      </c>
      <c r="M150" s="62">
        <f ca="1">INDEX(OFFSET('Raw data BH'!$G$4,0,(COLUMN('Data BH'!M$4)-COLUMN('Data BH'!$B$4))*7,500,1),MATCH($A150,OFFSET('Raw data BH'!$B$4,0,(COLUMN('Data BH'!M$4)-COLUMN('Data BH'!$B$4))*7,500,1),0))</f>
        <v>12.18464</v>
      </c>
      <c r="N150" s="62" t="e">
        <f ca="1">INDEX(OFFSET('Raw data BH'!$G$4,0,(COLUMN('Data BH'!N$4)-COLUMN('Data BH'!$B$4))*7,500,1),MATCH($A150,OFFSET('Raw data BH'!$B$4,0,(COLUMN('Data BH'!N$4)-COLUMN('Data BH'!$B$4))*7,500,1),0))</f>
        <v>#N/A</v>
      </c>
      <c r="O150" s="62" t="e">
        <f ca="1">INDEX(OFFSET('Raw data BH'!$G$4,0,(COLUMN('Data BH'!O$4)-COLUMN('Data BH'!$B$4))*7,500,1),MATCH($A150,OFFSET('Raw data BH'!$B$4,0,(COLUMN('Data BH'!O$4)-COLUMN('Data BH'!$B$4))*7,500,1),0))</f>
        <v>#N/A</v>
      </c>
      <c r="P150" s="62">
        <v>51.042937999999999</v>
      </c>
      <c r="R150" s="60">
        <f t="shared" ca="1" si="32"/>
        <v>-2.2563106187618587E-2</v>
      </c>
      <c r="S150" s="60">
        <f t="shared" ca="1" si="33"/>
        <v>0.10982623624279175</v>
      </c>
      <c r="T150" s="60">
        <f t="shared" ca="1" si="34"/>
        <v>5.6337964752474878E-2</v>
      </c>
      <c r="U150" s="60">
        <f t="shared" ca="1" si="35"/>
        <v>5.3995533538890195E-2</v>
      </c>
      <c r="V150" s="60" t="str">
        <f t="shared" ca="1" si="36"/>
        <v/>
      </c>
      <c r="W150" s="60">
        <f t="shared" ca="1" si="37"/>
        <v>2.0832943695177963E-2</v>
      </c>
      <c r="X150" s="60">
        <f t="shared" ca="1" si="38"/>
        <v>3.9327393794854615E-2</v>
      </c>
      <c r="Y150" s="60">
        <f t="shared" ca="1" si="39"/>
        <v>6.4406969975050021E-2</v>
      </c>
      <c r="Z150" s="60" t="str">
        <f t="shared" ca="1" si="40"/>
        <v/>
      </c>
      <c r="AA150" s="60">
        <f t="shared" ca="1" si="41"/>
        <v>-4.7781569965870352E-2</v>
      </c>
      <c r="AB150" s="60" t="str">
        <f t="shared" ca="1" si="42"/>
        <v/>
      </c>
      <c r="AC150" s="60">
        <f t="shared" ca="1" si="43"/>
        <v>6.8908144522405346E-2</v>
      </c>
      <c r="AD150" s="60" t="str">
        <f t="shared" ca="1" si="44"/>
        <v/>
      </c>
      <c r="AE150" s="60" t="str">
        <f t="shared" ca="1" si="45"/>
        <v/>
      </c>
      <c r="AF150" s="60">
        <f t="shared" si="46"/>
        <v>9.5652382707791528E-3</v>
      </c>
      <c r="AG150" s="61">
        <v>5.9000000000000004E-2</v>
      </c>
    </row>
    <row r="151" spans="1:33" ht="16" hidden="1" outlineLevel="1" x14ac:dyDescent="0.2">
      <c r="A151" s="74">
        <v>35490</v>
      </c>
      <c r="B151" s="62">
        <f ca="1">INDEX(OFFSET('Raw data BH'!$G$4,0,(COLUMN('Data BH'!B$4)-COLUMN('Data BH'!$B$4))*7,500,1),MATCH($A151,OFFSET('Raw data BH'!$B$4,0,(COLUMN('Data BH'!B$4)-COLUMN('Data BH'!$B$4))*7,500,1),0))</f>
        <v>0.14011799999999999</v>
      </c>
      <c r="C151" s="62">
        <f ca="1">INDEX(OFFSET('Raw data BH'!$G$4,0,(COLUMN('Data BH'!C$4)-COLUMN('Data BH'!$B$4))*7,500,1),MATCH($A151,OFFSET('Raw data BH'!$B$4,0,(COLUMN('Data BH'!C$4)-COLUMN('Data BH'!$B$4))*7,500,1),0))</f>
        <v>14.744733</v>
      </c>
      <c r="D151" s="62">
        <f ca="1">INDEX(OFFSET('Raw data BH'!$G$4,0,(COLUMN('Data BH'!D$4)-COLUMN('Data BH'!$B$4))*7,500,1),MATCH($A151,OFFSET('Raw data BH'!$B$4,0,(COLUMN('Data BH'!D$4)-COLUMN('Data BH'!$B$4))*7,500,1),0))</f>
        <v>12.629038</v>
      </c>
      <c r="E151" s="62">
        <f ca="1">INDEX(OFFSET('Raw data BH'!$G$4,0,(COLUMN('Data BH'!E$4)-COLUMN('Data BH'!$B$4))*7,500,1),MATCH($A151,OFFSET('Raw data BH'!$B$4,0,(COLUMN('Data BH'!E$4)-COLUMN('Data BH'!$B$4))*7,500,1),0))</f>
        <v>15.093024</v>
      </c>
      <c r="F151" s="62" t="e">
        <f ca="1">INDEX(OFFSET('Raw data BH'!$G$4,0,(COLUMN('Data BH'!F$4)-COLUMN('Data BH'!$B$4))*7,500,1),MATCH($A151,OFFSET('Raw data BH'!$B$4,0,(COLUMN('Data BH'!F$4)-COLUMN('Data BH'!$B$4))*7,500,1),0))</f>
        <v>#N/A</v>
      </c>
      <c r="G151" s="62">
        <f ca="1">INDEX(OFFSET('Raw data BH'!$G$4,0,(COLUMN('Data BH'!G$4)-COLUMN('Data BH'!$B$4))*7,500,1),MATCH($A151,OFFSET('Raw data BH'!$B$4,0,(COLUMN('Data BH'!G$4)-COLUMN('Data BH'!$B$4))*7,500,1),0))</f>
        <v>7.6756859999999998</v>
      </c>
      <c r="H151" s="62">
        <f ca="1">INDEX(OFFSET('Raw data BH'!$G$4,0,(COLUMN('Data BH'!H$4)-COLUMN('Data BH'!$B$4))*7,500,1),MATCH($A151,OFFSET('Raw data BH'!$B$4,0,(COLUMN('Data BH'!H$4)-COLUMN('Data BH'!$B$4))*7,500,1),0))</f>
        <v>9.5212719999999997</v>
      </c>
      <c r="I151" s="62">
        <f ca="1">INDEX(OFFSET('Raw data BH'!$G$4,0,(COLUMN('Data BH'!I$4)-COLUMN('Data BH'!$B$4))*7,500,1),MATCH($A151,OFFSET('Raw data BH'!$B$4,0,(COLUMN('Data BH'!I$4)-COLUMN('Data BH'!$B$4))*7,500,1),0))</f>
        <v>6.4716529999999999</v>
      </c>
      <c r="J151" s="62" t="e">
        <f ca="1">INDEX(OFFSET('Raw data BH'!$G$4,0,(COLUMN('Data BH'!J$4)-COLUMN('Data BH'!$B$4))*7,500,1),MATCH($A151,OFFSET('Raw data BH'!$B$4,0,(COLUMN('Data BH'!J$4)-COLUMN('Data BH'!$B$4))*7,500,1),0))</f>
        <v>#N/A</v>
      </c>
      <c r="K151" s="62">
        <f ca="1">INDEX(OFFSET('Raw data BH'!$G$4,0,(COLUMN('Data BH'!K$4)-COLUMN('Data BH'!$B$4))*7,500,1),MATCH($A151,OFFSET('Raw data BH'!$B$4,0,(COLUMN('Data BH'!K$4)-COLUMN('Data BH'!$B$4))*7,500,1),0))</f>
        <v>6.0750000000000002</v>
      </c>
      <c r="L151" s="62" t="e">
        <f ca="1">INDEX(OFFSET('Raw data BH'!$G$4,0,(COLUMN('Data BH'!L$4)-COLUMN('Data BH'!$B$4))*7,500,1),MATCH($A151,OFFSET('Raw data BH'!$B$4,0,(COLUMN('Data BH'!L$4)-COLUMN('Data BH'!$B$4))*7,500,1),0))</f>
        <v>#N/A</v>
      </c>
      <c r="M151" s="62">
        <f ca="1">INDEX(OFFSET('Raw data BH'!$G$4,0,(COLUMN('Data BH'!M$4)-COLUMN('Data BH'!$B$4))*7,500,1),MATCH($A151,OFFSET('Raw data BH'!$B$4,0,(COLUMN('Data BH'!M$4)-COLUMN('Data BH'!$B$4))*7,500,1),0))</f>
        <v>11.593149</v>
      </c>
      <c r="N151" s="62" t="e">
        <f ca="1">INDEX(OFFSET('Raw data BH'!$G$4,0,(COLUMN('Data BH'!N$4)-COLUMN('Data BH'!$B$4))*7,500,1),MATCH($A151,OFFSET('Raw data BH'!$B$4,0,(COLUMN('Data BH'!N$4)-COLUMN('Data BH'!$B$4))*7,500,1),0))</f>
        <v>#N/A</v>
      </c>
      <c r="O151" s="62" t="e">
        <f ca="1">INDEX(OFFSET('Raw data BH'!$G$4,0,(COLUMN('Data BH'!O$4)-COLUMN('Data BH'!$B$4))*7,500,1),MATCH($A151,OFFSET('Raw data BH'!$B$4,0,(COLUMN('Data BH'!O$4)-COLUMN('Data BH'!$B$4))*7,500,1),0))</f>
        <v>#N/A</v>
      </c>
      <c r="P151" s="62">
        <v>48.604667999999997</v>
      </c>
      <c r="R151" s="60">
        <f t="shared" ca="1" si="32"/>
        <v>0.12308234879210023</v>
      </c>
      <c r="S151" s="60">
        <f t="shared" ca="1" si="33"/>
        <v>-7.4999890215021736E-2</v>
      </c>
      <c r="T151" s="60">
        <f t="shared" ca="1" si="34"/>
        <v>-8.7618949091038956E-2</v>
      </c>
      <c r="U151" s="60">
        <f t="shared" ca="1" si="35"/>
        <v>-8.6066284280104766E-2</v>
      </c>
      <c r="V151" s="60" t="str">
        <f t="shared" ca="1" si="36"/>
        <v/>
      </c>
      <c r="W151" s="60">
        <f t="shared" ca="1" si="37"/>
        <v>3.4013790557839263E-2</v>
      </c>
      <c r="X151" s="60">
        <f t="shared" ca="1" si="38"/>
        <v>-0.1211573771012332</v>
      </c>
      <c r="Y151" s="60">
        <f t="shared" ca="1" si="39"/>
        <v>1.5923635870431996E-2</v>
      </c>
      <c r="Z151" s="60" t="str">
        <f t="shared" ca="1" si="40"/>
        <v/>
      </c>
      <c r="AA151" s="60">
        <f t="shared" ca="1" si="41"/>
        <v>-0.12903225806451601</v>
      </c>
      <c r="AB151" s="60" t="str">
        <f t="shared" ca="1" si="42"/>
        <v/>
      </c>
      <c r="AC151" s="60">
        <f t="shared" ca="1" si="43"/>
        <v>-4.8543986527299854E-2</v>
      </c>
      <c r="AD151" s="60" t="str">
        <f t="shared" ca="1" si="44"/>
        <v/>
      </c>
      <c r="AE151" s="60" t="str">
        <f t="shared" ca="1" si="45"/>
        <v/>
      </c>
      <c r="AF151" s="60">
        <f t="shared" si="46"/>
        <v>-4.7768997936600055E-2</v>
      </c>
      <c r="AG151" s="61">
        <v>6.2199999999999998E-2</v>
      </c>
    </row>
    <row r="152" spans="1:33" ht="16" hidden="1" outlineLevel="1" x14ac:dyDescent="0.2">
      <c r="A152" s="74">
        <v>35521</v>
      </c>
      <c r="B152" s="62">
        <f ca="1">INDEX(OFFSET('Raw data BH'!$G$4,0,(COLUMN('Data BH'!B$4)-COLUMN('Data BH'!$B$4))*7,500,1),MATCH($A152,OFFSET('Raw data BH'!$B$4,0,(COLUMN('Data BH'!B$4)-COLUMN('Data BH'!$B$4))*7,500,1),0))</f>
        <v>0.130521</v>
      </c>
      <c r="C152" s="62">
        <f ca="1">INDEX(OFFSET('Raw data BH'!$G$4,0,(COLUMN('Data BH'!C$4)-COLUMN('Data BH'!$B$4))*7,500,1),MATCH($A152,OFFSET('Raw data BH'!$B$4,0,(COLUMN('Data BH'!C$4)-COLUMN('Data BH'!$B$4))*7,500,1),0))</f>
        <v>16.125371999999999</v>
      </c>
      <c r="D152" s="62">
        <f ca="1">INDEX(OFFSET('Raw data BH'!$G$4,0,(COLUMN('Data BH'!D$4)-COLUMN('Data BH'!$B$4))*7,500,1),MATCH($A152,OFFSET('Raw data BH'!$B$4,0,(COLUMN('Data BH'!D$4)-COLUMN('Data BH'!$B$4))*7,500,1),0))</f>
        <v>13.868213000000001</v>
      </c>
      <c r="E152" s="62">
        <f ca="1">INDEX(OFFSET('Raw data BH'!$G$4,0,(COLUMN('Data BH'!E$4)-COLUMN('Data BH'!$B$4))*7,500,1),MATCH($A152,OFFSET('Raw data BH'!$B$4,0,(COLUMN('Data BH'!E$4)-COLUMN('Data BH'!$B$4))*7,500,1),0))</f>
        <v>17.263988000000001</v>
      </c>
      <c r="F152" s="62" t="e">
        <f ca="1">INDEX(OFFSET('Raw data BH'!$G$4,0,(COLUMN('Data BH'!F$4)-COLUMN('Data BH'!$B$4))*7,500,1),MATCH($A152,OFFSET('Raw data BH'!$B$4,0,(COLUMN('Data BH'!F$4)-COLUMN('Data BH'!$B$4))*7,500,1),0))</f>
        <v>#N/A</v>
      </c>
      <c r="G152" s="62">
        <f ca="1">INDEX(OFFSET('Raw data BH'!$G$4,0,(COLUMN('Data BH'!G$4)-COLUMN('Data BH'!$B$4))*7,500,1),MATCH($A152,OFFSET('Raw data BH'!$B$4,0,(COLUMN('Data BH'!G$4)-COLUMN('Data BH'!$B$4))*7,500,1),0))</f>
        <v>7.4736950000000002</v>
      </c>
      <c r="H152" s="62">
        <f ca="1">INDEX(OFFSET('Raw data BH'!$G$4,0,(COLUMN('Data BH'!H$4)-COLUMN('Data BH'!$B$4))*7,500,1),MATCH($A152,OFFSET('Raw data BH'!$B$4,0,(COLUMN('Data BH'!H$4)-COLUMN('Data BH'!$B$4))*7,500,1),0))</f>
        <v>10.618376</v>
      </c>
      <c r="I152" s="62">
        <f ca="1">INDEX(OFFSET('Raw data BH'!$G$4,0,(COLUMN('Data BH'!I$4)-COLUMN('Data BH'!$B$4))*7,500,1),MATCH($A152,OFFSET('Raw data BH'!$B$4,0,(COLUMN('Data BH'!I$4)-COLUMN('Data BH'!$B$4))*7,500,1),0))</f>
        <v>6.929182</v>
      </c>
      <c r="J152" s="62" t="e">
        <f ca="1">INDEX(OFFSET('Raw data BH'!$G$4,0,(COLUMN('Data BH'!J$4)-COLUMN('Data BH'!$B$4))*7,500,1),MATCH($A152,OFFSET('Raw data BH'!$B$4,0,(COLUMN('Data BH'!J$4)-COLUMN('Data BH'!$B$4))*7,500,1),0))</f>
        <v>#N/A</v>
      </c>
      <c r="K152" s="62">
        <f ca="1">INDEX(OFFSET('Raw data BH'!$G$4,0,(COLUMN('Data BH'!K$4)-COLUMN('Data BH'!$B$4))*7,500,1),MATCH($A152,OFFSET('Raw data BH'!$B$4,0,(COLUMN('Data BH'!K$4)-COLUMN('Data BH'!$B$4))*7,500,1),0))</f>
        <v>6.4249999999999998</v>
      </c>
      <c r="L152" s="62" t="e">
        <f ca="1">INDEX(OFFSET('Raw data BH'!$G$4,0,(COLUMN('Data BH'!L$4)-COLUMN('Data BH'!$B$4))*7,500,1),MATCH($A152,OFFSET('Raw data BH'!$B$4,0,(COLUMN('Data BH'!L$4)-COLUMN('Data BH'!$B$4))*7,500,1),0))</f>
        <v>#N/A</v>
      </c>
      <c r="M152" s="62">
        <f ca="1">INDEX(OFFSET('Raw data BH'!$G$4,0,(COLUMN('Data BH'!M$4)-COLUMN('Data BH'!$B$4))*7,500,1),MATCH($A152,OFFSET('Raw data BH'!$B$4,0,(COLUMN('Data BH'!M$4)-COLUMN('Data BH'!$B$4))*7,500,1),0))</f>
        <v>12.460659</v>
      </c>
      <c r="N152" s="62" t="e">
        <f ca="1">INDEX(OFFSET('Raw data BH'!$G$4,0,(COLUMN('Data BH'!N$4)-COLUMN('Data BH'!$B$4))*7,500,1),MATCH($A152,OFFSET('Raw data BH'!$B$4,0,(COLUMN('Data BH'!N$4)-COLUMN('Data BH'!$B$4))*7,500,1),0))</f>
        <v>#N/A</v>
      </c>
      <c r="O152" s="62" t="e">
        <f ca="1">INDEX(OFFSET('Raw data BH'!$G$4,0,(COLUMN('Data BH'!O$4)-COLUMN('Data BH'!$B$4))*7,500,1),MATCH($A152,OFFSET('Raw data BH'!$B$4,0,(COLUMN('Data BH'!O$4)-COLUMN('Data BH'!$B$4))*7,500,1),0))</f>
        <v>#N/A</v>
      </c>
      <c r="P152" s="62">
        <v>51.845272000000001</v>
      </c>
      <c r="R152" s="60">
        <f t="shared" ca="1" si="32"/>
        <v>-6.8492270800325383E-2</v>
      </c>
      <c r="S152" s="60">
        <f t="shared" ca="1" si="33"/>
        <v>9.3636080083647322E-2</v>
      </c>
      <c r="T152" s="60">
        <f t="shared" ca="1" si="34"/>
        <v>9.8121092042006808E-2</v>
      </c>
      <c r="U152" s="60">
        <f t="shared" ca="1" si="35"/>
        <v>0.14383890199869831</v>
      </c>
      <c r="V152" s="60" t="str">
        <f t="shared" ca="1" si="36"/>
        <v/>
      </c>
      <c r="W152" s="60">
        <f t="shared" ca="1" si="37"/>
        <v>-2.6315693476778423E-2</v>
      </c>
      <c r="X152" s="60">
        <f t="shared" ca="1" si="38"/>
        <v>0.11522662098089409</v>
      </c>
      <c r="Y152" s="60">
        <f t="shared" ca="1" si="39"/>
        <v>7.0697393695242861E-2</v>
      </c>
      <c r="Z152" s="60" t="str">
        <f t="shared" ca="1" si="40"/>
        <v/>
      </c>
      <c r="AA152" s="60">
        <f t="shared" ca="1" si="41"/>
        <v>5.7613168724279795E-2</v>
      </c>
      <c r="AB152" s="60" t="str">
        <f t="shared" ca="1" si="42"/>
        <v/>
      </c>
      <c r="AC152" s="60">
        <f t="shared" ca="1" si="43"/>
        <v>7.4829539411595425E-2</v>
      </c>
      <c r="AD152" s="60" t="str">
        <f t="shared" ca="1" si="44"/>
        <v/>
      </c>
      <c r="AE152" s="60" t="str">
        <f t="shared" ca="1" si="45"/>
        <v/>
      </c>
      <c r="AF152" s="60">
        <f t="shared" si="46"/>
        <v>6.6672690779412402E-2</v>
      </c>
      <c r="AG152" s="61">
        <v>6.4500000000000002E-2</v>
      </c>
    </row>
    <row r="153" spans="1:33" ht="16" hidden="1" outlineLevel="1" x14ac:dyDescent="0.2">
      <c r="A153" s="74">
        <v>35551</v>
      </c>
      <c r="B153" s="62">
        <f ca="1">INDEX(OFFSET('Raw data BH'!$G$4,0,(COLUMN('Data BH'!B$4)-COLUMN('Data BH'!$B$4))*7,500,1),MATCH($A153,OFFSET('Raw data BH'!$B$4,0,(COLUMN('Data BH'!B$4)-COLUMN('Data BH'!$B$4))*7,500,1),0))</f>
        <v>0.12764200000000001</v>
      </c>
      <c r="C153" s="62">
        <f ca="1">INDEX(OFFSET('Raw data BH'!$G$4,0,(COLUMN('Data BH'!C$4)-COLUMN('Data BH'!$B$4))*7,500,1),MATCH($A153,OFFSET('Raw data BH'!$B$4,0,(COLUMN('Data BH'!C$4)-COLUMN('Data BH'!$B$4))*7,500,1),0))</f>
        <v>15.724739</v>
      </c>
      <c r="D153" s="62">
        <f ca="1">INDEX(OFFSET('Raw data BH'!$G$4,0,(COLUMN('Data BH'!D$4)-COLUMN('Data BH'!$B$4))*7,500,1),MATCH($A153,OFFSET('Raw data BH'!$B$4,0,(COLUMN('Data BH'!D$4)-COLUMN('Data BH'!$B$4))*7,500,1),0))</f>
        <v>14.713666999999999</v>
      </c>
      <c r="E153" s="62">
        <f ca="1">INDEX(OFFSET('Raw data BH'!$G$4,0,(COLUMN('Data BH'!E$4)-COLUMN('Data BH'!$B$4))*7,500,1),MATCH($A153,OFFSET('Raw data BH'!$B$4,0,(COLUMN('Data BH'!E$4)-COLUMN('Data BH'!$B$4))*7,500,1),0))</f>
        <v>18.586770999999999</v>
      </c>
      <c r="F153" s="62" t="e">
        <f ca="1">INDEX(OFFSET('Raw data BH'!$G$4,0,(COLUMN('Data BH'!F$4)-COLUMN('Data BH'!$B$4))*7,500,1),MATCH($A153,OFFSET('Raw data BH'!$B$4,0,(COLUMN('Data BH'!F$4)-COLUMN('Data BH'!$B$4))*7,500,1),0))</f>
        <v>#N/A</v>
      </c>
      <c r="G153" s="62">
        <f ca="1">INDEX(OFFSET('Raw data BH'!$G$4,0,(COLUMN('Data BH'!G$4)-COLUMN('Data BH'!$B$4))*7,500,1),MATCH($A153,OFFSET('Raw data BH'!$B$4,0,(COLUMN('Data BH'!G$4)-COLUMN('Data BH'!$B$4))*7,500,1),0))</f>
        <v>7.9281750000000004</v>
      </c>
      <c r="H153" s="62">
        <f ca="1">INDEX(OFFSET('Raw data BH'!$G$4,0,(COLUMN('Data BH'!H$4)-COLUMN('Data BH'!$B$4))*7,500,1),MATCH($A153,OFFSET('Raw data BH'!$B$4,0,(COLUMN('Data BH'!H$4)-COLUMN('Data BH'!$B$4))*7,500,1),0))</f>
        <v>11.104912000000001</v>
      </c>
      <c r="I153" s="62">
        <f ca="1">INDEX(OFFSET('Raw data BH'!$G$4,0,(COLUMN('Data BH'!I$4)-COLUMN('Data BH'!$B$4))*7,500,1),MATCH($A153,OFFSET('Raw data BH'!$B$4,0,(COLUMN('Data BH'!I$4)-COLUMN('Data BH'!$B$4))*7,500,1),0))</f>
        <v>6.7253819999999997</v>
      </c>
      <c r="J153" s="62" t="e">
        <f ca="1">INDEX(OFFSET('Raw data BH'!$G$4,0,(COLUMN('Data BH'!J$4)-COLUMN('Data BH'!$B$4))*7,500,1),MATCH($A153,OFFSET('Raw data BH'!$B$4,0,(COLUMN('Data BH'!J$4)-COLUMN('Data BH'!$B$4))*7,500,1),0))</f>
        <v>#N/A</v>
      </c>
      <c r="K153" s="62">
        <f ca="1">INDEX(OFFSET('Raw data BH'!$G$4,0,(COLUMN('Data BH'!K$4)-COLUMN('Data BH'!$B$4))*7,500,1),MATCH($A153,OFFSET('Raw data BH'!$B$4,0,(COLUMN('Data BH'!K$4)-COLUMN('Data BH'!$B$4))*7,500,1),0))</f>
        <v>7.2</v>
      </c>
      <c r="L153" s="62" t="e">
        <f ca="1">INDEX(OFFSET('Raw data BH'!$G$4,0,(COLUMN('Data BH'!L$4)-COLUMN('Data BH'!$B$4))*7,500,1),MATCH($A153,OFFSET('Raw data BH'!$B$4,0,(COLUMN('Data BH'!L$4)-COLUMN('Data BH'!$B$4))*7,500,1),0))</f>
        <v>#N/A</v>
      </c>
      <c r="M153" s="62">
        <f ca="1">INDEX(OFFSET('Raw data BH'!$G$4,0,(COLUMN('Data BH'!M$4)-COLUMN('Data BH'!$B$4))*7,500,1),MATCH($A153,OFFSET('Raw data BH'!$B$4,0,(COLUMN('Data BH'!M$4)-COLUMN('Data BH'!$B$4))*7,500,1),0))</f>
        <v>13.538003</v>
      </c>
      <c r="N153" s="62" t="e">
        <f ca="1">INDEX(OFFSET('Raw data BH'!$G$4,0,(COLUMN('Data BH'!N$4)-COLUMN('Data BH'!$B$4))*7,500,1),MATCH($A153,OFFSET('Raw data BH'!$B$4,0,(COLUMN('Data BH'!N$4)-COLUMN('Data BH'!$B$4))*7,500,1),0))</f>
        <v>#N/A</v>
      </c>
      <c r="O153" s="62" t="e">
        <f ca="1">INDEX(OFFSET('Raw data BH'!$G$4,0,(COLUMN('Data BH'!O$4)-COLUMN('Data BH'!$B$4))*7,500,1),MATCH($A153,OFFSET('Raw data BH'!$B$4,0,(COLUMN('Data BH'!O$4)-COLUMN('Data BH'!$B$4))*7,500,1),0))</f>
        <v>#N/A</v>
      </c>
      <c r="P153" s="62">
        <v>55.122272000000002</v>
      </c>
      <c r="R153" s="60">
        <f t="shared" ca="1" si="32"/>
        <v>-2.2057753158495563E-2</v>
      </c>
      <c r="S153" s="60">
        <f t="shared" ca="1" si="33"/>
        <v>-2.4844884198640504E-2</v>
      </c>
      <c r="T153" s="60">
        <f t="shared" ca="1" si="34"/>
        <v>6.0963442081542807E-2</v>
      </c>
      <c r="U153" s="60">
        <f t="shared" ca="1" si="35"/>
        <v>7.6620940654036351E-2</v>
      </c>
      <c r="V153" s="60" t="str">
        <f t="shared" ca="1" si="36"/>
        <v/>
      </c>
      <c r="W153" s="60">
        <f t="shared" ca="1" si="37"/>
        <v>6.0810616435377662E-2</v>
      </c>
      <c r="X153" s="60">
        <f t="shared" ca="1" si="38"/>
        <v>4.5820189452699722E-2</v>
      </c>
      <c r="Y153" s="60">
        <f t="shared" ca="1" si="39"/>
        <v>-2.9411841109094894E-2</v>
      </c>
      <c r="Z153" s="60" t="str">
        <f t="shared" ca="1" si="40"/>
        <v/>
      </c>
      <c r="AA153" s="60">
        <f t="shared" ca="1" si="41"/>
        <v>0.12062256809338523</v>
      </c>
      <c r="AB153" s="60" t="str">
        <f t="shared" ca="1" si="42"/>
        <v/>
      </c>
      <c r="AC153" s="60">
        <f t="shared" ca="1" si="43"/>
        <v>8.6459632672718278E-2</v>
      </c>
      <c r="AD153" s="60" t="str">
        <f t="shared" ca="1" si="44"/>
        <v/>
      </c>
      <c r="AE153" s="60" t="str">
        <f t="shared" ca="1" si="45"/>
        <v/>
      </c>
      <c r="AF153" s="60">
        <f t="shared" si="46"/>
        <v>6.3207306540893571E-2</v>
      </c>
      <c r="AG153" s="61">
        <v>6.2800000000000009E-2</v>
      </c>
    </row>
    <row r="154" spans="1:33" ht="16" hidden="1" outlineLevel="1" x14ac:dyDescent="0.2">
      <c r="A154" s="74">
        <v>35582</v>
      </c>
      <c r="B154" s="62">
        <f ca="1">INDEX(OFFSET('Raw data BH'!$G$4,0,(COLUMN('Data BH'!B$4)-COLUMN('Data BH'!$B$4))*7,500,1),MATCH($A154,OFFSET('Raw data BH'!$B$4,0,(COLUMN('Data BH'!B$4)-COLUMN('Data BH'!$B$4))*7,500,1),0))</f>
        <v>0.109407</v>
      </c>
      <c r="C154" s="62">
        <f ca="1">INDEX(OFFSET('Raw data BH'!$G$4,0,(COLUMN('Data BH'!C$4)-COLUMN('Data BH'!$B$4))*7,500,1),MATCH($A154,OFFSET('Raw data BH'!$B$4,0,(COLUMN('Data BH'!C$4)-COLUMN('Data BH'!$B$4))*7,500,1),0))</f>
        <v>17.243793</v>
      </c>
      <c r="D154" s="62">
        <f ca="1">INDEX(OFFSET('Raw data BH'!$G$4,0,(COLUMN('Data BH'!D$4)-COLUMN('Data BH'!$B$4))*7,500,1),MATCH($A154,OFFSET('Raw data BH'!$B$4,0,(COLUMN('Data BH'!D$4)-COLUMN('Data BH'!$B$4))*7,500,1),0))</f>
        <v>15.772202999999999</v>
      </c>
      <c r="E154" s="62">
        <f ca="1">INDEX(OFFSET('Raw data BH'!$G$4,0,(COLUMN('Data BH'!E$4)-COLUMN('Data BH'!$B$4))*7,500,1),MATCH($A154,OFFSET('Raw data BH'!$B$4,0,(COLUMN('Data BH'!E$4)-COLUMN('Data BH'!$B$4))*7,500,1),0))</f>
        <v>18.451101000000001</v>
      </c>
      <c r="F154" s="62" t="e">
        <f ca="1">INDEX(OFFSET('Raw data BH'!$G$4,0,(COLUMN('Data BH'!F$4)-COLUMN('Data BH'!$B$4))*7,500,1),MATCH($A154,OFFSET('Raw data BH'!$B$4,0,(COLUMN('Data BH'!F$4)-COLUMN('Data BH'!$B$4))*7,500,1),0))</f>
        <v>#N/A</v>
      </c>
      <c r="G154" s="62">
        <f ca="1">INDEX(OFFSET('Raw data BH'!$G$4,0,(COLUMN('Data BH'!G$4)-COLUMN('Data BH'!$B$4))*7,500,1),MATCH($A154,OFFSET('Raw data BH'!$B$4,0,(COLUMN('Data BH'!G$4)-COLUMN('Data BH'!$B$4))*7,500,1),0))</f>
        <v>7.9786720000000004</v>
      </c>
      <c r="H154" s="62">
        <f ca="1">INDEX(OFFSET('Raw data BH'!$G$4,0,(COLUMN('Data BH'!H$4)-COLUMN('Data BH'!$B$4))*7,500,1),MATCH($A154,OFFSET('Raw data BH'!$B$4,0,(COLUMN('Data BH'!H$4)-COLUMN('Data BH'!$B$4))*7,500,1),0))</f>
        <v>12.036925999999999</v>
      </c>
      <c r="I154" s="62">
        <f ca="1">INDEX(OFFSET('Raw data BH'!$G$4,0,(COLUMN('Data BH'!I$4)-COLUMN('Data BH'!$B$4))*7,500,1),MATCH($A154,OFFSET('Raw data BH'!$B$4,0,(COLUMN('Data BH'!I$4)-COLUMN('Data BH'!$B$4))*7,500,1),0))</f>
        <v>6.8884220000000003</v>
      </c>
      <c r="J154" s="62" t="e">
        <f ca="1">INDEX(OFFSET('Raw data BH'!$G$4,0,(COLUMN('Data BH'!J$4)-COLUMN('Data BH'!$B$4))*7,500,1),MATCH($A154,OFFSET('Raw data BH'!$B$4,0,(COLUMN('Data BH'!J$4)-COLUMN('Data BH'!$B$4))*7,500,1),0))</f>
        <v>#N/A</v>
      </c>
      <c r="K154" s="62">
        <f ca="1">INDEX(OFFSET('Raw data BH'!$G$4,0,(COLUMN('Data BH'!K$4)-COLUMN('Data BH'!$B$4))*7,500,1),MATCH($A154,OFFSET('Raw data BH'!$B$4,0,(COLUMN('Data BH'!K$4)-COLUMN('Data BH'!$B$4))*7,500,1),0))</f>
        <v>8.0374999999999996</v>
      </c>
      <c r="L154" s="62" t="e">
        <f ca="1">INDEX(OFFSET('Raw data BH'!$G$4,0,(COLUMN('Data BH'!L$4)-COLUMN('Data BH'!$B$4))*7,500,1),MATCH($A154,OFFSET('Raw data BH'!$B$4,0,(COLUMN('Data BH'!L$4)-COLUMN('Data BH'!$B$4))*7,500,1),0))</f>
        <v>#N/A</v>
      </c>
      <c r="M154" s="62">
        <f ca="1">INDEX(OFFSET('Raw data BH'!$G$4,0,(COLUMN('Data BH'!M$4)-COLUMN('Data BH'!$B$4))*7,500,1),MATCH($A154,OFFSET('Raw data BH'!$B$4,0,(COLUMN('Data BH'!M$4)-COLUMN('Data BH'!$B$4))*7,500,1),0))</f>
        <v>13.855608</v>
      </c>
      <c r="N154" s="62" t="e">
        <f ca="1">INDEX(OFFSET('Raw data BH'!$G$4,0,(COLUMN('Data BH'!N$4)-COLUMN('Data BH'!$B$4))*7,500,1),MATCH($A154,OFFSET('Raw data BH'!$B$4,0,(COLUMN('Data BH'!N$4)-COLUMN('Data BH'!$B$4))*7,500,1),0))</f>
        <v>#N/A</v>
      </c>
      <c r="O154" s="62" t="e">
        <f ca="1">INDEX(OFFSET('Raw data BH'!$G$4,0,(COLUMN('Data BH'!O$4)-COLUMN('Data BH'!$B$4))*7,500,1),MATCH($A154,OFFSET('Raw data BH'!$B$4,0,(COLUMN('Data BH'!O$4)-COLUMN('Data BH'!$B$4))*7,500,1),0))</f>
        <v>#N/A</v>
      </c>
      <c r="P154" s="62">
        <v>57.165343999999997</v>
      </c>
      <c r="R154" s="60">
        <f t="shared" ca="1" si="32"/>
        <v>-0.14286050046223031</v>
      </c>
      <c r="S154" s="60">
        <f t="shared" ca="1" si="33"/>
        <v>9.6602811658750065E-2</v>
      </c>
      <c r="T154" s="60">
        <f t="shared" ca="1" si="34"/>
        <v>7.1942364877497944E-2</v>
      </c>
      <c r="U154" s="60">
        <f t="shared" ca="1" si="35"/>
        <v>-7.2992775345430694E-3</v>
      </c>
      <c r="V154" s="60" t="str">
        <f t="shared" ca="1" si="36"/>
        <v/>
      </c>
      <c r="W154" s="60">
        <f t="shared" ca="1" si="37"/>
        <v>6.3693094564638564E-3</v>
      </c>
      <c r="X154" s="60">
        <f t="shared" ca="1" si="38"/>
        <v>8.3928085157270793E-2</v>
      </c>
      <c r="Y154" s="60">
        <f t="shared" ca="1" si="39"/>
        <v>2.4242489125524846E-2</v>
      </c>
      <c r="Z154" s="60" t="str">
        <f t="shared" ca="1" si="40"/>
        <v/>
      </c>
      <c r="AA154" s="60">
        <f t="shared" ca="1" si="41"/>
        <v>0.11631944444444442</v>
      </c>
      <c r="AB154" s="60" t="str">
        <f t="shared" ca="1" si="42"/>
        <v/>
      </c>
      <c r="AC154" s="60">
        <f t="shared" ca="1" si="43"/>
        <v>2.3460254810107495E-2</v>
      </c>
      <c r="AD154" s="60" t="str">
        <f t="shared" ca="1" si="44"/>
        <v/>
      </c>
      <c r="AE154" s="60" t="str">
        <f t="shared" ca="1" si="45"/>
        <v/>
      </c>
      <c r="AF154" s="60">
        <f t="shared" si="46"/>
        <v>3.7064364836050245E-2</v>
      </c>
      <c r="AG154" s="61">
        <v>6.0899999999999996E-2</v>
      </c>
    </row>
    <row r="155" spans="1:33" ht="16" hidden="1" outlineLevel="1" x14ac:dyDescent="0.2">
      <c r="A155" s="74">
        <v>35612</v>
      </c>
      <c r="B155" s="62">
        <f ca="1">INDEX(OFFSET('Raw data BH'!$G$4,0,(COLUMN('Data BH'!B$4)-COLUMN('Data BH'!$B$4))*7,500,1),MATCH($A155,OFFSET('Raw data BH'!$B$4,0,(COLUMN('Data BH'!B$4)-COLUMN('Data BH'!$B$4))*7,500,1),0))</f>
        <v>0.13436000000000001</v>
      </c>
      <c r="C155" s="62">
        <f ca="1">INDEX(OFFSET('Raw data BH'!$G$4,0,(COLUMN('Data BH'!C$4)-COLUMN('Data BH'!$B$4))*7,500,1),MATCH($A155,OFFSET('Raw data BH'!$B$4,0,(COLUMN('Data BH'!C$4)-COLUMN('Data BH'!$B$4))*7,500,1),0))</f>
        <v>19.118614000000001</v>
      </c>
      <c r="D155" s="62">
        <f ca="1">INDEX(OFFSET('Raw data BH'!$G$4,0,(COLUMN('Data BH'!D$4)-COLUMN('Data BH'!$B$4))*7,500,1),MATCH($A155,OFFSET('Raw data BH'!$B$4,0,(COLUMN('Data BH'!D$4)-COLUMN('Data BH'!$B$4))*7,500,1),0))</f>
        <v>17.730497</v>
      </c>
      <c r="E155" s="62">
        <f ca="1">INDEX(OFFSET('Raw data BH'!$G$4,0,(COLUMN('Data BH'!E$4)-COLUMN('Data BH'!$B$4))*7,500,1),MATCH($A155,OFFSET('Raw data BH'!$B$4,0,(COLUMN('Data BH'!E$4)-COLUMN('Data BH'!$B$4))*7,500,1),0))</f>
        <v>18.794847000000001</v>
      </c>
      <c r="F155" s="62" t="e">
        <f ca="1">INDEX(OFFSET('Raw data BH'!$G$4,0,(COLUMN('Data BH'!F$4)-COLUMN('Data BH'!$B$4))*7,500,1),MATCH($A155,OFFSET('Raw data BH'!$B$4,0,(COLUMN('Data BH'!F$4)-COLUMN('Data BH'!$B$4))*7,500,1),0))</f>
        <v>#N/A</v>
      </c>
      <c r="G155" s="62">
        <f ca="1">INDEX(OFFSET('Raw data BH'!$G$4,0,(COLUMN('Data BH'!G$4)-COLUMN('Data BH'!$B$4))*7,500,1),MATCH($A155,OFFSET('Raw data BH'!$B$4,0,(COLUMN('Data BH'!G$4)-COLUMN('Data BH'!$B$4))*7,500,1),0))</f>
        <v>8.1806619999999999</v>
      </c>
      <c r="H155" s="62">
        <f ca="1">INDEX(OFFSET('Raw data BH'!$G$4,0,(COLUMN('Data BH'!H$4)-COLUMN('Data BH'!$B$4))*7,500,1),MATCH($A155,OFFSET('Raw data BH'!$B$4,0,(COLUMN('Data BH'!H$4)-COLUMN('Data BH'!$B$4))*7,500,1),0))</f>
        <v>11.511424999999999</v>
      </c>
      <c r="I155" s="62">
        <f ca="1">INDEX(OFFSET('Raw data BH'!$G$4,0,(COLUMN('Data BH'!I$4)-COLUMN('Data BH'!$B$4))*7,500,1),MATCH($A155,OFFSET('Raw data BH'!$B$4,0,(COLUMN('Data BH'!I$4)-COLUMN('Data BH'!$B$4))*7,500,1),0))</f>
        <v>7.7084929999999998</v>
      </c>
      <c r="J155" s="62" t="e">
        <f ca="1">INDEX(OFFSET('Raw data BH'!$G$4,0,(COLUMN('Data BH'!J$4)-COLUMN('Data BH'!$B$4))*7,500,1),MATCH($A155,OFFSET('Raw data BH'!$B$4,0,(COLUMN('Data BH'!J$4)-COLUMN('Data BH'!$B$4))*7,500,1),0))</f>
        <v>#N/A</v>
      </c>
      <c r="K155" s="62">
        <f ca="1">INDEX(OFFSET('Raw data BH'!$G$4,0,(COLUMN('Data BH'!K$4)-COLUMN('Data BH'!$B$4))*7,500,1),MATCH($A155,OFFSET('Raw data BH'!$B$4,0,(COLUMN('Data BH'!K$4)-COLUMN('Data BH'!$B$4))*7,500,1),0))</f>
        <v>8.25</v>
      </c>
      <c r="L155" s="62" t="e">
        <f ca="1">INDEX(OFFSET('Raw data BH'!$G$4,0,(COLUMN('Data BH'!L$4)-COLUMN('Data BH'!$B$4))*7,500,1),MATCH($A155,OFFSET('Raw data BH'!$B$4,0,(COLUMN('Data BH'!L$4)-COLUMN('Data BH'!$B$4))*7,500,1),0))</f>
        <v>#N/A</v>
      </c>
      <c r="M155" s="62">
        <f ca="1">INDEX(OFFSET('Raw data BH'!$G$4,0,(COLUMN('Data BH'!M$4)-COLUMN('Data BH'!$B$4))*7,500,1),MATCH($A155,OFFSET('Raw data BH'!$B$4,0,(COLUMN('Data BH'!M$4)-COLUMN('Data BH'!$B$4))*7,500,1),0))</f>
        <v>15.443645999999999</v>
      </c>
      <c r="N155" s="62" t="e">
        <f ca="1">INDEX(OFFSET('Raw data BH'!$G$4,0,(COLUMN('Data BH'!N$4)-COLUMN('Data BH'!$B$4))*7,500,1),MATCH($A155,OFFSET('Raw data BH'!$B$4,0,(COLUMN('Data BH'!N$4)-COLUMN('Data BH'!$B$4))*7,500,1),0))</f>
        <v>#N/A</v>
      </c>
      <c r="O155" s="62" t="e">
        <f ca="1">INDEX(OFFSET('Raw data BH'!$G$4,0,(COLUMN('Data BH'!O$4)-COLUMN('Data BH'!$B$4))*7,500,1),MATCH($A155,OFFSET('Raw data BH'!$B$4,0,(COLUMN('Data BH'!O$4)-COLUMN('Data BH'!$B$4))*7,500,1),0))</f>
        <v>#N/A</v>
      </c>
      <c r="P155" s="62">
        <v>61.936737000000001</v>
      </c>
      <c r="R155" s="60">
        <f t="shared" ca="1" si="32"/>
        <v>0.22807498606122101</v>
      </c>
      <c r="S155" s="60">
        <f t="shared" ca="1" si="33"/>
        <v>0.10872439723673333</v>
      </c>
      <c r="T155" s="60">
        <f t="shared" ca="1" si="34"/>
        <v>0.12416109531433239</v>
      </c>
      <c r="U155" s="60">
        <f t="shared" ca="1" si="35"/>
        <v>1.8630107764300963E-2</v>
      </c>
      <c r="V155" s="60" t="str">
        <f t="shared" ca="1" si="36"/>
        <v/>
      </c>
      <c r="W155" s="60">
        <f t="shared" ca="1" si="37"/>
        <v>2.5316243104115399E-2</v>
      </c>
      <c r="X155" s="60">
        <f t="shared" ca="1" si="38"/>
        <v>-4.3657408876651704E-2</v>
      </c>
      <c r="Y155" s="60">
        <f t="shared" ca="1" si="39"/>
        <v>0.1190506330767771</v>
      </c>
      <c r="Z155" s="60" t="str">
        <f t="shared" ca="1" si="40"/>
        <v/>
      </c>
      <c r="AA155" s="60">
        <f t="shared" ca="1" si="41"/>
        <v>2.6438569206842955E-2</v>
      </c>
      <c r="AB155" s="60" t="str">
        <f t="shared" ca="1" si="42"/>
        <v/>
      </c>
      <c r="AC155" s="60">
        <f t="shared" ca="1" si="43"/>
        <v>0.1146133753206644</v>
      </c>
      <c r="AD155" s="60" t="str">
        <f t="shared" ca="1" si="44"/>
        <v/>
      </c>
      <c r="AE155" s="60" t="str">
        <f t="shared" ca="1" si="45"/>
        <v/>
      </c>
      <c r="AF155" s="60">
        <f t="shared" si="46"/>
        <v>8.3466531750425732E-2</v>
      </c>
      <c r="AG155" s="61">
        <v>5.8899999999999994E-2</v>
      </c>
    </row>
    <row r="156" spans="1:33" ht="16" hidden="1" outlineLevel="1" x14ac:dyDescent="0.2">
      <c r="A156" s="74">
        <v>35643</v>
      </c>
      <c r="B156" s="62">
        <f ca="1">INDEX(OFFSET('Raw data BH'!$G$4,0,(COLUMN('Data BH'!B$4)-COLUMN('Data BH'!$B$4))*7,500,1),MATCH($A156,OFFSET('Raw data BH'!$B$4,0,(COLUMN('Data BH'!B$4)-COLUMN('Data BH'!$B$4))*7,500,1),0))</f>
        <v>0.16699</v>
      </c>
      <c r="C156" s="62">
        <f ca="1">INDEX(OFFSET('Raw data BH'!$G$4,0,(COLUMN('Data BH'!C$4)-COLUMN('Data BH'!$B$4))*7,500,1),MATCH($A156,OFFSET('Raw data BH'!$B$4,0,(COLUMN('Data BH'!C$4)-COLUMN('Data BH'!$B$4))*7,500,1),0))</f>
        <v>16.046883000000001</v>
      </c>
      <c r="D156" s="62">
        <f ca="1">INDEX(OFFSET('Raw data BH'!$G$4,0,(COLUMN('Data BH'!D$4)-COLUMN('Data BH'!$B$4))*7,500,1),MATCH($A156,OFFSET('Raw data BH'!$B$4,0,(COLUMN('Data BH'!D$4)-COLUMN('Data BH'!$B$4))*7,500,1),0))</f>
        <v>16.510121999999999</v>
      </c>
      <c r="E156" s="62">
        <f ca="1">INDEX(OFFSET('Raw data BH'!$G$4,0,(COLUMN('Data BH'!E$4)-COLUMN('Data BH'!$B$4))*7,500,1),MATCH($A156,OFFSET('Raw data BH'!$B$4,0,(COLUMN('Data BH'!E$4)-COLUMN('Data BH'!$B$4))*7,500,1),0))</f>
        <v>15.583064</v>
      </c>
      <c r="F156" s="62" t="e">
        <f ca="1">INDEX(OFFSET('Raw data BH'!$G$4,0,(COLUMN('Data BH'!F$4)-COLUMN('Data BH'!$B$4))*7,500,1),MATCH($A156,OFFSET('Raw data BH'!$B$4,0,(COLUMN('Data BH'!F$4)-COLUMN('Data BH'!$B$4))*7,500,1),0))</f>
        <v>#N/A</v>
      </c>
      <c r="G156" s="62">
        <f ca="1">INDEX(OFFSET('Raw data BH'!$G$4,0,(COLUMN('Data BH'!G$4)-COLUMN('Data BH'!$B$4))*7,500,1),MATCH($A156,OFFSET('Raw data BH'!$B$4,0,(COLUMN('Data BH'!G$4)-COLUMN('Data BH'!$B$4))*7,500,1),0))</f>
        <v>8.4836539999999996</v>
      </c>
      <c r="H156" s="62">
        <f ca="1">INDEX(OFFSET('Raw data BH'!$G$4,0,(COLUMN('Data BH'!H$4)-COLUMN('Data BH'!$B$4))*7,500,1),MATCH($A156,OFFSET('Raw data BH'!$B$4,0,(COLUMN('Data BH'!H$4)-COLUMN('Data BH'!$B$4))*7,500,1),0))</f>
        <v>11.481680000000001</v>
      </c>
      <c r="I156" s="62">
        <f ca="1">INDEX(OFFSET('Raw data BH'!$G$4,0,(COLUMN('Data BH'!I$4)-COLUMN('Data BH'!$B$4))*7,500,1),MATCH($A156,OFFSET('Raw data BH'!$B$4,0,(COLUMN('Data BH'!I$4)-COLUMN('Data BH'!$B$4))*7,500,1),0))</f>
        <v>7.4013770000000001</v>
      </c>
      <c r="J156" s="62" t="e">
        <f ca="1">INDEX(OFFSET('Raw data BH'!$G$4,0,(COLUMN('Data BH'!J$4)-COLUMN('Data BH'!$B$4))*7,500,1),MATCH($A156,OFFSET('Raw data BH'!$B$4,0,(COLUMN('Data BH'!J$4)-COLUMN('Data BH'!$B$4))*7,500,1),0))</f>
        <v>#N/A</v>
      </c>
      <c r="K156" s="62">
        <f ca="1">INDEX(OFFSET('Raw data BH'!$G$4,0,(COLUMN('Data BH'!K$4)-COLUMN('Data BH'!$B$4))*7,500,1),MATCH($A156,OFFSET('Raw data BH'!$B$4,0,(COLUMN('Data BH'!K$4)-COLUMN('Data BH'!$B$4))*7,500,1),0))</f>
        <v>9.15</v>
      </c>
      <c r="L156" s="62" t="e">
        <f ca="1">INDEX(OFFSET('Raw data BH'!$G$4,0,(COLUMN('Data BH'!L$4)-COLUMN('Data BH'!$B$4))*7,500,1),MATCH($A156,OFFSET('Raw data BH'!$B$4,0,(COLUMN('Data BH'!L$4)-COLUMN('Data BH'!$B$4))*7,500,1),0))</f>
        <v>#N/A</v>
      </c>
      <c r="M156" s="62">
        <f ca="1">INDEX(OFFSET('Raw data BH'!$G$4,0,(COLUMN('Data BH'!M$4)-COLUMN('Data BH'!$B$4))*7,500,1),MATCH($A156,OFFSET('Raw data BH'!$B$4,0,(COLUMN('Data BH'!M$4)-COLUMN('Data BH'!$B$4))*7,500,1),0))</f>
        <v>14.248260999999999</v>
      </c>
      <c r="N156" s="62" t="e">
        <f ca="1">INDEX(OFFSET('Raw data BH'!$G$4,0,(COLUMN('Data BH'!N$4)-COLUMN('Data BH'!$B$4))*7,500,1),MATCH($A156,OFFSET('Raw data BH'!$B$4,0,(COLUMN('Data BH'!N$4)-COLUMN('Data BH'!$B$4))*7,500,1),0))</f>
        <v>#N/A</v>
      </c>
      <c r="O156" s="62" t="e">
        <f ca="1">INDEX(OFFSET('Raw data BH'!$G$4,0,(COLUMN('Data BH'!O$4)-COLUMN('Data BH'!$B$4))*7,500,1),MATCH($A156,OFFSET('Raw data BH'!$B$4,0,(COLUMN('Data BH'!O$4)-COLUMN('Data BH'!$B$4))*7,500,1),0))</f>
        <v>#N/A</v>
      </c>
      <c r="P156" s="62">
        <v>58.728203000000001</v>
      </c>
      <c r="R156" s="60">
        <f t="shared" ca="1" si="32"/>
        <v>0.24285501637392071</v>
      </c>
      <c r="S156" s="60">
        <f t="shared" ca="1" si="33"/>
        <v>-0.16066703370861501</v>
      </c>
      <c r="T156" s="60">
        <f t="shared" ca="1" si="34"/>
        <v>-6.8829147880062336E-2</v>
      </c>
      <c r="U156" s="60">
        <f t="shared" ca="1" si="35"/>
        <v>-0.17088636050083306</v>
      </c>
      <c r="V156" s="60" t="str">
        <f t="shared" ca="1" si="36"/>
        <v/>
      </c>
      <c r="W156" s="60">
        <f t="shared" ca="1" si="37"/>
        <v>3.7037589378463576E-2</v>
      </c>
      <c r="X156" s="60">
        <f t="shared" ca="1" si="38"/>
        <v>-2.5839546363719545E-3</v>
      </c>
      <c r="Y156" s="60">
        <f t="shared" ca="1" si="39"/>
        <v>-3.984125042339659E-2</v>
      </c>
      <c r="Z156" s="60" t="str">
        <f t="shared" ca="1" si="40"/>
        <v/>
      </c>
      <c r="AA156" s="60">
        <f t="shared" ca="1" si="41"/>
        <v>0.10909090909090913</v>
      </c>
      <c r="AB156" s="60" t="str">
        <f t="shared" ca="1" si="42"/>
        <v/>
      </c>
      <c r="AC156" s="60">
        <f t="shared" ca="1" si="43"/>
        <v>-7.7403030346590462E-2</v>
      </c>
      <c r="AD156" s="60" t="str">
        <f t="shared" ca="1" si="44"/>
        <v/>
      </c>
      <c r="AE156" s="60" t="str">
        <f t="shared" ca="1" si="45"/>
        <v/>
      </c>
      <c r="AF156" s="60">
        <f t="shared" si="46"/>
        <v>-5.1803407079710984E-2</v>
      </c>
      <c r="AG156" s="61">
        <v>5.9400000000000001E-2</v>
      </c>
    </row>
    <row r="157" spans="1:33" ht="16" hidden="1" outlineLevel="1" x14ac:dyDescent="0.2">
      <c r="A157" s="74">
        <v>35674</v>
      </c>
      <c r="B157" s="62">
        <f ca="1">INDEX(OFFSET('Raw data BH'!$G$4,0,(COLUMN('Data BH'!B$4)-COLUMN('Data BH'!$B$4))*7,500,1),MATCH($A157,OFFSET('Raw data BH'!$B$4,0,(COLUMN('Data BH'!B$4)-COLUMN('Data BH'!$B$4))*7,500,1),0))</f>
        <v>0.16650999999999999</v>
      </c>
      <c r="C157" s="62">
        <f ca="1">INDEX(OFFSET('Raw data BH'!$G$4,0,(COLUMN('Data BH'!C$4)-COLUMN('Data BH'!$B$4))*7,500,1),MATCH($A157,OFFSET('Raw data BH'!$B$4,0,(COLUMN('Data BH'!C$4)-COLUMN('Data BH'!$B$4))*7,500,1),0))</f>
        <v>16.617581999999999</v>
      </c>
      <c r="D157" s="62">
        <f ca="1">INDEX(OFFSET('Raw data BH'!$G$4,0,(COLUMN('Data BH'!D$4)-COLUMN('Data BH'!$B$4))*7,500,1),MATCH($A157,OFFSET('Raw data BH'!$B$4,0,(COLUMN('Data BH'!D$4)-COLUMN('Data BH'!$B$4))*7,500,1),0))</f>
        <v>17.386057000000001</v>
      </c>
      <c r="E157" s="62">
        <f ca="1">INDEX(OFFSET('Raw data BH'!$G$4,0,(COLUMN('Data BH'!E$4)-COLUMN('Data BH'!$B$4))*7,500,1),MATCH($A157,OFFSET('Raw data BH'!$B$4,0,(COLUMN('Data BH'!E$4)-COLUMN('Data BH'!$B$4))*7,500,1),0))</f>
        <v>16.585684000000001</v>
      </c>
      <c r="F157" s="62" t="e">
        <f ca="1">INDEX(OFFSET('Raw data BH'!$G$4,0,(COLUMN('Data BH'!F$4)-COLUMN('Data BH'!$B$4))*7,500,1),MATCH($A157,OFFSET('Raw data BH'!$B$4,0,(COLUMN('Data BH'!F$4)-COLUMN('Data BH'!$B$4))*7,500,1),0))</f>
        <v>#N/A</v>
      </c>
      <c r="G157" s="62">
        <f ca="1">INDEX(OFFSET('Raw data BH'!$G$4,0,(COLUMN('Data BH'!G$4)-COLUMN('Data BH'!$B$4))*7,500,1),MATCH($A157,OFFSET('Raw data BH'!$B$4,0,(COLUMN('Data BH'!G$4)-COLUMN('Data BH'!$B$4))*7,500,1),0))</f>
        <v>8.5846490000000006</v>
      </c>
      <c r="H157" s="62">
        <f ca="1">INDEX(OFFSET('Raw data BH'!$G$4,0,(COLUMN('Data BH'!H$4)-COLUMN('Data BH'!$B$4))*7,500,1),MATCH($A157,OFFSET('Raw data BH'!$B$4,0,(COLUMN('Data BH'!H$4)-COLUMN('Data BH'!$B$4))*7,500,1),0))</f>
        <v>12.760726999999999</v>
      </c>
      <c r="I157" s="62">
        <f ca="1">INDEX(OFFSET('Raw data BH'!$G$4,0,(COLUMN('Data BH'!I$4)-COLUMN('Data BH'!$B$4))*7,500,1),MATCH($A157,OFFSET('Raw data BH'!$B$4,0,(COLUMN('Data BH'!I$4)-COLUMN('Data BH'!$B$4))*7,500,1),0))</f>
        <v>7.5242250000000004</v>
      </c>
      <c r="J157" s="62" t="e">
        <f ca="1">INDEX(OFFSET('Raw data BH'!$G$4,0,(COLUMN('Data BH'!J$4)-COLUMN('Data BH'!$B$4))*7,500,1),MATCH($A157,OFFSET('Raw data BH'!$B$4,0,(COLUMN('Data BH'!J$4)-COLUMN('Data BH'!$B$4))*7,500,1),0))</f>
        <v>#N/A</v>
      </c>
      <c r="K157" s="62">
        <f ca="1">INDEX(OFFSET('Raw data BH'!$G$4,0,(COLUMN('Data BH'!K$4)-COLUMN('Data BH'!$B$4))*7,500,1),MATCH($A157,OFFSET('Raw data BH'!$B$4,0,(COLUMN('Data BH'!K$4)-COLUMN('Data BH'!$B$4))*7,500,1),0))</f>
        <v>10</v>
      </c>
      <c r="L157" s="62" t="e">
        <f ca="1">INDEX(OFFSET('Raw data BH'!$G$4,0,(COLUMN('Data BH'!L$4)-COLUMN('Data BH'!$B$4))*7,500,1),MATCH($A157,OFFSET('Raw data BH'!$B$4,0,(COLUMN('Data BH'!L$4)-COLUMN('Data BH'!$B$4))*7,500,1),0))</f>
        <v>#N/A</v>
      </c>
      <c r="M157" s="62">
        <f ca="1">INDEX(OFFSET('Raw data BH'!$G$4,0,(COLUMN('Data BH'!M$4)-COLUMN('Data BH'!$B$4))*7,500,1),MATCH($A157,OFFSET('Raw data BH'!$B$4,0,(COLUMN('Data BH'!M$4)-COLUMN('Data BH'!$B$4))*7,500,1),0))</f>
        <v>15.325866</v>
      </c>
      <c r="N157" s="62" t="e">
        <f ca="1">INDEX(OFFSET('Raw data BH'!$G$4,0,(COLUMN('Data BH'!N$4)-COLUMN('Data BH'!$B$4))*7,500,1),MATCH($A157,OFFSET('Raw data BH'!$B$4,0,(COLUMN('Data BH'!N$4)-COLUMN('Data BH'!$B$4))*7,500,1),0))</f>
        <v>#N/A</v>
      </c>
      <c r="O157" s="62" t="e">
        <f ca="1">INDEX(OFFSET('Raw data BH'!$G$4,0,(COLUMN('Data BH'!O$4)-COLUMN('Data BH'!$B$4))*7,500,1),MATCH($A157,OFFSET('Raw data BH'!$B$4,0,(COLUMN('Data BH'!O$4)-COLUMN('Data BH'!$B$4))*7,500,1),0))</f>
        <v>#N/A</v>
      </c>
      <c r="P157" s="62">
        <v>61.327530000000003</v>
      </c>
      <c r="R157" s="60">
        <f t="shared" ca="1" si="32"/>
        <v>-2.8744236181807992E-3</v>
      </c>
      <c r="S157" s="60">
        <f t="shared" ca="1" si="33"/>
        <v>3.5564476914301535E-2</v>
      </c>
      <c r="T157" s="60">
        <f t="shared" ca="1" si="34"/>
        <v>5.3054423219889069E-2</v>
      </c>
      <c r="U157" s="60">
        <f t="shared" ca="1" si="35"/>
        <v>6.4340363358579511E-2</v>
      </c>
      <c r="V157" s="60" t="str">
        <f t="shared" ca="1" si="36"/>
        <v/>
      </c>
      <c r="W157" s="60">
        <f t="shared" ca="1" si="37"/>
        <v>1.190465806361285E-2</v>
      </c>
      <c r="X157" s="60">
        <f t="shared" ca="1" si="38"/>
        <v>0.11139894161829966</v>
      </c>
      <c r="Y157" s="60">
        <f t="shared" ca="1" si="39"/>
        <v>1.6597992508691428E-2</v>
      </c>
      <c r="Z157" s="60" t="str">
        <f t="shared" ca="1" si="40"/>
        <v/>
      </c>
      <c r="AA157" s="60">
        <f t="shared" ca="1" si="41"/>
        <v>9.2896174863387859E-2</v>
      </c>
      <c r="AB157" s="60" t="str">
        <f t="shared" ca="1" si="42"/>
        <v/>
      </c>
      <c r="AC157" s="60">
        <f t="shared" ca="1" si="43"/>
        <v>7.5630633099716515E-2</v>
      </c>
      <c r="AD157" s="60" t="str">
        <f t="shared" ca="1" si="44"/>
        <v/>
      </c>
      <c r="AE157" s="60" t="str">
        <f t="shared" ca="1" si="45"/>
        <v/>
      </c>
      <c r="AF157" s="60">
        <f t="shared" si="46"/>
        <v>4.426028496053247E-2</v>
      </c>
      <c r="AG157" s="61">
        <v>5.8799999999999998E-2</v>
      </c>
    </row>
    <row r="158" spans="1:33" ht="16" hidden="1" outlineLevel="1" x14ac:dyDescent="0.2">
      <c r="A158" s="74">
        <v>35704</v>
      </c>
      <c r="B158" s="62">
        <f ca="1">INDEX(OFFSET('Raw data BH'!$G$4,0,(COLUMN('Data BH'!B$4)-COLUMN('Data BH'!$B$4))*7,500,1),MATCH($A158,OFFSET('Raw data BH'!$B$4,0,(COLUMN('Data BH'!B$4)-COLUMN('Data BH'!$B$4))*7,500,1),0))</f>
        <v>0.13076099999999999</v>
      </c>
      <c r="C158" s="62">
        <f ca="1">INDEX(OFFSET('Raw data BH'!$G$4,0,(COLUMN('Data BH'!C$4)-COLUMN('Data BH'!$B$4))*7,500,1),MATCH($A158,OFFSET('Raw data BH'!$B$4,0,(COLUMN('Data BH'!C$4)-COLUMN('Data BH'!$B$4))*7,500,1),0))</f>
        <v>16.154406000000002</v>
      </c>
      <c r="D158" s="62">
        <f ca="1">INDEX(OFFSET('Raw data BH'!$G$4,0,(COLUMN('Data BH'!D$4)-COLUMN('Data BH'!$B$4))*7,500,1),MATCH($A158,OFFSET('Raw data BH'!$B$4,0,(COLUMN('Data BH'!D$4)-COLUMN('Data BH'!$B$4))*7,500,1),0))</f>
        <v>16.563203999999999</v>
      </c>
      <c r="E158" s="62">
        <f ca="1">INDEX(OFFSET('Raw data BH'!$G$4,0,(COLUMN('Data BH'!E$4)-COLUMN('Data BH'!$B$4))*7,500,1),MATCH($A158,OFFSET('Raw data BH'!$B$4,0,(COLUMN('Data BH'!E$4)-COLUMN('Data BH'!$B$4))*7,500,1),0))</f>
        <v>15.433626</v>
      </c>
      <c r="F158" s="62" t="e">
        <f ca="1">INDEX(OFFSET('Raw data BH'!$G$4,0,(COLUMN('Data BH'!F$4)-COLUMN('Data BH'!$B$4))*7,500,1),MATCH($A158,OFFSET('Raw data BH'!$B$4,0,(COLUMN('Data BH'!F$4)-COLUMN('Data BH'!$B$4))*7,500,1),0))</f>
        <v>#N/A</v>
      </c>
      <c r="G158" s="62">
        <f ca="1">INDEX(OFFSET('Raw data BH'!$G$4,0,(COLUMN('Data BH'!G$4)-COLUMN('Data BH'!$B$4))*7,500,1),MATCH($A158,OFFSET('Raw data BH'!$B$4,0,(COLUMN('Data BH'!G$4)-COLUMN('Data BH'!$B$4))*7,500,1),0))</f>
        <v>8.6856390000000001</v>
      </c>
      <c r="H158" s="62">
        <f ca="1">INDEX(OFFSET('Raw data BH'!$G$4,0,(COLUMN('Data BH'!H$4)-COLUMN('Data BH'!$B$4))*7,500,1),MATCH($A158,OFFSET('Raw data BH'!$B$4,0,(COLUMN('Data BH'!H$4)-COLUMN('Data BH'!$B$4))*7,500,1),0))</f>
        <v>12.691326999999999</v>
      </c>
      <c r="I158" s="62">
        <f ca="1">INDEX(OFFSET('Raw data BH'!$G$4,0,(COLUMN('Data BH'!I$4)-COLUMN('Data BH'!$B$4))*7,500,1),MATCH($A158,OFFSET('Raw data BH'!$B$4,0,(COLUMN('Data BH'!I$4)-COLUMN('Data BH'!$B$4))*7,500,1),0))</f>
        <v>8.0711209999999998</v>
      </c>
      <c r="J158" s="62" t="e">
        <f ca="1">INDEX(OFFSET('Raw data BH'!$G$4,0,(COLUMN('Data BH'!J$4)-COLUMN('Data BH'!$B$4))*7,500,1),MATCH($A158,OFFSET('Raw data BH'!$B$4,0,(COLUMN('Data BH'!J$4)-COLUMN('Data BH'!$B$4))*7,500,1),0))</f>
        <v>#N/A</v>
      </c>
      <c r="K158" s="62">
        <f ca="1">INDEX(OFFSET('Raw data BH'!$G$4,0,(COLUMN('Data BH'!K$4)-COLUMN('Data BH'!$B$4))*7,500,1),MATCH($A158,OFFSET('Raw data BH'!$B$4,0,(COLUMN('Data BH'!K$4)-COLUMN('Data BH'!$B$4))*7,500,1),0))</f>
        <v>10.270833</v>
      </c>
      <c r="L158" s="62" t="e">
        <f ca="1">INDEX(OFFSET('Raw data BH'!$G$4,0,(COLUMN('Data BH'!L$4)-COLUMN('Data BH'!$B$4))*7,500,1),MATCH($A158,OFFSET('Raw data BH'!$B$4,0,(COLUMN('Data BH'!L$4)-COLUMN('Data BH'!$B$4))*7,500,1),0))</f>
        <v>#N/A</v>
      </c>
      <c r="M158" s="62">
        <f ca="1">INDEX(OFFSET('Raw data BH'!$G$4,0,(COLUMN('Data BH'!M$4)-COLUMN('Data BH'!$B$4))*7,500,1),MATCH($A158,OFFSET('Raw data BH'!$B$4,0,(COLUMN('Data BH'!M$4)-COLUMN('Data BH'!$B$4))*7,500,1),0))</f>
        <v>15.026533000000001</v>
      </c>
      <c r="N158" s="62" t="e">
        <f ca="1">INDEX(OFFSET('Raw data BH'!$G$4,0,(COLUMN('Data BH'!N$4)-COLUMN('Data BH'!$B$4))*7,500,1),MATCH($A158,OFFSET('Raw data BH'!$B$4,0,(COLUMN('Data BH'!N$4)-COLUMN('Data BH'!$B$4))*7,500,1),0))</f>
        <v>#N/A</v>
      </c>
      <c r="O158" s="62" t="e">
        <f ca="1">INDEX(OFFSET('Raw data BH'!$G$4,0,(COLUMN('Data BH'!O$4)-COLUMN('Data BH'!$B$4))*7,500,1),MATCH($A158,OFFSET('Raw data BH'!$B$4,0,(COLUMN('Data BH'!O$4)-COLUMN('Data BH'!$B$4))*7,500,1),0))</f>
        <v>#N/A</v>
      </c>
      <c r="P158" s="62">
        <v>60.044246999999999</v>
      </c>
      <c r="R158" s="60">
        <f t="shared" ca="1" si="32"/>
        <v>-0.21469581406522131</v>
      </c>
      <c r="S158" s="60">
        <f t="shared" ca="1" si="33"/>
        <v>-2.7872647175744225E-2</v>
      </c>
      <c r="T158" s="60">
        <f t="shared" ca="1" si="34"/>
        <v>-4.7328327521300673E-2</v>
      </c>
      <c r="U158" s="60">
        <f t="shared" ca="1" si="35"/>
        <v>-6.946098816304469E-2</v>
      </c>
      <c r="V158" s="60" t="str">
        <f t="shared" ca="1" si="36"/>
        <v/>
      </c>
      <c r="W158" s="60">
        <f t="shared" ca="1" si="37"/>
        <v>1.1764022035146704E-2</v>
      </c>
      <c r="X158" s="60">
        <f t="shared" ca="1" si="38"/>
        <v>-5.4385616117326174E-3</v>
      </c>
      <c r="Y158" s="60">
        <f t="shared" ca="1" si="39"/>
        <v>7.2684695101488783E-2</v>
      </c>
      <c r="Z158" s="60" t="str">
        <f t="shared" ca="1" si="40"/>
        <v/>
      </c>
      <c r="AA158" s="60">
        <f t="shared" ca="1" si="41"/>
        <v>2.7083299999999921E-2</v>
      </c>
      <c r="AB158" s="60" t="str">
        <f t="shared" ca="1" si="42"/>
        <v/>
      </c>
      <c r="AC158" s="60">
        <f t="shared" ca="1" si="43"/>
        <v>-1.9531229099875924E-2</v>
      </c>
      <c r="AD158" s="60" t="str">
        <f t="shared" ca="1" si="44"/>
        <v/>
      </c>
      <c r="AE158" s="60" t="str">
        <f t="shared" ca="1" si="45"/>
        <v/>
      </c>
      <c r="AF158" s="60">
        <f t="shared" si="46"/>
        <v>-2.0925072312548809E-2</v>
      </c>
      <c r="AG158" s="61">
        <v>5.7699999999999994E-2</v>
      </c>
    </row>
    <row r="159" spans="1:33" ht="16" hidden="1" outlineLevel="1" x14ac:dyDescent="0.2">
      <c r="A159" s="74">
        <v>35735</v>
      </c>
      <c r="B159" s="62">
        <f ca="1">INDEX(OFFSET('Raw data BH'!$G$4,0,(COLUMN('Data BH'!B$4)-COLUMN('Data BH'!$B$4))*7,500,1),MATCH($A159,OFFSET('Raw data BH'!$B$4,0,(COLUMN('Data BH'!B$4)-COLUMN('Data BH'!$B$4))*7,500,1),0))</f>
        <v>0.13627900000000001</v>
      </c>
      <c r="C159" s="62">
        <f ca="1">INDEX(OFFSET('Raw data BH'!$G$4,0,(COLUMN('Data BH'!C$4)-COLUMN('Data BH'!$B$4))*7,500,1),MATCH($A159,OFFSET('Raw data BH'!$B$4,0,(COLUMN('Data BH'!C$4)-COLUMN('Data BH'!$B$4))*7,500,1),0))</f>
        <v>16.221933</v>
      </c>
      <c r="D159" s="62">
        <f ca="1">INDEX(OFFSET('Raw data BH'!$G$4,0,(COLUMN('Data BH'!D$4)-COLUMN('Data BH'!$B$4))*7,500,1),MATCH($A159,OFFSET('Raw data BH'!$B$4,0,(COLUMN('Data BH'!D$4)-COLUMN('Data BH'!$B$4))*7,500,1),0))</f>
        <v>16.795169999999999</v>
      </c>
      <c r="E159" s="62">
        <f ca="1">INDEX(OFFSET('Raw data BH'!$G$4,0,(COLUMN('Data BH'!E$4)-COLUMN('Data BH'!$B$4))*7,500,1),MATCH($A159,OFFSET('Raw data BH'!$B$4,0,(COLUMN('Data BH'!E$4)-COLUMN('Data BH'!$B$4))*7,500,1),0))</f>
        <v>17.034914000000001</v>
      </c>
      <c r="F159" s="62" t="e">
        <f ca="1">INDEX(OFFSET('Raw data BH'!$G$4,0,(COLUMN('Data BH'!F$4)-COLUMN('Data BH'!$B$4))*7,500,1),MATCH($A159,OFFSET('Raw data BH'!$B$4,0,(COLUMN('Data BH'!F$4)-COLUMN('Data BH'!$B$4))*7,500,1),0))</f>
        <v>#N/A</v>
      </c>
      <c r="G159" s="62">
        <f ca="1">INDEX(OFFSET('Raw data BH'!$G$4,0,(COLUMN('Data BH'!G$4)-COLUMN('Data BH'!$B$4))*7,500,1),MATCH($A159,OFFSET('Raw data BH'!$B$4,0,(COLUMN('Data BH'!G$4)-COLUMN('Data BH'!$B$4))*7,500,1),0))</f>
        <v>8.4836539999999996</v>
      </c>
      <c r="H159" s="62">
        <f ca="1">INDEX(OFFSET('Raw data BH'!$G$4,0,(COLUMN('Data BH'!H$4)-COLUMN('Data BH'!$B$4))*7,500,1),MATCH($A159,OFFSET('Raw data BH'!$B$4,0,(COLUMN('Data BH'!H$4)-COLUMN('Data BH'!$B$4))*7,500,1),0))</f>
        <v>14.288774</v>
      </c>
      <c r="I159" s="62">
        <f ca="1">INDEX(OFFSET('Raw data BH'!$G$4,0,(COLUMN('Data BH'!I$4)-COLUMN('Data BH'!$B$4))*7,500,1),MATCH($A159,OFFSET('Raw data BH'!$B$4,0,(COLUMN('Data BH'!I$4)-COLUMN('Data BH'!$B$4))*7,500,1),0))</f>
        <v>8.8833719999999996</v>
      </c>
      <c r="J159" s="62" t="e">
        <f ca="1">INDEX(OFFSET('Raw data BH'!$G$4,0,(COLUMN('Data BH'!J$4)-COLUMN('Data BH'!$B$4))*7,500,1),MATCH($A159,OFFSET('Raw data BH'!$B$4,0,(COLUMN('Data BH'!J$4)-COLUMN('Data BH'!$B$4))*7,500,1),0))</f>
        <v>#N/A</v>
      </c>
      <c r="K159" s="62">
        <f ca="1">INDEX(OFFSET('Raw data BH'!$G$4,0,(COLUMN('Data BH'!K$4)-COLUMN('Data BH'!$B$4))*7,500,1),MATCH($A159,OFFSET('Raw data BH'!$B$4,0,(COLUMN('Data BH'!K$4)-COLUMN('Data BH'!$B$4))*7,500,1),0))</f>
        <v>8.625</v>
      </c>
      <c r="L159" s="62" t="e">
        <f ca="1">INDEX(OFFSET('Raw data BH'!$G$4,0,(COLUMN('Data BH'!L$4)-COLUMN('Data BH'!$B$4))*7,500,1),MATCH($A159,OFFSET('Raw data BH'!$B$4,0,(COLUMN('Data BH'!L$4)-COLUMN('Data BH'!$B$4))*7,500,1),0))</f>
        <v>#N/A</v>
      </c>
      <c r="M159" s="62">
        <f ca="1">INDEX(OFFSET('Raw data BH'!$G$4,0,(COLUMN('Data BH'!M$4)-COLUMN('Data BH'!$B$4))*7,500,1),MATCH($A159,OFFSET('Raw data BH'!$B$4,0,(COLUMN('Data BH'!M$4)-COLUMN('Data BH'!$B$4))*7,500,1),0))</f>
        <v>17.249286999999999</v>
      </c>
      <c r="N159" s="62" t="e">
        <f ca="1">INDEX(OFFSET('Raw data BH'!$G$4,0,(COLUMN('Data BH'!N$4)-COLUMN('Data BH'!$B$4))*7,500,1),MATCH($A159,OFFSET('Raw data BH'!$B$4,0,(COLUMN('Data BH'!N$4)-COLUMN('Data BH'!$B$4))*7,500,1),0))</f>
        <v>#N/A</v>
      </c>
      <c r="O159" s="62" t="e">
        <f ca="1">INDEX(OFFSET('Raw data BH'!$G$4,0,(COLUMN('Data BH'!O$4)-COLUMN('Data BH'!$B$4))*7,500,1),MATCH($A159,OFFSET('Raw data BH'!$B$4,0,(COLUMN('Data BH'!O$4)-COLUMN('Data BH'!$B$4))*7,500,1),0))</f>
        <v>#N/A</v>
      </c>
      <c r="P159" s="62">
        <v>62.367770999999998</v>
      </c>
      <c r="R159" s="60">
        <f t="shared" ca="1" si="32"/>
        <v>4.2199126650912966E-2</v>
      </c>
      <c r="S159" s="60">
        <f t="shared" ca="1" si="33"/>
        <v>4.1800979868895638E-3</v>
      </c>
      <c r="T159" s="60">
        <f t="shared" ca="1" si="34"/>
        <v>1.4004899052139974E-2</v>
      </c>
      <c r="U159" s="60">
        <f t="shared" ca="1" si="35"/>
        <v>0.10375319448585829</v>
      </c>
      <c r="V159" s="60" t="str">
        <f t="shared" ca="1" si="36"/>
        <v/>
      </c>
      <c r="W159" s="60">
        <f t="shared" ca="1" si="37"/>
        <v>-2.325505354298063E-2</v>
      </c>
      <c r="X159" s="60">
        <f t="shared" ca="1" si="38"/>
        <v>0.12586918609850661</v>
      </c>
      <c r="Y159" s="60">
        <f t="shared" ca="1" si="39"/>
        <v>0.10063670213840181</v>
      </c>
      <c r="Z159" s="60" t="str">
        <f t="shared" ca="1" si="40"/>
        <v/>
      </c>
      <c r="AA159" s="60">
        <f t="shared" ca="1" si="41"/>
        <v>-0.16024338045414621</v>
      </c>
      <c r="AB159" s="60" t="str">
        <f t="shared" ca="1" si="42"/>
        <v/>
      </c>
      <c r="AC159" s="60">
        <f t="shared" ca="1" si="43"/>
        <v>0.14792194580080431</v>
      </c>
      <c r="AD159" s="60" t="str">
        <f t="shared" ca="1" si="44"/>
        <v/>
      </c>
      <c r="AE159" s="60" t="str">
        <f t="shared" ca="1" si="45"/>
        <v/>
      </c>
      <c r="AF159" s="60">
        <f t="shared" si="46"/>
        <v>3.8696862998381931E-2</v>
      </c>
      <c r="AG159" s="61">
        <v>5.7099999999999998E-2</v>
      </c>
    </row>
    <row r="160" spans="1:33" ht="16" hidden="1" outlineLevel="1" x14ac:dyDescent="0.2">
      <c r="A160" s="74">
        <v>35765</v>
      </c>
      <c r="B160" s="62">
        <f ca="1">INDEX(OFFSET('Raw data BH'!$G$4,0,(COLUMN('Data BH'!B$4)-COLUMN('Data BH'!$B$4))*7,500,1),MATCH($A160,OFFSET('Raw data BH'!$B$4,0,(COLUMN('Data BH'!B$4)-COLUMN('Data BH'!$B$4))*7,500,1),0))</f>
        <v>0.10077</v>
      </c>
      <c r="C160" s="62">
        <f ca="1">INDEX(OFFSET('Raw data BH'!$G$4,0,(COLUMN('Data BH'!C$4)-COLUMN('Data BH'!$B$4))*7,500,1),MATCH($A160,OFFSET('Raw data BH'!$B$4,0,(COLUMN('Data BH'!C$4)-COLUMN('Data BH'!$B$4))*7,500,1),0))</f>
        <v>16.424488</v>
      </c>
      <c r="D160" s="62">
        <f ca="1">INDEX(OFFSET('Raw data BH'!$G$4,0,(COLUMN('Data BH'!D$4)-COLUMN('Data BH'!$B$4))*7,500,1),MATCH($A160,OFFSET('Raw data BH'!$B$4,0,(COLUMN('Data BH'!D$4)-COLUMN('Data BH'!$B$4))*7,500,1),0))</f>
        <v>19.004358</v>
      </c>
      <c r="E160" s="62">
        <f ca="1">INDEX(OFFSET('Raw data BH'!$G$4,0,(COLUMN('Data BH'!E$4)-COLUMN('Data BH'!$B$4))*7,500,1),MATCH($A160,OFFSET('Raw data BH'!$B$4,0,(COLUMN('Data BH'!E$4)-COLUMN('Data BH'!$B$4))*7,500,1),0))</f>
        <v>18.216024000000001</v>
      </c>
      <c r="F160" s="62" t="e">
        <f ca="1">INDEX(OFFSET('Raw data BH'!$G$4,0,(COLUMN('Data BH'!F$4)-COLUMN('Data BH'!$B$4))*7,500,1),MATCH($A160,OFFSET('Raw data BH'!$B$4,0,(COLUMN('Data BH'!F$4)-COLUMN('Data BH'!$B$4))*7,500,1),0))</f>
        <v>#N/A</v>
      </c>
      <c r="G160" s="62">
        <f ca="1">INDEX(OFFSET('Raw data BH'!$G$4,0,(COLUMN('Data BH'!G$4)-COLUMN('Data BH'!$B$4))*7,500,1),MATCH($A160,OFFSET('Raw data BH'!$B$4,0,(COLUMN('Data BH'!G$4)-COLUMN('Data BH'!$B$4))*7,500,1),0))</f>
        <v>9.3926130000000008</v>
      </c>
      <c r="H160" s="62">
        <f ca="1">INDEX(OFFSET('Raw data BH'!$G$4,0,(COLUMN('Data BH'!H$4)-COLUMN('Data BH'!$B$4))*7,500,1),MATCH($A160,OFFSET('Raw data BH'!$B$4,0,(COLUMN('Data BH'!H$4)-COLUMN('Data BH'!$B$4))*7,500,1),0))</f>
        <v>14.568941000000001</v>
      </c>
      <c r="I160" s="62">
        <f ca="1">INDEX(OFFSET('Raw data BH'!$G$4,0,(COLUMN('Data BH'!I$4)-COLUMN('Data BH'!$B$4))*7,500,1),MATCH($A160,OFFSET('Raw data BH'!$B$4,0,(COLUMN('Data BH'!I$4)-COLUMN('Data BH'!$B$4))*7,500,1),0))</f>
        <v>9.4385809999999992</v>
      </c>
      <c r="J160" s="62" t="e">
        <f ca="1">INDEX(OFFSET('Raw data BH'!$G$4,0,(COLUMN('Data BH'!J$4)-COLUMN('Data BH'!$B$4))*7,500,1),MATCH($A160,OFFSET('Raw data BH'!$B$4,0,(COLUMN('Data BH'!J$4)-COLUMN('Data BH'!$B$4))*7,500,1),0))</f>
        <v>#N/A</v>
      </c>
      <c r="K160" s="62">
        <f ca="1">INDEX(OFFSET('Raw data BH'!$G$4,0,(COLUMN('Data BH'!K$4)-COLUMN('Data BH'!$B$4))*7,500,1),MATCH($A160,OFFSET('Raw data BH'!$B$4,0,(COLUMN('Data BH'!K$4)-COLUMN('Data BH'!$B$4))*7,500,1),0))</f>
        <v>9.1666670000000003</v>
      </c>
      <c r="L160" s="62" t="e">
        <f ca="1">INDEX(OFFSET('Raw data BH'!$G$4,0,(COLUMN('Data BH'!L$4)-COLUMN('Data BH'!$B$4))*7,500,1),MATCH($A160,OFFSET('Raw data BH'!$B$4,0,(COLUMN('Data BH'!L$4)-COLUMN('Data BH'!$B$4))*7,500,1),0))</f>
        <v>#N/A</v>
      </c>
      <c r="M160" s="62">
        <f ca="1">INDEX(OFFSET('Raw data BH'!$G$4,0,(COLUMN('Data BH'!M$4)-COLUMN('Data BH'!$B$4))*7,500,1),MATCH($A160,OFFSET('Raw data BH'!$B$4,0,(COLUMN('Data BH'!M$4)-COLUMN('Data BH'!$B$4))*7,500,1),0))</f>
        <v>18.553014999999998</v>
      </c>
      <c r="N160" s="62" t="e">
        <f ca="1">INDEX(OFFSET('Raw data BH'!$G$4,0,(COLUMN('Data BH'!N$4)-COLUMN('Data BH'!$B$4))*7,500,1),MATCH($A160,OFFSET('Raw data BH'!$B$4,0,(COLUMN('Data BH'!N$4)-COLUMN('Data BH'!$B$4))*7,500,1),0))</f>
        <v>#N/A</v>
      </c>
      <c r="O160" s="62" t="e">
        <f ca="1">INDEX(OFFSET('Raw data BH'!$G$4,0,(COLUMN('Data BH'!O$4)-COLUMN('Data BH'!$B$4))*7,500,1),MATCH($A160,OFFSET('Raw data BH'!$B$4,0,(COLUMN('Data BH'!O$4)-COLUMN('Data BH'!$B$4))*7,500,1),0))</f>
        <v>#N/A</v>
      </c>
      <c r="P160" s="62">
        <v>63.305278999999999</v>
      </c>
      <c r="R160" s="60">
        <f t="shared" ca="1" si="32"/>
        <v>-0.26056105489473802</v>
      </c>
      <c r="S160" s="60">
        <f t="shared" ca="1" si="33"/>
        <v>1.2486489742005391E-2</v>
      </c>
      <c r="T160" s="60">
        <f t="shared" ca="1" si="34"/>
        <v>0.13153710263129237</v>
      </c>
      <c r="U160" s="60">
        <f t="shared" ca="1" si="35"/>
        <v>6.9334661742348702E-2</v>
      </c>
      <c r="V160" s="60" t="str">
        <f t="shared" ca="1" si="36"/>
        <v/>
      </c>
      <c r="W160" s="60">
        <f t="shared" ca="1" si="37"/>
        <v>0.10714239406746207</v>
      </c>
      <c r="X160" s="60">
        <f t="shared" ca="1" si="38"/>
        <v>1.9607490467691724E-2</v>
      </c>
      <c r="Y160" s="60">
        <f t="shared" ca="1" si="39"/>
        <v>6.2499803002733501E-2</v>
      </c>
      <c r="Z160" s="60" t="str">
        <f t="shared" ca="1" si="40"/>
        <v/>
      </c>
      <c r="AA160" s="60">
        <f t="shared" ca="1" si="41"/>
        <v>6.2801971014492697E-2</v>
      </c>
      <c r="AB160" s="60" t="str">
        <f t="shared" ca="1" si="42"/>
        <v/>
      </c>
      <c r="AC160" s="60">
        <f t="shared" ca="1" si="43"/>
        <v>7.5581558820373207E-2</v>
      </c>
      <c r="AD160" s="60" t="str">
        <f t="shared" ca="1" si="44"/>
        <v/>
      </c>
      <c r="AE160" s="60" t="str">
        <f t="shared" ca="1" si="45"/>
        <v/>
      </c>
      <c r="AF160" s="60">
        <f t="shared" si="46"/>
        <v>1.5031930514239455E-2</v>
      </c>
      <c r="AG160" s="61">
        <v>5.7200000000000001E-2</v>
      </c>
    </row>
    <row r="161" spans="1:33" ht="16" hidden="1" outlineLevel="1" x14ac:dyDescent="0.2">
      <c r="A161" s="74">
        <v>35796</v>
      </c>
      <c r="B161" s="62">
        <f ca="1">INDEX(OFFSET('Raw data BH'!$G$4,0,(COLUMN('Data BH'!B$4)-COLUMN('Data BH'!$B$4))*7,500,1),MATCH($A161,OFFSET('Raw data BH'!$B$4,0,(COLUMN('Data BH'!B$4)-COLUMN('Data BH'!$B$4))*7,500,1),0))</f>
        <v>0.140598</v>
      </c>
      <c r="C161" s="62">
        <f ca="1">INDEX(OFFSET('Raw data BH'!$G$4,0,(COLUMN('Data BH'!C$4)-COLUMN('Data BH'!$B$4))*7,500,1),MATCH($A161,OFFSET('Raw data BH'!$B$4,0,(COLUMN('Data BH'!C$4)-COLUMN('Data BH'!$B$4))*7,500,1),0))</f>
        <v>16.271515000000001</v>
      </c>
      <c r="D161" s="62">
        <f ca="1">INDEX(OFFSET('Raw data BH'!$G$4,0,(COLUMN('Data BH'!D$4)-COLUMN('Data BH'!$B$4))*7,500,1),MATCH($A161,OFFSET('Raw data BH'!$B$4,0,(COLUMN('Data BH'!D$4)-COLUMN('Data BH'!$B$4))*7,500,1),0))</f>
        <v>17.866250999999998</v>
      </c>
      <c r="E161" s="62">
        <f ca="1">INDEX(OFFSET('Raw data BH'!$G$4,0,(COLUMN('Data BH'!E$4)-COLUMN('Data BH'!$B$4))*7,500,1),MATCH($A161,OFFSET('Raw data BH'!$B$4,0,(COLUMN('Data BH'!E$4)-COLUMN('Data BH'!$B$4))*7,500,1),0))</f>
        <v>17.686785</v>
      </c>
      <c r="F161" s="62" t="e">
        <f ca="1">INDEX(OFFSET('Raw data BH'!$G$4,0,(COLUMN('Data BH'!F$4)-COLUMN('Data BH'!$B$4))*7,500,1),MATCH($A161,OFFSET('Raw data BH'!$B$4,0,(COLUMN('Data BH'!F$4)-COLUMN('Data BH'!$B$4))*7,500,1),0))</f>
        <v>#N/A</v>
      </c>
      <c r="G161" s="62">
        <f ca="1">INDEX(OFFSET('Raw data BH'!$G$4,0,(COLUMN('Data BH'!G$4)-COLUMN('Data BH'!$B$4))*7,500,1),MATCH($A161,OFFSET('Raw data BH'!$B$4,0,(COLUMN('Data BH'!G$4)-COLUMN('Data BH'!$B$4))*7,500,1),0))</f>
        <v>9.6956059999999997</v>
      </c>
      <c r="H161" s="62">
        <f ca="1">INDEX(OFFSET('Raw data BH'!$G$4,0,(COLUMN('Data BH'!H$4)-COLUMN('Data BH'!$B$4))*7,500,1),MATCH($A161,OFFSET('Raw data BH'!$B$4,0,(COLUMN('Data BH'!H$4)-COLUMN('Data BH'!$B$4))*7,500,1),0))</f>
        <v>14.819101</v>
      </c>
      <c r="I161" s="62">
        <f ca="1">INDEX(OFFSET('Raw data BH'!$G$4,0,(COLUMN('Data BH'!I$4)-COLUMN('Data BH'!$B$4))*7,500,1),MATCH($A161,OFFSET('Raw data BH'!$B$4,0,(COLUMN('Data BH'!I$4)-COLUMN('Data BH'!$B$4))*7,500,1),0))</f>
        <v>9.0901990000000001</v>
      </c>
      <c r="J161" s="62" t="e">
        <f ca="1">INDEX(OFFSET('Raw data BH'!$G$4,0,(COLUMN('Data BH'!J$4)-COLUMN('Data BH'!$B$4))*7,500,1),MATCH($A161,OFFSET('Raw data BH'!$B$4,0,(COLUMN('Data BH'!J$4)-COLUMN('Data BH'!$B$4))*7,500,1),0))</f>
        <v>#N/A</v>
      </c>
      <c r="K161" s="62">
        <f ca="1">INDEX(OFFSET('Raw data BH'!$G$4,0,(COLUMN('Data BH'!K$4)-COLUMN('Data BH'!$B$4))*7,500,1),MATCH($A161,OFFSET('Raw data BH'!$B$4,0,(COLUMN('Data BH'!K$4)-COLUMN('Data BH'!$B$4))*7,500,1),0))</f>
        <v>8.125</v>
      </c>
      <c r="L161" s="62" t="e">
        <f ca="1">INDEX(OFFSET('Raw data BH'!$G$4,0,(COLUMN('Data BH'!L$4)-COLUMN('Data BH'!$B$4))*7,500,1),MATCH($A161,OFFSET('Raw data BH'!$B$4,0,(COLUMN('Data BH'!L$4)-COLUMN('Data BH'!$B$4))*7,500,1),0))</f>
        <v>#N/A</v>
      </c>
      <c r="M161" s="62">
        <f ca="1">INDEX(OFFSET('Raw data BH'!$G$4,0,(COLUMN('Data BH'!M$4)-COLUMN('Data BH'!$B$4))*7,500,1),MATCH($A161,OFFSET('Raw data BH'!$B$4,0,(COLUMN('Data BH'!M$4)-COLUMN('Data BH'!$B$4))*7,500,1),0))</f>
        <v>17.389693999999999</v>
      </c>
      <c r="N161" s="62" t="e">
        <f ca="1">INDEX(OFFSET('Raw data BH'!$G$4,0,(COLUMN('Data BH'!N$4)-COLUMN('Data BH'!$B$4))*7,500,1),MATCH($A161,OFFSET('Raw data BH'!$B$4,0,(COLUMN('Data BH'!N$4)-COLUMN('Data BH'!$B$4))*7,500,1),0))</f>
        <v>#N/A</v>
      </c>
      <c r="O161" s="62" t="e">
        <f ca="1">INDEX(OFFSET('Raw data BH'!$G$4,0,(COLUMN('Data BH'!O$4)-COLUMN('Data BH'!$B$4))*7,500,1),MATCH($A161,OFFSET('Raw data BH'!$B$4,0,(COLUMN('Data BH'!O$4)-COLUMN('Data BH'!$B$4))*7,500,1),0))</f>
        <v>#N/A</v>
      </c>
      <c r="P161" s="62">
        <v>64.375686999999999</v>
      </c>
      <c r="R161" s="60">
        <f t="shared" ca="1" si="32"/>
        <v>0.39523667758261394</v>
      </c>
      <c r="S161" s="60">
        <f t="shared" ca="1" si="33"/>
        <v>-9.3137149846009848E-3</v>
      </c>
      <c r="T161" s="60">
        <f t="shared" ca="1" si="34"/>
        <v>-5.9886632318755573E-2</v>
      </c>
      <c r="U161" s="60">
        <f t="shared" ca="1" si="35"/>
        <v>-2.9053486095538816E-2</v>
      </c>
      <c r="V161" s="60" t="str">
        <f t="shared" ca="1" si="36"/>
        <v/>
      </c>
      <c r="W161" s="60">
        <f t="shared" ca="1" si="37"/>
        <v>3.2258648365476095E-2</v>
      </c>
      <c r="X161" s="60">
        <f t="shared" ca="1" si="38"/>
        <v>1.7170774457800242E-2</v>
      </c>
      <c r="Y161" s="60">
        <f t="shared" ca="1" si="39"/>
        <v>-3.6910421174538799E-2</v>
      </c>
      <c r="Z161" s="60" t="str">
        <f t="shared" ca="1" si="40"/>
        <v/>
      </c>
      <c r="AA161" s="60">
        <f t="shared" ca="1" si="41"/>
        <v>-0.11363639586776741</v>
      </c>
      <c r="AB161" s="60" t="str">
        <f t="shared" ca="1" si="42"/>
        <v/>
      </c>
      <c r="AC161" s="60">
        <f t="shared" ca="1" si="43"/>
        <v>-6.2702531098045244E-2</v>
      </c>
      <c r="AD161" s="60" t="str">
        <f t="shared" ca="1" si="44"/>
        <v/>
      </c>
      <c r="AE161" s="60" t="str">
        <f t="shared" ca="1" si="45"/>
        <v/>
      </c>
      <c r="AF161" s="60">
        <f t="shared" si="46"/>
        <v>1.6908668864724641E-2</v>
      </c>
      <c r="AG161" s="61">
        <v>5.3600000000000002E-2</v>
      </c>
    </row>
    <row r="162" spans="1:33" ht="16" hidden="1" outlineLevel="1" x14ac:dyDescent="0.2">
      <c r="A162" s="74">
        <v>35827</v>
      </c>
      <c r="B162" s="62">
        <f ca="1">INDEX(OFFSET('Raw data BH'!$G$4,0,(COLUMN('Data BH'!B$4)-COLUMN('Data BH'!$B$4))*7,500,1),MATCH($A162,OFFSET('Raw data BH'!$B$4,0,(COLUMN('Data BH'!B$4)-COLUMN('Data BH'!$B$4))*7,500,1),0))</f>
        <v>0.18138599999999999</v>
      </c>
      <c r="C162" s="62">
        <f ca="1">INDEX(OFFSET('Raw data BH'!$G$4,0,(COLUMN('Data BH'!C$4)-COLUMN('Data BH'!$B$4))*7,500,1),MATCH($A162,OFFSET('Raw data BH'!$B$4,0,(COLUMN('Data BH'!C$4)-COLUMN('Data BH'!$B$4))*7,500,1),0))</f>
        <v>18.615437</v>
      </c>
      <c r="D162" s="62">
        <f ca="1">INDEX(OFFSET('Raw data BH'!$G$4,0,(COLUMN('Data BH'!D$4)-COLUMN('Data BH'!$B$4))*7,500,1),MATCH($A162,OFFSET('Raw data BH'!$B$4,0,(COLUMN('Data BH'!D$4)-COLUMN('Data BH'!$B$4))*7,500,1),0))</f>
        <v>19.227245</v>
      </c>
      <c r="E162" s="62">
        <f ca="1">INDEX(OFFSET('Raw data BH'!$G$4,0,(COLUMN('Data BH'!E$4)-COLUMN('Data BH'!$B$4))*7,500,1),MATCH($A162,OFFSET('Raw data BH'!$B$4,0,(COLUMN('Data BH'!E$4)-COLUMN('Data BH'!$B$4))*7,500,1),0))</f>
        <v>18.745259999999998</v>
      </c>
      <c r="F162" s="62" t="e">
        <f ca="1">INDEX(OFFSET('Raw data BH'!$G$4,0,(COLUMN('Data BH'!F$4)-COLUMN('Data BH'!$B$4))*7,500,1),MATCH($A162,OFFSET('Raw data BH'!$B$4,0,(COLUMN('Data BH'!F$4)-COLUMN('Data BH'!$B$4))*7,500,1),0))</f>
        <v>#N/A</v>
      </c>
      <c r="G162" s="62">
        <f ca="1">INDEX(OFFSET('Raw data BH'!$G$4,0,(COLUMN('Data BH'!G$4)-COLUMN('Data BH'!$B$4))*7,500,1),MATCH($A162,OFFSET('Raw data BH'!$B$4,0,(COLUMN('Data BH'!G$4)-COLUMN('Data BH'!$B$4))*7,500,1),0))</f>
        <v>10.150086</v>
      </c>
      <c r="H162" s="62">
        <f ca="1">INDEX(OFFSET('Raw data BH'!$G$4,0,(COLUMN('Data BH'!H$4)-COLUMN('Data BH'!$B$4))*7,500,1),MATCH($A162,OFFSET('Raw data BH'!$B$4,0,(COLUMN('Data BH'!H$4)-COLUMN('Data BH'!$B$4))*7,500,1),0))</f>
        <v>14.492386</v>
      </c>
      <c r="I162" s="62">
        <f ca="1">INDEX(OFFSET('Raw data BH'!$G$4,0,(COLUMN('Data BH'!I$4)-COLUMN('Data BH'!$B$4))*7,500,1),MATCH($A162,OFFSET('Raw data BH'!$B$4,0,(COLUMN('Data BH'!I$4)-COLUMN('Data BH'!$B$4))*7,500,1),0))</f>
        <v>9.7195970000000003</v>
      </c>
      <c r="J162" s="62" t="e">
        <f ca="1">INDEX(OFFSET('Raw data BH'!$G$4,0,(COLUMN('Data BH'!J$4)-COLUMN('Data BH'!$B$4))*7,500,1),MATCH($A162,OFFSET('Raw data BH'!$B$4,0,(COLUMN('Data BH'!J$4)-COLUMN('Data BH'!$B$4))*7,500,1),0))</f>
        <v>#N/A</v>
      </c>
      <c r="K162" s="62">
        <f ca="1">INDEX(OFFSET('Raw data BH'!$G$4,0,(COLUMN('Data BH'!K$4)-COLUMN('Data BH'!$B$4))*7,500,1),MATCH($A162,OFFSET('Raw data BH'!$B$4,0,(COLUMN('Data BH'!K$4)-COLUMN('Data BH'!$B$4))*7,500,1),0))</f>
        <v>10.729167</v>
      </c>
      <c r="L162" s="62" t="e">
        <f ca="1">INDEX(OFFSET('Raw data BH'!$G$4,0,(COLUMN('Data BH'!L$4)-COLUMN('Data BH'!$B$4))*7,500,1),MATCH($A162,OFFSET('Raw data BH'!$B$4,0,(COLUMN('Data BH'!L$4)-COLUMN('Data BH'!$B$4))*7,500,1),0))</f>
        <v>#N/A</v>
      </c>
      <c r="M162" s="62">
        <f ca="1">INDEX(OFFSET('Raw data BH'!$G$4,0,(COLUMN('Data BH'!M$4)-COLUMN('Data BH'!$B$4))*7,500,1),MATCH($A162,OFFSET('Raw data BH'!$B$4,0,(COLUMN('Data BH'!M$4)-COLUMN('Data BH'!$B$4))*7,500,1),0))</f>
        <v>18.879062999999999</v>
      </c>
      <c r="N162" s="62" t="e">
        <f ca="1">INDEX(OFFSET('Raw data BH'!$G$4,0,(COLUMN('Data BH'!N$4)-COLUMN('Data BH'!$B$4))*7,500,1),MATCH($A162,OFFSET('Raw data BH'!$B$4,0,(COLUMN('Data BH'!N$4)-COLUMN('Data BH'!$B$4))*7,500,1),0))</f>
        <v>#N/A</v>
      </c>
      <c r="O162" s="62">
        <f ca="1">INDEX(OFFSET('Raw data BH'!$G$4,0,(COLUMN('Data BH'!O$4)-COLUMN('Data BH'!$B$4))*7,500,1),MATCH($A162,OFFSET('Raw data BH'!$B$4,0,(COLUMN('Data BH'!O$4)-COLUMN('Data BH'!$B$4))*7,500,1),0))</f>
        <v>6.0767369999999996</v>
      </c>
      <c r="P162" s="62">
        <v>68.836585999999997</v>
      </c>
      <c r="R162" s="60">
        <f t="shared" ca="1" si="32"/>
        <v>0.29010369991038276</v>
      </c>
      <c r="S162" s="60">
        <f t="shared" ca="1" si="33"/>
        <v>0.14405063081096015</v>
      </c>
      <c r="T162" s="60">
        <f t="shared" ca="1" si="34"/>
        <v>7.6176809561222525E-2</v>
      </c>
      <c r="U162" s="60">
        <f t="shared" ca="1" si="35"/>
        <v>5.9845528737981324E-2</v>
      </c>
      <c r="V162" s="60" t="str">
        <f t="shared" ca="1" si="36"/>
        <v/>
      </c>
      <c r="W162" s="60">
        <f t="shared" ca="1" si="37"/>
        <v>4.6874842067633482E-2</v>
      </c>
      <c r="X162" s="60">
        <f t="shared" ca="1" si="38"/>
        <v>-2.2046883950652574E-2</v>
      </c>
      <c r="Y162" s="60">
        <f t="shared" ca="1" si="39"/>
        <v>6.9239188272995911E-2</v>
      </c>
      <c r="Z162" s="60" t="str">
        <f t="shared" ca="1" si="40"/>
        <v/>
      </c>
      <c r="AA162" s="60">
        <f t="shared" ca="1" si="41"/>
        <v>0.32051286153846159</v>
      </c>
      <c r="AB162" s="60" t="str">
        <f t="shared" ca="1" si="42"/>
        <v/>
      </c>
      <c r="AC162" s="60">
        <f t="shared" ca="1" si="43"/>
        <v>8.5646647951367116E-2</v>
      </c>
      <c r="AD162" s="60" t="str">
        <f t="shared" ca="1" si="44"/>
        <v/>
      </c>
      <c r="AE162" s="60" t="str">
        <f t="shared" ca="1" si="45"/>
        <v/>
      </c>
      <c r="AF162" s="60">
        <f t="shared" si="46"/>
        <v>6.9294778943485236E-2</v>
      </c>
      <c r="AG162" s="61">
        <v>5.4199999999999998E-2</v>
      </c>
    </row>
    <row r="163" spans="1:33" ht="16" hidden="1" outlineLevel="1" x14ac:dyDescent="0.2">
      <c r="A163" s="74">
        <v>35855</v>
      </c>
      <c r="B163" s="62">
        <f ca="1">INDEX(OFFSET('Raw data BH'!$G$4,0,(COLUMN('Data BH'!B$4)-COLUMN('Data BH'!$B$4))*7,500,1),MATCH($A163,OFFSET('Raw data BH'!$B$4,0,(COLUMN('Data BH'!B$4)-COLUMN('Data BH'!$B$4))*7,500,1),0))</f>
        <v>0.21113699999999999</v>
      </c>
      <c r="C163" s="62">
        <f ca="1">INDEX(OFFSET('Raw data BH'!$G$4,0,(COLUMN('Data BH'!C$4)-COLUMN('Data BH'!$B$4))*7,500,1),MATCH($A163,OFFSET('Raw data BH'!$B$4,0,(COLUMN('Data BH'!C$4)-COLUMN('Data BH'!$B$4))*7,500,1),0))</f>
        <v>19.821358</v>
      </c>
      <c r="D163" s="62">
        <f ca="1">INDEX(OFFSET('Raw data BH'!$G$4,0,(COLUMN('Data BH'!D$4)-COLUMN('Data BH'!$B$4))*7,500,1),MATCH($A163,OFFSET('Raw data BH'!$B$4,0,(COLUMN('Data BH'!D$4)-COLUMN('Data BH'!$B$4))*7,500,1),0))</f>
        <v>19.600829999999998</v>
      </c>
      <c r="E163" s="62">
        <f ca="1">INDEX(OFFSET('Raw data BH'!$G$4,0,(COLUMN('Data BH'!E$4)-COLUMN('Data BH'!$B$4))*7,500,1),MATCH($A163,OFFSET('Raw data BH'!$B$4,0,(COLUMN('Data BH'!E$4)-COLUMN('Data BH'!$B$4))*7,500,1),0))</f>
        <v>21.152439000000001</v>
      </c>
      <c r="F163" s="62" t="e">
        <f ca="1">INDEX(OFFSET('Raw data BH'!$G$4,0,(COLUMN('Data BH'!F$4)-COLUMN('Data BH'!$B$4))*7,500,1),MATCH($A163,OFFSET('Raw data BH'!$B$4,0,(COLUMN('Data BH'!F$4)-COLUMN('Data BH'!$B$4))*7,500,1),0))</f>
        <v>#N/A</v>
      </c>
      <c r="G163" s="62">
        <f ca="1">INDEX(OFFSET('Raw data BH'!$G$4,0,(COLUMN('Data BH'!G$4)-COLUMN('Data BH'!$B$4))*7,500,1),MATCH($A163,OFFSET('Raw data BH'!$B$4,0,(COLUMN('Data BH'!G$4)-COLUMN('Data BH'!$B$4))*7,500,1),0))</f>
        <v>10.352076</v>
      </c>
      <c r="H163" s="62">
        <f ca="1">INDEX(OFFSET('Raw data BH'!$G$4,0,(COLUMN('Data BH'!H$4)-COLUMN('Data BH'!$B$4))*7,500,1),MATCH($A163,OFFSET('Raw data BH'!$B$4,0,(COLUMN('Data BH'!H$4)-COLUMN('Data BH'!$B$4))*7,500,1),0))</f>
        <v>16.510812999999999</v>
      </c>
      <c r="I163" s="62">
        <f ca="1">INDEX(OFFSET('Raw data BH'!$G$4,0,(COLUMN('Data BH'!I$4)-COLUMN('Data BH'!$B$4))*7,500,1),MATCH($A163,OFFSET('Raw data BH'!$B$4,0,(COLUMN('Data BH'!I$4)-COLUMN('Data BH'!$B$4))*7,500,1),0))</f>
        <v>9.7608709999999999</v>
      </c>
      <c r="J163" s="62" t="e">
        <f ca="1">INDEX(OFFSET('Raw data BH'!$G$4,0,(COLUMN('Data BH'!J$4)-COLUMN('Data BH'!$B$4))*7,500,1),MATCH($A163,OFFSET('Raw data BH'!$B$4,0,(COLUMN('Data BH'!J$4)-COLUMN('Data BH'!$B$4))*7,500,1),0))</f>
        <v>#N/A</v>
      </c>
      <c r="K163" s="62">
        <f ca="1">INDEX(OFFSET('Raw data BH'!$G$4,0,(COLUMN('Data BH'!K$4)-COLUMN('Data BH'!$B$4))*7,500,1),MATCH($A163,OFFSET('Raw data BH'!$B$4,0,(COLUMN('Data BH'!K$4)-COLUMN('Data BH'!$B$4))*7,500,1),0))</f>
        <v>11.104167</v>
      </c>
      <c r="L163" s="62" t="e">
        <f ca="1">INDEX(OFFSET('Raw data BH'!$G$4,0,(COLUMN('Data BH'!L$4)-COLUMN('Data BH'!$B$4))*7,500,1),MATCH($A163,OFFSET('Raw data BH'!$B$4,0,(COLUMN('Data BH'!L$4)-COLUMN('Data BH'!$B$4))*7,500,1),0))</f>
        <v>#N/A</v>
      </c>
      <c r="M163" s="62">
        <f ca="1">INDEX(OFFSET('Raw data BH'!$G$4,0,(COLUMN('Data BH'!M$4)-COLUMN('Data BH'!$B$4))*7,500,1),MATCH($A163,OFFSET('Raw data BH'!$B$4,0,(COLUMN('Data BH'!M$4)-COLUMN('Data BH'!$B$4))*7,500,1),0))</f>
        <v>20.249158999999999</v>
      </c>
      <c r="N163" s="62" t="e">
        <f ca="1">INDEX(OFFSET('Raw data BH'!$G$4,0,(COLUMN('Data BH'!N$4)-COLUMN('Data BH'!$B$4))*7,500,1),MATCH($A163,OFFSET('Raw data BH'!$B$4,0,(COLUMN('Data BH'!N$4)-COLUMN('Data BH'!$B$4))*7,500,1),0))</f>
        <v>#N/A</v>
      </c>
      <c r="O163" s="62">
        <f ca="1">INDEX(OFFSET('Raw data BH'!$G$4,0,(COLUMN('Data BH'!O$4)-COLUMN('Data BH'!$B$4))*7,500,1),MATCH($A163,OFFSET('Raw data BH'!$B$4,0,(COLUMN('Data BH'!O$4)-COLUMN('Data BH'!$B$4))*7,500,1),0))</f>
        <v>9.340662</v>
      </c>
      <c r="P163" s="62">
        <v>71.987838999999994</v>
      </c>
      <c r="R163" s="60">
        <f t="shared" ca="1" si="32"/>
        <v>0.1640203764347854</v>
      </c>
      <c r="S163" s="60">
        <f t="shared" ca="1" si="33"/>
        <v>6.478069786919316E-2</v>
      </c>
      <c r="T163" s="60">
        <f t="shared" ca="1" si="34"/>
        <v>1.942998073827007E-2</v>
      </c>
      <c r="U163" s="60">
        <f t="shared" ca="1" si="35"/>
        <v>0.12841534339881133</v>
      </c>
      <c r="V163" s="60" t="str">
        <f t="shared" ca="1" si="36"/>
        <v/>
      </c>
      <c r="W163" s="60">
        <f t="shared" ca="1" si="37"/>
        <v>1.9900323997254832E-2</v>
      </c>
      <c r="X163" s="60">
        <f t="shared" ca="1" si="38"/>
        <v>0.13927499584954472</v>
      </c>
      <c r="Y163" s="60">
        <f t="shared" ca="1" si="39"/>
        <v>4.2464723588848674E-3</v>
      </c>
      <c r="Z163" s="60" t="str">
        <f t="shared" ca="1" si="40"/>
        <v/>
      </c>
      <c r="AA163" s="60">
        <f t="shared" ca="1" si="41"/>
        <v>3.4951455224809136E-2</v>
      </c>
      <c r="AB163" s="60" t="str">
        <f t="shared" ca="1" si="42"/>
        <v/>
      </c>
      <c r="AC163" s="60">
        <f t="shared" ca="1" si="43"/>
        <v>7.2572245773002697E-2</v>
      </c>
      <c r="AD163" s="60" t="str">
        <f t="shared" ca="1" si="44"/>
        <v/>
      </c>
      <c r="AE163" s="60">
        <f t="shared" ca="1" si="45"/>
        <v>0.53711802896850736</v>
      </c>
      <c r="AF163" s="60">
        <f t="shared" si="46"/>
        <v>4.5778752014226765E-2</v>
      </c>
      <c r="AG163" s="61">
        <v>5.5599999999999997E-2</v>
      </c>
    </row>
    <row r="164" spans="1:33" ht="16" hidden="1" outlineLevel="1" x14ac:dyDescent="0.2">
      <c r="A164" s="74">
        <v>35886</v>
      </c>
      <c r="B164" s="62">
        <f ca="1">INDEX(OFFSET('Raw data BH'!$G$4,0,(COLUMN('Data BH'!B$4)-COLUMN('Data BH'!$B$4))*7,500,1),MATCH($A164,OFFSET('Raw data BH'!$B$4,0,(COLUMN('Data BH'!B$4)-COLUMN('Data BH'!$B$4))*7,500,1),0))</f>
        <v>0.210177</v>
      </c>
      <c r="C164" s="62">
        <f ca="1">INDEX(OFFSET('Raw data BH'!$G$4,0,(COLUMN('Data BH'!C$4)-COLUMN('Data BH'!$B$4))*7,500,1),MATCH($A164,OFFSET('Raw data BH'!$B$4,0,(COLUMN('Data BH'!C$4)-COLUMN('Data BH'!$B$4))*7,500,1),0))</f>
        <v>20.768103</v>
      </c>
      <c r="D164" s="62">
        <f ca="1">INDEX(OFFSET('Raw data BH'!$G$4,0,(COLUMN('Data BH'!D$4)-COLUMN('Data BH'!$B$4))*7,500,1),MATCH($A164,OFFSET('Raw data BH'!$B$4,0,(COLUMN('Data BH'!D$4)-COLUMN('Data BH'!$B$4))*7,500,1),0))</f>
        <v>21.815773</v>
      </c>
      <c r="E164" s="62">
        <f ca="1">INDEX(OFFSET('Raw data BH'!$G$4,0,(COLUMN('Data BH'!E$4)-COLUMN('Data BH'!$B$4))*7,500,1),MATCH($A164,OFFSET('Raw data BH'!$B$4,0,(COLUMN('Data BH'!E$4)-COLUMN('Data BH'!$B$4))*7,500,1),0))</f>
        <v>20.768537999999999</v>
      </c>
      <c r="F164" s="62" t="e">
        <f ca="1">INDEX(OFFSET('Raw data BH'!$G$4,0,(COLUMN('Data BH'!F$4)-COLUMN('Data BH'!$B$4))*7,500,1),MATCH($A164,OFFSET('Raw data BH'!$B$4,0,(COLUMN('Data BH'!F$4)-COLUMN('Data BH'!$B$4))*7,500,1),0))</f>
        <v>#N/A</v>
      </c>
      <c r="G164" s="62">
        <f ca="1">INDEX(OFFSET('Raw data BH'!$G$4,0,(COLUMN('Data BH'!G$4)-COLUMN('Data BH'!$B$4))*7,500,1),MATCH($A164,OFFSET('Raw data BH'!$B$4,0,(COLUMN('Data BH'!G$4)-COLUMN('Data BH'!$B$4))*7,500,1),0))</f>
        <v>10.756057999999999</v>
      </c>
      <c r="H164" s="62">
        <f ca="1">INDEX(OFFSET('Raw data BH'!$G$4,0,(COLUMN('Data BH'!H$4)-COLUMN('Data BH'!$B$4))*7,500,1),MATCH($A164,OFFSET('Raw data BH'!$B$4,0,(COLUMN('Data BH'!H$4)-COLUMN('Data BH'!$B$4))*7,500,1),0))</f>
        <v>15.108003</v>
      </c>
      <c r="I164" s="62">
        <f ca="1">INDEX(OFFSET('Raw data BH'!$G$4,0,(COLUMN('Data BH'!I$4)-COLUMN('Data BH'!$B$4))*7,500,1),MATCH($A164,OFFSET('Raw data BH'!$B$4,0,(COLUMN('Data BH'!I$4)-COLUMN('Data BH'!$B$4))*7,500,1),0))</f>
        <v>10.471562</v>
      </c>
      <c r="J164" s="62" t="e">
        <f ca="1">INDEX(OFFSET('Raw data BH'!$G$4,0,(COLUMN('Data BH'!J$4)-COLUMN('Data BH'!$B$4))*7,500,1),MATCH($A164,OFFSET('Raw data BH'!$B$4,0,(COLUMN('Data BH'!J$4)-COLUMN('Data BH'!$B$4))*7,500,1),0))</f>
        <v>#N/A</v>
      </c>
      <c r="K164" s="62">
        <f ca="1">INDEX(OFFSET('Raw data BH'!$G$4,0,(COLUMN('Data BH'!K$4)-COLUMN('Data BH'!$B$4))*7,500,1),MATCH($A164,OFFSET('Raw data BH'!$B$4,0,(COLUMN('Data BH'!K$4)-COLUMN('Data BH'!$B$4))*7,500,1),0))</f>
        <v>11.041667</v>
      </c>
      <c r="L164" s="62" t="e">
        <f ca="1">INDEX(OFFSET('Raw data BH'!$G$4,0,(COLUMN('Data BH'!L$4)-COLUMN('Data BH'!$B$4))*7,500,1),MATCH($A164,OFFSET('Raw data BH'!$B$4,0,(COLUMN('Data BH'!L$4)-COLUMN('Data BH'!$B$4))*7,500,1),0))</f>
        <v>#N/A</v>
      </c>
      <c r="M164" s="62">
        <f ca="1">INDEX(OFFSET('Raw data BH'!$G$4,0,(COLUMN('Data BH'!M$4)-COLUMN('Data BH'!$B$4))*7,500,1),MATCH($A164,OFFSET('Raw data BH'!$B$4,0,(COLUMN('Data BH'!M$4)-COLUMN('Data BH'!$B$4))*7,500,1),0))</f>
        <v>19.040248999999999</v>
      </c>
      <c r="N164" s="62" t="e">
        <f ca="1">INDEX(OFFSET('Raw data BH'!$G$4,0,(COLUMN('Data BH'!N$4)-COLUMN('Data BH'!$B$4))*7,500,1),MATCH($A164,OFFSET('Raw data BH'!$B$4,0,(COLUMN('Data BH'!N$4)-COLUMN('Data BH'!$B$4))*7,500,1),0))</f>
        <v>#N/A</v>
      </c>
      <c r="O164" s="62">
        <f ca="1">INDEX(OFFSET('Raw data BH'!$G$4,0,(COLUMN('Data BH'!O$4)-COLUMN('Data BH'!$B$4))*7,500,1),MATCH($A164,OFFSET('Raw data BH'!$B$4,0,(COLUMN('Data BH'!O$4)-COLUMN('Data BH'!$B$4))*7,500,1),0))</f>
        <v>8.1465440000000005</v>
      </c>
      <c r="P164" s="62">
        <v>73.118126000000004</v>
      </c>
      <c r="R164" s="60">
        <f t="shared" ca="1" si="32"/>
        <v>-4.5468108384603134E-3</v>
      </c>
      <c r="S164" s="60">
        <f t="shared" ca="1" si="33"/>
        <v>4.7763881768343008E-2</v>
      </c>
      <c r="T164" s="60">
        <f t="shared" ca="1" si="34"/>
        <v>0.11300251060796929</v>
      </c>
      <c r="U164" s="60">
        <f t="shared" ca="1" si="35"/>
        <v>-1.8149254561140804E-2</v>
      </c>
      <c r="V164" s="60" t="str">
        <f t="shared" ca="1" si="36"/>
        <v/>
      </c>
      <c r="W164" s="60">
        <f t="shared" ca="1" si="37"/>
        <v>3.9024249821967949E-2</v>
      </c>
      <c r="X164" s="60">
        <f t="shared" ca="1" si="38"/>
        <v>-8.4963108721539005E-2</v>
      </c>
      <c r="Y164" s="60">
        <f t="shared" ca="1" si="39"/>
        <v>7.2810203105849958E-2</v>
      </c>
      <c r="Z164" s="60" t="str">
        <f t="shared" ca="1" si="40"/>
        <v/>
      </c>
      <c r="AA164" s="60">
        <f t="shared" ca="1" si="41"/>
        <v>-5.6285176546786442E-3</v>
      </c>
      <c r="AB164" s="60" t="str">
        <f t="shared" ca="1" si="42"/>
        <v/>
      </c>
      <c r="AC164" s="60">
        <f t="shared" ca="1" si="43"/>
        <v>-5.9701738724062592E-2</v>
      </c>
      <c r="AD164" s="60" t="str">
        <f t="shared" ca="1" si="44"/>
        <v/>
      </c>
      <c r="AE164" s="60">
        <f t="shared" ca="1" si="45"/>
        <v>-0.12784083183825723</v>
      </c>
      <c r="AF164" s="60">
        <f t="shared" si="46"/>
        <v>1.5701082512006082E-2</v>
      </c>
      <c r="AG164" s="61">
        <v>5.5599999999999997E-2</v>
      </c>
    </row>
    <row r="165" spans="1:33" ht="16" hidden="1" outlineLevel="1" x14ac:dyDescent="0.2">
      <c r="A165" s="74">
        <v>35916</v>
      </c>
      <c r="B165" s="62">
        <f ca="1">INDEX(OFFSET('Raw data BH'!$G$4,0,(COLUMN('Data BH'!B$4)-COLUMN('Data BH'!$B$4))*7,500,1),MATCH($A165,OFFSET('Raw data BH'!$B$4,0,(COLUMN('Data BH'!B$4)-COLUMN('Data BH'!$B$4))*7,500,1),0))</f>
        <v>0.20441899999999999</v>
      </c>
      <c r="C165" s="62">
        <f ca="1">INDEX(OFFSET('Raw data BH'!$G$4,0,(COLUMN('Data BH'!C$4)-COLUMN('Data BH'!$B$4))*7,500,1),MATCH($A165,OFFSET('Raw data BH'!$B$4,0,(COLUMN('Data BH'!C$4)-COLUMN('Data BH'!$B$4))*7,500,1),0))</f>
        <v>20.631457999999999</v>
      </c>
      <c r="D165" s="62">
        <f ca="1">INDEX(OFFSET('Raw data BH'!$G$4,0,(COLUMN('Data BH'!D$4)-COLUMN('Data BH'!$B$4))*7,500,1),MATCH($A165,OFFSET('Raw data BH'!$B$4,0,(COLUMN('Data BH'!D$4)-COLUMN('Data BH'!$B$4))*7,500,1),0))</f>
        <v>21.956334999999999</v>
      </c>
      <c r="E165" s="62">
        <f ca="1">INDEX(OFFSET('Raw data BH'!$G$4,0,(COLUMN('Data BH'!E$4)-COLUMN('Data BH'!$B$4))*7,500,1),MATCH($A165,OFFSET('Raw data BH'!$B$4,0,(COLUMN('Data BH'!E$4)-COLUMN('Data BH'!$B$4))*7,500,1),0))</f>
        <v>21.452835</v>
      </c>
      <c r="F165" s="62" t="e">
        <f ca="1">INDEX(OFFSET('Raw data BH'!$G$4,0,(COLUMN('Data BH'!F$4)-COLUMN('Data BH'!$B$4))*7,500,1),MATCH($A165,OFFSET('Raw data BH'!$B$4,0,(COLUMN('Data BH'!F$4)-COLUMN('Data BH'!$B$4))*7,500,1),0))</f>
        <v>#N/A</v>
      </c>
      <c r="G165" s="62">
        <f ca="1">INDEX(OFFSET('Raw data BH'!$G$4,0,(COLUMN('Data BH'!G$4)-COLUMN('Data BH'!$B$4))*7,500,1),MATCH($A165,OFFSET('Raw data BH'!$B$4,0,(COLUMN('Data BH'!G$4)-COLUMN('Data BH'!$B$4))*7,500,1),0))</f>
        <v>10.251078</v>
      </c>
      <c r="H165" s="62">
        <f ca="1">INDEX(OFFSET('Raw data BH'!$G$4,0,(COLUMN('Data BH'!H$4)-COLUMN('Data BH'!$B$4))*7,500,1),MATCH($A165,OFFSET('Raw data BH'!$B$4,0,(COLUMN('Data BH'!H$4)-COLUMN('Data BH'!$B$4))*7,500,1),0))</f>
        <v>14.908884</v>
      </c>
      <c r="I165" s="62">
        <f ca="1">INDEX(OFFSET('Raw data BH'!$G$4,0,(COLUMN('Data BH'!I$4)-COLUMN('Data BH'!$B$4))*7,500,1),MATCH($A165,OFFSET('Raw data BH'!$B$4,0,(COLUMN('Data BH'!I$4)-COLUMN('Data BH'!$B$4))*7,500,1),0))</f>
        <v>10.109045</v>
      </c>
      <c r="J165" s="62" t="e">
        <f ca="1">INDEX(OFFSET('Raw data BH'!$G$4,0,(COLUMN('Data BH'!J$4)-COLUMN('Data BH'!$B$4))*7,500,1),MATCH($A165,OFFSET('Raw data BH'!$B$4,0,(COLUMN('Data BH'!J$4)-COLUMN('Data BH'!$B$4))*7,500,1),0))</f>
        <v>#N/A</v>
      </c>
      <c r="K165" s="62">
        <f ca="1">INDEX(OFFSET('Raw data BH'!$G$4,0,(COLUMN('Data BH'!K$4)-COLUMN('Data BH'!$B$4))*7,500,1),MATCH($A165,OFFSET('Raw data BH'!$B$4,0,(COLUMN('Data BH'!K$4)-COLUMN('Data BH'!$B$4))*7,500,1),0))</f>
        <v>10.229167</v>
      </c>
      <c r="L165" s="62" t="e">
        <f ca="1">INDEX(OFFSET('Raw data BH'!$G$4,0,(COLUMN('Data BH'!L$4)-COLUMN('Data BH'!$B$4))*7,500,1),MATCH($A165,OFFSET('Raw data BH'!$B$4,0,(COLUMN('Data BH'!L$4)-COLUMN('Data BH'!$B$4))*7,500,1),0))</f>
        <v>#N/A</v>
      </c>
      <c r="M165" s="62">
        <f ca="1">INDEX(OFFSET('Raw data BH'!$G$4,0,(COLUMN('Data BH'!M$4)-COLUMN('Data BH'!$B$4))*7,500,1),MATCH($A165,OFFSET('Raw data BH'!$B$4,0,(COLUMN('Data BH'!M$4)-COLUMN('Data BH'!$B$4))*7,500,1),0))</f>
        <v>19.785447999999999</v>
      </c>
      <c r="N165" s="62" t="e">
        <f ca="1">INDEX(OFFSET('Raw data BH'!$G$4,0,(COLUMN('Data BH'!N$4)-COLUMN('Data BH'!$B$4))*7,500,1),MATCH($A165,OFFSET('Raw data BH'!$B$4,0,(COLUMN('Data BH'!N$4)-COLUMN('Data BH'!$B$4))*7,500,1),0))</f>
        <v>#N/A</v>
      </c>
      <c r="O165" s="62">
        <f ca="1">INDEX(OFFSET('Raw data BH'!$G$4,0,(COLUMN('Data BH'!O$4)-COLUMN('Data BH'!$B$4))*7,500,1),MATCH($A165,OFFSET('Raw data BH'!$B$4,0,(COLUMN('Data BH'!O$4)-COLUMN('Data BH'!$B$4))*7,500,1),0))</f>
        <v>6.779941</v>
      </c>
      <c r="P165" s="62">
        <v>71.599570999999997</v>
      </c>
      <c r="R165" s="60">
        <f t="shared" ca="1" si="32"/>
        <v>-2.7395956741222971E-2</v>
      </c>
      <c r="S165" s="60">
        <f t="shared" ca="1" si="33"/>
        <v>-6.5795609738646954E-3</v>
      </c>
      <c r="T165" s="60">
        <f t="shared" ca="1" si="34"/>
        <v>6.443136349099321E-3</v>
      </c>
      <c r="U165" s="60">
        <f t="shared" ca="1" si="35"/>
        <v>3.2948732356606003E-2</v>
      </c>
      <c r="V165" s="60" t="str">
        <f t="shared" ca="1" si="36"/>
        <v/>
      </c>
      <c r="W165" s="60">
        <f t="shared" ca="1" si="37"/>
        <v>-4.694842664478005E-2</v>
      </c>
      <c r="X165" s="60">
        <f t="shared" ca="1" si="38"/>
        <v>-1.3179703498867434E-2</v>
      </c>
      <c r="Y165" s="60">
        <f t="shared" ca="1" si="39"/>
        <v>-3.4619190527640509E-2</v>
      </c>
      <c r="Z165" s="60" t="str">
        <f t="shared" ca="1" si="40"/>
        <v/>
      </c>
      <c r="AA165" s="60">
        <f t="shared" ca="1" si="41"/>
        <v>-7.3584903438946303E-2</v>
      </c>
      <c r="AB165" s="60" t="str">
        <f t="shared" ca="1" si="42"/>
        <v/>
      </c>
      <c r="AC165" s="60">
        <f t="shared" ca="1" si="43"/>
        <v>3.9138091103745554E-2</v>
      </c>
      <c r="AD165" s="60" t="str">
        <f t="shared" ca="1" si="44"/>
        <v/>
      </c>
      <c r="AE165" s="60">
        <f t="shared" ca="1" si="45"/>
        <v>-0.16775248498013395</v>
      </c>
      <c r="AF165" s="60">
        <f t="shared" si="46"/>
        <v>-2.0768516414110594E-2</v>
      </c>
      <c r="AG165" s="61">
        <v>5.5899999999999998E-2</v>
      </c>
    </row>
    <row r="166" spans="1:33" ht="16" hidden="1" outlineLevel="1" x14ac:dyDescent="0.2">
      <c r="A166" s="74">
        <v>35947</v>
      </c>
      <c r="B166" s="62">
        <f ca="1">INDEX(OFFSET('Raw data BH'!$G$4,0,(COLUMN('Data BH'!B$4)-COLUMN('Data BH'!$B$4))*7,500,1),MATCH($A166,OFFSET('Raw data BH'!$B$4,0,(COLUMN('Data BH'!B$4)-COLUMN('Data BH'!$B$4))*7,500,1),0))</f>
        <v>0.22025400000000001</v>
      </c>
      <c r="C166" s="62">
        <f ca="1">INDEX(OFFSET('Raw data BH'!$G$4,0,(COLUMN('Data BH'!C$4)-COLUMN('Data BH'!$B$4))*7,500,1),MATCH($A166,OFFSET('Raw data BH'!$B$4,0,(COLUMN('Data BH'!C$4)-COLUMN('Data BH'!$B$4))*7,500,1),0))</f>
        <v>20.955969</v>
      </c>
      <c r="D166" s="62">
        <f ca="1">INDEX(OFFSET('Raw data BH'!$G$4,0,(COLUMN('Data BH'!D$4)-COLUMN('Data BH'!$B$4))*7,500,1),MATCH($A166,OFFSET('Raw data BH'!$B$4,0,(COLUMN('Data BH'!D$4)-COLUMN('Data BH'!$B$4))*7,500,1),0))</f>
        <v>24.336501999999999</v>
      </c>
      <c r="E166" s="62">
        <f ca="1">INDEX(OFFSET('Raw data BH'!$G$4,0,(COLUMN('Data BH'!E$4)-COLUMN('Data BH'!$B$4))*7,500,1),MATCH($A166,OFFSET('Raw data BH'!$B$4,0,(COLUMN('Data BH'!E$4)-COLUMN('Data BH'!$B$4))*7,500,1),0))</f>
        <v>23.403089999999999</v>
      </c>
      <c r="F166" s="62" t="e">
        <f ca="1">INDEX(OFFSET('Raw data BH'!$G$4,0,(COLUMN('Data BH'!F$4)-COLUMN('Data BH'!$B$4))*7,500,1),MATCH($A166,OFFSET('Raw data BH'!$B$4,0,(COLUMN('Data BH'!F$4)-COLUMN('Data BH'!$B$4))*7,500,1),0))</f>
        <v>#N/A</v>
      </c>
      <c r="G166" s="62">
        <f ca="1">INDEX(OFFSET('Raw data BH'!$G$4,0,(COLUMN('Data BH'!G$4)-COLUMN('Data BH'!$B$4))*7,500,1),MATCH($A166,OFFSET('Raw data BH'!$B$4,0,(COLUMN('Data BH'!G$4)-COLUMN('Data BH'!$B$4))*7,500,1),0))</f>
        <v>10.907556</v>
      </c>
      <c r="H166" s="62">
        <f ca="1">INDEX(OFFSET('Raw data BH'!$G$4,0,(COLUMN('Data BH'!H$4)-COLUMN('Data BH'!$B$4))*7,500,1),MATCH($A166,OFFSET('Raw data BH'!$B$4,0,(COLUMN('Data BH'!H$4)-COLUMN('Data BH'!$B$4))*7,500,1),0))</f>
        <v>14.847863</v>
      </c>
      <c r="I166" s="62">
        <f ca="1">INDEX(OFFSET('Raw data BH'!$G$4,0,(COLUMN('Data BH'!I$4)-COLUMN('Data BH'!$B$4))*7,500,1),MATCH($A166,OFFSET('Raw data BH'!$B$4,0,(COLUMN('Data BH'!I$4)-COLUMN('Data BH'!$B$4))*7,500,1),0))</f>
        <v>10.585497</v>
      </c>
      <c r="J166" s="62" t="e">
        <f ca="1">INDEX(OFFSET('Raw data BH'!$G$4,0,(COLUMN('Data BH'!J$4)-COLUMN('Data BH'!$B$4))*7,500,1),MATCH($A166,OFFSET('Raw data BH'!$B$4,0,(COLUMN('Data BH'!J$4)-COLUMN('Data BH'!$B$4))*7,500,1),0))</f>
        <v>#N/A</v>
      </c>
      <c r="K166" s="62">
        <f ca="1">INDEX(OFFSET('Raw data BH'!$G$4,0,(COLUMN('Data BH'!K$4)-COLUMN('Data BH'!$B$4))*7,500,1),MATCH($A166,OFFSET('Raw data BH'!$B$4,0,(COLUMN('Data BH'!K$4)-COLUMN('Data BH'!$B$4))*7,500,1),0))</f>
        <v>11.5</v>
      </c>
      <c r="L166" s="62" t="e">
        <f ca="1">INDEX(OFFSET('Raw data BH'!$G$4,0,(COLUMN('Data BH'!L$4)-COLUMN('Data BH'!$B$4))*7,500,1),MATCH($A166,OFFSET('Raw data BH'!$B$4,0,(COLUMN('Data BH'!L$4)-COLUMN('Data BH'!$B$4))*7,500,1),0))</f>
        <v>#N/A</v>
      </c>
      <c r="M166" s="62">
        <f ca="1">INDEX(OFFSET('Raw data BH'!$G$4,0,(COLUMN('Data BH'!M$4)-COLUMN('Data BH'!$B$4))*7,500,1),MATCH($A166,OFFSET('Raw data BH'!$B$4,0,(COLUMN('Data BH'!M$4)-COLUMN('Data BH'!$B$4))*7,500,1),0))</f>
        <v>19.704529000000001</v>
      </c>
      <c r="N166" s="62" t="e">
        <f ca="1">INDEX(OFFSET('Raw data BH'!$G$4,0,(COLUMN('Data BH'!N$4)-COLUMN('Data BH'!$B$4))*7,500,1),MATCH($A166,OFFSET('Raw data BH'!$B$4,0,(COLUMN('Data BH'!N$4)-COLUMN('Data BH'!$B$4))*7,500,1),0))</f>
        <v>#N/A</v>
      </c>
      <c r="O166" s="62">
        <f ca="1">INDEX(OFFSET('Raw data BH'!$G$4,0,(COLUMN('Data BH'!O$4)-COLUMN('Data BH'!$B$4))*7,500,1),MATCH($A166,OFFSET('Raw data BH'!$B$4,0,(COLUMN('Data BH'!O$4)-COLUMN('Data BH'!$B$4))*7,500,1),0))</f>
        <v>7.9342560000000004</v>
      </c>
      <c r="P166" s="62">
        <v>74.411026000000007</v>
      </c>
      <c r="R166" s="60">
        <f t="shared" ca="1" si="32"/>
        <v>7.7463445178775014E-2</v>
      </c>
      <c r="S166" s="60">
        <f t="shared" ca="1" si="33"/>
        <v>1.5728941696704135E-2</v>
      </c>
      <c r="T166" s="60">
        <f t="shared" ca="1" si="34"/>
        <v>0.10840456752003469</v>
      </c>
      <c r="U166" s="60">
        <f t="shared" ca="1" si="35"/>
        <v>9.0908963780311547E-2</v>
      </c>
      <c r="V166" s="60" t="str">
        <f t="shared" ca="1" si="36"/>
        <v/>
      </c>
      <c r="W166" s="60">
        <f t="shared" ca="1" si="37"/>
        <v>6.4039899023302649E-2</v>
      </c>
      <c r="X166" s="60">
        <f t="shared" ca="1" si="38"/>
        <v>-4.0929287530844238E-3</v>
      </c>
      <c r="Y166" s="60">
        <f t="shared" ca="1" si="39"/>
        <v>4.713125720579936E-2</v>
      </c>
      <c r="Z166" s="60" t="str">
        <f t="shared" ca="1" si="40"/>
        <v/>
      </c>
      <c r="AA166" s="60">
        <f t="shared" ca="1" si="41"/>
        <v>0.12423621591083611</v>
      </c>
      <c r="AB166" s="60" t="str">
        <f t="shared" ca="1" si="42"/>
        <v/>
      </c>
      <c r="AC166" s="60">
        <f t="shared" ca="1" si="43"/>
        <v>-4.0898239958983007E-3</v>
      </c>
      <c r="AD166" s="60" t="str">
        <f t="shared" ca="1" si="44"/>
        <v/>
      </c>
      <c r="AE166" s="60">
        <f t="shared" ca="1" si="45"/>
        <v>0.17025443141761865</v>
      </c>
      <c r="AF166" s="60">
        <f t="shared" si="46"/>
        <v>3.9266366554067789E-2</v>
      </c>
      <c r="AG166" s="61">
        <v>5.5199999999999999E-2</v>
      </c>
    </row>
    <row r="167" spans="1:33" ht="16" hidden="1" outlineLevel="1" x14ac:dyDescent="0.2">
      <c r="A167" s="74">
        <v>35977</v>
      </c>
      <c r="B167" s="62">
        <f ca="1">INDEX(OFFSET('Raw data BH'!$G$4,0,(COLUMN('Data BH'!B$4)-COLUMN('Data BH'!$B$4))*7,500,1),MATCH($A167,OFFSET('Raw data BH'!$B$4,0,(COLUMN('Data BH'!B$4)-COLUMN('Data BH'!$B$4))*7,500,1),0))</f>
        <v>0.26584099999999999</v>
      </c>
      <c r="C167" s="62">
        <f ca="1">INDEX(OFFSET('Raw data BH'!$G$4,0,(COLUMN('Data BH'!C$4)-COLUMN('Data BH'!$B$4))*7,500,1),MATCH($A167,OFFSET('Raw data BH'!$B$4,0,(COLUMN('Data BH'!C$4)-COLUMN('Data BH'!$B$4))*7,500,1),0))</f>
        <v>21.903352999999999</v>
      </c>
      <c r="D167" s="62">
        <f ca="1">INDEX(OFFSET('Raw data BH'!$G$4,0,(COLUMN('Data BH'!D$4)-COLUMN('Data BH'!$B$4))*7,500,1),MATCH($A167,OFFSET('Raw data BH'!$B$4,0,(COLUMN('Data BH'!D$4)-COLUMN('Data BH'!$B$4))*7,500,1),0))</f>
        <v>23.662094</v>
      </c>
      <c r="E167" s="62">
        <f ca="1">INDEX(OFFSET('Raw data BH'!$G$4,0,(COLUMN('Data BH'!E$4)-COLUMN('Data BH'!$B$4))*7,500,1),MATCH($A167,OFFSET('Raw data BH'!$B$4,0,(COLUMN('Data BH'!E$4)-COLUMN('Data BH'!$B$4))*7,500,1),0))</f>
        <v>22.075251000000002</v>
      </c>
      <c r="F167" s="62" t="e">
        <f ca="1">INDEX(OFFSET('Raw data BH'!$G$4,0,(COLUMN('Data BH'!F$4)-COLUMN('Data BH'!$B$4))*7,500,1),MATCH($A167,OFFSET('Raw data BH'!$B$4,0,(COLUMN('Data BH'!F$4)-COLUMN('Data BH'!$B$4))*7,500,1),0))</f>
        <v>#N/A</v>
      </c>
      <c r="G167" s="62">
        <f ca="1">INDEX(OFFSET('Raw data BH'!$G$4,0,(COLUMN('Data BH'!G$4)-COLUMN('Data BH'!$B$4))*7,500,1),MATCH($A167,OFFSET('Raw data BH'!$B$4,0,(COLUMN('Data BH'!G$4)-COLUMN('Data BH'!$B$4))*7,500,1),0))</f>
        <v>8.3321620000000003</v>
      </c>
      <c r="H167" s="62">
        <f ca="1">INDEX(OFFSET('Raw data BH'!$G$4,0,(COLUMN('Data BH'!H$4)-COLUMN('Data BH'!$B$4))*7,500,1),MATCH($A167,OFFSET('Raw data BH'!$B$4,0,(COLUMN('Data BH'!H$4)-COLUMN('Data BH'!$B$4))*7,500,1),0))</f>
        <v>14.756328999999999</v>
      </c>
      <c r="I167" s="62">
        <f ca="1">INDEX(OFFSET('Raw data BH'!$G$4,0,(COLUMN('Data BH'!I$4)-COLUMN('Data BH'!$B$4))*7,500,1),MATCH($A167,OFFSET('Raw data BH'!$B$4,0,(COLUMN('Data BH'!I$4)-COLUMN('Data BH'!$B$4))*7,500,1),0))</f>
        <v>11.580925000000001</v>
      </c>
      <c r="J167" s="62" t="e">
        <f ca="1">INDEX(OFFSET('Raw data BH'!$G$4,0,(COLUMN('Data BH'!J$4)-COLUMN('Data BH'!$B$4))*7,500,1),MATCH($A167,OFFSET('Raw data BH'!$B$4,0,(COLUMN('Data BH'!J$4)-COLUMN('Data BH'!$B$4))*7,500,1),0))</f>
        <v>#N/A</v>
      </c>
      <c r="K167" s="62">
        <f ca="1">INDEX(OFFSET('Raw data BH'!$G$4,0,(COLUMN('Data BH'!K$4)-COLUMN('Data BH'!$B$4))*7,500,1),MATCH($A167,OFFSET('Raw data BH'!$B$4,0,(COLUMN('Data BH'!K$4)-COLUMN('Data BH'!$B$4))*7,500,1),0))</f>
        <v>10.145833</v>
      </c>
      <c r="L167" s="62" t="e">
        <f ca="1">INDEX(OFFSET('Raw data BH'!$G$4,0,(COLUMN('Data BH'!L$4)-COLUMN('Data BH'!$B$4))*7,500,1),MATCH($A167,OFFSET('Raw data BH'!$B$4,0,(COLUMN('Data BH'!L$4)-COLUMN('Data BH'!$B$4))*7,500,1),0))</f>
        <v>#N/A</v>
      </c>
      <c r="M167" s="62">
        <f ca="1">INDEX(OFFSET('Raw data BH'!$G$4,0,(COLUMN('Data BH'!M$4)-COLUMN('Data BH'!$B$4))*7,500,1),MATCH($A167,OFFSET('Raw data BH'!$B$4,0,(COLUMN('Data BH'!M$4)-COLUMN('Data BH'!$B$4))*7,500,1),0))</f>
        <v>20.716052999999999</v>
      </c>
      <c r="N167" s="62" t="e">
        <f ca="1">INDEX(OFFSET('Raw data BH'!$G$4,0,(COLUMN('Data BH'!N$4)-COLUMN('Data BH'!$B$4))*7,500,1),MATCH($A167,OFFSET('Raw data BH'!$B$4,0,(COLUMN('Data BH'!N$4)-COLUMN('Data BH'!$B$4))*7,500,1),0))</f>
        <v>#N/A</v>
      </c>
      <c r="O167" s="62">
        <f ca="1">INDEX(OFFSET('Raw data BH'!$G$4,0,(COLUMN('Data BH'!O$4)-COLUMN('Data BH'!$B$4))*7,500,1),MATCH($A167,OFFSET('Raw data BH'!$B$4,0,(COLUMN('Data BH'!O$4)-COLUMN('Data BH'!$B$4))*7,500,1),0))</f>
        <v>6.580921</v>
      </c>
      <c r="P167" s="62">
        <v>73.639030000000005</v>
      </c>
      <c r="R167" s="60">
        <f t="shared" ca="1" si="32"/>
        <v>0.20697467469376263</v>
      </c>
      <c r="S167" s="60">
        <f t="shared" ca="1" si="33"/>
        <v>4.5208312724646538E-2</v>
      </c>
      <c r="T167" s="60">
        <f t="shared" ca="1" si="34"/>
        <v>-2.7711788653932312E-2</v>
      </c>
      <c r="U167" s="60">
        <f t="shared" ca="1" si="35"/>
        <v>-5.6737764115764144E-2</v>
      </c>
      <c r="V167" s="60" t="str">
        <f t="shared" ca="1" si="36"/>
        <v/>
      </c>
      <c r="W167" s="60">
        <f t="shared" ca="1" si="37"/>
        <v>-0.23611100415161745</v>
      </c>
      <c r="X167" s="60">
        <f t="shared" ca="1" si="38"/>
        <v>-6.1647928728868484E-3</v>
      </c>
      <c r="Y167" s="60">
        <f t="shared" ca="1" si="39"/>
        <v>9.403696397061001E-2</v>
      </c>
      <c r="Z167" s="60" t="str">
        <f t="shared" ca="1" si="40"/>
        <v/>
      </c>
      <c r="AA167" s="60">
        <f t="shared" ca="1" si="41"/>
        <v>-0.11775365217391309</v>
      </c>
      <c r="AB167" s="60" t="str">
        <f t="shared" ca="1" si="42"/>
        <v/>
      </c>
      <c r="AC167" s="60">
        <f t="shared" ca="1" si="43"/>
        <v>5.1334594194055505E-2</v>
      </c>
      <c r="AD167" s="60" t="str">
        <f t="shared" ca="1" si="44"/>
        <v/>
      </c>
      <c r="AE167" s="60">
        <f t="shared" ca="1" si="45"/>
        <v>-0.17056860781905703</v>
      </c>
      <c r="AF167" s="60">
        <f t="shared" si="46"/>
        <v>-1.0374752795372033E-2</v>
      </c>
      <c r="AG167" s="61">
        <v>5.4600000000000003E-2</v>
      </c>
    </row>
    <row r="168" spans="1:33" ht="16" hidden="1" outlineLevel="1" x14ac:dyDescent="0.2">
      <c r="A168" s="74">
        <v>36008</v>
      </c>
      <c r="B168" s="62">
        <f ca="1">INDEX(OFFSET('Raw data BH'!$G$4,0,(COLUMN('Data BH'!B$4)-COLUMN('Data BH'!$B$4))*7,500,1),MATCH($A168,OFFSET('Raw data BH'!$B$4,0,(COLUMN('Data BH'!B$4)-COLUMN('Data BH'!$B$4))*7,500,1),0))</f>
        <v>0.239449</v>
      </c>
      <c r="C168" s="62">
        <f ca="1">INDEX(OFFSET('Raw data BH'!$G$4,0,(COLUMN('Data BH'!C$4)-COLUMN('Data BH'!$B$4))*7,500,1),MATCH($A168,OFFSET('Raw data BH'!$B$4,0,(COLUMN('Data BH'!C$4)-COLUMN('Data BH'!$B$4))*7,500,1),0))</f>
        <v>15.792387</v>
      </c>
      <c r="D168" s="62">
        <f ca="1">INDEX(OFFSET('Raw data BH'!$G$4,0,(COLUMN('Data BH'!D$4)-COLUMN('Data BH'!$B$4))*7,500,1),MATCH($A168,OFFSET('Raw data BH'!$B$4,0,(COLUMN('Data BH'!D$4)-COLUMN('Data BH'!$B$4))*7,500,1),0))</f>
        <v>16.721572999999999</v>
      </c>
      <c r="E168" s="62">
        <f ca="1">INDEX(OFFSET('Raw data BH'!$G$4,0,(COLUMN('Data BH'!E$4)-COLUMN('Data BH'!$B$4))*7,500,1),MATCH($A168,OFFSET('Raw data BH'!$B$4,0,(COLUMN('Data BH'!E$4)-COLUMN('Data BH'!$B$4))*7,500,1),0))</f>
        <v>17.859009</v>
      </c>
      <c r="F168" s="62" t="e">
        <f ca="1">INDEX(OFFSET('Raw data BH'!$G$4,0,(COLUMN('Data BH'!F$4)-COLUMN('Data BH'!$B$4))*7,500,1),MATCH($A168,OFFSET('Raw data BH'!$B$4,0,(COLUMN('Data BH'!F$4)-COLUMN('Data BH'!$B$4))*7,500,1),0))</f>
        <v>#N/A</v>
      </c>
      <c r="G168" s="62">
        <f ca="1">INDEX(OFFSET('Raw data BH'!$G$4,0,(COLUMN('Data BH'!G$4)-COLUMN('Data BH'!$B$4))*7,500,1),MATCH($A168,OFFSET('Raw data BH'!$B$4,0,(COLUMN('Data BH'!G$4)-COLUMN('Data BH'!$B$4))*7,500,1),0))</f>
        <v>6.9687159999999997</v>
      </c>
      <c r="H168" s="62">
        <f ca="1">INDEX(OFFSET('Raw data BH'!$G$4,0,(COLUMN('Data BH'!H$4)-COLUMN('Data BH'!$B$4))*7,500,1),MATCH($A168,OFFSET('Raw data BH'!$B$4,0,(COLUMN('Data BH'!H$4)-COLUMN('Data BH'!$B$4))*7,500,1),0))</f>
        <v>14.478629</v>
      </c>
      <c r="I168" s="62">
        <f ca="1">INDEX(OFFSET('Raw data BH'!$G$4,0,(COLUMN('Data BH'!I$4)-COLUMN('Data BH'!$B$4))*7,500,1),MATCH($A168,OFFSET('Raw data BH'!$B$4,0,(COLUMN('Data BH'!I$4)-COLUMN('Data BH'!$B$4))*7,500,1),0))</f>
        <v>9.1275139999999997</v>
      </c>
      <c r="J168" s="62" t="e">
        <f ca="1">INDEX(OFFSET('Raw data BH'!$G$4,0,(COLUMN('Data BH'!J$4)-COLUMN('Data BH'!$B$4))*7,500,1),MATCH($A168,OFFSET('Raw data BH'!$B$4,0,(COLUMN('Data BH'!J$4)-COLUMN('Data BH'!$B$4))*7,500,1),0))</f>
        <v>#N/A</v>
      </c>
      <c r="K168" s="62">
        <f ca="1">INDEX(OFFSET('Raw data BH'!$G$4,0,(COLUMN('Data BH'!K$4)-COLUMN('Data BH'!$B$4))*7,500,1),MATCH($A168,OFFSET('Raw data BH'!$B$4,0,(COLUMN('Data BH'!K$4)-COLUMN('Data BH'!$B$4))*7,500,1),0))</f>
        <v>6.3333329999999997</v>
      </c>
      <c r="L168" s="62" t="e">
        <f ca="1">INDEX(OFFSET('Raw data BH'!$G$4,0,(COLUMN('Data BH'!L$4)-COLUMN('Data BH'!$B$4))*7,500,1),MATCH($A168,OFFSET('Raw data BH'!$B$4,0,(COLUMN('Data BH'!L$4)-COLUMN('Data BH'!$B$4))*7,500,1),0))</f>
        <v>#N/A</v>
      </c>
      <c r="M168" s="62">
        <f ca="1">INDEX(OFFSET('Raw data BH'!$G$4,0,(COLUMN('Data BH'!M$4)-COLUMN('Data BH'!$B$4))*7,500,1),MATCH($A168,OFFSET('Raw data BH'!$B$4,0,(COLUMN('Data BH'!M$4)-COLUMN('Data BH'!$B$4))*7,500,1),0))</f>
        <v>15.929349999999999</v>
      </c>
      <c r="N168" s="62" t="e">
        <f ca="1">INDEX(OFFSET('Raw data BH'!$G$4,0,(COLUMN('Data BH'!N$4)-COLUMN('Data BH'!$B$4))*7,500,1),MATCH($A168,OFFSET('Raw data BH'!$B$4,0,(COLUMN('Data BH'!N$4)-COLUMN('Data BH'!$B$4))*7,500,1),0))</f>
        <v>#N/A</v>
      </c>
      <c r="O168" s="62">
        <f ca="1">INDEX(OFFSET('Raw data BH'!$G$4,0,(COLUMN('Data BH'!O$4)-COLUMN('Data BH'!$B$4))*7,500,1),MATCH($A168,OFFSET('Raw data BH'!$B$4,0,(COLUMN('Data BH'!O$4)-COLUMN('Data BH'!$B$4))*7,500,1),0))</f>
        <v>6.0236650000000003</v>
      </c>
      <c r="P168" s="62">
        <v>63.242702000000001</v>
      </c>
      <c r="R168" s="60">
        <f t="shared" ca="1" si="32"/>
        <v>-9.9277387611391821E-2</v>
      </c>
      <c r="S168" s="60">
        <f t="shared" ca="1" si="33"/>
        <v>-0.27899682756334154</v>
      </c>
      <c r="T168" s="60">
        <f t="shared" ca="1" si="34"/>
        <v>-0.29331812307059557</v>
      </c>
      <c r="U168" s="60">
        <f t="shared" ca="1" si="35"/>
        <v>-0.19099406842531486</v>
      </c>
      <c r="V168" s="60" t="str">
        <f t="shared" ca="1" si="36"/>
        <v/>
      </c>
      <c r="W168" s="60">
        <f t="shared" ca="1" si="37"/>
        <v>-0.16363652074935664</v>
      </c>
      <c r="X168" s="60">
        <f t="shared" ca="1" si="38"/>
        <v>-1.8819043679495051E-2</v>
      </c>
      <c r="Y168" s="60">
        <f t="shared" ca="1" si="39"/>
        <v>-0.21184931255491257</v>
      </c>
      <c r="Z168" s="60" t="str">
        <f t="shared" ca="1" si="40"/>
        <v/>
      </c>
      <c r="AA168" s="60">
        <f t="shared" ca="1" si="41"/>
        <v>-0.37577003287950828</v>
      </c>
      <c r="AB168" s="60" t="str">
        <f t="shared" ca="1" si="42"/>
        <v/>
      </c>
      <c r="AC168" s="60">
        <f t="shared" ca="1" si="43"/>
        <v>-0.23106250017800201</v>
      </c>
      <c r="AD168" s="60" t="str">
        <f t="shared" ca="1" si="44"/>
        <v/>
      </c>
      <c r="AE168" s="60">
        <f t="shared" ca="1" si="45"/>
        <v>-8.4677509424592623E-2</v>
      </c>
      <c r="AF168" s="60">
        <f t="shared" si="46"/>
        <v>-0.1411795891390748</v>
      </c>
      <c r="AG168" s="61">
        <v>5.2699999999999997E-2</v>
      </c>
    </row>
    <row r="169" spans="1:33" ht="16" hidden="1" outlineLevel="1" x14ac:dyDescent="0.2">
      <c r="A169" s="74">
        <v>36039</v>
      </c>
      <c r="B169" s="62">
        <f ca="1">INDEX(OFFSET('Raw data BH'!$G$4,0,(COLUMN('Data BH'!B$4)-COLUMN('Data BH'!$B$4))*7,500,1),MATCH($A169,OFFSET('Raw data BH'!$B$4,0,(COLUMN('Data BH'!B$4)-COLUMN('Data BH'!$B$4))*7,500,1),0))</f>
        <v>0.292713</v>
      </c>
      <c r="C169" s="62">
        <f ca="1">INDEX(OFFSET('Raw data BH'!$G$4,0,(COLUMN('Data BH'!C$4)-COLUMN('Data BH'!$B$4))*7,500,1),MATCH($A169,OFFSET('Raw data BH'!$B$4,0,(COLUMN('Data BH'!C$4)-COLUMN('Data BH'!$B$4))*7,500,1),0))</f>
        <v>14.693787</v>
      </c>
      <c r="D169" s="62">
        <f ca="1">INDEX(OFFSET('Raw data BH'!$G$4,0,(COLUMN('Data BH'!D$4)-COLUMN('Data BH'!$B$4))*7,500,1),MATCH($A169,OFFSET('Raw data BH'!$B$4,0,(COLUMN('Data BH'!D$4)-COLUMN('Data BH'!$B$4))*7,500,1),0))</f>
        <v>16.641176000000002</v>
      </c>
      <c r="E169" s="62">
        <f ca="1">INDEX(OFFSET('Raw data BH'!$G$4,0,(COLUMN('Data BH'!E$4)-COLUMN('Data BH'!$B$4))*7,500,1),MATCH($A169,OFFSET('Raw data BH'!$B$4,0,(COLUMN('Data BH'!E$4)-COLUMN('Data BH'!$B$4))*7,500,1),0))</f>
        <v>15.802312000000001</v>
      </c>
      <c r="F169" s="62" t="e">
        <f ca="1">INDEX(OFFSET('Raw data BH'!$G$4,0,(COLUMN('Data BH'!F$4)-COLUMN('Data BH'!$B$4))*7,500,1),MATCH($A169,OFFSET('Raw data BH'!$B$4,0,(COLUMN('Data BH'!F$4)-COLUMN('Data BH'!$B$4))*7,500,1),0))</f>
        <v>#N/A</v>
      </c>
      <c r="G169" s="62">
        <f ca="1">INDEX(OFFSET('Raw data BH'!$G$4,0,(COLUMN('Data BH'!G$4)-COLUMN('Data BH'!$B$4))*7,500,1),MATCH($A169,OFFSET('Raw data BH'!$B$4,0,(COLUMN('Data BH'!G$4)-COLUMN('Data BH'!$B$4))*7,500,1),0))</f>
        <v>8.1806619999999999</v>
      </c>
      <c r="H169" s="62">
        <f ca="1">INDEX(OFFSET('Raw data BH'!$G$4,0,(COLUMN('Data BH'!H$4)-COLUMN('Data BH'!$B$4))*7,500,1),MATCH($A169,OFFSET('Raw data BH'!$B$4,0,(COLUMN('Data BH'!H$4)-COLUMN('Data BH'!$B$4))*7,500,1),0))</f>
        <v>15.893681000000001</v>
      </c>
      <c r="I169" s="62">
        <f ca="1">INDEX(OFFSET('Raw data BH'!$G$4,0,(COLUMN('Data BH'!I$4)-COLUMN('Data BH'!$B$4))*7,500,1),MATCH($A169,OFFSET('Raw data BH'!$B$4,0,(COLUMN('Data BH'!I$4)-COLUMN('Data BH'!$B$4))*7,500,1),0))</f>
        <v>10.998761999999999</v>
      </c>
      <c r="J169" s="62" t="e">
        <f ca="1">INDEX(OFFSET('Raw data BH'!$G$4,0,(COLUMN('Data BH'!J$4)-COLUMN('Data BH'!$B$4))*7,500,1),MATCH($A169,OFFSET('Raw data BH'!$B$4,0,(COLUMN('Data BH'!J$4)-COLUMN('Data BH'!$B$4))*7,500,1),0))</f>
        <v>#N/A</v>
      </c>
      <c r="K169" s="62">
        <f ca="1">INDEX(OFFSET('Raw data BH'!$G$4,0,(COLUMN('Data BH'!K$4)-COLUMN('Data BH'!$B$4))*7,500,1),MATCH($A169,OFFSET('Raw data BH'!$B$4,0,(COLUMN('Data BH'!K$4)-COLUMN('Data BH'!$B$4))*7,500,1),0))</f>
        <v>8</v>
      </c>
      <c r="L169" s="62" t="e">
        <f ca="1">INDEX(OFFSET('Raw data BH'!$G$4,0,(COLUMN('Data BH'!L$4)-COLUMN('Data BH'!$B$4))*7,500,1),MATCH($A169,OFFSET('Raw data BH'!$B$4,0,(COLUMN('Data BH'!L$4)-COLUMN('Data BH'!$B$4))*7,500,1),0))</f>
        <v>#N/A</v>
      </c>
      <c r="M169" s="62">
        <f ca="1">INDEX(OFFSET('Raw data BH'!$G$4,0,(COLUMN('Data BH'!M$4)-COLUMN('Data BH'!$B$4))*7,500,1),MATCH($A169,OFFSET('Raw data BH'!$B$4,0,(COLUMN('Data BH'!M$4)-COLUMN('Data BH'!$B$4))*7,500,1),0))</f>
        <v>17.798608999999999</v>
      </c>
      <c r="N169" s="62" t="e">
        <f ca="1">INDEX(OFFSET('Raw data BH'!$G$4,0,(COLUMN('Data BH'!N$4)-COLUMN('Data BH'!$B$4))*7,500,1),MATCH($A169,OFFSET('Raw data BH'!$B$4,0,(COLUMN('Data BH'!N$4)-COLUMN('Data BH'!$B$4))*7,500,1),0))</f>
        <v>#N/A</v>
      </c>
      <c r="O169" s="62">
        <f ca="1">INDEX(OFFSET('Raw data BH'!$G$4,0,(COLUMN('Data BH'!O$4)-COLUMN('Data BH'!$B$4))*7,500,1),MATCH($A169,OFFSET('Raw data BH'!$B$4,0,(COLUMN('Data BH'!O$4)-COLUMN('Data BH'!$B$4))*7,500,1),0))</f>
        <v>5.7848420000000003</v>
      </c>
      <c r="P169" s="62">
        <v>67.030663000000004</v>
      </c>
      <c r="R169" s="60">
        <f t="shared" ca="1" si="32"/>
        <v>0.22244402774703587</v>
      </c>
      <c r="S169" s="60">
        <f t="shared" ca="1" si="33"/>
        <v>-6.9565164531492307E-2</v>
      </c>
      <c r="T169" s="60">
        <f t="shared" ca="1" si="34"/>
        <v>-4.8079806845922057E-3</v>
      </c>
      <c r="U169" s="60">
        <f t="shared" ca="1" si="35"/>
        <v>-0.11516299700616084</v>
      </c>
      <c r="V169" s="60" t="str">
        <f t="shared" ca="1" si="36"/>
        <v/>
      </c>
      <c r="W169" s="60">
        <f t="shared" ca="1" si="37"/>
        <v>0.17391238213754168</v>
      </c>
      <c r="X169" s="60">
        <f t="shared" ca="1" si="38"/>
        <v>9.773383930204993E-2</v>
      </c>
      <c r="Y169" s="60">
        <f t="shared" ca="1" si="39"/>
        <v>0.20501179181976603</v>
      </c>
      <c r="Z169" s="60" t="str">
        <f t="shared" ca="1" si="40"/>
        <v/>
      </c>
      <c r="AA169" s="60">
        <f t="shared" ca="1" si="41"/>
        <v>0.26315796121884016</v>
      </c>
      <c r="AB169" s="60" t="str">
        <f t="shared" ca="1" si="42"/>
        <v/>
      </c>
      <c r="AC169" s="60">
        <f t="shared" ca="1" si="43"/>
        <v>0.11734684717204402</v>
      </c>
      <c r="AD169" s="60" t="str">
        <f t="shared" ca="1" si="44"/>
        <v/>
      </c>
      <c r="AE169" s="60">
        <f t="shared" ca="1" si="45"/>
        <v>-3.9647457154406873E-2</v>
      </c>
      <c r="AF169" s="60">
        <f t="shared" si="46"/>
        <v>5.9895622422963646E-2</v>
      </c>
      <c r="AG169" s="61">
        <v>4.6699999999999998E-2</v>
      </c>
    </row>
    <row r="170" spans="1:33" ht="16" hidden="1" outlineLevel="1" x14ac:dyDescent="0.2">
      <c r="A170" s="74">
        <v>36069</v>
      </c>
      <c r="B170" s="62">
        <f ca="1">INDEX(OFFSET('Raw data BH'!$G$4,0,(COLUMN('Data BH'!B$4)-COLUMN('Data BH'!$B$4))*7,500,1),MATCH($A170,OFFSET('Raw data BH'!$B$4,0,(COLUMN('Data BH'!B$4)-COLUMN('Data BH'!$B$4))*7,500,1),0))</f>
        <v>0.28503499999999998</v>
      </c>
      <c r="C170" s="62">
        <f ca="1">INDEX(OFFSET('Raw data BH'!$G$4,0,(COLUMN('Data BH'!C$4)-COLUMN('Data BH'!$B$4))*7,500,1),MATCH($A170,OFFSET('Raw data BH'!$B$4,0,(COLUMN('Data BH'!C$4)-COLUMN('Data BH'!$B$4))*7,500,1),0))</f>
        <v>15.897681</v>
      </c>
      <c r="D170" s="62">
        <f ca="1">INDEX(OFFSET('Raw data BH'!$G$4,0,(COLUMN('Data BH'!D$4)-COLUMN('Data BH'!$B$4))*7,500,1),MATCH($A170,OFFSET('Raw data BH'!$B$4,0,(COLUMN('Data BH'!D$4)-COLUMN('Data BH'!$B$4))*7,500,1),0))</f>
        <v>18.885459999999998</v>
      </c>
      <c r="E170" s="62">
        <f ca="1">INDEX(OFFSET('Raw data BH'!$G$4,0,(COLUMN('Data BH'!E$4)-COLUMN('Data BH'!$B$4))*7,500,1),MATCH($A170,OFFSET('Raw data BH'!$B$4,0,(COLUMN('Data BH'!E$4)-COLUMN('Data BH'!$B$4))*7,500,1),0))</f>
        <v>18.5732</v>
      </c>
      <c r="F170" s="62" t="e">
        <f ca="1">INDEX(OFFSET('Raw data BH'!$G$4,0,(COLUMN('Data BH'!F$4)-COLUMN('Data BH'!$B$4))*7,500,1),MATCH($A170,OFFSET('Raw data BH'!$B$4,0,(COLUMN('Data BH'!F$4)-COLUMN('Data BH'!$B$4))*7,500,1),0))</f>
        <v>#N/A</v>
      </c>
      <c r="G170" s="62">
        <f ca="1">INDEX(OFFSET('Raw data BH'!$G$4,0,(COLUMN('Data BH'!G$4)-COLUMN('Data BH'!$B$4))*7,500,1),MATCH($A170,OFFSET('Raw data BH'!$B$4,0,(COLUMN('Data BH'!G$4)-COLUMN('Data BH'!$B$4))*7,500,1),0))</f>
        <v>8.5846490000000006</v>
      </c>
      <c r="H170" s="62">
        <f ca="1">INDEX(OFFSET('Raw data BH'!$G$4,0,(COLUMN('Data BH'!H$4)-COLUMN('Data BH'!$B$4))*7,500,1),MATCH($A170,OFFSET('Raw data BH'!$B$4,0,(COLUMN('Data BH'!H$4)-COLUMN('Data BH'!$B$4))*7,500,1),0))</f>
        <v>17.452287999999999</v>
      </c>
      <c r="I170" s="62">
        <f ca="1">INDEX(OFFSET('Raw data BH'!$G$4,0,(COLUMN('Data BH'!I$4)-COLUMN('Data BH'!$B$4))*7,500,1),MATCH($A170,OFFSET('Raw data BH'!$B$4,0,(COLUMN('Data BH'!I$4)-COLUMN('Data BH'!$B$4))*7,500,1),0))</f>
        <v>12.621929</v>
      </c>
      <c r="J170" s="62" t="e">
        <f ca="1">INDEX(OFFSET('Raw data BH'!$G$4,0,(COLUMN('Data BH'!J$4)-COLUMN('Data BH'!$B$4))*7,500,1),MATCH($A170,OFFSET('Raw data BH'!$B$4,0,(COLUMN('Data BH'!J$4)-COLUMN('Data BH'!$B$4))*7,500,1),0))</f>
        <v>#N/A</v>
      </c>
      <c r="K170" s="62">
        <f ca="1">INDEX(OFFSET('Raw data BH'!$G$4,0,(COLUMN('Data BH'!K$4)-COLUMN('Data BH'!$B$4))*7,500,1),MATCH($A170,OFFSET('Raw data BH'!$B$4,0,(COLUMN('Data BH'!K$4)-COLUMN('Data BH'!$B$4))*7,500,1),0))</f>
        <v>8.1666670000000003</v>
      </c>
      <c r="L170" s="62" t="e">
        <f ca="1">INDEX(OFFSET('Raw data BH'!$G$4,0,(COLUMN('Data BH'!L$4)-COLUMN('Data BH'!$B$4))*7,500,1),MATCH($A170,OFFSET('Raw data BH'!$B$4,0,(COLUMN('Data BH'!L$4)-COLUMN('Data BH'!$B$4))*7,500,1),0))</f>
        <v>#N/A</v>
      </c>
      <c r="M170" s="62">
        <f ca="1">INDEX(OFFSET('Raw data BH'!$G$4,0,(COLUMN('Data BH'!M$4)-COLUMN('Data BH'!$B$4))*7,500,1),MATCH($A170,OFFSET('Raw data BH'!$B$4,0,(COLUMN('Data BH'!M$4)-COLUMN('Data BH'!$B$4))*7,500,1),0))</f>
        <v>20.521227</v>
      </c>
      <c r="N170" s="62" t="e">
        <f ca="1">INDEX(OFFSET('Raw data BH'!$G$4,0,(COLUMN('Data BH'!N$4)-COLUMN('Data BH'!$B$4))*7,500,1),MATCH($A170,OFFSET('Raw data BH'!$B$4,0,(COLUMN('Data BH'!N$4)-COLUMN('Data BH'!$B$4))*7,500,1),0))</f>
        <v>#N/A</v>
      </c>
      <c r="O170" s="62">
        <f ca="1">INDEX(OFFSET('Raw data BH'!$G$4,0,(COLUMN('Data BH'!O$4)-COLUMN('Data BH'!$B$4))*7,500,1),MATCH($A170,OFFSET('Raw data BH'!$B$4,0,(COLUMN('Data BH'!O$4)-COLUMN('Data BH'!$B$4))*7,500,1),0))</f>
        <v>6.5145809999999997</v>
      </c>
      <c r="P170" s="62">
        <v>72.721549999999993</v>
      </c>
      <c r="R170" s="60">
        <f t="shared" ca="1" si="32"/>
        <v>-2.6230471485721552E-2</v>
      </c>
      <c r="S170" s="60">
        <f t="shared" ca="1" si="33"/>
        <v>8.19321799070587E-2</v>
      </c>
      <c r="T170" s="60">
        <f t="shared" ca="1" si="34"/>
        <v>0.13486330533370938</v>
      </c>
      <c r="U170" s="60">
        <f t="shared" ca="1" si="35"/>
        <v>0.17534699985672986</v>
      </c>
      <c r="V170" s="60" t="str">
        <f t="shared" ca="1" si="36"/>
        <v/>
      </c>
      <c r="W170" s="60">
        <f t="shared" ca="1" si="37"/>
        <v>4.9383167279127393E-2</v>
      </c>
      <c r="X170" s="60">
        <f t="shared" ca="1" si="38"/>
        <v>9.8064570441548371E-2</v>
      </c>
      <c r="Y170" s="60">
        <f t="shared" ca="1" si="39"/>
        <v>0.14757724551181317</v>
      </c>
      <c r="Z170" s="60" t="str">
        <f t="shared" ca="1" si="40"/>
        <v/>
      </c>
      <c r="AA170" s="60">
        <f t="shared" ca="1" si="41"/>
        <v>2.0833375000000043E-2</v>
      </c>
      <c r="AB170" s="60" t="str">
        <f t="shared" ca="1" si="42"/>
        <v/>
      </c>
      <c r="AC170" s="60">
        <f t="shared" ca="1" si="43"/>
        <v>0.15296802126503262</v>
      </c>
      <c r="AD170" s="60" t="str">
        <f t="shared" ca="1" si="44"/>
        <v/>
      </c>
      <c r="AE170" s="60">
        <f t="shared" ca="1" si="45"/>
        <v>0.12614674696387551</v>
      </c>
      <c r="AF170" s="60">
        <f t="shared" si="46"/>
        <v>8.4899756996286824E-2</v>
      </c>
      <c r="AG170" s="61">
        <v>4.0899999999999999E-2</v>
      </c>
    </row>
    <row r="171" spans="1:33" ht="16" hidden="1" outlineLevel="1" x14ac:dyDescent="0.2">
      <c r="A171" s="74">
        <v>36100</v>
      </c>
      <c r="B171" s="62">
        <f ca="1">INDEX(OFFSET('Raw data BH'!$G$4,0,(COLUMN('Data BH'!B$4)-COLUMN('Data BH'!$B$4))*7,500,1),MATCH($A171,OFFSET('Raw data BH'!$B$4,0,(COLUMN('Data BH'!B$4)-COLUMN('Data BH'!$B$4))*7,500,1),0))</f>
        <v>0.24520600000000001</v>
      </c>
      <c r="C171" s="62">
        <f ca="1">INDEX(OFFSET('Raw data BH'!$G$4,0,(COLUMN('Data BH'!C$4)-COLUMN('Data BH'!$B$4))*7,500,1),MATCH($A171,OFFSET('Raw data BH'!$B$4,0,(COLUMN('Data BH'!C$4)-COLUMN('Data BH'!$B$4))*7,500,1),0))</f>
        <v>18.023137999999999</v>
      </c>
      <c r="D171" s="62">
        <f ca="1">INDEX(OFFSET('Raw data BH'!$G$4,0,(COLUMN('Data BH'!D$4)-COLUMN('Data BH'!$B$4))*7,500,1),MATCH($A171,OFFSET('Raw data BH'!$B$4,0,(COLUMN('Data BH'!D$4)-COLUMN('Data BH'!$B$4))*7,500,1),0))</f>
        <v>21.519514000000001</v>
      </c>
      <c r="E171" s="62">
        <f ca="1">INDEX(OFFSET('Raw data BH'!$G$4,0,(COLUMN('Data BH'!E$4)-COLUMN('Data BH'!$B$4))*7,500,1),MATCH($A171,OFFSET('Raw data BH'!$B$4,0,(COLUMN('Data BH'!E$4)-COLUMN('Data BH'!$B$4))*7,500,1),0))</f>
        <v>19.260462</v>
      </c>
      <c r="F171" s="62" t="e">
        <f ca="1">INDEX(OFFSET('Raw data BH'!$G$4,0,(COLUMN('Data BH'!F$4)-COLUMN('Data BH'!$B$4))*7,500,1),MATCH($A171,OFFSET('Raw data BH'!$B$4,0,(COLUMN('Data BH'!F$4)-COLUMN('Data BH'!$B$4))*7,500,1),0))</f>
        <v>#N/A</v>
      </c>
      <c r="G171" s="62">
        <f ca="1">INDEX(OFFSET('Raw data BH'!$G$4,0,(COLUMN('Data BH'!G$4)-COLUMN('Data BH'!$B$4))*7,500,1),MATCH($A171,OFFSET('Raw data BH'!$B$4,0,(COLUMN('Data BH'!G$4)-COLUMN('Data BH'!$B$4))*7,500,1),0))</f>
        <v>9.1401299999999992</v>
      </c>
      <c r="H171" s="62">
        <f ca="1">INDEX(OFFSET('Raw data BH'!$G$4,0,(COLUMN('Data BH'!H$4)-COLUMN('Data BH'!$B$4))*7,500,1),MATCH($A171,OFFSET('Raw data BH'!$B$4,0,(COLUMN('Data BH'!H$4)-COLUMN('Data BH'!$B$4))*7,500,1),0))</f>
        <v>18.388238999999999</v>
      </c>
      <c r="I171" s="62">
        <f ca="1">INDEX(OFFSET('Raw data BH'!$G$4,0,(COLUMN('Data BH'!I$4)-COLUMN('Data BH'!$B$4))*7,500,1),MATCH($A171,OFFSET('Raw data BH'!$B$4,0,(COLUMN('Data BH'!I$4)-COLUMN('Data BH'!$B$4))*7,500,1),0))</f>
        <v>12.225547000000001</v>
      </c>
      <c r="J171" s="62" t="e">
        <f ca="1">INDEX(OFFSET('Raw data BH'!$G$4,0,(COLUMN('Data BH'!J$4)-COLUMN('Data BH'!$B$4))*7,500,1),MATCH($A171,OFFSET('Raw data BH'!$B$4,0,(COLUMN('Data BH'!J$4)-COLUMN('Data BH'!$B$4))*7,500,1),0))</f>
        <v>#N/A</v>
      </c>
      <c r="K171" s="62">
        <f ca="1">INDEX(OFFSET('Raw data BH'!$G$4,0,(COLUMN('Data BH'!K$4)-COLUMN('Data BH'!$B$4))*7,500,1),MATCH($A171,OFFSET('Raw data BH'!$B$4,0,(COLUMN('Data BH'!K$4)-COLUMN('Data BH'!$B$4))*7,500,1),0))</f>
        <v>8.8541670000000003</v>
      </c>
      <c r="L171" s="62" t="e">
        <f ca="1">INDEX(OFFSET('Raw data BH'!$G$4,0,(COLUMN('Data BH'!L$4)-COLUMN('Data BH'!$B$4))*7,500,1),MATCH($A171,OFFSET('Raw data BH'!$B$4,0,(COLUMN('Data BH'!L$4)-COLUMN('Data BH'!$B$4))*7,500,1),0))</f>
        <v>#N/A</v>
      </c>
      <c r="M171" s="62">
        <f ca="1">INDEX(OFFSET('Raw data BH'!$G$4,0,(COLUMN('Data BH'!M$4)-COLUMN('Data BH'!$B$4))*7,500,1),MATCH($A171,OFFSET('Raw data BH'!$B$4,0,(COLUMN('Data BH'!M$4)-COLUMN('Data BH'!$B$4))*7,500,1),0))</f>
        <v>22.571885999999999</v>
      </c>
      <c r="N171" s="62" t="e">
        <f ca="1">INDEX(OFFSET('Raw data BH'!$G$4,0,(COLUMN('Data BH'!N$4)-COLUMN('Data BH'!$B$4))*7,500,1),MATCH($A171,OFFSET('Raw data BH'!$B$4,0,(COLUMN('Data BH'!N$4)-COLUMN('Data BH'!$B$4))*7,500,1),0))</f>
        <v>#N/A</v>
      </c>
      <c r="O171" s="62">
        <f ca="1">INDEX(OFFSET('Raw data BH'!$G$4,0,(COLUMN('Data BH'!O$4)-COLUMN('Data BH'!$B$4))*7,500,1),MATCH($A171,OFFSET('Raw data BH'!$B$4,0,(COLUMN('Data BH'!O$4)-COLUMN('Data BH'!$B$4))*7,500,1),0))</f>
        <v>8.5180469999999993</v>
      </c>
      <c r="P171" s="62">
        <v>76.770804999999996</v>
      </c>
      <c r="R171" s="60">
        <f t="shared" ca="1" si="32"/>
        <v>-0.13973371691195813</v>
      </c>
      <c r="S171" s="60">
        <f t="shared" ca="1" si="33"/>
        <v>0.13369604032185567</v>
      </c>
      <c r="T171" s="60">
        <f t="shared" ca="1" si="34"/>
        <v>0.1394752365046974</v>
      </c>
      <c r="U171" s="60">
        <f t="shared" ca="1" si="35"/>
        <v>3.7002885878577807E-2</v>
      </c>
      <c r="V171" s="60" t="str">
        <f t="shared" ca="1" si="36"/>
        <v/>
      </c>
      <c r="W171" s="60">
        <f t="shared" ca="1" si="37"/>
        <v>6.4706314725272884E-2</v>
      </c>
      <c r="X171" s="60">
        <f t="shared" ca="1" si="38"/>
        <v>5.36291287423174E-2</v>
      </c>
      <c r="Y171" s="60">
        <f t="shared" ca="1" si="39"/>
        <v>-3.140423306136475E-2</v>
      </c>
      <c r="Z171" s="60" t="str">
        <f t="shared" ca="1" si="40"/>
        <v/>
      </c>
      <c r="AA171" s="60">
        <f t="shared" ca="1" si="41"/>
        <v>8.4183670033319613E-2</v>
      </c>
      <c r="AB171" s="60" t="str">
        <f t="shared" ca="1" si="42"/>
        <v/>
      </c>
      <c r="AC171" s="60">
        <f t="shared" ca="1" si="43"/>
        <v>9.9928673855613104E-2</v>
      </c>
      <c r="AD171" s="60" t="str">
        <f t="shared" ca="1" si="44"/>
        <v/>
      </c>
      <c r="AE171" s="60">
        <f t="shared" ca="1" si="45"/>
        <v>0.30753566499518525</v>
      </c>
      <c r="AF171" s="60">
        <f t="shared" si="46"/>
        <v>5.5681637698866471E-2</v>
      </c>
      <c r="AG171" s="61">
        <v>4.5400000000000003E-2</v>
      </c>
    </row>
    <row r="172" spans="1:33" ht="16" hidden="1" outlineLevel="1" x14ac:dyDescent="0.2">
      <c r="A172" s="74">
        <v>36130</v>
      </c>
      <c r="B172" s="62">
        <f ca="1">INDEX(OFFSET('Raw data BH'!$G$4,0,(COLUMN('Data BH'!B$4)-COLUMN('Data BH'!$B$4))*7,500,1),MATCH($A172,OFFSET('Raw data BH'!$B$4,0,(COLUMN('Data BH'!B$4)-COLUMN('Data BH'!$B$4))*7,500,1),0))</f>
        <v>0.31430599999999997</v>
      </c>
      <c r="C172" s="62">
        <f ca="1">INDEX(OFFSET('Raw data BH'!$G$4,0,(COLUMN('Data BH'!C$4)-COLUMN('Data BH'!$B$4))*7,500,1),MATCH($A172,OFFSET('Raw data BH'!$B$4,0,(COLUMN('Data BH'!C$4)-COLUMN('Data BH'!$B$4))*7,500,1),0))</f>
        <v>16.623443999999999</v>
      </c>
      <c r="D172" s="62">
        <f ca="1">INDEX(OFFSET('Raw data BH'!$G$4,0,(COLUMN('Data BH'!D$4)-COLUMN('Data BH'!$B$4))*7,500,1),MATCH($A172,OFFSET('Raw data BH'!$B$4,0,(COLUMN('Data BH'!D$4)-COLUMN('Data BH'!$B$4))*7,500,1),0))</f>
        <v>22.043714999999999</v>
      </c>
      <c r="E172" s="62">
        <f ca="1">INDEX(OFFSET('Raw data BH'!$G$4,0,(COLUMN('Data BH'!E$4)-COLUMN('Data BH'!$B$4))*7,500,1),MATCH($A172,OFFSET('Raw data BH'!$B$4,0,(COLUMN('Data BH'!E$4)-COLUMN('Data BH'!$B$4))*7,500,1),0))</f>
        <v>18.456333000000001</v>
      </c>
      <c r="F172" s="62" t="e">
        <f ca="1">INDEX(OFFSET('Raw data BH'!$G$4,0,(COLUMN('Data BH'!F$4)-COLUMN('Data BH'!$B$4))*7,500,1),MATCH($A172,OFFSET('Raw data BH'!$B$4,0,(COLUMN('Data BH'!F$4)-COLUMN('Data BH'!$B$4))*7,500,1),0))</f>
        <v>#N/A</v>
      </c>
      <c r="G172" s="62">
        <f ca="1">INDEX(OFFSET('Raw data BH'!$G$4,0,(COLUMN('Data BH'!G$4)-COLUMN('Data BH'!$B$4))*7,500,1),MATCH($A172,OFFSET('Raw data BH'!$B$4,0,(COLUMN('Data BH'!G$4)-COLUMN('Data BH'!$B$4))*7,500,1),0))</f>
        <v>9.5946049999999996</v>
      </c>
      <c r="H172" s="62">
        <f ca="1">INDEX(OFFSET('Raw data BH'!$G$4,0,(COLUMN('Data BH'!H$4)-COLUMN('Data BH'!$B$4))*7,500,1),MATCH($A172,OFFSET('Raw data BH'!$B$4,0,(COLUMN('Data BH'!H$4)-COLUMN('Data BH'!$B$4))*7,500,1),0))</f>
        <v>17.851057000000001</v>
      </c>
      <c r="I172" s="62">
        <f ca="1">INDEX(OFFSET('Raw data BH'!$G$4,0,(COLUMN('Data BH'!I$4)-COLUMN('Data BH'!$B$4))*7,500,1),MATCH($A172,OFFSET('Raw data BH'!$B$4,0,(COLUMN('Data BH'!I$4)-COLUMN('Data BH'!$B$4))*7,500,1),0))</f>
        <v>15.521853</v>
      </c>
      <c r="J172" s="62" t="e">
        <f ca="1">INDEX(OFFSET('Raw data BH'!$G$4,0,(COLUMN('Data BH'!J$4)-COLUMN('Data BH'!$B$4))*7,500,1),MATCH($A172,OFFSET('Raw data BH'!$B$4,0,(COLUMN('Data BH'!J$4)-COLUMN('Data BH'!$B$4))*7,500,1),0))</f>
        <v>#N/A</v>
      </c>
      <c r="K172" s="62">
        <f ca="1">INDEX(OFFSET('Raw data BH'!$G$4,0,(COLUMN('Data BH'!K$4)-COLUMN('Data BH'!$B$4))*7,500,1),MATCH($A172,OFFSET('Raw data BH'!$B$4,0,(COLUMN('Data BH'!K$4)-COLUMN('Data BH'!$B$4))*7,500,1),0))</f>
        <v>9.8541670000000003</v>
      </c>
      <c r="L172" s="62" t="e">
        <f ca="1">INDEX(OFFSET('Raw data BH'!$G$4,0,(COLUMN('Data BH'!L$4)-COLUMN('Data BH'!$B$4))*7,500,1),MATCH($A172,OFFSET('Raw data BH'!$B$4,0,(COLUMN('Data BH'!L$4)-COLUMN('Data BH'!$B$4))*7,500,1),0))</f>
        <v>#N/A</v>
      </c>
      <c r="M172" s="62">
        <f ca="1">INDEX(OFFSET('Raw data BH'!$G$4,0,(COLUMN('Data BH'!M$4)-COLUMN('Data BH'!$B$4))*7,500,1),MATCH($A172,OFFSET('Raw data BH'!$B$4,0,(COLUMN('Data BH'!M$4)-COLUMN('Data BH'!$B$4))*7,500,1),0))</f>
        <v>26.286246999999999</v>
      </c>
      <c r="N172" s="62" t="e">
        <f ca="1">INDEX(OFFSET('Raw data BH'!$G$4,0,(COLUMN('Data BH'!N$4)-COLUMN('Data BH'!$B$4))*7,500,1),MATCH($A172,OFFSET('Raw data BH'!$B$4,0,(COLUMN('Data BH'!N$4)-COLUMN('Data BH'!$B$4))*7,500,1),0))</f>
        <v>#N/A</v>
      </c>
      <c r="O172" s="62">
        <f ca="1">INDEX(OFFSET('Raw data BH'!$G$4,0,(COLUMN('Data BH'!O$4)-COLUMN('Data BH'!$B$4))*7,500,1),MATCH($A172,OFFSET('Raw data BH'!$B$4,0,(COLUMN('Data BH'!O$4)-COLUMN('Data BH'!$B$4))*7,500,1),0))</f>
        <v>12.551515</v>
      </c>
      <c r="P172" s="62">
        <v>81.522498999999996</v>
      </c>
      <c r="R172" s="60">
        <f t="shared" ca="1" si="32"/>
        <v>0.28180387103088811</v>
      </c>
      <c r="S172" s="60">
        <f t="shared" ca="1" si="33"/>
        <v>-7.7660948942409491E-2</v>
      </c>
      <c r="T172" s="60">
        <f t="shared" ca="1" si="34"/>
        <v>2.4359332650356169E-2</v>
      </c>
      <c r="U172" s="60">
        <f t="shared" ca="1" si="35"/>
        <v>-4.1750244620300414E-2</v>
      </c>
      <c r="V172" s="60" t="str">
        <f t="shared" ca="1" si="36"/>
        <v/>
      </c>
      <c r="W172" s="60">
        <f t="shared" ca="1" si="37"/>
        <v>4.9723034573906588E-2</v>
      </c>
      <c r="X172" s="60">
        <f t="shared" ca="1" si="38"/>
        <v>-2.9213346639664461E-2</v>
      </c>
      <c r="Y172" s="60">
        <f t="shared" ca="1" si="39"/>
        <v>0.26962441844115426</v>
      </c>
      <c r="Z172" s="60" t="str">
        <f t="shared" ca="1" si="40"/>
        <v/>
      </c>
      <c r="AA172" s="60">
        <f t="shared" ca="1" si="41"/>
        <v>0.11294117221868527</v>
      </c>
      <c r="AB172" s="60" t="str">
        <f t="shared" ca="1" si="42"/>
        <v/>
      </c>
      <c r="AC172" s="60">
        <f t="shared" ca="1" si="43"/>
        <v>0.16455696258611274</v>
      </c>
      <c r="AD172" s="60" t="str">
        <f t="shared" ca="1" si="44"/>
        <v/>
      </c>
      <c r="AE172" s="60">
        <f t="shared" ca="1" si="45"/>
        <v>0.47352027994210433</v>
      </c>
      <c r="AF172" s="60">
        <f t="shared" si="46"/>
        <v>6.18945444169825E-2</v>
      </c>
      <c r="AG172" s="61">
        <v>4.5100000000000001E-2</v>
      </c>
    </row>
    <row r="173" spans="1:33" ht="16" hidden="1" outlineLevel="1" x14ac:dyDescent="0.2">
      <c r="A173" s="74">
        <v>36161</v>
      </c>
      <c r="B173" s="62">
        <f ca="1">INDEX(OFFSET('Raw data BH'!$G$4,0,(COLUMN('Data BH'!B$4)-COLUMN('Data BH'!$B$4))*7,500,1),MATCH($A173,OFFSET('Raw data BH'!$B$4,0,(COLUMN('Data BH'!B$4)-COLUMN('Data BH'!$B$4))*7,500,1),0))</f>
        <v>0.31622600000000001</v>
      </c>
      <c r="C173" s="62">
        <f ca="1">INDEX(OFFSET('Raw data BH'!$G$4,0,(COLUMN('Data BH'!C$4)-COLUMN('Data BH'!$B$4))*7,500,1),MATCH($A173,OFFSET('Raw data BH'!$B$4,0,(COLUMN('Data BH'!C$4)-COLUMN('Data BH'!$B$4))*7,500,1),0))</f>
        <v>18.618471</v>
      </c>
      <c r="D173" s="62">
        <f ca="1">INDEX(OFFSET('Raw data BH'!$G$4,0,(COLUMN('Data BH'!D$4)-COLUMN('Data BH'!$B$4))*7,500,1),MATCH($A173,OFFSET('Raw data BH'!$B$4,0,(COLUMN('Data BH'!D$4)-COLUMN('Data BH'!$B$4))*7,500,1),0))</f>
        <v>22.124372000000001</v>
      </c>
      <c r="E173" s="62">
        <f ca="1">INDEX(OFFSET('Raw data BH'!$G$4,0,(COLUMN('Data BH'!E$4)-COLUMN('Data BH'!$B$4))*7,500,1),MATCH($A173,OFFSET('Raw data BH'!$B$4,0,(COLUMN('Data BH'!E$4)-COLUMN('Data BH'!$B$4))*7,500,1),0))</f>
        <v>17.991478000000001</v>
      </c>
      <c r="F173" s="62" t="e">
        <f ca="1">INDEX(OFFSET('Raw data BH'!$G$4,0,(COLUMN('Data BH'!F$4)-COLUMN('Data BH'!$B$4))*7,500,1),MATCH($A173,OFFSET('Raw data BH'!$B$4,0,(COLUMN('Data BH'!F$4)-COLUMN('Data BH'!$B$4))*7,500,1),0))</f>
        <v>#N/A</v>
      </c>
      <c r="G173" s="62">
        <f ca="1">INDEX(OFFSET('Raw data BH'!$G$4,0,(COLUMN('Data BH'!G$4)-COLUMN('Data BH'!$B$4))*7,500,1),MATCH($A173,OFFSET('Raw data BH'!$B$4,0,(COLUMN('Data BH'!G$4)-COLUMN('Data BH'!$B$4))*7,500,1),0))</f>
        <v>9.2411220000000007</v>
      </c>
      <c r="H173" s="62">
        <f ca="1">INDEX(OFFSET('Raw data BH'!$G$4,0,(COLUMN('Data BH'!H$4)-COLUMN('Data BH'!$B$4))*7,500,1),MATCH($A173,OFFSET('Raw data BH'!$B$4,0,(COLUMN('Data BH'!H$4)-COLUMN('Data BH'!$B$4))*7,500,1),0))</f>
        <v>19.834509000000001</v>
      </c>
      <c r="I173" s="62">
        <f ca="1">INDEX(OFFSET('Raw data BH'!$G$4,0,(COLUMN('Data BH'!I$4)-COLUMN('Data BH'!$B$4))*7,500,1),MATCH($A173,OFFSET('Raw data BH'!$B$4,0,(COLUMN('Data BH'!I$4)-COLUMN('Data BH'!$B$4))*7,500,1),0))</f>
        <v>14.771037</v>
      </c>
      <c r="J173" s="62" t="e">
        <f ca="1">INDEX(OFFSET('Raw data BH'!$G$4,0,(COLUMN('Data BH'!J$4)-COLUMN('Data BH'!$B$4))*7,500,1),MATCH($A173,OFFSET('Raw data BH'!$B$4,0,(COLUMN('Data BH'!J$4)-COLUMN('Data BH'!$B$4))*7,500,1),0))</f>
        <v>#N/A</v>
      </c>
      <c r="K173" s="62">
        <f ca="1">INDEX(OFFSET('Raw data BH'!$G$4,0,(COLUMN('Data BH'!K$4)-COLUMN('Data BH'!$B$4))*7,500,1),MATCH($A173,OFFSET('Raw data BH'!$B$4,0,(COLUMN('Data BH'!K$4)-COLUMN('Data BH'!$B$4))*7,500,1),0))</f>
        <v>7.7708329999999997</v>
      </c>
      <c r="L173" s="62" t="e">
        <f ca="1">INDEX(OFFSET('Raw data BH'!$G$4,0,(COLUMN('Data BH'!L$4)-COLUMN('Data BH'!$B$4))*7,500,1),MATCH($A173,OFFSET('Raw data BH'!$B$4,0,(COLUMN('Data BH'!L$4)-COLUMN('Data BH'!$B$4))*7,500,1),0))</f>
        <v>#N/A</v>
      </c>
      <c r="M173" s="62">
        <f ca="1">INDEX(OFFSET('Raw data BH'!$G$4,0,(COLUMN('Data BH'!M$4)-COLUMN('Data BH'!$B$4))*7,500,1),MATCH($A173,OFFSET('Raw data BH'!$B$4,0,(COLUMN('Data BH'!M$4)-COLUMN('Data BH'!$B$4))*7,500,1),0))</f>
        <v>23.184134</v>
      </c>
      <c r="N173" s="62" t="e">
        <f ca="1">INDEX(OFFSET('Raw data BH'!$G$4,0,(COLUMN('Data BH'!N$4)-COLUMN('Data BH'!$B$4))*7,500,1),MATCH($A173,OFFSET('Raw data BH'!$B$4,0,(COLUMN('Data BH'!N$4)-COLUMN('Data BH'!$B$4))*7,500,1),0))</f>
        <v>#N/A</v>
      </c>
      <c r="O173" s="62">
        <f ca="1">INDEX(OFFSET('Raw data BH'!$G$4,0,(COLUMN('Data BH'!O$4)-COLUMN('Data BH'!$B$4))*7,500,1),MATCH($A173,OFFSET('Raw data BH'!$B$4,0,(COLUMN('Data BH'!O$4)-COLUMN('Data BH'!$B$4))*7,500,1),0))</f>
        <v>20.220409</v>
      </c>
      <c r="P173" s="62">
        <v>84.674530000000004</v>
      </c>
      <c r="R173" s="60">
        <f t="shared" ca="1" si="32"/>
        <v>6.108696620491072E-3</v>
      </c>
      <c r="S173" s="60">
        <f t="shared" ca="1" si="33"/>
        <v>0.12001285654164096</v>
      </c>
      <c r="T173" s="60">
        <f t="shared" ca="1" si="34"/>
        <v>3.6589567593303673E-3</v>
      </c>
      <c r="U173" s="60">
        <f t="shared" ca="1" si="35"/>
        <v>-2.5186747551639854E-2</v>
      </c>
      <c r="V173" s="60" t="str">
        <f t="shared" ca="1" si="36"/>
        <v/>
      </c>
      <c r="W173" s="60">
        <f t="shared" ca="1" si="37"/>
        <v>-3.6841850185598934E-2</v>
      </c>
      <c r="X173" s="60">
        <f t="shared" ca="1" si="38"/>
        <v>0.11111117957888994</v>
      </c>
      <c r="Y173" s="60">
        <f t="shared" ca="1" si="39"/>
        <v>-4.8371544299511182E-2</v>
      </c>
      <c r="Z173" s="60" t="str">
        <f t="shared" ca="1" si="40"/>
        <v/>
      </c>
      <c r="AA173" s="60">
        <f t="shared" ca="1" si="41"/>
        <v>-0.2114165509880237</v>
      </c>
      <c r="AB173" s="60" t="str">
        <f t="shared" ca="1" si="42"/>
        <v/>
      </c>
      <c r="AC173" s="60">
        <f t="shared" ca="1" si="43"/>
        <v>-0.11801277679540934</v>
      </c>
      <c r="AD173" s="60" t="str">
        <f t="shared" ca="1" si="44"/>
        <v/>
      </c>
      <c r="AE173" s="60">
        <f t="shared" ca="1" si="45"/>
        <v>0.61099349361411748</v>
      </c>
      <c r="AF173" s="60">
        <f t="shared" si="46"/>
        <v>3.8664553205121965E-2</v>
      </c>
      <c r="AG173" s="61">
        <v>4.6199999999999998E-2</v>
      </c>
    </row>
    <row r="174" spans="1:33" ht="16" hidden="1" outlineLevel="1" x14ac:dyDescent="0.2">
      <c r="A174" s="74">
        <v>36192</v>
      </c>
      <c r="B174" s="62">
        <f ca="1">INDEX(OFFSET('Raw data BH'!$G$4,0,(COLUMN('Data BH'!B$4)-COLUMN('Data BH'!$B$4))*7,500,1),MATCH($A174,OFFSET('Raw data BH'!$B$4,0,(COLUMN('Data BH'!B$4)-COLUMN('Data BH'!$B$4))*7,500,1),0))</f>
        <v>0.26728000000000002</v>
      </c>
      <c r="C174" s="62">
        <f ca="1">INDEX(OFFSET('Raw data BH'!$G$4,0,(COLUMN('Data BH'!C$4)-COLUMN('Data BH'!$B$4))*7,500,1),MATCH($A174,OFFSET('Raw data BH'!$B$4,0,(COLUMN('Data BH'!C$4)-COLUMN('Data BH'!$B$4))*7,500,1),0))</f>
        <v>18.18346</v>
      </c>
      <c r="D174" s="62">
        <f ca="1">INDEX(OFFSET('Raw data BH'!$G$4,0,(COLUMN('Data BH'!D$4)-COLUMN('Data BH'!$B$4))*7,500,1),MATCH($A174,OFFSET('Raw data BH'!$B$4,0,(COLUMN('Data BH'!D$4)-COLUMN('Data BH'!$B$4))*7,500,1),0))</f>
        <v>23.386938000000001</v>
      </c>
      <c r="E174" s="62">
        <f ca="1">INDEX(OFFSET('Raw data BH'!$G$4,0,(COLUMN('Data BH'!E$4)-COLUMN('Data BH'!$B$4))*7,500,1),MATCH($A174,OFFSET('Raw data BH'!$B$4,0,(COLUMN('Data BH'!E$4)-COLUMN('Data BH'!$B$4))*7,500,1),0))</f>
        <v>17.595495</v>
      </c>
      <c r="F174" s="62" t="e">
        <f ca="1">INDEX(OFFSET('Raw data BH'!$G$4,0,(COLUMN('Data BH'!F$4)-COLUMN('Data BH'!$B$4))*7,500,1),MATCH($A174,OFFSET('Raw data BH'!$B$4,0,(COLUMN('Data BH'!F$4)-COLUMN('Data BH'!$B$4))*7,500,1),0))</f>
        <v>#N/A</v>
      </c>
      <c r="G174" s="62">
        <f ca="1">INDEX(OFFSET('Raw data BH'!$G$4,0,(COLUMN('Data BH'!G$4)-COLUMN('Data BH'!$B$4))*7,500,1),MATCH($A174,OFFSET('Raw data BH'!$B$4,0,(COLUMN('Data BH'!G$4)-COLUMN('Data BH'!$B$4))*7,500,1),0))</f>
        <v>10.402577000000001</v>
      </c>
      <c r="H174" s="62">
        <f ca="1">INDEX(OFFSET('Raw data BH'!$G$4,0,(COLUMN('Data BH'!H$4)-COLUMN('Data BH'!$B$4))*7,500,1),MATCH($A174,OFFSET('Raw data BH'!$B$4,0,(COLUMN('Data BH'!H$4)-COLUMN('Data BH'!$B$4))*7,500,1),0))</f>
        <v>19.183681</v>
      </c>
      <c r="I174" s="62">
        <f ca="1">INDEX(OFFSET('Raw data BH'!$G$4,0,(COLUMN('Data BH'!I$4)-COLUMN('Data BH'!$B$4))*7,500,1),MATCH($A174,OFFSET('Raw data BH'!$B$4,0,(COLUMN('Data BH'!I$4)-COLUMN('Data BH'!$B$4))*7,500,1),0))</f>
        <v>14.02778</v>
      </c>
      <c r="J174" s="62" t="e">
        <f ca="1">INDEX(OFFSET('Raw data BH'!$G$4,0,(COLUMN('Data BH'!J$4)-COLUMN('Data BH'!$B$4))*7,500,1),MATCH($A174,OFFSET('Raw data BH'!$B$4,0,(COLUMN('Data BH'!J$4)-COLUMN('Data BH'!$B$4))*7,500,1),0))</f>
        <v>#N/A</v>
      </c>
      <c r="K174" s="62">
        <f ca="1">INDEX(OFFSET('Raw data BH'!$G$4,0,(COLUMN('Data BH'!K$4)-COLUMN('Data BH'!$B$4))*7,500,1),MATCH($A174,OFFSET('Raw data BH'!$B$4,0,(COLUMN('Data BH'!K$4)-COLUMN('Data BH'!$B$4))*7,500,1),0))</f>
        <v>2.9583330000000001</v>
      </c>
      <c r="L174" s="62" t="e">
        <f ca="1">INDEX(OFFSET('Raw data BH'!$G$4,0,(COLUMN('Data BH'!L$4)-COLUMN('Data BH'!$B$4))*7,500,1),MATCH($A174,OFFSET('Raw data BH'!$B$4,0,(COLUMN('Data BH'!L$4)-COLUMN('Data BH'!$B$4))*7,500,1),0))</f>
        <v>#N/A</v>
      </c>
      <c r="M174" s="62">
        <f ca="1">INDEX(OFFSET('Raw data BH'!$G$4,0,(COLUMN('Data BH'!M$4)-COLUMN('Data BH'!$B$4))*7,500,1),MATCH($A174,OFFSET('Raw data BH'!$B$4,0,(COLUMN('Data BH'!M$4)-COLUMN('Data BH'!$B$4))*7,500,1),0))</f>
        <v>22.908090999999999</v>
      </c>
      <c r="N174" s="62" t="e">
        <f ca="1">INDEX(OFFSET('Raw data BH'!$G$4,0,(COLUMN('Data BH'!N$4)-COLUMN('Data BH'!$B$4))*7,500,1),MATCH($A174,OFFSET('Raw data BH'!$B$4,0,(COLUMN('Data BH'!N$4)-COLUMN('Data BH'!$B$4))*7,500,1),0))</f>
        <v>#N/A</v>
      </c>
      <c r="O174" s="62">
        <f ca="1">INDEX(OFFSET('Raw data BH'!$G$4,0,(COLUMN('Data BH'!O$4)-COLUMN('Data BH'!$B$4))*7,500,1),MATCH($A174,OFFSET('Raw data BH'!$B$4,0,(COLUMN('Data BH'!O$4)-COLUMN('Data BH'!$B$4))*7,500,1),0))</f>
        <v>20.804203000000001</v>
      </c>
      <c r="P174" s="62">
        <v>81.959152000000003</v>
      </c>
      <c r="R174" s="60">
        <f t="shared" ca="1" si="32"/>
        <v>-0.15478170675403036</v>
      </c>
      <c r="S174" s="60">
        <f t="shared" ca="1" si="33"/>
        <v>-2.3364485730326567E-2</v>
      </c>
      <c r="T174" s="60">
        <f t="shared" ca="1" si="34"/>
        <v>5.7066749736444544E-2</v>
      </c>
      <c r="U174" s="60">
        <f t="shared" ca="1" si="35"/>
        <v>-2.2009475819607549E-2</v>
      </c>
      <c r="V174" s="60" t="str">
        <f t="shared" ca="1" si="36"/>
        <v/>
      </c>
      <c r="W174" s="60">
        <f t="shared" ca="1" si="37"/>
        <v>0.12568333152619338</v>
      </c>
      <c r="X174" s="60">
        <f t="shared" ca="1" si="38"/>
        <v>-3.2812912081665369E-2</v>
      </c>
      <c r="Y174" s="60">
        <f t="shared" ca="1" si="39"/>
        <v>-5.0318538908270316E-2</v>
      </c>
      <c r="Z174" s="60" t="str">
        <f t="shared" ca="1" si="40"/>
        <v/>
      </c>
      <c r="AA174" s="60">
        <f t="shared" ca="1" si="41"/>
        <v>-0.61930297562693726</v>
      </c>
      <c r="AB174" s="60" t="str">
        <f t="shared" ca="1" si="42"/>
        <v/>
      </c>
      <c r="AC174" s="60">
        <f t="shared" ca="1" si="43"/>
        <v>-1.1906547814121593E-2</v>
      </c>
      <c r="AD174" s="60" t="str">
        <f t="shared" ca="1" si="44"/>
        <v/>
      </c>
      <c r="AE174" s="60">
        <f t="shared" ca="1" si="45"/>
        <v>2.8871522826269258E-2</v>
      </c>
      <c r="AF174" s="60">
        <f t="shared" si="46"/>
        <v>-3.2068415378272541E-2</v>
      </c>
      <c r="AG174" s="61">
        <v>4.8799999999999996E-2</v>
      </c>
    </row>
    <row r="175" spans="1:33" ht="16" hidden="1" outlineLevel="1" x14ac:dyDescent="0.2">
      <c r="A175" s="74">
        <v>36220</v>
      </c>
      <c r="B175" s="62">
        <f ca="1">INDEX(OFFSET('Raw data BH'!$G$4,0,(COLUMN('Data BH'!B$4)-COLUMN('Data BH'!$B$4))*7,500,1),MATCH($A175,OFFSET('Raw data BH'!$B$4,0,(COLUMN('Data BH'!B$4)-COLUMN('Data BH'!$B$4))*7,500,1),0))</f>
        <v>0.275918</v>
      </c>
      <c r="C175" s="62">
        <f ca="1">INDEX(OFFSET('Raw data BH'!$G$4,0,(COLUMN('Data BH'!C$4)-COLUMN('Data BH'!$B$4))*7,500,1),MATCH($A175,OFFSET('Raw data BH'!$B$4,0,(COLUMN('Data BH'!C$4)-COLUMN('Data BH'!$B$4))*7,500,1),0))</f>
        <v>19.662497999999999</v>
      </c>
      <c r="D175" s="62">
        <f ca="1">INDEX(OFFSET('Raw data BH'!$G$4,0,(COLUMN('Data BH'!D$4)-COLUMN('Data BH'!$B$4))*7,500,1),MATCH($A175,OFFSET('Raw data BH'!$B$4,0,(COLUMN('Data BH'!D$4)-COLUMN('Data BH'!$B$4))*7,500,1),0))</f>
        <v>25.380754</v>
      </c>
      <c r="E175" s="62">
        <f ca="1">INDEX(OFFSET('Raw data BH'!$G$4,0,(COLUMN('Data BH'!E$4)-COLUMN('Data BH'!$B$4))*7,500,1),MATCH($A175,OFFSET('Raw data BH'!$B$4,0,(COLUMN('Data BH'!E$4)-COLUMN('Data BH'!$B$4))*7,500,1),0))</f>
        <v>16.906824</v>
      </c>
      <c r="F175" s="62" t="e">
        <f ca="1">INDEX(OFFSET('Raw data BH'!$G$4,0,(COLUMN('Data BH'!F$4)-COLUMN('Data BH'!$B$4))*7,500,1),MATCH($A175,OFFSET('Raw data BH'!$B$4,0,(COLUMN('Data BH'!F$4)-COLUMN('Data BH'!$B$4))*7,500,1),0))</f>
        <v>#N/A</v>
      </c>
      <c r="G175" s="62">
        <f ca="1">INDEX(OFFSET('Raw data BH'!$G$4,0,(COLUMN('Data BH'!G$4)-COLUMN('Data BH'!$B$4))*7,500,1),MATCH($A175,OFFSET('Raw data BH'!$B$4,0,(COLUMN('Data BH'!G$4)-COLUMN('Data BH'!$B$4))*7,500,1),0))</f>
        <v>10.806557</v>
      </c>
      <c r="H175" s="62">
        <f ca="1">INDEX(OFFSET('Raw data BH'!$G$4,0,(COLUMN('Data BH'!H$4)-COLUMN('Data BH'!$B$4))*7,500,1),MATCH($A175,OFFSET('Raw data BH'!$B$4,0,(COLUMN('Data BH'!H$4)-COLUMN('Data BH'!$B$4))*7,500,1),0))</f>
        <v>17.207052000000001</v>
      </c>
      <c r="I175" s="62">
        <f ca="1">INDEX(OFFSET('Raw data BH'!$G$4,0,(COLUMN('Data BH'!I$4)-COLUMN('Data BH'!$B$4))*7,500,1),MATCH($A175,OFFSET('Raw data BH'!$B$4,0,(COLUMN('Data BH'!I$4)-COLUMN('Data BH'!$B$4))*7,500,1),0))</f>
        <v>14.990879</v>
      </c>
      <c r="J175" s="62" t="e">
        <f ca="1">INDEX(OFFSET('Raw data BH'!$G$4,0,(COLUMN('Data BH'!J$4)-COLUMN('Data BH'!$B$4))*7,500,1),MATCH($A175,OFFSET('Raw data BH'!$B$4,0,(COLUMN('Data BH'!J$4)-COLUMN('Data BH'!$B$4))*7,500,1),0))</f>
        <v>#N/A</v>
      </c>
      <c r="K175" s="62">
        <f ca="1">INDEX(OFFSET('Raw data BH'!$G$4,0,(COLUMN('Data BH'!K$4)-COLUMN('Data BH'!$B$4))*7,500,1),MATCH($A175,OFFSET('Raw data BH'!$B$4,0,(COLUMN('Data BH'!K$4)-COLUMN('Data BH'!$B$4))*7,500,1),0))</f>
        <v>3.6666669999999999</v>
      </c>
      <c r="L175" s="62" t="e">
        <f ca="1">INDEX(OFFSET('Raw data BH'!$G$4,0,(COLUMN('Data BH'!L$4)-COLUMN('Data BH'!$B$4))*7,500,1),MATCH($A175,OFFSET('Raw data BH'!$B$4,0,(COLUMN('Data BH'!L$4)-COLUMN('Data BH'!$B$4))*7,500,1),0))</f>
        <v>#N/A</v>
      </c>
      <c r="M175" s="62">
        <f ca="1">INDEX(OFFSET('Raw data BH'!$G$4,0,(COLUMN('Data BH'!M$4)-COLUMN('Data BH'!$B$4))*7,500,1),MATCH($A175,OFFSET('Raw data BH'!$B$4,0,(COLUMN('Data BH'!M$4)-COLUMN('Data BH'!$B$4))*7,500,1),0))</f>
        <v>23.563782</v>
      </c>
      <c r="N175" s="62" t="e">
        <f ca="1">INDEX(OFFSET('Raw data BH'!$G$4,0,(COLUMN('Data BH'!N$4)-COLUMN('Data BH'!$B$4))*7,500,1),MATCH($A175,OFFSET('Raw data BH'!$B$4,0,(COLUMN('Data BH'!N$4)-COLUMN('Data BH'!$B$4))*7,500,1),0))</f>
        <v>#N/A</v>
      </c>
      <c r="O175" s="62">
        <f ca="1">INDEX(OFFSET('Raw data BH'!$G$4,0,(COLUMN('Data BH'!O$4)-COLUMN('Data BH'!$B$4))*7,500,1),MATCH($A175,OFFSET('Raw data BH'!$B$4,0,(COLUMN('Data BH'!O$4)-COLUMN('Data BH'!$B$4))*7,500,1),0))</f>
        <v>32.692318</v>
      </c>
      <c r="P175" s="62">
        <v>85.151291000000001</v>
      </c>
      <c r="R175" s="60">
        <f t="shared" ca="1" si="32"/>
        <v>3.2318168213109733E-2</v>
      </c>
      <c r="S175" s="60">
        <f t="shared" ca="1" si="33"/>
        <v>8.1339745021024479E-2</v>
      </c>
      <c r="T175" s="60">
        <f t="shared" ca="1" si="34"/>
        <v>8.5253400851364125E-2</v>
      </c>
      <c r="U175" s="60">
        <f t="shared" ca="1" si="35"/>
        <v>-3.9139052354025816E-2</v>
      </c>
      <c r="V175" s="60" t="str">
        <f t="shared" ca="1" si="36"/>
        <v/>
      </c>
      <c r="W175" s="60">
        <f t="shared" ca="1" si="37"/>
        <v>3.8834608001459436E-2</v>
      </c>
      <c r="X175" s="60">
        <f t="shared" ca="1" si="38"/>
        <v>-0.10303700316951681</v>
      </c>
      <c r="Y175" s="60">
        <f t="shared" ca="1" si="39"/>
        <v>6.8656551499952201E-2</v>
      </c>
      <c r="Z175" s="60" t="str">
        <f t="shared" ca="1" si="40"/>
        <v/>
      </c>
      <c r="AA175" s="60">
        <f t="shared" ca="1" si="41"/>
        <v>0.23943687204922504</v>
      </c>
      <c r="AB175" s="60" t="str">
        <f t="shared" ca="1" si="42"/>
        <v/>
      </c>
      <c r="AC175" s="60">
        <f t="shared" ca="1" si="43"/>
        <v>2.8622681828878838E-2</v>
      </c>
      <c r="AD175" s="60" t="str">
        <f t="shared" ca="1" si="44"/>
        <v/>
      </c>
      <c r="AE175" s="60">
        <f t="shared" ca="1" si="45"/>
        <v>0.57142852336136118</v>
      </c>
      <c r="AF175" s="60">
        <f t="shared" si="46"/>
        <v>3.8947926157166579E-2</v>
      </c>
      <c r="AG175" s="61">
        <v>5.0499999999999996E-2</v>
      </c>
    </row>
    <row r="176" spans="1:33" ht="16" hidden="1" outlineLevel="1" x14ac:dyDescent="0.2">
      <c r="A176" s="74">
        <v>36251</v>
      </c>
      <c r="B176" s="62">
        <f ca="1">INDEX(OFFSET('Raw data BH'!$G$4,0,(COLUMN('Data BH'!B$4)-COLUMN('Data BH'!$B$4))*7,500,1),MATCH($A176,OFFSET('Raw data BH'!$B$4,0,(COLUMN('Data BH'!B$4)-COLUMN('Data BH'!$B$4))*7,500,1),0))</f>
        <v>0.35317399999999999</v>
      </c>
      <c r="C176" s="62">
        <f ca="1">INDEX(OFFSET('Raw data BH'!$G$4,0,(COLUMN('Data BH'!C$4)-COLUMN('Data BH'!$B$4))*7,500,1),MATCH($A176,OFFSET('Raw data BH'!$B$4,0,(COLUMN('Data BH'!C$4)-COLUMN('Data BH'!$B$4))*7,500,1),0))</f>
        <v>20.056715000000001</v>
      </c>
      <c r="D176" s="62">
        <f ca="1">INDEX(OFFSET('Raw data BH'!$G$4,0,(COLUMN('Data BH'!D$4)-COLUMN('Data BH'!$B$4))*7,500,1),MATCH($A176,OFFSET('Raw data BH'!$B$4,0,(COLUMN('Data BH'!D$4)-COLUMN('Data BH'!$B$4))*7,500,1),0))</f>
        <v>28.220896</v>
      </c>
      <c r="E176" s="62">
        <f ca="1">INDEX(OFFSET('Raw data BH'!$G$4,0,(COLUMN('Data BH'!E$4)-COLUMN('Data BH'!$B$4))*7,500,1),MATCH($A176,OFFSET('Raw data BH'!$B$4,0,(COLUMN('Data BH'!E$4)-COLUMN('Data BH'!$B$4))*7,500,1),0))</f>
        <v>18.796854</v>
      </c>
      <c r="F176" s="62" t="e">
        <f ca="1">INDEX(OFFSET('Raw data BH'!$G$4,0,(COLUMN('Data BH'!F$4)-COLUMN('Data BH'!$B$4))*7,500,1),MATCH($A176,OFFSET('Raw data BH'!$B$4,0,(COLUMN('Data BH'!F$4)-COLUMN('Data BH'!$B$4))*7,500,1),0))</f>
        <v>#N/A</v>
      </c>
      <c r="G176" s="62">
        <f ca="1">INDEX(OFFSET('Raw data BH'!$G$4,0,(COLUMN('Data BH'!G$4)-COLUMN('Data BH'!$B$4))*7,500,1),MATCH($A176,OFFSET('Raw data BH'!$B$4,0,(COLUMN('Data BH'!G$4)-COLUMN('Data BH'!$B$4))*7,500,1),0))</f>
        <v>11.160045999999999</v>
      </c>
      <c r="H176" s="62">
        <f ca="1">INDEX(OFFSET('Raw data BH'!$G$4,0,(COLUMN('Data BH'!H$4)-COLUMN('Data BH'!$B$4))*7,500,1),MATCH($A176,OFFSET('Raw data BH'!$B$4,0,(COLUMN('Data BH'!H$4)-COLUMN('Data BH'!$B$4))*7,500,1),0))</f>
        <v>19.183681</v>
      </c>
      <c r="I176" s="62">
        <f ca="1">INDEX(OFFSET('Raw data BH'!$G$4,0,(COLUMN('Data BH'!I$4)-COLUMN('Data BH'!$B$4))*7,500,1),MATCH($A176,OFFSET('Raw data BH'!$B$4,0,(COLUMN('Data BH'!I$4)-COLUMN('Data BH'!$B$4))*7,500,1),0))</f>
        <v>15.154951000000001</v>
      </c>
      <c r="J176" s="62" t="e">
        <f ca="1">INDEX(OFFSET('Raw data BH'!$G$4,0,(COLUMN('Data BH'!J$4)-COLUMN('Data BH'!$B$4))*7,500,1),MATCH($A176,OFFSET('Raw data BH'!$B$4,0,(COLUMN('Data BH'!J$4)-COLUMN('Data BH'!$B$4))*7,500,1),0))</f>
        <v>#N/A</v>
      </c>
      <c r="K176" s="62">
        <f ca="1">INDEX(OFFSET('Raw data BH'!$G$4,0,(COLUMN('Data BH'!K$4)-COLUMN('Data BH'!$B$4))*7,500,1),MATCH($A176,OFFSET('Raw data BH'!$B$4,0,(COLUMN('Data BH'!K$4)-COLUMN('Data BH'!$B$4))*7,500,1),0))</f>
        <v>4.625</v>
      </c>
      <c r="L176" s="62" t="e">
        <f ca="1">INDEX(OFFSET('Raw data BH'!$G$4,0,(COLUMN('Data BH'!L$4)-COLUMN('Data BH'!$B$4))*7,500,1),MATCH($A176,OFFSET('Raw data BH'!$B$4,0,(COLUMN('Data BH'!L$4)-COLUMN('Data BH'!$B$4))*7,500,1),0))</f>
        <v>#N/A</v>
      </c>
      <c r="M176" s="62">
        <f ca="1">INDEX(OFFSET('Raw data BH'!$G$4,0,(COLUMN('Data BH'!M$4)-COLUMN('Data BH'!$B$4))*7,500,1),MATCH($A176,OFFSET('Raw data BH'!$B$4,0,(COLUMN('Data BH'!M$4)-COLUMN('Data BH'!$B$4))*7,500,1),0))</f>
        <v>26.063589</v>
      </c>
      <c r="N176" s="62" t="e">
        <f ca="1">INDEX(OFFSET('Raw data BH'!$G$4,0,(COLUMN('Data BH'!N$4)-COLUMN('Data BH'!$B$4))*7,500,1),MATCH($A176,OFFSET('Raw data BH'!$B$4,0,(COLUMN('Data BH'!N$4)-COLUMN('Data BH'!$B$4))*7,500,1),0))</f>
        <v>#N/A</v>
      </c>
      <c r="O176" s="62">
        <f ca="1">INDEX(OFFSET('Raw data BH'!$G$4,0,(COLUMN('Data BH'!O$4)-COLUMN('Data BH'!$B$4))*7,500,1),MATCH($A176,OFFSET('Raw data BH'!$B$4,0,(COLUMN('Data BH'!O$4)-COLUMN('Data BH'!$B$4))*7,500,1),0))</f>
        <v>24.413094999999998</v>
      </c>
      <c r="P176" s="62">
        <v>88.599250999999995</v>
      </c>
      <c r="R176" s="60">
        <f t="shared" ca="1" si="32"/>
        <v>0.27999623076421254</v>
      </c>
      <c r="S176" s="60">
        <f t="shared" ca="1" si="33"/>
        <v>2.0049181950330119E-2</v>
      </c>
      <c r="T176" s="60">
        <f t="shared" ca="1" si="34"/>
        <v>0.11190140371716306</v>
      </c>
      <c r="U176" s="60">
        <f t="shared" ca="1" si="35"/>
        <v>0.11179095494221736</v>
      </c>
      <c r="V176" s="60" t="str">
        <f t="shared" ca="1" si="36"/>
        <v/>
      </c>
      <c r="W176" s="60">
        <f t="shared" ca="1" si="37"/>
        <v>3.2710603386443937E-2</v>
      </c>
      <c r="X176" s="60">
        <f t="shared" ca="1" si="38"/>
        <v>0.11487319268867191</v>
      </c>
      <c r="Y176" s="60">
        <f t="shared" ca="1" si="39"/>
        <v>1.0944788494390512E-2</v>
      </c>
      <c r="Z176" s="60" t="str">
        <f t="shared" ca="1" si="40"/>
        <v/>
      </c>
      <c r="AA176" s="60">
        <f t="shared" ca="1" si="41"/>
        <v>0.26136352169422539</v>
      </c>
      <c r="AB176" s="60" t="str">
        <f t="shared" ca="1" si="42"/>
        <v/>
      </c>
      <c r="AC176" s="60">
        <f t="shared" ca="1" si="43"/>
        <v>0.10608683275036235</v>
      </c>
      <c r="AD176" s="60" t="str">
        <f t="shared" ca="1" si="44"/>
        <v/>
      </c>
      <c r="AE176" s="60">
        <f t="shared" ca="1" si="45"/>
        <v>-0.25324674132926284</v>
      </c>
      <c r="AF176" s="60">
        <f t="shared" si="46"/>
        <v>4.049216353043894E-2</v>
      </c>
      <c r="AG176" s="61">
        <v>4.9800000000000004E-2</v>
      </c>
    </row>
    <row r="177" spans="1:33" ht="16" hidden="1" outlineLevel="1" x14ac:dyDescent="0.2">
      <c r="A177" s="74">
        <v>36281</v>
      </c>
      <c r="B177" s="62">
        <f ca="1">INDEX(OFFSET('Raw data BH'!$G$4,0,(COLUMN('Data BH'!B$4)-COLUMN('Data BH'!$B$4))*7,500,1),MATCH($A177,OFFSET('Raw data BH'!$B$4,0,(COLUMN('Data BH'!B$4)-COLUMN('Data BH'!$B$4))*7,500,1),0))</f>
        <v>0.33829900000000002</v>
      </c>
      <c r="C177" s="62">
        <f ca="1">INDEX(OFFSET('Raw data BH'!$G$4,0,(COLUMN('Data BH'!C$4)-COLUMN('Data BH'!$B$4))*7,500,1),MATCH($A177,OFFSET('Raw data BH'!$B$4,0,(COLUMN('Data BH'!C$4)-COLUMN('Data BH'!$B$4))*7,500,1),0))</f>
        <v>18.129868999999999</v>
      </c>
      <c r="D177" s="62">
        <f ca="1">INDEX(OFFSET('Raw data BH'!$G$4,0,(COLUMN('Data BH'!D$4)-COLUMN('Data BH'!$B$4))*7,500,1),MATCH($A177,OFFSET('Raw data BH'!$B$4,0,(COLUMN('Data BH'!D$4)-COLUMN('Data BH'!$B$4))*7,500,1),0))</f>
        <v>26.142454000000001</v>
      </c>
      <c r="E177" s="62">
        <f ca="1">INDEX(OFFSET('Raw data BH'!$G$4,0,(COLUMN('Data BH'!E$4)-COLUMN('Data BH'!$B$4))*7,500,1),MATCH($A177,OFFSET('Raw data BH'!$B$4,0,(COLUMN('Data BH'!E$4)-COLUMN('Data BH'!$B$4))*7,500,1),0))</f>
        <v>18.917669</v>
      </c>
      <c r="F177" s="62" t="e">
        <f ca="1">INDEX(OFFSET('Raw data BH'!$G$4,0,(COLUMN('Data BH'!F$4)-COLUMN('Data BH'!$B$4))*7,500,1),MATCH($A177,OFFSET('Raw data BH'!$B$4,0,(COLUMN('Data BH'!F$4)-COLUMN('Data BH'!$B$4))*7,500,1),0))</f>
        <v>#N/A</v>
      </c>
      <c r="G177" s="62">
        <f ca="1">INDEX(OFFSET('Raw data BH'!$G$4,0,(COLUMN('Data BH'!G$4)-COLUMN('Data BH'!$B$4))*7,500,1),MATCH($A177,OFFSET('Raw data BH'!$B$4,0,(COLUMN('Data BH'!G$4)-COLUMN('Data BH'!$B$4))*7,500,1),0))</f>
        <v>10.604566</v>
      </c>
      <c r="H177" s="62">
        <f ca="1">INDEX(OFFSET('Raw data BH'!$G$4,0,(COLUMN('Data BH'!H$4)-COLUMN('Data BH'!$B$4))*7,500,1),MATCH($A177,OFFSET('Raw data BH'!$B$4,0,(COLUMN('Data BH'!H$4)-COLUMN('Data BH'!$B$4))*7,500,1),0))</f>
        <v>18.360911999999999</v>
      </c>
      <c r="I177" s="62">
        <f ca="1">INDEX(OFFSET('Raw data BH'!$G$4,0,(COLUMN('Data BH'!I$4)-COLUMN('Data BH'!$B$4))*7,500,1),MATCH($A177,OFFSET('Raw data BH'!$B$4,0,(COLUMN('Data BH'!I$4)-COLUMN('Data BH'!$B$4))*7,500,1),0))</f>
        <v>14.524801999999999</v>
      </c>
      <c r="J177" s="62" t="e">
        <f ca="1">INDEX(OFFSET('Raw data BH'!$G$4,0,(COLUMN('Data BH'!J$4)-COLUMN('Data BH'!$B$4))*7,500,1),MATCH($A177,OFFSET('Raw data BH'!$B$4,0,(COLUMN('Data BH'!J$4)-COLUMN('Data BH'!$B$4))*7,500,1),0))</f>
        <v>#N/A</v>
      </c>
      <c r="K177" s="62">
        <f ca="1">INDEX(OFFSET('Raw data BH'!$G$4,0,(COLUMN('Data BH'!K$4)-COLUMN('Data BH'!$B$4))*7,500,1),MATCH($A177,OFFSET('Raw data BH'!$B$4,0,(COLUMN('Data BH'!K$4)-COLUMN('Data BH'!$B$4))*7,500,1),0))</f>
        <v>5.125</v>
      </c>
      <c r="L177" s="62" t="e">
        <f ca="1">INDEX(OFFSET('Raw data BH'!$G$4,0,(COLUMN('Data BH'!L$4)-COLUMN('Data BH'!$B$4))*7,500,1),MATCH($A177,OFFSET('Raw data BH'!$B$4,0,(COLUMN('Data BH'!L$4)-COLUMN('Data BH'!$B$4))*7,500,1),0))</f>
        <v>#N/A</v>
      </c>
      <c r="M177" s="62">
        <f ca="1">INDEX(OFFSET('Raw data BH'!$G$4,0,(COLUMN('Data BH'!M$4)-COLUMN('Data BH'!$B$4))*7,500,1),MATCH($A177,OFFSET('Raw data BH'!$B$4,0,(COLUMN('Data BH'!M$4)-COLUMN('Data BH'!$B$4))*7,500,1),0))</f>
        <v>23.528085999999998</v>
      </c>
      <c r="N177" s="62" t="e">
        <f ca="1">INDEX(OFFSET('Raw data BH'!$G$4,0,(COLUMN('Data BH'!N$4)-COLUMN('Data BH'!$B$4))*7,500,1),MATCH($A177,OFFSET('Raw data BH'!$B$4,0,(COLUMN('Data BH'!N$4)-COLUMN('Data BH'!$B$4))*7,500,1),0))</f>
        <v>#N/A</v>
      </c>
      <c r="O177" s="62">
        <f ca="1">INDEX(OFFSET('Raw data BH'!$G$4,0,(COLUMN('Data BH'!O$4)-COLUMN('Data BH'!$B$4))*7,500,1),MATCH($A177,OFFSET('Raw data BH'!$B$4,0,(COLUMN('Data BH'!O$4)-COLUMN('Data BH'!$B$4))*7,500,1),0))</f>
        <v>25.156101</v>
      </c>
      <c r="P177" s="62">
        <v>86.573340999999999</v>
      </c>
      <c r="R177" s="60">
        <f t="shared" ca="1" si="32"/>
        <v>-4.2118049460039497E-2</v>
      </c>
      <c r="S177" s="60">
        <f t="shared" ca="1" si="33"/>
        <v>-9.6069869866526103E-2</v>
      </c>
      <c r="T177" s="60">
        <f t="shared" ca="1" si="34"/>
        <v>-7.3649043602300845E-2</v>
      </c>
      <c r="U177" s="60">
        <f t="shared" ca="1" si="35"/>
        <v>6.4274053519808305E-3</v>
      </c>
      <c r="V177" s="60" t="str">
        <f t="shared" ca="1" si="36"/>
        <v/>
      </c>
      <c r="W177" s="60">
        <f t="shared" ca="1" si="37"/>
        <v>-4.977398838678615E-2</v>
      </c>
      <c r="X177" s="60">
        <f t="shared" ca="1" si="38"/>
        <v>-4.2889005504209599E-2</v>
      </c>
      <c r="Y177" s="60">
        <f t="shared" ca="1" si="39"/>
        <v>-4.1580404977884844E-2</v>
      </c>
      <c r="Z177" s="60" t="str">
        <f t="shared" ca="1" si="40"/>
        <v/>
      </c>
      <c r="AA177" s="60">
        <f t="shared" ca="1" si="41"/>
        <v>0.10810810810810811</v>
      </c>
      <c r="AB177" s="60" t="str">
        <f t="shared" ca="1" si="42"/>
        <v/>
      </c>
      <c r="AC177" s="60">
        <f t="shared" ca="1" si="43"/>
        <v>-9.728142198681855E-2</v>
      </c>
      <c r="AD177" s="60" t="str">
        <f t="shared" ca="1" si="44"/>
        <v/>
      </c>
      <c r="AE177" s="60">
        <f t="shared" ca="1" si="45"/>
        <v>3.0434731851901597E-2</v>
      </c>
      <c r="AF177" s="60">
        <f t="shared" si="46"/>
        <v>-2.2865994657223387E-2</v>
      </c>
      <c r="AG177" s="61">
        <v>5.2499999999999998E-2</v>
      </c>
    </row>
    <row r="178" spans="1:33" ht="16" hidden="1" outlineLevel="1" x14ac:dyDescent="0.2">
      <c r="A178" s="74">
        <v>36312</v>
      </c>
      <c r="B178" s="62">
        <f ca="1">INDEX(OFFSET('Raw data BH'!$G$4,0,(COLUMN('Data BH'!B$4)-COLUMN('Data BH'!$B$4))*7,500,1),MATCH($A178,OFFSET('Raw data BH'!$B$4,0,(COLUMN('Data BH'!B$4)-COLUMN('Data BH'!$B$4))*7,500,1),0))</f>
        <v>0.35557299999999997</v>
      </c>
      <c r="C178" s="62">
        <f ca="1">INDEX(OFFSET('Raw data BH'!$G$4,0,(COLUMN('Data BH'!C$4)-COLUMN('Data BH'!$B$4))*7,500,1),MATCH($A178,OFFSET('Raw data BH'!$B$4,0,(COLUMN('Data BH'!C$4)-COLUMN('Data BH'!$B$4))*7,500,1),0))</f>
        <v>20.547194999999999</v>
      </c>
      <c r="D178" s="62">
        <f ca="1">INDEX(OFFSET('Raw data BH'!$G$4,0,(COLUMN('Data BH'!D$4)-COLUMN('Data BH'!$B$4))*7,500,1),MATCH($A178,OFFSET('Raw data BH'!$B$4,0,(COLUMN('Data BH'!D$4)-COLUMN('Data BH'!$B$4))*7,500,1),0))</f>
        <v>28.099422000000001</v>
      </c>
      <c r="E178" s="62">
        <f ca="1">INDEX(OFFSET('Raw data BH'!$G$4,0,(COLUMN('Data BH'!E$4)-COLUMN('Data BH'!$B$4))*7,500,1),MATCH($A178,OFFSET('Raw data BH'!$B$4,0,(COLUMN('Data BH'!E$4)-COLUMN('Data BH'!$B$4))*7,500,1),0))</f>
        <v>17.122565999999999</v>
      </c>
      <c r="F178" s="62" t="e">
        <f ca="1">INDEX(OFFSET('Raw data BH'!$G$4,0,(COLUMN('Data BH'!F$4)-COLUMN('Data BH'!$B$4))*7,500,1),MATCH($A178,OFFSET('Raw data BH'!$B$4,0,(COLUMN('Data BH'!F$4)-COLUMN('Data BH'!$B$4))*7,500,1),0))</f>
        <v>#N/A</v>
      </c>
      <c r="G178" s="62">
        <f ca="1">INDEX(OFFSET('Raw data BH'!$G$4,0,(COLUMN('Data BH'!G$4)-COLUMN('Data BH'!$B$4))*7,500,1),MATCH($A178,OFFSET('Raw data BH'!$B$4,0,(COLUMN('Data BH'!G$4)-COLUMN('Data BH'!$B$4))*7,500,1),0))</f>
        <v>10.756057999999999</v>
      </c>
      <c r="H178" s="62">
        <f ca="1">INDEX(OFFSET('Raw data BH'!$G$4,0,(COLUMN('Data BH'!H$4)-COLUMN('Data BH'!$B$4))*7,500,1),MATCH($A178,OFFSET('Raw data BH'!$B$4,0,(COLUMN('Data BH'!H$4)-COLUMN('Data BH'!$B$4))*7,500,1),0))</f>
        <v>21.924088999999999</v>
      </c>
      <c r="I178" s="62">
        <f ca="1">INDEX(OFFSET('Raw data BH'!$G$4,0,(COLUMN('Data BH'!I$4)-COLUMN('Data BH'!$B$4))*7,500,1),MATCH($A178,OFFSET('Raw data BH'!$B$4,0,(COLUMN('Data BH'!I$4)-COLUMN('Data BH'!$B$4))*7,500,1),0))</f>
        <v>14.115214</v>
      </c>
      <c r="J178" s="62" t="e">
        <f ca="1">INDEX(OFFSET('Raw data BH'!$G$4,0,(COLUMN('Data BH'!J$4)-COLUMN('Data BH'!$B$4))*7,500,1),MATCH($A178,OFFSET('Raw data BH'!$B$4,0,(COLUMN('Data BH'!J$4)-COLUMN('Data BH'!$B$4))*7,500,1),0))</f>
        <v>#N/A</v>
      </c>
      <c r="K178" s="62">
        <f ca="1">INDEX(OFFSET('Raw data BH'!$G$4,0,(COLUMN('Data BH'!K$4)-COLUMN('Data BH'!$B$4))*7,500,1),MATCH($A178,OFFSET('Raw data BH'!$B$4,0,(COLUMN('Data BH'!K$4)-COLUMN('Data BH'!$B$4))*7,500,1),0))</f>
        <v>5.1875</v>
      </c>
      <c r="L178" s="62" t="e">
        <f ca="1">INDEX(OFFSET('Raw data BH'!$G$4,0,(COLUMN('Data BH'!L$4)-COLUMN('Data BH'!$B$4))*7,500,1),MATCH($A178,OFFSET('Raw data BH'!$B$4,0,(COLUMN('Data BH'!L$4)-COLUMN('Data BH'!$B$4))*7,500,1),0))</f>
        <v>#N/A</v>
      </c>
      <c r="M178" s="62">
        <f ca="1">INDEX(OFFSET('Raw data BH'!$G$4,0,(COLUMN('Data BH'!M$4)-COLUMN('Data BH'!$B$4))*7,500,1),MATCH($A178,OFFSET('Raw data BH'!$B$4,0,(COLUMN('Data BH'!M$4)-COLUMN('Data BH'!$B$4))*7,500,1),0))</f>
        <v>24.145081999999999</v>
      </c>
      <c r="N178" s="62" t="e">
        <f ca="1">INDEX(OFFSET('Raw data BH'!$G$4,0,(COLUMN('Data BH'!N$4)-COLUMN('Data BH'!$B$4))*7,500,1),MATCH($A178,OFFSET('Raw data BH'!$B$4,0,(COLUMN('Data BH'!N$4)-COLUMN('Data BH'!$B$4))*7,500,1),0))</f>
        <v>#N/A</v>
      </c>
      <c r="O178" s="62">
        <f ca="1">INDEX(OFFSET('Raw data BH'!$G$4,0,(COLUMN('Data BH'!O$4)-COLUMN('Data BH'!$B$4))*7,500,1),MATCH($A178,OFFSET('Raw data BH'!$B$4,0,(COLUMN('Data BH'!O$4)-COLUMN('Data BH'!$B$4))*7,500,1),0))</f>
        <v>36.619639999999997</v>
      </c>
      <c r="P178" s="62">
        <v>91.092658999999998</v>
      </c>
      <c r="R178" s="60">
        <f t="shared" ca="1" si="32"/>
        <v>5.1061339229498071E-2</v>
      </c>
      <c r="S178" s="60">
        <f t="shared" ca="1" si="33"/>
        <v>0.13333389226364512</v>
      </c>
      <c r="T178" s="60">
        <f t="shared" ca="1" si="34"/>
        <v>7.4857853818926179E-2</v>
      </c>
      <c r="U178" s="60">
        <f t="shared" ca="1" si="35"/>
        <v>-9.4890284844290296E-2</v>
      </c>
      <c r="V178" s="60" t="str">
        <f t="shared" ca="1" si="36"/>
        <v/>
      </c>
      <c r="W178" s="60">
        <f t="shared" ca="1" si="37"/>
        <v>1.4285544547508966E-2</v>
      </c>
      <c r="X178" s="60">
        <f t="shared" ca="1" si="38"/>
        <v>0.19406318161102232</v>
      </c>
      <c r="Y178" s="60">
        <f t="shared" ca="1" si="39"/>
        <v>-2.8199214006497275E-2</v>
      </c>
      <c r="Z178" s="60" t="str">
        <f t="shared" ca="1" si="40"/>
        <v/>
      </c>
      <c r="AA178" s="60">
        <f t="shared" ca="1" si="41"/>
        <v>1.2195121951219523E-2</v>
      </c>
      <c r="AB178" s="60" t="str">
        <f t="shared" ca="1" si="42"/>
        <v/>
      </c>
      <c r="AC178" s="60">
        <f t="shared" ca="1" si="43"/>
        <v>2.6223807580438185E-2</v>
      </c>
      <c r="AD178" s="60" t="str">
        <f t="shared" ca="1" si="44"/>
        <v/>
      </c>
      <c r="AE178" s="60">
        <f t="shared" ca="1" si="45"/>
        <v>0.45569617485634994</v>
      </c>
      <c r="AF178" s="60">
        <f t="shared" si="46"/>
        <v>5.220219004831983E-2</v>
      </c>
      <c r="AG178" s="61">
        <v>5.62E-2</v>
      </c>
    </row>
    <row r="179" spans="1:33" ht="16" hidden="1" outlineLevel="1" x14ac:dyDescent="0.2">
      <c r="A179" s="74">
        <v>36342</v>
      </c>
      <c r="B179" s="62">
        <f ca="1">INDEX(OFFSET('Raw data BH'!$G$4,0,(COLUMN('Data BH'!B$4)-COLUMN('Data BH'!$B$4))*7,500,1),MATCH($A179,OFFSET('Raw data BH'!$B$4,0,(COLUMN('Data BH'!B$4)-COLUMN('Data BH'!$B$4))*7,500,1),0))</f>
        <v>0.42755199999999999</v>
      </c>
      <c r="C179" s="62">
        <f ca="1">INDEX(OFFSET('Raw data BH'!$G$4,0,(COLUMN('Data BH'!C$4)-COLUMN('Data BH'!$B$4))*7,500,1),MATCH($A179,OFFSET('Raw data BH'!$B$4,0,(COLUMN('Data BH'!C$4)-COLUMN('Data BH'!$B$4))*7,500,1),0))</f>
        <v>18.735862999999998</v>
      </c>
      <c r="D179" s="62">
        <f ca="1">INDEX(OFFSET('Raw data BH'!$G$4,0,(COLUMN('Data BH'!D$4)-COLUMN('Data BH'!$B$4))*7,500,1),MATCH($A179,OFFSET('Raw data BH'!$B$4,0,(COLUMN('Data BH'!D$4)-COLUMN('Data BH'!$B$4))*7,500,1),0))</f>
        <v>28.500876999999999</v>
      </c>
      <c r="E179" s="62">
        <f ca="1">INDEX(OFFSET('Raw data BH'!$G$4,0,(COLUMN('Data BH'!E$4)-COLUMN('Data BH'!$B$4))*7,500,1),MATCH($A179,OFFSET('Raw data BH'!$B$4,0,(COLUMN('Data BH'!E$4)-COLUMN('Data BH'!$B$4))*7,500,1),0))</f>
        <v>16.76614</v>
      </c>
      <c r="F179" s="62" t="e">
        <f ca="1">INDEX(OFFSET('Raw data BH'!$G$4,0,(COLUMN('Data BH'!F$4)-COLUMN('Data BH'!$B$4))*7,500,1),MATCH($A179,OFFSET('Raw data BH'!$B$4,0,(COLUMN('Data BH'!F$4)-COLUMN('Data BH'!$B$4))*7,500,1),0))</f>
        <v>#N/A</v>
      </c>
      <c r="G179" s="62">
        <f ca="1">INDEX(OFFSET('Raw data BH'!$G$4,0,(COLUMN('Data BH'!G$4)-COLUMN('Data BH'!$B$4))*7,500,1),MATCH($A179,OFFSET('Raw data BH'!$B$4,0,(COLUMN('Data BH'!G$4)-COLUMN('Data BH'!$B$4))*7,500,1),0))</f>
        <v>9.6451039999999999</v>
      </c>
      <c r="H179" s="62">
        <f ca="1">INDEX(OFFSET('Raw data BH'!$G$4,0,(COLUMN('Data BH'!H$4)-COLUMN('Data BH'!$B$4))*7,500,1),MATCH($A179,OFFSET('Raw data BH'!$B$4,0,(COLUMN('Data BH'!H$4)-COLUMN('Data BH'!$B$4))*7,500,1),0))</f>
        <v>21.462983999999999</v>
      </c>
      <c r="I179" s="62">
        <f ca="1">INDEX(OFFSET('Raw data BH'!$G$4,0,(COLUMN('Data BH'!I$4)-COLUMN('Data BH'!$B$4))*7,500,1),MATCH($A179,OFFSET('Raw data BH'!$B$4,0,(COLUMN('Data BH'!I$4)-COLUMN('Data BH'!$B$4))*7,500,1),0))</f>
        <v>13.188376999999999</v>
      </c>
      <c r="J179" s="62" t="e">
        <f ca="1">INDEX(OFFSET('Raw data BH'!$G$4,0,(COLUMN('Data BH'!J$4)-COLUMN('Data BH'!$B$4))*7,500,1),MATCH($A179,OFFSET('Raw data BH'!$B$4,0,(COLUMN('Data BH'!J$4)-COLUMN('Data BH'!$B$4))*7,500,1),0))</f>
        <v>#N/A</v>
      </c>
      <c r="K179" s="62">
        <f ca="1">INDEX(OFFSET('Raw data BH'!$G$4,0,(COLUMN('Data BH'!K$4)-COLUMN('Data BH'!$B$4))*7,500,1),MATCH($A179,OFFSET('Raw data BH'!$B$4,0,(COLUMN('Data BH'!K$4)-COLUMN('Data BH'!$B$4))*7,500,1),0))</f>
        <v>2.7916669999999999</v>
      </c>
      <c r="L179" s="62" t="e">
        <f ca="1">INDEX(OFFSET('Raw data BH'!$G$4,0,(COLUMN('Data BH'!L$4)-COLUMN('Data BH'!$B$4))*7,500,1),MATCH($A179,OFFSET('Raw data BH'!$B$4,0,(COLUMN('Data BH'!L$4)-COLUMN('Data BH'!$B$4))*7,500,1),0))</f>
        <v>#N/A</v>
      </c>
      <c r="M179" s="62">
        <f ca="1">INDEX(OFFSET('Raw data BH'!$G$4,0,(COLUMN('Data BH'!M$4)-COLUMN('Data BH'!$B$4))*7,500,1),MATCH($A179,OFFSET('Raw data BH'!$B$4,0,(COLUMN('Data BH'!M$4)-COLUMN('Data BH'!$B$4))*7,500,1),0))</f>
        <v>24.309628</v>
      </c>
      <c r="N179" s="62" t="e">
        <f ca="1">INDEX(OFFSET('Raw data BH'!$G$4,0,(COLUMN('Data BH'!N$4)-COLUMN('Data BH'!$B$4))*7,500,1),MATCH($A179,OFFSET('Raw data BH'!$B$4,0,(COLUMN('Data BH'!N$4)-COLUMN('Data BH'!$B$4))*7,500,1),0))</f>
        <v>#N/A</v>
      </c>
      <c r="O179" s="62">
        <f ca="1">INDEX(OFFSET('Raw data BH'!$G$4,0,(COLUMN('Data BH'!O$4)-COLUMN('Data BH'!$B$4))*7,500,1),MATCH($A179,OFFSET('Raw data BH'!$B$4,0,(COLUMN('Data BH'!O$4)-COLUMN('Data BH'!$B$4))*7,500,1),0))</f>
        <v>31.471664000000001</v>
      </c>
      <c r="P179" s="62">
        <v>88.533271999999997</v>
      </c>
      <c r="R179" s="60">
        <f t="shared" ca="1" si="32"/>
        <v>0.20243100572878148</v>
      </c>
      <c r="S179" s="60">
        <f t="shared" ca="1" si="33"/>
        <v>-8.8154709195099379E-2</v>
      </c>
      <c r="T179" s="60">
        <f t="shared" ca="1" si="34"/>
        <v>1.4286948678161382E-2</v>
      </c>
      <c r="U179" s="60">
        <f t="shared" ca="1" si="35"/>
        <v>-2.0816155709372008E-2</v>
      </c>
      <c r="V179" s="60" t="str">
        <f t="shared" ca="1" si="36"/>
        <v/>
      </c>
      <c r="W179" s="60">
        <f t="shared" ca="1" si="37"/>
        <v>-0.10328635267678921</v>
      </c>
      <c r="X179" s="60">
        <f t="shared" ca="1" si="38"/>
        <v>-2.103188871382522E-2</v>
      </c>
      <c r="Y179" s="60">
        <f t="shared" ca="1" si="39"/>
        <v>-6.5662270511803844E-2</v>
      </c>
      <c r="Z179" s="60" t="str">
        <f t="shared" ca="1" si="40"/>
        <v/>
      </c>
      <c r="AA179" s="60">
        <f t="shared" ca="1" si="41"/>
        <v>-0.46184732530120487</v>
      </c>
      <c r="AB179" s="60" t="str">
        <f t="shared" ca="1" si="42"/>
        <v/>
      </c>
      <c r="AC179" s="60">
        <f t="shared" ca="1" si="43"/>
        <v>6.8148867748720754E-3</v>
      </c>
      <c r="AD179" s="60" t="str">
        <f t="shared" ca="1" si="44"/>
        <v/>
      </c>
      <c r="AE179" s="60">
        <f t="shared" ca="1" si="45"/>
        <v>-0.14057964523954891</v>
      </c>
      <c r="AF179" s="60">
        <f t="shared" si="46"/>
        <v>-2.809652312377886E-2</v>
      </c>
      <c r="AG179" s="61">
        <v>5.5500000000000001E-2</v>
      </c>
    </row>
    <row r="180" spans="1:33" ht="16" hidden="1" outlineLevel="1" x14ac:dyDescent="0.2">
      <c r="A180" s="74">
        <v>36373</v>
      </c>
      <c r="B180" s="62">
        <f ca="1">INDEX(OFFSET('Raw data BH'!$G$4,0,(COLUMN('Data BH'!B$4)-COLUMN('Data BH'!$B$4))*7,500,1),MATCH($A180,OFFSET('Raw data BH'!$B$4,0,(COLUMN('Data BH'!B$4)-COLUMN('Data BH'!$B$4))*7,500,1),0))</f>
        <v>0.50097000000000003</v>
      </c>
      <c r="C180" s="62">
        <f ca="1">INDEX(OFFSET('Raw data BH'!$G$4,0,(COLUMN('Data BH'!C$4)-COLUMN('Data BH'!$B$4))*7,500,1),MATCH($A180,OFFSET('Raw data BH'!$B$4,0,(COLUMN('Data BH'!C$4)-COLUMN('Data BH'!$B$4))*7,500,1),0))</f>
        <v>17.077514999999998</v>
      </c>
      <c r="D180" s="62">
        <f ca="1">INDEX(OFFSET('Raw data BH'!$G$4,0,(COLUMN('Data BH'!D$4)-COLUMN('Data BH'!$B$4))*7,500,1),MATCH($A180,OFFSET('Raw data BH'!$B$4,0,(COLUMN('Data BH'!D$4)-COLUMN('Data BH'!$B$4))*7,500,1),0))</f>
        <v>29.744745000000002</v>
      </c>
      <c r="E180" s="62">
        <f ca="1">INDEX(OFFSET('Raw data BH'!$G$4,0,(COLUMN('Data BH'!E$4)-COLUMN('Data BH'!$B$4))*7,500,1),MATCH($A180,OFFSET('Raw data BH'!$B$4,0,(COLUMN('Data BH'!E$4)-COLUMN('Data BH'!$B$4))*7,500,1),0))</f>
        <v>16.558502000000001</v>
      </c>
      <c r="F180" s="62" t="e">
        <f ca="1">INDEX(OFFSET('Raw data BH'!$G$4,0,(COLUMN('Data BH'!F$4)-COLUMN('Data BH'!$B$4))*7,500,1),MATCH($A180,OFFSET('Raw data BH'!$B$4,0,(COLUMN('Data BH'!F$4)-COLUMN('Data BH'!$B$4))*7,500,1),0))</f>
        <v>#N/A</v>
      </c>
      <c r="G180" s="62">
        <f ca="1">INDEX(OFFSET('Raw data BH'!$G$4,0,(COLUMN('Data BH'!G$4)-COLUMN('Data BH'!$B$4))*7,500,1),MATCH($A180,OFFSET('Raw data BH'!$B$4,0,(COLUMN('Data BH'!G$4)-COLUMN('Data BH'!$B$4))*7,500,1),0))</f>
        <v>7.9281750000000004</v>
      </c>
      <c r="H180" s="62">
        <f ca="1">INDEX(OFFSET('Raw data BH'!$G$4,0,(COLUMN('Data BH'!H$4)-COLUMN('Data BH'!$B$4))*7,500,1),MATCH($A180,OFFSET('Raw data BH'!$B$4,0,(COLUMN('Data BH'!H$4)-COLUMN('Data BH'!$B$4))*7,500,1),0))</f>
        <v>20.689464999999998</v>
      </c>
      <c r="I180" s="62">
        <f ca="1">INDEX(OFFSET('Raw data BH'!$G$4,0,(COLUMN('Data BH'!I$4)-COLUMN('Data BH'!$B$4))*7,500,1),MATCH($A180,OFFSET('Raw data BH'!$B$4,0,(COLUMN('Data BH'!I$4)-COLUMN('Data BH'!$B$4))*7,500,1),0))</f>
        <v>13.567905</v>
      </c>
      <c r="J180" s="62" t="e">
        <f ca="1">INDEX(OFFSET('Raw data BH'!$G$4,0,(COLUMN('Data BH'!J$4)-COLUMN('Data BH'!$B$4))*7,500,1),MATCH($A180,OFFSET('Raw data BH'!$B$4,0,(COLUMN('Data BH'!J$4)-COLUMN('Data BH'!$B$4))*7,500,1),0))</f>
        <v>#N/A</v>
      </c>
      <c r="K180" s="62">
        <f ca="1">INDEX(OFFSET('Raw data BH'!$G$4,0,(COLUMN('Data BH'!K$4)-COLUMN('Data BH'!$B$4))*7,500,1),MATCH($A180,OFFSET('Raw data BH'!$B$4,0,(COLUMN('Data BH'!K$4)-COLUMN('Data BH'!$B$4))*7,500,1),0))</f>
        <v>2.6875</v>
      </c>
      <c r="L180" s="62" t="e">
        <f ca="1">INDEX(OFFSET('Raw data BH'!$G$4,0,(COLUMN('Data BH'!L$4)-COLUMN('Data BH'!$B$4))*7,500,1),MATCH($A180,OFFSET('Raw data BH'!$B$4,0,(COLUMN('Data BH'!L$4)-COLUMN('Data BH'!$B$4))*7,500,1),0))</f>
        <v>#N/A</v>
      </c>
      <c r="M180" s="62">
        <f ca="1">INDEX(OFFSET('Raw data BH'!$G$4,0,(COLUMN('Data BH'!M$4)-COLUMN('Data BH'!$B$4))*7,500,1),MATCH($A180,OFFSET('Raw data BH'!$B$4,0,(COLUMN('Data BH'!M$4)-COLUMN('Data BH'!$B$4))*7,500,1),0))</f>
        <v>23.616710999999999</v>
      </c>
      <c r="N180" s="62" t="e">
        <f ca="1">INDEX(OFFSET('Raw data BH'!$G$4,0,(COLUMN('Data BH'!N$4)-COLUMN('Data BH'!$B$4))*7,500,1),MATCH($A180,OFFSET('Raw data BH'!$B$4,0,(COLUMN('Data BH'!N$4)-COLUMN('Data BH'!$B$4))*7,500,1),0))</f>
        <v>#N/A</v>
      </c>
      <c r="O180" s="62">
        <f ca="1">INDEX(OFFSET('Raw data BH'!$G$4,0,(COLUMN('Data BH'!O$4)-COLUMN('Data BH'!$B$4))*7,500,1),MATCH($A180,OFFSET('Raw data BH'!$B$4,0,(COLUMN('Data BH'!O$4)-COLUMN('Data BH'!$B$4))*7,500,1),0))</f>
        <v>45.986839000000003</v>
      </c>
      <c r="P180" s="62">
        <v>88.074768000000006</v>
      </c>
      <c r="R180" s="60">
        <f t="shared" ca="1" si="32"/>
        <v>0.17171712446673171</v>
      </c>
      <c r="S180" s="60">
        <f t="shared" ca="1" si="33"/>
        <v>-8.8511962325941496E-2</v>
      </c>
      <c r="T180" s="60">
        <f t="shared" ca="1" si="34"/>
        <v>4.3643148244175256E-2</v>
      </c>
      <c r="U180" s="60">
        <f t="shared" ca="1" si="35"/>
        <v>-1.2384365155008847E-2</v>
      </c>
      <c r="V180" s="60" t="str">
        <f t="shared" ca="1" si="36"/>
        <v/>
      </c>
      <c r="W180" s="60">
        <f t="shared" ca="1" si="37"/>
        <v>-0.17801041855017841</v>
      </c>
      <c r="X180" s="60">
        <f t="shared" ca="1" si="38"/>
        <v>-3.6039676496054773E-2</v>
      </c>
      <c r="Y180" s="60">
        <f t="shared" ca="1" si="39"/>
        <v>2.877746063825759E-2</v>
      </c>
      <c r="Z180" s="60" t="str">
        <f t="shared" ca="1" si="40"/>
        <v/>
      </c>
      <c r="AA180" s="60">
        <f t="shared" ca="1" si="41"/>
        <v>-3.7313547783456968E-2</v>
      </c>
      <c r="AB180" s="60" t="str">
        <f t="shared" ca="1" si="42"/>
        <v/>
      </c>
      <c r="AC180" s="60">
        <f t="shared" ca="1" si="43"/>
        <v>-2.8503809272605984E-2</v>
      </c>
      <c r="AD180" s="60" t="str">
        <f t="shared" ca="1" si="44"/>
        <v/>
      </c>
      <c r="AE180" s="60">
        <f t="shared" ca="1" si="45"/>
        <v>0.46121409404980951</v>
      </c>
      <c r="AF180" s="60">
        <f t="shared" si="46"/>
        <v>-5.1788891299532347E-3</v>
      </c>
      <c r="AG180" s="61">
        <v>5.6799999999999996E-2</v>
      </c>
    </row>
    <row r="181" spans="1:33" ht="16" hidden="1" outlineLevel="1" x14ac:dyDescent="0.2">
      <c r="A181" s="74">
        <v>36404</v>
      </c>
      <c r="B181" s="62">
        <f ca="1">INDEX(OFFSET('Raw data BH'!$G$4,0,(COLUMN('Data BH'!B$4)-COLUMN('Data BH'!$B$4))*7,500,1),MATCH($A181,OFFSET('Raw data BH'!$B$4,0,(COLUMN('Data BH'!B$4)-COLUMN('Data BH'!$B$4))*7,500,1),0))</f>
        <v>0.48609400000000003</v>
      </c>
      <c r="C181" s="62">
        <f ca="1">INDEX(OFFSET('Raw data BH'!$G$4,0,(COLUMN('Data BH'!C$4)-COLUMN('Data BH'!$B$4))*7,500,1),MATCH($A181,OFFSET('Raw data BH'!$B$4,0,(COLUMN('Data BH'!C$4)-COLUMN('Data BH'!$B$4))*7,500,1),0))</f>
        <v>15.719073</v>
      </c>
      <c r="D181" s="62">
        <f ca="1">INDEX(OFFSET('Raw data BH'!$G$4,0,(COLUMN('Data BH'!D$4)-COLUMN('Data BH'!$B$4))*7,500,1),MATCH($A181,OFFSET('Raw data BH'!$B$4,0,(COLUMN('Data BH'!D$4)-COLUMN('Data BH'!$B$4))*7,500,1),0))</f>
        <v>29.203928000000001</v>
      </c>
      <c r="E181" s="62">
        <f ca="1">INDEX(OFFSET('Raw data BH'!$G$4,0,(COLUMN('Data BH'!E$4)-COLUMN('Data BH'!$B$4))*7,500,1),MATCH($A181,OFFSET('Raw data BH'!$B$4,0,(COLUMN('Data BH'!E$4)-COLUMN('Data BH'!$B$4))*7,500,1),0))</f>
        <v>13.357544000000001</v>
      </c>
      <c r="F181" s="62" t="e">
        <f ca="1">INDEX(OFFSET('Raw data BH'!$G$4,0,(COLUMN('Data BH'!F$4)-COLUMN('Data BH'!$B$4))*7,500,1),MATCH($A181,OFFSET('Raw data BH'!$B$4,0,(COLUMN('Data BH'!F$4)-COLUMN('Data BH'!$B$4))*7,500,1),0))</f>
        <v>#N/A</v>
      </c>
      <c r="G181" s="62">
        <f ca="1">INDEX(OFFSET('Raw data BH'!$G$4,0,(COLUMN('Data BH'!G$4)-COLUMN('Data BH'!$B$4))*7,500,1),MATCH($A181,OFFSET('Raw data BH'!$B$4,0,(COLUMN('Data BH'!G$4)-COLUMN('Data BH'!$B$4))*7,500,1),0))</f>
        <v>9.0896299999999997</v>
      </c>
      <c r="H181" s="62">
        <f ca="1">INDEX(OFFSET('Raw data BH'!$G$4,0,(COLUMN('Data BH'!H$4)-COLUMN('Data BH'!$B$4))*7,500,1),MATCH($A181,OFFSET('Raw data BH'!$B$4,0,(COLUMN('Data BH'!H$4)-COLUMN('Data BH'!$B$4))*7,500,1),0))</f>
        <v>22.714127999999999</v>
      </c>
      <c r="I181" s="62">
        <f ca="1">INDEX(OFFSET('Raw data BH'!$G$4,0,(COLUMN('Data BH'!I$4)-COLUMN('Data BH'!$B$4))*7,500,1),MATCH($A181,OFFSET('Raw data BH'!$B$4,0,(COLUMN('Data BH'!I$4)-COLUMN('Data BH'!$B$4))*7,500,1),0))</f>
        <v>12.966991</v>
      </c>
      <c r="J181" s="62" t="e">
        <f ca="1">INDEX(OFFSET('Raw data BH'!$G$4,0,(COLUMN('Data BH'!J$4)-COLUMN('Data BH'!$B$4))*7,500,1),MATCH($A181,OFFSET('Raw data BH'!$B$4,0,(COLUMN('Data BH'!J$4)-COLUMN('Data BH'!$B$4))*7,500,1),0))</f>
        <v>#N/A</v>
      </c>
      <c r="K181" s="62">
        <f ca="1">INDEX(OFFSET('Raw data BH'!$G$4,0,(COLUMN('Data BH'!K$4)-COLUMN('Data BH'!$B$4))*7,500,1),MATCH($A181,OFFSET('Raw data BH'!$B$4,0,(COLUMN('Data BH'!K$4)-COLUMN('Data BH'!$B$4))*7,500,1),0))</f>
        <v>2.4791669999999999</v>
      </c>
      <c r="L181" s="62" t="e">
        <f ca="1">INDEX(OFFSET('Raw data BH'!$G$4,0,(COLUMN('Data BH'!L$4)-COLUMN('Data BH'!$B$4))*7,500,1),MATCH($A181,OFFSET('Raw data BH'!$B$4,0,(COLUMN('Data BH'!L$4)-COLUMN('Data BH'!$B$4))*7,500,1),0))</f>
        <v>#N/A</v>
      </c>
      <c r="M181" s="62">
        <f ca="1">INDEX(OFFSET('Raw data BH'!$G$4,0,(COLUMN('Data BH'!M$4)-COLUMN('Data BH'!$B$4))*7,500,1),MATCH($A181,OFFSET('Raw data BH'!$B$4,0,(COLUMN('Data BH'!M$4)-COLUMN('Data BH'!$B$4))*7,500,1),0))</f>
        <v>22.08905</v>
      </c>
      <c r="N181" s="62" t="e">
        <f ca="1">INDEX(OFFSET('Raw data BH'!$G$4,0,(COLUMN('Data BH'!N$4)-COLUMN('Data BH'!$B$4))*7,500,1),MATCH($A181,OFFSET('Raw data BH'!$B$4,0,(COLUMN('Data BH'!N$4)-COLUMN('Data BH'!$B$4))*7,500,1),0))</f>
        <v>#N/A</v>
      </c>
      <c r="O181" s="62">
        <f ca="1">INDEX(OFFSET('Raw data BH'!$G$4,0,(COLUMN('Data BH'!O$4)-COLUMN('Data BH'!$B$4))*7,500,1),MATCH($A181,OFFSET('Raw data BH'!$B$4,0,(COLUMN('Data BH'!O$4)-COLUMN('Data BH'!$B$4))*7,500,1),0))</f>
        <v>45.217297000000002</v>
      </c>
      <c r="P181" s="62">
        <v>85.865600999999998</v>
      </c>
      <c r="R181" s="60">
        <f t="shared" ca="1" si="32"/>
        <v>-2.9694392877817055E-2</v>
      </c>
      <c r="S181" s="60">
        <f t="shared" ca="1" si="33"/>
        <v>-7.9545648181248763E-2</v>
      </c>
      <c r="T181" s="60">
        <f t="shared" ca="1" si="34"/>
        <v>-1.8181934321507942E-2</v>
      </c>
      <c r="U181" s="60">
        <f t="shared" ca="1" si="35"/>
        <v>-0.19331205202016466</v>
      </c>
      <c r="V181" s="60" t="str">
        <f t="shared" ca="1" si="36"/>
        <v/>
      </c>
      <c r="W181" s="60">
        <f t="shared" ca="1" si="37"/>
        <v>0.14649714467705355</v>
      </c>
      <c r="X181" s="60">
        <f t="shared" ca="1" si="38"/>
        <v>9.785961115959263E-2</v>
      </c>
      <c r="Y181" s="60">
        <f t="shared" ca="1" si="39"/>
        <v>-4.4289372603950272E-2</v>
      </c>
      <c r="Z181" s="60" t="str">
        <f t="shared" ca="1" si="40"/>
        <v/>
      </c>
      <c r="AA181" s="60">
        <f t="shared" ca="1" si="41"/>
        <v>-7.751925581395358E-2</v>
      </c>
      <c r="AB181" s="60" t="str">
        <f t="shared" ca="1" si="42"/>
        <v/>
      </c>
      <c r="AC181" s="60">
        <f t="shared" ca="1" si="43"/>
        <v>-6.4685594873900909E-2</v>
      </c>
      <c r="AD181" s="60" t="str">
        <f t="shared" ca="1" si="44"/>
        <v/>
      </c>
      <c r="AE181" s="60">
        <f t="shared" ca="1" si="45"/>
        <v>-1.6733961644982864E-2</v>
      </c>
      <c r="AF181" s="60">
        <f t="shared" si="46"/>
        <v>-2.508285914531172E-2</v>
      </c>
      <c r="AG181" s="61">
        <v>5.6600000000000004E-2</v>
      </c>
    </row>
    <row r="182" spans="1:33" ht="16" hidden="1" outlineLevel="1" x14ac:dyDescent="0.2">
      <c r="A182" s="74">
        <v>36434</v>
      </c>
      <c r="B182" s="62">
        <f ca="1">INDEX(OFFSET('Raw data BH'!$G$4,0,(COLUMN('Data BH'!B$4)-COLUMN('Data BH'!$B$4))*7,500,1),MATCH($A182,OFFSET('Raw data BH'!$B$4,0,(COLUMN('Data BH'!B$4)-COLUMN('Data BH'!$B$4))*7,500,1),0))</f>
        <v>0.61517599999999995</v>
      </c>
      <c r="C182" s="62">
        <f ca="1">INDEX(OFFSET('Raw data BH'!$G$4,0,(COLUMN('Data BH'!C$4)-COLUMN('Data BH'!$B$4))*7,500,1),MATCH($A182,OFFSET('Raw data BH'!$B$4,0,(COLUMN('Data BH'!C$4)-COLUMN('Data BH'!$B$4))*7,500,1),0))</f>
        <v>18.32526</v>
      </c>
      <c r="D182" s="62">
        <f ca="1">INDEX(OFFSET('Raw data BH'!$G$4,0,(COLUMN('Data BH'!D$4)-COLUMN('Data BH'!$B$4))*7,500,1),MATCH($A182,OFFSET('Raw data BH'!$B$4,0,(COLUMN('Data BH'!D$4)-COLUMN('Data BH'!$B$4))*7,500,1),0))</f>
        <v>33.314106000000002</v>
      </c>
      <c r="E182" s="62">
        <f ca="1">INDEX(OFFSET('Raw data BH'!$G$4,0,(COLUMN('Data BH'!E$4)-COLUMN('Data BH'!$B$4))*7,500,1),MATCH($A182,OFFSET('Raw data BH'!$B$4,0,(COLUMN('Data BH'!E$4)-COLUMN('Data BH'!$B$4))*7,500,1),0))</f>
        <v>16.381124</v>
      </c>
      <c r="F182" s="62" t="e">
        <f ca="1">INDEX(OFFSET('Raw data BH'!$G$4,0,(COLUMN('Data BH'!F$4)-COLUMN('Data BH'!$B$4))*7,500,1),MATCH($A182,OFFSET('Raw data BH'!$B$4,0,(COLUMN('Data BH'!F$4)-COLUMN('Data BH'!$B$4))*7,500,1),0))</f>
        <v>#N/A</v>
      </c>
      <c r="G182" s="62">
        <f ca="1">INDEX(OFFSET('Raw data BH'!$G$4,0,(COLUMN('Data BH'!G$4)-COLUMN('Data BH'!$B$4))*7,500,1),MATCH($A182,OFFSET('Raw data BH'!$B$4,0,(COLUMN('Data BH'!G$4)-COLUMN('Data BH'!$B$4))*7,500,1),0))</f>
        <v>8.9381350000000008</v>
      </c>
      <c r="H182" s="62">
        <f ca="1">INDEX(OFFSET('Raw data BH'!$G$4,0,(COLUMN('Data BH'!H$4)-COLUMN('Data BH'!$B$4))*7,500,1),MATCH($A182,OFFSET('Raw data BH'!$B$4,0,(COLUMN('Data BH'!H$4)-COLUMN('Data BH'!$B$4))*7,500,1),0))</f>
        <v>21.912697000000001</v>
      </c>
      <c r="I182" s="62">
        <f ca="1">INDEX(OFFSET('Raw data BH'!$G$4,0,(COLUMN('Data BH'!I$4)-COLUMN('Data BH'!$B$4))*7,500,1),MATCH($A182,OFFSET('Raw data BH'!$B$4,0,(COLUMN('Data BH'!I$4)-COLUMN('Data BH'!$B$4))*7,500,1),0))</f>
        <v>14.92679</v>
      </c>
      <c r="J182" s="62" t="e">
        <f ca="1">INDEX(OFFSET('Raw data BH'!$G$4,0,(COLUMN('Data BH'!J$4)-COLUMN('Data BH'!$B$4))*7,500,1),MATCH($A182,OFFSET('Raw data BH'!$B$4,0,(COLUMN('Data BH'!J$4)-COLUMN('Data BH'!$B$4))*7,500,1),0))</f>
        <v>#N/A</v>
      </c>
      <c r="K182" s="62">
        <f ca="1">INDEX(OFFSET('Raw data BH'!$G$4,0,(COLUMN('Data BH'!K$4)-COLUMN('Data BH'!$B$4))*7,500,1),MATCH($A182,OFFSET('Raw data BH'!$B$4,0,(COLUMN('Data BH'!K$4)-COLUMN('Data BH'!$B$4))*7,500,1),0))</f>
        <v>2.4375</v>
      </c>
      <c r="L182" s="62" t="e">
        <f ca="1">INDEX(OFFSET('Raw data BH'!$G$4,0,(COLUMN('Data BH'!L$4)-COLUMN('Data BH'!$B$4))*7,500,1),MATCH($A182,OFFSET('Raw data BH'!$B$4,0,(COLUMN('Data BH'!L$4)-COLUMN('Data BH'!$B$4))*7,500,1),0))</f>
        <v>#N/A</v>
      </c>
      <c r="M182" s="62">
        <f ca="1">INDEX(OFFSET('Raw data BH'!$G$4,0,(COLUMN('Data BH'!M$4)-COLUMN('Data BH'!$B$4))*7,500,1),MATCH($A182,OFFSET('Raw data BH'!$B$4,0,(COLUMN('Data BH'!M$4)-COLUMN('Data BH'!$B$4))*7,500,1),0))</f>
        <v>27.662915999999999</v>
      </c>
      <c r="N182" s="62" t="e">
        <f ca="1">INDEX(OFFSET('Raw data BH'!$G$4,0,(COLUMN('Data BH'!N$4)-COLUMN('Data BH'!$B$4))*7,500,1),MATCH($A182,OFFSET('Raw data BH'!$B$4,0,(COLUMN('Data BH'!N$4)-COLUMN('Data BH'!$B$4))*7,500,1),0))</f>
        <v>#N/A</v>
      </c>
      <c r="O182" s="62">
        <f ca="1">INDEX(OFFSET('Raw data BH'!$G$4,0,(COLUMN('Data BH'!O$4)-COLUMN('Data BH'!$B$4))*7,500,1),MATCH($A182,OFFSET('Raw data BH'!$B$4,0,(COLUMN('Data BH'!O$4)-COLUMN('Data BH'!$B$4))*7,500,1),0))</f>
        <v>52.435080999999997</v>
      </c>
      <c r="P182" s="62">
        <v>91.624954000000002</v>
      </c>
      <c r="R182" s="60">
        <f t="shared" ca="1" si="32"/>
        <v>0.26554946162676329</v>
      </c>
      <c r="S182" s="60">
        <f t="shared" ca="1" si="33"/>
        <v>0.16579775410420194</v>
      </c>
      <c r="T182" s="60">
        <f t="shared" ca="1" si="34"/>
        <v>0.14074058804692302</v>
      </c>
      <c r="U182" s="60">
        <f t="shared" ca="1" si="35"/>
        <v>0.22635748008765666</v>
      </c>
      <c r="V182" s="60" t="str">
        <f t="shared" ca="1" si="36"/>
        <v/>
      </c>
      <c r="W182" s="60">
        <f t="shared" ca="1" si="37"/>
        <v>-1.66667950180589E-2</v>
      </c>
      <c r="X182" s="60">
        <f t="shared" ca="1" si="38"/>
        <v>-3.5283370772586919E-2</v>
      </c>
      <c r="Y182" s="60">
        <f t="shared" ca="1" si="39"/>
        <v>0.151137530673076</v>
      </c>
      <c r="Z182" s="60" t="str">
        <f t="shared" ca="1" si="40"/>
        <v/>
      </c>
      <c r="AA182" s="60">
        <f t="shared" ca="1" si="41"/>
        <v>-1.6806854883111955E-2</v>
      </c>
      <c r="AB182" s="60" t="str">
        <f t="shared" ca="1" si="42"/>
        <v/>
      </c>
      <c r="AC182" s="60">
        <f t="shared" ca="1" si="43"/>
        <v>0.2523361575079055</v>
      </c>
      <c r="AD182" s="60" t="str">
        <f t="shared" ca="1" si="44"/>
        <v/>
      </c>
      <c r="AE182" s="60">
        <f t="shared" ca="1" si="45"/>
        <v>0.15962440213973861</v>
      </c>
      <c r="AF182" s="60">
        <f t="shared" si="46"/>
        <v>6.7074042840508552E-2</v>
      </c>
      <c r="AG182" s="61">
        <v>5.8600000000000006E-2</v>
      </c>
    </row>
    <row r="183" spans="1:33" ht="16" hidden="1" outlineLevel="1" x14ac:dyDescent="0.2">
      <c r="A183" s="74">
        <v>36465</v>
      </c>
      <c r="B183" s="62">
        <f ca="1">INDEX(OFFSET('Raw data BH'!$G$4,0,(COLUMN('Data BH'!B$4)-COLUMN('Data BH'!$B$4))*7,500,1),MATCH($A183,OFFSET('Raw data BH'!$B$4,0,(COLUMN('Data BH'!B$4)-COLUMN('Data BH'!$B$4))*7,500,1),0))</f>
        <v>0.75145499999999998</v>
      </c>
      <c r="C183" s="62">
        <f ca="1">INDEX(OFFSET('Raw data BH'!$G$4,0,(COLUMN('Data BH'!C$4)-COLUMN('Data BH'!$B$4))*7,500,1),MATCH($A183,OFFSET('Raw data BH'!$B$4,0,(COLUMN('Data BH'!C$4)-COLUMN('Data BH'!$B$4))*7,500,1),0))</f>
        <v>16.667812000000001</v>
      </c>
      <c r="D183" s="62">
        <f ca="1">INDEX(OFFSET('Raw data BH'!$G$4,0,(COLUMN('Data BH'!D$4)-COLUMN('Data BH'!$B$4))*7,500,1),MATCH($A183,OFFSET('Raw data BH'!$B$4,0,(COLUMN('Data BH'!D$4)-COLUMN('Data BH'!$B$4))*7,500,1),0))</f>
        <v>32.737777999999999</v>
      </c>
      <c r="E183" s="62">
        <f ca="1">INDEX(OFFSET('Raw data BH'!$G$4,0,(COLUMN('Data BH'!E$4)-COLUMN('Data BH'!$B$4))*7,500,1),MATCH($A183,OFFSET('Raw data BH'!$B$4,0,(COLUMN('Data BH'!E$4)-COLUMN('Data BH'!$B$4))*7,500,1),0))</f>
        <v>18.689057999999999</v>
      </c>
      <c r="F183" s="62" t="e">
        <f ca="1">INDEX(OFFSET('Raw data BH'!$G$4,0,(COLUMN('Data BH'!F$4)-COLUMN('Data BH'!$B$4))*7,500,1),MATCH($A183,OFFSET('Raw data BH'!$B$4,0,(COLUMN('Data BH'!F$4)-COLUMN('Data BH'!$B$4))*7,500,1),0))</f>
        <v>#N/A</v>
      </c>
      <c r="G183" s="62">
        <f ca="1">INDEX(OFFSET('Raw data BH'!$G$4,0,(COLUMN('Data BH'!G$4)-COLUMN('Data BH'!$B$4))*7,500,1),MATCH($A183,OFFSET('Raw data BH'!$B$4,0,(COLUMN('Data BH'!G$4)-COLUMN('Data BH'!$B$4))*7,500,1),0))</f>
        <v>8.1806619999999999</v>
      </c>
      <c r="H183" s="62">
        <f ca="1">INDEX(OFFSET('Raw data BH'!$G$4,0,(COLUMN('Data BH'!H$4)-COLUMN('Data BH'!$B$4))*7,500,1),MATCH($A183,OFFSET('Raw data BH'!$B$4,0,(COLUMN('Data BH'!H$4)-COLUMN('Data BH'!$B$4))*7,500,1),0))</f>
        <v>21.649660000000001</v>
      </c>
      <c r="I183" s="62">
        <f ca="1">INDEX(OFFSET('Raw data BH'!$G$4,0,(COLUMN('Data BH'!I$4)-COLUMN('Data BH'!$B$4))*7,500,1),MATCH($A183,OFFSET('Raw data BH'!$B$4,0,(COLUMN('Data BH'!I$4)-COLUMN('Data BH'!$B$4))*7,500,1),0))</f>
        <v>13.211793999999999</v>
      </c>
      <c r="J183" s="62" t="e">
        <f ca="1">INDEX(OFFSET('Raw data BH'!$G$4,0,(COLUMN('Data BH'!J$4)-COLUMN('Data BH'!$B$4))*7,500,1),MATCH($A183,OFFSET('Raw data BH'!$B$4,0,(COLUMN('Data BH'!J$4)-COLUMN('Data BH'!$B$4))*7,500,1),0))</f>
        <v>#N/A</v>
      </c>
      <c r="K183" s="62">
        <f ca="1">INDEX(OFFSET('Raw data BH'!$G$4,0,(COLUMN('Data BH'!K$4)-COLUMN('Data BH'!$B$4))*7,500,1),MATCH($A183,OFFSET('Raw data BH'!$B$4,0,(COLUMN('Data BH'!K$4)-COLUMN('Data BH'!$B$4))*7,500,1),0))</f>
        <v>2.375</v>
      </c>
      <c r="L183" s="62" t="e">
        <f ca="1">INDEX(OFFSET('Raw data BH'!$G$4,0,(COLUMN('Data BH'!L$4)-COLUMN('Data BH'!$B$4))*7,500,1),MATCH($A183,OFFSET('Raw data BH'!$B$4,0,(COLUMN('Data BH'!L$4)-COLUMN('Data BH'!$B$4))*7,500,1),0))</f>
        <v>#N/A</v>
      </c>
      <c r="M183" s="62">
        <f ca="1">INDEX(OFFSET('Raw data BH'!$G$4,0,(COLUMN('Data BH'!M$4)-COLUMN('Data BH'!$B$4))*7,500,1),MATCH($A183,OFFSET('Raw data BH'!$B$4,0,(COLUMN('Data BH'!M$4)-COLUMN('Data BH'!$B$4))*7,500,1),0))</f>
        <v>26.501605999999999</v>
      </c>
      <c r="N183" s="62" t="e">
        <f ca="1">INDEX(OFFSET('Raw data BH'!$G$4,0,(COLUMN('Data BH'!N$4)-COLUMN('Data BH'!$B$4))*7,500,1),MATCH($A183,OFFSET('Raw data BH'!$B$4,0,(COLUMN('Data BH'!N$4)-COLUMN('Data BH'!$B$4))*7,500,1),0))</f>
        <v>#N/A</v>
      </c>
      <c r="O183" s="62">
        <f ca="1">INDEX(OFFSET('Raw data BH'!$G$4,0,(COLUMN('Data BH'!O$4)-COLUMN('Data BH'!$B$4))*7,500,1),MATCH($A183,OFFSET('Raw data BH'!$B$4,0,(COLUMN('Data BH'!O$4)-COLUMN('Data BH'!$B$4))*7,500,1),0))</f>
        <v>78.891448999999994</v>
      </c>
      <c r="P183" s="62">
        <v>93.150688000000002</v>
      </c>
      <c r="R183" s="60">
        <f t="shared" ca="1" si="32"/>
        <v>0.22152847315239876</v>
      </c>
      <c r="S183" s="60">
        <f t="shared" ca="1" si="33"/>
        <v>-9.0446083711772651E-2</v>
      </c>
      <c r="T183" s="60">
        <f t="shared" ca="1" si="34"/>
        <v>-1.7299818881527318E-2</v>
      </c>
      <c r="U183" s="60">
        <f t="shared" ca="1" si="35"/>
        <v>0.14088984370059099</v>
      </c>
      <c r="V183" s="60" t="str">
        <f t="shared" ca="1" si="36"/>
        <v/>
      </c>
      <c r="W183" s="60">
        <f t="shared" ca="1" si="37"/>
        <v>-8.4746202647420388E-2</v>
      </c>
      <c r="X183" s="60">
        <f t="shared" ca="1" si="38"/>
        <v>-1.2003862418213496E-2</v>
      </c>
      <c r="Y183" s="60">
        <f t="shared" ca="1" si="39"/>
        <v>-0.11489382512918056</v>
      </c>
      <c r="Z183" s="60" t="str">
        <f t="shared" ca="1" si="40"/>
        <v/>
      </c>
      <c r="AA183" s="60">
        <f t="shared" ca="1" si="41"/>
        <v>-2.5641025641025661E-2</v>
      </c>
      <c r="AB183" s="60" t="str">
        <f t="shared" ca="1" si="42"/>
        <v/>
      </c>
      <c r="AC183" s="60">
        <f t="shared" ca="1" si="43"/>
        <v>-4.1980751414637529E-2</v>
      </c>
      <c r="AD183" s="60" t="str">
        <f t="shared" ca="1" si="44"/>
        <v/>
      </c>
      <c r="AE183" s="60">
        <f t="shared" ca="1" si="45"/>
        <v>0.50455472739710272</v>
      </c>
      <c r="AF183" s="60">
        <f t="shared" si="46"/>
        <v>1.6651948332765398E-2</v>
      </c>
      <c r="AG183" s="61">
        <v>5.8600000000000006E-2</v>
      </c>
    </row>
    <row r="184" spans="1:33" ht="16" hidden="1" outlineLevel="1" x14ac:dyDescent="0.2">
      <c r="A184" s="74">
        <v>36495</v>
      </c>
      <c r="B184" s="62">
        <f ca="1">INDEX(OFFSET('Raw data BH'!$G$4,0,(COLUMN('Data BH'!B$4)-COLUMN('Data BH'!$B$4))*7,500,1),MATCH($A184,OFFSET('Raw data BH'!$B$4,0,(COLUMN('Data BH'!B$4)-COLUMN('Data BH'!$B$4))*7,500,1),0))</f>
        <v>0.78936399999999995</v>
      </c>
      <c r="C184" s="62">
        <f ca="1">INDEX(OFFSET('Raw data BH'!$G$4,0,(COLUMN('Data BH'!C$4)-COLUMN('Data BH'!$B$4))*7,500,1),MATCH($A184,OFFSET('Raw data BH'!$B$4,0,(COLUMN('Data BH'!C$4)-COLUMN('Data BH'!$B$4))*7,500,1),0))</f>
        <v>14.272729</v>
      </c>
      <c r="D184" s="62">
        <f ca="1">INDEX(OFFSET('Raw data BH'!$G$4,0,(COLUMN('Data BH'!D$4)-COLUMN('Data BH'!$B$4))*7,500,1),MATCH($A184,OFFSET('Raw data BH'!$B$4,0,(COLUMN('Data BH'!D$4)-COLUMN('Data BH'!$B$4))*7,500,1),0))</f>
        <v>36.021698000000001</v>
      </c>
      <c r="E184" s="62">
        <f ca="1">INDEX(OFFSET('Raw data BH'!$G$4,0,(COLUMN('Data BH'!E$4)-COLUMN('Data BH'!$B$4))*7,500,1),MATCH($A184,OFFSET('Raw data BH'!$B$4,0,(COLUMN('Data BH'!E$4)-COLUMN('Data BH'!$B$4))*7,500,1),0))</f>
        <v>16.211860999999999</v>
      </c>
      <c r="F184" s="62" t="e">
        <f ca="1">INDEX(OFFSET('Raw data BH'!$G$4,0,(COLUMN('Data BH'!F$4)-COLUMN('Data BH'!$B$4))*7,500,1),MATCH($A184,OFFSET('Raw data BH'!$B$4,0,(COLUMN('Data BH'!F$4)-COLUMN('Data BH'!$B$4))*7,500,1),0))</f>
        <v>#N/A</v>
      </c>
      <c r="G184" s="62">
        <f ca="1">INDEX(OFFSET('Raw data BH'!$G$4,0,(COLUMN('Data BH'!G$4)-COLUMN('Data BH'!$B$4))*7,500,1),MATCH($A184,OFFSET('Raw data BH'!$B$4,0,(COLUMN('Data BH'!G$4)-COLUMN('Data BH'!$B$4))*7,500,1),0))</f>
        <v>8.9381350000000008</v>
      </c>
      <c r="H184" s="62">
        <f ca="1">INDEX(OFFSET('Raw data BH'!$G$4,0,(COLUMN('Data BH'!H$4)-COLUMN('Data BH'!$B$4))*7,500,1),MATCH($A184,OFFSET('Raw data BH'!$B$4,0,(COLUMN('Data BH'!H$4)-COLUMN('Data BH'!$B$4))*7,500,1),0))</f>
        <v>20.896538</v>
      </c>
      <c r="I184" s="62">
        <f ca="1">INDEX(OFFSET('Raw data BH'!$G$4,0,(COLUMN('Data BH'!I$4)-COLUMN('Data BH'!$B$4))*7,500,1),MATCH($A184,OFFSET('Raw data BH'!$B$4,0,(COLUMN('Data BH'!I$4)-COLUMN('Data BH'!$B$4))*7,500,1),0))</f>
        <v>10.734586999999999</v>
      </c>
      <c r="J184" s="62" t="e">
        <f ca="1">INDEX(OFFSET('Raw data BH'!$G$4,0,(COLUMN('Data BH'!J$4)-COLUMN('Data BH'!$B$4))*7,500,1),MATCH($A184,OFFSET('Raw data BH'!$B$4,0,(COLUMN('Data BH'!J$4)-COLUMN('Data BH'!$B$4))*7,500,1),0))</f>
        <v>#N/A</v>
      </c>
      <c r="K184" s="62">
        <f ca="1">INDEX(OFFSET('Raw data BH'!$G$4,0,(COLUMN('Data BH'!K$4)-COLUMN('Data BH'!$B$4))*7,500,1),MATCH($A184,OFFSET('Raw data BH'!$B$4,0,(COLUMN('Data BH'!K$4)-COLUMN('Data BH'!$B$4))*7,500,1),0))</f>
        <v>2.2291669999999999</v>
      </c>
      <c r="L184" s="62" t="e">
        <f ca="1">INDEX(OFFSET('Raw data BH'!$G$4,0,(COLUMN('Data BH'!L$4)-COLUMN('Data BH'!$B$4))*7,500,1),MATCH($A184,OFFSET('Raw data BH'!$B$4,0,(COLUMN('Data BH'!L$4)-COLUMN('Data BH'!$B$4))*7,500,1),0))</f>
        <v>#N/A</v>
      </c>
      <c r="M184" s="62">
        <f ca="1">INDEX(OFFSET('Raw data BH'!$G$4,0,(COLUMN('Data BH'!M$4)-COLUMN('Data BH'!$B$4))*7,500,1),MATCH($A184,OFFSET('Raw data BH'!$B$4,0,(COLUMN('Data BH'!M$4)-COLUMN('Data BH'!$B$4))*7,500,1),0))</f>
        <v>26.543064000000001</v>
      </c>
      <c r="N184" s="62" t="e">
        <f ca="1">INDEX(OFFSET('Raw data BH'!$G$4,0,(COLUMN('Data BH'!N$4)-COLUMN('Data BH'!$B$4))*7,500,1),MATCH($A184,OFFSET('Raw data BH'!$B$4,0,(COLUMN('Data BH'!N$4)-COLUMN('Data BH'!$B$4))*7,500,1),0))</f>
        <v>#N/A</v>
      </c>
      <c r="O184" s="62">
        <f ca="1">INDEX(OFFSET('Raw data BH'!$G$4,0,(COLUMN('Data BH'!O$4)-COLUMN('Data BH'!$B$4))*7,500,1),MATCH($A184,OFFSET('Raw data BH'!$B$4,0,(COLUMN('Data BH'!O$4)-COLUMN('Data BH'!$B$4))*7,500,1),0))</f>
        <v>162.134781</v>
      </c>
      <c r="P184" s="62">
        <v>98.229331999999999</v>
      </c>
      <c r="R184" s="60">
        <f t="shared" ca="1" si="32"/>
        <v>5.0447465250746948E-2</v>
      </c>
      <c r="S184" s="60">
        <f t="shared" ca="1" si="33"/>
        <v>-0.14369510527236573</v>
      </c>
      <c r="T184" s="60">
        <f t="shared" ca="1" si="34"/>
        <v>0.10030980111112009</v>
      </c>
      <c r="U184" s="60">
        <f t="shared" ca="1" si="35"/>
        <v>-0.132547986099674</v>
      </c>
      <c r="V184" s="60" t="str">
        <f t="shared" ca="1" si="36"/>
        <v/>
      </c>
      <c r="W184" s="60">
        <f t="shared" ca="1" si="37"/>
        <v>9.2593117769686817E-2</v>
      </c>
      <c r="X184" s="60">
        <f t="shared" ca="1" si="38"/>
        <v>-3.4786781870939421E-2</v>
      </c>
      <c r="Y184" s="60">
        <f t="shared" ca="1" si="39"/>
        <v>-0.18749966885647773</v>
      </c>
      <c r="Z184" s="60" t="str">
        <f t="shared" ca="1" si="40"/>
        <v/>
      </c>
      <c r="AA184" s="60">
        <f t="shared" ca="1" si="41"/>
        <v>-6.1403368421052651E-2</v>
      </c>
      <c r="AB184" s="60" t="str">
        <f t="shared" ca="1" si="42"/>
        <v/>
      </c>
      <c r="AC184" s="60">
        <f t="shared" ca="1" si="43"/>
        <v>1.5643580241893051E-3</v>
      </c>
      <c r="AD184" s="60" t="str">
        <f t="shared" ca="1" si="44"/>
        <v/>
      </c>
      <c r="AE184" s="60">
        <f t="shared" ca="1" si="45"/>
        <v>1.0551629239310842</v>
      </c>
      <c r="AF184" s="60">
        <f t="shared" si="46"/>
        <v>5.4520735262846287E-2</v>
      </c>
      <c r="AG184" s="61">
        <v>6.0999999999999999E-2</v>
      </c>
    </row>
    <row r="185" spans="1:33" ht="16" hidden="1" outlineLevel="1" x14ac:dyDescent="0.2">
      <c r="A185" s="74">
        <v>36526</v>
      </c>
      <c r="B185" s="62">
        <f ca="1">INDEX(OFFSET('Raw data BH'!$G$4,0,(COLUMN('Data BH'!B$4)-COLUMN('Data BH'!$B$4))*7,500,1),MATCH($A185,OFFSET('Raw data BH'!$B$4,0,(COLUMN('Data BH'!B$4)-COLUMN('Data BH'!$B$4))*7,500,1),0))</f>
        <v>0.79656099999999996</v>
      </c>
      <c r="C185" s="62">
        <f ca="1">INDEX(OFFSET('Raw data BH'!$G$4,0,(COLUMN('Data BH'!C$4)-COLUMN('Data BH'!$B$4))*7,500,1),MATCH($A185,OFFSET('Raw data BH'!$B$4,0,(COLUMN('Data BH'!C$4)-COLUMN('Data BH'!$B$4))*7,500,1),0))</f>
        <v>13.893577000000001</v>
      </c>
      <c r="D185" s="62">
        <f ca="1">INDEX(OFFSET('Raw data BH'!$G$4,0,(COLUMN('Data BH'!D$4)-COLUMN('Data BH'!$B$4))*7,500,1),MATCH($A185,OFFSET('Raw data BH'!$B$4,0,(COLUMN('Data BH'!D$4)-COLUMN('Data BH'!$B$4))*7,500,1),0))</f>
        <v>35.696700999999997</v>
      </c>
      <c r="E185" s="62">
        <f ca="1">INDEX(OFFSET('Raw data BH'!$G$4,0,(COLUMN('Data BH'!E$4)-COLUMN('Data BH'!$B$4))*7,500,1),MATCH($A185,OFFSET('Raw data BH'!$B$4,0,(COLUMN('Data BH'!E$4)-COLUMN('Data BH'!$B$4))*7,500,1),0))</f>
        <v>15.985725</v>
      </c>
      <c r="F185" s="62" t="e">
        <f ca="1">INDEX(OFFSET('Raw data BH'!$G$4,0,(COLUMN('Data BH'!F$4)-COLUMN('Data BH'!$B$4))*7,500,1),MATCH($A185,OFFSET('Raw data BH'!$B$4,0,(COLUMN('Data BH'!F$4)-COLUMN('Data BH'!$B$4))*7,500,1),0))</f>
        <v>#N/A</v>
      </c>
      <c r="G185" s="62">
        <f ca="1">INDEX(OFFSET('Raw data BH'!$G$4,0,(COLUMN('Data BH'!G$4)-COLUMN('Data BH'!$B$4))*7,500,1),MATCH($A185,OFFSET('Raw data BH'!$B$4,0,(COLUMN('Data BH'!G$4)-COLUMN('Data BH'!$B$4))*7,500,1),0))</f>
        <v>7.6251910000000001</v>
      </c>
      <c r="H185" s="62">
        <f ca="1">INDEX(OFFSET('Raw data BH'!$G$4,0,(COLUMN('Data BH'!H$4)-COLUMN('Data BH'!$B$4))*7,500,1),MATCH($A185,OFFSET('Raw data BH'!$B$4,0,(COLUMN('Data BH'!H$4)-COLUMN('Data BH'!$B$4))*7,500,1),0))</f>
        <v>21.023828999999999</v>
      </c>
      <c r="I185" s="62">
        <f ca="1">INDEX(OFFSET('Raw data BH'!$G$4,0,(COLUMN('Data BH'!I$4)-COLUMN('Data BH'!$B$4))*7,500,1),MATCH($A185,OFFSET('Raw data BH'!$B$4,0,(COLUMN('Data BH'!I$4)-COLUMN('Data BH'!$B$4))*7,500,1),0))</f>
        <v>12.226894</v>
      </c>
      <c r="J185" s="62" t="e">
        <f ca="1">INDEX(OFFSET('Raw data BH'!$G$4,0,(COLUMN('Data BH'!J$4)-COLUMN('Data BH'!$B$4))*7,500,1),MATCH($A185,OFFSET('Raw data BH'!$B$4,0,(COLUMN('Data BH'!J$4)-COLUMN('Data BH'!$B$4))*7,500,1),0))</f>
        <v>#N/A</v>
      </c>
      <c r="K185" s="62">
        <f ca="1">INDEX(OFFSET('Raw data BH'!$G$4,0,(COLUMN('Data BH'!K$4)-COLUMN('Data BH'!$B$4))*7,500,1),MATCH($A185,OFFSET('Raw data BH'!$B$4,0,(COLUMN('Data BH'!K$4)-COLUMN('Data BH'!$B$4))*7,500,1),0))</f>
        <v>1.5416669999999999</v>
      </c>
      <c r="L185" s="62" t="e">
        <f ca="1">INDEX(OFFSET('Raw data BH'!$G$4,0,(COLUMN('Data BH'!L$4)-COLUMN('Data BH'!$B$4))*7,500,1),MATCH($A185,OFFSET('Raw data BH'!$B$4,0,(COLUMN('Data BH'!L$4)-COLUMN('Data BH'!$B$4))*7,500,1),0))</f>
        <v>#N/A</v>
      </c>
      <c r="M185" s="62">
        <f ca="1">INDEX(OFFSET('Raw data BH'!$G$4,0,(COLUMN('Data BH'!M$4)-COLUMN('Data BH'!$B$4))*7,500,1),MATCH($A185,OFFSET('Raw data BH'!$B$4,0,(COLUMN('Data BH'!M$4)-COLUMN('Data BH'!$B$4))*7,500,1),0))</f>
        <v>26.957816999999999</v>
      </c>
      <c r="N185" s="62" t="e">
        <f ca="1">INDEX(OFFSET('Raw data BH'!$G$4,0,(COLUMN('Data BH'!N$4)-COLUMN('Data BH'!$B$4))*7,500,1),MATCH($A185,OFFSET('Raw data BH'!$B$4,0,(COLUMN('Data BH'!N$4)-COLUMN('Data BH'!$B$4))*7,500,1),0))</f>
        <v>#N/A</v>
      </c>
      <c r="O185" s="62">
        <f ca="1">INDEX(OFFSET('Raw data BH'!$G$4,0,(COLUMN('Data BH'!O$4)-COLUMN('Data BH'!$B$4))*7,500,1),MATCH($A185,OFFSET('Raw data BH'!$B$4,0,(COLUMN('Data BH'!O$4)-COLUMN('Data BH'!$B$4))*7,500,1),0))</f>
        <v>137.031769</v>
      </c>
      <c r="P185" s="62">
        <v>93.567856000000006</v>
      </c>
      <c r="R185" s="60">
        <f t="shared" ca="1" si="32"/>
        <v>9.1174667200428772E-3</v>
      </c>
      <c r="S185" s="60">
        <f t="shared" ca="1" si="33"/>
        <v>-2.6564786594070355E-2</v>
      </c>
      <c r="T185" s="60">
        <f t="shared" ca="1" si="34"/>
        <v>-9.0222565299393764E-3</v>
      </c>
      <c r="U185" s="60">
        <f t="shared" ca="1" si="35"/>
        <v>-1.3948799585685956E-2</v>
      </c>
      <c r="V185" s="60" t="str">
        <f t="shared" ca="1" si="36"/>
        <v/>
      </c>
      <c r="W185" s="60">
        <f t="shared" ca="1" si="37"/>
        <v>-0.14689238862469634</v>
      </c>
      <c r="X185" s="60">
        <f t="shared" ca="1" si="38"/>
        <v>6.0914874990296575E-3</v>
      </c>
      <c r="Y185" s="60">
        <f t="shared" ca="1" si="39"/>
        <v>0.13901857612221136</v>
      </c>
      <c r="Z185" s="60" t="str">
        <f t="shared" ca="1" si="40"/>
        <v/>
      </c>
      <c r="AA185" s="60">
        <f t="shared" ca="1" si="41"/>
        <v>-0.30841116883571307</v>
      </c>
      <c r="AB185" s="60" t="str">
        <f t="shared" ca="1" si="42"/>
        <v/>
      </c>
      <c r="AC185" s="60">
        <f t="shared" ca="1" si="43"/>
        <v>1.5625664015277207E-2</v>
      </c>
      <c r="AD185" s="60" t="str">
        <f t="shared" ca="1" si="44"/>
        <v/>
      </c>
      <c r="AE185" s="60">
        <f t="shared" ca="1" si="45"/>
        <v>-0.1548280501270114</v>
      </c>
      <c r="AF185" s="60">
        <f t="shared" si="46"/>
        <v>-4.7455031049177809E-2</v>
      </c>
      <c r="AG185" s="61">
        <v>6.4399999999999999E-2</v>
      </c>
    </row>
    <row r="186" spans="1:33" ht="16" hidden="1" outlineLevel="1" x14ac:dyDescent="0.2">
      <c r="A186" s="74">
        <v>36557</v>
      </c>
      <c r="B186" s="62">
        <f ca="1">INDEX(OFFSET('Raw data BH'!$G$4,0,(COLUMN('Data BH'!B$4)-COLUMN('Data BH'!$B$4))*7,500,1),MATCH($A186,OFFSET('Raw data BH'!$B$4,0,(COLUMN('Data BH'!B$4)-COLUMN('Data BH'!$B$4))*7,500,1),0))</f>
        <v>0.88005699999999998</v>
      </c>
      <c r="C186" s="62">
        <f ca="1">INDEX(OFFSET('Raw data BH'!$G$4,0,(COLUMN('Data BH'!C$4)-COLUMN('Data BH'!$B$4))*7,500,1),MATCH($A186,OFFSET('Raw data BH'!$B$4,0,(COLUMN('Data BH'!C$4)-COLUMN('Data BH'!$B$4))*7,500,1),0))</f>
        <v>13.194421</v>
      </c>
      <c r="D186" s="62">
        <f ca="1">INDEX(OFFSET('Raw data BH'!$G$4,0,(COLUMN('Data BH'!D$4)-COLUMN('Data BH'!$B$4))*7,500,1),MATCH($A186,OFFSET('Raw data BH'!$B$4,0,(COLUMN('Data BH'!D$4)-COLUMN('Data BH'!$B$4))*7,500,1),0))</f>
        <v>29.117972999999999</v>
      </c>
      <c r="E186" s="62">
        <f ca="1">INDEX(OFFSET('Raw data BH'!$G$4,0,(COLUMN('Data BH'!E$4)-COLUMN('Data BH'!$B$4))*7,500,1),MATCH($A186,OFFSET('Raw data BH'!$B$4,0,(COLUMN('Data BH'!E$4)-COLUMN('Data BH'!$B$4))*7,500,1),0))</f>
        <v>13.53307</v>
      </c>
      <c r="F186" s="62" t="e">
        <f ca="1">INDEX(OFFSET('Raw data BH'!$G$4,0,(COLUMN('Data BH'!F$4)-COLUMN('Data BH'!$B$4))*7,500,1),MATCH($A186,OFFSET('Raw data BH'!$B$4,0,(COLUMN('Data BH'!F$4)-COLUMN('Data BH'!$B$4))*7,500,1),0))</f>
        <v>#N/A</v>
      </c>
      <c r="G186" s="62">
        <f ca="1">INDEX(OFFSET('Raw data BH'!$G$4,0,(COLUMN('Data BH'!G$4)-COLUMN('Data BH'!$B$4))*7,500,1),MATCH($A186,OFFSET('Raw data BH'!$B$4,0,(COLUMN('Data BH'!G$4)-COLUMN('Data BH'!$B$4))*7,500,1),0))</f>
        <v>7.9281750000000004</v>
      </c>
      <c r="H186" s="62">
        <f ca="1">INDEX(OFFSET('Raw data BH'!$G$4,0,(COLUMN('Data BH'!H$4)-COLUMN('Data BH'!$B$4))*7,500,1),MATCH($A186,OFFSET('Raw data BH'!$B$4,0,(COLUMN('Data BH'!H$4)-COLUMN('Data BH'!$B$4))*7,500,1),0))</f>
        <v>16.718554000000001</v>
      </c>
      <c r="I186" s="62">
        <f ca="1">INDEX(OFFSET('Raw data BH'!$G$4,0,(COLUMN('Data BH'!I$4)-COLUMN('Data BH'!$B$4))*7,500,1),MATCH($A186,OFFSET('Raw data BH'!$B$4,0,(COLUMN('Data BH'!I$4)-COLUMN('Data BH'!$B$4))*7,500,1),0))</f>
        <v>9.1221589999999999</v>
      </c>
      <c r="J186" s="62" t="e">
        <f ca="1">INDEX(OFFSET('Raw data BH'!$G$4,0,(COLUMN('Data BH'!J$4)-COLUMN('Data BH'!$B$4))*7,500,1),MATCH($A186,OFFSET('Raw data BH'!$B$4,0,(COLUMN('Data BH'!J$4)-COLUMN('Data BH'!$B$4))*7,500,1),0))</f>
        <v>#N/A</v>
      </c>
      <c r="K186" s="62">
        <f ca="1">INDEX(OFFSET('Raw data BH'!$G$4,0,(COLUMN('Data BH'!K$4)-COLUMN('Data BH'!$B$4))*7,500,1),MATCH($A186,OFFSET('Raw data BH'!$B$4,0,(COLUMN('Data BH'!K$4)-COLUMN('Data BH'!$B$4))*7,500,1),0))</f>
        <v>1</v>
      </c>
      <c r="L186" s="62" t="e">
        <f ca="1">INDEX(OFFSET('Raw data BH'!$G$4,0,(COLUMN('Data BH'!L$4)-COLUMN('Data BH'!$B$4))*7,500,1),MATCH($A186,OFFSET('Raw data BH'!$B$4,0,(COLUMN('Data BH'!L$4)-COLUMN('Data BH'!$B$4))*7,500,1),0))</f>
        <v>#N/A</v>
      </c>
      <c r="M186" s="62">
        <f ca="1">INDEX(OFFSET('Raw data BH'!$G$4,0,(COLUMN('Data BH'!M$4)-COLUMN('Data BH'!$B$4))*7,500,1),MATCH($A186,OFFSET('Raw data BH'!$B$4,0,(COLUMN('Data BH'!M$4)-COLUMN('Data BH'!$B$4))*7,500,1),0))</f>
        <v>22.158794</v>
      </c>
      <c r="N186" s="62" t="e">
        <f ca="1">INDEX(OFFSET('Raw data BH'!$G$4,0,(COLUMN('Data BH'!N$4)-COLUMN('Data BH'!$B$4))*7,500,1),MATCH($A186,OFFSET('Raw data BH'!$B$4,0,(COLUMN('Data BH'!N$4)-COLUMN('Data BH'!$B$4))*7,500,1),0))</f>
        <v>#N/A</v>
      </c>
      <c r="O186" s="62">
        <f ca="1">INDEX(OFFSET('Raw data BH'!$G$4,0,(COLUMN('Data BH'!O$4)-COLUMN('Data BH'!$B$4))*7,500,1),MATCH($A186,OFFSET('Raw data BH'!$B$4,0,(COLUMN('Data BH'!O$4)-COLUMN('Data BH'!$B$4))*7,500,1),0))</f>
        <v>214.83523600000001</v>
      </c>
      <c r="P186" s="62">
        <v>92.143196000000003</v>
      </c>
      <c r="R186" s="60">
        <f t="shared" ca="1" si="32"/>
        <v>0.10482059754369089</v>
      </c>
      <c r="S186" s="60">
        <f t="shared" ca="1" si="33"/>
        <v>-5.0322246027786788E-2</v>
      </c>
      <c r="T186" s="60">
        <f t="shared" ca="1" si="34"/>
        <v>-0.18429512575966045</v>
      </c>
      <c r="U186" s="60">
        <f t="shared" ca="1" si="35"/>
        <v>-0.15342782388662379</v>
      </c>
      <c r="V186" s="60" t="str">
        <f t="shared" ca="1" si="36"/>
        <v/>
      </c>
      <c r="W186" s="60">
        <f t="shared" ca="1" si="37"/>
        <v>3.9734611237934869E-2</v>
      </c>
      <c r="X186" s="60">
        <f t="shared" ca="1" si="38"/>
        <v>-0.20478072762102462</v>
      </c>
      <c r="Y186" s="60">
        <f t="shared" ca="1" si="39"/>
        <v>-0.2539267127039786</v>
      </c>
      <c r="Z186" s="60" t="str">
        <f t="shared" ca="1" si="40"/>
        <v/>
      </c>
      <c r="AA186" s="60">
        <f t="shared" ca="1" si="41"/>
        <v>-0.35135149159967749</v>
      </c>
      <c r="AB186" s="60" t="str">
        <f t="shared" ca="1" si="42"/>
        <v/>
      </c>
      <c r="AC186" s="60">
        <f t="shared" ca="1" si="43"/>
        <v>-0.17801971873316003</v>
      </c>
      <c r="AD186" s="60" t="str">
        <f t="shared" ca="1" si="44"/>
        <v/>
      </c>
      <c r="AE186" s="60">
        <f t="shared" ca="1" si="45"/>
        <v>0.56777685618288998</v>
      </c>
      <c r="AF186" s="60">
        <f t="shared" si="46"/>
        <v>-1.5225955375102407E-2</v>
      </c>
      <c r="AG186" s="61">
        <v>6.6100000000000006E-2</v>
      </c>
    </row>
    <row r="187" spans="1:33" ht="16" hidden="1" outlineLevel="1" x14ac:dyDescent="0.2">
      <c r="A187" s="74">
        <v>36586</v>
      </c>
      <c r="B187" s="62">
        <f ca="1">INDEX(OFFSET('Raw data BH'!$G$4,0,(COLUMN('Data BH'!B$4)-COLUMN('Data BH'!$B$4))*7,500,1),MATCH($A187,OFFSET('Raw data BH'!$B$4,0,(COLUMN('Data BH'!B$4)-COLUMN('Data BH'!$B$4))*7,500,1),0))</f>
        <v>1.042729</v>
      </c>
      <c r="C187" s="62">
        <f ca="1">INDEX(OFFSET('Raw data BH'!$G$4,0,(COLUMN('Data BH'!C$4)-COLUMN('Data BH'!$B$4))*7,500,1),MATCH($A187,OFFSET('Raw data BH'!$B$4,0,(COLUMN('Data BH'!C$4)-COLUMN('Data BH'!$B$4))*7,500,1),0))</f>
        <v>15.040918</v>
      </c>
      <c r="D187" s="62">
        <f ca="1">INDEX(OFFSET('Raw data BH'!$G$4,0,(COLUMN('Data BH'!D$4)-COLUMN('Data BH'!$B$4))*7,500,1),MATCH($A187,OFFSET('Raw data BH'!$B$4,0,(COLUMN('Data BH'!D$4)-COLUMN('Data BH'!$B$4))*7,500,1),0))</f>
        <v>32.318634000000003</v>
      </c>
      <c r="E187" s="62">
        <f ca="1">INDEX(OFFSET('Raw data BH'!$G$4,0,(COLUMN('Data BH'!E$4)-COLUMN('Data BH'!$B$4))*7,500,1),MATCH($A187,OFFSET('Raw data BH'!$B$4,0,(COLUMN('Data BH'!E$4)-COLUMN('Data BH'!$B$4))*7,500,1),0))</f>
        <v>13.063415000000001</v>
      </c>
      <c r="F187" s="62" t="e">
        <f ca="1">INDEX(OFFSET('Raw data BH'!$G$4,0,(COLUMN('Data BH'!F$4)-COLUMN('Data BH'!$B$4))*7,500,1),MATCH($A187,OFFSET('Raw data BH'!$B$4,0,(COLUMN('Data BH'!F$4)-COLUMN('Data BH'!$B$4))*7,500,1),0))</f>
        <v>#N/A</v>
      </c>
      <c r="G187" s="62">
        <f ca="1">INDEX(OFFSET('Raw data BH'!$G$4,0,(COLUMN('Data BH'!G$4)-COLUMN('Data BH'!$B$4))*7,500,1),MATCH($A187,OFFSET('Raw data BH'!$B$4,0,(COLUMN('Data BH'!G$4)-COLUMN('Data BH'!$B$4))*7,500,1),0))</f>
        <v>8.6856390000000001</v>
      </c>
      <c r="H187" s="62">
        <f ca="1">INDEX(OFFSET('Raw data BH'!$G$4,0,(COLUMN('Data BH'!H$4)-COLUMN('Data BH'!$B$4))*7,500,1),MATCH($A187,OFFSET('Raw data BH'!$B$4,0,(COLUMN('Data BH'!H$4)-COLUMN('Data BH'!$B$4))*7,500,1),0))</f>
        <v>20.882175</v>
      </c>
      <c r="I187" s="62">
        <f ca="1">INDEX(OFFSET('Raw data BH'!$G$4,0,(COLUMN('Data BH'!I$4)-COLUMN('Data BH'!$B$4))*7,500,1),MATCH($A187,OFFSET('Raw data BH'!$B$4,0,(COLUMN('Data BH'!I$4)-COLUMN('Data BH'!$B$4))*7,500,1),0))</f>
        <v>11.746776000000001</v>
      </c>
      <c r="J187" s="62" t="e">
        <f ca="1">INDEX(OFFSET('Raw data BH'!$G$4,0,(COLUMN('Data BH'!J$4)-COLUMN('Data BH'!$B$4))*7,500,1),MATCH($A187,OFFSET('Raw data BH'!$B$4,0,(COLUMN('Data BH'!J$4)-COLUMN('Data BH'!$B$4))*7,500,1),0))</f>
        <v>#N/A</v>
      </c>
      <c r="K187" s="62">
        <f ca="1">INDEX(OFFSET('Raw data BH'!$G$4,0,(COLUMN('Data BH'!K$4)-COLUMN('Data BH'!$B$4))*7,500,1),MATCH($A187,OFFSET('Raw data BH'!$B$4,0,(COLUMN('Data BH'!K$4)-COLUMN('Data BH'!$B$4))*7,500,1),0))</f>
        <v>1.0416669999999999</v>
      </c>
      <c r="L187" s="62" t="e">
        <f ca="1">INDEX(OFFSET('Raw data BH'!$G$4,0,(COLUMN('Data BH'!L$4)-COLUMN('Data BH'!$B$4))*7,500,1),MATCH($A187,OFFSET('Raw data BH'!$B$4,0,(COLUMN('Data BH'!L$4)-COLUMN('Data BH'!$B$4))*7,500,1),0))</f>
        <v>#N/A</v>
      </c>
      <c r="M187" s="62">
        <f ca="1">INDEX(OFFSET('Raw data BH'!$G$4,0,(COLUMN('Data BH'!M$4)-COLUMN('Data BH'!$B$4))*7,500,1),MATCH($A187,OFFSET('Raw data BH'!$B$4,0,(COLUMN('Data BH'!M$4)-COLUMN('Data BH'!$B$4))*7,500,1),0))</f>
        <v>27.698485999999999</v>
      </c>
      <c r="N187" s="62" t="e">
        <f ca="1">INDEX(OFFSET('Raw data BH'!$G$4,0,(COLUMN('Data BH'!N$4)-COLUMN('Data BH'!$B$4))*7,500,1),MATCH($A187,OFFSET('Raw data BH'!$B$4,0,(COLUMN('Data BH'!N$4)-COLUMN('Data BH'!$B$4))*7,500,1),0))</f>
        <v>#N/A</v>
      </c>
      <c r="O187" s="62">
        <f ca="1">INDEX(OFFSET('Raw data BH'!$G$4,0,(COLUMN('Data BH'!O$4)-COLUMN('Data BH'!$B$4))*7,500,1),MATCH($A187,OFFSET('Raw data BH'!$B$4,0,(COLUMN('Data BH'!O$4)-COLUMN('Data BH'!$B$4))*7,500,1),0))</f>
        <v>126.94808999999999</v>
      </c>
      <c r="P187" s="62">
        <v>100.816948</v>
      </c>
      <c r="R187" s="60">
        <f t="shared" ca="1" si="32"/>
        <v>0.18484257269699578</v>
      </c>
      <c r="S187" s="60">
        <f t="shared" ca="1" si="33"/>
        <v>0.13994528445014742</v>
      </c>
      <c r="T187" s="60">
        <f t="shared" ca="1" si="34"/>
        <v>0.10992046046611836</v>
      </c>
      <c r="U187" s="60">
        <f t="shared" ca="1" si="35"/>
        <v>-3.4704246708248676E-2</v>
      </c>
      <c r="V187" s="60" t="str">
        <f t="shared" ca="1" si="36"/>
        <v/>
      </c>
      <c r="W187" s="60">
        <f t="shared" ca="1" si="37"/>
        <v>9.5540777038851887E-2</v>
      </c>
      <c r="X187" s="60">
        <f t="shared" ca="1" si="38"/>
        <v>0.24904193269346142</v>
      </c>
      <c r="Y187" s="60">
        <f t="shared" ca="1" si="39"/>
        <v>0.28771883936686482</v>
      </c>
      <c r="Z187" s="60" t="str">
        <f t="shared" ca="1" si="40"/>
        <v/>
      </c>
      <c r="AA187" s="60">
        <f t="shared" ca="1" si="41"/>
        <v>4.1666999999999899E-2</v>
      </c>
      <c r="AB187" s="60" t="str">
        <f t="shared" ca="1" si="42"/>
        <v/>
      </c>
      <c r="AC187" s="60">
        <f t="shared" ca="1" si="43"/>
        <v>0.24999970666273619</v>
      </c>
      <c r="AD187" s="60" t="str">
        <f t="shared" ca="1" si="44"/>
        <v/>
      </c>
      <c r="AE187" s="60">
        <f t="shared" ca="1" si="45"/>
        <v>-0.4090909277098288</v>
      </c>
      <c r="AF187" s="60">
        <f t="shared" si="46"/>
        <v>9.4133396458269125E-2</v>
      </c>
      <c r="AG187" s="61">
        <v>6.5299999999999997E-2</v>
      </c>
    </row>
    <row r="188" spans="1:33" ht="16" hidden="1" outlineLevel="1" x14ac:dyDescent="0.2">
      <c r="A188" s="74">
        <v>36617</v>
      </c>
      <c r="B188" s="62">
        <f ca="1">INDEX(OFFSET('Raw data BH'!$G$4,0,(COLUMN('Data BH'!B$4)-COLUMN('Data BH'!$B$4))*7,500,1),MATCH($A188,OFFSET('Raw data BH'!$B$4,0,(COLUMN('Data BH'!B$4)-COLUMN('Data BH'!$B$4))*7,500,1),0))</f>
        <v>0.952515</v>
      </c>
      <c r="C188" s="62">
        <f ca="1">INDEX(OFFSET('Raw data BH'!$G$4,0,(COLUMN('Data BH'!C$4)-COLUMN('Data BH'!$B$4))*7,500,1),MATCH($A188,OFFSET('Raw data BH'!$B$4,0,(COLUMN('Data BH'!C$4)-COLUMN('Data BH'!$B$4))*7,500,1),0))</f>
        <v>14.209369000000001</v>
      </c>
      <c r="D188" s="62">
        <f ca="1">INDEX(OFFSET('Raw data BH'!$G$4,0,(COLUMN('Data BH'!D$4)-COLUMN('Data BH'!$B$4))*7,500,1),MATCH($A188,OFFSET('Raw data BH'!$B$4,0,(COLUMN('Data BH'!D$4)-COLUMN('Data BH'!$B$4))*7,500,1),0))</f>
        <v>32.440716000000002</v>
      </c>
      <c r="E188" s="62">
        <f ca="1">INDEX(OFFSET('Raw data BH'!$G$4,0,(COLUMN('Data BH'!E$4)-COLUMN('Data BH'!$B$4))*7,500,1),MATCH($A188,OFFSET('Raw data BH'!$B$4,0,(COLUMN('Data BH'!E$4)-COLUMN('Data BH'!$B$4))*7,500,1),0))</f>
        <v>13.199707</v>
      </c>
      <c r="F188" s="62" t="e">
        <f ca="1">INDEX(OFFSET('Raw data BH'!$G$4,0,(COLUMN('Data BH'!F$4)-COLUMN('Data BH'!$B$4))*7,500,1),MATCH($A188,OFFSET('Raw data BH'!$B$4,0,(COLUMN('Data BH'!F$4)-COLUMN('Data BH'!$B$4))*7,500,1),0))</f>
        <v>#N/A</v>
      </c>
      <c r="G188" s="62">
        <f ca="1">INDEX(OFFSET('Raw data BH'!$G$4,0,(COLUMN('Data BH'!G$4)-COLUMN('Data BH'!$B$4))*7,500,1),MATCH($A188,OFFSET('Raw data BH'!$B$4,0,(COLUMN('Data BH'!G$4)-COLUMN('Data BH'!$B$4))*7,500,1),0))</f>
        <v>9.1401299999999992</v>
      </c>
      <c r="H188" s="62">
        <f ca="1">INDEX(OFFSET('Raw data BH'!$G$4,0,(COLUMN('Data BH'!H$4)-COLUMN('Data BH'!$B$4))*7,500,1),MATCH($A188,OFFSET('Raw data BH'!$B$4,0,(COLUMN('Data BH'!H$4)-COLUMN('Data BH'!$B$4))*7,500,1),0))</f>
        <v>20.497847</v>
      </c>
      <c r="I188" s="62">
        <f ca="1">INDEX(OFFSET('Raw data BH'!$G$4,0,(COLUMN('Data BH'!I$4)-COLUMN('Data BH'!$B$4))*7,500,1),MATCH($A188,OFFSET('Raw data BH'!$B$4,0,(COLUMN('Data BH'!I$4)-COLUMN('Data BH'!$B$4))*7,500,1),0))</f>
        <v>12.829198999999999</v>
      </c>
      <c r="J188" s="62" t="e">
        <f ca="1">INDEX(OFFSET('Raw data BH'!$G$4,0,(COLUMN('Data BH'!J$4)-COLUMN('Data BH'!$B$4))*7,500,1),MATCH($A188,OFFSET('Raw data BH'!$B$4,0,(COLUMN('Data BH'!J$4)-COLUMN('Data BH'!$B$4))*7,500,1),0))</f>
        <v>#N/A</v>
      </c>
      <c r="K188" s="62">
        <f ca="1">INDEX(OFFSET('Raw data BH'!$G$4,0,(COLUMN('Data BH'!K$4)-COLUMN('Data BH'!$B$4))*7,500,1),MATCH($A188,OFFSET('Raw data BH'!$B$4,0,(COLUMN('Data BH'!K$4)-COLUMN('Data BH'!$B$4))*7,500,1),0))</f>
        <v>0.9583330000000001</v>
      </c>
      <c r="L188" s="62" t="e">
        <f ca="1">INDEX(OFFSET('Raw data BH'!$G$4,0,(COLUMN('Data BH'!L$4)-COLUMN('Data BH'!$B$4))*7,500,1),MATCH($A188,OFFSET('Raw data BH'!$B$4,0,(COLUMN('Data BH'!L$4)-COLUMN('Data BH'!$B$4))*7,500,1),0))</f>
        <v>#N/A</v>
      </c>
      <c r="M188" s="62">
        <f ca="1">INDEX(OFFSET('Raw data BH'!$G$4,0,(COLUMN('Data BH'!M$4)-COLUMN('Data BH'!$B$4))*7,500,1),MATCH($A188,OFFSET('Raw data BH'!$B$4,0,(COLUMN('Data BH'!M$4)-COLUMN('Data BH'!$B$4))*7,500,1),0))</f>
        <v>27.365295</v>
      </c>
      <c r="N188" s="62" t="e">
        <f ca="1">INDEX(OFFSET('Raw data BH'!$G$4,0,(COLUMN('Data BH'!N$4)-COLUMN('Data BH'!$B$4))*7,500,1),MATCH($A188,OFFSET('Raw data BH'!$B$4,0,(COLUMN('Data BH'!N$4)-COLUMN('Data BH'!$B$4))*7,500,1),0))</f>
        <v>#N/A</v>
      </c>
      <c r="O188" s="62">
        <f ca="1">INDEX(OFFSET('Raw data BH'!$G$4,0,(COLUMN('Data BH'!O$4)-COLUMN('Data BH'!$B$4))*7,500,1),MATCH($A188,OFFSET('Raw data BH'!$B$4,0,(COLUMN('Data BH'!O$4)-COLUMN('Data BH'!$B$4))*7,500,1),0))</f>
        <v>118.350433</v>
      </c>
      <c r="P188" s="62">
        <v>97.523444999999995</v>
      </c>
      <c r="R188" s="60">
        <f t="shared" ca="1" si="32"/>
        <v>-8.6517206292334836E-2</v>
      </c>
      <c r="S188" s="60">
        <f t="shared" ca="1" si="33"/>
        <v>-5.5285787742476833E-2</v>
      </c>
      <c r="T188" s="60">
        <f t="shared" ca="1" si="34"/>
        <v>3.7774492572921758E-3</v>
      </c>
      <c r="U188" s="60">
        <f t="shared" ca="1" si="35"/>
        <v>1.0433106503927148E-2</v>
      </c>
      <c r="V188" s="60" t="str">
        <f t="shared" ca="1" si="36"/>
        <v/>
      </c>
      <c r="W188" s="60">
        <f t="shared" ca="1" si="37"/>
        <v>5.2326720002984217E-2</v>
      </c>
      <c r="X188" s="60">
        <f t="shared" ca="1" si="38"/>
        <v>-1.8404596264517514E-2</v>
      </c>
      <c r="Y188" s="60">
        <f t="shared" ca="1" si="39"/>
        <v>9.2146389783886118E-2</v>
      </c>
      <c r="Z188" s="60" t="str">
        <f t="shared" ca="1" si="40"/>
        <v/>
      </c>
      <c r="AA188" s="60">
        <f t="shared" ca="1" si="41"/>
        <v>-8.0000614399803216E-2</v>
      </c>
      <c r="AB188" s="60" t="str">
        <f t="shared" ca="1" si="42"/>
        <v/>
      </c>
      <c r="AC188" s="60">
        <f t="shared" ca="1" si="43"/>
        <v>-1.2029213437875219E-2</v>
      </c>
      <c r="AD188" s="60" t="str">
        <f t="shared" ca="1" si="44"/>
        <v/>
      </c>
      <c r="AE188" s="60">
        <f t="shared" ca="1" si="45"/>
        <v>-6.7725768855600776E-2</v>
      </c>
      <c r="AF188" s="60">
        <f t="shared" si="46"/>
        <v>-3.2668148216508208E-2</v>
      </c>
      <c r="AG188" s="61">
        <v>6.4000000000000001E-2</v>
      </c>
    </row>
    <row r="189" spans="1:33" ht="16" hidden="1" outlineLevel="1" x14ac:dyDescent="0.2">
      <c r="A189" s="74">
        <v>36647</v>
      </c>
      <c r="B189" s="62">
        <f ca="1">INDEX(OFFSET('Raw data BH'!$G$4,0,(COLUMN('Data BH'!B$4)-COLUMN('Data BH'!$B$4))*7,500,1),MATCH($A189,OFFSET('Raw data BH'!$B$4,0,(COLUMN('Data BH'!B$4)-COLUMN('Data BH'!$B$4))*7,500,1),0))</f>
        <v>0.64492700000000003</v>
      </c>
      <c r="C189" s="62">
        <f ca="1">INDEX(OFFSET('Raw data BH'!$G$4,0,(COLUMN('Data BH'!C$4)-COLUMN('Data BH'!$B$4))*7,500,1),MATCH($A189,OFFSET('Raw data BH'!$B$4,0,(COLUMN('Data BH'!C$4)-COLUMN('Data BH'!$B$4))*7,500,1),0))</f>
        <v>16.076167999999999</v>
      </c>
      <c r="D189" s="62">
        <f ca="1">INDEX(OFFSET('Raw data BH'!$G$4,0,(COLUMN('Data BH'!D$4)-COLUMN('Data BH'!$B$4))*7,500,1),MATCH($A189,OFFSET('Raw data BH'!$B$4,0,(COLUMN('Data BH'!D$4)-COLUMN('Data BH'!$B$4))*7,500,1),0))</f>
        <v>35.213715000000001</v>
      </c>
      <c r="E189" s="62">
        <f ca="1">INDEX(OFFSET('Raw data BH'!$G$4,0,(COLUMN('Data BH'!E$4)-COLUMN('Data BH'!$B$4))*7,500,1),MATCH($A189,OFFSET('Raw data BH'!$B$4,0,(COLUMN('Data BH'!E$4)-COLUMN('Data BH'!$B$4))*7,500,1),0))</f>
        <v>14.910786999999999</v>
      </c>
      <c r="F189" s="62" t="e">
        <f ca="1">INDEX(OFFSET('Raw data BH'!$G$4,0,(COLUMN('Data BH'!F$4)-COLUMN('Data BH'!$B$4))*7,500,1),MATCH($A189,OFFSET('Raw data BH'!$B$4,0,(COLUMN('Data BH'!F$4)-COLUMN('Data BH'!$B$4))*7,500,1),0))</f>
        <v>#N/A</v>
      </c>
      <c r="G189" s="62">
        <f ca="1">INDEX(OFFSET('Raw data BH'!$G$4,0,(COLUMN('Data BH'!G$4)-COLUMN('Data BH'!$B$4))*7,500,1),MATCH($A189,OFFSET('Raw data BH'!$B$4,0,(COLUMN('Data BH'!G$4)-COLUMN('Data BH'!$B$4))*7,500,1),0))</f>
        <v>9.3421190000000003</v>
      </c>
      <c r="H189" s="62">
        <f ca="1">INDEX(OFFSET('Raw data BH'!$G$4,0,(COLUMN('Data BH'!H$4)-COLUMN('Data BH'!$B$4))*7,500,1),MATCH($A189,OFFSET('Raw data BH'!$B$4,0,(COLUMN('Data BH'!H$4)-COLUMN('Data BH'!$B$4))*7,500,1),0))</f>
        <v>18.174458000000001</v>
      </c>
      <c r="I189" s="62">
        <f ca="1">INDEX(OFFSET('Raw data BH'!$G$4,0,(COLUMN('Data BH'!I$4)-COLUMN('Data BH'!$B$4))*7,500,1),MATCH($A189,OFFSET('Raw data BH'!$B$4,0,(COLUMN('Data BH'!I$4)-COLUMN('Data BH'!$B$4))*7,500,1),0))</f>
        <v>13.183771</v>
      </c>
      <c r="J189" s="62" t="e">
        <f ca="1">INDEX(OFFSET('Raw data BH'!$G$4,0,(COLUMN('Data BH'!J$4)-COLUMN('Data BH'!$B$4))*7,500,1),MATCH($A189,OFFSET('Raw data BH'!$B$4,0,(COLUMN('Data BH'!J$4)-COLUMN('Data BH'!$B$4))*7,500,1),0))</f>
        <v>#N/A</v>
      </c>
      <c r="K189" s="62">
        <f ca="1">INDEX(OFFSET('Raw data BH'!$G$4,0,(COLUMN('Data BH'!K$4)-COLUMN('Data BH'!$B$4))*7,500,1),MATCH($A189,OFFSET('Raw data BH'!$B$4,0,(COLUMN('Data BH'!K$4)-COLUMN('Data BH'!$B$4))*7,500,1),0))</f>
        <v>1.3125</v>
      </c>
      <c r="L189" s="62" t="e">
        <f ca="1">INDEX(OFFSET('Raw data BH'!$G$4,0,(COLUMN('Data BH'!L$4)-COLUMN('Data BH'!$B$4))*7,500,1),MATCH($A189,OFFSET('Raw data BH'!$B$4,0,(COLUMN('Data BH'!L$4)-COLUMN('Data BH'!$B$4))*7,500,1),0))</f>
        <v>#N/A</v>
      </c>
      <c r="M189" s="62">
        <f ca="1">INDEX(OFFSET('Raw data BH'!$G$4,0,(COLUMN('Data BH'!M$4)-COLUMN('Data BH'!$B$4))*7,500,1),MATCH($A189,OFFSET('Raw data BH'!$B$4,0,(COLUMN('Data BH'!M$4)-COLUMN('Data BH'!$B$4))*7,500,1),0))</f>
        <v>31.382090000000002</v>
      </c>
      <c r="N189" s="62" t="e">
        <f ca="1">INDEX(OFFSET('Raw data BH'!$G$4,0,(COLUMN('Data BH'!N$4)-COLUMN('Data BH'!$B$4))*7,500,1),MATCH($A189,OFFSET('Raw data BH'!$B$4,0,(COLUMN('Data BH'!N$4)-COLUMN('Data BH'!$B$4))*7,500,1),0))</f>
        <v>#N/A</v>
      </c>
      <c r="O189" s="62">
        <f ca="1">INDEX(OFFSET('Raw data BH'!$G$4,0,(COLUMN('Data BH'!O$4)-COLUMN('Data BH'!$B$4))*7,500,1),MATCH($A189,OFFSET('Raw data BH'!$B$4,0,(COLUMN('Data BH'!O$4)-COLUMN('Data BH'!$B$4))*7,500,1),0))</f>
        <v>114.953835</v>
      </c>
      <c r="P189" s="62">
        <v>95.990143000000003</v>
      </c>
      <c r="R189" s="60">
        <f t="shared" ca="1" si="32"/>
        <v>-0.32292194873571545</v>
      </c>
      <c r="S189" s="60">
        <f t="shared" ca="1" si="33"/>
        <v>0.13137803656165148</v>
      </c>
      <c r="T189" s="60">
        <f t="shared" ca="1" si="34"/>
        <v>8.547897031619156E-2</v>
      </c>
      <c r="U189" s="60">
        <f t="shared" ca="1" si="35"/>
        <v>0.12963015012378687</v>
      </c>
      <c r="V189" s="60" t="str">
        <f t="shared" ca="1" si="36"/>
        <v/>
      </c>
      <c r="W189" s="60">
        <f t="shared" ca="1" si="37"/>
        <v>2.2099138633695725E-2</v>
      </c>
      <c r="X189" s="60">
        <f t="shared" ca="1" si="38"/>
        <v>-0.11334795308014534</v>
      </c>
      <c r="Y189" s="60">
        <f t="shared" ca="1" si="39"/>
        <v>2.7637890721003089E-2</v>
      </c>
      <c r="Z189" s="60" t="str">
        <f t="shared" ca="1" si="40"/>
        <v/>
      </c>
      <c r="AA189" s="60">
        <f t="shared" ca="1" si="41"/>
        <v>0.36956569376198023</v>
      </c>
      <c r="AB189" s="60" t="str">
        <f t="shared" ca="1" si="42"/>
        <v/>
      </c>
      <c r="AC189" s="60">
        <f t="shared" ca="1" si="43"/>
        <v>0.14678427548469708</v>
      </c>
      <c r="AD189" s="60" t="str">
        <f t="shared" ca="1" si="44"/>
        <v/>
      </c>
      <c r="AE189" s="60">
        <f t="shared" ca="1" si="45"/>
        <v>-2.8699497871714552E-2</v>
      </c>
      <c r="AF189" s="60">
        <f t="shared" si="46"/>
        <v>-1.5722393727990114E-2</v>
      </c>
      <c r="AG189" s="61">
        <v>6.8099999999999994E-2</v>
      </c>
    </row>
    <row r="190" spans="1:33" ht="16" hidden="1" outlineLevel="1" x14ac:dyDescent="0.2">
      <c r="A190" s="74">
        <v>36678</v>
      </c>
      <c r="B190" s="62">
        <f ca="1">INDEX(OFFSET('Raw data BH'!$G$4,0,(COLUMN('Data BH'!B$4)-COLUMN('Data BH'!$B$4))*7,500,1),MATCH($A190,OFFSET('Raw data BH'!$B$4,0,(COLUMN('Data BH'!B$4)-COLUMN('Data BH'!$B$4))*7,500,1),0))</f>
        <v>0.80423999999999995</v>
      </c>
      <c r="C190" s="62">
        <f ca="1">INDEX(OFFSET('Raw data BH'!$G$4,0,(COLUMN('Data BH'!C$4)-COLUMN('Data BH'!$B$4))*7,500,1),MATCH($A190,OFFSET('Raw data BH'!$B$4,0,(COLUMN('Data BH'!C$4)-COLUMN('Data BH'!$B$4))*7,500,1),0))</f>
        <v>12.583977000000001</v>
      </c>
      <c r="D190" s="62">
        <f ca="1">INDEX(OFFSET('Raw data BH'!$G$4,0,(COLUMN('Data BH'!D$4)-COLUMN('Data BH'!$B$4))*7,500,1),MATCH($A190,OFFSET('Raw data BH'!$B$4,0,(COLUMN('Data BH'!D$4)-COLUMN('Data BH'!$B$4))*7,500,1),0))</f>
        <v>33.991000999999997</v>
      </c>
      <c r="E190" s="62">
        <f ca="1">INDEX(OFFSET('Raw data BH'!$G$4,0,(COLUMN('Data BH'!E$4)-COLUMN('Data BH'!$B$4))*7,500,1),MATCH($A190,OFFSET('Raw data BH'!$B$4,0,(COLUMN('Data BH'!E$4)-COLUMN('Data BH'!$B$4))*7,500,1),0))</f>
        <v>16.045670999999999</v>
      </c>
      <c r="F190" s="62" t="e">
        <f ca="1">INDEX(OFFSET('Raw data BH'!$G$4,0,(COLUMN('Data BH'!F$4)-COLUMN('Data BH'!$B$4))*7,500,1),MATCH($A190,OFFSET('Raw data BH'!$B$4,0,(COLUMN('Data BH'!F$4)-COLUMN('Data BH'!$B$4))*7,500,1),0))</f>
        <v>#N/A</v>
      </c>
      <c r="G190" s="62">
        <f ca="1">INDEX(OFFSET('Raw data BH'!$G$4,0,(COLUMN('Data BH'!G$4)-COLUMN('Data BH'!$B$4))*7,500,1),MATCH($A190,OFFSET('Raw data BH'!$B$4,0,(COLUMN('Data BH'!G$4)-COLUMN('Data BH'!$B$4))*7,500,1),0))</f>
        <v>8.6856390000000001</v>
      </c>
      <c r="H190" s="62">
        <f ca="1">INDEX(OFFSET('Raw data BH'!$G$4,0,(COLUMN('Data BH'!H$4)-COLUMN('Data BH'!$B$4))*7,500,1),MATCH($A190,OFFSET('Raw data BH'!$B$4,0,(COLUMN('Data BH'!H$4)-COLUMN('Data BH'!$B$4))*7,500,1),0))</f>
        <v>17.465527999999999</v>
      </c>
      <c r="I190" s="62">
        <f ca="1">INDEX(OFFSET('Raw data BH'!$G$4,0,(COLUMN('Data BH'!I$4)-COLUMN('Data BH'!$B$4))*7,500,1),MATCH($A190,OFFSET('Raw data BH'!$B$4,0,(COLUMN('Data BH'!I$4)-COLUMN('Data BH'!$B$4))*7,500,1),0))</f>
        <v>10.862909</v>
      </c>
      <c r="J190" s="62" t="e">
        <f ca="1">INDEX(OFFSET('Raw data BH'!$G$4,0,(COLUMN('Data BH'!J$4)-COLUMN('Data BH'!$B$4))*7,500,1),MATCH($A190,OFFSET('Raw data BH'!$B$4,0,(COLUMN('Data BH'!J$4)-COLUMN('Data BH'!$B$4))*7,500,1),0))</f>
        <v>#N/A</v>
      </c>
      <c r="K190" s="62">
        <f ca="1">INDEX(OFFSET('Raw data BH'!$G$4,0,(COLUMN('Data BH'!K$4)-COLUMN('Data BH'!$B$4))*7,500,1),MATCH($A190,OFFSET('Raw data BH'!$B$4,0,(COLUMN('Data BH'!K$4)-COLUMN('Data BH'!$B$4))*7,500,1),0))</f>
        <v>2</v>
      </c>
      <c r="L190" s="62" t="e">
        <f ca="1">INDEX(OFFSET('Raw data BH'!$G$4,0,(COLUMN('Data BH'!L$4)-COLUMN('Data BH'!$B$4))*7,500,1),MATCH($A190,OFFSET('Raw data BH'!$B$4,0,(COLUMN('Data BH'!L$4)-COLUMN('Data BH'!$B$4))*7,500,1),0))</f>
        <v>#N/A</v>
      </c>
      <c r="M190" s="62">
        <f ca="1">INDEX(OFFSET('Raw data BH'!$G$4,0,(COLUMN('Data BH'!M$4)-COLUMN('Data BH'!$B$4))*7,500,1),MATCH($A190,OFFSET('Raw data BH'!$B$4,0,(COLUMN('Data BH'!M$4)-COLUMN('Data BH'!$B$4))*7,500,1),0))</f>
        <v>31.089586000000001</v>
      </c>
      <c r="N190" s="62" t="e">
        <f ca="1">INDEX(OFFSET('Raw data BH'!$G$4,0,(COLUMN('Data BH'!N$4)-COLUMN('Data BH'!$B$4))*7,500,1),MATCH($A190,OFFSET('Raw data BH'!$B$4,0,(COLUMN('Data BH'!N$4)-COLUMN('Data BH'!$B$4))*7,500,1),0))</f>
        <v>#N/A</v>
      </c>
      <c r="O190" s="62">
        <f ca="1">INDEX(OFFSET('Raw data BH'!$G$4,0,(COLUMN('Data BH'!O$4)-COLUMN('Data BH'!$B$4))*7,500,1),MATCH($A190,OFFSET('Raw data BH'!$B$4,0,(COLUMN('Data BH'!O$4)-COLUMN('Data BH'!$B$4))*7,500,1),0))</f>
        <v>149.875168</v>
      </c>
      <c r="P190" s="62">
        <v>97.649497999999994</v>
      </c>
      <c r="R190" s="60">
        <f t="shared" ca="1" si="32"/>
        <v>0.2470248570768474</v>
      </c>
      <c r="S190" s="60">
        <f t="shared" ca="1" si="33"/>
        <v>-0.21722782444174493</v>
      </c>
      <c r="T190" s="60">
        <f t="shared" ca="1" si="34"/>
        <v>-3.4722664166504491E-2</v>
      </c>
      <c r="U190" s="60">
        <f t="shared" ca="1" si="35"/>
        <v>7.6111609668892743E-2</v>
      </c>
      <c r="V190" s="60" t="str">
        <f t="shared" ca="1" si="36"/>
        <v/>
      </c>
      <c r="W190" s="60">
        <f t="shared" ca="1" si="37"/>
        <v>-7.027099526349434E-2</v>
      </c>
      <c r="X190" s="60">
        <f t="shared" ca="1" si="38"/>
        <v>-3.9006940399543222E-2</v>
      </c>
      <c r="Y190" s="60">
        <f t="shared" ca="1" si="39"/>
        <v>-0.17603931378965854</v>
      </c>
      <c r="Z190" s="60" t="str">
        <f t="shared" ca="1" si="40"/>
        <v/>
      </c>
      <c r="AA190" s="60">
        <f t="shared" ca="1" si="41"/>
        <v>0.52380952380952372</v>
      </c>
      <c r="AB190" s="60" t="str">
        <f t="shared" ca="1" si="42"/>
        <v/>
      </c>
      <c r="AC190" s="60">
        <f t="shared" ca="1" si="43"/>
        <v>-9.3207303911243544E-3</v>
      </c>
      <c r="AD190" s="60" t="str">
        <f t="shared" ca="1" si="44"/>
        <v/>
      </c>
      <c r="AE190" s="60">
        <f t="shared" ca="1" si="45"/>
        <v>0.30378571537000054</v>
      </c>
      <c r="AF190" s="60">
        <f t="shared" si="46"/>
        <v>1.7286722866950877E-2</v>
      </c>
      <c r="AG190" s="61">
        <v>6.480000000000001E-2</v>
      </c>
    </row>
    <row r="191" spans="1:33" ht="16" hidden="1" outlineLevel="1" x14ac:dyDescent="0.2">
      <c r="A191" s="74">
        <v>36708</v>
      </c>
      <c r="B191" s="62">
        <f ca="1">INDEX(OFFSET('Raw data BH'!$G$4,0,(COLUMN('Data BH'!B$4)-COLUMN('Data BH'!$B$4))*7,500,1),MATCH($A191,OFFSET('Raw data BH'!$B$4,0,(COLUMN('Data BH'!B$4)-COLUMN('Data BH'!$B$4))*7,500,1),0))</f>
        <v>0.78024700000000002</v>
      </c>
      <c r="C191" s="62">
        <f ca="1">INDEX(OFFSET('Raw data BH'!$G$4,0,(COLUMN('Data BH'!C$4)-COLUMN('Data BH'!$B$4))*7,500,1),MATCH($A191,OFFSET('Raw data BH'!$B$4,0,(COLUMN('Data BH'!C$4)-COLUMN('Data BH'!$B$4))*7,500,1),0))</f>
        <v>13.864326</v>
      </c>
      <c r="D191" s="62">
        <f ca="1">INDEX(OFFSET('Raw data BH'!$G$4,0,(COLUMN('Data BH'!D$4)-COLUMN('Data BH'!$B$4))*7,500,1),MATCH($A191,OFFSET('Raw data BH'!$B$4,0,(COLUMN('Data BH'!D$4)-COLUMN('Data BH'!$B$4))*7,500,1),0))</f>
        <v>36.966244000000003</v>
      </c>
      <c r="E191" s="62">
        <f ca="1">INDEX(OFFSET('Raw data BH'!$G$4,0,(COLUMN('Data BH'!E$4)-COLUMN('Data BH'!$B$4))*7,500,1),MATCH($A191,OFFSET('Raw data BH'!$B$4,0,(COLUMN('Data BH'!E$4)-COLUMN('Data BH'!$B$4))*7,500,1),0))</f>
        <v>17.183696999999999</v>
      </c>
      <c r="F191" s="62" t="e">
        <f ca="1">INDEX(OFFSET('Raw data BH'!$G$4,0,(COLUMN('Data BH'!F$4)-COLUMN('Data BH'!$B$4))*7,500,1),MATCH($A191,OFFSET('Raw data BH'!$B$4,0,(COLUMN('Data BH'!F$4)-COLUMN('Data BH'!$B$4))*7,500,1),0))</f>
        <v>#N/A</v>
      </c>
      <c r="G191" s="62">
        <f ca="1">INDEX(OFFSET('Raw data BH'!$G$4,0,(COLUMN('Data BH'!G$4)-COLUMN('Data BH'!$B$4))*7,500,1),MATCH($A191,OFFSET('Raw data BH'!$B$4,0,(COLUMN('Data BH'!G$4)-COLUMN('Data BH'!$B$4))*7,500,1),0))</f>
        <v>8.9886330000000001</v>
      </c>
      <c r="H191" s="62">
        <f ca="1">INDEX(OFFSET('Raw data BH'!$G$4,0,(COLUMN('Data BH'!H$4)-COLUMN('Data BH'!$B$4))*7,500,1),MATCH($A191,OFFSET('Raw data BH'!$B$4,0,(COLUMN('Data BH'!H$4)-COLUMN('Data BH'!$B$4))*7,500,1),0))</f>
        <v>16.069139</v>
      </c>
      <c r="I191" s="62">
        <f ca="1">INDEX(OFFSET('Raw data BH'!$G$4,0,(COLUMN('Data BH'!I$4)-COLUMN('Data BH'!$B$4))*7,500,1),MATCH($A191,OFFSET('Raw data BH'!$B$4,0,(COLUMN('Data BH'!I$4)-COLUMN('Data BH'!$B$4))*7,500,1),0))</f>
        <v>10.260536</v>
      </c>
      <c r="J191" s="62" t="e">
        <f ca="1">INDEX(OFFSET('Raw data BH'!$G$4,0,(COLUMN('Data BH'!J$4)-COLUMN('Data BH'!$B$4))*7,500,1),MATCH($A191,OFFSET('Raw data BH'!$B$4,0,(COLUMN('Data BH'!J$4)-COLUMN('Data BH'!$B$4))*7,500,1),0))</f>
        <v>#N/A</v>
      </c>
      <c r="K191" s="62">
        <f ca="1">INDEX(OFFSET('Raw data BH'!$G$4,0,(COLUMN('Data BH'!K$4)-COLUMN('Data BH'!$B$4))*7,500,1),MATCH($A191,OFFSET('Raw data BH'!$B$4,0,(COLUMN('Data BH'!K$4)-COLUMN('Data BH'!$B$4))*7,500,1),0))</f>
        <v>2.5416669999999999</v>
      </c>
      <c r="L191" s="62" t="e">
        <f ca="1">INDEX(OFFSET('Raw data BH'!$G$4,0,(COLUMN('Data BH'!L$4)-COLUMN('Data BH'!$B$4))*7,500,1),MATCH($A191,OFFSET('Raw data BH'!$B$4,0,(COLUMN('Data BH'!L$4)-COLUMN('Data BH'!$B$4))*7,500,1),0))</f>
        <v>#N/A</v>
      </c>
      <c r="M191" s="62">
        <f ca="1">INDEX(OFFSET('Raw data BH'!$G$4,0,(COLUMN('Data BH'!M$4)-COLUMN('Data BH'!$B$4))*7,500,1),MATCH($A191,OFFSET('Raw data BH'!$B$4,0,(COLUMN('Data BH'!M$4)-COLUMN('Data BH'!$B$4))*7,500,1),0))</f>
        <v>31.298500000000001</v>
      </c>
      <c r="N191" s="62" t="e">
        <f ca="1">INDEX(OFFSET('Raw data BH'!$G$4,0,(COLUMN('Data BH'!N$4)-COLUMN('Data BH'!$B$4))*7,500,1),MATCH($A191,OFFSET('Raw data BH'!$B$4,0,(COLUMN('Data BH'!N$4)-COLUMN('Data BH'!$B$4))*7,500,1),0))</f>
        <v>#N/A</v>
      </c>
      <c r="O191" s="62">
        <f ca="1">INDEX(OFFSET('Raw data BH'!$G$4,0,(COLUMN('Data BH'!O$4)-COLUMN('Data BH'!$B$4))*7,500,1),MATCH($A191,OFFSET('Raw data BH'!$B$4,0,(COLUMN('Data BH'!O$4)-COLUMN('Data BH'!$B$4))*7,500,1),0))</f>
        <v>134.749664</v>
      </c>
      <c r="P191" s="62">
        <v>96.342467999999997</v>
      </c>
      <c r="R191" s="60">
        <f t="shared" ca="1" si="32"/>
        <v>-2.983313438774482E-2</v>
      </c>
      <c r="S191" s="60">
        <f t="shared" ca="1" si="33"/>
        <v>0.10174438494285232</v>
      </c>
      <c r="T191" s="60">
        <f t="shared" ca="1" si="34"/>
        <v>8.7530314273475129E-2</v>
      </c>
      <c r="U191" s="60">
        <f t="shared" ca="1" si="35"/>
        <v>7.09241763713091E-2</v>
      </c>
      <c r="V191" s="60" t="str">
        <f t="shared" ca="1" si="36"/>
        <v/>
      </c>
      <c r="W191" s="60">
        <f t="shared" ca="1" si="37"/>
        <v>3.4884480001989404E-2</v>
      </c>
      <c r="X191" s="60">
        <f t="shared" ca="1" si="38"/>
        <v>-7.9951147196924088E-2</v>
      </c>
      <c r="Y191" s="60">
        <f t="shared" ca="1" si="39"/>
        <v>-5.5452273419578479E-2</v>
      </c>
      <c r="Z191" s="60" t="str">
        <f t="shared" ca="1" si="40"/>
        <v/>
      </c>
      <c r="AA191" s="60">
        <f t="shared" ca="1" si="41"/>
        <v>0.27083349999999995</v>
      </c>
      <c r="AB191" s="60" t="str">
        <f t="shared" ca="1" si="42"/>
        <v/>
      </c>
      <c r="AC191" s="60">
        <f t="shared" ca="1" si="43"/>
        <v>6.719742102709203E-3</v>
      </c>
      <c r="AD191" s="60" t="str">
        <f t="shared" ca="1" si="44"/>
        <v/>
      </c>
      <c r="AE191" s="60">
        <f t="shared" ca="1" si="45"/>
        <v>-0.10092068086956207</v>
      </c>
      <c r="AF191" s="60">
        <f t="shared" si="46"/>
        <v>-1.3384912639284652E-2</v>
      </c>
      <c r="AG191" s="61">
        <v>6.3399999999999998E-2</v>
      </c>
    </row>
    <row r="192" spans="1:33" ht="16" hidden="1" outlineLevel="1" x14ac:dyDescent="0.2">
      <c r="A192" s="74">
        <v>36739</v>
      </c>
      <c r="B192" s="62">
        <f ca="1">INDEX(OFFSET('Raw data BH'!$G$4,0,(COLUMN('Data BH'!B$4)-COLUMN('Data BH'!$B$4))*7,500,1),MATCH($A192,OFFSET('Raw data BH'!$B$4,0,(COLUMN('Data BH'!B$4)-COLUMN('Data BH'!$B$4))*7,500,1),0))</f>
        <v>0.93572100000000002</v>
      </c>
      <c r="C192" s="62">
        <f ca="1">INDEX(OFFSET('Raw data BH'!$G$4,0,(COLUMN('Data BH'!C$4)-COLUMN('Data BH'!$B$4))*7,500,1),MATCH($A192,OFFSET('Raw data BH'!$B$4,0,(COLUMN('Data BH'!C$4)-COLUMN('Data BH'!$B$4))*7,500,1),0))</f>
        <v>15.679675</v>
      </c>
      <c r="D192" s="62">
        <f ca="1">INDEX(OFFSET('Raw data BH'!$G$4,0,(COLUMN('Data BH'!D$4)-COLUMN('Data BH'!$B$4))*7,500,1),MATCH($A192,OFFSET('Raw data BH'!$B$4,0,(COLUMN('Data BH'!D$4)-COLUMN('Data BH'!$B$4))*7,500,1),0))</f>
        <v>38.543289000000001</v>
      </c>
      <c r="E192" s="62">
        <f ca="1">INDEX(OFFSET('Raw data BH'!$G$4,0,(COLUMN('Data BH'!E$4)-COLUMN('Data BH'!$B$4))*7,500,1),MATCH($A192,OFFSET('Raw data BH'!$B$4,0,(COLUMN('Data BH'!E$4)-COLUMN('Data BH'!$B$4))*7,500,1),0))</f>
        <v>14.753285</v>
      </c>
      <c r="F192" s="62" t="e">
        <f ca="1">INDEX(OFFSET('Raw data BH'!$G$4,0,(COLUMN('Data BH'!F$4)-COLUMN('Data BH'!$B$4))*7,500,1),MATCH($A192,OFFSET('Raw data BH'!$B$4,0,(COLUMN('Data BH'!F$4)-COLUMN('Data BH'!$B$4))*7,500,1),0))</f>
        <v>#N/A</v>
      </c>
      <c r="G192" s="62">
        <f ca="1">INDEX(OFFSET('Raw data BH'!$G$4,0,(COLUMN('Data BH'!G$4)-COLUMN('Data BH'!$B$4))*7,500,1),MATCH($A192,OFFSET('Raw data BH'!$B$4,0,(COLUMN('Data BH'!G$4)-COLUMN('Data BH'!$B$4))*7,500,1),0))</f>
        <v>10.049087999999999</v>
      </c>
      <c r="H192" s="62">
        <f ca="1">INDEX(OFFSET('Raw data BH'!$G$4,0,(COLUMN('Data BH'!H$4)-COLUMN('Data BH'!$B$4))*7,500,1),MATCH($A192,OFFSET('Raw data BH'!$B$4,0,(COLUMN('Data BH'!H$4)-COLUMN('Data BH'!$B$4))*7,500,1),0))</f>
        <v>15.084619</v>
      </c>
      <c r="I192" s="62">
        <f ca="1">INDEX(OFFSET('Raw data BH'!$G$4,0,(COLUMN('Data BH'!I$4)-COLUMN('Data BH'!$B$4))*7,500,1),MATCH($A192,OFFSET('Raw data BH'!$B$4,0,(COLUMN('Data BH'!I$4)-COLUMN('Data BH'!$B$4))*7,500,1),0))</f>
        <v>12.411676999999999</v>
      </c>
      <c r="J192" s="62" t="e">
        <f ca="1">INDEX(OFFSET('Raw data BH'!$G$4,0,(COLUMN('Data BH'!J$4)-COLUMN('Data BH'!$B$4))*7,500,1),MATCH($A192,OFFSET('Raw data BH'!$B$4,0,(COLUMN('Data BH'!J$4)-COLUMN('Data BH'!$B$4))*7,500,1),0))</f>
        <v>#N/A</v>
      </c>
      <c r="K192" s="62">
        <f ca="1">INDEX(OFFSET('Raw data BH'!$G$4,0,(COLUMN('Data BH'!K$4)-COLUMN('Data BH'!$B$4))*7,500,1),MATCH($A192,OFFSET('Raw data BH'!$B$4,0,(COLUMN('Data BH'!K$4)-COLUMN('Data BH'!$B$4))*7,500,1),0))</f>
        <v>2.3333330000000001</v>
      </c>
      <c r="L192" s="62" t="e">
        <f ca="1">INDEX(OFFSET('Raw data BH'!$G$4,0,(COLUMN('Data BH'!L$4)-COLUMN('Data BH'!$B$4))*7,500,1),MATCH($A192,OFFSET('Raw data BH'!$B$4,0,(COLUMN('Data BH'!L$4)-COLUMN('Data BH'!$B$4))*7,500,1),0))</f>
        <v>#N/A</v>
      </c>
      <c r="M192" s="62">
        <f ca="1">INDEX(OFFSET('Raw data BH'!$G$4,0,(COLUMN('Data BH'!M$4)-COLUMN('Data BH'!$B$4))*7,500,1),MATCH($A192,OFFSET('Raw data BH'!$B$4,0,(COLUMN('Data BH'!M$4)-COLUMN('Data BH'!$B$4))*7,500,1),0))</f>
        <v>35.186638000000002</v>
      </c>
      <c r="N192" s="62" t="e">
        <f ca="1">INDEX(OFFSET('Raw data BH'!$G$4,0,(COLUMN('Data BH'!N$4)-COLUMN('Data BH'!$B$4))*7,500,1),MATCH($A192,OFFSET('Raw data BH'!$B$4,0,(COLUMN('Data BH'!N$4)-COLUMN('Data BH'!$B$4))*7,500,1),0))</f>
        <v>#N/A</v>
      </c>
      <c r="O192" s="62">
        <f ca="1">INDEX(OFFSET('Raw data BH'!$G$4,0,(COLUMN('Data BH'!O$4)-COLUMN('Data BH'!$B$4))*7,500,1),MATCH($A192,OFFSET('Raw data BH'!$B$4,0,(COLUMN('Data BH'!O$4)-COLUMN('Data BH'!$B$4))*7,500,1),0))</f>
        <v>168.87492399999999</v>
      </c>
      <c r="P192" s="62">
        <v>102.637573</v>
      </c>
      <c r="R192" s="60">
        <f t="shared" ca="1" si="32"/>
        <v>0.19926254122092102</v>
      </c>
      <c r="S192" s="60">
        <f t="shared" ca="1" si="33"/>
        <v>0.13093669320816592</v>
      </c>
      <c r="T192" s="60">
        <f t="shared" ca="1" si="34"/>
        <v>4.2661759198473037E-2</v>
      </c>
      <c r="U192" s="60">
        <f t="shared" ca="1" si="35"/>
        <v>-0.14143708423164114</v>
      </c>
      <c r="V192" s="60" t="str">
        <f t="shared" ca="1" si="36"/>
        <v/>
      </c>
      <c r="W192" s="60">
        <f t="shared" ca="1" si="37"/>
        <v>0.11797733871212657</v>
      </c>
      <c r="X192" s="60">
        <f t="shared" ca="1" si="38"/>
        <v>-6.1267750562117862E-2</v>
      </c>
      <c r="Y192" s="60">
        <f t="shared" ca="1" si="39"/>
        <v>0.2096519129215082</v>
      </c>
      <c r="Z192" s="60" t="str">
        <f t="shared" ca="1" si="40"/>
        <v/>
      </c>
      <c r="AA192" s="60">
        <f t="shared" ca="1" si="41"/>
        <v>-8.1967464660004596E-2</v>
      </c>
      <c r="AB192" s="60" t="str">
        <f t="shared" ca="1" si="42"/>
        <v/>
      </c>
      <c r="AC192" s="60">
        <f t="shared" ca="1" si="43"/>
        <v>0.12422761474192057</v>
      </c>
      <c r="AD192" s="60" t="str">
        <f t="shared" ca="1" si="44"/>
        <v/>
      </c>
      <c r="AE192" s="60">
        <f t="shared" ca="1" si="45"/>
        <v>0.25324931422463504</v>
      </c>
      <c r="AF192" s="60">
        <f t="shared" si="46"/>
        <v>6.534091487048066E-2</v>
      </c>
      <c r="AG192" s="61">
        <v>6.2300000000000001E-2</v>
      </c>
    </row>
    <row r="193" spans="1:33" ht="16" hidden="1" outlineLevel="1" x14ac:dyDescent="0.2">
      <c r="A193" s="74">
        <v>36770</v>
      </c>
      <c r="B193" s="62">
        <f ca="1">INDEX(OFFSET('Raw data BH'!$G$4,0,(COLUMN('Data BH'!B$4)-COLUMN('Data BH'!$B$4))*7,500,1),MATCH($A193,OFFSET('Raw data BH'!$B$4,0,(COLUMN('Data BH'!B$4)-COLUMN('Data BH'!$B$4))*7,500,1),0))</f>
        <v>0.395401</v>
      </c>
      <c r="C193" s="62">
        <f ca="1">INDEX(OFFSET('Raw data BH'!$G$4,0,(COLUMN('Data BH'!C$4)-COLUMN('Data BH'!$B$4))*7,500,1),MATCH($A193,OFFSET('Raw data BH'!$B$4,0,(COLUMN('Data BH'!C$4)-COLUMN('Data BH'!$B$4))*7,500,1),0))</f>
        <v>15.479710000000001</v>
      </c>
      <c r="D193" s="62">
        <f ca="1">INDEX(OFFSET('Raw data BH'!$G$4,0,(COLUMN('Data BH'!D$4)-COLUMN('Data BH'!$B$4))*7,500,1),MATCH($A193,OFFSET('Raw data BH'!$B$4,0,(COLUMN('Data BH'!D$4)-COLUMN('Data BH'!$B$4))*7,500,1),0))</f>
        <v>39.676025000000003</v>
      </c>
      <c r="E193" s="62">
        <f ca="1">INDEX(OFFSET('Raw data BH'!$G$4,0,(COLUMN('Data BH'!E$4)-COLUMN('Data BH'!$B$4))*7,500,1),MATCH($A193,OFFSET('Raw data BH'!$B$4,0,(COLUMN('Data BH'!E$4)-COLUMN('Data BH'!$B$4))*7,500,1),0))</f>
        <v>15.44957</v>
      </c>
      <c r="F193" s="62" t="e">
        <f ca="1">INDEX(OFFSET('Raw data BH'!$G$4,0,(COLUMN('Data BH'!F$4)-COLUMN('Data BH'!$B$4))*7,500,1),MATCH($A193,OFFSET('Raw data BH'!$B$4,0,(COLUMN('Data BH'!F$4)-COLUMN('Data BH'!$B$4))*7,500,1),0))</f>
        <v>#N/A</v>
      </c>
      <c r="G193" s="62">
        <f ca="1">INDEX(OFFSET('Raw data BH'!$G$4,0,(COLUMN('Data BH'!G$4)-COLUMN('Data BH'!$B$4))*7,500,1),MATCH($A193,OFFSET('Raw data BH'!$B$4,0,(COLUMN('Data BH'!G$4)-COLUMN('Data BH'!$B$4))*7,500,1),0))</f>
        <v>10.453068</v>
      </c>
      <c r="H193" s="62">
        <f ca="1">INDEX(OFFSET('Raw data BH'!$G$4,0,(COLUMN('Data BH'!H$4)-COLUMN('Data BH'!$B$4))*7,500,1),MATCH($A193,OFFSET('Raw data BH'!$B$4,0,(COLUMN('Data BH'!H$4)-COLUMN('Data BH'!$B$4))*7,500,1),0))</f>
        <v>16.790789</v>
      </c>
      <c r="I193" s="62">
        <f ca="1">INDEX(OFFSET('Raw data BH'!$G$4,0,(COLUMN('Data BH'!I$4)-COLUMN('Data BH'!$B$4))*7,500,1),MATCH($A193,OFFSET('Raw data BH'!$B$4,0,(COLUMN('Data BH'!I$4)-COLUMN('Data BH'!$B$4))*7,500,1),0))</f>
        <v>11.624281</v>
      </c>
      <c r="J193" s="62" t="e">
        <f ca="1">INDEX(OFFSET('Raw data BH'!$G$4,0,(COLUMN('Data BH'!J$4)-COLUMN('Data BH'!$B$4))*7,500,1),MATCH($A193,OFFSET('Raw data BH'!$B$4,0,(COLUMN('Data BH'!J$4)-COLUMN('Data BH'!$B$4))*7,500,1),0))</f>
        <v>#N/A</v>
      </c>
      <c r="K193" s="62">
        <f ca="1">INDEX(OFFSET('Raw data BH'!$G$4,0,(COLUMN('Data BH'!K$4)-COLUMN('Data BH'!$B$4))*7,500,1),MATCH($A193,OFFSET('Raw data BH'!$B$4,0,(COLUMN('Data BH'!K$4)-COLUMN('Data BH'!$B$4))*7,500,1),0))</f>
        <v>2.5</v>
      </c>
      <c r="L193" s="62" t="e">
        <f ca="1">INDEX(OFFSET('Raw data BH'!$G$4,0,(COLUMN('Data BH'!L$4)-COLUMN('Data BH'!$B$4))*7,500,1),MATCH($A193,OFFSET('Raw data BH'!$B$4,0,(COLUMN('Data BH'!L$4)-COLUMN('Data BH'!$B$4))*7,500,1),0))</f>
        <v>#N/A</v>
      </c>
      <c r="M193" s="62">
        <f ca="1">INDEX(OFFSET('Raw data BH'!$G$4,0,(COLUMN('Data BH'!M$4)-COLUMN('Data BH'!$B$4))*7,500,1),MATCH($A193,OFFSET('Raw data BH'!$B$4,0,(COLUMN('Data BH'!M$4)-COLUMN('Data BH'!$B$4))*7,500,1),0))</f>
        <v>37.901359999999997</v>
      </c>
      <c r="N193" s="62" t="e">
        <f ca="1">INDEX(OFFSET('Raw data BH'!$G$4,0,(COLUMN('Data BH'!N$4)-COLUMN('Data BH'!$B$4))*7,500,1),MATCH($A193,OFFSET('Raw data BH'!$B$4,0,(COLUMN('Data BH'!N$4)-COLUMN('Data BH'!$B$4))*7,500,1),0))</f>
        <v>#N/A</v>
      </c>
      <c r="O193" s="62">
        <f ca="1">INDEX(OFFSET('Raw data BH'!$G$4,0,(COLUMN('Data BH'!O$4)-COLUMN('Data BH'!$B$4))*7,500,1),MATCH($A193,OFFSET('Raw data BH'!$B$4,0,(COLUMN('Data BH'!O$4)-COLUMN('Data BH'!$B$4))*7,500,1),0))</f>
        <v>172.00618</v>
      </c>
      <c r="P193" s="62">
        <v>96.763519000000002</v>
      </c>
      <c r="R193" s="60">
        <f t="shared" ca="1" si="32"/>
        <v>-0.57743707793241783</v>
      </c>
      <c r="S193" s="60">
        <f t="shared" ca="1" si="33"/>
        <v>-1.2753134232692864E-2</v>
      </c>
      <c r="T193" s="60">
        <f t="shared" ca="1" si="34"/>
        <v>2.9388669970536352E-2</v>
      </c>
      <c r="U193" s="60">
        <f t="shared" ca="1" si="35"/>
        <v>4.7195251769351687E-2</v>
      </c>
      <c r="V193" s="60" t="str">
        <f t="shared" ca="1" si="36"/>
        <v/>
      </c>
      <c r="W193" s="60">
        <f t="shared" ca="1" si="37"/>
        <v>4.0200662985536706E-2</v>
      </c>
      <c r="X193" s="60">
        <f t="shared" ca="1" si="38"/>
        <v>0.11310660216210966</v>
      </c>
      <c r="Y193" s="60">
        <f t="shared" ca="1" si="39"/>
        <v>-6.3439936440498723E-2</v>
      </c>
      <c r="Z193" s="60" t="str">
        <f t="shared" ca="1" si="40"/>
        <v/>
      </c>
      <c r="AA193" s="60">
        <f t="shared" ca="1" si="41"/>
        <v>7.1428724489817741E-2</v>
      </c>
      <c r="AB193" s="60" t="str">
        <f t="shared" ca="1" si="42"/>
        <v/>
      </c>
      <c r="AC193" s="60">
        <f t="shared" ca="1" si="43"/>
        <v>7.7152071192479132E-2</v>
      </c>
      <c r="AD193" s="60" t="str">
        <f t="shared" ca="1" si="44"/>
        <v/>
      </c>
      <c r="AE193" s="60">
        <f t="shared" ca="1" si="45"/>
        <v>1.8541864747189996E-2</v>
      </c>
      <c r="AF193" s="60">
        <f t="shared" si="46"/>
        <v>-5.7231029810106637E-2</v>
      </c>
      <c r="AG193" s="61">
        <v>6.08E-2</v>
      </c>
    </row>
    <row r="194" spans="1:33" ht="16" hidden="1" outlineLevel="1" x14ac:dyDescent="0.2">
      <c r="A194" s="74">
        <v>36800</v>
      </c>
      <c r="B194" s="62">
        <f ca="1">INDEX(OFFSET('Raw data BH'!$G$4,0,(COLUMN('Data BH'!B$4)-COLUMN('Data BH'!$B$4))*7,500,1),MATCH($A194,OFFSET('Raw data BH'!$B$4,0,(COLUMN('Data BH'!B$4)-COLUMN('Data BH'!$B$4))*7,500,1),0))</f>
        <v>0.30038999999999999</v>
      </c>
      <c r="C194" s="62">
        <f ca="1">INDEX(OFFSET('Raw data BH'!$G$4,0,(COLUMN('Data BH'!C$4)-COLUMN('Data BH'!$B$4))*7,500,1),MATCH($A194,OFFSET('Raw data BH'!$B$4,0,(COLUMN('Data BH'!C$4)-COLUMN('Data BH'!$B$4))*7,500,1),0))</f>
        <v>14.205131</v>
      </c>
      <c r="D194" s="62">
        <f ca="1">INDEX(OFFSET('Raw data BH'!$G$4,0,(COLUMN('Data BH'!D$4)-COLUMN('Data BH'!$B$4))*7,500,1),MATCH($A194,OFFSET('Raw data BH'!$B$4,0,(COLUMN('Data BH'!D$4)-COLUMN('Data BH'!$B$4))*7,500,1),0))</f>
        <v>39.186199000000002</v>
      </c>
      <c r="E194" s="62">
        <f ca="1">INDEX(OFFSET('Raw data BH'!$G$4,0,(COLUMN('Data BH'!E$4)-COLUMN('Data BH'!$B$4))*7,500,1),MATCH($A194,OFFSET('Raw data BH'!$B$4,0,(COLUMN('Data BH'!E$4)-COLUMN('Data BH'!$B$4))*7,500,1),0))</f>
        <v>16.974889999999998</v>
      </c>
      <c r="F194" s="62" t="e">
        <f ca="1">INDEX(OFFSET('Raw data BH'!$G$4,0,(COLUMN('Data BH'!F$4)-COLUMN('Data BH'!$B$4))*7,500,1),MATCH($A194,OFFSET('Raw data BH'!$B$4,0,(COLUMN('Data BH'!F$4)-COLUMN('Data BH'!$B$4))*7,500,1),0))</f>
        <v>#N/A</v>
      </c>
      <c r="G194" s="62">
        <f ca="1">INDEX(OFFSET('Raw data BH'!$G$4,0,(COLUMN('Data BH'!G$4)-COLUMN('Data BH'!$B$4))*7,500,1),MATCH($A194,OFFSET('Raw data BH'!$B$4,0,(COLUMN('Data BH'!G$4)-COLUMN('Data BH'!$B$4))*7,500,1),0))</f>
        <v>10.629816</v>
      </c>
      <c r="H194" s="62">
        <f ca="1">INDEX(OFFSET('Raw data BH'!$G$4,0,(COLUMN('Data BH'!H$4)-COLUMN('Data BH'!$B$4))*7,500,1),MATCH($A194,OFFSET('Raw data BH'!$B$4,0,(COLUMN('Data BH'!H$4)-COLUMN('Data BH'!$B$4))*7,500,1),0))</f>
        <v>20.040619</v>
      </c>
      <c r="I194" s="62">
        <f ca="1">INDEX(OFFSET('Raw data BH'!$G$4,0,(COLUMN('Data BH'!I$4)-COLUMN('Data BH'!$B$4))*7,500,1),MATCH($A194,OFFSET('Raw data BH'!$B$4,0,(COLUMN('Data BH'!I$4)-COLUMN('Data BH'!$B$4))*7,500,1),0))</f>
        <v>10.303977</v>
      </c>
      <c r="J194" s="62" t="e">
        <f ca="1">INDEX(OFFSET('Raw data BH'!$G$4,0,(COLUMN('Data BH'!J$4)-COLUMN('Data BH'!$B$4))*7,500,1),MATCH($A194,OFFSET('Raw data BH'!$B$4,0,(COLUMN('Data BH'!J$4)-COLUMN('Data BH'!$B$4))*7,500,1),0))</f>
        <v>#N/A</v>
      </c>
      <c r="K194" s="62">
        <f ca="1">INDEX(OFFSET('Raw data BH'!$G$4,0,(COLUMN('Data BH'!K$4)-COLUMN('Data BH'!$B$4))*7,500,1),MATCH($A194,OFFSET('Raw data BH'!$B$4,0,(COLUMN('Data BH'!K$4)-COLUMN('Data BH'!$B$4))*7,500,1),0))</f>
        <v>3.75</v>
      </c>
      <c r="L194" s="62" t="e">
        <f ca="1">INDEX(OFFSET('Raw data BH'!$G$4,0,(COLUMN('Data BH'!L$4)-COLUMN('Data BH'!$B$4))*7,500,1),MATCH($A194,OFFSET('Raw data BH'!$B$4,0,(COLUMN('Data BH'!L$4)-COLUMN('Data BH'!$B$4))*7,500,1),0))</f>
        <v>#N/A</v>
      </c>
      <c r="M194" s="62">
        <f ca="1">INDEX(OFFSET('Raw data BH'!$G$4,0,(COLUMN('Data BH'!M$4)-COLUMN('Data BH'!$B$4))*7,500,1),MATCH($A194,OFFSET('Raw data BH'!$B$4,0,(COLUMN('Data BH'!M$4)-COLUMN('Data BH'!$B$4))*7,500,1),0))</f>
        <v>38.614105000000002</v>
      </c>
      <c r="N194" s="62" t="e">
        <f ca="1">INDEX(OFFSET('Raw data BH'!$G$4,0,(COLUMN('Data BH'!N$4)-COLUMN('Data BH'!$B$4))*7,500,1),MATCH($A194,OFFSET('Raw data BH'!$B$4,0,(COLUMN('Data BH'!N$4)-COLUMN('Data BH'!$B$4))*7,500,1),0))</f>
        <v>#N/A</v>
      </c>
      <c r="O194" s="62">
        <f ca="1">INDEX(OFFSET('Raw data BH'!$G$4,0,(COLUMN('Data BH'!O$4)-COLUMN('Data BH'!$B$4))*7,500,1),MATCH($A194,OFFSET('Raw data BH'!$B$4,0,(COLUMN('Data BH'!O$4)-COLUMN('Data BH'!$B$4))*7,500,1),0))</f>
        <v>112.08794399999999</v>
      </c>
      <c r="P194" s="62">
        <v>96.552841000000001</v>
      </c>
      <c r="R194" s="60">
        <f t="shared" ca="1" si="32"/>
        <v>-0.24029023699990648</v>
      </c>
      <c r="S194" s="60">
        <f t="shared" ca="1" si="33"/>
        <v>-8.2338687223468709E-2</v>
      </c>
      <c r="T194" s="60">
        <f t="shared" ca="1" si="34"/>
        <v>-1.2345641984044531E-2</v>
      </c>
      <c r="U194" s="60">
        <f t="shared" ca="1" si="35"/>
        <v>9.8728961388569347E-2</v>
      </c>
      <c r="V194" s="60" t="str">
        <f t="shared" ca="1" si="36"/>
        <v/>
      </c>
      <c r="W194" s="60">
        <f t="shared" ca="1" si="37"/>
        <v>1.6908720004500166E-2</v>
      </c>
      <c r="X194" s="60">
        <f t="shared" ca="1" si="38"/>
        <v>0.19354837941206937</v>
      </c>
      <c r="Y194" s="60">
        <f t="shared" ca="1" si="39"/>
        <v>-0.11358156259298968</v>
      </c>
      <c r="Z194" s="60" t="str">
        <f t="shared" ca="1" si="40"/>
        <v/>
      </c>
      <c r="AA194" s="60">
        <f t="shared" ca="1" si="41"/>
        <v>0.5</v>
      </c>
      <c r="AB194" s="60" t="str">
        <f t="shared" ca="1" si="42"/>
        <v/>
      </c>
      <c r="AC194" s="60">
        <f t="shared" ca="1" si="43"/>
        <v>1.8805261869231149E-2</v>
      </c>
      <c r="AD194" s="60" t="str">
        <f t="shared" ca="1" si="44"/>
        <v/>
      </c>
      <c r="AE194" s="60">
        <f t="shared" ca="1" si="45"/>
        <v>-0.34834932093718962</v>
      </c>
      <c r="AF194" s="60">
        <f t="shared" si="46"/>
        <v>-2.1772461582345581E-3</v>
      </c>
      <c r="AG194" s="61">
        <v>5.91E-2</v>
      </c>
    </row>
    <row r="195" spans="1:33" ht="16" hidden="1" outlineLevel="1" x14ac:dyDescent="0.2">
      <c r="A195" s="74">
        <v>36831</v>
      </c>
      <c r="B195" s="62">
        <f ca="1">INDEX(OFFSET('Raw data BH'!$G$4,0,(COLUMN('Data BH'!B$4)-COLUMN('Data BH'!$B$4))*7,500,1),MATCH($A195,OFFSET('Raw data BH'!$B$4,0,(COLUMN('Data BH'!B$4)-COLUMN('Data BH'!$B$4))*7,500,1),0))</f>
        <v>0.25336399999999998</v>
      </c>
      <c r="C195" s="62">
        <f ca="1">INDEX(OFFSET('Raw data BH'!$G$4,0,(COLUMN('Data BH'!C$4)-COLUMN('Data BH'!$B$4))*7,500,1),MATCH($A195,OFFSET('Raw data BH'!$B$4,0,(COLUMN('Data BH'!C$4)-COLUMN('Data BH'!$B$4))*7,500,1),0))</f>
        <v>11.803747</v>
      </c>
      <c r="D195" s="62">
        <f ca="1">INDEX(OFFSET('Raw data BH'!$G$4,0,(COLUMN('Data BH'!D$4)-COLUMN('Data BH'!$B$4))*7,500,1),MATCH($A195,OFFSET('Raw data BH'!$B$4,0,(COLUMN('Data BH'!D$4)-COLUMN('Data BH'!$B$4))*7,500,1),0))</f>
        <v>35.926608999999999</v>
      </c>
      <c r="E195" s="62">
        <f ca="1">INDEX(OFFSET('Raw data BH'!$G$4,0,(COLUMN('Data BH'!E$4)-COLUMN('Data BH'!$B$4))*7,500,1),MATCH($A195,OFFSET('Raw data BH'!$B$4,0,(COLUMN('Data BH'!E$4)-COLUMN('Data BH'!$B$4))*7,500,1),0))</f>
        <v>17.607493999999999</v>
      </c>
      <c r="F195" s="62" t="e">
        <f ca="1">INDEX(OFFSET('Raw data BH'!$G$4,0,(COLUMN('Data BH'!F$4)-COLUMN('Data BH'!$B$4))*7,500,1),MATCH($A195,OFFSET('Raw data BH'!$B$4,0,(COLUMN('Data BH'!F$4)-COLUMN('Data BH'!$B$4))*7,500,1),0))</f>
        <v>#N/A</v>
      </c>
      <c r="G195" s="62">
        <f ca="1">INDEX(OFFSET('Raw data BH'!$G$4,0,(COLUMN('Data BH'!G$4)-COLUMN('Data BH'!$B$4))*7,500,1),MATCH($A195,OFFSET('Raw data BH'!$B$4,0,(COLUMN('Data BH'!G$4)-COLUMN('Data BH'!$B$4))*7,500,1),0))</f>
        <v>10.478318</v>
      </c>
      <c r="H195" s="62">
        <f ca="1">INDEX(OFFSET('Raw data BH'!$G$4,0,(COLUMN('Data BH'!H$4)-COLUMN('Data BH'!$B$4))*7,500,1),MATCH($A195,OFFSET('Raw data BH'!$B$4,0,(COLUMN('Data BH'!H$4)-COLUMN('Data BH'!$B$4))*7,500,1),0))</f>
        <v>19.630175000000001</v>
      </c>
      <c r="I195" s="62">
        <f ca="1">INDEX(OFFSET('Raw data BH'!$G$4,0,(COLUMN('Data BH'!I$4)-COLUMN('Data BH'!$B$4))*7,500,1),MATCH($A195,OFFSET('Raw data BH'!$B$4,0,(COLUMN('Data BH'!I$4)-COLUMN('Data BH'!$B$4))*7,500,1),0))</f>
        <v>10.140423</v>
      </c>
      <c r="J195" s="62" t="e">
        <f ca="1">INDEX(OFFSET('Raw data BH'!$G$4,0,(COLUMN('Data BH'!J$4)-COLUMN('Data BH'!$B$4))*7,500,1),MATCH($A195,OFFSET('Raw data BH'!$B$4,0,(COLUMN('Data BH'!J$4)-COLUMN('Data BH'!$B$4))*7,500,1),0))</f>
        <v>#N/A</v>
      </c>
      <c r="K195" s="62">
        <f ca="1">INDEX(OFFSET('Raw data BH'!$G$4,0,(COLUMN('Data BH'!K$4)-COLUMN('Data BH'!$B$4))*7,500,1),MATCH($A195,OFFSET('Raw data BH'!$B$4,0,(COLUMN('Data BH'!K$4)-COLUMN('Data BH'!$B$4))*7,500,1),0))</f>
        <v>3.5208330000000001</v>
      </c>
      <c r="L195" s="62" t="e">
        <f ca="1">INDEX(OFFSET('Raw data BH'!$G$4,0,(COLUMN('Data BH'!L$4)-COLUMN('Data BH'!$B$4))*7,500,1),MATCH($A195,OFFSET('Raw data BH'!$B$4,0,(COLUMN('Data BH'!L$4)-COLUMN('Data BH'!$B$4))*7,500,1),0))</f>
        <v>#N/A</v>
      </c>
      <c r="M195" s="62">
        <f ca="1">INDEX(OFFSET('Raw data BH'!$G$4,0,(COLUMN('Data BH'!M$4)-COLUMN('Data BH'!$B$4))*7,500,1),MATCH($A195,OFFSET('Raw data BH'!$B$4,0,(COLUMN('Data BH'!M$4)-COLUMN('Data BH'!$B$4))*7,500,1),0))</f>
        <v>37.150585</v>
      </c>
      <c r="N195" s="62" t="e">
        <f ca="1">INDEX(OFFSET('Raw data BH'!$G$4,0,(COLUMN('Data BH'!N$4)-COLUMN('Data BH'!$B$4))*7,500,1),MATCH($A195,OFFSET('Raw data BH'!$B$4,0,(COLUMN('Data BH'!N$4)-COLUMN('Data BH'!$B$4))*7,500,1),0))</f>
        <v>#N/A</v>
      </c>
      <c r="O195" s="62">
        <f ca="1">INDEX(OFFSET('Raw data BH'!$G$4,0,(COLUMN('Data BH'!O$4)-COLUMN('Data BH'!$B$4))*7,500,1),MATCH($A195,OFFSET('Raw data BH'!$B$4,0,(COLUMN('Data BH'!O$4)-COLUMN('Data BH'!$B$4))*7,500,1),0))</f>
        <v>73.610786000000004</v>
      </c>
      <c r="P195" s="62">
        <v>89.344893999999996</v>
      </c>
      <c r="R195" s="60">
        <f t="shared" ca="1" si="32"/>
        <v>-0.15654981856919348</v>
      </c>
      <c r="S195" s="60">
        <f t="shared" ca="1" si="33"/>
        <v>-0.16905046493411435</v>
      </c>
      <c r="T195" s="60">
        <f t="shared" ca="1" si="34"/>
        <v>-8.3182091735919617E-2</v>
      </c>
      <c r="U195" s="60">
        <f t="shared" ca="1" si="35"/>
        <v>3.7267045618557759E-2</v>
      </c>
      <c r="V195" s="60" t="str">
        <f t="shared" ca="1" si="36"/>
        <v/>
      </c>
      <c r="W195" s="60">
        <f t="shared" ca="1" si="37"/>
        <v>-1.425217520228006E-2</v>
      </c>
      <c r="X195" s="60">
        <f t="shared" ca="1" si="38"/>
        <v>-2.0480604915446898E-2</v>
      </c>
      <c r="Y195" s="60">
        <f t="shared" ca="1" si="39"/>
        <v>-1.5872900337413398E-2</v>
      </c>
      <c r="Z195" s="60" t="str">
        <f t="shared" ca="1" si="40"/>
        <v/>
      </c>
      <c r="AA195" s="60">
        <f t="shared" ca="1" si="41"/>
        <v>-6.1111199999999921E-2</v>
      </c>
      <c r="AB195" s="60" t="str">
        <f t="shared" ca="1" si="42"/>
        <v/>
      </c>
      <c r="AC195" s="60">
        <f t="shared" ca="1" si="43"/>
        <v>-3.7901176267066239E-2</v>
      </c>
      <c r="AD195" s="60" t="str">
        <f t="shared" ca="1" si="44"/>
        <v/>
      </c>
      <c r="AE195" s="60">
        <f t="shared" ca="1" si="45"/>
        <v>-0.34327650795343334</v>
      </c>
      <c r="AF195" s="60">
        <f t="shared" si="46"/>
        <v>-7.4652873238603146E-2</v>
      </c>
      <c r="AG195" s="61">
        <v>5.8799999999999998E-2</v>
      </c>
    </row>
    <row r="196" spans="1:33" ht="16" hidden="1" outlineLevel="1" x14ac:dyDescent="0.2">
      <c r="A196" s="74">
        <v>36861</v>
      </c>
      <c r="B196" s="62">
        <f ca="1">INDEX(OFFSET('Raw data BH'!$G$4,0,(COLUMN('Data BH'!B$4)-COLUMN('Data BH'!$B$4))*7,500,1),MATCH($A196,OFFSET('Raw data BH'!$B$4,0,(COLUMN('Data BH'!B$4)-COLUMN('Data BH'!$B$4))*7,500,1),0))</f>
        <v>0.228412</v>
      </c>
      <c r="C196" s="62">
        <f ca="1">INDEX(OFFSET('Raw data BH'!$G$4,0,(COLUMN('Data BH'!C$4)-COLUMN('Data BH'!$B$4))*7,500,1),MATCH($A196,OFFSET('Raw data BH'!$B$4,0,(COLUMN('Data BH'!C$4)-COLUMN('Data BH'!$B$4))*7,500,1),0))</f>
        <v>13.748711</v>
      </c>
      <c r="D196" s="62">
        <f ca="1">INDEX(OFFSET('Raw data BH'!$G$4,0,(COLUMN('Data BH'!D$4)-COLUMN('Data BH'!$B$4))*7,500,1),MATCH($A196,OFFSET('Raw data BH'!$B$4,0,(COLUMN('Data BH'!D$4)-COLUMN('Data BH'!$B$4))*7,500,1),0))</f>
        <v>35.926608999999999</v>
      </c>
      <c r="E196" s="62">
        <f ca="1">INDEX(OFFSET('Raw data BH'!$G$4,0,(COLUMN('Data BH'!E$4)-COLUMN('Data BH'!$B$4))*7,500,1),MATCH($A196,OFFSET('Raw data BH'!$B$4,0,(COLUMN('Data BH'!E$4)-COLUMN('Data BH'!$B$4))*7,500,1),0))</f>
        <v>17.181367999999999</v>
      </c>
      <c r="F196" s="62" t="e">
        <f ca="1">INDEX(OFFSET('Raw data BH'!$G$4,0,(COLUMN('Data BH'!F$4)-COLUMN('Data BH'!$B$4))*7,500,1),MATCH($A196,OFFSET('Raw data BH'!$B$4,0,(COLUMN('Data BH'!F$4)-COLUMN('Data BH'!$B$4))*7,500,1),0))</f>
        <v>#N/A</v>
      </c>
      <c r="G196" s="62">
        <f ca="1">INDEX(OFFSET('Raw data BH'!$G$4,0,(COLUMN('Data BH'!G$4)-COLUMN('Data BH'!$B$4))*7,500,1),MATCH($A196,OFFSET('Raw data BH'!$B$4,0,(COLUMN('Data BH'!G$4)-COLUMN('Data BH'!$B$4))*7,500,1),0))</f>
        <v>10.395621</v>
      </c>
      <c r="H196" s="62">
        <f ca="1">INDEX(OFFSET('Raw data BH'!$G$4,0,(COLUMN('Data BH'!H$4)-COLUMN('Data BH'!$B$4))*7,500,1),MATCH($A196,OFFSET('Raw data BH'!$B$4,0,(COLUMN('Data BH'!H$4)-COLUMN('Data BH'!$B$4))*7,500,1),0))</f>
        <v>17.512135000000001</v>
      </c>
      <c r="I196" s="62">
        <f ca="1">INDEX(OFFSET('Raw data BH'!$G$4,0,(COLUMN('Data BH'!I$4)-COLUMN('Data BH'!$B$4))*7,500,1),MATCH($A196,OFFSET('Raw data BH'!$B$4,0,(COLUMN('Data BH'!I$4)-COLUMN('Data BH'!$B$4))*7,500,1),0))</f>
        <v>12.168506000000001</v>
      </c>
      <c r="J196" s="62" t="e">
        <f ca="1">INDEX(OFFSET('Raw data BH'!$G$4,0,(COLUMN('Data BH'!J$4)-COLUMN('Data BH'!$B$4))*7,500,1),MATCH($A196,OFFSET('Raw data BH'!$B$4,0,(COLUMN('Data BH'!J$4)-COLUMN('Data BH'!$B$4))*7,500,1),0))</f>
        <v>#N/A</v>
      </c>
      <c r="K196" s="62">
        <f ca="1">INDEX(OFFSET('Raw data BH'!$G$4,0,(COLUMN('Data BH'!K$4)-COLUMN('Data BH'!$B$4))*7,500,1),MATCH($A196,OFFSET('Raw data BH'!$B$4,0,(COLUMN('Data BH'!K$4)-COLUMN('Data BH'!$B$4))*7,500,1),0))</f>
        <v>5.7083329999999997</v>
      </c>
      <c r="L196" s="62" t="e">
        <f ca="1">INDEX(OFFSET('Raw data BH'!$G$4,0,(COLUMN('Data BH'!L$4)-COLUMN('Data BH'!$B$4))*7,500,1),MATCH($A196,OFFSET('Raw data BH'!$B$4,0,(COLUMN('Data BH'!L$4)-COLUMN('Data BH'!$B$4))*7,500,1),0))</f>
        <v>#N/A</v>
      </c>
      <c r="M196" s="62">
        <f ca="1">INDEX(OFFSET('Raw data BH'!$G$4,0,(COLUMN('Data BH'!M$4)-COLUMN('Data BH'!$B$4))*7,500,1),MATCH($A196,OFFSET('Raw data BH'!$B$4,0,(COLUMN('Data BH'!M$4)-COLUMN('Data BH'!$B$4))*7,500,1),0))</f>
        <v>37.150585</v>
      </c>
      <c r="N196" s="62" t="e">
        <f ca="1">INDEX(OFFSET('Raw data BH'!$G$4,0,(COLUMN('Data BH'!N$4)-COLUMN('Data BH'!$B$4))*7,500,1),MATCH($A196,OFFSET('Raw data BH'!$B$4,0,(COLUMN('Data BH'!N$4)-COLUMN('Data BH'!$B$4))*7,500,1),0))</f>
        <v>#N/A</v>
      </c>
      <c r="O196" s="62">
        <f ca="1">INDEX(OFFSET('Raw data BH'!$G$4,0,(COLUMN('Data BH'!O$4)-COLUMN('Data BH'!$B$4))*7,500,1),MATCH($A196,OFFSET('Raw data BH'!$B$4,0,(COLUMN('Data BH'!O$4)-COLUMN('Data BH'!$B$4))*7,500,1),0))</f>
        <v>62.996398999999997</v>
      </c>
      <c r="P196" s="62">
        <v>88.606148000000005</v>
      </c>
      <c r="R196" s="60">
        <f t="shared" ca="1" si="32"/>
        <v>-9.8482815238155275E-2</v>
      </c>
      <c r="S196" s="60">
        <f t="shared" ca="1" si="33"/>
        <v>0.16477513453990511</v>
      </c>
      <c r="T196" s="60">
        <f t="shared" ca="1" si="34"/>
        <v>0</v>
      </c>
      <c r="U196" s="60">
        <f t="shared" ca="1" si="35"/>
        <v>-2.4201399699468884E-2</v>
      </c>
      <c r="V196" s="60" t="str">
        <f t="shared" ca="1" si="36"/>
        <v/>
      </c>
      <c r="W196" s="60">
        <f t="shared" ca="1" si="37"/>
        <v>-7.8922017827669499E-3</v>
      </c>
      <c r="X196" s="60">
        <f t="shared" ca="1" si="38"/>
        <v>-0.10789715323475213</v>
      </c>
      <c r="Y196" s="60">
        <f t="shared" ca="1" si="39"/>
        <v>0.19999984221565525</v>
      </c>
      <c r="Z196" s="60" t="str">
        <f t="shared" ca="1" si="40"/>
        <v/>
      </c>
      <c r="AA196" s="60">
        <f t="shared" ca="1" si="41"/>
        <v>0.6213018339694043</v>
      </c>
      <c r="AB196" s="60" t="str">
        <f t="shared" ca="1" si="42"/>
        <v/>
      </c>
      <c r="AC196" s="60">
        <f t="shared" ca="1" si="43"/>
        <v>0</v>
      </c>
      <c r="AD196" s="60" t="str">
        <f t="shared" ca="1" si="44"/>
        <v/>
      </c>
      <c r="AE196" s="60">
        <f t="shared" ca="1" si="45"/>
        <v>-0.14419608289469976</v>
      </c>
      <c r="AF196" s="60">
        <f t="shared" si="46"/>
        <v>-8.2684747490997523E-3</v>
      </c>
      <c r="AG196" s="61">
        <v>5.3499999999999999E-2</v>
      </c>
    </row>
    <row r="197" spans="1:33" ht="16" hidden="1" outlineLevel="1" x14ac:dyDescent="0.2">
      <c r="A197" s="74">
        <v>36892</v>
      </c>
      <c r="B197" s="62">
        <f ca="1">INDEX(OFFSET('Raw data BH'!$G$4,0,(COLUMN('Data BH'!B$4)-COLUMN('Data BH'!$B$4))*7,500,1),MATCH($A197,OFFSET('Raw data BH'!$B$4,0,(COLUMN('Data BH'!B$4)-COLUMN('Data BH'!$B$4))*7,500,1),0))</f>
        <v>0.332061</v>
      </c>
      <c r="C197" s="62">
        <f ca="1">INDEX(OFFSET('Raw data BH'!$G$4,0,(COLUMN('Data BH'!C$4)-COLUMN('Data BH'!$B$4))*7,500,1),MATCH($A197,OFFSET('Raw data BH'!$B$4,0,(COLUMN('Data BH'!C$4)-COLUMN('Data BH'!$B$4))*7,500,1),0))</f>
        <v>16.129822000000001</v>
      </c>
      <c r="D197" s="62">
        <f ca="1">INDEX(OFFSET('Raw data BH'!$G$4,0,(COLUMN('Data BH'!D$4)-COLUMN('Data BH'!$B$4))*7,500,1),MATCH($A197,OFFSET('Raw data BH'!$B$4,0,(COLUMN('Data BH'!D$4)-COLUMN('Data BH'!$B$4))*7,500,1),0))</f>
        <v>30.801245000000002</v>
      </c>
      <c r="E197" s="62">
        <f ca="1">INDEX(OFFSET('Raw data BH'!$G$4,0,(COLUMN('Data BH'!E$4)-COLUMN('Data BH'!$B$4))*7,500,1),MATCH($A197,OFFSET('Raw data BH'!$B$4,0,(COLUMN('Data BH'!E$4)-COLUMN('Data BH'!$B$4))*7,500,1),0))</f>
        <v>16.353141999999998</v>
      </c>
      <c r="F197" s="62" t="e">
        <f ca="1">INDEX(OFFSET('Raw data BH'!$G$4,0,(COLUMN('Data BH'!F$4)-COLUMN('Data BH'!$B$4))*7,500,1),MATCH($A197,OFFSET('Raw data BH'!$B$4,0,(COLUMN('Data BH'!F$4)-COLUMN('Data BH'!$B$4))*7,500,1),0))</f>
        <v>#N/A</v>
      </c>
      <c r="G197" s="62">
        <f ca="1">INDEX(OFFSET('Raw data BH'!$G$4,0,(COLUMN('Data BH'!G$4)-COLUMN('Data BH'!$B$4))*7,500,1),MATCH($A197,OFFSET('Raw data BH'!$B$4,0,(COLUMN('Data BH'!G$4)-COLUMN('Data BH'!$B$4))*7,500,1),0))</f>
        <v>11.331483</v>
      </c>
      <c r="H197" s="62">
        <f ca="1">INDEX(OFFSET('Raw data BH'!$G$4,0,(COLUMN('Data BH'!H$4)-COLUMN('Data BH'!$B$4))*7,500,1),MATCH($A197,OFFSET('Raw data BH'!$B$4,0,(COLUMN('Data BH'!H$4)-COLUMN('Data BH'!$B$4))*7,500,1),0))</f>
        <v>19.197835999999999</v>
      </c>
      <c r="I197" s="62">
        <f ca="1">INDEX(OFFSET('Raw data BH'!$G$4,0,(COLUMN('Data BH'!I$4)-COLUMN('Data BH'!$B$4))*7,500,1),MATCH($A197,OFFSET('Raw data BH'!$B$4,0,(COLUMN('Data BH'!I$4)-COLUMN('Data BH'!$B$4))*7,500,1),0))</f>
        <v>12.436598</v>
      </c>
      <c r="J197" s="62" t="e">
        <f ca="1">INDEX(OFFSET('Raw data BH'!$G$4,0,(COLUMN('Data BH'!J$4)-COLUMN('Data BH'!$B$4))*7,500,1),MATCH($A197,OFFSET('Raw data BH'!$B$4,0,(COLUMN('Data BH'!J$4)-COLUMN('Data BH'!$B$4))*7,500,1),0))</f>
        <v>#N/A</v>
      </c>
      <c r="K197" s="62">
        <f ca="1">INDEX(OFFSET('Raw data BH'!$G$4,0,(COLUMN('Data BH'!K$4)-COLUMN('Data BH'!$B$4))*7,500,1),MATCH($A197,OFFSET('Raw data BH'!$B$4,0,(COLUMN('Data BH'!K$4)-COLUMN('Data BH'!$B$4))*7,500,1),0))</f>
        <v>6.516667</v>
      </c>
      <c r="L197" s="62" t="e">
        <f ca="1">INDEX(OFFSET('Raw data BH'!$G$4,0,(COLUMN('Data BH'!L$4)-COLUMN('Data BH'!$B$4))*7,500,1),MATCH($A197,OFFSET('Raw data BH'!$B$4,0,(COLUMN('Data BH'!L$4)-COLUMN('Data BH'!$B$4))*7,500,1),0))</f>
        <v>#N/A</v>
      </c>
      <c r="M197" s="62">
        <f ca="1">INDEX(OFFSET('Raw data BH'!$G$4,0,(COLUMN('Data BH'!M$4)-COLUMN('Data BH'!$B$4))*7,500,1),MATCH($A197,OFFSET('Raw data BH'!$B$4,0,(COLUMN('Data BH'!M$4)-COLUMN('Data BH'!$B$4))*7,500,1),0))</f>
        <v>36.842606000000004</v>
      </c>
      <c r="N197" s="62" t="e">
        <f ca="1">INDEX(OFFSET('Raw data BH'!$G$4,0,(COLUMN('Data BH'!N$4)-COLUMN('Data BH'!$B$4))*7,500,1),MATCH($A197,OFFSET('Raw data BH'!$B$4,0,(COLUMN('Data BH'!N$4)-COLUMN('Data BH'!$B$4))*7,500,1),0))</f>
        <v>#N/A</v>
      </c>
      <c r="O197" s="62">
        <f ca="1">INDEX(OFFSET('Raw data BH'!$G$4,0,(COLUMN('Data BH'!O$4)-COLUMN('Data BH'!$B$4))*7,500,1),MATCH($A197,OFFSET('Raw data BH'!$B$4,0,(COLUMN('Data BH'!O$4)-COLUMN('Data BH'!$B$4))*7,500,1),0))</f>
        <v>62.412604999999999</v>
      </c>
      <c r="P197" s="62">
        <v>92.829338000000007</v>
      </c>
      <c r="R197" s="60">
        <f t="shared" ca="1" si="32"/>
        <v>0.45378088716880027</v>
      </c>
      <c r="S197" s="60">
        <f t="shared" ca="1" si="33"/>
        <v>0.17318794467350429</v>
      </c>
      <c r="T197" s="60">
        <f t="shared" ca="1" si="34"/>
        <v>-0.14266205864294057</v>
      </c>
      <c r="U197" s="60">
        <f t="shared" ca="1" si="35"/>
        <v>-4.8204892648827546E-2</v>
      </c>
      <c r="V197" s="60" t="str">
        <f t="shared" ca="1" si="36"/>
        <v/>
      </c>
      <c r="W197" s="60">
        <f t="shared" ca="1" si="37"/>
        <v>9.0024636334856689E-2</v>
      </c>
      <c r="X197" s="60">
        <f t="shared" ca="1" si="38"/>
        <v>9.6259022671992822E-2</v>
      </c>
      <c r="Y197" s="60">
        <f t="shared" ca="1" si="39"/>
        <v>2.2031628204809861E-2</v>
      </c>
      <c r="Z197" s="60" t="str">
        <f t="shared" ca="1" si="40"/>
        <v/>
      </c>
      <c r="AA197" s="60">
        <f t="shared" ca="1" si="41"/>
        <v>0.14160596447334095</v>
      </c>
      <c r="AB197" s="60" t="str">
        <f t="shared" ca="1" si="42"/>
        <v/>
      </c>
      <c r="AC197" s="60">
        <f t="shared" ca="1" si="43"/>
        <v>-8.2900175057807335E-3</v>
      </c>
      <c r="AD197" s="60" t="str">
        <f t="shared" ca="1" si="44"/>
        <v/>
      </c>
      <c r="AE197" s="60">
        <f t="shared" ca="1" si="45"/>
        <v>-9.2671011243039558E-3</v>
      </c>
      <c r="AF197" s="60">
        <f t="shared" si="46"/>
        <v>4.7662494029195424E-2</v>
      </c>
      <c r="AG197" s="61">
        <v>4.7599999999999996E-2</v>
      </c>
    </row>
    <row r="198" spans="1:33" ht="16" hidden="1" outlineLevel="1" x14ac:dyDescent="0.2">
      <c r="A198" s="74">
        <v>36923</v>
      </c>
      <c r="B198" s="62">
        <f ca="1">INDEX(OFFSET('Raw data BH'!$G$4,0,(COLUMN('Data BH'!B$4)-COLUMN('Data BH'!$B$4))*7,500,1),MATCH($A198,OFFSET('Raw data BH'!$B$4,0,(COLUMN('Data BH'!B$4)-COLUMN('Data BH'!$B$4))*7,500,1),0))</f>
        <v>0.28023599999999999</v>
      </c>
      <c r="C198" s="62">
        <f ca="1">INDEX(OFFSET('Raw data BH'!$G$4,0,(COLUMN('Data BH'!C$4)-COLUMN('Data BH'!$B$4))*7,500,1),MATCH($A198,OFFSET('Raw data BH'!$B$4,0,(COLUMN('Data BH'!C$4)-COLUMN('Data BH'!$B$4))*7,500,1),0))</f>
        <v>15.194761</v>
      </c>
      <c r="D198" s="62">
        <f ca="1">INDEX(OFFSET('Raw data BH'!$G$4,0,(COLUMN('Data BH'!D$4)-COLUMN('Data BH'!$B$4))*7,500,1),MATCH($A198,OFFSET('Raw data BH'!$B$4,0,(COLUMN('Data BH'!D$4)-COLUMN('Data BH'!$B$4))*7,500,1),0))</f>
        <v>28.739712000000001</v>
      </c>
      <c r="E198" s="62">
        <f ca="1">INDEX(OFFSET('Raw data BH'!$G$4,0,(COLUMN('Data BH'!E$4)-COLUMN('Data BH'!$B$4))*7,500,1),MATCH($A198,OFFSET('Raw data BH'!$B$4,0,(COLUMN('Data BH'!E$4)-COLUMN('Data BH'!$B$4))*7,500,1),0))</f>
        <v>14.951846</v>
      </c>
      <c r="F198" s="62" t="e">
        <f ca="1">INDEX(OFFSET('Raw data BH'!$G$4,0,(COLUMN('Data BH'!F$4)-COLUMN('Data BH'!$B$4))*7,500,1),MATCH($A198,OFFSET('Raw data BH'!$B$4,0,(COLUMN('Data BH'!F$4)-COLUMN('Data BH'!$B$4))*7,500,1),0))</f>
        <v>#N/A</v>
      </c>
      <c r="G198" s="62">
        <f ca="1">INDEX(OFFSET('Raw data BH'!$G$4,0,(COLUMN('Data BH'!G$4)-COLUMN('Data BH'!$B$4))*7,500,1),MATCH($A198,OFFSET('Raw data BH'!$B$4,0,(COLUMN('Data BH'!G$4)-COLUMN('Data BH'!$B$4))*7,500,1),0))</f>
        <v>10.910601</v>
      </c>
      <c r="H198" s="62">
        <f ca="1">INDEX(OFFSET('Raw data BH'!$G$4,0,(COLUMN('Data BH'!H$4)-COLUMN('Data BH'!$B$4))*7,500,1),MATCH($A198,OFFSET('Raw data BH'!$B$4,0,(COLUMN('Data BH'!H$4)-COLUMN('Data BH'!$B$4))*7,500,1),0))</f>
        <v>17.416668000000001</v>
      </c>
      <c r="I198" s="62">
        <f ca="1">INDEX(OFFSET('Raw data BH'!$G$4,0,(COLUMN('Data BH'!I$4)-COLUMN('Data BH'!$B$4))*7,500,1),MATCH($A198,OFFSET('Raw data BH'!$B$4,0,(COLUMN('Data BH'!I$4)-COLUMN('Data BH'!$B$4))*7,500,1),0))</f>
        <v>12.225806</v>
      </c>
      <c r="J198" s="62" t="e">
        <f ca="1">INDEX(OFFSET('Raw data BH'!$G$4,0,(COLUMN('Data BH'!J$4)-COLUMN('Data BH'!$B$4))*7,500,1),MATCH($A198,OFFSET('Raw data BH'!$B$4,0,(COLUMN('Data BH'!J$4)-COLUMN('Data BH'!$B$4))*7,500,1),0))</f>
        <v>#N/A</v>
      </c>
      <c r="K198" s="62">
        <f ca="1">INDEX(OFFSET('Raw data BH'!$G$4,0,(COLUMN('Data BH'!K$4)-COLUMN('Data BH'!$B$4))*7,500,1),MATCH($A198,OFFSET('Raw data BH'!$B$4,0,(COLUMN('Data BH'!K$4)-COLUMN('Data BH'!$B$4))*7,500,1),0))</f>
        <v>5.86</v>
      </c>
      <c r="L198" s="62" t="e">
        <f ca="1">INDEX(OFFSET('Raw data BH'!$G$4,0,(COLUMN('Data BH'!L$4)-COLUMN('Data BH'!$B$4))*7,500,1),MATCH($A198,OFFSET('Raw data BH'!$B$4,0,(COLUMN('Data BH'!L$4)-COLUMN('Data BH'!$B$4))*7,500,1),0))</f>
        <v>#N/A</v>
      </c>
      <c r="M198" s="62">
        <f ca="1">INDEX(OFFSET('Raw data BH'!$G$4,0,(COLUMN('Data BH'!M$4)-COLUMN('Data BH'!$B$4))*7,500,1),MATCH($A198,OFFSET('Raw data BH'!$B$4,0,(COLUMN('Data BH'!M$4)-COLUMN('Data BH'!$B$4))*7,500,1),0))</f>
        <v>34.97813</v>
      </c>
      <c r="N198" s="62" t="e">
        <f ca="1">INDEX(OFFSET('Raw data BH'!$G$4,0,(COLUMN('Data BH'!N$4)-COLUMN('Data BH'!$B$4))*7,500,1),MATCH($A198,OFFSET('Raw data BH'!$B$4,0,(COLUMN('Data BH'!N$4)-COLUMN('Data BH'!$B$4))*7,500,1),0))</f>
        <v>#N/A</v>
      </c>
      <c r="O198" s="62">
        <f ca="1">INDEX(OFFSET('Raw data BH'!$G$4,0,(COLUMN('Data BH'!O$4)-COLUMN('Data BH'!$B$4))*7,500,1),MATCH($A198,OFFSET('Raw data BH'!$B$4,0,(COLUMN('Data BH'!O$4)-COLUMN('Data BH'!$B$4))*7,500,1),0))</f>
        <v>40.493893</v>
      </c>
      <c r="P198" s="62">
        <v>83.974602000000004</v>
      </c>
      <c r="R198" s="60">
        <f t="shared" ref="R198:R261" ca="1" si="47">IFERROR(B198/B197-1,"")</f>
        <v>-0.15607072194566662</v>
      </c>
      <c r="S198" s="60">
        <f t="shared" ref="S198:S261" ca="1" si="48">IFERROR(C198/C197-1,"")</f>
        <v>-5.7970943510721962E-2</v>
      </c>
      <c r="T198" s="60">
        <f t="shared" ref="T198:T261" ca="1" si="49">IFERROR(D198/D197-1,"")</f>
        <v>-6.6930184153270456E-2</v>
      </c>
      <c r="U198" s="60">
        <f t="shared" ref="U198:U261" ca="1" si="50">IFERROR(E198/E197-1,"")</f>
        <v>-8.5689710270968056E-2</v>
      </c>
      <c r="V198" s="60" t="str">
        <f t="shared" ref="V198:V261" ca="1" si="51">IFERROR(F198/F197-1,"")</f>
        <v/>
      </c>
      <c r="W198" s="60">
        <f t="shared" ref="W198:W261" ca="1" si="52">IFERROR(G198/G197-1,"")</f>
        <v>-3.7142711152635566E-2</v>
      </c>
      <c r="X198" s="60">
        <f t="shared" ref="X198:X261" ca="1" si="53">IFERROR(H198/H197-1,"")</f>
        <v>-9.277962370342141E-2</v>
      </c>
      <c r="Y198" s="60">
        <f t="shared" ref="Y198:Y261" ca="1" si="54">IFERROR(I198/I197-1,"")</f>
        <v>-1.6949329712192984E-2</v>
      </c>
      <c r="Z198" s="60" t="str">
        <f t="shared" ref="Z198:Z261" ca="1" si="55">IFERROR(J198/J197-1,"")</f>
        <v/>
      </c>
      <c r="AA198" s="60">
        <f t="shared" ref="AA198:AA261" ca="1" si="56">IFERROR(K198/K197-1,"")</f>
        <v>-0.10076730942366696</v>
      </c>
      <c r="AB198" s="60" t="str">
        <f t="shared" ref="AB198:AB261" ca="1" si="57">IFERROR(L198/L197-1,"")</f>
        <v/>
      </c>
      <c r="AC198" s="60">
        <f t="shared" ref="AC198:AC261" ca="1" si="58">IFERROR(M198/M197-1,"")</f>
        <v>-5.0606517899412506E-2</v>
      </c>
      <c r="AD198" s="60" t="str">
        <f t="shared" ref="AD198:AD261" ca="1" si="59">IFERROR(N198/N197-1,"")</f>
        <v/>
      </c>
      <c r="AE198" s="60">
        <f t="shared" ref="AE198:AE261" ca="1" si="60">IFERROR(O198/O197-1,"")</f>
        <v>-0.35119046865613124</v>
      </c>
      <c r="AF198" s="60">
        <f t="shared" ref="AF198:AF261" si="61">IFERROR(P198/P197-1,"")</f>
        <v>-9.5387257851607288E-2</v>
      </c>
      <c r="AG198" s="61">
        <v>4.6600000000000003E-2</v>
      </c>
    </row>
    <row r="199" spans="1:33" ht="16" hidden="1" outlineLevel="1" x14ac:dyDescent="0.2">
      <c r="A199" s="74">
        <v>36951</v>
      </c>
      <c r="B199" s="62">
        <f ca="1">INDEX(OFFSET('Raw data BH'!$G$4,0,(COLUMN('Data BH'!B$4)-COLUMN('Data BH'!$B$4))*7,500,1),MATCH($A199,OFFSET('Raw data BH'!$B$4,0,(COLUMN('Data BH'!B$4)-COLUMN('Data BH'!$B$4))*7,500,1),0))</f>
        <v>0.33889399999999997</v>
      </c>
      <c r="C199" s="62">
        <f ca="1">INDEX(OFFSET('Raw data BH'!$G$4,0,(COLUMN('Data BH'!C$4)-COLUMN('Data BH'!$B$4))*7,500,1),MATCH($A199,OFFSET('Raw data BH'!$B$4,0,(COLUMN('Data BH'!C$4)-COLUMN('Data BH'!$B$4))*7,500,1),0))</f>
        <v>16.589169999999999</v>
      </c>
      <c r="D199" s="62">
        <f ca="1">INDEX(OFFSET('Raw data BH'!$G$4,0,(COLUMN('Data BH'!D$4)-COLUMN('Data BH'!$B$4))*7,500,1),MATCH($A199,OFFSET('Raw data BH'!$B$4,0,(COLUMN('Data BH'!D$4)-COLUMN('Data BH'!$B$4))*7,500,1),0))</f>
        <v>27.049911000000002</v>
      </c>
      <c r="E199" s="62">
        <f ca="1">INDEX(OFFSET('Raw data BH'!$G$4,0,(COLUMN('Data BH'!E$4)-COLUMN('Data BH'!$B$4))*7,500,1),MATCH($A199,OFFSET('Raw data BH'!$B$4,0,(COLUMN('Data BH'!E$4)-COLUMN('Data BH'!$B$4))*7,500,1),0))</f>
        <v>12.732892</v>
      </c>
      <c r="F199" s="62" t="e">
        <f ca="1">INDEX(OFFSET('Raw data BH'!$G$4,0,(COLUMN('Data BH'!F$4)-COLUMN('Data BH'!$B$4))*7,500,1),MATCH($A199,OFFSET('Raw data BH'!$B$4,0,(COLUMN('Data BH'!F$4)-COLUMN('Data BH'!$B$4))*7,500,1),0))</f>
        <v>#N/A</v>
      </c>
      <c r="G199" s="62">
        <f ca="1">INDEX(OFFSET('Raw data BH'!$G$4,0,(COLUMN('Data BH'!G$4)-COLUMN('Data BH'!$B$4))*7,500,1),MATCH($A199,OFFSET('Raw data BH'!$B$4,0,(COLUMN('Data BH'!G$4)-COLUMN('Data BH'!$B$4))*7,500,1),0))</f>
        <v>11.171488</v>
      </c>
      <c r="H199" s="62">
        <f ca="1">INDEX(OFFSET('Raw data BH'!$G$4,0,(COLUMN('Data BH'!H$4)-COLUMN('Data BH'!$B$4))*7,500,1),MATCH($A199,OFFSET('Raw data BH'!$B$4,0,(COLUMN('Data BH'!H$4)-COLUMN('Data BH'!$B$4))*7,500,1),0))</f>
        <v>17.346299999999999</v>
      </c>
      <c r="I199" s="62">
        <f ca="1">INDEX(OFFSET('Raw data BH'!$G$4,0,(COLUMN('Data BH'!I$4)-COLUMN('Data BH'!$B$4))*7,500,1),MATCH($A199,OFFSET('Raw data BH'!$B$4,0,(COLUMN('Data BH'!I$4)-COLUMN('Data BH'!$B$4))*7,500,1),0))</f>
        <v>12.225806</v>
      </c>
      <c r="J199" s="62" t="e">
        <f ca="1">INDEX(OFFSET('Raw data BH'!$G$4,0,(COLUMN('Data BH'!J$4)-COLUMN('Data BH'!$B$4))*7,500,1),MATCH($A199,OFFSET('Raw data BH'!$B$4,0,(COLUMN('Data BH'!J$4)-COLUMN('Data BH'!$B$4))*7,500,1),0))</f>
        <v>#N/A</v>
      </c>
      <c r="K199" s="62">
        <f ca="1">INDEX(OFFSET('Raw data BH'!$G$4,0,(COLUMN('Data BH'!K$4)-COLUMN('Data BH'!$B$4))*7,500,1),MATCH($A199,OFFSET('Raw data BH'!$B$4,0,(COLUMN('Data BH'!K$4)-COLUMN('Data BH'!$B$4))*7,500,1),0))</f>
        <v>5.66</v>
      </c>
      <c r="L199" s="62" t="e">
        <f ca="1">INDEX(OFFSET('Raw data BH'!$G$4,0,(COLUMN('Data BH'!L$4)-COLUMN('Data BH'!$B$4))*7,500,1),MATCH($A199,OFFSET('Raw data BH'!$B$4,0,(COLUMN('Data BH'!L$4)-COLUMN('Data BH'!$B$4))*7,500,1),0))</f>
        <v>#N/A</v>
      </c>
      <c r="M199" s="62">
        <f ca="1">INDEX(OFFSET('Raw data BH'!$G$4,0,(COLUMN('Data BH'!M$4)-COLUMN('Data BH'!$B$4))*7,500,1),MATCH($A199,OFFSET('Raw data BH'!$B$4,0,(COLUMN('Data BH'!M$4)-COLUMN('Data BH'!$B$4))*7,500,1),0))</f>
        <v>33.262332999999998</v>
      </c>
      <c r="N199" s="62" t="e">
        <f ca="1">INDEX(OFFSET('Raw data BH'!$G$4,0,(COLUMN('Data BH'!N$4)-COLUMN('Data BH'!$B$4))*7,500,1),MATCH($A199,OFFSET('Raw data BH'!$B$4,0,(COLUMN('Data BH'!N$4)-COLUMN('Data BH'!$B$4))*7,500,1),0))</f>
        <v>#N/A</v>
      </c>
      <c r="O199" s="62">
        <f ca="1">INDEX(OFFSET('Raw data BH'!$G$4,0,(COLUMN('Data BH'!O$4)-COLUMN('Data BH'!$B$4))*7,500,1),MATCH($A199,OFFSET('Raw data BH'!$B$4,0,(COLUMN('Data BH'!O$4)-COLUMN('Data BH'!$B$4))*7,500,1),0))</f>
        <v>30.091791000000001</v>
      </c>
      <c r="P199" s="62">
        <v>79.056053000000006</v>
      </c>
      <c r="R199" s="60">
        <f t="shared" ca="1" si="47"/>
        <v>0.20931643329193972</v>
      </c>
      <c r="S199" s="60">
        <f t="shared" ca="1" si="48"/>
        <v>9.1769064350535112E-2</v>
      </c>
      <c r="T199" s="60">
        <f t="shared" ca="1" si="49"/>
        <v>-5.8796726981815262E-2</v>
      </c>
      <c r="U199" s="60">
        <f t="shared" ca="1" si="50"/>
        <v>-0.14840669172221277</v>
      </c>
      <c r="V199" s="60" t="str">
        <f t="shared" ca="1" si="51"/>
        <v/>
      </c>
      <c r="W199" s="60">
        <f t="shared" ca="1" si="52"/>
        <v>2.3911331740570585E-2</v>
      </c>
      <c r="X199" s="60">
        <f t="shared" ca="1" si="53"/>
        <v>-4.040267633281025E-3</v>
      </c>
      <c r="Y199" s="60">
        <f t="shared" ca="1" si="54"/>
        <v>0</v>
      </c>
      <c r="Z199" s="60" t="str">
        <f t="shared" ca="1" si="55"/>
        <v/>
      </c>
      <c r="AA199" s="60">
        <f t="shared" ca="1" si="56"/>
        <v>-3.4129692832764569E-2</v>
      </c>
      <c r="AB199" s="60" t="str">
        <f t="shared" ca="1" si="57"/>
        <v/>
      </c>
      <c r="AC199" s="60">
        <f t="shared" ca="1" si="58"/>
        <v>-4.9053422810195979E-2</v>
      </c>
      <c r="AD199" s="60" t="str">
        <f t="shared" ca="1" si="59"/>
        <v/>
      </c>
      <c r="AE199" s="60">
        <f t="shared" ca="1" si="60"/>
        <v>-0.25688075977283786</v>
      </c>
      <c r="AF199" s="60">
        <f t="shared" si="61"/>
        <v>-5.8571864383471506E-2</v>
      </c>
      <c r="AG199" s="61">
        <v>4.3400000000000001E-2</v>
      </c>
    </row>
    <row r="200" spans="1:33" ht="16" hidden="1" outlineLevel="1" x14ac:dyDescent="0.2">
      <c r="A200" s="74">
        <v>36982</v>
      </c>
      <c r="B200" s="62">
        <f ca="1">INDEX(OFFSET('Raw data BH'!$G$4,0,(COLUMN('Data BH'!B$4)-COLUMN('Data BH'!$B$4))*7,500,1),MATCH($A200,OFFSET('Raw data BH'!$B$4,0,(COLUMN('Data BH'!B$4)-COLUMN('Data BH'!$B$4))*7,500,1),0))</f>
        <v>0.39140999999999998</v>
      </c>
      <c r="C200" s="62">
        <f ca="1">INDEX(OFFSET('Raw data BH'!$G$4,0,(COLUMN('Data BH'!C$4)-COLUMN('Data BH'!$B$4))*7,500,1),MATCH($A200,OFFSET('Raw data BH'!$B$4,0,(COLUMN('Data BH'!C$4)-COLUMN('Data BH'!$B$4))*7,500,1),0))</f>
        <v>16.967924</v>
      </c>
      <c r="D200" s="62">
        <f ca="1">INDEX(OFFSET('Raw data BH'!$G$4,0,(COLUMN('Data BH'!D$4)-COLUMN('Data BH'!$B$4))*7,500,1),MATCH($A200,OFFSET('Raw data BH'!$B$4,0,(COLUMN('Data BH'!D$4)-COLUMN('Data BH'!$B$4))*7,500,1),0))</f>
        <v>27.796568000000001</v>
      </c>
      <c r="E200" s="62">
        <f ca="1">INDEX(OFFSET('Raw data BH'!$G$4,0,(COLUMN('Data BH'!E$4)-COLUMN('Data BH'!$B$4))*7,500,1),MATCH($A200,OFFSET('Raw data BH'!$B$4,0,(COLUMN('Data BH'!E$4)-COLUMN('Data BH'!$B$4))*7,500,1),0))</f>
        <v>13.070259999999999</v>
      </c>
      <c r="F200" s="62" t="e">
        <f ca="1">INDEX(OFFSET('Raw data BH'!$G$4,0,(COLUMN('Data BH'!F$4)-COLUMN('Data BH'!$B$4))*7,500,1),MATCH($A200,OFFSET('Raw data BH'!$B$4,0,(COLUMN('Data BH'!F$4)-COLUMN('Data BH'!$B$4))*7,500,1),0))</f>
        <v>#N/A</v>
      </c>
      <c r="G200" s="62">
        <f ca="1">INDEX(OFFSET('Raw data BH'!$G$4,0,(COLUMN('Data BH'!G$4)-COLUMN('Data BH'!$B$4))*7,500,1),MATCH($A200,OFFSET('Raw data BH'!$B$4,0,(COLUMN('Data BH'!G$4)-COLUMN('Data BH'!$B$4))*7,500,1),0))</f>
        <v>12.72804</v>
      </c>
      <c r="H200" s="62">
        <f ca="1">INDEX(OFFSET('Raw data BH'!$G$4,0,(COLUMN('Data BH'!H$4)-COLUMN('Data BH'!$B$4))*7,500,1),MATCH($A200,OFFSET('Raw data BH'!$B$4,0,(COLUMN('Data BH'!H$4)-COLUMN('Data BH'!$B$4))*7,500,1),0))</f>
        <v>19.376487999999998</v>
      </c>
      <c r="I200" s="62">
        <f ca="1">INDEX(OFFSET('Raw data BH'!$G$4,0,(COLUMN('Data BH'!I$4)-COLUMN('Data BH'!$B$4))*7,500,1),MATCH($A200,OFFSET('Raw data BH'!$B$4,0,(COLUMN('Data BH'!I$4)-COLUMN('Data BH'!$B$4))*7,500,1),0))</f>
        <v>11.251756</v>
      </c>
      <c r="J200" s="62" t="e">
        <f ca="1">INDEX(OFFSET('Raw data BH'!$G$4,0,(COLUMN('Data BH'!J$4)-COLUMN('Data BH'!$B$4))*7,500,1),MATCH($A200,OFFSET('Raw data BH'!$B$4,0,(COLUMN('Data BH'!J$4)-COLUMN('Data BH'!$B$4))*7,500,1),0))</f>
        <v>#N/A</v>
      </c>
      <c r="K200" s="62">
        <f ca="1">INDEX(OFFSET('Raw data BH'!$G$4,0,(COLUMN('Data BH'!K$4)-COLUMN('Data BH'!$B$4))*7,500,1),MATCH($A200,OFFSET('Raw data BH'!$B$4,0,(COLUMN('Data BH'!K$4)-COLUMN('Data BH'!$B$4))*7,500,1),0))</f>
        <v>5.8666669999999996</v>
      </c>
      <c r="L200" s="62" t="e">
        <f ca="1">INDEX(OFFSET('Raw data BH'!$G$4,0,(COLUMN('Data BH'!L$4)-COLUMN('Data BH'!$B$4))*7,500,1),MATCH($A200,OFFSET('Raw data BH'!$B$4,0,(COLUMN('Data BH'!L$4)-COLUMN('Data BH'!$B$4))*7,500,1),0))</f>
        <v>#N/A</v>
      </c>
      <c r="M200" s="62">
        <f ca="1">INDEX(OFFSET('Raw data BH'!$G$4,0,(COLUMN('Data BH'!M$4)-COLUMN('Data BH'!$B$4))*7,500,1),MATCH($A200,OFFSET('Raw data BH'!$B$4,0,(COLUMN('Data BH'!M$4)-COLUMN('Data BH'!$B$4))*7,500,1),0))</f>
        <v>33.910812</v>
      </c>
      <c r="N200" s="62" t="e">
        <f ca="1">INDEX(OFFSET('Raw data BH'!$G$4,0,(COLUMN('Data BH'!N$4)-COLUMN('Data BH'!$B$4))*7,500,1),MATCH($A200,OFFSET('Raw data BH'!$B$4,0,(COLUMN('Data BH'!N$4)-COLUMN('Data BH'!$B$4))*7,500,1),0))</f>
        <v>#N/A</v>
      </c>
      <c r="O200" s="62">
        <f ca="1">INDEX(OFFSET('Raw data BH'!$G$4,0,(COLUMN('Data BH'!O$4)-COLUMN('Data BH'!$B$4))*7,500,1),MATCH($A200,OFFSET('Raw data BH'!$B$4,0,(COLUMN('Data BH'!O$4)-COLUMN('Data BH'!$B$4))*7,500,1),0))</f>
        <v>43.544463999999998</v>
      </c>
      <c r="P200" s="62">
        <v>86.041663999999997</v>
      </c>
      <c r="R200" s="60">
        <f t="shared" ca="1" si="47"/>
        <v>0.15496290875613017</v>
      </c>
      <c r="S200" s="60">
        <f t="shared" ca="1" si="48"/>
        <v>2.2831401450464472E-2</v>
      </c>
      <c r="T200" s="60">
        <f t="shared" ca="1" si="49"/>
        <v>2.7602937399683114E-2</v>
      </c>
      <c r="U200" s="60">
        <f t="shared" ca="1" si="50"/>
        <v>2.6495787445617092E-2</v>
      </c>
      <c r="V200" s="60" t="str">
        <f t="shared" ca="1" si="51"/>
        <v/>
      </c>
      <c r="W200" s="60">
        <f t="shared" ca="1" si="52"/>
        <v>0.13933255802628985</v>
      </c>
      <c r="X200" s="60">
        <f t="shared" ca="1" si="53"/>
        <v>0.11703867683598235</v>
      </c>
      <c r="Y200" s="60">
        <f t="shared" ca="1" si="54"/>
        <v>-7.9671638826920743E-2</v>
      </c>
      <c r="Z200" s="60" t="str">
        <f t="shared" ca="1" si="55"/>
        <v/>
      </c>
      <c r="AA200" s="60">
        <f t="shared" ca="1" si="56"/>
        <v>3.6513604240282493E-2</v>
      </c>
      <c r="AB200" s="60" t="str">
        <f t="shared" ca="1" si="57"/>
        <v/>
      </c>
      <c r="AC200" s="60">
        <f t="shared" ca="1" si="58"/>
        <v>1.9495896454406969E-2</v>
      </c>
      <c r="AD200" s="60" t="str">
        <f t="shared" ca="1" si="59"/>
        <v/>
      </c>
      <c r="AE200" s="60">
        <f t="shared" ca="1" si="60"/>
        <v>0.4470545804335806</v>
      </c>
      <c r="AF200" s="60">
        <f t="shared" si="61"/>
        <v>8.8362759522031764E-2</v>
      </c>
      <c r="AG200" s="61">
        <v>4.2300000000000004E-2</v>
      </c>
    </row>
    <row r="201" spans="1:33" ht="16" hidden="1" outlineLevel="1" x14ac:dyDescent="0.2">
      <c r="A201" s="74">
        <v>37012</v>
      </c>
      <c r="B201" s="62">
        <f ca="1">INDEX(OFFSET('Raw data BH'!$G$4,0,(COLUMN('Data BH'!B$4)-COLUMN('Data BH'!$B$4))*7,500,1),MATCH($A201,OFFSET('Raw data BH'!$B$4,0,(COLUMN('Data BH'!B$4)-COLUMN('Data BH'!$B$4))*7,500,1),0))</f>
        <v>0.30634</v>
      </c>
      <c r="C201" s="62">
        <f ca="1">INDEX(OFFSET('Raw data BH'!$G$4,0,(COLUMN('Data BH'!C$4)-COLUMN('Data BH'!$B$4))*7,500,1),MATCH($A201,OFFSET('Raw data BH'!$B$4,0,(COLUMN('Data BH'!C$4)-COLUMN('Data BH'!$B$4))*7,500,1),0))</f>
        <v>17.952663000000001</v>
      </c>
      <c r="D201" s="62">
        <f ca="1">INDEX(OFFSET('Raw data BH'!$G$4,0,(COLUMN('Data BH'!D$4)-COLUMN('Data BH'!$B$4))*7,500,1),MATCH($A201,OFFSET('Raw data BH'!$B$4,0,(COLUMN('Data BH'!D$4)-COLUMN('Data BH'!$B$4))*7,500,1),0))</f>
        <v>27.645202999999999</v>
      </c>
      <c r="E201" s="62">
        <f ca="1">INDEX(OFFSET('Raw data BH'!$G$4,0,(COLUMN('Data BH'!E$4)-COLUMN('Data BH'!$B$4))*7,500,1),MATCH($A201,OFFSET('Raw data BH'!$B$4,0,(COLUMN('Data BH'!E$4)-COLUMN('Data BH'!$B$4))*7,500,1),0))</f>
        <v>13.412649999999999</v>
      </c>
      <c r="F201" s="62" t="e">
        <f ca="1">INDEX(OFFSET('Raw data BH'!$G$4,0,(COLUMN('Data BH'!F$4)-COLUMN('Data BH'!$B$4))*7,500,1),MATCH($A201,OFFSET('Raw data BH'!$B$4,0,(COLUMN('Data BH'!F$4)-COLUMN('Data BH'!$B$4))*7,500,1),0))</f>
        <v>#N/A</v>
      </c>
      <c r="G201" s="62">
        <f ca="1">INDEX(OFFSET('Raw data BH'!$G$4,0,(COLUMN('Data BH'!G$4)-COLUMN('Data BH'!$B$4))*7,500,1),MATCH($A201,OFFSET('Raw data BH'!$B$4,0,(COLUMN('Data BH'!G$4)-COLUMN('Data BH'!$B$4))*7,500,1),0))</f>
        <v>13.003679999999999</v>
      </c>
      <c r="H201" s="62">
        <f ca="1">INDEX(OFFSET('Raw data BH'!$G$4,0,(COLUMN('Data BH'!H$4)-COLUMN('Data BH'!$B$4))*7,500,1),MATCH($A201,OFFSET('Raw data BH'!$B$4,0,(COLUMN('Data BH'!H$4)-COLUMN('Data BH'!$B$4))*7,500,1),0))</f>
        <v>19.450351999999999</v>
      </c>
      <c r="I201" s="62">
        <f ca="1">INDEX(OFFSET('Raw data BH'!$G$4,0,(COLUMN('Data BH'!I$4)-COLUMN('Data BH'!$B$4))*7,500,1),MATCH($A201,OFFSET('Raw data BH'!$B$4,0,(COLUMN('Data BH'!I$4)-COLUMN('Data BH'!$B$4))*7,500,1),0))</f>
        <v>11.846747000000001</v>
      </c>
      <c r="J201" s="62" t="e">
        <f ca="1">INDEX(OFFSET('Raw data BH'!$G$4,0,(COLUMN('Data BH'!J$4)-COLUMN('Data BH'!$B$4))*7,500,1),MATCH($A201,OFFSET('Raw data BH'!$B$4,0,(COLUMN('Data BH'!J$4)-COLUMN('Data BH'!$B$4))*7,500,1),0))</f>
        <v>#N/A</v>
      </c>
      <c r="K201" s="62">
        <f ca="1">INDEX(OFFSET('Raw data BH'!$G$4,0,(COLUMN('Data BH'!K$4)-COLUMN('Data BH'!$B$4))*7,500,1),MATCH($A201,OFFSET('Raw data BH'!$B$4,0,(COLUMN('Data BH'!K$4)-COLUMN('Data BH'!$B$4))*7,500,1),0))</f>
        <v>6.3</v>
      </c>
      <c r="L201" s="62" t="e">
        <f ca="1">INDEX(OFFSET('Raw data BH'!$G$4,0,(COLUMN('Data BH'!L$4)-COLUMN('Data BH'!$B$4))*7,500,1),MATCH($A201,OFFSET('Raw data BH'!$B$4,0,(COLUMN('Data BH'!L$4)-COLUMN('Data BH'!$B$4))*7,500,1),0))</f>
        <v>#N/A</v>
      </c>
      <c r="M201" s="62">
        <f ca="1">INDEX(OFFSET('Raw data BH'!$G$4,0,(COLUMN('Data BH'!M$4)-COLUMN('Data BH'!$B$4))*7,500,1),MATCH($A201,OFFSET('Raw data BH'!$B$4,0,(COLUMN('Data BH'!M$4)-COLUMN('Data BH'!$B$4))*7,500,1),0))</f>
        <v>37.022452999999999</v>
      </c>
      <c r="N201" s="62" t="e">
        <f ca="1">INDEX(OFFSET('Raw data BH'!$G$4,0,(COLUMN('Data BH'!N$4)-COLUMN('Data BH'!$B$4))*7,500,1),MATCH($A201,OFFSET('Raw data BH'!$B$4,0,(COLUMN('Data BH'!N$4)-COLUMN('Data BH'!$B$4))*7,500,1),0))</f>
        <v>#N/A</v>
      </c>
      <c r="O201" s="62">
        <f ca="1">INDEX(OFFSET('Raw data BH'!$G$4,0,(COLUMN('Data BH'!O$4)-COLUMN('Data BH'!$B$4))*7,500,1),MATCH($A201,OFFSET('Raw data BH'!$B$4,0,(COLUMN('Data BH'!O$4)-COLUMN('Data BH'!$B$4))*7,500,1),0))</f>
        <v>47.977038999999998</v>
      </c>
      <c r="P201" s="62">
        <v>85.559364000000002</v>
      </c>
      <c r="R201" s="60">
        <f t="shared" ca="1" si="47"/>
        <v>-0.21734242865537412</v>
      </c>
      <c r="S201" s="60">
        <f t="shared" ca="1" si="48"/>
        <v>5.803532594794758E-2</v>
      </c>
      <c r="T201" s="60">
        <f t="shared" ca="1" si="49"/>
        <v>-5.4454564318876519E-3</v>
      </c>
      <c r="U201" s="60">
        <f t="shared" ca="1" si="50"/>
        <v>2.6196112395621807E-2</v>
      </c>
      <c r="V201" s="60" t="str">
        <f t="shared" ca="1" si="51"/>
        <v/>
      </c>
      <c r="W201" s="60">
        <f t="shared" ca="1" si="52"/>
        <v>2.1656123016583706E-2</v>
      </c>
      <c r="X201" s="60">
        <f t="shared" ca="1" si="53"/>
        <v>3.8120427189902717E-3</v>
      </c>
      <c r="Y201" s="60">
        <f t="shared" ca="1" si="54"/>
        <v>5.2879834934209446E-2</v>
      </c>
      <c r="Z201" s="60" t="str">
        <f t="shared" ca="1" si="55"/>
        <v/>
      </c>
      <c r="AA201" s="60">
        <f t="shared" ca="1" si="56"/>
        <v>7.3863575348660504E-2</v>
      </c>
      <c r="AB201" s="60" t="str">
        <f t="shared" ca="1" si="57"/>
        <v/>
      </c>
      <c r="AC201" s="60">
        <f t="shared" ca="1" si="58"/>
        <v>9.1759554445349112E-2</v>
      </c>
      <c r="AD201" s="60" t="str">
        <f t="shared" ca="1" si="59"/>
        <v/>
      </c>
      <c r="AE201" s="60">
        <f t="shared" ca="1" si="60"/>
        <v>0.10179422578263919</v>
      </c>
      <c r="AF201" s="60">
        <f t="shared" si="61"/>
        <v>-5.6054239025409291E-3</v>
      </c>
      <c r="AG201" s="61">
        <v>4.2599999999999999E-2</v>
      </c>
    </row>
    <row r="202" spans="1:33" ht="16" hidden="1" outlineLevel="1" x14ac:dyDescent="0.2">
      <c r="A202" s="74">
        <v>37043</v>
      </c>
      <c r="B202" s="62">
        <f ca="1">INDEX(OFFSET('Raw data BH'!$G$4,0,(COLUMN('Data BH'!B$4)-COLUMN('Data BH'!$B$4))*7,500,1),MATCH($A202,OFFSET('Raw data BH'!$B$4,0,(COLUMN('Data BH'!B$4)-COLUMN('Data BH'!$B$4))*7,500,1),0))</f>
        <v>0.357014</v>
      </c>
      <c r="C202" s="62">
        <f ca="1">INDEX(OFFSET('Raw data BH'!$G$4,0,(COLUMN('Data BH'!C$4)-COLUMN('Data BH'!$B$4))*7,500,1),MATCH($A202,OFFSET('Raw data BH'!$B$4,0,(COLUMN('Data BH'!C$4)-COLUMN('Data BH'!$B$4))*7,500,1),0))</f>
        <v>18.361526000000001</v>
      </c>
      <c r="D202" s="62">
        <f ca="1">INDEX(OFFSET('Raw data BH'!$G$4,0,(COLUMN('Data BH'!D$4)-COLUMN('Data BH'!$B$4))*7,500,1),MATCH($A202,OFFSET('Raw data BH'!$B$4,0,(COLUMN('Data BH'!D$4)-COLUMN('Data BH'!$B$4))*7,500,1),0))</f>
        <v>25.466137</v>
      </c>
      <c r="E202" s="62">
        <f ca="1">INDEX(OFFSET('Raw data BH'!$G$4,0,(COLUMN('Data BH'!E$4)-COLUMN('Data BH'!$B$4))*7,500,1),MATCH($A202,OFFSET('Raw data BH'!$B$4,0,(COLUMN('Data BH'!E$4)-COLUMN('Data BH'!$B$4))*7,500,1),0))</f>
        <v>12.733530999999999</v>
      </c>
      <c r="F202" s="62" t="e">
        <f ca="1">INDEX(OFFSET('Raw data BH'!$G$4,0,(COLUMN('Data BH'!F$4)-COLUMN('Data BH'!$B$4))*7,500,1),MATCH($A202,OFFSET('Raw data BH'!$B$4,0,(COLUMN('Data BH'!F$4)-COLUMN('Data BH'!$B$4))*7,500,1),0))</f>
        <v>#N/A</v>
      </c>
      <c r="G202" s="62">
        <f ca="1">INDEX(OFFSET('Raw data BH'!$G$4,0,(COLUMN('Data BH'!G$4)-COLUMN('Data BH'!$B$4))*7,500,1),MATCH($A202,OFFSET('Raw data BH'!$B$4,0,(COLUMN('Data BH'!G$4)-COLUMN('Data BH'!$B$4))*7,500,1),0))</f>
        <v>13.598535999999999</v>
      </c>
      <c r="H202" s="62">
        <f ca="1">INDEX(OFFSET('Raw data BH'!$G$4,0,(COLUMN('Data BH'!H$4)-COLUMN('Data BH'!$B$4))*7,500,1),MATCH($A202,OFFSET('Raw data BH'!$B$4,0,(COLUMN('Data BH'!H$4)-COLUMN('Data BH'!$B$4))*7,500,1),0))</f>
        <v>18.971636</v>
      </c>
      <c r="I202" s="62">
        <f ca="1">INDEX(OFFSET('Raw data BH'!$G$4,0,(COLUMN('Data BH'!I$4)-COLUMN('Data BH'!$B$4))*7,500,1),MATCH($A202,OFFSET('Raw data BH'!$B$4,0,(COLUMN('Data BH'!I$4)-COLUMN('Data BH'!$B$4))*7,500,1),0))</f>
        <v>12.107063</v>
      </c>
      <c r="J202" s="62" t="e">
        <f ca="1">INDEX(OFFSET('Raw data BH'!$G$4,0,(COLUMN('Data BH'!J$4)-COLUMN('Data BH'!$B$4))*7,500,1),MATCH($A202,OFFSET('Raw data BH'!$B$4,0,(COLUMN('Data BH'!J$4)-COLUMN('Data BH'!$B$4))*7,500,1),0))</f>
        <v>#N/A</v>
      </c>
      <c r="K202" s="62">
        <f ca="1">INDEX(OFFSET('Raw data BH'!$G$4,0,(COLUMN('Data BH'!K$4)-COLUMN('Data BH'!$B$4))*7,500,1),MATCH($A202,OFFSET('Raw data BH'!$B$4,0,(COLUMN('Data BH'!K$4)-COLUMN('Data BH'!$B$4))*7,500,1),0))</f>
        <v>6.7766669999999998</v>
      </c>
      <c r="L202" s="62" t="e">
        <f ca="1">INDEX(OFFSET('Raw data BH'!$G$4,0,(COLUMN('Data BH'!L$4)-COLUMN('Data BH'!$B$4))*7,500,1),MATCH($A202,OFFSET('Raw data BH'!$B$4,0,(COLUMN('Data BH'!L$4)-COLUMN('Data BH'!$B$4))*7,500,1),0))</f>
        <v>#N/A</v>
      </c>
      <c r="M202" s="62">
        <f ca="1">INDEX(OFFSET('Raw data BH'!$G$4,0,(COLUMN('Data BH'!M$4)-COLUMN('Data BH'!$B$4))*7,500,1),MATCH($A202,OFFSET('Raw data BH'!$B$4,0,(COLUMN('Data BH'!M$4)-COLUMN('Data BH'!$B$4))*7,500,1),0))</f>
        <v>32.541245000000004</v>
      </c>
      <c r="N202" s="62" t="e">
        <f ca="1">INDEX(OFFSET('Raw data BH'!$G$4,0,(COLUMN('Data BH'!N$4)-COLUMN('Data BH'!$B$4))*7,500,1),MATCH($A202,OFFSET('Raw data BH'!$B$4,0,(COLUMN('Data BH'!N$4)-COLUMN('Data BH'!$B$4))*7,500,1),0))</f>
        <v>#N/A</v>
      </c>
      <c r="O202" s="62">
        <f ca="1">INDEX(OFFSET('Raw data BH'!$G$4,0,(COLUMN('Data BH'!O$4)-COLUMN('Data BH'!$B$4))*7,500,1),MATCH($A202,OFFSET('Raw data BH'!$B$4,0,(COLUMN('Data BH'!O$4)-COLUMN('Data BH'!$B$4))*7,500,1),0))</f>
        <v>50.957554000000002</v>
      </c>
      <c r="P202" s="62">
        <v>83.283653000000001</v>
      </c>
      <c r="R202" s="60">
        <f t="shared" ca="1" si="47"/>
        <v>0.16541750995625781</v>
      </c>
      <c r="S202" s="60">
        <f t="shared" ca="1" si="48"/>
        <v>2.2774504261568351E-2</v>
      </c>
      <c r="T202" s="60">
        <f t="shared" ca="1" si="49"/>
        <v>-7.8822571858126689E-2</v>
      </c>
      <c r="U202" s="60">
        <f t="shared" ca="1" si="50"/>
        <v>-5.0632723585570361E-2</v>
      </c>
      <c r="V202" s="60" t="str">
        <f t="shared" ca="1" si="51"/>
        <v/>
      </c>
      <c r="W202" s="60">
        <f t="shared" ca="1" si="52"/>
        <v>4.5745204434437081E-2</v>
      </c>
      <c r="X202" s="60">
        <f t="shared" ca="1" si="53"/>
        <v>-2.4612202390990046E-2</v>
      </c>
      <c r="Y202" s="60">
        <f t="shared" ca="1" si="54"/>
        <v>2.1973627021831366E-2</v>
      </c>
      <c r="Z202" s="60" t="str">
        <f t="shared" ca="1" si="55"/>
        <v/>
      </c>
      <c r="AA202" s="60">
        <f t="shared" ca="1" si="56"/>
        <v>7.5661428571428546E-2</v>
      </c>
      <c r="AB202" s="60" t="str">
        <f t="shared" ca="1" si="57"/>
        <v/>
      </c>
      <c r="AC202" s="60">
        <f t="shared" ca="1" si="58"/>
        <v>-0.12104027790919192</v>
      </c>
      <c r="AD202" s="60" t="str">
        <f t="shared" ca="1" si="59"/>
        <v/>
      </c>
      <c r="AE202" s="60">
        <f t="shared" ca="1" si="60"/>
        <v>6.2123779668853851E-2</v>
      </c>
      <c r="AF202" s="60">
        <f t="shared" si="61"/>
        <v>-2.6598035487968352E-2</v>
      </c>
      <c r="AG202" s="61">
        <v>4.0800000000000003E-2</v>
      </c>
    </row>
    <row r="203" spans="1:33" ht="16" hidden="1" outlineLevel="1" x14ac:dyDescent="0.2">
      <c r="A203" s="74">
        <v>37073</v>
      </c>
      <c r="B203" s="62">
        <f ca="1">INDEX(OFFSET('Raw data BH'!$G$4,0,(COLUMN('Data BH'!B$4)-COLUMN('Data BH'!$B$4))*7,500,1),MATCH($A203,OFFSET('Raw data BH'!$B$4,0,(COLUMN('Data BH'!B$4)-COLUMN('Data BH'!$B$4))*7,500,1),0))</f>
        <v>0.28852800000000001</v>
      </c>
      <c r="C203" s="62">
        <f ca="1">INDEX(OFFSET('Raw data BH'!$G$4,0,(COLUMN('Data BH'!C$4)-COLUMN('Data BH'!$B$4))*7,500,1),MATCH($A203,OFFSET('Raw data BH'!$B$4,0,(COLUMN('Data BH'!C$4)-COLUMN('Data BH'!$B$4))*7,500,1),0))</f>
        <v>19.459610000000001</v>
      </c>
      <c r="D203" s="62">
        <f ca="1">INDEX(OFFSET('Raw data BH'!$G$4,0,(COLUMN('Data BH'!D$4)-COLUMN('Data BH'!$B$4))*7,500,1),MATCH($A203,OFFSET('Raw data BH'!$B$4,0,(COLUMN('Data BH'!D$4)-COLUMN('Data BH'!$B$4))*7,500,1),0))</f>
        <v>26.470344999999998</v>
      </c>
      <c r="E203" s="62">
        <f ca="1">INDEX(OFFSET('Raw data BH'!$G$4,0,(COLUMN('Data BH'!E$4)-COLUMN('Data BH'!$B$4))*7,500,1),MATCH($A203,OFFSET('Raw data BH'!$B$4,0,(COLUMN('Data BH'!E$4)-COLUMN('Data BH'!$B$4))*7,500,1),0))</f>
        <v>12.670025000000001</v>
      </c>
      <c r="F203" s="62" t="e">
        <f ca="1">INDEX(OFFSET('Raw data BH'!$G$4,0,(COLUMN('Data BH'!F$4)-COLUMN('Data BH'!$B$4))*7,500,1),MATCH($A203,OFFSET('Raw data BH'!$B$4,0,(COLUMN('Data BH'!F$4)-COLUMN('Data BH'!$B$4))*7,500,1),0))</f>
        <v>#N/A</v>
      </c>
      <c r="G203" s="62">
        <f ca="1">INDEX(OFFSET('Raw data BH'!$G$4,0,(COLUMN('Data BH'!G$4)-COLUMN('Data BH'!$B$4))*7,500,1),MATCH($A203,OFFSET('Raw data BH'!$B$4,0,(COLUMN('Data BH'!G$4)-COLUMN('Data BH'!$B$4))*7,500,1),0))</f>
        <v>13.501111999999999</v>
      </c>
      <c r="H203" s="62">
        <f ca="1">INDEX(OFFSET('Raw data BH'!$G$4,0,(COLUMN('Data BH'!H$4)-COLUMN('Data BH'!$B$4))*7,500,1),MATCH($A203,OFFSET('Raw data BH'!$B$4,0,(COLUMN('Data BH'!H$4)-COLUMN('Data BH'!$B$4))*7,500,1),0))</f>
        <v>19.202137</v>
      </c>
      <c r="I203" s="62">
        <f ca="1">INDEX(OFFSET('Raw data BH'!$G$4,0,(COLUMN('Data BH'!I$4)-COLUMN('Data BH'!$B$4))*7,500,1),MATCH($A203,OFFSET('Raw data BH'!$B$4,0,(COLUMN('Data BH'!I$4)-COLUMN('Data BH'!$B$4))*7,500,1),0))</f>
        <v>12.718244</v>
      </c>
      <c r="J203" s="62" t="e">
        <f ca="1">INDEX(OFFSET('Raw data BH'!$G$4,0,(COLUMN('Data BH'!J$4)-COLUMN('Data BH'!$B$4))*7,500,1),MATCH($A203,OFFSET('Raw data BH'!$B$4,0,(COLUMN('Data BH'!J$4)-COLUMN('Data BH'!$B$4))*7,500,1),0))</f>
        <v>#N/A</v>
      </c>
      <c r="K203" s="62">
        <f ca="1">INDEX(OFFSET('Raw data BH'!$G$4,0,(COLUMN('Data BH'!K$4)-COLUMN('Data BH'!$B$4))*7,500,1),MATCH($A203,OFFSET('Raw data BH'!$B$4,0,(COLUMN('Data BH'!K$4)-COLUMN('Data BH'!$B$4))*7,500,1),0))</f>
        <v>7.1466669999999999</v>
      </c>
      <c r="L203" s="62" t="e">
        <f ca="1">INDEX(OFFSET('Raw data BH'!$G$4,0,(COLUMN('Data BH'!L$4)-COLUMN('Data BH'!$B$4))*7,500,1),MATCH($A203,OFFSET('Raw data BH'!$B$4,0,(COLUMN('Data BH'!L$4)-COLUMN('Data BH'!$B$4))*7,500,1),0))</f>
        <v>#N/A</v>
      </c>
      <c r="M203" s="62">
        <f ca="1">INDEX(OFFSET('Raw data BH'!$G$4,0,(COLUMN('Data BH'!M$4)-COLUMN('Data BH'!$B$4))*7,500,1),MATCH($A203,OFFSET('Raw data BH'!$B$4,0,(COLUMN('Data BH'!M$4)-COLUMN('Data BH'!$B$4))*7,500,1),0))</f>
        <v>30.412517999999999</v>
      </c>
      <c r="N203" s="62" t="e">
        <f ca="1">INDEX(OFFSET('Raw data BH'!$G$4,0,(COLUMN('Data BH'!N$4)-COLUMN('Data BH'!$B$4))*7,500,1),MATCH($A203,OFFSET('Raw data BH'!$B$4,0,(COLUMN('Data BH'!N$4)-COLUMN('Data BH'!$B$4))*7,500,1),0))</f>
        <v>#N/A</v>
      </c>
      <c r="O203" s="62">
        <f ca="1">INDEX(OFFSET('Raw data BH'!$G$4,0,(COLUMN('Data BH'!O$4)-COLUMN('Data BH'!$B$4))*7,500,1),MATCH($A203,OFFSET('Raw data BH'!$B$4,0,(COLUMN('Data BH'!O$4)-COLUMN('Data BH'!$B$4))*7,500,1),0))</f>
        <v>46.372143000000001</v>
      </c>
      <c r="P203" s="62">
        <v>82.668937999999997</v>
      </c>
      <c r="R203" s="60">
        <f t="shared" ca="1" si="47"/>
        <v>-0.19183001226842644</v>
      </c>
      <c r="S203" s="60">
        <f t="shared" ca="1" si="48"/>
        <v>5.9803526133938911E-2</v>
      </c>
      <c r="T203" s="60">
        <f t="shared" ca="1" si="49"/>
        <v>3.9433071454849866E-2</v>
      </c>
      <c r="U203" s="60">
        <f t="shared" ca="1" si="50"/>
        <v>-4.987304778226731E-3</v>
      </c>
      <c r="V203" s="60" t="str">
        <f t="shared" ca="1" si="51"/>
        <v/>
      </c>
      <c r="W203" s="60">
        <f t="shared" ca="1" si="52"/>
        <v>-7.1643006276558285E-3</v>
      </c>
      <c r="X203" s="60">
        <f t="shared" ca="1" si="53"/>
        <v>1.2149769266077026E-2</v>
      </c>
      <c r="Y203" s="60">
        <f t="shared" ca="1" si="54"/>
        <v>5.0481359517167812E-2</v>
      </c>
      <c r="Z203" s="60" t="str">
        <f t="shared" ca="1" si="55"/>
        <v/>
      </c>
      <c r="AA203" s="60">
        <f t="shared" ca="1" si="56"/>
        <v>5.4599111923309795E-2</v>
      </c>
      <c r="AB203" s="60" t="str">
        <f t="shared" ca="1" si="57"/>
        <v/>
      </c>
      <c r="AC203" s="60">
        <f t="shared" ca="1" si="58"/>
        <v>-6.5416274023935017E-2</v>
      </c>
      <c r="AD203" s="60" t="str">
        <f t="shared" ca="1" si="59"/>
        <v/>
      </c>
      <c r="AE203" s="60">
        <f t="shared" ca="1" si="60"/>
        <v>-8.9984911756164743E-2</v>
      </c>
      <c r="AF203" s="60">
        <f t="shared" si="61"/>
        <v>-7.3809802747245579E-3</v>
      </c>
      <c r="AG203" s="61">
        <v>4.0399999999999998E-2</v>
      </c>
    </row>
    <row r="204" spans="1:33" ht="16" hidden="1" outlineLevel="1" x14ac:dyDescent="0.2">
      <c r="A204" s="74">
        <v>37104</v>
      </c>
      <c r="B204" s="62">
        <f ca="1">INDEX(OFFSET('Raw data BH'!$G$4,0,(COLUMN('Data BH'!B$4)-COLUMN('Data BH'!$B$4))*7,500,1),MATCH($A204,OFFSET('Raw data BH'!$B$4,0,(COLUMN('Data BH'!B$4)-COLUMN('Data BH'!$B$4))*7,500,1),0))</f>
        <v>0.28484300000000001</v>
      </c>
      <c r="C204" s="62">
        <f ca="1">INDEX(OFFSET('Raw data BH'!$G$4,0,(COLUMN('Data BH'!C$4)-COLUMN('Data BH'!$B$4))*7,500,1),MATCH($A204,OFFSET('Raw data BH'!$B$4,0,(COLUMN('Data BH'!C$4)-COLUMN('Data BH'!$B$4))*7,500,1),0))</f>
        <v>18.811160999999998</v>
      </c>
      <c r="D204" s="62">
        <f ca="1">INDEX(OFFSET('Raw data BH'!$G$4,0,(COLUMN('Data BH'!D$4)-COLUMN('Data BH'!$B$4))*7,500,1),MATCH($A204,OFFSET('Raw data BH'!$B$4,0,(COLUMN('Data BH'!D$4)-COLUMN('Data BH'!$B$4))*7,500,1),0))</f>
        <v>23.952545000000001</v>
      </c>
      <c r="E204" s="62">
        <f ca="1">INDEX(OFFSET('Raw data BH'!$G$4,0,(COLUMN('Data BH'!E$4)-COLUMN('Data BH'!$B$4))*7,500,1),MATCH($A204,OFFSET('Raw data BH'!$B$4,0,(COLUMN('Data BH'!E$4)-COLUMN('Data BH'!$B$4))*7,500,1),0))</f>
        <v>13.826228</v>
      </c>
      <c r="F204" s="62" t="e">
        <f ca="1">INDEX(OFFSET('Raw data BH'!$G$4,0,(COLUMN('Data BH'!F$4)-COLUMN('Data BH'!$B$4))*7,500,1),MATCH($A204,OFFSET('Raw data BH'!$B$4,0,(COLUMN('Data BH'!F$4)-COLUMN('Data BH'!$B$4))*7,500,1),0))</f>
        <v>#N/A</v>
      </c>
      <c r="G204" s="62">
        <f ca="1">INDEX(OFFSET('Raw data BH'!$G$4,0,(COLUMN('Data BH'!G$4)-COLUMN('Data BH'!$B$4))*7,500,1),MATCH($A204,OFFSET('Raw data BH'!$B$4,0,(COLUMN('Data BH'!G$4)-COLUMN('Data BH'!$B$4))*7,500,1),0))</f>
        <v>13.959809</v>
      </c>
      <c r="H204" s="62">
        <f ca="1">INDEX(OFFSET('Raw data BH'!$G$4,0,(COLUMN('Data BH'!H$4)-COLUMN('Data BH'!$B$4))*7,500,1),MATCH($A204,OFFSET('Raw data BH'!$B$4,0,(COLUMN('Data BH'!H$4)-COLUMN('Data BH'!$B$4))*7,500,1),0))</f>
        <v>17.857821999999999</v>
      </c>
      <c r="I204" s="62">
        <f ca="1">INDEX(OFFSET('Raw data BH'!$G$4,0,(COLUMN('Data BH'!I$4)-COLUMN('Data BH'!$B$4))*7,500,1),MATCH($A204,OFFSET('Raw data BH'!$B$4,0,(COLUMN('Data BH'!I$4)-COLUMN('Data BH'!$B$4))*7,500,1),0))</f>
        <v>12.986108</v>
      </c>
      <c r="J204" s="62" t="e">
        <f ca="1">INDEX(OFFSET('Raw data BH'!$G$4,0,(COLUMN('Data BH'!J$4)-COLUMN('Data BH'!$B$4))*7,500,1),MATCH($A204,OFFSET('Raw data BH'!$B$4,0,(COLUMN('Data BH'!J$4)-COLUMN('Data BH'!$B$4))*7,500,1),0))</f>
        <v>#N/A</v>
      </c>
      <c r="K204" s="62">
        <f ca="1">INDEX(OFFSET('Raw data BH'!$G$4,0,(COLUMN('Data BH'!K$4)-COLUMN('Data BH'!$B$4))*7,500,1),MATCH($A204,OFFSET('Raw data BH'!$B$4,0,(COLUMN('Data BH'!K$4)-COLUMN('Data BH'!$B$4))*7,500,1),0))</f>
        <v>6.8833330000000004</v>
      </c>
      <c r="L204" s="62" t="e">
        <f ca="1">INDEX(OFFSET('Raw data BH'!$G$4,0,(COLUMN('Data BH'!L$4)-COLUMN('Data BH'!$B$4))*7,500,1),MATCH($A204,OFFSET('Raw data BH'!$B$4,0,(COLUMN('Data BH'!L$4)-COLUMN('Data BH'!$B$4))*7,500,1),0))</f>
        <v>#N/A</v>
      </c>
      <c r="M204" s="62">
        <f ca="1">INDEX(OFFSET('Raw data BH'!$G$4,0,(COLUMN('Data BH'!M$4)-COLUMN('Data BH'!$B$4))*7,500,1),MATCH($A204,OFFSET('Raw data BH'!$B$4,0,(COLUMN('Data BH'!M$4)-COLUMN('Data BH'!$B$4))*7,500,1),0))</f>
        <v>27.028804999999998</v>
      </c>
      <c r="N204" s="62" t="e">
        <f ca="1">INDEX(OFFSET('Raw data BH'!$G$4,0,(COLUMN('Data BH'!N$4)-COLUMN('Data BH'!$B$4))*7,500,1),MATCH($A204,OFFSET('Raw data BH'!$B$4,0,(COLUMN('Data BH'!N$4)-COLUMN('Data BH'!$B$4))*7,500,1),0))</f>
        <v>#N/A</v>
      </c>
      <c r="O204" s="62">
        <f ca="1">INDEX(OFFSET('Raw data BH'!$G$4,0,(COLUMN('Data BH'!O$4)-COLUMN('Data BH'!$B$4))*7,500,1),MATCH($A204,OFFSET('Raw data BH'!$B$4,0,(COLUMN('Data BH'!O$4)-COLUMN('Data BH'!$B$4))*7,500,1),0))</f>
        <v>34.857655000000001</v>
      </c>
      <c r="P204" s="62">
        <v>77.764015000000001</v>
      </c>
      <c r="R204" s="60">
        <f t="shared" ca="1" si="47"/>
        <v>-1.2771724061442891E-2</v>
      </c>
      <c r="S204" s="60">
        <f t="shared" ca="1" si="48"/>
        <v>-3.33228158221055E-2</v>
      </c>
      <c r="T204" s="60">
        <f t="shared" ca="1" si="49"/>
        <v>-9.5117762915443604E-2</v>
      </c>
      <c r="U204" s="60">
        <f t="shared" ca="1" si="50"/>
        <v>9.1254989631038619E-2</v>
      </c>
      <c r="V204" s="60" t="str">
        <f t="shared" ca="1" si="51"/>
        <v/>
      </c>
      <c r="W204" s="60">
        <f t="shared" ca="1" si="52"/>
        <v>3.3974757042234849E-2</v>
      </c>
      <c r="X204" s="60">
        <f t="shared" ca="1" si="53"/>
        <v>-7.0008614145394388E-2</v>
      </c>
      <c r="Y204" s="60">
        <f t="shared" ca="1" si="54"/>
        <v>2.1061398098668249E-2</v>
      </c>
      <c r="Z204" s="60" t="str">
        <f t="shared" ca="1" si="55"/>
        <v/>
      </c>
      <c r="AA204" s="60">
        <f t="shared" ca="1" si="56"/>
        <v>-3.6847106490340065E-2</v>
      </c>
      <c r="AB204" s="60" t="str">
        <f t="shared" ca="1" si="57"/>
        <v/>
      </c>
      <c r="AC204" s="60">
        <f t="shared" ca="1" si="58"/>
        <v>-0.11126053423133198</v>
      </c>
      <c r="AD204" s="60" t="str">
        <f t="shared" ca="1" si="59"/>
        <v/>
      </c>
      <c r="AE204" s="60">
        <f t="shared" ca="1" si="60"/>
        <v>-0.2483061436259264</v>
      </c>
      <c r="AF204" s="60">
        <f t="shared" si="61"/>
        <v>-5.9332115770012628E-2</v>
      </c>
      <c r="AG204" s="61">
        <v>3.7599999999999995E-2</v>
      </c>
    </row>
    <row r="205" spans="1:33" ht="16" hidden="1" outlineLevel="1" x14ac:dyDescent="0.2">
      <c r="A205" s="74">
        <v>37135</v>
      </c>
      <c r="B205" s="62">
        <f ca="1">INDEX(OFFSET('Raw data BH'!$G$4,0,(COLUMN('Data BH'!B$4)-COLUMN('Data BH'!$B$4))*7,500,1),MATCH($A205,OFFSET('Raw data BH'!$B$4,0,(COLUMN('Data BH'!B$4)-COLUMN('Data BH'!$B$4))*7,500,1),0))</f>
        <v>0.23816200000000001</v>
      </c>
      <c r="C205" s="62">
        <f ca="1">INDEX(OFFSET('Raw data BH'!$G$4,0,(COLUMN('Data BH'!C$4)-COLUMN('Data BH'!$B$4))*7,500,1),MATCH($A205,OFFSET('Raw data BH'!$B$4,0,(COLUMN('Data BH'!C$4)-COLUMN('Data BH'!$B$4))*7,500,1),0))</f>
        <v>17.862950999999999</v>
      </c>
      <c r="D205" s="62">
        <f ca="1">INDEX(OFFSET('Raw data BH'!$G$4,0,(COLUMN('Data BH'!D$4)-COLUMN('Data BH'!$B$4))*7,500,1),MATCH($A205,OFFSET('Raw data BH'!$B$4,0,(COLUMN('Data BH'!D$4)-COLUMN('Data BH'!$B$4))*7,500,1),0))</f>
        <v>19.112057</v>
      </c>
      <c r="E205" s="62">
        <f ca="1">INDEX(OFFSET('Raw data BH'!$G$4,0,(COLUMN('Data BH'!E$4)-COLUMN('Data BH'!$B$4))*7,500,1),MATCH($A205,OFFSET('Raw data BH'!$B$4,0,(COLUMN('Data BH'!E$4)-COLUMN('Data BH'!$B$4))*7,500,1),0))</f>
        <v>13.309201</v>
      </c>
      <c r="F205" s="62" t="e">
        <f ca="1">INDEX(OFFSET('Raw data BH'!$G$4,0,(COLUMN('Data BH'!F$4)-COLUMN('Data BH'!$B$4))*7,500,1),MATCH($A205,OFFSET('Raw data BH'!$B$4,0,(COLUMN('Data BH'!F$4)-COLUMN('Data BH'!$B$4))*7,500,1),0))</f>
        <v>#N/A</v>
      </c>
      <c r="G205" s="62">
        <f ca="1">INDEX(OFFSET('Raw data BH'!$G$4,0,(COLUMN('Data BH'!G$4)-COLUMN('Data BH'!$B$4))*7,500,1),MATCH($A205,OFFSET('Raw data BH'!$B$4,0,(COLUMN('Data BH'!G$4)-COLUMN('Data BH'!$B$4))*7,500,1),0))</f>
        <v>15.039246</v>
      </c>
      <c r="H205" s="62">
        <f ca="1">INDEX(OFFSET('Raw data BH'!$G$4,0,(COLUMN('Data BH'!H$4)-COLUMN('Data BH'!$B$4))*7,500,1),MATCH($A205,OFFSET('Raw data BH'!$B$4,0,(COLUMN('Data BH'!H$4)-COLUMN('Data BH'!$B$4))*7,500,1),0))</f>
        <v>19.325728999999999</v>
      </c>
      <c r="I205" s="62">
        <f ca="1">INDEX(OFFSET('Raw data BH'!$G$4,0,(COLUMN('Data BH'!I$4)-COLUMN('Data BH'!$B$4))*7,500,1),MATCH($A205,OFFSET('Raw data BH'!$B$4,0,(COLUMN('Data BH'!I$4)-COLUMN('Data BH'!$B$4))*7,500,1),0))</f>
        <v>11.882501</v>
      </c>
      <c r="J205" s="62" t="e">
        <f ca="1">INDEX(OFFSET('Raw data BH'!$G$4,0,(COLUMN('Data BH'!J$4)-COLUMN('Data BH'!$B$4))*7,500,1),MATCH($A205,OFFSET('Raw data BH'!$B$4,0,(COLUMN('Data BH'!J$4)-COLUMN('Data BH'!$B$4))*7,500,1),0))</f>
        <v>#N/A</v>
      </c>
      <c r="K205" s="62">
        <f ca="1">INDEX(OFFSET('Raw data BH'!$G$4,0,(COLUMN('Data BH'!K$4)-COLUMN('Data BH'!$B$4))*7,500,1),MATCH($A205,OFFSET('Raw data BH'!$B$4,0,(COLUMN('Data BH'!K$4)-COLUMN('Data BH'!$B$4))*7,500,1),0))</f>
        <v>6.7833329999999998</v>
      </c>
      <c r="L205" s="62" t="e">
        <f ca="1">INDEX(OFFSET('Raw data BH'!$G$4,0,(COLUMN('Data BH'!L$4)-COLUMN('Data BH'!$B$4))*7,500,1),MATCH($A205,OFFSET('Raw data BH'!$B$4,0,(COLUMN('Data BH'!L$4)-COLUMN('Data BH'!$B$4))*7,500,1),0))</f>
        <v>#N/A</v>
      </c>
      <c r="M205" s="62">
        <f ca="1">INDEX(OFFSET('Raw data BH'!$G$4,0,(COLUMN('Data BH'!M$4)-COLUMN('Data BH'!$B$4))*7,500,1),MATCH($A205,OFFSET('Raw data BH'!$B$4,0,(COLUMN('Data BH'!M$4)-COLUMN('Data BH'!$B$4))*7,500,1),0))</f>
        <v>23.828924000000001</v>
      </c>
      <c r="N205" s="62" t="e">
        <f ca="1">INDEX(OFFSET('Raw data BH'!$G$4,0,(COLUMN('Data BH'!N$4)-COLUMN('Data BH'!$B$4))*7,500,1),MATCH($A205,OFFSET('Raw data BH'!$B$4,0,(COLUMN('Data BH'!N$4)-COLUMN('Data BH'!$B$4))*7,500,1),0))</f>
        <v>#N/A</v>
      </c>
      <c r="O205" s="62">
        <f ca="1">INDEX(OFFSET('Raw data BH'!$G$4,0,(COLUMN('Data BH'!O$4)-COLUMN('Data BH'!$B$4))*7,500,1),MATCH($A205,OFFSET('Raw data BH'!$B$4,0,(COLUMN('Data BH'!O$4)-COLUMN('Data BH'!$B$4))*7,500,1),0))</f>
        <v>35.579433000000002</v>
      </c>
      <c r="P205" s="62">
        <v>71.149085999999997</v>
      </c>
      <c r="R205" s="60">
        <f t="shared" ca="1" si="47"/>
        <v>-0.16388326200749181</v>
      </c>
      <c r="S205" s="60">
        <f t="shared" ca="1" si="48"/>
        <v>-5.0406777125558633E-2</v>
      </c>
      <c r="T205" s="60">
        <f t="shared" ca="1" si="49"/>
        <v>-0.20208658411872316</v>
      </c>
      <c r="U205" s="60">
        <f t="shared" ca="1" si="50"/>
        <v>-3.7394653118695942E-2</v>
      </c>
      <c r="V205" s="60" t="str">
        <f t="shared" ca="1" si="51"/>
        <v/>
      </c>
      <c r="W205" s="60">
        <f t="shared" ca="1" si="52"/>
        <v>7.7324625286778748E-2</v>
      </c>
      <c r="X205" s="60">
        <f t="shared" ca="1" si="53"/>
        <v>8.2199665782310971E-2</v>
      </c>
      <c r="Y205" s="60">
        <f t="shared" ca="1" si="54"/>
        <v>-8.4983661001433286E-2</v>
      </c>
      <c r="Z205" s="60" t="str">
        <f t="shared" ca="1" si="55"/>
        <v/>
      </c>
      <c r="AA205" s="60">
        <f t="shared" ca="1" si="56"/>
        <v>-1.4527845739847334E-2</v>
      </c>
      <c r="AB205" s="60" t="str">
        <f t="shared" ca="1" si="57"/>
        <v/>
      </c>
      <c r="AC205" s="60">
        <f t="shared" ca="1" si="58"/>
        <v>-0.11838780885799416</v>
      </c>
      <c r="AD205" s="60" t="str">
        <f t="shared" ca="1" si="59"/>
        <v/>
      </c>
      <c r="AE205" s="60">
        <f t="shared" ca="1" si="60"/>
        <v>2.0706441669699149E-2</v>
      </c>
      <c r="AF205" s="60">
        <f t="shared" si="61"/>
        <v>-8.5064139242296166E-2</v>
      </c>
      <c r="AG205" s="61">
        <v>3.1200000000000002E-2</v>
      </c>
    </row>
    <row r="206" spans="1:33" ht="16" hidden="1" outlineLevel="1" x14ac:dyDescent="0.2">
      <c r="A206" s="74">
        <v>37165</v>
      </c>
      <c r="B206" s="62">
        <f ca="1">INDEX(OFFSET('Raw data BH'!$G$4,0,(COLUMN('Data BH'!B$4)-COLUMN('Data BH'!$B$4))*7,500,1),MATCH($A206,OFFSET('Raw data BH'!$B$4,0,(COLUMN('Data BH'!B$4)-COLUMN('Data BH'!$B$4))*7,500,1),0))</f>
        <v>0.26964100000000002</v>
      </c>
      <c r="C206" s="62">
        <f ca="1">INDEX(OFFSET('Raw data BH'!$G$4,0,(COLUMN('Data BH'!C$4)-COLUMN('Data BH'!$B$4))*7,500,1),MATCH($A206,OFFSET('Raw data BH'!$B$4,0,(COLUMN('Data BH'!C$4)-COLUMN('Data BH'!$B$4))*7,500,1),0))</f>
        <v>18.208121999999999</v>
      </c>
      <c r="D206" s="62">
        <f ca="1">INDEX(OFFSET('Raw data BH'!$G$4,0,(COLUMN('Data BH'!D$4)-COLUMN('Data BH'!$B$4))*7,500,1),MATCH($A206,OFFSET('Raw data BH'!$B$4,0,(COLUMN('Data BH'!D$4)-COLUMN('Data BH'!$B$4))*7,500,1),0))</f>
        <v>19.355391000000001</v>
      </c>
      <c r="E206" s="62">
        <f ca="1">INDEX(OFFSET('Raw data BH'!$G$4,0,(COLUMN('Data BH'!E$4)-COLUMN('Data BH'!$B$4))*7,500,1),MATCH($A206,OFFSET('Raw data BH'!$B$4,0,(COLUMN('Data BH'!E$4)-COLUMN('Data BH'!$B$4))*7,500,1),0))</f>
        <v>13.651005</v>
      </c>
      <c r="F206" s="62" t="e">
        <f ca="1">INDEX(OFFSET('Raw data BH'!$G$4,0,(COLUMN('Data BH'!F$4)-COLUMN('Data BH'!$B$4))*7,500,1),MATCH($A206,OFFSET('Raw data BH'!$B$4,0,(COLUMN('Data BH'!F$4)-COLUMN('Data BH'!$B$4))*7,500,1),0))</f>
        <v>#N/A</v>
      </c>
      <c r="G206" s="62">
        <f ca="1">INDEX(OFFSET('Raw data BH'!$G$4,0,(COLUMN('Data BH'!G$4)-COLUMN('Data BH'!$B$4))*7,500,1),MATCH($A206,OFFSET('Raw data BH'!$B$4,0,(COLUMN('Data BH'!G$4)-COLUMN('Data BH'!$B$4))*7,500,1),0))</f>
        <v>14.112512000000001</v>
      </c>
      <c r="H206" s="62">
        <f ca="1">INDEX(OFFSET('Raw data BH'!$G$4,0,(COLUMN('Data BH'!H$4)-COLUMN('Data BH'!$B$4))*7,500,1),MATCH($A206,OFFSET('Raw data BH'!$B$4,0,(COLUMN('Data BH'!H$4)-COLUMN('Data BH'!$B$4))*7,500,1),0))</f>
        <v>17.789954999999999</v>
      </c>
      <c r="I206" s="62">
        <f ca="1">INDEX(OFFSET('Raw data BH'!$G$4,0,(COLUMN('Data BH'!I$4)-COLUMN('Data BH'!$B$4))*7,500,1),MATCH($A206,OFFSET('Raw data BH'!$B$4,0,(COLUMN('Data BH'!I$4)-COLUMN('Data BH'!$B$4))*7,500,1),0))</f>
        <v>9.6099110000000003</v>
      </c>
      <c r="J206" s="62" t="e">
        <f ca="1">INDEX(OFFSET('Raw data BH'!$G$4,0,(COLUMN('Data BH'!J$4)-COLUMN('Data BH'!$B$4))*7,500,1),MATCH($A206,OFFSET('Raw data BH'!$B$4,0,(COLUMN('Data BH'!J$4)-COLUMN('Data BH'!$B$4))*7,500,1),0))</f>
        <v>#N/A</v>
      </c>
      <c r="K206" s="62">
        <f ca="1">INDEX(OFFSET('Raw data BH'!$G$4,0,(COLUMN('Data BH'!K$4)-COLUMN('Data BH'!$B$4))*7,500,1),MATCH($A206,OFFSET('Raw data BH'!$B$4,0,(COLUMN('Data BH'!K$4)-COLUMN('Data BH'!$B$4))*7,500,1),0))</f>
        <v>6.0666669999999998</v>
      </c>
      <c r="L206" s="62" t="e">
        <f ca="1">INDEX(OFFSET('Raw data BH'!$G$4,0,(COLUMN('Data BH'!L$4)-COLUMN('Data BH'!$B$4))*7,500,1),MATCH($A206,OFFSET('Raw data BH'!$B$4,0,(COLUMN('Data BH'!L$4)-COLUMN('Data BH'!$B$4))*7,500,1),0))</f>
        <v>#N/A</v>
      </c>
      <c r="M206" s="62">
        <f ca="1">INDEX(OFFSET('Raw data BH'!$G$4,0,(COLUMN('Data BH'!M$4)-COLUMN('Data BH'!$B$4))*7,500,1),MATCH($A206,OFFSET('Raw data BH'!$B$4,0,(COLUMN('Data BH'!M$4)-COLUMN('Data BH'!$B$4))*7,500,1),0))</f>
        <v>23.154893999999999</v>
      </c>
      <c r="N206" s="62" t="e">
        <f ca="1">INDEX(OFFSET('Raw data BH'!$G$4,0,(COLUMN('Data BH'!N$4)-COLUMN('Data BH'!$B$4))*7,500,1),MATCH($A206,OFFSET('Raw data BH'!$B$4,0,(COLUMN('Data BH'!N$4)-COLUMN('Data BH'!$B$4))*7,500,1),0))</f>
        <v>#N/A</v>
      </c>
      <c r="O206" s="62">
        <f ca="1">INDEX(OFFSET('Raw data BH'!$G$4,0,(COLUMN('Data BH'!O$4)-COLUMN('Data BH'!$B$4))*7,500,1),MATCH($A206,OFFSET('Raw data BH'!$B$4,0,(COLUMN('Data BH'!O$4)-COLUMN('Data BH'!$B$4))*7,500,1),0))</f>
        <v>32.870640000000002</v>
      </c>
      <c r="P206" s="62">
        <v>72.346039000000005</v>
      </c>
      <c r="R206" s="60">
        <f t="shared" ca="1" si="47"/>
        <v>0.13217473820340775</v>
      </c>
      <c r="S206" s="60">
        <f t="shared" ca="1" si="48"/>
        <v>1.9323290983667807E-2</v>
      </c>
      <c r="T206" s="60">
        <f t="shared" ca="1" si="49"/>
        <v>1.2731962865117019E-2</v>
      </c>
      <c r="U206" s="60">
        <f t="shared" ca="1" si="50"/>
        <v>2.5681782099466366E-2</v>
      </c>
      <c r="V206" s="60" t="str">
        <f t="shared" ca="1" si="51"/>
        <v/>
      </c>
      <c r="W206" s="60">
        <f t="shared" ca="1" si="52"/>
        <v>-6.1621041374015695E-2</v>
      </c>
      <c r="X206" s="60">
        <f t="shared" ca="1" si="53"/>
        <v>-7.946784310180488E-2</v>
      </c>
      <c r="Y206" s="60">
        <f t="shared" ca="1" si="54"/>
        <v>-0.1912551911419994</v>
      </c>
      <c r="Z206" s="60" t="str">
        <f t="shared" ca="1" si="55"/>
        <v/>
      </c>
      <c r="AA206" s="60">
        <f t="shared" ca="1" si="56"/>
        <v>-0.10565101256270337</v>
      </c>
      <c r="AB206" s="60" t="str">
        <f t="shared" ca="1" si="57"/>
        <v/>
      </c>
      <c r="AC206" s="60">
        <f t="shared" ca="1" si="58"/>
        <v>-2.828621216803584E-2</v>
      </c>
      <c r="AD206" s="60" t="str">
        <f t="shared" ca="1" si="59"/>
        <v/>
      </c>
      <c r="AE206" s="60">
        <f t="shared" ca="1" si="60"/>
        <v>-7.6133675317422878E-2</v>
      </c>
      <c r="AF206" s="60">
        <f t="shared" si="61"/>
        <v>1.6823167622982638E-2</v>
      </c>
      <c r="AG206" s="61">
        <v>2.7300000000000001E-2</v>
      </c>
    </row>
    <row r="207" spans="1:33" ht="16" hidden="1" outlineLevel="1" x14ac:dyDescent="0.2">
      <c r="A207" s="74">
        <v>37196</v>
      </c>
      <c r="B207" s="62">
        <f ca="1">INDEX(OFFSET('Raw data BH'!$G$4,0,(COLUMN('Data BH'!B$4)-COLUMN('Data BH'!$B$4))*7,500,1),MATCH($A207,OFFSET('Raw data BH'!$B$4,0,(COLUMN('Data BH'!B$4)-COLUMN('Data BH'!$B$4))*7,500,1),0))</f>
        <v>0.32707000000000003</v>
      </c>
      <c r="C207" s="62">
        <f ca="1">INDEX(OFFSET('Raw data BH'!$G$4,0,(COLUMN('Data BH'!C$4)-COLUMN('Data BH'!$B$4))*7,500,1),MATCH($A207,OFFSET('Raw data BH'!$B$4,0,(COLUMN('Data BH'!C$4)-COLUMN('Data BH'!$B$4))*7,500,1),0))</f>
        <v>18.945833</v>
      </c>
      <c r="D207" s="62">
        <f ca="1">INDEX(OFFSET('Raw data BH'!$G$4,0,(COLUMN('Data BH'!D$4)-COLUMN('Data BH'!$B$4))*7,500,1),MATCH($A207,OFFSET('Raw data BH'!$B$4,0,(COLUMN('Data BH'!D$4)-COLUMN('Data BH'!$B$4))*7,500,1),0))</f>
        <v>21.703980999999999</v>
      </c>
      <c r="E207" s="62">
        <f ca="1">INDEX(OFFSET('Raw data BH'!$G$4,0,(COLUMN('Data BH'!E$4)-COLUMN('Data BH'!$B$4))*7,500,1),MATCH($A207,OFFSET('Raw data BH'!$B$4,0,(COLUMN('Data BH'!E$4)-COLUMN('Data BH'!$B$4))*7,500,1),0))</f>
        <v>13.388702</v>
      </c>
      <c r="F207" s="62" t="e">
        <f ca="1">INDEX(OFFSET('Raw data BH'!$G$4,0,(COLUMN('Data BH'!F$4)-COLUMN('Data BH'!$B$4))*7,500,1),MATCH($A207,OFFSET('Raw data BH'!$B$4,0,(COLUMN('Data BH'!F$4)-COLUMN('Data BH'!$B$4))*7,500,1),0))</f>
        <v>#N/A</v>
      </c>
      <c r="G207" s="62">
        <f ca="1">INDEX(OFFSET('Raw data BH'!$G$4,0,(COLUMN('Data BH'!G$4)-COLUMN('Data BH'!$B$4))*7,500,1),MATCH($A207,OFFSET('Raw data BH'!$B$4,0,(COLUMN('Data BH'!G$4)-COLUMN('Data BH'!$B$4))*7,500,1),0))</f>
        <v>14.092184</v>
      </c>
      <c r="H207" s="62">
        <f ca="1">INDEX(OFFSET('Raw data BH'!$G$4,0,(COLUMN('Data BH'!H$4)-COLUMN('Data BH'!$B$4))*7,500,1),MATCH($A207,OFFSET('Raw data BH'!$B$4,0,(COLUMN('Data BH'!H$4)-COLUMN('Data BH'!$B$4))*7,500,1),0))</f>
        <v>16.904789000000001</v>
      </c>
      <c r="I207" s="62">
        <f ca="1">INDEX(OFFSET('Raw data BH'!$G$4,0,(COLUMN('Data BH'!I$4)-COLUMN('Data BH'!$B$4))*7,500,1),MATCH($A207,OFFSET('Raw data BH'!$B$4,0,(COLUMN('Data BH'!I$4)-COLUMN('Data BH'!$B$4))*7,500,1),0))</f>
        <v>10.258502</v>
      </c>
      <c r="J207" s="62" t="e">
        <f ca="1">INDEX(OFFSET('Raw data BH'!$G$4,0,(COLUMN('Data BH'!J$4)-COLUMN('Data BH'!$B$4))*7,500,1),MATCH($A207,OFFSET('Raw data BH'!$B$4,0,(COLUMN('Data BH'!J$4)-COLUMN('Data BH'!$B$4))*7,500,1),0))</f>
        <v>#N/A</v>
      </c>
      <c r="K207" s="62">
        <f ca="1">INDEX(OFFSET('Raw data BH'!$G$4,0,(COLUMN('Data BH'!K$4)-COLUMN('Data BH'!$B$4))*7,500,1),MATCH($A207,OFFSET('Raw data BH'!$B$4,0,(COLUMN('Data BH'!K$4)-COLUMN('Data BH'!$B$4))*7,500,1),0))</f>
        <v>7.55</v>
      </c>
      <c r="L207" s="62" t="e">
        <f ca="1">INDEX(OFFSET('Raw data BH'!$G$4,0,(COLUMN('Data BH'!L$4)-COLUMN('Data BH'!$B$4))*7,500,1),MATCH($A207,OFFSET('Raw data BH'!$B$4,0,(COLUMN('Data BH'!L$4)-COLUMN('Data BH'!$B$4))*7,500,1),0))</f>
        <v>#N/A</v>
      </c>
      <c r="M207" s="62">
        <f ca="1">INDEX(OFFSET('Raw data BH'!$G$4,0,(COLUMN('Data BH'!M$4)-COLUMN('Data BH'!$B$4))*7,500,1),MATCH($A207,OFFSET('Raw data BH'!$B$4,0,(COLUMN('Data BH'!M$4)-COLUMN('Data BH'!$B$4))*7,500,1),0))</f>
        <v>26.853732999999998</v>
      </c>
      <c r="N207" s="62" t="e">
        <f ca="1">INDEX(OFFSET('Raw data BH'!$G$4,0,(COLUMN('Data BH'!N$4)-COLUMN('Data BH'!$B$4))*7,500,1),MATCH($A207,OFFSET('Raw data BH'!$B$4,0,(COLUMN('Data BH'!N$4)-COLUMN('Data BH'!$B$4))*7,500,1),0))</f>
        <v>#N/A</v>
      </c>
      <c r="O207" s="62">
        <f ca="1">INDEX(OFFSET('Raw data BH'!$G$4,0,(COLUMN('Data BH'!O$4)-COLUMN('Data BH'!$B$4))*7,500,1),MATCH($A207,OFFSET('Raw data BH'!$B$4,0,(COLUMN('Data BH'!O$4)-COLUMN('Data BH'!$B$4))*7,500,1),0))</f>
        <v>31.724284999999998</v>
      </c>
      <c r="P207" s="62">
        <v>77.987426999999997</v>
      </c>
      <c r="R207" s="60">
        <f t="shared" ca="1" si="47"/>
        <v>0.21298318875838618</v>
      </c>
      <c r="S207" s="60">
        <f t="shared" ca="1" si="48"/>
        <v>4.0515490834255319E-2</v>
      </c>
      <c r="T207" s="60">
        <f t="shared" ca="1" si="49"/>
        <v>0.12134035421965894</v>
      </c>
      <c r="U207" s="60">
        <f t="shared" ca="1" si="50"/>
        <v>-1.9214922271290624E-2</v>
      </c>
      <c r="V207" s="60" t="str">
        <f t="shared" ca="1" si="51"/>
        <v/>
      </c>
      <c r="W207" s="60">
        <f t="shared" ca="1" si="52"/>
        <v>-1.4404239301976096E-3</v>
      </c>
      <c r="X207" s="60">
        <f t="shared" ca="1" si="53"/>
        <v>-4.9756505848384536E-2</v>
      </c>
      <c r="Y207" s="60">
        <f t="shared" ca="1" si="54"/>
        <v>6.7491884160009397E-2</v>
      </c>
      <c r="Z207" s="60" t="str">
        <f t="shared" ca="1" si="55"/>
        <v/>
      </c>
      <c r="AA207" s="60">
        <f t="shared" ca="1" si="56"/>
        <v>0.24450542612607551</v>
      </c>
      <c r="AB207" s="60" t="str">
        <f t="shared" ca="1" si="57"/>
        <v/>
      </c>
      <c r="AC207" s="60">
        <f t="shared" ca="1" si="58"/>
        <v>0.1597432922819686</v>
      </c>
      <c r="AD207" s="60" t="str">
        <f t="shared" ca="1" si="59"/>
        <v/>
      </c>
      <c r="AE207" s="60">
        <f t="shared" ca="1" si="60"/>
        <v>-3.4874739281011924E-2</v>
      </c>
      <c r="AF207" s="60">
        <f t="shared" si="61"/>
        <v>7.7977842021178079E-2</v>
      </c>
      <c r="AG207" s="61">
        <v>2.7799999999999998E-2</v>
      </c>
    </row>
    <row r="208" spans="1:33" ht="16" hidden="1" outlineLevel="1" x14ac:dyDescent="0.2">
      <c r="A208" s="74">
        <v>37226</v>
      </c>
      <c r="B208" s="62">
        <f ca="1">INDEX(OFFSET('Raw data BH'!$G$4,0,(COLUMN('Data BH'!B$4)-COLUMN('Data BH'!$B$4))*7,500,1),MATCH($A208,OFFSET('Raw data BH'!$B$4,0,(COLUMN('Data BH'!B$4)-COLUMN('Data BH'!$B$4))*7,500,1),0))</f>
        <v>0.336283</v>
      </c>
      <c r="C208" s="62">
        <f ca="1">INDEX(OFFSET('Raw data BH'!$G$4,0,(COLUMN('Data BH'!C$4)-COLUMN('Data BH'!$B$4))*7,500,1),MATCH($A208,OFFSET('Raw data BH'!$B$4,0,(COLUMN('Data BH'!C$4)-COLUMN('Data BH'!$B$4))*7,500,1),0))</f>
        <v>19.430426000000001</v>
      </c>
      <c r="D208" s="62">
        <f ca="1">INDEX(OFFSET('Raw data BH'!$G$4,0,(COLUMN('Data BH'!D$4)-COLUMN('Data BH'!$B$4))*7,500,1),MATCH($A208,OFFSET('Raw data BH'!$B$4,0,(COLUMN('Data BH'!D$4)-COLUMN('Data BH'!$B$4))*7,500,1),0))</f>
        <v>23.537372999999999</v>
      </c>
      <c r="E208" s="62">
        <f ca="1">INDEX(OFFSET('Raw data BH'!$G$4,0,(COLUMN('Data BH'!E$4)-COLUMN('Data BH'!$B$4))*7,500,1),MATCH($A208,OFFSET('Raw data BH'!$B$4,0,(COLUMN('Data BH'!E$4)-COLUMN('Data BH'!$B$4))*7,500,1),0))</f>
        <v>13.493482</v>
      </c>
      <c r="F208" s="62" t="e">
        <f ca="1">INDEX(OFFSET('Raw data BH'!$G$4,0,(COLUMN('Data BH'!F$4)-COLUMN('Data BH'!$B$4))*7,500,1),MATCH($A208,OFFSET('Raw data BH'!$B$4,0,(COLUMN('Data BH'!F$4)-COLUMN('Data BH'!$B$4))*7,500,1),0))</f>
        <v>#N/A</v>
      </c>
      <c r="G208" s="62">
        <f ca="1">INDEX(OFFSET('Raw data BH'!$G$4,0,(COLUMN('Data BH'!G$4)-COLUMN('Data BH'!$B$4))*7,500,1),MATCH($A208,OFFSET('Raw data BH'!$B$4,0,(COLUMN('Data BH'!G$4)-COLUMN('Data BH'!$B$4))*7,500,1),0))</f>
        <v>16.222384999999999</v>
      </c>
      <c r="H208" s="62">
        <f ca="1">INDEX(OFFSET('Raw data BH'!$G$4,0,(COLUMN('Data BH'!H$4)-COLUMN('Data BH'!$B$4))*7,500,1),MATCH($A208,OFFSET('Raw data BH'!$B$4,0,(COLUMN('Data BH'!H$4)-COLUMN('Data BH'!$B$4))*7,500,1),0))</f>
        <v>17.070243999999999</v>
      </c>
      <c r="I208" s="62">
        <f ca="1">INDEX(OFFSET('Raw data BH'!$G$4,0,(COLUMN('Data BH'!I$4)-COLUMN('Data BH'!$B$4))*7,500,1),MATCH($A208,OFFSET('Raw data BH'!$B$4,0,(COLUMN('Data BH'!I$4)-COLUMN('Data BH'!$B$4))*7,500,1),0))</f>
        <v>11.312457999999999</v>
      </c>
      <c r="J208" s="62" t="e">
        <f ca="1">INDEX(OFFSET('Raw data BH'!$G$4,0,(COLUMN('Data BH'!J$4)-COLUMN('Data BH'!$B$4))*7,500,1),MATCH($A208,OFFSET('Raw data BH'!$B$4,0,(COLUMN('Data BH'!J$4)-COLUMN('Data BH'!$B$4))*7,500,1),0))</f>
        <v>#N/A</v>
      </c>
      <c r="K208" s="62">
        <f ca="1">INDEX(OFFSET('Raw data BH'!$G$4,0,(COLUMN('Data BH'!K$4)-COLUMN('Data BH'!$B$4))*7,500,1),MATCH($A208,OFFSET('Raw data BH'!$B$4,0,(COLUMN('Data BH'!K$4)-COLUMN('Data BH'!$B$4))*7,500,1),0))</f>
        <v>8.15</v>
      </c>
      <c r="L208" s="62" t="e">
        <f ca="1">INDEX(OFFSET('Raw data BH'!$G$4,0,(COLUMN('Data BH'!L$4)-COLUMN('Data BH'!$B$4))*7,500,1),MATCH($A208,OFFSET('Raw data BH'!$B$4,0,(COLUMN('Data BH'!L$4)-COLUMN('Data BH'!$B$4))*7,500,1),0))</f>
        <v>#N/A</v>
      </c>
      <c r="M208" s="62">
        <f ca="1">INDEX(OFFSET('Raw data BH'!$G$4,0,(COLUMN('Data BH'!M$4)-COLUMN('Data BH'!$B$4))*7,500,1),MATCH($A208,OFFSET('Raw data BH'!$B$4,0,(COLUMN('Data BH'!M$4)-COLUMN('Data BH'!$B$4))*7,500,1),0))</f>
        <v>27.921312</v>
      </c>
      <c r="N208" s="62" t="e">
        <f ca="1">INDEX(OFFSET('Raw data BH'!$G$4,0,(COLUMN('Data BH'!N$4)-COLUMN('Data BH'!$B$4))*7,500,1),MATCH($A208,OFFSET('Raw data BH'!$B$4,0,(COLUMN('Data BH'!N$4)-COLUMN('Data BH'!$B$4))*7,500,1),0))</f>
        <v>#N/A</v>
      </c>
      <c r="O208" s="62">
        <f ca="1">INDEX(OFFSET('Raw data BH'!$G$4,0,(COLUMN('Data BH'!O$4)-COLUMN('Data BH'!$B$4))*7,500,1),MATCH($A208,OFFSET('Raw data BH'!$B$4,0,(COLUMN('Data BH'!O$4)-COLUMN('Data BH'!$B$4))*7,500,1),0))</f>
        <v>32.301707999999998</v>
      </c>
      <c r="P208" s="62">
        <v>78.158378999999996</v>
      </c>
      <c r="R208" s="60">
        <f t="shared" ca="1" si="47"/>
        <v>2.8168282019139568E-2</v>
      </c>
      <c r="S208" s="60">
        <f t="shared" ca="1" si="48"/>
        <v>2.5577814393275888E-2</v>
      </c>
      <c r="T208" s="60">
        <f t="shared" ca="1" si="49"/>
        <v>8.4472613572597499E-2</v>
      </c>
      <c r="U208" s="60">
        <f t="shared" ca="1" si="50"/>
        <v>7.8260013554711794E-3</v>
      </c>
      <c r="V208" s="60" t="str">
        <f t="shared" ca="1" si="51"/>
        <v/>
      </c>
      <c r="W208" s="60">
        <f t="shared" ca="1" si="52"/>
        <v>0.15116187810207404</v>
      </c>
      <c r="X208" s="60">
        <f t="shared" ca="1" si="53"/>
        <v>9.7874631857279848E-3</v>
      </c>
      <c r="Y208" s="60">
        <f t="shared" ca="1" si="54"/>
        <v>0.10273975674031144</v>
      </c>
      <c r="Z208" s="60" t="str">
        <f t="shared" ca="1" si="55"/>
        <v/>
      </c>
      <c r="AA208" s="60">
        <f t="shared" ca="1" si="56"/>
        <v>7.9470198675496651E-2</v>
      </c>
      <c r="AB208" s="60" t="str">
        <f t="shared" ca="1" si="57"/>
        <v/>
      </c>
      <c r="AC208" s="60">
        <f t="shared" ca="1" si="58"/>
        <v>3.975532936147097E-2</v>
      </c>
      <c r="AD208" s="60" t="str">
        <f t="shared" ca="1" si="59"/>
        <v/>
      </c>
      <c r="AE208" s="60">
        <f t="shared" ca="1" si="60"/>
        <v>1.8201292795093638E-2</v>
      </c>
      <c r="AF208" s="60">
        <f t="shared" si="61"/>
        <v>2.1920456485888806E-3</v>
      </c>
      <c r="AG208" s="61">
        <v>3.1099999999999999E-2</v>
      </c>
    </row>
    <row r="209" spans="1:33" ht="16" hidden="1" outlineLevel="1" x14ac:dyDescent="0.2">
      <c r="A209" s="74">
        <v>37257</v>
      </c>
      <c r="B209" s="62">
        <f ca="1">INDEX(OFFSET('Raw data BH'!$G$4,0,(COLUMN('Data BH'!B$4)-COLUMN('Data BH'!$B$4))*7,500,1),MATCH($A209,OFFSET('Raw data BH'!$B$4,0,(COLUMN('Data BH'!B$4)-COLUMN('Data BH'!$B$4))*7,500,1),0))</f>
        <v>0.37958599999999998</v>
      </c>
      <c r="C209" s="62">
        <f ca="1">INDEX(OFFSET('Raw data BH'!$G$4,0,(COLUMN('Data BH'!C$4)-COLUMN('Data BH'!$B$4))*7,500,1),MATCH($A209,OFFSET('Raw data BH'!$B$4,0,(COLUMN('Data BH'!C$4)-COLUMN('Data BH'!$B$4))*7,500,1),0))</f>
        <v>19.644196000000001</v>
      </c>
      <c r="D209" s="62">
        <f ca="1">INDEX(OFFSET('Raw data BH'!$G$4,0,(COLUMN('Data BH'!D$4)-COLUMN('Data BH'!$B$4))*7,500,1),MATCH($A209,OFFSET('Raw data BH'!$B$4,0,(COLUMN('Data BH'!D$4)-COLUMN('Data BH'!$B$4))*7,500,1),0))</f>
        <v>23.642894999999999</v>
      </c>
      <c r="E209" s="62">
        <f ca="1">INDEX(OFFSET('Raw data BH'!$G$4,0,(COLUMN('Data BH'!E$4)-COLUMN('Data BH'!$B$4))*7,500,1),MATCH($A209,OFFSET('Raw data BH'!$B$4,0,(COLUMN('Data BH'!E$4)-COLUMN('Data BH'!$B$4))*7,500,1),0))</f>
        <v>12.520462999999999</v>
      </c>
      <c r="F209" s="62" t="e">
        <f ca="1">INDEX(OFFSET('Raw data BH'!$G$4,0,(COLUMN('Data BH'!F$4)-COLUMN('Data BH'!$B$4))*7,500,1),MATCH($A209,OFFSET('Raw data BH'!$B$4,0,(COLUMN('Data BH'!F$4)-COLUMN('Data BH'!$B$4))*7,500,1),0))</f>
        <v>#N/A</v>
      </c>
      <c r="G209" s="62">
        <f ca="1">INDEX(OFFSET('Raw data BH'!$G$4,0,(COLUMN('Data BH'!G$4)-COLUMN('Data BH'!$B$4))*7,500,1),MATCH($A209,OFFSET('Raw data BH'!$B$4,0,(COLUMN('Data BH'!G$4)-COLUMN('Data BH'!$B$4))*7,500,1),0))</f>
        <v>15.270049</v>
      </c>
      <c r="H209" s="62">
        <f ca="1">INDEX(OFFSET('Raw data BH'!$G$4,0,(COLUMN('Data BH'!H$4)-COLUMN('Data BH'!$B$4))*7,500,1),MATCH($A209,OFFSET('Raw data BH'!$B$4,0,(COLUMN('Data BH'!H$4)-COLUMN('Data BH'!$B$4))*7,500,1),0))</f>
        <v>16.671006999999999</v>
      </c>
      <c r="I209" s="62">
        <f ca="1">INDEX(OFFSET('Raw data BH'!$G$4,0,(COLUMN('Data BH'!I$4)-COLUMN('Data BH'!$B$4))*7,500,1),MATCH($A209,OFFSET('Raw data BH'!$B$4,0,(COLUMN('Data BH'!I$4)-COLUMN('Data BH'!$B$4))*7,500,1),0))</f>
        <v>11.357103</v>
      </c>
      <c r="J209" s="62" t="e">
        <f ca="1">INDEX(OFFSET('Raw data BH'!$G$4,0,(COLUMN('Data BH'!J$4)-COLUMN('Data BH'!$B$4))*7,500,1),MATCH($A209,OFFSET('Raw data BH'!$B$4,0,(COLUMN('Data BH'!J$4)-COLUMN('Data BH'!$B$4))*7,500,1),0))</f>
        <v>#N/A</v>
      </c>
      <c r="K209" s="62">
        <f ca="1">INDEX(OFFSET('Raw data BH'!$G$4,0,(COLUMN('Data BH'!K$4)-COLUMN('Data BH'!$B$4))*7,500,1),MATCH($A209,OFFSET('Raw data BH'!$B$4,0,(COLUMN('Data BH'!K$4)-COLUMN('Data BH'!$B$4))*7,500,1),0))</f>
        <v>8.1333330000000004</v>
      </c>
      <c r="L209" s="62" t="e">
        <f ca="1">INDEX(OFFSET('Raw data BH'!$G$4,0,(COLUMN('Data BH'!L$4)-COLUMN('Data BH'!$B$4))*7,500,1),MATCH($A209,OFFSET('Raw data BH'!$B$4,0,(COLUMN('Data BH'!L$4)-COLUMN('Data BH'!$B$4))*7,500,1),0))</f>
        <v>#N/A</v>
      </c>
      <c r="M209" s="62">
        <f ca="1">INDEX(OFFSET('Raw data BH'!$G$4,0,(COLUMN('Data BH'!M$4)-COLUMN('Data BH'!$B$4))*7,500,1),MATCH($A209,OFFSET('Raw data BH'!$B$4,0,(COLUMN('Data BH'!M$4)-COLUMN('Data BH'!$B$4))*7,500,1),0))</f>
        <v>28.044502000000001</v>
      </c>
      <c r="N209" s="62" t="e">
        <f ca="1">INDEX(OFFSET('Raw data BH'!$G$4,0,(COLUMN('Data BH'!N$4)-COLUMN('Data BH'!$B$4))*7,500,1),MATCH($A209,OFFSET('Raw data BH'!$B$4,0,(COLUMN('Data BH'!N$4)-COLUMN('Data BH'!$B$4))*7,500,1),0))</f>
        <v>#N/A</v>
      </c>
      <c r="O209" s="62">
        <f ca="1">INDEX(OFFSET('Raw data BH'!$G$4,0,(COLUMN('Data BH'!O$4)-COLUMN('Data BH'!$B$4))*7,500,1),MATCH($A209,OFFSET('Raw data BH'!$B$4,0,(COLUMN('Data BH'!O$4)-COLUMN('Data BH'!$B$4))*7,500,1),0))</f>
        <v>26.204802999999998</v>
      </c>
      <c r="P209" s="62">
        <v>77.658691000000005</v>
      </c>
      <c r="R209" s="60">
        <f t="shared" ca="1" si="47"/>
        <v>0.12876951853052332</v>
      </c>
      <c r="S209" s="60">
        <f t="shared" ca="1" si="48"/>
        <v>1.1001817458865748E-2</v>
      </c>
      <c r="T209" s="60">
        <f t="shared" ca="1" si="49"/>
        <v>4.4831681088624009E-3</v>
      </c>
      <c r="U209" s="60">
        <f t="shared" ca="1" si="50"/>
        <v>-7.2110297401367651E-2</v>
      </c>
      <c r="V209" s="60" t="str">
        <f t="shared" ca="1" si="51"/>
        <v/>
      </c>
      <c r="W209" s="60">
        <f t="shared" ca="1" si="52"/>
        <v>-5.8705054774621512E-2</v>
      </c>
      <c r="X209" s="60">
        <f t="shared" ca="1" si="53"/>
        <v>-2.3387890647608711E-2</v>
      </c>
      <c r="Y209" s="60">
        <f t="shared" ca="1" si="54"/>
        <v>3.9465339893416385E-3</v>
      </c>
      <c r="Z209" s="60" t="str">
        <f t="shared" ca="1" si="55"/>
        <v/>
      </c>
      <c r="AA209" s="60">
        <f t="shared" ca="1" si="56"/>
        <v>-2.0450306748466263E-3</v>
      </c>
      <c r="AB209" s="60" t="str">
        <f t="shared" ca="1" si="57"/>
        <v/>
      </c>
      <c r="AC209" s="60">
        <f t="shared" ca="1" si="58"/>
        <v>4.412041955621504E-3</v>
      </c>
      <c r="AD209" s="60" t="str">
        <f t="shared" ca="1" si="59"/>
        <v/>
      </c>
      <c r="AE209" s="60">
        <f t="shared" ca="1" si="60"/>
        <v>-0.18874868784028387</v>
      </c>
      <c r="AF209" s="60">
        <f t="shared" si="61"/>
        <v>-6.3932748656416738E-3</v>
      </c>
      <c r="AG209" s="61">
        <v>3.0299999999999997E-2</v>
      </c>
    </row>
    <row r="210" spans="1:33" ht="16" hidden="1" outlineLevel="1" x14ac:dyDescent="0.2">
      <c r="A210" s="74">
        <v>37288</v>
      </c>
      <c r="B210" s="62">
        <f ca="1">INDEX(OFFSET('Raw data BH'!$G$4,0,(COLUMN('Data BH'!B$4)-COLUMN('Data BH'!$B$4))*7,500,1),MATCH($A210,OFFSET('Raw data BH'!$B$4,0,(COLUMN('Data BH'!B$4)-COLUMN('Data BH'!$B$4))*7,500,1),0))</f>
        <v>0.33321200000000001</v>
      </c>
      <c r="C210" s="62">
        <f ca="1">INDEX(OFFSET('Raw data BH'!$G$4,0,(COLUMN('Data BH'!C$4)-COLUMN('Data BH'!$B$4))*7,500,1),MATCH($A210,OFFSET('Raw data BH'!$B$4,0,(COLUMN('Data BH'!C$4)-COLUMN('Data BH'!$B$4))*7,500,1),0))</f>
        <v>19.930921999999999</v>
      </c>
      <c r="D210" s="62">
        <f ca="1">INDEX(OFFSET('Raw data BH'!$G$4,0,(COLUMN('Data BH'!D$4)-COLUMN('Data BH'!$B$4))*7,500,1),MATCH($A210,OFFSET('Raw data BH'!$B$4,0,(COLUMN('Data BH'!D$4)-COLUMN('Data BH'!$B$4))*7,500,1),0))</f>
        <v>24.092583000000001</v>
      </c>
      <c r="E210" s="62">
        <f ca="1">INDEX(OFFSET('Raw data BH'!$G$4,0,(COLUMN('Data BH'!E$4)-COLUMN('Data BH'!$B$4))*7,500,1),MATCH($A210,OFFSET('Raw data BH'!$B$4,0,(COLUMN('Data BH'!E$4)-COLUMN('Data BH'!$B$4))*7,500,1),0))</f>
        <v>13.562168</v>
      </c>
      <c r="F210" s="62" t="e">
        <f ca="1">INDEX(OFFSET('Raw data BH'!$G$4,0,(COLUMN('Data BH'!F$4)-COLUMN('Data BH'!$B$4))*7,500,1),MATCH($A210,OFFSET('Raw data BH'!$B$4,0,(COLUMN('Data BH'!F$4)-COLUMN('Data BH'!$B$4))*7,500,1),0))</f>
        <v>#N/A</v>
      </c>
      <c r="G210" s="62">
        <f ca="1">INDEX(OFFSET('Raw data BH'!$G$4,0,(COLUMN('Data BH'!G$4)-COLUMN('Data BH'!$B$4))*7,500,1),MATCH($A210,OFFSET('Raw data BH'!$B$4,0,(COLUMN('Data BH'!G$4)-COLUMN('Data BH'!$B$4))*7,500,1),0))</f>
        <v>15.058411</v>
      </c>
      <c r="H210" s="62">
        <f ca="1">INDEX(OFFSET('Raw data BH'!$G$4,0,(COLUMN('Data BH'!H$4)-COLUMN('Data BH'!$B$4))*7,500,1),MATCH($A210,OFFSET('Raw data BH'!$B$4,0,(COLUMN('Data BH'!H$4)-COLUMN('Data BH'!$B$4))*7,500,1),0))</f>
        <v>16.962693999999999</v>
      </c>
      <c r="I210" s="62">
        <f ca="1">INDEX(OFFSET('Raw data BH'!$G$4,0,(COLUMN('Data BH'!I$4)-COLUMN('Data BH'!$B$4))*7,500,1),MATCH($A210,OFFSET('Raw data BH'!$B$4,0,(COLUMN('Data BH'!I$4)-COLUMN('Data BH'!$B$4))*7,500,1),0))</f>
        <v>11.373464</v>
      </c>
      <c r="J210" s="62" t="e">
        <f ca="1">INDEX(OFFSET('Raw data BH'!$G$4,0,(COLUMN('Data BH'!J$4)-COLUMN('Data BH'!$B$4))*7,500,1),MATCH($A210,OFFSET('Raw data BH'!$B$4,0,(COLUMN('Data BH'!J$4)-COLUMN('Data BH'!$B$4))*7,500,1),0))</f>
        <v>#N/A</v>
      </c>
      <c r="K210" s="62">
        <f ca="1">INDEX(OFFSET('Raw data BH'!$G$4,0,(COLUMN('Data BH'!K$4)-COLUMN('Data BH'!$B$4))*7,500,1),MATCH($A210,OFFSET('Raw data BH'!$B$4,0,(COLUMN('Data BH'!K$4)-COLUMN('Data BH'!$B$4))*7,500,1),0))</f>
        <v>7.45</v>
      </c>
      <c r="L210" s="62" t="e">
        <f ca="1">INDEX(OFFSET('Raw data BH'!$G$4,0,(COLUMN('Data BH'!L$4)-COLUMN('Data BH'!$B$4))*7,500,1),MATCH($A210,OFFSET('Raw data BH'!$B$4,0,(COLUMN('Data BH'!L$4)-COLUMN('Data BH'!$B$4))*7,500,1),0))</f>
        <v>#N/A</v>
      </c>
      <c r="M210" s="62">
        <f ca="1">INDEX(OFFSET('Raw data BH'!$G$4,0,(COLUMN('Data BH'!M$4)-COLUMN('Data BH'!$B$4))*7,500,1),MATCH($A210,OFFSET('Raw data BH'!$B$4,0,(COLUMN('Data BH'!M$4)-COLUMN('Data BH'!$B$4))*7,500,1),0))</f>
        <v>25.871126</v>
      </c>
      <c r="N210" s="62" t="e">
        <f ca="1">INDEX(OFFSET('Raw data BH'!$G$4,0,(COLUMN('Data BH'!N$4)-COLUMN('Data BH'!$B$4))*7,500,1),MATCH($A210,OFFSET('Raw data BH'!$B$4,0,(COLUMN('Data BH'!N$4)-COLUMN('Data BH'!$B$4))*7,500,1),0))</f>
        <v>#N/A</v>
      </c>
      <c r="O210" s="62">
        <f ca="1">INDEX(OFFSET('Raw data BH'!$G$4,0,(COLUMN('Data BH'!O$4)-COLUMN('Data BH'!$B$4))*7,500,1),MATCH($A210,OFFSET('Raw data BH'!$B$4,0,(COLUMN('Data BH'!O$4)-COLUMN('Data BH'!$B$4))*7,500,1),0))</f>
        <v>20.150354</v>
      </c>
      <c r="P210" s="62">
        <v>76.265831000000006</v>
      </c>
      <c r="R210" s="60">
        <f t="shared" ca="1" si="47"/>
        <v>-0.12216994304321016</v>
      </c>
      <c r="S210" s="60">
        <f t="shared" ca="1" si="48"/>
        <v>1.4595965139015954E-2</v>
      </c>
      <c r="T210" s="60">
        <f t="shared" ca="1" si="49"/>
        <v>1.902000579878238E-2</v>
      </c>
      <c r="U210" s="60">
        <f t="shared" ca="1" si="50"/>
        <v>8.3200197947951304E-2</v>
      </c>
      <c r="V210" s="60" t="str">
        <f t="shared" ca="1" si="51"/>
        <v/>
      </c>
      <c r="W210" s="60">
        <f t="shared" ca="1" si="52"/>
        <v>-1.3859680476467462E-2</v>
      </c>
      <c r="X210" s="60">
        <f t="shared" ca="1" si="53"/>
        <v>1.7496663518886457E-2</v>
      </c>
      <c r="Y210" s="60">
        <f t="shared" ca="1" si="54"/>
        <v>1.4405962506458536E-3</v>
      </c>
      <c r="Z210" s="60" t="str">
        <f t="shared" ca="1" si="55"/>
        <v/>
      </c>
      <c r="AA210" s="60">
        <f t="shared" ca="1" si="56"/>
        <v>-8.4016355902309714E-2</v>
      </c>
      <c r="AB210" s="60" t="str">
        <f t="shared" ca="1" si="57"/>
        <v/>
      </c>
      <c r="AC210" s="60">
        <f t="shared" ca="1" si="58"/>
        <v>-7.7497400381721926E-2</v>
      </c>
      <c r="AD210" s="60" t="str">
        <f t="shared" ca="1" si="59"/>
        <v/>
      </c>
      <c r="AE210" s="60">
        <f t="shared" ca="1" si="60"/>
        <v>-0.2310434846619529</v>
      </c>
      <c r="AF210" s="60">
        <f t="shared" si="61"/>
        <v>-1.793566157328097E-2</v>
      </c>
      <c r="AG210" s="61">
        <v>3.0200000000000001E-2</v>
      </c>
    </row>
    <row r="211" spans="1:33" ht="16" hidden="1" outlineLevel="1" x14ac:dyDescent="0.2">
      <c r="A211" s="74">
        <v>37316</v>
      </c>
      <c r="B211" s="62">
        <f ca="1">INDEX(OFFSET('Raw data BH'!$G$4,0,(COLUMN('Data BH'!B$4)-COLUMN('Data BH'!$B$4))*7,500,1),MATCH($A211,OFFSET('Raw data BH'!$B$4,0,(COLUMN('Data BH'!B$4)-COLUMN('Data BH'!$B$4))*7,500,1),0))</f>
        <v>0.36346299999999998</v>
      </c>
      <c r="C211" s="62">
        <f ca="1">INDEX(OFFSET('Raw data BH'!$G$4,0,(COLUMN('Data BH'!C$4)-COLUMN('Data BH'!$B$4))*7,500,1),MATCH($A211,OFFSET('Raw data BH'!$B$4,0,(COLUMN('Data BH'!C$4)-COLUMN('Data BH'!$B$4))*7,500,1),0))</f>
        <v>21.401174999999999</v>
      </c>
      <c r="D211" s="62">
        <f ca="1">INDEX(OFFSET('Raw data BH'!$G$4,0,(COLUMN('Data BH'!D$4)-COLUMN('Data BH'!$B$4))*7,500,1),MATCH($A211,OFFSET('Raw data BH'!$B$4,0,(COLUMN('Data BH'!D$4)-COLUMN('Data BH'!$B$4))*7,500,1),0))</f>
        <v>27.073602999999999</v>
      </c>
      <c r="E211" s="62">
        <f ca="1">INDEX(OFFSET('Raw data BH'!$G$4,0,(COLUMN('Data BH'!E$4)-COLUMN('Data BH'!$B$4))*7,500,1),MATCH($A211,OFFSET('Raw data BH'!$B$4,0,(COLUMN('Data BH'!E$4)-COLUMN('Data BH'!$B$4))*7,500,1),0))</f>
        <v>14.955871999999999</v>
      </c>
      <c r="F211" s="62" t="e">
        <f ca="1">INDEX(OFFSET('Raw data BH'!$G$4,0,(COLUMN('Data BH'!F$4)-COLUMN('Data BH'!$B$4))*7,500,1),MATCH($A211,OFFSET('Raw data BH'!$B$4,0,(COLUMN('Data BH'!F$4)-COLUMN('Data BH'!$B$4))*7,500,1),0))</f>
        <v>#N/A</v>
      </c>
      <c r="G211" s="62">
        <f ca="1">INDEX(OFFSET('Raw data BH'!$G$4,0,(COLUMN('Data BH'!G$4)-COLUMN('Data BH'!$B$4))*7,500,1),MATCH($A211,OFFSET('Raw data BH'!$B$4,0,(COLUMN('Data BH'!G$4)-COLUMN('Data BH'!$B$4))*7,500,1),0))</f>
        <v>16.747295000000001</v>
      </c>
      <c r="H211" s="62">
        <f ca="1">INDEX(OFFSET('Raw data BH'!$G$4,0,(COLUMN('Data BH'!H$4)-COLUMN('Data BH'!$B$4))*7,500,1),MATCH($A211,OFFSET('Raw data BH'!$B$4,0,(COLUMN('Data BH'!H$4)-COLUMN('Data BH'!$B$4))*7,500,1),0))</f>
        <v>16.708970999999998</v>
      </c>
      <c r="I211" s="62">
        <f ca="1">INDEX(OFFSET('Raw data BH'!$G$4,0,(COLUMN('Data BH'!I$4)-COLUMN('Data BH'!$B$4))*7,500,1),MATCH($A211,OFFSET('Raw data BH'!$B$4,0,(COLUMN('Data BH'!I$4)-COLUMN('Data BH'!$B$4))*7,500,1),0))</f>
        <v>12.311705999999999</v>
      </c>
      <c r="J211" s="62" t="e">
        <f ca="1">INDEX(OFFSET('Raw data BH'!$G$4,0,(COLUMN('Data BH'!J$4)-COLUMN('Data BH'!$B$4))*7,500,1),MATCH($A211,OFFSET('Raw data BH'!$B$4,0,(COLUMN('Data BH'!J$4)-COLUMN('Data BH'!$B$4))*7,500,1),0))</f>
        <v>#N/A</v>
      </c>
      <c r="K211" s="62">
        <f ca="1">INDEX(OFFSET('Raw data BH'!$G$4,0,(COLUMN('Data BH'!K$4)-COLUMN('Data BH'!$B$4))*7,500,1),MATCH($A211,OFFSET('Raw data BH'!$B$4,0,(COLUMN('Data BH'!K$4)-COLUMN('Data BH'!$B$4))*7,500,1),0))</f>
        <v>8.4333329999999993</v>
      </c>
      <c r="L211" s="62" t="e">
        <f ca="1">INDEX(OFFSET('Raw data BH'!$G$4,0,(COLUMN('Data BH'!L$4)-COLUMN('Data BH'!$B$4))*7,500,1),MATCH($A211,OFFSET('Raw data BH'!$B$4,0,(COLUMN('Data BH'!L$4)-COLUMN('Data BH'!$B$4))*7,500,1),0))</f>
        <v>#N/A</v>
      </c>
      <c r="M211" s="62">
        <f ca="1">INDEX(OFFSET('Raw data BH'!$G$4,0,(COLUMN('Data BH'!M$4)-COLUMN('Data BH'!$B$4))*7,500,1),MATCH($A211,OFFSET('Raw data BH'!$B$4,0,(COLUMN('Data BH'!M$4)-COLUMN('Data BH'!$B$4))*7,500,1),0))</f>
        <v>28.881633999999998</v>
      </c>
      <c r="N211" s="62" t="e">
        <f ca="1">INDEX(OFFSET('Raw data BH'!$G$4,0,(COLUMN('Data BH'!N$4)-COLUMN('Data BH'!$B$4))*7,500,1),MATCH($A211,OFFSET('Raw data BH'!$B$4,0,(COLUMN('Data BH'!N$4)-COLUMN('Data BH'!$B$4))*7,500,1),0))</f>
        <v>#N/A</v>
      </c>
      <c r="O211" s="62">
        <f ca="1">INDEX(OFFSET('Raw data BH'!$G$4,0,(COLUMN('Data BH'!O$4)-COLUMN('Data BH'!$B$4))*7,500,1),MATCH($A211,OFFSET('Raw data BH'!$B$4,0,(COLUMN('Data BH'!O$4)-COLUMN('Data BH'!$B$4))*7,500,1),0))</f>
        <v>22.92708</v>
      </c>
      <c r="P211" s="62">
        <v>78.578140000000005</v>
      </c>
      <c r="R211" s="60">
        <f t="shared" ca="1" si="47"/>
        <v>9.0786046120787889E-2</v>
      </c>
      <c r="S211" s="60">
        <f t="shared" ca="1" si="48"/>
        <v>7.3767435344937793E-2</v>
      </c>
      <c r="T211" s="60">
        <f t="shared" ca="1" si="49"/>
        <v>0.12373185556733368</v>
      </c>
      <c r="U211" s="60">
        <f t="shared" ca="1" si="50"/>
        <v>0.10276410084287413</v>
      </c>
      <c r="V211" s="60" t="str">
        <f t="shared" ca="1" si="51"/>
        <v/>
      </c>
      <c r="W211" s="60">
        <f t="shared" ca="1" si="52"/>
        <v>0.1121555255730502</v>
      </c>
      <c r="X211" s="60">
        <f t="shared" ca="1" si="53"/>
        <v>-1.4957706600142728E-2</v>
      </c>
      <c r="Y211" s="60">
        <f t="shared" ca="1" si="54"/>
        <v>8.2493952589993702E-2</v>
      </c>
      <c r="Z211" s="60" t="str">
        <f t="shared" ca="1" si="55"/>
        <v/>
      </c>
      <c r="AA211" s="60">
        <f t="shared" ca="1" si="56"/>
        <v>0.13199100671140918</v>
      </c>
      <c r="AB211" s="60" t="str">
        <f t="shared" ca="1" si="57"/>
        <v/>
      </c>
      <c r="AC211" s="60">
        <f t="shared" ca="1" si="58"/>
        <v>0.11636555749448241</v>
      </c>
      <c r="AD211" s="60" t="str">
        <f t="shared" ca="1" si="59"/>
        <v/>
      </c>
      <c r="AE211" s="60">
        <f t="shared" ca="1" si="60"/>
        <v>0.13780035824680792</v>
      </c>
      <c r="AF211" s="60">
        <f t="shared" si="61"/>
        <v>3.0319069099240537E-2</v>
      </c>
      <c r="AG211" s="61">
        <v>3.56E-2</v>
      </c>
    </row>
    <row r="212" spans="1:33" ht="16" hidden="1" outlineLevel="1" x14ac:dyDescent="0.2">
      <c r="A212" s="74">
        <v>37347</v>
      </c>
      <c r="B212" s="62">
        <f ca="1">INDEX(OFFSET('Raw data BH'!$G$4,0,(COLUMN('Data BH'!B$4)-COLUMN('Data BH'!$B$4))*7,500,1),MATCH($A212,OFFSET('Raw data BH'!$B$4,0,(COLUMN('Data BH'!B$4)-COLUMN('Data BH'!$B$4))*7,500,1),0))</f>
        <v>0.37267600000000001</v>
      </c>
      <c r="C212" s="62">
        <f ca="1">INDEX(OFFSET('Raw data BH'!$G$4,0,(COLUMN('Data BH'!C$4)-COLUMN('Data BH'!$B$4))*7,500,1),MATCH($A212,OFFSET('Raw data BH'!$B$4,0,(COLUMN('Data BH'!C$4)-COLUMN('Data BH'!$B$4))*7,500,1),0))</f>
        <v>22.804424000000001</v>
      </c>
      <c r="D212" s="62">
        <f ca="1">INDEX(OFFSET('Raw data BH'!$G$4,0,(COLUMN('Data BH'!D$4)-COLUMN('Data BH'!$B$4))*7,500,1),MATCH($A212,OFFSET('Raw data BH'!$B$4,0,(COLUMN('Data BH'!D$4)-COLUMN('Data BH'!$B$4))*7,500,1),0))</f>
        <v>27.106638</v>
      </c>
      <c r="E212" s="62">
        <f ca="1">INDEX(OFFSET('Raw data BH'!$G$4,0,(COLUMN('Data BH'!E$4)-COLUMN('Data BH'!$B$4))*7,500,1),MATCH($A212,OFFSET('Raw data BH'!$B$4,0,(COLUMN('Data BH'!E$4)-COLUMN('Data BH'!$B$4))*7,500,1),0))</f>
        <v>15.952303000000001</v>
      </c>
      <c r="F212" s="62" t="e">
        <f ca="1">INDEX(OFFSET('Raw data BH'!$G$4,0,(COLUMN('Data BH'!F$4)-COLUMN('Data BH'!$B$4))*7,500,1),MATCH($A212,OFFSET('Raw data BH'!$B$4,0,(COLUMN('Data BH'!F$4)-COLUMN('Data BH'!$B$4))*7,500,1),0))</f>
        <v>#N/A</v>
      </c>
      <c r="G212" s="62">
        <f ca="1">INDEX(OFFSET('Raw data BH'!$G$4,0,(COLUMN('Data BH'!G$4)-COLUMN('Data BH'!$B$4))*7,500,1),MATCH($A212,OFFSET('Raw data BH'!$B$4,0,(COLUMN('Data BH'!G$4)-COLUMN('Data BH'!$B$4))*7,500,1),0))</f>
        <v>17.757849</v>
      </c>
      <c r="H212" s="62">
        <f ca="1">INDEX(OFFSET('Raw data BH'!$G$4,0,(COLUMN('Data BH'!H$4)-COLUMN('Data BH'!$B$4))*7,500,1),MATCH($A212,OFFSET('Raw data BH'!$B$4,0,(COLUMN('Data BH'!H$4)-COLUMN('Data BH'!$B$4))*7,500,1),0))</f>
        <v>14.537901</v>
      </c>
      <c r="I212" s="62">
        <f ca="1">INDEX(OFFSET('Raw data BH'!$G$4,0,(COLUMN('Data BH'!I$4)-COLUMN('Data BH'!$B$4))*7,500,1),MATCH($A212,OFFSET('Raw data BH'!$B$4,0,(COLUMN('Data BH'!I$4)-COLUMN('Data BH'!$B$4))*7,500,1),0))</f>
        <v>13.040481</v>
      </c>
      <c r="J212" s="62" t="e">
        <f ca="1">INDEX(OFFSET('Raw data BH'!$G$4,0,(COLUMN('Data BH'!J$4)-COLUMN('Data BH'!$B$4))*7,500,1),MATCH($A212,OFFSET('Raw data BH'!$B$4,0,(COLUMN('Data BH'!J$4)-COLUMN('Data BH'!$B$4))*7,500,1),0))</f>
        <v>#N/A</v>
      </c>
      <c r="K212" s="62">
        <f ca="1">INDEX(OFFSET('Raw data BH'!$G$4,0,(COLUMN('Data BH'!K$4)-COLUMN('Data BH'!$B$4))*7,500,1),MATCH($A212,OFFSET('Raw data BH'!$B$4,0,(COLUMN('Data BH'!K$4)-COLUMN('Data BH'!$B$4))*7,500,1),0))</f>
        <v>8.64</v>
      </c>
      <c r="L212" s="62" t="e">
        <f ca="1">INDEX(OFFSET('Raw data BH'!$G$4,0,(COLUMN('Data BH'!L$4)-COLUMN('Data BH'!$B$4))*7,500,1),MATCH($A212,OFFSET('Raw data BH'!$B$4,0,(COLUMN('Data BH'!L$4)-COLUMN('Data BH'!$B$4))*7,500,1),0))</f>
        <v>#N/A</v>
      </c>
      <c r="M212" s="62">
        <f ca="1">INDEX(OFFSET('Raw data BH'!$G$4,0,(COLUMN('Data BH'!M$4)-COLUMN('Data BH'!$B$4))*7,500,1),MATCH($A212,OFFSET('Raw data BH'!$B$4,0,(COLUMN('Data BH'!M$4)-COLUMN('Data BH'!$B$4))*7,500,1),0))</f>
        <v>25.149432999999998</v>
      </c>
      <c r="N212" s="62" t="e">
        <f ca="1">INDEX(OFFSET('Raw data BH'!$G$4,0,(COLUMN('Data BH'!N$4)-COLUMN('Data BH'!$B$4))*7,500,1),MATCH($A212,OFFSET('Raw data BH'!$B$4,0,(COLUMN('Data BH'!N$4)-COLUMN('Data BH'!$B$4))*7,500,1),0))</f>
        <v>#N/A</v>
      </c>
      <c r="O212" s="62">
        <f ca="1">INDEX(OFFSET('Raw data BH'!$G$4,0,(COLUMN('Data BH'!O$4)-COLUMN('Data BH'!$B$4))*7,500,1),MATCH($A212,OFFSET('Raw data BH'!$B$4,0,(COLUMN('Data BH'!O$4)-COLUMN('Data BH'!$B$4))*7,500,1),0))</f>
        <v>7.8546480000000001</v>
      </c>
      <c r="P212" s="62">
        <v>74.220389999999995</v>
      </c>
      <c r="R212" s="60">
        <f t="shared" ca="1" si="47"/>
        <v>2.5347834580136119E-2</v>
      </c>
      <c r="S212" s="60">
        <f t="shared" ca="1" si="48"/>
        <v>6.5568783022427635E-2</v>
      </c>
      <c r="T212" s="60">
        <f t="shared" ca="1" si="49"/>
        <v>1.2201922293091361E-3</v>
      </c>
      <c r="U212" s="60">
        <f t="shared" ca="1" si="50"/>
        <v>6.6624734418695208E-2</v>
      </c>
      <c r="V212" s="60" t="str">
        <f t="shared" ca="1" si="51"/>
        <v/>
      </c>
      <c r="W212" s="60">
        <f t="shared" ca="1" si="52"/>
        <v>6.0341326763516001E-2</v>
      </c>
      <c r="X212" s="60">
        <f t="shared" ca="1" si="53"/>
        <v>-0.12993439272831331</v>
      </c>
      <c r="Y212" s="60">
        <f t="shared" ca="1" si="54"/>
        <v>5.9193664955937031E-2</v>
      </c>
      <c r="Z212" s="60" t="str">
        <f t="shared" ca="1" si="55"/>
        <v/>
      </c>
      <c r="AA212" s="60">
        <f t="shared" ca="1" si="56"/>
        <v>2.4505969348062262E-2</v>
      </c>
      <c r="AB212" s="60" t="str">
        <f t="shared" ca="1" si="57"/>
        <v/>
      </c>
      <c r="AC212" s="60">
        <f t="shared" ca="1" si="58"/>
        <v>-0.12922402520577614</v>
      </c>
      <c r="AD212" s="60" t="str">
        <f t="shared" ca="1" si="59"/>
        <v/>
      </c>
      <c r="AE212" s="60">
        <f t="shared" ca="1" si="60"/>
        <v>-0.65740739771484202</v>
      </c>
      <c r="AF212" s="60">
        <f t="shared" si="61"/>
        <v>-5.5457535645409894E-2</v>
      </c>
      <c r="AG212" s="61">
        <v>3.4200000000000001E-2</v>
      </c>
    </row>
    <row r="213" spans="1:33" ht="16" hidden="1" outlineLevel="1" x14ac:dyDescent="0.2">
      <c r="A213" s="74">
        <v>37377</v>
      </c>
      <c r="B213" s="62">
        <f ca="1">INDEX(OFFSET('Raw data BH'!$G$4,0,(COLUMN('Data BH'!B$4)-COLUMN('Data BH'!$B$4))*7,500,1),MATCH($A213,OFFSET('Raw data BH'!$B$4,0,(COLUMN('Data BH'!B$4)-COLUMN('Data BH'!$B$4))*7,500,1),0))</f>
        <v>0.35778100000000002</v>
      </c>
      <c r="C213" s="62">
        <f ca="1">INDEX(OFFSET('Raw data BH'!$G$4,0,(COLUMN('Data BH'!C$4)-COLUMN('Data BH'!$B$4))*7,500,1),MATCH($A213,OFFSET('Raw data BH'!$B$4,0,(COLUMN('Data BH'!C$4)-COLUMN('Data BH'!$B$4))*7,500,1),0))</f>
        <v>23.852143999999999</v>
      </c>
      <c r="D213" s="62">
        <f ca="1">INDEX(OFFSET('Raw data BH'!$G$4,0,(COLUMN('Data BH'!D$4)-COLUMN('Data BH'!$B$4))*7,500,1),MATCH($A213,OFFSET('Raw data BH'!$B$4,0,(COLUMN('Data BH'!D$4)-COLUMN('Data BH'!$B$4))*7,500,1),0))</f>
        <v>28.154615</v>
      </c>
      <c r="E213" s="62">
        <f ca="1">INDEX(OFFSET('Raw data BH'!$G$4,0,(COLUMN('Data BH'!E$4)-COLUMN('Data BH'!$B$4))*7,500,1),MATCH($A213,OFFSET('Raw data BH'!$B$4,0,(COLUMN('Data BH'!E$4)-COLUMN('Data BH'!$B$4))*7,500,1),0))</f>
        <v>15.966678</v>
      </c>
      <c r="F213" s="62" t="e">
        <f ca="1">INDEX(OFFSET('Raw data BH'!$G$4,0,(COLUMN('Data BH'!F$4)-COLUMN('Data BH'!$B$4))*7,500,1),MATCH($A213,OFFSET('Raw data BH'!$B$4,0,(COLUMN('Data BH'!F$4)-COLUMN('Data BH'!$B$4))*7,500,1),0))</f>
        <v>#N/A</v>
      </c>
      <c r="G213" s="62">
        <f ca="1">INDEX(OFFSET('Raw data BH'!$G$4,0,(COLUMN('Data BH'!G$4)-COLUMN('Data BH'!$B$4))*7,500,1),MATCH($A213,OFFSET('Raw data BH'!$B$4,0,(COLUMN('Data BH'!G$4)-COLUMN('Data BH'!$B$4))*7,500,1),0))</f>
        <v>19.624089999999999</v>
      </c>
      <c r="H213" s="62">
        <f ca="1">INDEX(OFFSET('Raw data BH'!$G$4,0,(COLUMN('Data BH'!H$4)-COLUMN('Data BH'!$B$4))*7,500,1),MATCH($A213,OFFSET('Raw data BH'!$B$4,0,(COLUMN('Data BH'!H$4)-COLUMN('Data BH'!$B$4))*7,500,1),0))</f>
        <v>15.719279</v>
      </c>
      <c r="I213" s="62">
        <f ca="1">INDEX(OFFSET('Raw data BH'!$G$4,0,(COLUMN('Data BH'!I$4)-COLUMN('Data BH'!$B$4))*7,500,1),MATCH($A213,OFFSET('Raw data BH'!$B$4,0,(COLUMN('Data BH'!I$4)-COLUMN('Data BH'!$B$4))*7,500,1),0))</f>
        <v>13.012974</v>
      </c>
      <c r="J213" s="62" t="e">
        <f ca="1">INDEX(OFFSET('Raw data BH'!$G$4,0,(COLUMN('Data BH'!J$4)-COLUMN('Data BH'!$B$4))*7,500,1),MATCH($A213,OFFSET('Raw data BH'!$B$4,0,(COLUMN('Data BH'!J$4)-COLUMN('Data BH'!$B$4))*7,500,1),0))</f>
        <v>#N/A</v>
      </c>
      <c r="K213" s="62">
        <f ca="1">INDEX(OFFSET('Raw data BH'!$G$4,0,(COLUMN('Data BH'!K$4)-COLUMN('Data BH'!$B$4))*7,500,1),MATCH($A213,OFFSET('Raw data BH'!$B$4,0,(COLUMN('Data BH'!K$4)-COLUMN('Data BH'!$B$4))*7,500,1),0))</f>
        <v>7.8</v>
      </c>
      <c r="L213" s="62" t="e">
        <f ca="1">INDEX(OFFSET('Raw data BH'!$G$4,0,(COLUMN('Data BH'!L$4)-COLUMN('Data BH'!$B$4))*7,500,1),MATCH($A213,OFFSET('Raw data BH'!$B$4,0,(COLUMN('Data BH'!L$4)-COLUMN('Data BH'!$B$4))*7,500,1),0))</f>
        <v>#N/A</v>
      </c>
      <c r="M213" s="62">
        <f ca="1">INDEX(OFFSET('Raw data BH'!$G$4,0,(COLUMN('Data BH'!M$4)-COLUMN('Data BH'!$B$4))*7,500,1),MATCH($A213,OFFSET('Raw data BH'!$B$4,0,(COLUMN('Data BH'!M$4)-COLUMN('Data BH'!$B$4))*7,500,1),0))</f>
        <v>25.073948000000001</v>
      </c>
      <c r="N213" s="62" t="e">
        <f ca="1">INDEX(OFFSET('Raw data BH'!$G$4,0,(COLUMN('Data BH'!N$4)-COLUMN('Data BH'!$B$4))*7,500,1),MATCH($A213,OFFSET('Raw data BH'!$B$4,0,(COLUMN('Data BH'!N$4)-COLUMN('Data BH'!$B$4))*7,500,1),0))</f>
        <v>#N/A</v>
      </c>
      <c r="O213" s="62">
        <f ca="1">INDEX(OFFSET('Raw data BH'!$G$4,0,(COLUMN('Data BH'!O$4)-COLUMN('Data BH'!$B$4))*7,500,1),MATCH($A213,OFFSET('Raw data BH'!$B$4,0,(COLUMN('Data BH'!O$4)-COLUMN('Data BH'!$B$4))*7,500,1),0))</f>
        <v>8.2197829999999996</v>
      </c>
      <c r="P213" s="62">
        <v>73.779967999999997</v>
      </c>
      <c r="R213" s="60">
        <f t="shared" ca="1" si="47"/>
        <v>-3.9967693116809255E-2</v>
      </c>
      <c r="S213" s="60">
        <f t="shared" ca="1" si="48"/>
        <v>4.5943716885811225E-2</v>
      </c>
      <c r="T213" s="60">
        <f t="shared" ca="1" si="49"/>
        <v>3.8661268136609195E-2</v>
      </c>
      <c r="U213" s="60">
        <f t="shared" ca="1" si="50"/>
        <v>9.0112380638696088E-4</v>
      </c>
      <c r="V213" s="60" t="str">
        <f t="shared" ca="1" si="51"/>
        <v/>
      </c>
      <c r="W213" s="60">
        <f t="shared" ca="1" si="52"/>
        <v>0.10509386581674374</v>
      </c>
      <c r="X213" s="60">
        <f t="shared" ca="1" si="53"/>
        <v>8.1261937331943646E-2</v>
      </c>
      <c r="Y213" s="60">
        <f t="shared" ca="1" si="54"/>
        <v>-2.1093547086185049E-3</v>
      </c>
      <c r="Z213" s="60" t="str">
        <f t="shared" ca="1" si="55"/>
        <v/>
      </c>
      <c r="AA213" s="60">
        <f t="shared" ca="1" si="56"/>
        <v>-9.7222222222222321E-2</v>
      </c>
      <c r="AB213" s="60" t="str">
        <f t="shared" ca="1" si="57"/>
        <v/>
      </c>
      <c r="AC213" s="60">
        <f t="shared" ca="1" si="58"/>
        <v>-3.0014593171939774E-3</v>
      </c>
      <c r="AD213" s="60" t="str">
        <f t="shared" ca="1" si="59"/>
        <v/>
      </c>
      <c r="AE213" s="60">
        <f t="shared" ca="1" si="60"/>
        <v>4.6486488000480719E-2</v>
      </c>
      <c r="AF213" s="60">
        <f t="shared" si="61"/>
        <v>-5.9339758252415775E-3</v>
      </c>
      <c r="AG213" s="61">
        <v>3.2599999999999997E-2</v>
      </c>
    </row>
    <row r="214" spans="1:33" ht="16" hidden="1" outlineLevel="1" x14ac:dyDescent="0.2">
      <c r="A214" s="74">
        <v>37408</v>
      </c>
      <c r="B214" s="62">
        <f ca="1">INDEX(OFFSET('Raw data BH'!$G$4,0,(COLUMN('Data BH'!B$4)-COLUMN('Data BH'!$B$4))*7,500,1),MATCH($A214,OFFSET('Raw data BH'!$B$4,0,(COLUMN('Data BH'!B$4)-COLUMN('Data BH'!$B$4))*7,500,1),0))</f>
        <v>0.27209800000000001</v>
      </c>
      <c r="C214" s="62">
        <f ca="1">INDEX(OFFSET('Raw data BH'!$G$4,0,(COLUMN('Data BH'!C$4)-COLUMN('Data BH'!$B$4))*7,500,1),MATCH($A214,OFFSET('Raw data BH'!$B$4,0,(COLUMN('Data BH'!C$4)-COLUMN('Data BH'!$B$4))*7,500,1),0))</f>
        <v>22.137402000000002</v>
      </c>
      <c r="D214" s="62">
        <f ca="1">INDEX(OFFSET('Raw data BH'!$G$4,0,(COLUMN('Data BH'!D$4)-COLUMN('Data BH'!$B$4))*7,500,1),MATCH($A214,OFFSET('Raw data BH'!$B$4,0,(COLUMN('Data BH'!D$4)-COLUMN('Data BH'!$B$4))*7,500,1),0))</f>
        <v>24.054936999999999</v>
      </c>
      <c r="E214" s="62">
        <f ca="1">INDEX(OFFSET('Raw data BH'!$G$4,0,(COLUMN('Data BH'!E$4)-COLUMN('Data BH'!$B$4))*7,500,1),MATCH($A214,OFFSET('Raw data BH'!$B$4,0,(COLUMN('Data BH'!E$4)-COLUMN('Data BH'!$B$4))*7,500,1),0))</f>
        <v>16.093112999999999</v>
      </c>
      <c r="F214" s="62" t="e">
        <f ca="1">INDEX(OFFSET('Raw data BH'!$G$4,0,(COLUMN('Data BH'!F$4)-COLUMN('Data BH'!$B$4))*7,500,1),MATCH($A214,OFFSET('Raw data BH'!$B$4,0,(COLUMN('Data BH'!F$4)-COLUMN('Data BH'!$B$4))*7,500,1),0))</f>
        <v>#N/A</v>
      </c>
      <c r="G214" s="62">
        <f ca="1">INDEX(OFFSET('Raw data BH'!$G$4,0,(COLUMN('Data BH'!G$4)-COLUMN('Data BH'!$B$4))*7,500,1),MATCH($A214,OFFSET('Raw data BH'!$B$4,0,(COLUMN('Data BH'!G$4)-COLUMN('Data BH'!$B$4))*7,500,1),0))</f>
        <v>20.290146</v>
      </c>
      <c r="H214" s="62">
        <f ca="1">INDEX(OFFSET('Raw data BH'!$G$4,0,(COLUMN('Data BH'!H$4)-COLUMN('Data BH'!$B$4))*7,500,1),MATCH($A214,OFFSET('Raw data BH'!$B$4,0,(COLUMN('Data BH'!H$4)-COLUMN('Data BH'!$B$4))*7,500,1),0))</f>
        <v>14.67741</v>
      </c>
      <c r="I214" s="62">
        <f ca="1">INDEX(OFFSET('Raw data BH'!$G$4,0,(COLUMN('Data BH'!I$4)-COLUMN('Data BH'!$B$4))*7,500,1),MATCH($A214,OFFSET('Raw data BH'!$B$4,0,(COLUMN('Data BH'!I$4)-COLUMN('Data BH'!$B$4))*7,500,1),0))</f>
        <v>12.847904</v>
      </c>
      <c r="J214" s="62" t="e">
        <f ca="1">INDEX(OFFSET('Raw data BH'!$G$4,0,(COLUMN('Data BH'!J$4)-COLUMN('Data BH'!$B$4))*7,500,1),MATCH($A214,OFFSET('Raw data BH'!$B$4,0,(COLUMN('Data BH'!J$4)-COLUMN('Data BH'!$B$4))*7,500,1),0))</f>
        <v>#N/A</v>
      </c>
      <c r="K214" s="62">
        <f ca="1">INDEX(OFFSET('Raw data BH'!$G$4,0,(COLUMN('Data BH'!K$4)-COLUMN('Data BH'!$B$4))*7,500,1),MATCH($A214,OFFSET('Raw data BH'!$B$4,0,(COLUMN('Data BH'!K$4)-COLUMN('Data BH'!$B$4))*7,500,1),0))</f>
        <v>7.9333330000000002</v>
      </c>
      <c r="L214" s="62" t="e">
        <f ca="1">INDEX(OFFSET('Raw data BH'!$G$4,0,(COLUMN('Data BH'!L$4)-COLUMN('Data BH'!$B$4))*7,500,1),MATCH($A214,OFFSET('Raw data BH'!$B$4,0,(COLUMN('Data BH'!L$4)-COLUMN('Data BH'!$B$4))*7,500,1),0))</f>
        <v>#N/A</v>
      </c>
      <c r="M214" s="62">
        <f ca="1">INDEX(OFFSET('Raw data BH'!$G$4,0,(COLUMN('Data BH'!M$4)-COLUMN('Data BH'!$B$4))*7,500,1),MATCH($A214,OFFSET('Raw data BH'!$B$4,0,(COLUMN('Data BH'!M$4)-COLUMN('Data BH'!$B$4))*7,500,1),0))</f>
        <v>23.312550000000002</v>
      </c>
      <c r="N214" s="62" t="e">
        <f ca="1">INDEX(OFFSET('Raw data BH'!$G$4,0,(COLUMN('Data BH'!N$4)-COLUMN('Data BH'!$B$4))*7,500,1),MATCH($A214,OFFSET('Raw data BH'!$B$4,0,(COLUMN('Data BH'!N$4)-COLUMN('Data BH'!$B$4))*7,500,1),0))</f>
        <v>#N/A</v>
      </c>
      <c r="O214" s="62">
        <f ca="1">INDEX(OFFSET('Raw data BH'!$G$4,0,(COLUMN('Data BH'!O$4)-COLUMN('Data BH'!$B$4))*7,500,1),MATCH($A214,OFFSET('Raw data BH'!$B$4,0,(COLUMN('Data BH'!O$4)-COLUMN('Data BH'!$B$4))*7,500,1),0))</f>
        <v>6.105397</v>
      </c>
      <c r="P214" s="62">
        <v>68.096130000000002</v>
      </c>
      <c r="R214" s="60">
        <f t="shared" ca="1" si="47"/>
        <v>-0.23948448911484965</v>
      </c>
      <c r="S214" s="60">
        <f t="shared" ca="1" si="48"/>
        <v>-7.1890476596149888E-2</v>
      </c>
      <c r="T214" s="60">
        <f t="shared" ca="1" si="49"/>
        <v>-0.14561300163401281</v>
      </c>
      <c r="U214" s="60">
        <f t="shared" ca="1" si="50"/>
        <v>7.9186791391421263E-3</v>
      </c>
      <c r="V214" s="60" t="str">
        <f t="shared" ca="1" si="51"/>
        <v/>
      </c>
      <c r="W214" s="60">
        <f t="shared" ca="1" si="52"/>
        <v>3.3940733048003713E-2</v>
      </c>
      <c r="X214" s="60">
        <f t="shared" ca="1" si="53"/>
        <v>-6.6279693871455603E-2</v>
      </c>
      <c r="Y214" s="60">
        <f t="shared" ca="1" si="54"/>
        <v>-1.2685032645112448E-2</v>
      </c>
      <c r="Z214" s="60" t="str">
        <f t="shared" ca="1" si="55"/>
        <v/>
      </c>
      <c r="AA214" s="60">
        <f t="shared" ca="1" si="56"/>
        <v>1.7093974358974418E-2</v>
      </c>
      <c r="AB214" s="60" t="str">
        <f t="shared" ca="1" si="57"/>
        <v/>
      </c>
      <c r="AC214" s="60">
        <f t="shared" ca="1" si="58"/>
        <v>-7.0248131646440393E-2</v>
      </c>
      <c r="AD214" s="60" t="str">
        <f t="shared" ca="1" si="59"/>
        <v/>
      </c>
      <c r="AE214" s="60">
        <f t="shared" ca="1" si="60"/>
        <v>-0.25723136486693132</v>
      </c>
      <c r="AF214" s="60">
        <f t="shared" si="61"/>
        <v>-7.7037685893276531E-2</v>
      </c>
      <c r="AG214" s="61">
        <v>2.9900000000000003E-2</v>
      </c>
    </row>
    <row r="215" spans="1:33" ht="16" hidden="1" outlineLevel="1" x14ac:dyDescent="0.2">
      <c r="A215" s="74">
        <v>37438</v>
      </c>
      <c r="B215" s="62">
        <f ca="1">INDEX(OFFSET('Raw data BH'!$G$4,0,(COLUMN('Data BH'!B$4)-COLUMN('Data BH'!$B$4))*7,500,1),MATCH($A215,OFFSET('Raw data BH'!$B$4,0,(COLUMN('Data BH'!B$4)-COLUMN('Data BH'!$B$4))*7,500,1),0))</f>
        <v>0.234324</v>
      </c>
      <c r="C215" s="62">
        <f ca="1">INDEX(OFFSET('Raw data BH'!$G$4,0,(COLUMN('Data BH'!C$4)-COLUMN('Data BH'!$B$4))*7,500,1),MATCH($A215,OFFSET('Raw data BH'!$B$4,0,(COLUMN('Data BH'!C$4)-COLUMN('Data BH'!$B$4))*7,500,1),0))</f>
        <v>21.093035</v>
      </c>
      <c r="D215" s="62">
        <f ca="1">INDEX(OFFSET('Raw data BH'!$G$4,0,(COLUMN('Data BH'!D$4)-COLUMN('Data BH'!$B$4))*7,500,1),MATCH($A215,OFFSET('Raw data BH'!$B$4,0,(COLUMN('Data BH'!D$4)-COLUMN('Data BH'!$B$4))*7,500,1),0))</f>
        <v>23.352889999999999</v>
      </c>
      <c r="E215" s="62">
        <f ca="1">INDEX(OFFSET('Raw data BH'!$G$4,0,(COLUMN('Data BH'!E$4)-COLUMN('Data BH'!$B$4))*7,500,1),MATCH($A215,OFFSET('Raw data BH'!$B$4,0,(COLUMN('Data BH'!E$4)-COLUMN('Data BH'!$B$4))*7,500,1),0))</f>
        <v>14.404963</v>
      </c>
      <c r="F215" s="62" t="e">
        <f ca="1">INDEX(OFFSET('Raw data BH'!$G$4,0,(COLUMN('Data BH'!F$4)-COLUMN('Data BH'!$B$4))*7,500,1),MATCH($A215,OFFSET('Raw data BH'!$B$4,0,(COLUMN('Data BH'!F$4)-COLUMN('Data BH'!$B$4))*7,500,1),0))</f>
        <v>#N/A</v>
      </c>
      <c r="G215" s="62">
        <f ca="1">INDEX(OFFSET('Raw data BH'!$G$4,0,(COLUMN('Data BH'!G$4)-COLUMN('Data BH'!$B$4))*7,500,1),MATCH($A215,OFFSET('Raw data BH'!$B$4,0,(COLUMN('Data BH'!G$4)-COLUMN('Data BH'!$B$4))*7,500,1),0))</f>
        <v>20.228960000000001</v>
      </c>
      <c r="H215" s="62">
        <f ca="1">INDEX(OFFSET('Raw data BH'!$G$4,0,(COLUMN('Data BH'!H$4)-COLUMN('Data BH'!$B$4))*7,500,1),MATCH($A215,OFFSET('Raw data BH'!$B$4,0,(COLUMN('Data BH'!H$4)-COLUMN('Data BH'!$B$4))*7,500,1),0))</f>
        <v>12.063628</v>
      </c>
      <c r="I215" s="62">
        <f ca="1">INDEX(OFFSET('Raw data BH'!$G$4,0,(COLUMN('Data BH'!I$4)-COLUMN('Data BH'!$B$4))*7,500,1),MATCH($A215,OFFSET('Raw data BH'!$B$4,0,(COLUMN('Data BH'!I$4)-COLUMN('Data BH'!$B$4))*7,500,1),0))</f>
        <v>11.871745000000001</v>
      </c>
      <c r="J215" s="62" t="e">
        <f ca="1">INDEX(OFFSET('Raw data BH'!$G$4,0,(COLUMN('Data BH'!J$4)-COLUMN('Data BH'!$B$4))*7,500,1),MATCH($A215,OFFSET('Raw data BH'!$B$4,0,(COLUMN('Data BH'!J$4)-COLUMN('Data BH'!$B$4))*7,500,1),0))</f>
        <v>#N/A</v>
      </c>
      <c r="K215" s="62">
        <f ca="1">INDEX(OFFSET('Raw data BH'!$G$4,0,(COLUMN('Data BH'!K$4)-COLUMN('Data BH'!$B$4))*7,500,1),MATCH($A215,OFFSET('Raw data BH'!$B$4,0,(COLUMN('Data BH'!K$4)-COLUMN('Data BH'!$B$4))*7,500,1),0))</f>
        <v>7.8666669999999996</v>
      </c>
      <c r="L215" s="62" t="e">
        <f ca="1">INDEX(OFFSET('Raw data BH'!$G$4,0,(COLUMN('Data BH'!L$4)-COLUMN('Data BH'!$B$4))*7,500,1),MATCH($A215,OFFSET('Raw data BH'!$B$4,0,(COLUMN('Data BH'!L$4)-COLUMN('Data BH'!$B$4))*7,500,1),0))</f>
        <v>#N/A</v>
      </c>
      <c r="M215" s="62">
        <f ca="1">INDEX(OFFSET('Raw data BH'!$G$4,0,(COLUMN('Data BH'!M$4)-COLUMN('Data BH'!$B$4))*7,500,1),MATCH($A215,OFFSET('Raw data BH'!$B$4,0,(COLUMN('Data BH'!M$4)-COLUMN('Data BH'!$B$4))*7,500,1),0))</f>
        <v>22.117567000000001</v>
      </c>
      <c r="N215" s="62" t="e">
        <f ca="1">INDEX(OFFSET('Raw data BH'!$G$4,0,(COLUMN('Data BH'!N$4)-COLUMN('Data BH'!$B$4))*7,500,1),MATCH($A215,OFFSET('Raw data BH'!$B$4,0,(COLUMN('Data BH'!N$4)-COLUMN('Data BH'!$B$4))*7,500,1),0))</f>
        <v>#N/A</v>
      </c>
      <c r="O215" s="62">
        <f ca="1">INDEX(OFFSET('Raw data BH'!$G$4,0,(COLUMN('Data BH'!O$4)-COLUMN('Data BH'!$B$4))*7,500,1),MATCH($A215,OFFSET('Raw data BH'!$B$4,0,(COLUMN('Data BH'!O$4)-COLUMN('Data BH'!$B$4))*7,500,1),0))</f>
        <v>5.4345670000000004</v>
      </c>
      <c r="P215" s="62">
        <v>62.948352999999997</v>
      </c>
      <c r="R215" s="60">
        <f t="shared" ca="1" si="47"/>
        <v>-0.13882498217553974</v>
      </c>
      <c r="S215" s="60">
        <f t="shared" ca="1" si="48"/>
        <v>-4.7176583774374281E-2</v>
      </c>
      <c r="T215" s="60">
        <f t="shared" ca="1" si="49"/>
        <v>-2.9185152303662254E-2</v>
      </c>
      <c r="U215" s="60">
        <f t="shared" ca="1" si="50"/>
        <v>-0.10489890924148726</v>
      </c>
      <c r="V215" s="60" t="str">
        <f t="shared" ca="1" si="51"/>
        <v/>
      </c>
      <c r="W215" s="60">
        <f t="shared" ca="1" si="52"/>
        <v>-3.0155524755710594E-3</v>
      </c>
      <c r="X215" s="60">
        <f t="shared" ca="1" si="53"/>
        <v>-0.17808196405224086</v>
      </c>
      <c r="Y215" s="60">
        <f t="shared" ca="1" si="54"/>
        <v>-7.597807393330458E-2</v>
      </c>
      <c r="Z215" s="60" t="str">
        <f t="shared" ca="1" si="55"/>
        <v/>
      </c>
      <c r="AA215" s="60">
        <f t="shared" ca="1" si="56"/>
        <v>-8.4032776640032836E-3</v>
      </c>
      <c r="AB215" s="60" t="str">
        <f t="shared" ca="1" si="57"/>
        <v/>
      </c>
      <c r="AC215" s="60">
        <f t="shared" ca="1" si="58"/>
        <v>-5.1259214457448854E-2</v>
      </c>
      <c r="AD215" s="60" t="str">
        <f t="shared" ca="1" si="59"/>
        <v/>
      </c>
      <c r="AE215" s="60">
        <f t="shared" ca="1" si="60"/>
        <v>-0.10987491886277001</v>
      </c>
      <c r="AF215" s="60">
        <f t="shared" si="61"/>
        <v>-7.5595735029288846E-2</v>
      </c>
      <c r="AG215" s="61">
        <v>2.5600000000000001E-2</v>
      </c>
    </row>
    <row r="216" spans="1:33" ht="16" hidden="1" outlineLevel="1" x14ac:dyDescent="0.2">
      <c r="A216" s="74">
        <v>37469</v>
      </c>
      <c r="B216" s="62">
        <f ca="1">INDEX(OFFSET('Raw data BH'!$G$4,0,(COLUMN('Data BH'!B$4)-COLUMN('Data BH'!$B$4))*7,500,1),MATCH($A216,OFFSET('Raw data BH'!$B$4,0,(COLUMN('Data BH'!B$4)-COLUMN('Data BH'!$B$4))*7,500,1),0))</f>
        <v>0.226492</v>
      </c>
      <c r="C216" s="62">
        <f ca="1">INDEX(OFFSET('Raw data BH'!$G$4,0,(COLUMN('Data BH'!C$4)-COLUMN('Data BH'!$B$4))*7,500,1),MATCH($A216,OFFSET('Raw data BH'!$B$4,0,(COLUMN('Data BH'!C$4)-COLUMN('Data BH'!$B$4))*7,500,1),0))</f>
        <v>22.228570999999999</v>
      </c>
      <c r="D216" s="62">
        <f ca="1">INDEX(OFFSET('Raw data BH'!$G$4,0,(COLUMN('Data BH'!D$4)-COLUMN('Data BH'!$B$4))*7,500,1),MATCH($A216,OFFSET('Raw data BH'!$B$4,0,(COLUMN('Data BH'!D$4)-COLUMN('Data BH'!$B$4))*7,500,1),0))</f>
        <v>23.934346999999999</v>
      </c>
      <c r="E216" s="62">
        <f ca="1">INDEX(OFFSET('Raw data BH'!$G$4,0,(COLUMN('Data BH'!E$4)-COLUMN('Data BH'!$B$4))*7,500,1),MATCH($A216,OFFSET('Raw data BH'!$B$4,0,(COLUMN('Data BH'!E$4)-COLUMN('Data BH'!$B$4))*7,500,1),0))</f>
        <v>14.710727</v>
      </c>
      <c r="F216" s="62" t="e">
        <f ca="1">INDEX(OFFSET('Raw data BH'!$G$4,0,(COLUMN('Data BH'!F$4)-COLUMN('Data BH'!$B$4))*7,500,1),MATCH($A216,OFFSET('Raw data BH'!$B$4,0,(COLUMN('Data BH'!F$4)-COLUMN('Data BH'!$B$4))*7,500,1),0))</f>
        <v>#N/A</v>
      </c>
      <c r="G216" s="62">
        <f ca="1">INDEX(OFFSET('Raw data BH'!$G$4,0,(COLUMN('Data BH'!G$4)-COLUMN('Data BH'!$B$4))*7,500,1),MATCH($A216,OFFSET('Raw data BH'!$B$4,0,(COLUMN('Data BH'!G$4)-COLUMN('Data BH'!$B$4))*7,500,1),0))</f>
        <v>19.706931999999998</v>
      </c>
      <c r="H216" s="62">
        <f ca="1">INDEX(OFFSET('Raw data BH'!$G$4,0,(COLUMN('Data BH'!H$4)-COLUMN('Data BH'!$B$4))*7,500,1),MATCH($A216,OFFSET('Raw data BH'!$B$4,0,(COLUMN('Data BH'!H$4)-COLUMN('Data BH'!$B$4))*7,500,1),0))</f>
        <v>11.445807</v>
      </c>
      <c r="I216" s="62">
        <f ca="1">INDEX(OFFSET('Raw data BH'!$G$4,0,(COLUMN('Data BH'!I$4)-COLUMN('Data BH'!$B$4))*7,500,1),MATCH($A216,OFFSET('Raw data BH'!$B$4,0,(COLUMN('Data BH'!I$4)-COLUMN('Data BH'!$B$4))*7,500,1),0))</f>
        <v>11.927246999999999</v>
      </c>
      <c r="J216" s="62" t="e">
        <f ca="1">INDEX(OFFSET('Raw data BH'!$G$4,0,(COLUMN('Data BH'!J$4)-COLUMN('Data BH'!$B$4))*7,500,1),MATCH($A216,OFFSET('Raw data BH'!$B$4,0,(COLUMN('Data BH'!J$4)-COLUMN('Data BH'!$B$4))*7,500,1),0))</f>
        <v>#N/A</v>
      </c>
      <c r="K216" s="62">
        <f ca="1">INDEX(OFFSET('Raw data BH'!$G$4,0,(COLUMN('Data BH'!K$4)-COLUMN('Data BH'!$B$4))*7,500,1),MATCH($A216,OFFSET('Raw data BH'!$B$4,0,(COLUMN('Data BH'!K$4)-COLUMN('Data BH'!$B$4))*7,500,1),0))</f>
        <v>7.38</v>
      </c>
      <c r="L216" s="62" t="e">
        <f ca="1">INDEX(OFFSET('Raw data BH'!$G$4,0,(COLUMN('Data BH'!L$4)-COLUMN('Data BH'!$B$4))*7,500,1),MATCH($A216,OFFSET('Raw data BH'!$B$4,0,(COLUMN('Data BH'!L$4)-COLUMN('Data BH'!$B$4))*7,500,1),0))</f>
        <v>#N/A</v>
      </c>
      <c r="M216" s="62">
        <f ca="1">INDEX(OFFSET('Raw data BH'!$G$4,0,(COLUMN('Data BH'!M$4)-COLUMN('Data BH'!$B$4))*7,500,1),MATCH($A216,OFFSET('Raw data BH'!$B$4,0,(COLUMN('Data BH'!M$4)-COLUMN('Data BH'!$B$4))*7,500,1),0))</f>
        <v>24.429901000000001</v>
      </c>
      <c r="N216" s="62" t="e">
        <f ca="1">INDEX(OFFSET('Raw data BH'!$G$4,0,(COLUMN('Data BH'!N$4)-COLUMN('Data BH'!$B$4))*7,500,1),MATCH($A216,OFFSET('Raw data BH'!$B$4,0,(COLUMN('Data BH'!N$4)-COLUMN('Data BH'!$B$4))*7,500,1),0))</f>
        <v>#N/A</v>
      </c>
      <c r="O216" s="62">
        <f ca="1">INDEX(OFFSET('Raw data BH'!$G$4,0,(COLUMN('Data BH'!O$4)-COLUMN('Data BH'!$B$4))*7,500,1),MATCH($A216,OFFSET('Raw data BH'!$B$4,0,(COLUMN('Data BH'!O$4)-COLUMN('Data BH'!$B$4))*7,500,1),0))</f>
        <v>6.0969049999999996</v>
      </c>
      <c r="P216" s="62">
        <v>63.376494999999998</v>
      </c>
      <c r="R216" s="60">
        <f t="shared" ca="1" si="47"/>
        <v>-3.3423806353595875E-2</v>
      </c>
      <c r="S216" s="60">
        <f t="shared" ca="1" si="48"/>
        <v>5.3834642572773372E-2</v>
      </c>
      <c r="T216" s="60">
        <f t="shared" ca="1" si="49"/>
        <v>2.4898717032453055E-2</v>
      </c>
      <c r="U216" s="60">
        <f t="shared" ca="1" si="50"/>
        <v>2.1226295409436213E-2</v>
      </c>
      <c r="V216" s="60" t="str">
        <f t="shared" ca="1" si="51"/>
        <v/>
      </c>
      <c r="W216" s="60">
        <f t="shared" ca="1" si="52"/>
        <v>-2.5805973218593681E-2</v>
      </c>
      <c r="X216" s="60">
        <f t="shared" ca="1" si="53"/>
        <v>-5.1213532114882776E-2</v>
      </c>
      <c r="Y216" s="60">
        <f t="shared" ca="1" si="54"/>
        <v>4.6751341104445121E-3</v>
      </c>
      <c r="Z216" s="60" t="str">
        <f t="shared" ca="1" si="55"/>
        <v/>
      </c>
      <c r="AA216" s="60">
        <f t="shared" ca="1" si="56"/>
        <v>-6.1864446531167516E-2</v>
      </c>
      <c r="AB216" s="60" t="str">
        <f t="shared" ca="1" si="57"/>
        <v/>
      </c>
      <c r="AC216" s="60">
        <f t="shared" ca="1" si="58"/>
        <v>0.10454739438564831</v>
      </c>
      <c r="AD216" s="60" t="str">
        <f t="shared" ca="1" si="59"/>
        <v/>
      </c>
      <c r="AE216" s="60">
        <f t="shared" ca="1" si="60"/>
        <v>0.121875027026072</v>
      </c>
      <c r="AF216" s="60">
        <f t="shared" si="61"/>
        <v>6.8014805724940786E-3</v>
      </c>
      <c r="AG216" s="61">
        <v>2.1299999999999999E-2</v>
      </c>
    </row>
    <row r="217" spans="1:33" ht="16" hidden="1" outlineLevel="1" x14ac:dyDescent="0.2">
      <c r="A217" s="74">
        <v>37500</v>
      </c>
      <c r="B217" s="62">
        <f ca="1">INDEX(OFFSET('Raw data BH'!$G$4,0,(COLUMN('Data BH'!B$4)-COLUMN('Data BH'!$B$4))*7,500,1),MATCH($A217,OFFSET('Raw data BH'!$B$4,0,(COLUMN('Data BH'!B$4)-COLUMN('Data BH'!$B$4))*7,500,1),0))</f>
        <v>0.22265399999999999</v>
      </c>
      <c r="C217" s="62">
        <f ca="1">INDEX(OFFSET('Raw data BH'!$G$4,0,(COLUMN('Data BH'!C$4)-COLUMN('Data BH'!$B$4))*7,500,1),MATCH($A217,OFFSET('Raw data BH'!$B$4,0,(COLUMN('Data BH'!C$4)-COLUMN('Data BH'!$B$4))*7,500,1),0))</f>
        <v>20.236629000000001</v>
      </c>
      <c r="D217" s="62">
        <f ca="1">INDEX(OFFSET('Raw data BH'!$G$4,0,(COLUMN('Data BH'!D$4)-COLUMN('Data BH'!$B$4))*7,500,1),MATCH($A217,OFFSET('Raw data BH'!$B$4,0,(COLUMN('Data BH'!D$4)-COLUMN('Data BH'!$B$4))*7,500,1),0))</f>
        <v>20.695311</v>
      </c>
      <c r="E217" s="62">
        <f ca="1">INDEX(OFFSET('Raw data BH'!$G$4,0,(COLUMN('Data BH'!E$4)-COLUMN('Data BH'!$B$4))*7,500,1),MATCH($A217,OFFSET('Raw data BH'!$B$4,0,(COLUMN('Data BH'!E$4)-COLUMN('Data BH'!$B$4))*7,500,1),0))</f>
        <v>13.833843999999999</v>
      </c>
      <c r="F217" s="62" t="e">
        <f ca="1">INDEX(OFFSET('Raw data BH'!$G$4,0,(COLUMN('Data BH'!F$4)-COLUMN('Data BH'!$B$4))*7,500,1),MATCH($A217,OFFSET('Raw data BH'!$B$4,0,(COLUMN('Data BH'!F$4)-COLUMN('Data BH'!$B$4))*7,500,1),0))</f>
        <v>#N/A</v>
      </c>
      <c r="G217" s="62">
        <f ca="1">INDEX(OFFSET('Raw data BH'!$G$4,0,(COLUMN('Data BH'!G$4)-COLUMN('Data BH'!$B$4))*7,500,1),MATCH($A217,OFFSET('Raw data BH'!$B$4,0,(COLUMN('Data BH'!G$4)-COLUMN('Data BH'!$B$4))*7,500,1),0))</f>
        <v>19.798328000000001</v>
      </c>
      <c r="H217" s="62">
        <f ca="1">INDEX(OFFSET('Raw data BH'!$G$4,0,(COLUMN('Data BH'!H$4)-COLUMN('Data BH'!$B$4))*7,500,1),MATCH($A217,OFFSET('Raw data BH'!$B$4,0,(COLUMN('Data BH'!H$4)-COLUMN('Data BH'!$B$4))*7,500,1),0))</f>
        <v>10.131383</v>
      </c>
      <c r="I217" s="62">
        <f ca="1">INDEX(OFFSET('Raw data BH'!$G$4,0,(COLUMN('Data BH'!I$4)-COLUMN('Data BH'!$B$4))*7,500,1),MATCH($A217,OFFSET('Raw data BH'!$B$4,0,(COLUMN('Data BH'!I$4)-COLUMN('Data BH'!$B$4))*7,500,1),0))</f>
        <v>10.312156</v>
      </c>
      <c r="J217" s="62" t="e">
        <f ca="1">INDEX(OFFSET('Raw data BH'!$G$4,0,(COLUMN('Data BH'!J$4)-COLUMN('Data BH'!$B$4))*7,500,1),MATCH($A217,OFFSET('Raw data BH'!$B$4,0,(COLUMN('Data BH'!J$4)-COLUMN('Data BH'!$B$4))*7,500,1),0))</f>
        <v>#N/A</v>
      </c>
      <c r="K217" s="62">
        <f ca="1">INDEX(OFFSET('Raw data BH'!$G$4,0,(COLUMN('Data BH'!K$4)-COLUMN('Data BH'!$B$4))*7,500,1),MATCH($A217,OFFSET('Raw data BH'!$B$4,0,(COLUMN('Data BH'!K$4)-COLUMN('Data BH'!$B$4))*7,500,1),0))</f>
        <v>7.8666669999999996</v>
      </c>
      <c r="L217" s="62" t="e">
        <f ca="1">INDEX(OFFSET('Raw data BH'!$G$4,0,(COLUMN('Data BH'!L$4)-COLUMN('Data BH'!$B$4))*7,500,1),MATCH($A217,OFFSET('Raw data BH'!$B$4,0,(COLUMN('Data BH'!L$4)-COLUMN('Data BH'!$B$4))*7,500,1),0))</f>
        <v>#N/A</v>
      </c>
      <c r="M217" s="62">
        <f ca="1">INDEX(OFFSET('Raw data BH'!$G$4,0,(COLUMN('Data BH'!M$4)-COLUMN('Data BH'!$B$4))*7,500,1),MATCH($A217,OFFSET('Raw data BH'!$B$4,0,(COLUMN('Data BH'!M$4)-COLUMN('Data BH'!$B$4))*7,500,1),0))</f>
        <v>19.974833</v>
      </c>
      <c r="N217" s="62" t="e">
        <f ca="1">INDEX(OFFSET('Raw data BH'!$G$4,0,(COLUMN('Data BH'!N$4)-COLUMN('Data BH'!$B$4))*7,500,1),MATCH($A217,OFFSET('Raw data BH'!$B$4,0,(COLUMN('Data BH'!N$4)-COLUMN('Data BH'!$B$4))*7,500,1),0))</f>
        <v>#N/A</v>
      </c>
      <c r="O217" s="62">
        <f ca="1">INDEX(OFFSET('Raw data BH'!$G$4,0,(COLUMN('Data BH'!O$4)-COLUMN('Data BH'!$B$4))*7,500,1),MATCH($A217,OFFSET('Raw data BH'!$B$4,0,(COLUMN('Data BH'!O$4)-COLUMN('Data BH'!$B$4))*7,500,1),0))</f>
        <v>4.2882129999999998</v>
      </c>
      <c r="P217" s="62">
        <v>56.47813</v>
      </c>
      <c r="R217" s="60">
        <f t="shared" ca="1" si="47"/>
        <v>-1.6945410875439326E-2</v>
      </c>
      <c r="S217" s="60">
        <f t="shared" ca="1" si="48"/>
        <v>-8.96117883601244E-2</v>
      </c>
      <c r="T217" s="60">
        <f t="shared" ca="1" si="49"/>
        <v>-0.13533003428085999</v>
      </c>
      <c r="U217" s="60">
        <f t="shared" ca="1" si="50"/>
        <v>-5.9608406844882778E-2</v>
      </c>
      <c r="V217" s="60" t="str">
        <f t="shared" ca="1" si="51"/>
        <v/>
      </c>
      <c r="W217" s="60">
        <f t="shared" ca="1" si="52"/>
        <v>4.6377589368047367E-3</v>
      </c>
      <c r="X217" s="60">
        <f t="shared" ca="1" si="53"/>
        <v>-0.1148389100043361</v>
      </c>
      <c r="Y217" s="60">
        <f t="shared" ca="1" si="54"/>
        <v>-0.13541188507289237</v>
      </c>
      <c r="Z217" s="60" t="str">
        <f t="shared" ca="1" si="55"/>
        <v/>
      </c>
      <c r="AA217" s="60">
        <f t="shared" ca="1" si="56"/>
        <v>6.5944037940379285E-2</v>
      </c>
      <c r="AB217" s="60" t="str">
        <f t="shared" ca="1" si="57"/>
        <v/>
      </c>
      <c r="AC217" s="60">
        <f t="shared" ca="1" si="58"/>
        <v>-0.18236127931914259</v>
      </c>
      <c r="AD217" s="60" t="str">
        <f t="shared" ca="1" si="59"/>
        <v/>
      </c>
      <c r="AE217" s="60">
        <f t="shared" ca="1" si="60"/>
        <v>-0.29665740240335048</v>
      </c>
      <c r="AF217" s="60">
        <f t="shared" si="61"/>
        <v>-0.10884737314677939</v>
      </c>
      <c r="AG217" s="61">
        <v>0.02</v>
      </c>
    </row>
    <row r="218" spans="1:33" ht="16" hidden="1" outlineLevel="1" x14ac:dyDescent="0.2">
      <c r="A218" s="74">
        <v>37530</v>
      </c>
      <c r="B218" s="62">
        <f ca="1">INDEX(OFFSET('Raw data BH'!$G$4,0,(COLUMN('Data BH'!B$4)-COLUMN('Data BH'!$B$4))*7,500,1),MATCH($A218,OFFSET('Raw data BH'!$B$4,0,(COLUMN('Data BH'!B$4)-COLUMN('Data BH'!$B$4))*7,500,1),0))</f>
        <v>0.24676100000000001</v>
      </c>
      <c r="C218" s="62">
        <f ca="1">INDEX(OFFSET('Raw data BH'!$G$4,0,(COLUMN('Data BH'!C$4)-COLUMN('Data BH'!$B$4))*7,500,1),MATCH($A218,OFFSET('Raw data BH'!$B$4,0,(COLUMN('Data BH'!C$4)-COLUMN('Data BH'!$B$4))*7,500,1),0))</f>
        <v>22.339428000000002</v>
      </c>
      <c r="D218" s="62">
        <f ca="1">INDEX(OFFSET('Raw data BH'!$G$4,0,(COLUMN('Data BH'!D$4)-COLUMN('Data BH'!$B$4))*7,500,1),MATCH($A218,OFFSET('Raw data BH'!$B$4,0,(COLUMN('Data BH'!D$4)-COLUMN('Data BH'!$B$4))*7,500,1),0))</f>
        <v>24.1401</v>
      </c>
      <c r="E218" s="62">
        <f ca="1">INDEX(OFFSET('Raw data BH'!$G$4,0,(COLUMN('Data BH'!E$4)-COLUMN('Data BH'!$B$4))*7,500,1),MATCH($A218,OFFSET('Raw data BH'!$B$4,0,(COLUMN('Data BH'!E$4)-COLUMN('Data BH'!$B$4))*7,500,1),0))</f>
        <v>13.459759</v>
      </c>
      <c r="F218" s="62" t="e">
        <f ca="1">INDEX(OFFSET('Raw data BH'!$G$4,0,(COLUMN('Data BH'!F$4)-COLUMN('Data BH'!$B$4))*7,500,1),MATCH($A218,OFFSET('Raw data BH'!$B$4,0,(COLUMN('Data BH'!F$4)-COLUMN('Data BH'!$B$4))*7,500,1),0))</f>
        <v>#N/A</v>
      </c>
      <c r="G218" s="62">
        <f ca="1">INDEX(OFFSET('Raw data BH'!$G$4,0,(COLUMN('Data BH'!G$4)-COLUMN('Data BH'!$B$4))*7,500,1),MATCH($A218,OFFSET('Raw data BH'!$B$4,0,(COLUMN('Data BH'!G$4)-COLUMN('Data BH'!$B$4))*7,500,1),0))</f>
        <v>19.226828000000001</v>
      </c>
      <c r="H218" s="62">
        <f ca="1">INDEX(OFFSET('Raw data BH'!$G$4,0,(COLUMN('Data BH'!H$4)-COLUMN('Data BH'!$B$4))*7,500,1),MATCH($A218,OFFSET('Raw data BH'!$B$4,0,(COLUMN('Data BH'!H$4)-COLUMN('Data BH'!$B$4))*7,500,1),0))</f>
        <v>13.94173</v>
      </c>
      <c r="I218" s="62">
        <f ca="1">INDEX(OFFSET('Raw data BH'!$G$4,0,(COLUMN('Data BH'!I$4)-COLUMN('Data BH'!$B$4))*7,500,1),MATCH($A218,OFFSET('Raw data BH'!$B$4,0,(COLUMN('Data BH'!I$4)-COLUMN('Data BH'!$B$4))*7,500,1),0))</f>
        <v>11.831313</v>
      </c>
      <c r="J218" s="62" t="e">
        <f ca="1">INDEX(OFFSET('Raw data BH'!$G$4,0,(COLUMN('Data BH'!J$4)-COLUMN('Data BH'!$B$4))*7,500,1),MATCH($A218,OFFSET('Raw data BH'!$B$4,0,(COLUMN('Data BH'!J$4)-COLUMN('Data BH'!$B$4))*7,500,1),0))</f>
        <v>#N/A</v>
      </c>
      <c r="K218" s="62">
        <f ca="1">INDEX(OFFSET('Raw data BH'!$G$4,0,(COLUMN('Data BH'!K$4)-COLUMN('Data BH'!$B$4))*7,500,1),MATCH($A218,OFFSET('Raw data BH'!$B$4,0,(COLUMN('Data BH'!K$4)-COLUMN('Data BH'!$B$4))*7,500,1),0))</f>
        <v>7.99</v>
      </c>
      <c r="L218" s="62" t="e">
        <f ca="1">INDEX(OFFSET('Raw data BH'!$G$4,0,(COLUMN('Data BH'!L$4)-COLUMN('Data BH'!$B$4))*7,500,1),MATCH($A218,OFFSET('Raw data BH'!$B$4,0,(COLUMN('Data BH'!L$4)-COLUMN('Data BH'!$B$4))*7,500,1),0))</f>
        <v>#N/A</v>
      </c>
      <c r="M218" s="62">
        <f ca="1">INDEX(OFFSET('Raw data BH'!$G$4,0,(COLUMN('Data BH'!M$4)-COLUMN('Data BH'!$B$4))*7,500,1),MATCH($A218,OFFSET('Raw data BH'!$B$4,0,(COLUMN('Data BH'!M$4)-COLUMN('Data BH'!$B$4))*7,500,1),0))</f>
        <v>18.070492000000002</v>
      </c>
      <c r="N218" s="62" t="e">
        <f ca="1">INDEX(OFFSET('Raw data BH'!$G$4,0,(COLUMN('Data BH'!N$4)-COLUMN('Data BH'!$B$4))*7,500,1),MATCH($A218,OFFSET('Raw data BH'!$B$4,0,(COLUMN('Data BH'!N$4)-COLUMN('Data BH'!$B$4))*7,500,1),0))</f>
        <v>#N/A</v>
      </c>
      <c r="O218" s="62">
        <f ca="1">INDEX(OFFSET('Raw data BH'!$G$4,0,(COLUMN('Data BH'!O$4)-COLUMN('Data BH'!$B$4))*7,500,1),MATCH($A218,OFFSET('Raw data BH'!$B$4,0,(COLUMN('Data BH'!O$4)-COLUMN('Data BH'!$B$4))*7,500,1),0))</f>
        <v>6.8356659999999998</v>
      </c>
      <c r="P218" s="62">
        <v>61.399417999999997</v>
      </c>
      <c r="R218" s="60">
        <f t="shared" ca="1" si="47"/>
        <v>0.10827112919597237</v>
      </c>
      <c r="S218" s="60">
        <f t="shared" ca="1" si="48"/>
        <v>0.10391053766909497</v>
      </c>
      <c r="T218" s="60">
        <f t="shared" ca="1" si="49"/>
        <v>0.16645263267606847</v>
      </c>
      <c r="U218" s="60">
        <f t="shared" ca="1" si="50"/>
        <v>-2.7041290909453619E-2</v>
      </c>
      <c r="V218" s="60" t="str">
        <f t="shared" ca="1" si="51"/>
        <v/>
      </c>
      <c r="W218" s="60">
        <f t="shared" ca="1" si="52"/>
        <v>-2.8866073943213832E-2</v>
      </c>
      <c r="X218" s="60">
        <f t="shared" ca="1" si="53"/>
        <v>0.37609347114801595</v>
      </c>
      <c r="Y218" s="60">
        <f t="shared" ca="1" si="54"/>
        <v>0.14731710808098719</v>
      </c>
      <c r="Z218" s="60" t="str">
        <f t="shared" ca="1" si="55"/>
        <v/>
      </c>
      <c r="AA218" s="60">
        <f t="shared" ca="1" si="56"/>
        <v>1.5677923064494781E-2</v>
      </c>
      <c r="AB218" s="60" t="str">
        <f t="shared" ca="1" si="57"/>
        <v/>
      </c>
      <c r="AC218" s="60">
        <f t="shared" ca="1" si="58"/>
        <v>-9.5337017335764385E-2</v>
      </c>
      <c r="AD218" s="60" t="str">
        <f t="shared" ca="1" si="59"/>
        <v/>
      </c>
      <c r="AE218" s="60">
        <f t="shared" ca="1" si="60"/>
        <v>0.59405934360070267</v>
      </c>
      <c r="AF218" s="60">
        <f t="shared" si="61"/>
        <v>8.7136171116147132E-2</v>
      </c>
      <c r="AG218" s="61">
        <v>1.9099999999999999E-2</v>
      </c>
    </row>
    <row r="219" spans="1:33" ht="16" hidden="1" outlineLevel="1" x14ac:dyDescent="0.2">
      <c r="A219" s="74">
        <v>37561</v>
      </c>
      <c r="B219" s="62">
        <f ca="1">INDEX(OFFSET('Raw data BH'!$G$4,0,(COLUMN('Data BH'!B$4)-COLUMN('Data BH'!$B$4))*7,500,1),MATCH($A219,OFFSET('Raw data BH'!$B$4,0,(COLUMN('Data BH'!B$4)-COLUMN('Data BH'!$B$4))*7,500,1),0))</f>
        <v>0.238009</v>
      </c>
      <c r="C219" s="62">
        <f ca="1">INDEX(OFFSET('Raw data BH'!$G$4,0,(COLUMN('Data BH'!C$4)-COLUMN('Data BH'!$B$4))*7,500,1),MATCH($A219,OFFSET('Raw data BH'!$B$4,0,(COLUMN('Data BH'!C$4)-COLUMN('Data BH'!$B$4))*7,500,1),0))</f>
        <v>22.429039</v>
      </c>
      <c r="D219" s="62">
        <f ca="1">INDEX(OFFSET('Raw data BH'!$G$4,0,(COLUMN('Data BH'!D$4)-COLUMN('Data BH'!$B$4))*7,500,1),MATCH($A219,OFFSET('Raw data BH'!$B$4,0,(COLUMN('Data BH'!D$4)-COLUMN('Data BH'!$B$4))*7,500,1),0))</f>
        <v>25.902588000000002</v>
      </c>
      <c r="E219" s="62">
        <f ca="1">INDEX(OFFSET('Raw data BH'!$G$4,0,(COLUMN('Data BH'!E$4)-COLUMN('Data BH'!$B$4))*7,500,1),MATCH($A219,OFFSET('Raw data BH'!$B$4,0,(COLUMN('Data BH'!E$4)-COLUMN('Data BH'!$B$4))*7,500,1),0))</f>
        <v>13.216511000000001</v>
      </c>
      <c r="F219" s="62" t="e">
        <f ca="1">INDEX(OFFSET('Raw data BH'!$G$4,0,(COLUMN('Data BH'!F$4)-COLUMN('Data BH'!$B$4))*7,500,1),MATCH($A219,OFFSET('Raw data BH'!$B$4,0,(COLUMN('Data BH'!F$4)-COLUMN('Data BH'!$B$4))*7,500,1),0))</f>
        <v>#N/A</v>
      </c>
      <c r="G219" s="62">
        <f ca="1">INDEX(OFFSET('Raw data BH'!$G$4,0,(COLUMN('Data BH'!G$4)-COLUMN('Data BH'!$B$4))*7,500,1),MATCH($A219,OFFSET('Raw data BH'!$B$4,0,(COLUMN('Data BH'!G$4)-COLUMN('Data BH'!$B$4))*7,500,1),0))</f>
        <v>17.969524</v>
      </c>
      <c r="H219" s="62">
        <f ca="1">INDEX(OFFSET('Raw data BH'!$G$4,0,(COLUMN('Data BH'!H$4)-COLUMN('Data BH'!$B$4))*7,500,1),MATCH($A219,OFFSET('Raw data BH'!$B$4,0,(COLUMN('Data BH'!H$4)-COLUMN('Data BH'!$B$4))*7,500,1),0))</f>
        <v>15.648864</v>
      </c>
      <c r="I219" s="62">
        <f ca="1">INDEX(OFFSET('Raw data BH'!$G$4,0,(COLUMN('Data BH'!I$4)-COLUMN('Data BH'!$B$4))*7,500,1),MATCH($A219,OFFSET('Raw data BH'!$B$4,0,(COLUMN('Data BH'!I$4)-COLUMN('Data BH'!$B$4))*7,500,1),0))</f>
        <v>12.285717</v>
      </c>
      <c r="J219" s="62" t="e">
        <f ca="1">INDEX(OFFSET('Raw data BH'!$G$4,0,(COLUMN('Data BH'!J$4)-COLUMN('Data BH'!$B$4))*7,500,1),MATCH($A219,OFFSET('Raw data BH'!$B$4,0,(COLUMN('Data BH'!J$4)-COLUMN('Data BH'!$B$4))*7,500,1),0))</f>
        <v>#N/A</v>
      </c>
      <c r="K219" s="62">
        <f ca="1">INDEX(OFFSET('Raw data BH'!$G$4,0,(COLUMN('Data BH'!K$4)-COLUMN('Data BH'!$B$4))*7,500,1),MATCH($A219,OFFSET('Raw data BH'!$B$4,0,(COLUMN('Data BH'!K$4)-COLUMN('Data BH'!$B$4))*7,500,1),0))</f>
        <v>8.5500000000000007</v>
      </c>
      <c r="L219" s="62" t="e">
        <f ca="1">INDEX(OFFSET('Raw data BH'!$G$4,0,(COLUMN('Data BH'!L$4)-COLUMN('Data BH'!$B$4))*7,500,1),MATCH($A219,OFFSET('Raw data BH'!$B$4,0,(COLUMN('Data BH'!L$4)-COLUMN('Data BH'!$B$4))*7,500,1),0))</f>
        <v>#N/A</v>
      </c>
      <c r="M219" s="62">
        <f ca="1">INDEX(OFFSET('Raw data BH'!$G$4,0,(COLUMN('Data BH'!M$4)-COLUMN('Data BH'!$B$4))*7,500,1),MATCH($A219,OFFSET('Raw data BH'!$B$4,0,(COLUMN('Data BH'!M$4)-COLUMN('Data BH'!$B$4))*7,500,1),0))</f>
        <v>21.255486999999999</v>
      </c>
      <c r="N219" s="62" t="e">
        <f ca="1">INDEX(OFFSET('Raw data BH'!$G$4,0,(COLUMN('Data BH'!N$4)-COLUMN('Data BH'!$B$4))*7,500,1),MATCH($A219,OFFSET('Raw data BH'!$B$4,0,(COLUMN('Data BH'!N$4)-COLUMN('Data BH'!$B$4))*7,500,1),0))</f>
        <v>#N/A</v>
      </c>
      <c r="O219" s="62">
        <f ca="1">INDEX(OFFSET('Raw data BH'!$G$4,0,(COLUMN('Data BH'!O$4)-COLUMN('Data BH'!$B$4))*7,500,1),MATCH($A219,OFFSET('Raw data BH'!$B$4,0,(COLUMN('Data BH'!O$4)-COLUMN('Data BH'!$B$4))*7,500,1),0))</f>
        <v>8.9245789999999996</v>
      </c>
      <c r="P219" s="62">
        <v>65.186599999999999</v>
      </c>
      <c r="R219" s="60">
        <f t="shared" ca="1" si="47"/>
        <v>-3.5467517152224293E-2</v>
      </c>
      <c r="S219" s="60">
        <f t="shared" ca="1" si="48"/>
        <v>4.01133815959831E-3</v>
      </c>
      <c r="T219" s="60">
        <f t="shared" ca="1" si="49"/>
        <v>7.3010799458163023E-2</v>
      </c>
      <c r="U219" s="60">
        <f t="shared" ca="1" si="50"/>
        <v>-1.807224037220867E-2</v>
      </c>
      <c r="V219" s="60" t="str">
        <f t="shared" ca="1" si="51"/>
        <v/>
      </c>
      <c r="W219" s="60">
        <f t="shared" ca="1" si="52"/>
        <v>-6.5393209946019271E-2</v>
      </c>
      <c r="X219" s="60">
        <f t="shared" ca="1" si="53"/>
        <v>0.12244778804352108</v>
      </c>
      <c r="Y219" s="60">
        <f t="shared" ca="1" si="54"/>
        <v>3.8406895329368806E-2</v>
      </c>
      <c r="Z219" s="60" t="str">
        <f t="shared" ca="1" si="55"/>
        <v/>
      </c>
      <c r="AA219" s="60">
        <f t="shared" ca="1" si="56"/>
        <v>7.0087609511889859E-2</v>
      </c>
      <c r="AB219" s="60" t="str">
        <f t="shared" ca="1" si="57"/>
        <v/>
      </c>
      <c r="AC219" s="60">
        <f t="shared" ca="1" si="58"/>
        <v>0.17625391715953254</v>
      </c>
      <c r="AD219" s="60" t="str">
        <f t="shared" ca="1" si="59"/>
        <v/>
      </c>
      <c r="AE219" s="60">
        <f t="shared" ca="1" si="60"/>
        <v>0.30559026728339278</v>
      </c>
      <c r="AF219" s="60">
        <f t="shared" si="61"/>
        <v>6.1681073263593511E-2</v>
      </c>
      <c r="AG219" s="61">
        <v>1.9199999999999998E-2</v>
      </c>
    </row>
    <row r="220" spans="1:33" ht="16" hidden="1" outlineLevel="1" x14ac:dyDescent="0.2">
      <c r="A220" s="74">
        <v>37591</v>
      </c>
      <c r="B220" s="62">
        <f ca="1">INDEX(OFFSET('Raw data BH'!$G$4,0,(COLUMN('Data BH'!B$4)-COLUMN('Data BH'!$B$4))*7,500,1),MATCH($A220,OFFSET('Raw data BH'!$B$4,0,(COLUMN('Data BH'!B$4)-COLUMN('Data BH'!$B$4))*7,500,1),0))</f>
        <v>0.22004299999999999</v>
      </c>
      <c r="C220" s="62">
        <f ca="1">INDEX(OFFSET('Raw data BH'!$G$4,0,(COLUMN('Data BH'!C$4)-COLUMN('Data BH'!$B$4))*7,500,1),MATCH($A220,OFFSET('Raw data BH'!$B$4,0,(COLUMN('Data BH'!C$4)-COLUMN('Data BH'!$B$4))*7,500,1),0))</f>
        <v>22.265816000000001</v>
      </c>
      <c r="D220" s="62">
        <f ca="1">INDEX(OFFSET('Raw data BH'!$G$4,0,(COLUMN('Data BH'!D$4)-COLUMN('Data BH'!$B$4))*7,500,1),MATCH($A220,OFFSET('Raw data BH'!$B$4,0,(COLUMN('Data BH'!D$4)-COLUMN('Data BH'!$B$4))*7,500,1),0))</f>
        <v>23.520588</v>
      </c>
      <c r="E220" s="62">
        <f ca="1">INDEX(OFFSET('Raw data BH'!$G$4,0,(COLUMN('Data BH'!E$4)-COLUMN('Data BH'!$B$4))*7,500,1),MATCH($A220,OFFSET('Raw data BH'!$B$4,0,(COLUMN('Data BH'!E$4)-COLUMN('Data BH'!$B$4))*7,500,1),0))</f>
        <v>12.751803000000001</v>
      </c>
      <c r="F220" s="62" t="e">
        <f ca="1">INDEX(OFFSET('Raw data BH'!$G$4,0,(COLUMN('Data BH'!F$4)-COLUMN('Data BH'!$B$4))*7,500,1),MATCH($A220,OFFSET('Raw data BH'!$B$4,0,(COLUMN('Data BH'!F$4)-COLUMN('Data BH'!$B$4))*7,500,1),0))</f>
        <v>#N/A</v>
      </c>
      <c r="G220" s="62">
        <f ca="1">INDEX(OFFSET('Raw data BH'!$G$4,0,(COLUMN('Data BH'!G$4)-COLUMN('Data BH'!$B$4))*7,500,1),MATCH($A220,OFFSET('Raw data BH'!$B$4,0,(COLUMN('Data BH'!G$4)-COLUMN('Data BH'!$B$4))*7,500,1),0))</f>
        <v>16.872582999999999</v>
      </c>
      <c r="H220" s="62">
        <f ca="1">INDEX(OFFSET('Raw data BH'!$G$4,0,(COLUMN('Data BH'!H$4)-COLUMN('Data BH'!$B$4))*7,500,1),MATCH($A220,OFFSET('Raw data BH'!$B$4,0,(COLUMN('Data BH'!H$4)-COLUMN('Data BH'!$B$4))*7,500,1),0))</f>
        <v>14.479316000000001</v>
      </c>
      <c r="I220" s="62">
        <f ca="1">INDEX(OFFSET('Raw data BH'!$G$4,0,(COLUMN('Data BH'!I$4)-COLUMN('Data BH'!$B$4))*7,500,1),MATCH($A220,OFFSET('Raw data BH'!$B$4,0,(COLUMN('Data BH'!I$4)-COLUMN('Data BH'!$B$4))*7,500,1),0))</f>
        <v>11.904242</v>
      </c>
      <c r="J220" s="62" t="e">
        <f ca="1">INDEX(OFFSET('Raw data BH'!$G$4,0,(COLUMN('Data BH'!J$4)-COLUMN('Data BH'!$B$4))*7,500,1),MATCH($A220,OFFSET('Raw data BH'!$B$4,0,(COLUMN('Data BH'!J$4)-COLUMN('Data BH'!$B$4))*7,500,1),0))</f>
        <v>#N/A</v>
      </c>
      <c r="K220" s="62">
        <f ca="1">INDEX(OFFSET('Raw data BH'!$G$4,0,(COLUMN('Data BH'!K$4)-COLUMN('Data BH'!$B$4))*7,500,1),MATCH($A220,OFFSET('Raw data BH'!$B$4,0,(COLUMN('Data BH'!K$4)-COLUMN('Data BH'!$B$4))*7,500,1),0))</f>
        <v>8.2233330000000002</v>
      </c>
      <c r="L220" s="62" t="e">
        <f ca="1">INDEX(OFFSET('Raw data BH'!$G$4,0,(COLUMN('Data BH'!L$4)-COLUMN('Data BH'!$B$4))*7,500,1),MATCH($A220,OFFSET('Raw data BH'!$B$4,0,(COLUMN('Data BH'!L$4)-COLUMN('Data BH'!$B$4))*7,500,1),0))</f>
        <v>#N/A</v>
      </c>
      <c r="M220" s="62">
        <f ca="1">INDEX(OFFSET('Raw data BH'!$G$4,0,(COLUMN('Data BH'!M$4)-COLUMN('Data BH'!$B$4))*7,500,1),MATCH($A220,OFFSET('Raw data BH'!$B$4,0,(COLUMN('Data BH'!M$4)-COLUMN('Data BH'!$B$4))*7,500,1),0))</f>
        <v>16.780280999999999</v>
      </c>
      <c r="N220" s="62" t="e">
        <f ca="1">INDEX(OFFSET('Raw data BH'!$G$4,0,(COLUMN('Data BH'!N$4)-COLUMN('Data BH'!$B$4))*7,500,1),MATCH($A220,OFFSET('Raw data BH'!$B$4,0,(COLUMN('Data BH'!N$4)-COLUMN('Data BH'!$B$4))*7,500,1),0))</f>
        <v>#N/A</v>
      </c>
      <c r="O220" s="62">
        <f ca="1">INDEX(OFFSET('Raw data BH'!$G$4,0,(COLUMN('Data BH'!O$4)-COLUMN('Data BH'!$B$4))*7,500,1),MATCH($A220,OFFSET('Raw data BH'!$B$4,0,(COLUMN('Data BH'!O$4)-COLUMN('Data BH'!$B$4))*7,500,1),0))</f>
        <v>6.8101919999999998</v>
      </c>
      <c r="P220" s="62">
        <v>61.198222999999999</v>
      </c>
      <c r="R220" s="60">
        <f t="shared" ca="1" si="47"/>
        <v>-7.5484540500569297E-2</v>
      </c>
      <c r="S220" s="60">
        <f t="shared" ca="1" si="48"/>
        <v>-7.2773068877359792E-3</v>
      </c>
      <c r="T220" s="60">
        <f t="shared" ca="1" si="49"/>
        <v>-9.195992307795664E-2</v>
      </c>
      <c r="U220" s="60">
        <f t="shared" ca="1" si="50"/>
        <v>-3.5161170750737436E-2</v>
      </c>
      <c r="V220" s="60" t="str">
        <f t="shared" ca="1" si="51"/>
        <v/>
      </c>
      <c r="W220" s="60">
        <f t="shared" ca="1" si="52"/>
        <v>-6.1044521824840881E-2</v>
      </c>
      <c r="X220" s="60">
        <f t="shared" ca="1" si="53"/>
        <v>-7.4736926590965203E-2</v>
      </c>
      <c r="Y220" s="60">
        <f t="shared" ca="1" si="54"/>
        <v>-3.105028383772801E-2</v>
      </c>
      <c r="Z220" s="60" t="str">
        <f t="shared" ca="1" si="55"/>
        <v/>
      </c>
      <c r="AA220" s="60">
        <f t="shared" ca="1" si="56"/>
        <v>-3.8206666666666722E-2</v>
      </c>
      <c r="AB220" s="60" t="str">
        <f t="shared" ca="1" si="57"/>
        <v/>
      </c>
      <c r="AC220" s="60">
        <f t="shared" ca="1" si="58"/>
        <v>-0.21054356458640544</v>
      </c>
      <c r="AD220" s="60" t="str">
        <f t="shared" ca="1" si="59"/>
        <v/>
      </c>
      <c r="AE220" s="60">
        <f t="shared" ca="1" si="60"/>
        <v>-0.2369172820364972</v>
      </c>
      <c r="AF220" s="60">
        <f t="shared" si="61"/>
        <v>-6.1184001006341804E-2</v>
      </c>
      <c r="AG220" s="61">
        <v>1.84E-2</v>
      </c>
    </row>
    <row r="221" spans="1:33" ht="16" hidden="1" outlineLevel="1" x14ac:dyDescent="0.2">
      <c r="A221" s="74">
        <v>37622</v>
      </c>
      <c r="B221" s="62">
        <f ca="1">INDEX(OFFSET('Raw data BH'!$G$4,0,(COLUMN('Data BH'!B$4)-COLUMN('Data BH'!$B$4))*7,500,1),MATCH($A221,OFFSET('Raw data BH'!$B$4,0,(COLUMN('Data BH'!B$4)-COLUMN('Data BH'!$B$4))*7,500,1),0))</f>
        <v>0.22050400000000001</v>
      </c>
      <c r="C221" s="62">
        <f ca="1">INDEX(OFFSET('Raw data BH'!$G$4,0,(COLUMN('Data BH'!C$4)-COLUMN('Data BH'!$B$4))*7,500,1),MATCH($A221,OFFSET('Raw data BH'!$B$4,0,(COLUMN('Data BH'!C$4)-COLUMN('Data BH'!$B$4))*7,500,1),0))</f>
        <v>22.628413999999999</v>
      </c>
      <c r="D221" s="62">
        <f ca="1">INDEX(OFFSET('Raw data BH'!$G$4,0,(COLUMN('Data BH'!D$4)-COLUMN('Data BH'!$B$4))*7,500,1),MATCH($A221,OFFSET('Raw data BH'!$B$4,0,(COLUMN('Data BH'!D$4)-COLUMN('Data BH'!$B$4))*7,500,1),0))</f>
        <v>23.69351</v>
      </c>
      <c r="E221" s="62">
        <f ca="1">INDEX(OFFSET('Raw data BH'!$G$4,0,(COLUMN('Data BH'!E$4)-COLUMN('Data BH'!$B$4))*7,500,1),MATCH($A221,OFFSET('Raw data BH'!$B$4,0,(COLUMN('Data BH'!E$4)-COLUMN('Data BH'!$B$4))*7,500,1),0))</f>
        <v>11.768660000000001</v>
      </c>
      <c r="F221" s="62" t="e">
        <f ca="1">INDEX(OFFSET('Raw data BH'!$G$4,0,(COLUMN('Data BH'!F$4)-COLUMN('Data BH'!$B$4))*7,500,1),MATCH($A221,OFFSET('Raw data BH'!$B$4,0,(COLUMN('Data BH'!F$4)-COLUMN('Data BH'!$B$4))*7,500,1),0))</f>
        <v>#N/A</v>
      </c>
      <c r="G221" s="62">
        <f ca="1">INDEX(OFFSET('Raw data BH'!$G$4,0,(COLUMN('Data BH'!G$4)-COLUMN('Data BH'!$B$4))*7,500,1),MATCH($A221,OFFSET('Raw data BH'!$B$4,0,(COLUMN('Data BH'!G$4)-COLUMN('Data BH'!$B$4))*7,500,1),0))</f>
        <v>17.113686000000001</v>
      </c>
      <c r="H221" s="62">
        <f ca="1">INDEX(OFFSET('Raw data BH'!$G$4,0,(COLUMN('Data BH'!H$4)-COLUMN('Data BH'!$B$4))*7,500,1),MATCH($A221,OFFSET('Raw data BH'!$B$4,0,(COLUMN('Data BH'!H$4)-COLUMN('Data BH'!$B$4))*7,500,1),0))</f>
        <v>14.303687999999999</v>
      </c>
      <c r="I221" s="62">
        <f ca="1">INDEX(OFFSET('Raw data BH'!$G$4,0,(COLUMN('Data BH'!I$4)-COLUMN('Data BH'!$B$4))*7,500,1),MATCH($A221,OFFSET('Raw data BH'!$B$4,0,(COLUMN('Data BH'!I$4)-COLUMN('Data BH'!$B$4))*7,500,1),0))</f>
        <v>11.945062999999999</v>
      </c>
      <c r="J221" s="62" t="e">
        <f ca="1">INDEX(OFFSET('Raw data BH'!$G$4,0,(COLUMN('Data BH'!J$4)-COLUMN('Data BH'!$B$4))*7,500,1),MATCH($A221,OFFSET('Raw data BH'!$B$4,0,(COLUMN('Data BH'!J$4)-COLUMN('Data BH'!$B$4))*7,500,1),0))</f>
        <v>#N/A</v>
      </c>
      <c r="K221" s="62">
        <f ca="1">INDEX(OFFSET('Raw data BH'!$G$4,0,(COLUMN('Data BH'!K$4)-COLUMN('Data BH'!$B$4))*7,500,1),MATCH($A221,OFFSET('Raw data BH'!$B$4,0,(COLUMN('Data BH'!K$4)-COLUMN('Data BH'!$B$4))*7,500,1),0))</f>
        <v>8.0333330000000007</v>
      </c>
      <c r="L221" s="62" t="e">
        <f ca="1">INDEX(OFFSET('Raw data BH'!$G$4,0,(COLUMN('Data BH'!L$4)-COLUMN('Data BH'!$B$4))*7,500,1),MATCH($A221,OFFSET('Raw data BH'!$B$4,0,(COLUMN('Data BH'!L$4)-COLUMN('Data BH'!$B$4))*7,500,1),0))</f>
        <v>#N/A</v>
      </c>
      <c r="M221" s="62">
        <f ca="1">INDEX(OFFSET('Raw data BH'!$G$4,0,(COLUMN('Data BH'!M$4)-COLUMN('Data BH'!$B$4))*7,500,1),MATCH($A221,OFFSET('Raw data BH'!$B$4,0,(COLUMN('Data BH'!M$4)-COLUMN('Data BH'!$B$4))*7,500,1),0))</f>
        <v>17.71874</v>
      </c>
      <c r="N221" s="62" t="e">
        <f ca="1">INDEX(OFFSET('Raw data BH'!$G$4,0,(COLUMN('Data BH'!N$4)-COLUMN('Data BH'!$B$4))*7,500,1),MATCH($A221,OFFSET('Raw data BH'!$B$4,0,(COLUMN('Data BH'!N$4)-COLUMN('Data BH'!$B$4))*7,500,1),0))</f>
        <v>#N/A</v>
      </c>
      <c r="O221" s="62">
        <f ca="1">INDEX(OFFSET('Raw data BH'!$G$4,0,(COLUMN('Data BH'!O$4)-COLUMN('Data BH'!$B$4))*7,500,1),MATCH($A221,OFFSET('Raw data BH'!$B$4,0,(COLUMN('Data BH'!O$4)-COLUMN('Data BH'!$B$4))*7,500,1),0))</f>
        <v>7.0054970000000001</v>
      </c>
      <c r="P221" s="62">
        <v>59.986431000000003</v>
      </c>
      <c r="R221" s="60">
        <f t="shared" ca="1" si="47"/>
        <v>2.095045059374856E-3</v>
      </c>
      <c r="S221" s="60">
        <f t="shared" ca="1" si="48"/>
        <v>1.6284963461478341E-2</v>
      </c>
      <c r="T221" s="60">
        <f t="shared" ca="1" si="49"/>
        <v>7.3519420517889067E-3</v>
      </c>
      <c r="U221" s="60">
        <f t="shared" ca="1" si="50"/>
        <v>-7.7098352287907845E-2</v>
      </c>
      <c r="V221" s="60" t="str">
        <f t="shared" ca="1" si="51"/>
        <v/>
      </c>
      <c r="W221" s="60">
        <f t="shared" ca="1" si="52"/>
        <v>1.4289631883867671E-2</v>
      </c>
      <c r="X221" s="60">
        <f t="shared" ca="1" si="53"/>
        <v>-1.2129578496663851E-2</v>
      </c>
      <c r="Y221" s="60">
        <f t="shared" ca="1" si="54"/>
        <v>3.4291137562558749E-3</v>
      </c>
      <c r="Z221" s="60" t="str">
        <f t="shared" ca="1" si="55"/>
        <v/>
      </c>
      <c r="AA221" s="60">
        <f t="shared" ca="1" si="56"/>
        <v>-2.3104986749290068E-2</v>
      </c>
      <c r="AB221" s="60" t="str">
        <f t="shared" ca="1" si="57"/>
        <v/>
      </c>
      <c r="AC221" s="60">
        <f t="shared" ca="1" si="58"/>
        <v>5.5926298254481033E-2</v>
      </c>
      <c r="AD221" s="60" t="str">
        <f t="shared" ca="1" si="59"/>
        <v/>
      </c>
      <c r="AE221" s="60">
        <f t="shared" ca="1" si="60"/>
        <v>2.8678339758996474E-2</v>
      </c>
      <c r="AF221" s="60">
        <f t="shared" si="61"/>
        <v>-1.9801097819457825E-2</v>
      </c>
      <c r="AG221" s="61">
        <v>1.7399999999999999E-2</v>
      </c>
    </row>
    <row r="222" spans="1:33" ht="16" hidden="1" outlineLevel="1" x14ac:dyDescent="0.2">
      <c r="A222" s="74">
        <v>37653</v>
      </c>
      <c r="B222" s="62">
        <f ca="1">INDEX(OFFSET('Raw data BH'!$G$4,0,(COLUMN('Data BH'!B$4)-COLUMN('Data BH'!$B$4))*7,500,1),MATCH($A222,OFFSET('Raw data BH'!$B$4,0,(COLUMN('Data BH'!B$4)-COLUMN('Data BH'!$B$4))*7,500,1),0))</f>
        <v>0.230485</v>
      </c>
      <c r="C222" s="62">
        <f ca="1">INDEX(OFFSET('Raw data BH'!$G$4,0,(COLUMN('Data BH'!C$4)-COLUMN('Data BH'!$B$4))*7,500,1),MATCH($A222,OFFSET('Raw data BH'!$B$4,0,(COLUMN('Data BH'!C$4)-COLUMN('Data BH'!$B$4))*7,500,1),0))</f>
        <v>22.366748999999999</v>
      </c>
      <c r="D222" s="62">
        <f ca="1">INDEX(OFFSET('Raw data BH'!$G$4,0,(COLUMN('Data BH'!D$4)-COLUMN('Data BH'!$B$4))*7,500,1),MATCH($A222,OFFSET('Raw data BH'!$B$4,0,(COLUMN('Data BH'!D$4)-COLUMN('Data BH'!$B$4))*7,500,1),0))</f>
        <v>22.393146999999999</v>
      </c>
      <c r="E222" s="62">
        <f ca="1">INDEX(OFFSET('Raw data BH'!$G$4,0,(COLUMN('Data BH'!E$4)-COLUMN('Data BH'!$B$4))*7,500,1),MATCH($A222,OFFSET('Raw data BH'!$B$4,0,(COLUMN('Data BH'!E$4)-COLUMN('Data BH'!$B$4))*7,500,1),0))</f>
        <v>11.698846</v>
      </c>
      <c r="F222" s="62" t="e">
        <f ca="1">INDEX(OFFSET('Raw data BH'!$G$4,0,(COLUMN('Data BH'!F$4)-COLUMN('Data BH'!$B$4))*7,500,1),MATCH($A222,OFFSET('Raw data BH'!$B$4,0,(COLUMN('Data BH'!F$4)-COLUMN('Data BH'!$B$4))*7,500,1),0))</f>
        <v>#N/A</v>
      </c>
      <c r="G222" s="62">
        <f ca="1">INDEX(OFFSET('Raw data BH'!$G$4,0,(COLUMN('Data BH'!G$4)-COLUMN('Data BH'!$B$4))*7,500,1),MATCH($A222,OFFSET('Raw data BH'!$B$4,0,(COLUMN('Data BH'!G$4)-COLUMN('Data BH'!$B$4))*7,500,1),0))</f>
        <v>18.020847</v>
      </c>
      <c r="H222" s="62">
        <f ca="1">INDEX(OFFSET('Raw data BH'!$G$4,0,(COLUMN('Data BH'!H$4)-COLUMN('Data BH'!$B$4))*7,500,1),MATCH($A222,OFFSET('Raw data BH'!$B$4,0,(COLUMN('Data BH'!H$4)-COLUMN('Data BH'!$B$4))*7,500,1),0))</f>
        <v>13.036211</v>
      </c>
      <c r="I222" s="62">
        <f ca="1">INDEX(OFFSET('Raw data BH'!$G$4,0,(COLUMN('Data BH'!I$4)-COLUMN('Data BH'!$B$4))*7,500,1),MATCH($A222,OFFSET('Raw data BH'!$B$4,0,(COLUMN('Data BH'!I$4)-COLUMN('Data BH'!$B$4))*7,500,1),0))</f>
        <v>11.843161</v>
      </c>
      <c r="J222" s="62" t="e">
        <f ca="1">INDEX(OFFSET('Raw data BH'!$G$4,0,(COLUMN('Data BH'!J$4)-COLUMN('Data BH'!$B$4))*7,500,1),MATCH($A222,OFFSET('Raw data BH'!$B$4,0,(COLUMN('Data BH'!J$4)-COLUMN('Data BH'!$B$4))*7,500,1),0))</f>
        <v>#N/A</v>
      </c>
      <c r="K222" s="62">
        <f ca="1">INDEX(OFFSET('Raw data BH'!$G$4,0,(COLUMN('Data BH'!K$4)-COLUMN('Data BH'!$B$4))*7,500,1),MATCH($A222,OFFSET('Raw data BH'!$B$4,0,(COLUMN('Data BH'!K$4)-COLUMN('Data BH'!$B$4))*7,500,1),0))</f>
        <v>6.9166670000000003</v>
      </c>
      <c r="L222" s="62" t="e">
        <f ca="1">INDEX(OFFSET('Raw data BH'!$G$4,0,(COLUMN('Data BH'!L$4)-COLUMN('Data BH'!$B$4))*7,500,1),MATCH($A222,OFFSET('Raw data BH'!$B$4,0,(COLUMN('Data BH'!L$4)-COLUMN('Data BH'!$B$4))*7,500,1),0))</f>
        <v>#N/A</v>
      </c>
      <c r="M222" s="62">
        <f ca="1">INDEX(OFFSET('Raw data BH'!$G$4,0,(COLUMN('Data BH'!M$4)-COLUMN('Data BH'!$B$4))*7,500,1),MATCH($A222,OFFSET('Raw data BH'!$B$4,0,(COLUMN('Data BH'!M$4)-COLUMN('Data BH'!$B$4))*7,500,1),0))</f>
        <v>16.069922999999999</v>
      </c>
      <c r="N222" s="62" t="e">
        <f ca="1">INDEX(OFFSET('Raw data BH'!$G$4,0,(COLUMN('Data BH'!N$4)-COLUMN('Data BH'!$B$4))*7,500,1),MATCH($A222,OFFSET('Raw data BH'!$B$4,0,(COLUMN('Data BH'!N$4)-COLUMN('Data BH'!$B$4))*7,500,1),0))</f>
        <v>#N/A</v>
      </c>
      <c r="O222" s="62">
        <f ca="1">INDEX(OFFSET('Raw data BH'!$G$4,0,(COLUMN('Data BH'!O$4)-COLUMN('Data BH'!$B$4))*7,500,1),MATCH($A222,OFFSET('Raw data BH'!$B$4,0,(COLUMN('Data BH'!O$4)-COLUMN('Data BH'!$B$4))*7,500,1),0))</f>
        <v>6.5469549999999996</v>
      </c>
      <c r="P222" s="62">
        <v>59.177864</v>
      </c>
      <c r="R222" s="60">
        <f t="shared" ca="1" si="47"/>
        <v>4.5264484998004617E-2</v>
      </c>
      <c r="S222" s="60">
        <f t="shared" ca="1" si="48"/>
        <v>-1.1563558983851085E-2</v>
      </c>
      <c r="T222" s="60">
        <f t="shared" ca="1" si="49"/>
        <v>-5.4882666181583106E-2</v>
      </c>
      <c r="U222" s="60">
        <f t="shared" ca="1" si="50"/>
        <v>-5.9321961888609831E-3</v>
      </c>
      <c r="V222" s="60" t="str">
        <f t="shared" ca="1" si="51"/>
        <v/>
      </c>
      <c r="W222" s="60">
        <f t="shared" ca="1" si="52"/>
        <v>5.3007925937170963E-2</v>
      </c>
      <c r="X222" s="60">
        <f t="shared" ca="1" si="53"/>
        <v>-8.861190204931757E-2</v>
      </c>
      <c r="Y222" s="60">
        <f t="shared" ca="1" si="54"/>
        <v>-8.5308884515719052E-3</v>
      </c>
      <c r="Z222" s="60" t="str">
        <f t="shared" ca="1" si="55"/>
        <v/>
      </c>
      <c r="AA222" s="60">
        <f t="shared" ca="1" si="56"/>
        <v>-0.13900407215784538</v>
      </c>
      <c r="AB222" s="60" t="str">
        <f t="shared" ca="1" si="57"/>
        <v/>
      </c>
      <c r="AC222" s="60">
        <f t="shared" ca="1" si="58"/>
        <v>-9.3054980207396332E-2</v>
      </c>
      <c r="AD222" s="60" t="str">
        <f t="shared" ca="1" si="59"/>
        <v/>
      </c>
      <c r="AE222" s="60">
        <f t="shared" ca="1" si="60"/>
        <v>-6.5454599438127037E-2</v>
      </c>
      <c r="AF222" s="60">
        <f t="shared" si="61"/>
        <v>-1.347916497982693E-2</v>
      </c>
      <c r="AG222" s="61">
        <v>1.6299999999999999E-2</v>
      </c>
    </row>
    <row r="223" spans="1:33" ht="16" hidden="1" outlineLevel="1" x14ac:dyDescent="0.2">
      <c r="A223" s="74">
        <v>37681</v>
      </c>
      <c r="B223" s="62">
        <f ca="1">INDEX(OFFSET('Raw data BH'!$G$4,0,(COLUMN('Data BH'!B$4)-COLUMN('Data BH'!$B$4))*7,500,1),MATCH($A223,OFFSET('Raw data BH'!$B$4,0,(COLUMN('Data BH'!B$4)-COLUMN('Data BH'!$B$4))*7,500,1),0))</f>
        <v>0.21712500000000001</v>
      </c>
      <c r="C223" s="62">
        <f ca="1">INDEX(OFFSET('Raw data BH'!$G$4,0,(COLUMN('Data BH'!C$4)-COLUMN('Data BH'!$B$4))*7,500,1),MATCH($A223,OFFSET('Raw data BH'!$B$4,0,(COLUMN('Data BH'!C$4)-COLUMN('Data BH'!$B$4))*7,500,1),0))</f>
        <v>21.591480000000001</v>
      </c>
      <c r="D223" s="62">
        <f ca="1">INDEX(OFFSET('Raw data BH'!$G$4,0,(COLUMN('Data BH'!D$4)-COLUMN('Data BH'!$B$4))*7,500,1),MATCH($A223,OFFSET('Raw data BH'!$B$4,0,(COLUMN('Data BH'!D$4)-COLUMN('Data BH'!$B$4))*7,500,1),0))</f>
        <v>22.159742000000001</v>
      </c>
      <c r="E223" s="62">
        <f ca="1">INDEX(OFFSET('Raw data BH'!$G$4,0,(COLUMN('Data BH'!E$4)-COLUMN('Data BH'!$B$4))*7,500,1),MATCH($A223,OFFSET('Raw data BH'!$B$4,0,(COLUMN('Data BH'!E$4)-COLUMN('Data BH'!$B$4))*7,500,1),0))</f>
        <v>11.774481</v>
      </c>
      <c r="F223" s="62" t="e">
        <f ca="1">INDEX(OFFSET('Raw data BH'!$G$4,0,(COLUMN('Data BH'!F$4)-COLUMN('Data BH'!$B$4))*7,500,1),MATCH($A223,OFFSET('Raw data BH'!$B$4,0,(COLUMN('Data BH'!F$4)-COLUMN('Data BH'!$B$4))*7,500,1),0))</f>
        <v>#N/A</v>
      </c>
      <c r="G223" s="62">
        <f ca="1">INDEX(OFFSET('Raw data BH'!$G$4,0,(COLUMN('Data BH'!G$4)-COLUMN('Data BH'!$B$4))*7,500,1),MATCH($A223,OFFSET('Raw data BH'!$B$4,0,(COLUMN('Data BH'!G$4)-COLUMN('Data BH'!$B$4))*7,500,1),0))</f>
        <v>18.911282</v>
      </c>
      <c r="H223" s="62">
        <f ca="1">INDEX(OFFSET('Raw data BH'!$G$4,0,(COLUMN('Data BH'!H$4)-COLUMN('Data BH'!$B$4))*7,500,1),MATCH($A223,OFFSET('Raw data BH'!$B$4,0,(COLUMN('Data BH'!H$4)-COLUMN('Data BH'!$B$4))*7,500,1),0))</f>
        <v>13.326491000000001</v>
      </c>
      <c r="I223" s="62">
        <f ca="1">INDEX(OFFSET('Raw data BH'!$G$4,0,(COLUMN('Data BH'!I$4)-COLUMN('Data BH'!$B$4))*7,500,1),MATCH($A223,OFFSET('Raw data BH'!$B$4,0,(COLUMN('Data BH'!I$4)-COLUMN('Data BH'!$B$4))*7,500,1),0))</f>
        <v>10.744895</v>
      </c>
      <c r="J223" s="62" t="e">
        <f ca="1">INDEX(OFFSET('Raw data BH'!$G$4,0,(COLUMN('Data BH'!J$4)-COLUMN('Data BH'!$B$4))*7,500,1),MATCH($A223,OFFSET('Raw data BH'!$B$4,0,(COLUMN('Data BH'!J$4)-COLUMN('Data BH'!$B$4))*7,500,1),0))</f>
        <v>#N/A</v>
      </c>
      <c r="K223" s="62">
        <f ca="1">INDEX(OFFSET('Raw data BH'!$G$4,0,(COLUMN('Data BH'!K$4)-COLUMN('Data BH'!$B$4))*7,500,1),MATCH($A223,OFFSET('Raw data BH'!$B$4,0,(COLUMN('Data BH'!K$4)-COLUMN('Data BH'!$B$4))*7,500,1),0))</f>
        <v>6.91</v>
      </c>
      <c r="L223" s="62" t="e">
        <f ca="1">INDEX(OFFSET('Raw data BH'!$G$4,0,(COLUMN('Data BH'!L$4)-COLUMN('Data BH'!$B$4))*7,500,1),MATCH($A223,OFFSET('Raw data BH'!$B$4,0,(COLUMN('Data BH'!L$4)-COLUMN('Data BH'!$B$4))*7,500,1),0))</f>
        <v>#N/A</v>
      </c>
      <c r="M223" s="62">
        <f ca="1">INDEX(OFFSET('Raw data BH'!$G$4,0,(COLUMN('Data BH'!M$4)-COLUMN('Data BH'!$B$4))*7,500,1),MATCH($A223,OFFSET('Raw data BH'!$B$4,0,(COLUMN('Data BH'!M$4)-COLUMN('Data BH'!$B$4))*7,500,1),0))</f>
        <v>14.461520999999999</v>
      </c>
      <c r="N223" s="62" t="e">
        <f ca="1">INDEX(OFFSET('Raw data BH'!$G$4,0,(COLUMN('Data BH'!N$4)-COLUMN('Data BH'!$B$4))*7,500,1),MATCH($A223,OFFSET('Raw data BH'!$B$4,0,(COLUMN('Data BH'!N$4)-COLUMN('Data BH'!$B$4))*7,500,1),0))</f>
        <v>#N/A</v>
      </c>
      <c r="O223" s="62">
        <f ca="1">INDEX(OFFSET('Raw data BH'!$G$4,0,(COLUMN('Data BH'!O$4)-COLUMN('Data BH'!$B$4))*7,500,1),MATCH($A223,OFFSET('Raw data BH'!$B$4,0,(COLUMN('Data BH'!O$4)-COLUMN('Data BH'!$B$4))*7,500,1),0))</f>
        <v>7.4215799999999996</v>
      </c>
      <c r="P223" s="62">
        <v>59.066333999999998</v>
      </c>
      <c r="R223" s="60">
        <f t="shared" ca="1" si="47"/>
        <v>-5.7964726554873391E-2</v>
      </c>
      <c r="S223" s="60">
        <f t="shared" ca="1" si="48"/>
        <v>-3.4661675686529003E-2</v>
      </c>
      <c r="T223" s="60">
        <f t="shared" ca="1" si="49"/>
        <v>-1.0423054874779236E-2</v>
      </c>
      <c r="U223" s="60">
        <f t="shared" ca="1" si="50"/>
        <v>6.4651675900340155E-3</v>
      </c>
      <c r="V223" s="60" t="str">
        <f t="shared" ca="1" si="51"/>
        <v/>
      </c>
      <c r="W223" s="60">
        <f t="shared" ca="1" si="52"/>
        <v>4.9411384492637822E-2</v>
      </c>
      <c r="X223" s="60">
        <f t="shared" ca="1" si="53"/>
        <v>2.2267206322450717E-2</v>
      </c>
      <c r="Y223" s="60">
        <f t="shared" ca="1" si="54"/>
        <v>-9.2734194865711994E-2</v>
      </c>
      <c r="Z223" s="60" t="str">
        <f t="shared" ca="1" si="55"/>
        <v/>
      </c>
      <c r="AA223" s="60">
        <f t="shared" ca="1" si="56"/>
        <v>-9.6390356800468702E-4</v>
      </c>
      <c r="AB223" s="60" t="str">
        <f t="shared" ca="1" si="57"/>
        <v/>
      </c>
      <c r="AC223" s="60">
        <f t="shared" ca="1" si="58"/>
        <v>-0.10008772288454648</v>
      </c>
      <c r="AD223" s="60" t="str">
        <f t="shared" ca="1" si="59"/>
        <v/>
      </c>
      <c r="AE223" s="60">
        <f t="shared" ca="1" si="60"/>
        <v>0.13359263963170664</v>
      </c>
      <c r="AF223" s="60">
        <f t="shared" si="61"/>
        <v>-1.8846574117646897E-3</v>
      </c>
      <c r="AG223" s="61">
        <v>1.5700000000000002E-2</v>
      </c>
    </row>
    <row r="224" spans="1:33" ht="16" hidden="1" outlineLevel="1" x14ac:dyDescent="0.2">
      <c r="A224" s="74">
        <v>37712</v>
      </c>
      <c r="B224" s="62">
        <f ca="1">INDEX(OFFSET('Raw data BH'!$G$4,0,(COLUMN('Data BH'!B$4)-COLUMN('Data BH'!$B$4))*7,500,1),MATCH($A224,OFFSET('Raw data BH'!$B$4,0,(COLUMN('Data BH'!B$4)-COLUMN('Data BH'!$B$4))*7,500,1),0))</f>
        <v>0.21835399999999999</v>
      </c>
      <c r="C224" s="62">
        <f ca="1">INDEX(OFFSET('Raw data BH'!$G$4,0,(COLUMN('Data BH'!C$4)-COLUMN('Data BH'!$B$4))*7,500,1),MATCH($A224,OFFSET('Raw data BH'!$B$4,0,(COLUMN('Data BH'!C$4)-COLUMN('Data BH'!$B$4))*7,500,1),0))</f>
        <v>24.147644</v>
      </c>
      <c r="D224" s="62">
        <f ca="1">INDEX(OFFSET('Raw data BH'!$G$4,0,(COLUMN('Data BH'!D$4)-COLUMN('Data BH'!$B$4))*7,500,1),MATCH($A224,OFFSET('Raw data BH'!$B$4,0,(COLUMN('Data BH'!D$4)-COLUMN('Data BH'!$B$4))*7,500,1),0))</f>
        <v>25.247297</v>
      </c>
      <c r="E224" s="62">
        <f ca="1">INDEX(OFFSET('Raw data BH'!$G$4,0,(COLUMN('Data BH'!E$4)-COLUMN('Data BH'!$B$4))*7,500,1),MATCH($A224,OFFSET('Raw data BH'!$B$4,0,(COLUMN('Data BH'!E$4)-COLUMN('Data BH'!$B$4))*7,500,1),0))</f>
        <v>11.820257</v>
      </c>
      <c r="F224" s="62" t="e">
        <f ca="1">INDEX(OFFSET('Raw data BH'!$G$4,0,(COLUMN('Data BH'!F$4)-COLUMN('Data BH'!$B$4))*7,500,1),MATCH($A224,OFFSET('Raw data BH'!$B$4,0,(COLUMN('Data BH'!F$4)-COLUMN('Data BH'!$B$4))*7,500,1),0))</f>
        <v>#N/A</v>
      </c>
      <c r="G224" s="62">
        <f ca="1">INDEX(OFFSET('Raw data BH'!$G$4,0,(COLUMN('Data BH'!G$4)-COLUMN('Data BH'!$B$4))*7,500,1),MATCH($A224,OFFSET('Raw data BH'!$B$4,0,(COLUMN('Data BH'!G$4)-COLUMN('Data BH'!$B$4))*7,500,1),0))</f>
        <v>19.753959999999999</v>
      </c>
      <c r="H224" s="62">
        <f ca="1">INDEX(OFFSET('Raw data BH'!$G$4,0,(COLUMN('Data BH'!H$4)-COLUMN('Data BH'!$B$4))*7,500,1),MATCH($A224,OFFSET('Raw data BH'!$B$4,0,(COLUMN('Data BH'!H$4)-COLUMN('Data BH'!$B$4))*7,500,1),0))</f>
        <v>14.091772000000001</v>
      </c>
      <c r="I224" s="62">
        <f ca="1">INDEX(OFFSET('Raw data BH'!$G$4,0,(COLUMN('Data BH'!I$4)-COLUMN('Data BH'!$B$4))*7,500,1),MATCH($A224,OFFSET('Raw data BH'!$B$4,0,(COLUMN('Data BH'!I$4)-COLUMN('Data BH'!$B$4))*7,500,1),0))</f>
        <v>12.660798</v>
      </c>
      <c r="J224" s="62" t="e">
        <f ca="1">INDEX(OFFSET('Raw data BH'!$G$4,0,(COLUMN('Data BH'!J$4)-COLUMN('Data BH'!$B$4))*7,500,1),MATCH($A224,OFFSET('Raw data BH'!$B$4,0,(COLUMN('Data BH'!J$4)-COLUMN('Data BH'!$B$4))*7,500,1),0))</f>
        <v>#N/A</v>
      </c>
      <c r="K224" s="62">
        <f ca="1">INDEX(OFFSET('Raw data BH'!$G$4,0,(COLUMN('Data BH'!K$4)-COLUMN('Data BH'!$B$4))*7,500,1),MATCH($A224,OFFSET('Raw data BH'!$B$4,0,(COLUMN('Data BH'!K$4)-COLUMN('Data BH'!$B$4))*7,500,1),0))</f>
        <v>6.8733329999999997</v>
      </c>
      <c r="L224" s="62" t="e">
        <f ca="1">INDEX(OFFSET('Raw data BH'!$G$4,0,(COLUMN('Data BH'!L$4)-COLUMN('Data BH'!$B$4))*7,500,1),MATCH($A224,OFFSET('Raw data BH'!$B$4,0,(COLUMN('Data BH'!L$4)-COLUMN('Data BH'!$B$4))*7,500,1),0))</f>
        <v>#N/A</v>
      </c>
      <c r="M224" s="62">
        <f ca="1">INDEX(OFFSET('Raw data BH'!$G$4,0,(COLUMN('Data BH'!M$4)-COLUMN('Data BH'!$B$4))*7,500,1),MATCH($A224,OFFSET('Raw data BH'!$B$4,0,(COLUMN('Data BH'!M$4)-COLUMN('Data BH'!$B$4))*7,500,1),0))</f>
        <v>18.658884</v>
      </c>
      <c r="N224" s="62" t="e">
        <f ca="1">INDEX(OFFSET('Raw data BH'!$G$4,0,(COLUMN('Data BH'!N$4)-COLUMN('Data BH'!$B$4))*7,500,1),MATCH($A224,OFFSET('Raw data BH'!$B$4,0,(COLUMN('Data BH'!N$4)-COLUMN('Data BH'!$B$4))*7,500,1),0))</f>
        <v>#N/A</v>
      </c>
      <c r="O224" s="62">
        <f ca="1">INDEX(OFFSET('Raw data BH'!$G$4,0,(COLUMN('Data BH'!O$4)-COLUMN('Data BH'!$B$4))*7,500,1),MATCH($A224,OFFSET('Raw data BH'!$B$4,0,(COLUMN('Data BH'!O$4)-COLUMN('Data BH'!$B$4))*7,500,1),0))</f>
        <v>10.537965</v>
      </c>
      <c r="P224" s="62">
        <v>64.322318999999993</v>
      </c>
      <c r="R224" s="60">
        <f t="shared" ca="1" si="47"/>
        <v>5.6603339090384175E-3</v>
      </c>
      <c r="S224" s="60">
        <f t="shared" ca="1" si="48"/>
        <v>0.11838762326621421</v>
      </c>
      <c r="T224" s="60">
        <f t="shared" ca="1" si="49"/>
        <v>0.13933172146137784</v>
      </c>
      <c r="U224" s="60">
        <f t="shared" ca="1" si="50"/>
        <v>3.8877297436719083E-3</v>
      </c>
      <c r="V224" s="60" t="str">
        <f t="shared" ca="1" si="51"/>
        <v/>
      </c>
      <c r="W224" s="60">
        <f t="shared" ca="1" si="52"/>
        <v>4.4559538586543157E-2</v>
      </c>
      <c r="X224" s="60">
        <f t="shared" ca="1" si="53"/>
        <v>5.7425544353723712E-2</v>
      </c>
      <c r="Y224" s="60">
        <f t="shared" ca="1" si="54"/>
        <v>0.17830821055021939</v>
      </c>
      <c r="Z224" s="60" t="str">
        <f t="shared" ca="1" si="55"/>
        <v/>
      </c>
      <c r="AA224" s="60">
        <f t="shared" ca="1" si="56"/>
        <v>-5.3063675832127899E-3</v>
      </c>
      <c r="AB224" s="60" t="str">
        <f t="shared" ca="1" si="57"/>
        <v/>
      </c>
      <c r="AC224" s="60">
        <f t="shared" ca="1" si="58"/>
        <v>0.29024353662384494</v>
      </c>
      <c r="AD224" s="60" t="str">
        <f t="shared" ca="1" si="59"/>
        <v/>
      </c>
      <c r="AE224" s="60">
        <f t="shared" ca="1" si="60"/>
        <v>0.41990856394460474</v>
      </c>
      <c r="AF224" s="60">
        <f t="shared" si="61"/>
        <v>8.8984445860479378E-2</v>
      </c>
      <c r="AG224" s="61">
        <v>1.6200000000000003E-2</v>
      </c>
    </row>
    <row r="225" spans="1:33" ht="16" hidden="1" outlineLevel="1" x14ac:dyDescent="0.2">
      <c r="A225" s="74">
        <v>37742</v>
      </c>
      <c r="B225" s="62">
        <f ca="1">INDEX(OFFSET('Raw data BH'!$G$4,0,(COLUMN('Data BH'!B$4)-COLUMN('Data BH'!$B$4))*7,500,1),MATCH($A225,OFFSET('Raw data BH'!$B$4,0,(COLUMN('Data BH'!B$4)-COLUMN('Data BH'!$B$4))*7,500,1),0))</f>
        <v>0.27562999999999999</v>
      </c>
      <c r="C225" s="62">
        <f ca="1">INDEX(OFFSET('Raw data BH'!$G$4,0,(COLUMN('Data BH'!C$4)-COLUMN('Data BH'!$B$4))*7,500,1),MATCH($A225,OFFSET('Raw data BH'!$B$4,0,(COLUMN('Data BH'!C$4)-COLUMN('Data BH'!$B$4))*7,500,1),0))</f>
        <v>24.196560000000002</v>
      </c>
      <c r="D225" s="62">
        <f ca="1">INDEX(OFFSET('Raw data BH'!$G$4,0,(COLUMN('Data BH'!D$4)-COLUMN('Data BH'!$B$4))*7,500,1),MATCH($A225,OFFSET('Raw data BH'!$B$4,0,(COLUMN('Data BH'!D$4)-COLUMN('Data BH'!$B$4))*7,500,1),0))</f>
        <v>27.847618000000001</v>
      </c>
      <c r="E225" s="62">
        <f ca="1">INDEX(OFFSET('Raw data BH'!$G$4,0,(COLUMN('Data BH'!E$4)-COLUMN('Data BH'!$B$4))*7,500,1),MATCH($A225,OFFSET('Raw data BH'!$B$4,0,(COLUMN('Data BH'!E$4)-COLUMN('Data BH'!$B$4))*7,500,1),0))</f>
        <v>13.332893</v>
      </c>
      <c r="F225" s="62" t="e">
        <f ca="1">INDEX(OFFSET('Raw data BH'!$G$4,0,(COLUMN('Data BH'!F$4)-COLUMN('Data BH'!$B$4))*7,500,1),MATCH($A225,OFFSET('Raw data BH'!$B$4,0,(COLUMN('Data BH'!F$4)-COLUMN('Data BH'!$B$4))*7,500,1),0))</f>
        <v>#N/A</v>
      </c>
      <c r="G225" s="62">
        <f ca="1">INDEX(OFFSET('Raw data BH'!$G$4,0,(COLUMN('Data BH'!G$4)-COLUMN('Data BH'!$B$4))*7,500,1),MATCH($A225,OFFSET('Raw data BH'!$B$4,0,(COLUMN('Data BH'!G$4)-COLUMN('Data BH'!$B$4))*7,500,1),0))</f>
        <v>21.33297</v>
      </c>
      <c r="H225" s="62">
        <f ca="1">INDEX(OFFSET('Raw data BH'!$G$4,0,(COLUMN('Data BH'!H$4)-COLUMN('Data BH'!$B$4))*7,500,1),MATCH($A225,OFFSET('Raw data BH'!$B$4,0,(COLUMN('Data BH'!H$4)-COLUMN('Data BH'!$B$4))*7,500,1),0))</f>
        <v>14.425936999999999</v>
      </c>
      <c r="I225" s="62">
        <f ca="1">INDEX(OFFSET('Raw data BH'!$G$4,0,(COLUMN('Data BH'!I$4)-COLUMN('Data BH'!$B$4))*7,500,1),MATCH($A225,OFFSET('Raw data BH'!$B$4,0,(COLUMN('Data BH'!I$4)-COLUMN('Data BH'!$B$4))*7,500,1),0))</f>
        <v>13.546775999999999</v>
      </c>
      <c r="J225" s="62" t="e">
        <f ca="1">INDEX(OFFSET('Raw data BH'!$G$4,0,(COLUMN('Data BH'!J$4)-COLUMN('Data BH'!$B$4))*7,500,1),MATCH($A225,OFFSET('Raw data BH'!$B$4,0,(COLUMN('Data BH'!J$4)-COLUMN('Data BH'!$B$4))*7,500,1),0))</f>
        <v>#N/A</v>
      </c>
      <c r="K225" s="62">
        <f ca="1">INDEX(OFFSET('Raw data BH'!$G$4,0,(COLUMN('Data BH'!K$4)-COLUMN('Data BH'!$B$4))*7,500,1),MATCH($A225,OFFSET('Raw data BH'!$B$4,0,(COLUMN('Data BH'!K$4)-COLUMN('Data BH'!$B$4))*7,500,1),0))</f>
        <v>8.0833329999999997</v>
      </c>
      <c r="L225" s="62" t="e">
        <f ca="1">INDEX(OFFSET('Raw data BH'!$G$4,0,(COLUMN('Data BH'!L$4)-COLUMN('Data BH'!$B$4))*7,500,1),MATCH($A225,OFFSET('Raw data BH'!$B$4,0,(COLUMN('Data BH'!L$4)-COLUMN('Data BH'!$B$4))*7,500,1),0))</f>
        <v>#N/A</v>
      </c>
      <c r="M225" s="62">
        <f ca="1">INDEX(OFFSET('Raw data BH'!$G$4,0,(COLUMN('Data BH'!M$4)-COLUMN('Data BH'!$B$4))*7,500,1),MATCH($A225,OFFSET('Raw data BH'!$B$4,0,(COLUMN('Data BH'!M$4)-COLUMN('Data BH'!$B$4))*7,500,1),0))</f>
        <v>20.584745000000002</v>
      </c>
      <c r="N225" s="62" t="e">
        <f ca="1">INDEX(OFFSET('Raw data BH'!$G$4,0,(COLUMN('Data BH'!N$4)-COLUMN('Data BH'!$B$4))*7,500,1),MATCH($A225,OFFSET('Raw data BH'!$B$4,0,(COLUMN('Data BH'!N$4)-COLUMN('Data BH'!$B$4))*7,500,1),0))</f>
        <v>#N/A</v>
      </c>
      <c r="O225" s="62">
        <f ca="1">INDEX(OFFSET('Raw data BH'!$G$4,0,(COLUMN('Data BH'!O$4)-COLUMN('Data BH'!$B$4))*7,500,1),MATCH($A225,OFFSET('Raw data BH'!$B$4,0,(COLUMN('Data BH'!O$4)-COLUMN('Data BH'!$B$4))*7,500,1),0))</f>
        <v>12.720283999999999</v>
      </c>
      <c r="P225" s="62">
        <v>67.849556000000007</v>
      </c>
      <c r="R225" s="60">
        <f t="shared" ca="1" si="47"/>
        <v>0.26230799527372972</v>
      </c>
      <c r="S225" s="60">
        <f t="shared" ca="1" si="48"/>
        <v>2.0257048679366285E-3</v>
      </c>
      <c r="T225" s="60">
        <f t="shared" ca="1" si="49"/>
        <v>0.10299403536148843</v>
      </c>
      <c r="U225" s="60">
        <f t="shared" ca="1" si="50"/>
        <v>0.12796980640945455</v>
      </c>
      <c r="V225" s="60" t="str">
        <f t="shared" ca="1" si="51"/>
        <v/>
      </c>
      <c r="W225" s="60">
        <f t="shared" ca="1" si="52"/>
        <v>7.9933846175652912E-2</v>
      </c>
      <c r="X225" s="60">
        <f t="shared" ca="1" si="53"/>
        <v>2.3713483300751514E-2</v>
      </c>
      <c r="Y225" s="60">
        <f t="shared" ca="1" si="54"/>
        <v>6.9978053516057903E-2</v>
      </c>
      <c r="Z225" s="60" t="str">
        <f t="shared" ca="1" si="55"/>
        <v/>
      </c>
      <c r="AA225" s="60">
        <f t="shared" ca="1" si="56"/>
        <v>0.17604268555008185</v>
      </c>
      <c r="AB225" s="60" t="str">
        <f t="shared" ca="1" si="57"/>
        <v/>
      </c>
      <c r="AC225" s="60">
        <f t="shared" ca="1" si="58"/>
        <v>0.10321415793141764</v>
      </c>
      <c r="AD225" s="60" t="str">
        <f t="shared" ca="1" si="59"/>
        <v/>
      </c>
      <c r="AE225" s="60">
        <f t="shared" ca="1" si="60"/>
        <v>0.20709112243208239</v>
      </c>
      <c r="AF225" s="60">
        <f t="shared" si="61"/>
        <v>5.4836906610907787E-2</v>
      </c>
      <c r="AG225" s="61">
        <v>1.4199999999999999E-2</v>
      </c>
    </row>
    <row r="226" spans="1:33" ht="16" hidden="1" outlineLevel="1" x14ac:dyDescent="0.2">
      <c r="A226" s="74">
        <v>37773</v>
      </c>
      <c r="B226" s="62">
        <f ca="1">INDEX(OFFSET('Raw data BH'!$G$4,0,(COLUMN('Data BH'!B$4)-COLUMN('Data BH'!$B$4))*7,500,1),MATCH($A226,OFFSET('Raw data BH'!$B$4,0,(COLUMN('Data BH'!B$4)-COLUMN('Data BH'!$B$4))*7,500,1),0))</f>
        <v>0.29267399999999999</v>
      </c>
      <c r="C226" s="62">
        <f ca="1">INDEX(OFFSET('Raw data BH'!$G$4,0,(COLUMN('Data BH'!C$4)-COLUMN('Data BH'!$B$4))*7,500,1),MATCH($A226,OFFSET('Raw data BH'!$B$4,0,(COLUMN('Data BH'!C$4)-COLUMN('Data BH'!$B$4))*7,500,1),0))</f>
        <v>25.771619999999999</v>
      </c>
      <c r="D226" s="62">
        <f ca="1">INDEX(OFFSET('Raw data BH'!$G$4,0,(COLUMN('Data BH'!D$4)-COLUMN('Data BH'!$B$4))*7,500,1),MATCH($A226,OFFSET('Raw data BH'!$B$4,0,(COLUMN('Data BH'!D$4)-COLUMN('Data BH'!$B$4))*7,500,1),0))</f>
        <v>27.947903</v>
      </c>
      <c r="E226" s="62">
        <f ca="1">INDEX(OFFSET('Raw data BH'!$G$4,0,(COLUMN('Data BH'!E$4)-COLUMN('Data BH'!$B$4))*7,500,1),MATCH($A226,OFFSET('Raw data BH'!$B$4,0,(COLUMN('Data BH'!E$4)-COLUMN('Data BH'!$B$4))*7,500,1),0))</f>
        <v>13.578662</v>
      </c>
      <c r="F226" s="62" t="e">
        <f ca="1">INDEX(OFFSET('Raw data BH'!$G$4,0,(COLUMN('Data BH'!F$4)-COLUMN('Data BH'!$B$4))*7,500,1),MATCH($A226,OFFSET('Raw data BH'!$B$4,0,(COLUMN('Data BH'!F$4)-COLUMN('Data BH'!$B$4))*7,500,1),0))</f>
        <v>#N/A</v>
      </c>
      <c r="G226" s="62">
        <f ca="1">INDEX(OFFSET('Raw data BH'!$G$4,0,(COLUMN('Data BH'!G$4)-COLUMN('Data BH'!$B$4))*7,500,1),MATCH($A226,OFFSET('Raw data BH'!$B$4,0,(COLUMN('Data BH'!G$4)-COLUMN('Data BH'!$B$4))*7,500,1),0))</f>
        <v>21.581188000000001</v>
      </c>
      <c r="H226" s="62">
        <f ca="1">INDEX(OFFSET('Raw data BH'!$G$4,0,(COLUMN('Data BH'!H$4)-COLUMN('Data BH'!$B$4))*7,500,1),MATCH($A226,OFFSET('Raw data BH'!$B$4,0,(COLUMN('Data BH'!H$4)-COLUMN('Data BH'!$B$4))*7,500,1),0))</f>
        <v>15.035755999999999</v>
      </c>
      <c r="I226" s="62">
        <f ca="1">INDEX(OFFSET('Raw data BH'!$G$4,0,(COLUMN('Data BH'!I$4)-COLUMN('Data BH'!$B$4))*7,500,1),MATCH($A226,OFFSET('Raw data BH'!$B$4,0,(COLUMN('Data BH'!I$4)-COLUMN('Data BH'!$B$4))*7,500,1),0))</f>
        <v>14.004054</v>
      </c>
      <c r="J226" s="62" t="e">
        <f ca="1">INDEX(OFFSET('Raw data BH'!$G$4,0,(COLUMN('Data BH'!J$4)-COLUMN('Data BH'!$B$4))*7,500,1),MATCH($A226,OFFSET('Raw data BH'!$B$4,0,(COLUMN('Data BH'!J$4)-COLUMN('Data BH'!$B$4))*7,500,1),0))</f>
        <v>#N/A</v>
      </c>
      <c r="K226" s="62">
        <f ca="1">INDEX(OFFSET('Raw data BH'!$G$4,0,(COLUMN('Data BH'!K$4)-COLUMN('Data BH'!$B$4))*7,500,1),MATCH($A226,OFFSET('Raw data BH'!$B$4,0,(COLUMN('Data BH'!K$4)-COLUMN('Data BH'!$B$4))*7,500,1),0))</f>
        <v>8.9266670000000001</v>
      </c>
      <c r="L226" s="62" t="e">
        <f ca="1">INDEX(OFFSET('Raw data BH'!$G$4,0,(COLUMN('Data BH'!L$4)-COLUMN('Data BH'!$B$4))*7,500,1),MATCH($A226,OFFSET('Raw data BH'!$B$4,0,(COLUMN('Data BH'!L$4)-COLUMN('Data BH'!$B$4))*7,500,1),0))</f>
        <v>#N/A</v>
      </c>
      <c r="M226" s="62">
        <f ca="1">INDEX(OFFSET('Raw data BH'!$G$4,0,(COLUMN('Data BH'!M$4)-COLUMN('Data BH'!$B$4))*7,500,1),MATCH($A226,OFFSET('Raw data BH'!$B$4,0,(COLUMN('Data BH'!M$4)-COLUMN('Data BH'!$B$4))*7,500,1),0))</f>
        <v>20.449593</v>
      </c>
      <c r="N226" s="62" t="e">
        <f ca="1">INDEX(OFFSET('Raw data BH'!$G$4,0,(COLUMN('Data BH'!N$4)-COLUMN('Data BH'!$B$4))*7,500,1),MATCH($A226,OFFSET('Raw data BH'!$B$4,0,(COLUMN('Data BH'!N$4)-COLUMN('Data BH'!$B$4))*7,500,1),0))</f>
        <v>#N/A</v>
      </c>
      <c r="O226" s="62">
        <f ca="1">INDEX(OFFSET('Raw data BH'!$G$4,0,(COLUMN('Data BH'!O$4)-COLUMN('Data BH'!$B$4))*7,500,1),MATCH($A226,OFFSET('Raw data BH'!$B$4,0,(COLUMN('Data BH'!O$4)-COLUMN('Data BH'!$B$4))*7,500,1),0))</f>
        <v>11.709794</v>
      </c>
      <c r="P226" s="62">
        <v>68.325455000000005</v>
      </c>
      <c r="R226" s="60">
        <f t="shared" ca="1" si="47"/>
        <v>6.1836519972426895E-2</v>
      </c>
      <c r="S226" s="60">
        <f t="shared" ca="1" si="48"/>
        <v>6.5094377051944541E-2</v>
      </c>
      <c r="T226" s="60">
        <f t="shared" ca="1" si="49"/>
        <v>3.6012056758318867E-3</v>
      </c>
      <c r="U226" s="60">
        <f t="shared" ca="1" si="50"/>
        <v>1.8433283759196062E-2</v>
      </c>
      <c r="V226" s="60" t="str">
        <f t="shared" ca="1" si="51"/>
        <v/>
      </c>
      <c r="W226" s="60">
        <f t="shared" ca="1" si="52"/>
        <v>1.1635416915694474E-2</v>
      </c>
      <c r="X226" s="60">
        <f t="shared" ca="1" si="53"/>
        <v>4.2272401439157781E-2</v>
      </c>
      <c r="Y226" s="60">
        <f t="shared" ca="1" si="54"/>
        <v>3.3755485438011323E-2</v>
      </c>
      <c r="Z226" s="60" t="str">
        <f t="shared" ca="1" si="55"/>
        <v/>
      </c>
      <c r="AA226" s="60">
        <f t="shared" ca="1" si="56"/>
        <v>0.10432998368371083</v>
      </c>
      <c r="AB226" s="60" t="str">
        <f t="shared" ca="1" si="57"/>
        <v/>
      </c>
      <c r="AC226" s="60">
        <f t="shared" ca="1" si="58"/>
        <v>-6.5656387776482639E-3</v>
      </c>
      <c r="AD226" s="60" t="str">
        <f t="shared" ca="1" si="59"/>
        <v/>
      </c>
      <c r="AE226" s="60">
        <f t="shared" ca="1" si="60"/>
        <v>-7.9439264091902273E-2</v>
      </c>
      <c r="AF226" s="60">
        <f t="shared" si="61"/>
        <v>7.0140326342003068E-3</v>
      </c>
      <c r="AG226" s="61">
        <v>1.23E-2</v>
      </c>
    </row>
    <row r="227" spans="1:33" ht="16" hidden="1" outlineLevel="1" x14ac:dyDescent="0.2">
      <c r="A227" s="74">
        <v>37803</v>
      </c>
      <c r="B227" s="62">
        <f ca="1">INDEX(OFFSET('Raw data BH'!$G$4,0,(COLUMN('Data BH'!B$4)-COLUMN('Data BH'!$B$4))*7,500,1),MATCH($A227,OFFSET('Raw data BH'!$B$4,0,(COLUMN('Data BH'!B$4)-COLUMN('Data BH'!$B$4))*7,500,1),0))</f>
        <v>0.32369199999999998</v>
      </c>
      <c r="C227" s="62">
        <f ca="1">INDEX(OFFSET('Raw data BH'!$G$4,0,(COLUMN('Data BH'!C$4)-COLUMN('Data BH'!$B$4))*7,500,1),MATCH($A227,OFFSET('Raw data BH'!$B$4,0,(COLUMN('Data BH'!C$4)-COLUMN('Data BH'!$B$4))*7,500,1),0))</f>
        <v>27.155564999999999</v>
      </c>
      <c r="D227" s="62">
        <f ca="1">INDEX(OFFSET('Raw data BH'!$G$4,0,(COLUMN('Data BH'!D$4)-COLUMN('Data BH'!$B$4))*7,500,1),MATCH($A227,OFFSET('Raw data BH'!$B$4,0,(COLUMN('Data BH'!D$4)-COLUMN('Data BH'!$B$4))*7,500,1),0))</f>
        <v>29.525427000000001</v>
      </c>
      <c r="E227" s="62">
        <f ca="1">INDEX(OFFSET('Raw data BH'!$G$4,0,(COLUMN('Data BH'!E$4)-COLUMN('Data BH'!$B$4))*7,500,1),MATCH($A227,OFFSET('Raw data BH'!$B$4,0,(COLUMN('Data BH'!E$4)-COLUMN('Data BH'!$B$4))*7,500,1),0))</f>
        <v>13.219756</v>
      </c>
      <c r="F227" s="62" t="e">
        <f ca="1">INDEX(OFFSET('Raw data BH'!$G$4,0,(COLUMN('Data BH'!F$4)-COLUMN('Data BH'!$B$4))*7,500,1),MATCH($A227,OFFSET('Raw data BH'!$B$4,0,(COLUMN('Data BH'!F$4)-COLUMN('Data BH'!$B$4))*7,500,1),0))</f>
        <v>#N/A</v>
      </c>
      <c r="G227" s="62">
        <f ca="1">INDEX(OFFSET('Raw data BH'!$G$4,0,(COLUMN('Data BH'!G$4)-COLUMN('Data BH'!$B$4))*7,500,1),MATCH($A227,OFFSET('Raw data BH'!$B$4,0,(COLUMN('Data BH'!G$4)-COLUMN('Data BH'!$B$4))*7,500,1),0))</f>
        <v>21.175868999999999</v>
      </c>
      <c r="H227" s="62">
        <f ca="1">INDEX(OFFSET('Raw data BH'!$G$4,0,(COLUMN('Data BH'!H$4)-COLUMN('Data BH'!$B$4))*7,500,1),MATCH($A227,OFFSET('Raw data BH'!$B$4,0,(COLUMN('Data BH'!H$4)-COLUMN('Data BH'!$B$4))*7,500,1),0))</f>
        <v>13.339707000000001</v>
      </c>
      <c r="I227" s="62">
        <f ca="1">INDEX(OFFSET('Raw data BH'!$G$4,0,(COLUMN('Data BH'!I$4)-COLUMN('Data BH'!$B$4))*7,500,1),MATCH($A227,OFFSET('Raw data BH'!$B$4,0,(COLUMN('Data BH'!I$4)-COLUMN('Data BH'!$B$4))*7,500,1),0))</f>
        <v>14.13302</v>
      </c>
      <c r="J227" s="62" t="e">
        <f ca="1">INDEX(OFFSET('Raw data BH'!$G$4,0,(COLUMN('Data BH'!J$4)-COLUMN('Data BH'!$B$4))*7,500,1),MATCH($A227,OFFSET('Raw data BH'!$B$4,0,(COLUMN('Data BH'!J$4)-COLUMN('Data BH'!$B$4))*7,500,1),0))</f>
        <v>#N/A</v>
      </c>
      <c r="K227" s="62">
        <f ca="1">INDEX(OFFSET('Raw data BH'!$G$4,0,(COLUMN('Data BH'!K$4)-COLUMN('Data BH'!$B$4))*7,500,1),MATCH($A227,OFFSET('Raw data BH'!$B$4,0,(COLUMN('Data BH'!K$4)-COLUMN('Data BH'!$B$4))*7,500,1),0))</f>
        <v>9.3333329999999997</v>
      </c>
      <c r="L227" s="62" t="e">
        <f ca="1">INDEX(OFFSET('Raw data BH'!$G$4,0,(COLUMN('Data BH'!L$4)-COLUMN('Data BH'!$B$4))*7,500,1),MATCH($A227,OFFSET('Raw data BH'!$B$4,0,(COLUMN('Data BH'!L$4)-COLUMN('Data BH'!$B$4))*7,500,1),0))</f>
        <v>#N/A</v>
      </c>
      <c r="M227" s="62">
        <f ca="1">INDEX(OFFSET('Raw data BH'!$G$4,0,(COLUMN('Data BH'!M$4)-COLUMN('Data BH'!$B$4))*7,500,1),MATCH($A227,OFFSET('Raw data BH'!$B$4,0,(COLUMN('Data BH'!M$4)-COLUMN('Data BH'!$B$4))*7,500,1),0))</f>
        <v>21.42407</v>
      </c>
      <c r="N227" s="62" t="e">
        <f ca="1">INDEX(OFFSET('Raw data BH'!$G$4,0,(COLUMN('Data BH'!N$4)-COLUMN('Data BH'!$B$4))*7,500,1),MATCH($A227,OFFSET('Raw data BH'!$B$4,0,(COLUMN('Data BH'!N$4)-COLUMN('Data BH'!$B$4))*7,500,1),0))</f>
        <v>#N/A</v>
      </c>
      <c r="O227" s="62">
        <f ca="1">INDEX(OFFSET('Raw data BH'!$G$4,0,(COLUMN('Data BH'!O$4)-COLUMN('Data BH'!$B$4))*7,500,1),MATCH($A227,OFFSET('Raw data BH'!$B$4,0,(COLUMN('Data BH'!O$4)-COLUMN('Data BH'!$B$4))*7,500,1),0))</f>
        <v>11.344658000000001</v>
      </c>
      <c r="P227" s="62">
        <v>69.808387999999994</v>
      </c>
      <c r="R227" s="60">
        <f t="shared" ca="1" si="47"/>
        <v>0.10598139909933924</v>
      </c>
      <c r="S227" s="60">
        <f t="shared" ca="1" si="48"/>
        <v>5.3700349454167018E-2</v>
      </c>
      <c r="T227" s="60">
        <f t="shared" ca="1" si="49"/>
        <v>5.6445165134572095E-2</v>
      </c>
      <c r="U227" s="60">
        <f t="shared" ca="1" si="50"/>
        <v>-2.6431617489263592E-2</v>
      </c>
      <c r="V227" s="60" t="str">
        <f t="shared" ca="1" si="51"/>
        <v/>
      </c>
      <c r="W227" s="60">
        <f t="shared" ca="1" si="52"/>
        <v>-1.8781125487623895E-2</v>
      </c>
      <c r="X227" s="60">
        <f t="shared" ca="1" si="53"/>
        <v>-0.11280104572061411</v>
      </c>
      <c r="Y227" s="60">
        <f t="shared" ca="1" si="54"/>
        <v>9.2091904244300249E-3</v>
      </c>
      <c r="Z227" s="60" t="str">
        <f t="shared" ca="1" si="55"/>
        <v/>
      </c>
      <c r="AA227" s="60">
        <f t="shared" ca="1" si="56"/>
        <v>4.5556308978479843E-2</v>
      </c>
      <c r="AB227" s="60" t="str">
        <f t="shared" ca="1" si="57"/>
        <v/>
      </c>
      <c r="AC227" s="60">
        <f t="shared" ca="1" si="58"/>
        <v>4.7652635433869106E-2</v>
      </c>
      <c r="AD227" s="60" t="str">
        <f t="shared" ca="1" si="59"/>
        <v/>
      </c>
      <c r="AE227" s="60">
        <f t="shared" ca="1" si="60"/>
        <v>-3.118210277653044E-2</v>
      </c>
      <c r="AF227" s="60">
        <f t="shared" si="61"/>
        <v>2.1703960844461134E-2</v>
      </c>
      <c r="AG227" s="61">
        <v>1.47E-2</v>
      </c>
    </row>
    <row r="228" spans="1:33" ht="16" hidden="1" outlineLevel="1" x14ac:dyDescent="0.2">
      <c r="A228" s="74">
        <v>37834</v>
      </c>
      <c r="B228" s="62">
        <f ca="1">INDEX(OFFSET('Raw data BH'!$G$4,0,(COLUMN('Data BH'!B$4)-COLUMN('Data BH'!$B$4))*7,500,1),MATCH($A228,OFFSET('Raw data BH'!$B$4,0,(COLUMN('Data BH'!B$4)-COLUMN('Data BH'!$B$4))*7,500,1),0))</f>
        <v>0.34718599999999999</v>
      </c>
      <c r="C228" s="62">
        <f ca="1">INDEX(OFFSET('Raw data BH'!$G$4,0,(COLUMN('Data BH'!C$4)-COLUMN('Data BH'!$B$4))*7,500,1),MATCH($A228,OFFSET('Raw data BH'!$B$4,0,(COLUMN('Data BH'!C$4)-COLUMN('Data BH'!$B$4))*7,500,1),0))</f>
        <v>26.063680999999999</v>
      </c>
      <c r="D228" s="62">
        <f ca="1">INDEX(OFFSET('Raw data BH'!$G$4,0,(COLUMN('Data BH'!D$4)-COLUMN('Data BH'!$B$4))*7,500,1),MATCH($A228,OFFSET('Raw data BH'!$B$4,0,(COLUMN('Data BH'!D$4)-COLUMN('Data BH'!$B$4))*7,500,1),0))</f>
        <v>30.185870999999999</v>
      </c>
      <c r="E228" s="62">
        <f ca="1">INDEX(OFFSET('Raw data BH'!$G$4,0,(COLUMN('Data BH'!E$4)-COLUMN('Data BH'!$B$4))*7,500,1),MATCH($A228,OFFSET('Raw data BH'!$B$4,0,(COLUMN('Data BH'!E$4)-COLUMN('Data BH'!$B$4))*7,500,1),0))</f>
        <v>12.793504</v>
      </c>
      <c r="F228" s="62" t="e">
        <f ca="1">INDEX(OFFSET('Raw data BH'!$G$4,0,(COLUMN('Data BH'!F$4)-COLUMN('Data BH'!$B$4))*7,500,1),MATCH($A228,OFFSET('Raw data BH'!$B$4,0,(COLUMN('Data BH'!F$4)-COLUMN('Data BH'!$B$4))*7,500,1),0))</f>
        <v>#N/A</v>
      </c>
      <c r="G228" s="62">
        <f ca="1">INDEX(OFFSET('Raw data BH'!$G$4,0,(COLUMN('Data BH'!G$4)-COLUMN('Data BH'!$B$4))*7,500,1),MATCH($A228,OFFSET('Raw data BH'!$B$4,0,(COLUMN('Data BH'!G$4)-COLUMN('Data BH'!$B$4))*7,500,1),0))</f>
        <v>21.233170999999999</v>
      </c>
      <c r="H228" s="62">
        <f ca="1">INDEX(OFFSET('Raw data BH'!$G$4,0,(COLUMN('Data BH'!H$4)-COLUMN('Data BH'!$B$4))*7,500,1),MATCH($A228,OFFSET('Raw data BH'!$B$4,0,(COLUMN('Data BH'!H$4)-COLUMN('Data BH'!$B$4))*7,500,1),0))</f>
        <v>13.592335</v>
      </c>
      <c r="I228" s="62">
        <f ca="1">INDEX(OFFSET('Raw data BH'!$G$4,0,(COLUMN('Data BH'!I$4)-COLUMN('Data BH'!$B$4))*7,500,1),MATCH($A228,OFFSET('Raw data BH'!$B$4,0,(COLUMN('Data BH'!I$4)-COLUMN('Data BH'!$B$4))*7,500,1),0))</f>
        <v>13.775651</v>
      </c>
      <c r="J228" s="62" t="e">
        <f ca="1">INDEX(OFFSET('Raw data BH'!$G$4,0,(COLUMN('Data BH'!J$4)-COLUMN('Data BH'!$B$4))*7,500,1),MATCH($A228,OFFSET('Raw data BH'!$B$4,0,(COLUMN('Data BH'!J$4)-COLUMN('Data BH'!$B$4))*7,500,1),0))</f>
        <v>#N/A</v>
      </c>
      <c r="K228" s="62">
        <f ca="1">INDEX(OFFSET('Raw data BH'!$G$4,0,(COLUMN('Data BH'!K$4)-COLUMN('Data BH'!$B$4))*7,500,1),MATCH($A228,OFFSET('Raw data BH'!$B$4,0,(COLUMN('Data BH'!K$4)-COLUMN('Data BH'!$B$4))*7,500,1),0))</f>
        <v>10.133333</v>
      </c>
      <c r="L228" s="62" t="e">
        <f ca="1">INDEX(OFFSET('Raw data BH'!$G$4,0,(COLUMN('Data BH'!L$4)-COLUMN('Data BH'!$B$4))*7,500,1),MATCH($A228,OFFSET('Raw data BH'!$B$4,0,(COLUMN('Data BH'!L$4)-COLUMN('Data BH'!$B$4))*7,500,1),0))</f>
        <v>#N/A</v>
      </c>
      <c r="M228" s="62">
        <f ca="1">INDEX(OFFSET('Raw data BH'!$G$4,0,(COLUMN('Data BH'!M$4)-COLUMN('Data BH'!$B$4))*7,500,1),MATCH($A228,OFFSET('Raw data BH'!$B$4,0,(COLUMN('Data BH'!M$4)-COLUMN('Data BH'!$B$4))*7,500,1),0))</f>
        <v>21.053395999999999</v>
      </c>
      <c r="N228" s="62" t="e">
        <f ca="1">INDEX(OFFSET('Raw data BH'!$G$4,0,(COLUMN('Data BH'!N$4)-COLUMN('Data BH'!$B$4))*7,500,1),MATCH($A228,OFFSET('Raw data BH'!$B$4,0,(COLUMN('Data BH'!N$4)-COLUMN('Data BH'!$B$4))*7,500,1),0))</f>
        <v>#N/A</v>
      </c>
      <c r="O228" s="62">
        <f ca="1">INDEX(OFFSET('Raw data BH'!$G$4,0,(COLUMN('Data BH'!O$4)-COLUMN('Data BH'!$B$4))*7,500,1),MATCH($A228,OFFSET('Raw data BH'!$B$4,0,(COLUMN('Data BH'!O$4)-COLUMN('Data BH'!$B$4))*7,500,1),0))</f>
        <v>12.720283999999999</v>
      </c>
      <c r="P228" s="62">
        <v>71.248276000000004</v>
      </c>
      <c r="R228" s="60">
        <f t="shared" ca="1" si="47"/>
        <v>7.2581342757930489E-2</v>
      </c>
      <c r="S228" s="60">
        <f t="shared" ca="1" si="48"/>
        <v>-4.0208480287557968E-2</v>
      </c>
      <c r="T228" s="60">
        <f t="shared" ca="1" si="49"/>
        <v>2.2368651941934603E-2</v>
      </c>
      <c r="U228" s="60">
        <f t="shared" ca="1" si="50"/>
        <v>-3.2243560319872744E-2</v>
      </c>
      <c r="V228" s="60" t="str">
        <f t="shared" ca="1" si="51"/>
        <v/>
      </c>
      <c r="W228" s="60">
        <f t="shared" ca="1" si="52"/>
        <v>2.7060046508597946E-3</v>
      </c>
      <c r="X228" s="60">
        <f t="shared" ca="1" si="53"/>
        <v>1.893804714001579E-2</v>
      </c>
      <c r="Y228" s="60">
        <f t="shared" ca="1" si="54"/>
        <v>-2.5286103040963681E-2</v>
      </c>
      <c r="Z228" s="60" t="str">
        <f t="shared" ca="1" si="55"/>
        <v/>
      </c>
      <c r="AA228" s="60">
        <f t="shared" ca="1" si="56"/>
        <v>8.5714288775510461E-2</v>
      </c>
      <c r="AB228" s="60" t="str">
        <f t="shared" ca="1" si="57"/>
        <v/>
      </c>
      <c r="AC228" s="60">
        <f t="shared" ca="1" si="58"/>
        <v>-1.730175452189997E-2</v>
      </c>
      <c r="AD228" s="60" t="str">
        <f t="shared" ca="1" si="59"/>
        <v/>
      </c>
      <c r="AE228" s="60">
        <f t="shared" ca="1" si="60"/>
        <v>0.12125759983244966</v>
      </c>
      <c r="AF228" s="60">
        <f t="shared" si="61"/>
        <v>2.0626289207537729E-2</v>
      </c>
      <c r="AG228" s="61">
        <v>1.8600000000000002E-2</v>
      </c>
    </row>
    <row r="229" spans="1:33" ht="16" hidden="1" outlineLevel="1" x14ac:dyDescent="0.2">
      <c r="A229" s="74">
        <v>37865</v>
      </c>
      <c r="B229" s="62">
        <f ca="1">INDEX(OFFSET('Raw data BH'!$G$4,0,(COLUMN('Data BH'!B$4)-COLUMN('Data BH'!$B$4))*7,500,1),MATCH($A229,OFFSET('Raw data BH'!$B$4,0,(COLUMN('Data BH'!B$4)-COLUMN('Data BH'!$B$4))*7,500,1),0))</f>
        <v>0.318164</v>
      </c>
      <c r="C229" s="62">
        <f ca="1">INDEX(OFFSET('Raw data BH'!$G$4,0,(COLUMN('Data BH'!C$4)-COLUMN('Data BH'!$B$4))*7,500,1),MATCH($A229,OFFSET('Raw data BH'!$B$4,0,(COLUMN('Data BH'!C$4)-COLUMN('Data BH'!$B$4))*7,500,1),0))</f>
        <v>25.665766000000001</v>
      </c>
      <c r="D229" s="62">
        <f ca="1">INDEX(OFFSET('Raw data BH'!$G$4,0,(COLUMN('Data BH'!D$4)-COLUMN('Data BH'!$B$4))*7,500,1),MATCH($A229,OFFSET('Raw data BH'!$B$4,0,(COLUMN('Data BH'!D$4)-COLUMN('Data BH'!$B$4))*7,500,1),0))</f>
        <v>30.192571999999998</v>
      </c>
      <c r="E229" s="62">
        <f ca="1">INDEX(OFFSET('Raw data BH'!$G$4,0,(COLUMN('Data BH'!E$4)-COLUMN('Data BH'!$B$4))*7,500,1),MATCH($A229,OFFSET('Raw data BH'!$B$4,0,(COLUMN('Data BH'!E$4)-COLUMN('Data BH'!$B$4))*7,500,1),0))</f>
        <v>12.628881</v>
      </c>
      <c r="F229" s="62" t="e">
        <f ca="1">INDEX(OFFSET('Raw data BH'!$G$4,0,(COLUMN('Data BH'!F$4)-COLUMN('Data BH'!$B$4))*7,500,1),MATCH($A229,OFFSET('Raw data BH'!$B$4,0,(COLUMN('Data BH'!F$4)-COLUMN('Data BH'!$B$4))*7,500,1),0))</f>
        <v>#N/A</v>
      </c>
      <c r="G229" s="62">
        <f ca="1">INDEX(OFFSET('Raw data BH'!$G$4,0,(COLUMN('Data BH'!G$4)-COLUMN('Data BH'!$B$4))*7,500,1),MATCH($A229,OFFSET('Raw data BH'!$B$4,0,(COLUMN('Data BH'!G$4)-COLUMN('Data BH'!$B$4))*7,500,1),0))</f>
        <v>22.525912999999999</v>
      </c>
      <c r="H229" s="62">
        <f ca="1">INDEX(OFFSET('Raw data BH'!$G$4,0,(COLUMN('Data BH'!H$4)-COLUMN('Data BH'!$B$4))*7,500,1),MATCH($A229,OFFSET('Raw data BH'!$B$4,0,(COLUMN('Data BH'!H$4)-COLUMN('Data BH'!$B$4))*7,500,1),0))</f>
        <v>12.484014999999999</v>
      </c>
      <c r="I229" s="62">
        <f ca="1">INDEX(OFFSET('Raw data BH'!$G$4,0,(COLUMN('Data BH'!I$4)-COLUMN('Data BH'!$B$4))*7,500,1),MATCH($A229,OFFSET('Raw data BH'!$B$4,0,(COLUMN('Data BH'!I$4)-COLUMN('Data BH'!$B$4))*7,500,1),0))</f>
        <v>13.827534</v>
      </c>
      <c r="J229" s="62" t="e">
        <f ca="1">INDEX(OFFSET('Raw data BH'!$G$4,0,(COLUMN('Data BH'!J$4)-COLUMN('Data BH'!$B$4))*7,500,1),MATCH($A229,OFFSET('Raw data BH'!$B$4,0,(COLUMN('Data BH'!J$4)-COLUMN('Data BH'!$B$4))*7,500,1),0))</f>
        <v>#N/A</v>
      </c>
      <c r="K229" s="62">
        <f ca="1">INDEX(OFFSET('Raw data BH'!$G$4,0,(COLUMN('Data BH'!K$4)-COLUMN('Data BH'!$B$4))*7,500,1),MATCH($A229,OFFSET('Raw data BH'!$B$4,0,(COLUMN('Data BH'!K$4)-COLUMN('Data BH'!$B$4))*7,500,1),0))</f>
        <v>10.61</v>
      </c>
      <c r="L229" s="62" t="e">
        <f ca="1">INDEX(OFFSET('Raw data BH'!$G$4,0,(COLUMN('Data BH'!L$4)-COLUMN('Data BH'!$B$4))*7,500,1),MATCH($A229,OFFSET('Raw data BH'!$B$4,0,(COLUMN('Data BH'!L$4)-COLUMN('Data BH'!$B$4))*7,500,1),0))</f>
        <v>#N/A</v>
      </c>
      <c r="M229" s="62">
        <f ca="1">INDEX(OFFSET('Raw data BH'!$G$4,0,(COLUMN('Data BH'!M$4)-COLUMN('Data BH'!$B$4))*7,500,1),MATCH($A229,OFFSET('Raw data BH'!$B$4,0,(COLUMN('Data BH'!M$4)-COLUMN('Data BH'!$B$4))*7,500,1),0))</f>
        <v>20.831551000000001</v>
      </c>
      <c r="N229" s="62" t="e">
        <f ca="1">INDEX(OFFSET('Raw data BH'!$G$4,0,(COLUMN('Data BH'!N$4)-COLUMN('Data BH'!$B$4))*7,500,1),MATCH($A229,OFFSET('Raw data BH'!$B$4,0,(COLUMN('Data BH'!N$4)-COLUMN('Data BH'!$B$4))*7,500,1),0))</f>
        <v>#N/A</v>
      </c>
      <c r="O229" s="62">
        <f ca="1">INDEX(OFFSET('Raw data BH'!$G$4,0,(COLUMN('Data BH'!O$4)-COLUMN('Data BH'!$B$4))*7,500,1),MATCH($A229,OFFSET('Raw data BH'!$B$4,0,(COLUMN('Data BH'!O$4)-COLUMN('Data BH'!$B$4))*7,500,1),0))</f>
        <v>11.429574000000001</v>
      </c>
      <c r="P229" s="62">
        <v>70.201767000000004</v>
      </c>
      <c r="R229" s="60">
        <f t="shared" ca="1" si="47"/>
        <v>-8.3592080325819551E-2</v>
      </c>
      <c r="S229" s="60">
        <f t="shared" ca="1" si="48"/>
        <v>-1.5267030010074123E-2</v>
      </c>
      <c r="T229" s="60">
        <f t="shared" ca="1" si="49"/>
        <v>2.2199127532207541E-4</v>
      </c>
      <c r="U229" s="60">
        <f t="shared" ca="1" si="50"/>
        <v>-1.2867702233883782E-2</v>
      </c>
      <c r="V229" s="60" t="str">
        <f t="shared" ca="1" si="51"/>
        <v/>
      </c>
      <c r="W229" s="60">
        <f t="shared" ca="1" si="52"/>
        <v>6.0883134224275715E-2</v>
      </c>
      <c r="X229" s="60">
        <f t="shared" ca="1" si="53"/>
        <v>-8.154007387251716E-2</v>
      </c>
      <c r="Y229" s="60">
        <f t="shared" ca="1" si="54"/>
        <v>3.7662829872795456E-3</v>
      </c>
      <c r="Z229" s="60" t="str">
        <f t="shared" ca="1" si="55"/>
        <v/>
      </c>
      <c r="AA229" s="60">
        <f t="shared" ca="1" si="56"/>
        <v>4.7039508126299534E-2</v>
      </c>
      <c r="AB229" s="60" t="str">
        <f t="shared" ca="1" si="57"/>
        <v/>
      </c>
      <c r="AC229" s="60">
        <f t="shared" ca="1" si="58"/>
        <v>-1.053725489227475E-2</v>
      </c>
      <c r="AD229" s="60" t="str">
        <f t="shared" ca="1" si="59"/>
        <v/>
      </c>
      <c r="AE229" s="60">
        <f t="shared" ca="1" si="60"/>
        <v>-0.10146864645474885</v>
      </c>
      <c r="AF229" s="60">
        <f t="shared" si="61"/>
        <v>-1.468820101696211E-2</v>
      </c>
      <c r="AG229" s="61">
        <v>1.7100000000000001E-2</v>
      </c>
    </row>
    <row r="230" spans="1:33" ht="16" hidden="1" outlineLevel="1" x14ac:dyDescent="0.2">
      <c r="A230" s="74">
        <v>37895</v>
      </c>
      <c r="B230" s="62">
        <f ca="1">INDEX(OFFSET('Raw data BH'!$G$4,0,(COLUMN('Data BH'!B$4)-COLUMN('Data BH'!$B$4))*7,500,1),MATCH($A230,OFFSET('Raw data BH'!$B$4,0,(COLUMN('Data BH'!B$4)-COLUMN('Data BH'!$B$4))*7,500,1),0))</f>
        <v>0.35148499999999999</v>
      </c>
      <c r="C230" s="62">
        <f ca="1">INDEX(OFFSET('Raw data BH'!$G$4,0,(COLUMN('Data BH'!C$4)-COLUMN('Data BH'!$B$4))*7,500,1),MATCH($A230,OFFSET('Raw data BH'!$B$4,0,(COLUMN('Data BH'!C$4)-COLUMN('Data BH'!$B$4))*7,500,1),0))</f>
        <v>25.159452000000002</v>
      </c>
      <c r="D230" s="62">
        <f ca="1">INDEX(OFFSET('Raw data BH'!$G$4,0,(COLUMN('Data BH'!D$4)-COLUMN('Data BH'!$B$4))*7,500,1),MATCH($A230,OFFSET('Raw data BH'!$B$4,0,(COLUMN('Data BH'!D$4)-COLUMN('Data BH'!$B$4))*7,500,1),0))</f>
        <v>31.445554999999999</v>
      </c>
      <c r="E230" s="62">
        <f ca="1">INDEX(OFFSET('Raw data BH'!$G$4,0,(COLUMN('Data BH'!E$4)-COLUMN('Data BH'!$B$4))*7,500,1),MATCH($A230,OFFSET('Raw data BH'!$B$4,0,(COLUMN('Data BH'!E$4)-COLUMN('Data BH'!$B$4))*7,500,1),0))</f>
        <v>13.707219</v>
      </c>
      <c r="F230" s="62" t="e">
        <f ca="1">INDEX(OFFSET('Raw data BH'!$G$4,0,(COLUMN('Data BH'!F$4)-COLUMN('Data BH'!$B$4))*7,500,1),MATCH($A230,OFFSET('Raw data BH'!$B$4,0,(COLUMN('Data BH'!F$4)-COLUMN('Data BH'!$B$4))*7,500,1),0))</f>
        <v>#N/A</v>
      </c>
      <c r="G230" s="62">
        <f ca="1">INDEX(OFFSET('Raw data BH'!$G$4,0,(COLUMN('Data BH'!G$4)-COLUMN('Data BH'!$B$4))*7,500,1),MATCH($A230,OFFSET('Raw data BH'!$B$4,0,(COLUMN('Data BH'!G$4)-COLUMN('Data BH'!$B$4))*7,500,1),0))</f>
        <v>23.697899</v>
      </c>
      <c r="H230" s="62">
        <f ca="1">INDEX(OFFSET('Raw data BH'!$G$4,0,(COLUMN('Data BH'!H$4)-COLUMN('Data BH'!$B$4))*7,500,1),MATCH($A230,OFFSET('Raw data BH'!$B$4,0,(COLUMN('Data BH'!H$4)-COLUMN('Data BH'!$B$4))*7,500,1),0))</f>
        <v>12.93042</v>
      </c>
      <c r="I230" s="62">
        <f ca="1">INDEX(OFFSET('Raw data BH'!$G$4,0,(COLUMN('Data BH'!I$4)-COLUMN('Data BH'!$B$4))*7,500,1),MATCH($A230,OFFSET('Raw data BH'!$B$4,0,(COLUMN('Data BH'!I$4)-COLUMN('Data BH'!$B$4))*7,500,1),0))</f>
        <v>15.82231</v>
      </c>
      <c r="J230" s="62" t="e">
        <f ca="1">INDEX(OFFSET('Raw data BH'!$G$4,0,(COLUMN('Data BH'!J$4)-COLUMN('Data BH'!$B$4))*7,500,1),MATCH($A230,OFFSET('Raw data BH'!$B$4,0,(COLUMN('Data BH'!J$4)-COLUMN('Data BH'!$B$4))*7,500,1),0))</f>
        <v>#N/A</v>
      </c>
      <c r="K230" s="62">
        <f ca="1">INDEX(OFFSET('Raw data BH'!$G$4,0,(COLUMN('Data BH'!K$4)-COLUMN('Data BH'!$B$4))*7,500,1),MATCH($A230,OFFSET('Raw data BH'!$B$4,0,(COLUMN('Data BH'!K$4)-COLUMN('Data BH'!$B$4))*7,500,1),0))</f>
        <v>11.7</v>
      </c>
      <c r="L230" s="62" t="e">
        <f ca="1">INDEX(OFFSET('Raw data BH'!$G$4,0,(COLUMN('Data BH'!L$4)-COLUMN('Data BH'!$B$4))*7,500,1),MATCH($A230,OFFSET('Raw data BH'!$B$4,0,(COLUMN('Data BH'!L$4)-COLUMN('Data BH'!$B$4))*7,500,1),0))</f>
        <v>#N/A</v>
      </c>
      <c r="M230" s="62">
        <f ca="1">INDEX(OFFSET('Raw data BH'!$G$4,0,(COLUMN('Data BH'!M$4)-COLUMN('Data BH'!$B$4))*7,500,1),MATCH($A230,OFFSET('Raw data BH'!$B$4,0,(COLUMN('Data BH'!M$4)-COLUMN('Data BH'!$B$4))*7,500,1),0))</f>
        <v>22.320032000000001</v>
      </c>
      <c r="N230" s="62" t="e">
        <f ca="1">INDEX(OFFSET('Raw data BH'!$G$4,0,(COLUMN('Data BH'!N$4)-COLUMN('Data BH'!$B$4))*7,500,1),MATCH($A230,OFFSET('Raw data BH'!$B$4,0,(COLUMN('Data BH'!N$4)-COLUMN('Data BH'!$B$4))*7,500,1),0))</f>
        <v>#N/A</v>
      </c>
      <c r="O230" s="62">
        <f ca="1">INDEX(OFFSET('Raw data BH'!$G$4,0,(COLUMN('Data BH'!O$4)-COLUMN('Data BH'!$B$4))*7,500,1),MATCH($A230,OFFSET('Raw data BH'!$B$4,0,(COLUMN('Data BH'!O$4)-COLUMN('Data BH'!$B$4))*7,500,1),0))</f>
        <v>13.501502</v>
      </c>
      <c r="P230" s="62">
        <v>74.243324000000001</v>
      </c>
      <c r="R230" s="60">
        <f t="shared" ca="1" si="47"/>
        <v>0.10472900768157301</v>
      </c>
      <c r="S230" s="60">
        <f t="shared" ca="1" si="48"/>
        <v>-1.9727211726312754E-2</v>
      </c>
      <c r="T230" s="60">
        <f t="shared" ca="1" si="49"/>
        <v>4.1499710591068606E-2</v>
      </c>
      <c r="U230" s="60">
        <f t="shared" ca="1" si="50"/>
        <v>8.5386662523781798E-2</v>
      </c>
      <c r="V230" s="60" t="str">
        <f t="shared" ca="1" si="51"/>
        <v/>
      </c>
      <c r="W230" s="60">
        <f t="shared" ca="1" si="52"/>
        <v>5.2028346198442765E-2</v>
      </c>
      <c r="X230" s="60">
        <f t="shared" ca="1" si="53"/>
        <v>3.5758127493438652E-2</v>
      </c>
      <c r="Y230" s="60">
        <f t="shared" ca="1" si="54"/>
        <v>0.14426115314560062</v>
      </c>
      <c r="Z230" s="60" t="str">
        <f t="shared" ca="1" si="55"/>
        <v/>
      </c>
      <c r="AA230" s="60">
        <f t="shared" ca="1" si="56"/>
        <v>0.10273327049952874</v>
      </c>
      <c r="AB230" s="60" t="str">
        <f t="shared" ca="1" si="57"/>
        <v/>
      </c>
      <c r="AC230" s="60">
        <f t="shared" ca="1" si="58"/>
        <v>7.1453200964249008E-2</v>
      </c>
      <c r="AD230" s="60" t="str">
        <f t="shared" ca="1" si="59"/>
        <v/>
      </c>
      <c r="AE230" s="60">
        <f t="shared" ca="1" si="60"/>
        <v>0.18127779740522265</v>
      </c>
      <c r="AF230" s="60">
        <f t="shared" si="61"/>
        <v>5.7570587931212502E-2</v>
      </c>
      <c r="AG230" s="61">
        <v>1.7500000000000002E-2</v>
      </c>
    </row>
    <row r="231" spans="1:33" ht="16" hidden="1" outlineLevel="1" x14ac:dyDescent="0.2">
      <c r="A231" s="74">
        <v>37926</v>
      </c>
      <c r="B231" s="62">
        <f ca="1">INDEX(OFFSET('Raw data BH'!$G$4,0,(COLUMN('Data BH'!B$4)-COLUMN('Data BH'!$B$4))*7,500,1),MATCH($A231,OFFSET('Raw data BH'!$B$4,0,(COLUMN('Data BH'!B$4)-COLUMN('Data BH'!$B$4))*7,500,1),0))</f>
        <v>0.32108199999999998</v>
      </c>
      <c r="C231" s="62">
        <f ca="1">INDEX(OFFSET('Raw data BH'!$G$4,0,(COLUMN('Data BH'!C$4)-COLUMN('Data BH'!$B$4))*7,500,1),MATCH($A231,OFFSET('Raw data BH'!$B$4,0,(COLUMN('Data BH'!C$4)-COLUMN('Data BH'!$B$4))*7,500,1),0))</f>
        <v>25.059771000000001</v>
      </c>
      <c r="D231" s="62">
        <f ca="1">INDEX(OFFSET('Raw data BH'!$G$4,0,(COLUMN('Data BH'!D$4)-COLUMN('Data BH'!$B$4))*7,500,1),MATCH($A231,OFFSET('Raw data BH'!$B$4,0,(COLUMN('Data BH'!D$4)-COLUMN('Data BH'!$B$4))*7,500,1),0))</f>
        <v>30.696234</v>
      </c>
      <c r="E231" s="62">
        <f ca="1">INDEX(OFFSET('Raw data BH'!$G$4,0,(COLUMN('Data BH'!E$4)-COLUMN('Data BH'!$B$4))*7,500,1),MATCH($A231,OFFSET('Raw data BH'!$B$4,0,(COLUMN('Data BH'!E$4)-COLUMN('Data BH'!$B$4))*7,500,1),0))</f>
        <v>13.736761</v>
      </c>
      <c r="F231" s="62" t="e">
        <f ca="1">INDEX(OFFSET('Raw data BH'!$G$4,0,(COLUMN('Data BH'!F$4)-COLUMN('Data BH'!$B$4))*7,500,1),MATCH($A231,OFFSET('Raw data BH'!$B$4,0,(COLUMN('Data BH'!F$4)-COLUMN('Data BH'!$B$4))*7,500,1),0))</f>
        <v>#N/A</v>
      </c>
      <c r="G231" s="62">
        <f ca="1">INDEX(OFFSET('Raw data BH'!$G$4,0,(COLUMN('Data BH'!G$4)-COLUMN('Data BH'!$B$4))*7,500,1),MATCH($A231,OFFSET('Raw data BH'!$B$4,0,(COLUMN('Data BH'!G$4)-COLUMN('Data BH'!$B$4))*7,500,1),0))</f>
        <v>23.472512999999999</v>
      </c>
      <c r="H231" s="62">
        <f ca="1">INDEX(OFFSET('Raw data BH'!$G$4,0,(COLUMN('Data BH'!H$4)-COLUMN('Data BH'!$B$4))*7,500,1),MATCH($A231,OFFSET('Raw data BH'!$B$4,0,(COLUMN('Data BH'!H$4)-COLUMN('Data BH'!$B$4))*7,500,1),0))</f>
        <v>12.78487</v>
      </c>
      <c r="I231" s="62">
        <f ca="1">INDEX(OFFSET('Raw data BH'!$G$4,0,(COLUMN('Data BH'!I$4)-COLUMN('Data BH'!$B$4))*7,500,1),MATCH($A231,OFFSET('Raw data BH'!$B$4,0,(COLUMN('Data BH'!I$4)-COLUMN('Data BH'!$B$4))*7,500,1),0))</f>
        <v>16.107130000000002</v>
      </c>
      <c r="J231" s="62" t="e">
        <f ca="1">INDEX(OFFSET('Raw data BH'!$G$4,0,(COLUMN('Data BH'!J$4)-COLUMN('Data BH'!$B$4))*7,500,1),MATCH($A231,OFFSET('Raw data BH'!$B$4,0,(COLUMN('Data BH'!J$4)-COLUMN('Data BH'!$B$4))*7,500,1),0))</f>
        <v>#N/A</v>
      </c>
      <c r="K231" s="62">
        <f ca="1">INDEX(OFFSET('Raw data BH'!$G$4,0,(COLUMN('Data BH'!K$4)-COLUMN('Data BH'!$B$4))*7,500,1),MATCH($A231,OFFSET('Raw data BH'!$B$4,0,(COLUMN('Data BH'!K$4)-COLUMN('Data BH'!$B$4))*7,500,1),0))</f>
        <v>12.726667000000001</v>
      </c>
      <c r="L231" s="62" t="e">
        <f ca="1">INDEX(OFFSET('Raw data BH'!$G$4,0,(COLUMN('Data BH'!L$4)-COLUMN('Data BH'!$B$4))*7,500,1),MATCH($A231,OFFSET('Raw data BH'!$B$4,0,(COLUMN('Data BH'!L$4)-COLUMN('Data BH'!$B$4))*7,500,1),0))</f>
        <v>#N/A</v>
      </c>
      <c r="M231" s="62">
        <f ca="1">INDEX(OFFSET('Raw data BH'!$G$4,0,(COLUMN('Data BH'!M$4)-COLUMN('Data BH'!$B$4))*7,500,1),MATCH($A231,OFFSET('Raw data BH'!$B$4,0,(COLUMN('Data BH'!M$4)-COLUMN('Data BH'!$B$4))*7,500,1),0))</f>
        <v>22.091887</v>
      </c>
      <c r="N231" s="62" t="e">
        <f ca="1">INDEX(OFFSET('Raw data BH'!$G$4,0,(COLUMN('Data BH'!N$4)-COLUMN('Data BH'!$B$4))*7,500,1),MATCH($A231,OFFSET('Raw data BH'!$B$4,0,(COLUMN('Data BH'!N$4)-COLUMN('Data BH'!$B$4))*7,500,1),0))</f>
        <v>#N/A</v>
      </c>
      <c r="O231" s="62">
        <f ca="1">INDEX(OFFSET('Raw data BH'!$G$4,0,(COLUMN('Data BH'!O$4)-COLUMN('Data BH'!$B$4))*7,500,1),MATCH($A231,OFFSET('Raw data BH'!$B$4,0,(COLUMN('Data BH'!O$4)-COLUMN('Data BH'!$B$4))*7,500,1),0))</f>
        <v>13.764739000000001</v>
      </c>
      <c r="P231" s="62">
        <v>75.054160999999993</v>
      </c>
      <c r="R231" s="60">
        <f t="shared" ca="1" si="47"/>
        <v>-8.64987126050899E-2</v>
      </c>
      <c r="S231" s="60">
        <f t="shared" ca="1" si="48"/>
        <v>-3.9619702368716148E-3</v>
      </c>
      <c r="T231" s="60">
        <f t="shared" ca="1" si="49"/>
        <v>-2.3829154867834212E-2</v>
      </c>
      <c r="U231" s="60">
        <f t="shared" ca="1" si="50"/>
        <v>2.1552147083956363E-3</v>
      </c>
      <c r="V231" s="60" t="str">
        <f t="shared" ca="1" si="51"/>
        <v/>
      </c>
      <c r="W231" s="60">
        <f t="shared" ca="1" si="52"/>
        <v>-9.5108009364036628E-3</v>
      </c>
      <c r="X231" s="60">
        <f t="shared" ca="1" si="53"/>
        <v>-1.1256401570869268E-2</v>
      </c>
      <c r="Y231" s="60">
        <f t="shared" ca="1" si="54"/>
        <v>1.8001164178934825E-2</v>
      </c>
      <c r="Z231" s="60" t="str">
        <f t="shared" ca="1" si="55"/>
        <v/>
      </c>
      <c r="AA231" s="60">
        <f t="shared" ca="1" si="56"/>
        <v>8.7749316239316366E-2</v>
      </c>
      <c r="AB231" s="60" t="str">
        <f t="shared" ca="1" si="57"/>
        <v/>
      </c>
      <c r="AC231" s="60">
        <f t="shared" ca="1" si="58"/>
        <v>-1.0221535524680303E-2</v>
      </c>
      <c r="AD231" s="60" t="str">
        <f t="shared" ca="1" si="59"/>
        <v/>
      </c>
      <c r="AE231" s="60">
        <f t="shared" ca="1" si="60"/>
        <v>1.9496867829964515E-2</v>
      </c>
      <c r="AF231" s="60">
        <f t="shared" si="61"/>
        <v>1.0921345601390353E-2</v>
      </c>
      <c r="AG231" s="61">
        <v>1.9299999999999998E-2</v>
      </c>
    </row>
    <row r="232" spans="1:33" ht="16" hidden="1" outlineLevel="1" x14ac:dyDescent="0.2">
      <c r="A232" s="74">
        <v>37956</v>
      </c>
      <c r="B232" s="62">
        <f ca="1">INDEX(OFFSET('Raw data BH'!$G$4,0,(COLUMN('Data BH'!B$4)-COLUMN('Data BH'!$B$4))*7,500,1),MATCH($A232,OFFSET('Raw data BH'!$B$4,0,(COLUMN('Data BH'!B$4)-COLUMN('Data BH'!$B$4))*7,500,1),0))</f>
        <v>0.32814500000000002</v>
      </c>
      <c r="C232" s="62">
        <f ca="1">INDEX(OFFSET('Raw data BH'!$G$4,0,(COLUMN('Data BH'!C$4)-COLUMN('Data BH'!$B$4))*7,500,1),MATCH($A232,OFFSET('Raw data BH'!$B$4,0,(COLUMN('Data BH'!C$4)-COLUMN('Data BH'!$B$4))*7,500,1),0))</f>
        <v>26.720891999999999</v>
      </c>
      <c r="D232" s="62">
        <f ca="1">INDEX(OFFSET('Raw data BH'!$G$4,0,(COLUMN('Data BH'!D$4)-COLUMN('Data BH'!$B$4))*7,500,1),MATCH($A232,OFFSET('Raw data BH'!$B$4,0,(COLUMN('Data BH'!D$4)-COLUMN('Data BH'!$B$4))*7,500,1),0))</f>
        <v>32.388511999999999</v>
      </c>
      <c r="E232" s="62">
        <f ca="1">INDEX(OFFSET('Raw data BH'!$G$4,0,(COLUMN('Data BH'!E$4)-COLUMN('Data BH'!$B$4))*7,500,1),MATCH($A232,OFFSET('Raw data BH'!$B$4,0,(COLUMN('Data BH'!E$4)-COLUMN('Data BH'!$B$4))*7,500,1),0))</f>
        <v>15.063435</v>
      </c>
      <c r="F232" s="62" t="e">
        <f ca="1">INDEX(OFFSET('Raw data BH'!$G$4,0,(COLUMN('Data BH'!F$4)-COLUMN('Data BH'!$B$4))*7,500,1),MATCH($A232,OFFSET('Raw data BH'!$B$4,0,(COLUMN('Data BH'!F$4)-COLUMN('Data BH'!$B$4))*7,500,1),0))</f>
        <v>#N/A</v>
      </c>
      <c r="G232" s="62">
        <f ca="1">INDEX(OFFSET('Raw data BH'!$G$4,0,(COLUMN('Data BH'!G$4)-COLUMN('Data BH'!$B$4))*7,500,1),MATCH($A232,OFFSET('Raw data BH'!$B$4,0,(COLUMN('Data BH'!G$4)-COLUMN('Data BH'!$B$4))*7,500,1),0))</f>
        <v>24.832056000000001</v>
      </c>
      <c r="H232" s="62">
        <f ca="1">INDEX(OFFSET('Raw data BH'!$G$4,0,(COLUMN('Data BH'!H$4)-COLUMN('Data BH'!$B$4))*7,500,1),MATCH($A232,OFFSET('Raw data BH'!$B$4,0,(COLUMN('Data BH'!H$4)-COLUMN('Data BH'!$B$4))*7,500,1),0))</f>
        <v>13.656926</v>
      </c>
      <c r="I232" s="62">
        <f ca="1">INDEX(OFFSET('Raw data BH'!$G$4,0,(COLUMN('Data BH'!I$4)-COLUMN('Data BH'!$B$4))*7,500,1),MATCH($A232,OFFSET('Raw data BH'!$B$4,0,(COLUMN('Data BH'!I$4)-COLUMN('Data BH'!$B$4))*7,500,1),0))</f>
        <v>17.310362000000001</v>
      </c>
      <c r="J232" s="62" t="e">
        <f ca="1">INDEX(OFFSET('Raw data BH'!$G$4,0,(COLUMN('Data BH'!J$4)-COLUMN('Data BH'!$B$4))*7,500,1),MATCH($A232,OFFSET('Raw data BH'!$B$4,0,(COLUMN('Data BH'!J$4)-COLUMN('Data BH'!$B$4))*7,500,1),0))</f>
        <v>#N/A</v>
      </c>
      <c r="K232" s="62">
        <f ca="1">INDEX(OFFSET('Raw data BH'!$G$4,0,(COLUMN('Data BH'!K$4)-COLUMN('Data BH'!$B$4))*7,500,1),MATCH($A232,OFFSET('Raw data BH'!$B$4,0,(COLUMN('Data BH'!K$4)-COLUMN('Data BH'!$B$4))*7,500,1),0))</f>
        <v>13</v>
      </c>
      <c r="L232" s="62" t="e">
        <f ca="1">INDEX(OFFSET('Raw data BH'!$G$4,0,(COLUMN('Data BH'!L$4)-COLUMN('Data BH'!$B$4))*7,500,1),MATCH($A232,OFFSET('Raw data BH'!$B$4,0,(COLUMN('Data BH'!L$4)-COLUMN('Data BH'!$B$4))*7,500,1),0))</f>
        <v>#N/A</v>
      </c>
      <c r="M232" s="62">
        <f ca="1">INDEX(OFFSET('Raw data BH'!$G$4,0,(COLUMN('Data BH'!M$4)-COLUMN('Data BH'!$B$4))*7,500,1),MATCH($A232,OFFSET('Raw data BH'!$B$4,0,(COLUMN('Data BH'!M$4)-COLUMN('Data BH'!$B$4))*7,500,1),0))</f>
        <v>23.848862</v>
      </c>
      <c r="N232" s="62" t="e">
        <f ca="1">INDEX(OFFSET('Raw data BH'!$G$4,0,(COLUMN('Data BH'!N$4)-COLUMN('Data BH'!$B$4))*7,500,1),MATCH($A232,OFFSET('Raw data BH'!$B$4,0,(COLUMN('Data BH'!N$4)-COLUMN('Data BH'!$B$4))*7,500,1),0))</f>
        <v>#N/A</v>
      </c>
      <c r="O232" s="62">
        <f ca="1">INDEX(OFFSET('Raw data BH'!$G$4,0,(COLUMN('Data BH'!O$4)-COLUMN('Data BH'!$B$4))*7,500,1),MATCH($A232,OFFSET('Raw data BH'!$B$4,0,(COLUMN('Data BH'!O$4)-COLUMN('Data BH'!$B$4))*7,500,1),0))</f>
        <v>13.841162000000001</v>
      </c>
      <c r="P232" s="62">
        <v>78.459641000000005</v>
      </c>
      <c r="R232" s="60">
        <f t="shared" ca="1" si="47"/>
        <v>2.1997495966762592E-2</v>
      </c>
      <c r="S232" s="60">
        <f t="shared" ca="1" si="48"/>
        <v>6.628635991925047E-2</v>
      </c>
      <c r="T232" s="60">
        <f t="shared" ca="1" si="49"/>
        <v>5.5129824720517862E-2</v>
      </c>
      <c r="U232" s="60">
        <f t="shared" ca="1" si="50"/>
        <v>9.6578370985707762E-2</v>
      </c>
      <c r="V232" s="60" t="str">
        <f t="shared" ca="1" si="51"/>
        <v/>
      </c>
      <c r="W232" s="60">
        <f t="shared" ca="1" si="52"/>
        <v>5.7920641049384214E-2</v>
      </c>
      <c r="X232" s="60">
        <f t="shared" ca="1" si="53"/>
        <v>6.8210001353162131E-2</v>
      </c>
      <c r="Y232" s="60">
        <f t="shared" ca="1" si="54"/>
        <v>7.4701824595691413E-2</v>
      </c>
      <c r="Z232" s="60" t="str">
        <f t="shared" ca="1" si="55"/>
        <v/>
      </c>
      <c r="AA232" s="60">
        <f t="shared" ca="1" si="56"/>
        <v>2.1477186446380525E-2</v>
      </c>
      <c r="AB232" s="60" t="str">
        <f t="shared" ca="1" si="57"/>
        <v/>
      </c>
      <c r="AC232" s="60">
        <f t="shared" ca="1" si="58"/>
        <v>7.9530327128687572E-2</v>
      </c>
      <c r="AD232" s="60" t="str">
        <f t="shared" ca="1" si="59"/>
        <v/>
      </c>
      <c r="AE232" s="60">
        <f t="shared" ca="1" si="60"/>
        <v>5.5520849323769106E-3</v>
      </c>
      <c r="AF232" s="60">
        <f t="shared" si="61"/>
        <v>4.5373633581754502E-2</v>
      </c>
      <c r="AG232" s="61">
        <v>1.9099999999999999E-2</v>
      </c>
    </row>
    <row r="233" spans="1:33" ht="16" hidden="1" outlineLevel="1" x14ac:dyDescent="0.2">
      <c r="A233" s="74">
        <v>37987</v>
      </c>
      <c r="B233" s="62">
        <f ca="1">INDEX(OFFSET('Raw data BH'!$G$4,0,(COLUMN('Data BH'!B$4)-COLUMN('Data BH'!$B$4))*7,500,1),MATCH($A233,OFFSET('Raw data BH'!$B$4,0,(COLUMN('Data BH'!B$4)-COLUMN('Data BH'!$B$4))*7,500,1),0))</f>
        <v>0.346418</v>
      </c>
      <c r="C233" s="62">
        <f ca="1">INDEX(OFFSET('Raw data BH'!$G$4,0,(COLUMN('Data BH'!C$4)-COLUMN('Data BH'!$B$4))*7,500,1),MATCH($A233,OFFSET('Raw data BH'!$B$4,0,(COLUMN('Data BH'!C$4)-COLUMN('Data BH'!$B$4))*7,500,1),0))</f>
        <v>27.348682</v>
      </c>
      <c r="D233" s="62">
        <f ca="1">INDEX(OFFSET('Raw data BH'!$G$4,0,(COLUMN('Data BH'!D$4)-COLUMN('Data BH'!$B$4))*7,500,1),MATCH($A233,OFFSET('Raw data BH'!$B$4,0,(COLUMN('Data BH'!D$4)-COLUMN('Data BH'!$B$4))*7,500,1),0))</f>
        <v>34.884704999999997</v>
      </c>
      <c r="E233" s="62">
        <f ca="1">INDEX(OFFSET('Raw data BH'!$G$4,0,(COLUMN('Data BH'!E$4)-COLUMN('Data BH'!$B$4))*7,500,1),MATCH($A233,OFFSET('Raw data BH'!$B$4,0,(COLUMN('Data BH'!E$4)-COLUMN('Data BH'!$B$4))*7,500,1),0))</f>
        <v>14.615240999999999</v>
      </c>
      <c r="F233" s="62" t="e">
        <f ca="1">INDEX(OFFSET('Raw data BH'!$G$4,0,(COLUMN('Data BH'!F$4)-COLUMN('Data BH'!$B$4))*7,500,1),MATCH($A233,OFFSET('Raw data BH'!$B$4,0,(COLUMN('Data BH'!F$4)-COLUMN('Data BH'!$B$4))*7,500,1),0))</f>
        <v>#N/A</v>
      </c>
      <c r="G233" s="62">
        <f ca="1">INDEX(OFFSET('Raw data BH'!$G$4,0,(COLUMN('Data BH'!G$4)-COLUMN('Data BH'!$B$4))*7,500,1),MATCH($A233,OFFSET('Raw data BH'!$B$4,0,(COLUMN('Data BH'!G$4)-COLUMN('Data BH'!$B$4))*7,500,1),0))</f>
        <v>26.201816999999998</v>
      </c>
      <c r="H233" s="62">
        <f ca="1">INDEX(OFFSET('Raw data BH'!$G$4,0,(COLUMN('Data BH'!H$4)-COLUMN('Data BH'!$B$4))*7,500,1),MATCH($A233,OFFSET('Raw data BH'!$B$4,0,(COLUMN('Data BH'!H$4)-COLUMN('Data BH'!$B$4))*7,500,1),0))</f>
        <v>14.349892000000001</v>
      </c>
      <c r="I233" s="62">
        <f ca="1">INDEX(OFFSET('Raw data BH'!$G$4,0,(COLUMN('Data BH'!I$4)-COLUMN('Data BH'!$B$4))*7,500,1),MATCH($A233,OFFSET('Raw data BH'!$B$4,0,(COLUMN('Data BH'!I$4)-COLUMN('Data BH'!$B$4))*7,500,1),0))</f>
        <v>16.567665000000002</v>
      </c>
      <c r="J233" s="62" t="e">
        <f ca="1">INDEX(OFFSET('Raw data BH'!$G$4,0,(COLUMN('Data BH'!J$4)-COLUMN('Data BH'!$B$4))*7,500,1),MATCH($A233,OFFSET('Raw data BH'!$B$4,0,(COLUMN('Data BH'!J$4)-COLUMN('Data BH'!$B$4))*7,500,1),0))</f>
        <v>#N/A</v>
      </c>
      <c r="K233" s="62">
        <f ca="1">INDEX(OFFSET('Raw data BH'!$G$4,0,(COLUMN('Data BH'!K$4)-COLUMN('Data BH'!$B$4))*7,500,1),MATCH($A233,OFFSET('Raw data BH'!$B$4,0,(COLUMN('Data BH'!K$4)-COLUMN('Data BH'!$B$4))*7,500,1),0))</f>
        <v>13.373333000000001</v>
      </c>
      <c r="L233" s="62" t="e">
        <f ca="1">INDEX(OFFSET('Raw data BH'!$G$4,0,(COLUMN('Data BH'!L$4)-COLUMN('Data BH'!$B$4))*7,500,1),MATCH($A233,OFFSET('Raw data BH'!$B$4,0,(COLUMN('Data BH'!L$4)-COLUMN('Data BH'!$B$4))*7,500,1),0))</f>
        <v>#N/A</v>
      </c>
      <c r="M233" s="62">
        <f ca="1">INDEX(OFFSET('Raw data BH'!$G$4,0,(COLUMN('Data BH'!M$4)-COLUMN('Data BH'!$B$4))*7,500,1),MATCH($A233,OFFSET('Raw data BH'!$B$4,0,(COLUMN('Data BH'!M$4)-COLUMN('Data BH'!$B$4))*7,500,1),0))</f>
        <v>22.862363999999999</v>
      </c>
      <c r="N233" s="62" t="e">
        <f ca="1">INDEX(OFFSET('Raw data BH'!$G$4,0,(COLUMN('Data BH'!N$4)-COLUMN('Data BH'!$B$4))*7,500,1),MATCH($A233,OFFSET('Raw data BH'!$B$4,0,(COLUMN('Data BH'!N$4)-COLUMN('Data BH'!$B$4))*7,500,1),0))</f>
        <v>#N/A</v>
      </c>
      <c r="O233" s="62">
        <f ca="1">INDEX(OFFSET('Raw data BH'!$G$4,0,(COLUMN('Data BH'!O$4)-COLUMN('Data BH'!$B$4))*7,500,1),MATCH($A233,OFFSET('Raw data BH'!$B$4,0,(COLUMN('Data BH'!O$4)-COLUMN('Data BH'!$B$4))*7,500,1),0))</f>
        <v>14.843161</v>
      </c>
      <c r="P233" s="62">
        <v>80.388817000000003</v>
      </c>
      <c r="R233" s="60">
        <f t="shared" ca="1" si="47"/>
        <v>5.5685748678175662E-2</v>
      </c>
      <c r="S233" s="60">
        <f t="shared" ca="1" si="48"/>
        <v>2.3494350413152398E-2</v>
      </c>
      <c r="T233" s="60">
        <f t="shared" ca="1" si="49"/>
        <v>7.7070320488943578E-2</v>
      </c>
      <c r="U233" s="60">
        <f t="shared" ca="1" si="50"/>
        <v>-2.9753771301167409E-2</v>
      </c>
      <c r="V233" s="60" t="str">
        <f t="shared" ca="1" si="51"/>
        <v/>
      </c>
      <c r="W233" s="60">
        <f t="shared" ca="1" si="52"/>
        <v>5.5160998348263934E-2</v>
      </c>
      <c r="X233" s="60">
        <f t="shared" ca="1" si="53"/>
        <v>5.0740993983565463E-2</v>
      </c>
      <c r="Y233" s="60">
        <f t="shared" ca="1" si="54"/>
        <v>-4.2904764210014767E-2</v>
      </c>
      <c r="Z233" s="60" t="str">
        <f t="shared" ca="1" si="55"/>
        <v/>
      </c>
      <c r="AA233" s="60">
        <f t="shared" ca="1" si="56"/>
        <v>2.8717923076923224E-2</v>
      </c>
      <c r="AB233" s="60" t="str">
        <f t="shared" ca="1" si="57"/>
        <v/>
      </c>
      <c r="AC233" s="60">
        <f t="shared" ca="1" si="58"/>
        <v>-4.1364573286557738E-2</v>
      </c>
      <c r="AD233" s="60" t="str">
        <f t="shared" ca="1" si="59"/>
        <v/>
      </c>
      <c r="AE233" s="60">
        <f t="shared" ca="1" si="60"/>
        <v>7.2392693619220738E-2</v>
      </c>
      <c r="AF233" s="60">
        <f t="shared" si="61"/>
        <v>2.4588131877891106E-2</v>
      </c>
      <c r="AG233" s="61">
        <v>1.7600000000000001E-2</v>
      </c>
    </row>
    <row r="234" spans="1:33" ht="16" hidden="1" outlineLevel="1" x14ac:dyDescent="0.2">
      <c r="A234" s="74">
        <v>38018</v>
      </c>
      <c r="B234" s="62">
        <f ca="1">INDEX(OFFSET('Raw data BH'!$G$4,0,(COLUMN('Data BH'!B$4)-COLUMN('Data BH'!$B$4))*7,500,1),MATCH($A234,OFFSET('Raw data BH'!$B$4,0,(COLUMN('Data BH'!B$4)-COLUMN('Data BH'!$B$4))*7,500,1),0))</f>
        <v>0.36730099999999999</v>
      </c>
      <c r="C234" s="62">
        <f ca="1">INDEX(OFFSET('Raw data BH'!$G$4,0,(COLUMN('Data BH'!C$4)-COLUMN('Data BH'!$B$4))*7,500,1),MATCH($A234,OFFSET('Raw data BH'!$B$4,0,(COLUMN('Data BH'!C$4)-COLUMN('Data BH'!$B$4))*7,500,1),0))</f>
        <v>27.503112999999999</v>
      </c>
      <c r="D234" s="62">
        <f ca="1">INDEX(OFFSET('Raw data BH'!$G$4,0,(COLUMN('Data BH'!D$4)-COLUMN('Data BH'!$B$4))*7,500,1),MATCH($A234,OFFSET('Raw data BH'!$B$4,0,(COLUMN('Data BH'!D$4)-COLUMN('Data BH'!$B$4))*7,500,1),0))</f>
        <v>35.947944999999997</v>
      </c>
      <c r="E234" s="62">
        <f ca="1">INDEX(OFFSET('Raw data BH'!$G$4,0,(COLUMN('Data BH'!E$4)-COLUMN('Data BH'!$B$4))*7,500,1),MATCH($A234,OFFSET('Raw data BH'!$B$4,0,(COLUMN('Data BH'!E$4)-COLUMN('Data BH'!$B$4))*7,500,1),0))</f>
        <v>14.828951999999999</v>
      </c>
      <c r="F234" s="62" t="e">
        <f ca="1">INDEX(OFFSET('Raw data BH'!$G$4,0,(COLUMN('Data BH'!F$4)-COLUMN('Data BH'!$B$4))*7,500,1),MATCH($A234,OFFSET('Raw data BH'!$B$4,0,(COLUMN('Data BH'!F$4)-COLUMN('Data BH'!$B$4))*7,500,1),0))</f>
        <v>#N/A</v>
      </c>
      <c r="G234" s="62">
        <f ca="1">INDEX(OFFSET('Raw data BH'!$G$4,0,(COLUMN('Data BH'!G$4)-COLUMN('Data BH'!$B$4))*7,500,1),MATCH($A234,OFFSET('Raw data BH'!$B$4,0,(COLUMN('Data BH'!G$4)-COLUMN('Data BH'!$B$4))*7,500,1),0))</f>
        <v>27.419840000000001</v>
      </c>
      <c r="H234" s="62">
        <f ca="1">INDEX(OFFSET('Raw data BH'!$G$4,0,(COLUMN('Data BH'!H$4)-COLUMN('Data BH'!$B$4))*7,500,1),MATCH($A234,OFFSET('Raw data BH'!$B$4,0,(COLUMN('Data BH'!H$4)-COLUMN('Data BH'!$B$4))*7,500,1),0))</f>
        <v>15.079632999999999</v>
      </c>
      <c r="I234" s="62">
        <f ca="1">INDEX(OFFSET('Raw data BH'!$G$4,0,(COLUMN('Data BH'!I$4)-COLUMN('Data BH'!$B$4))*7,500,1),MATCH($A234,OFFSET('Raw data BH'!$B$4,0,(COLUMN('Data BH'!I$4)-COLUMN('Data BH'!$B$4))*7,500,1),0))</f>
        <v>16.956913</v>
      </c>
      <c r="J234" s="62" t="e">
        <f ca="1">INDEX(OFFSET('Raw data BH'!$G$4,0,(COLUMN('Data BH'!J$4)-COLUMN('Data BH'!$B$4))*7,500,1),MATCH($A234,OFFSET('Raw data BH'!$B$4,0,(COLUMN('Data BH'!J$4)-COLUMN('Data BH'!$B$4))*7,500,1),0))</f>
        <v>#N/A</v>
      </c>
      <c r="K234" s="62">
        <f ca="1">INDEX(OFFSET('Raw data BH'!$G$4,0,(COLUMN('Data BH'!K$4)-COLUMN('Data BH'!$B$4))*7,500,1),MATCH($A234,OFFSET('Raw data BH'!$B$4,0,(COLUMN('Data BH'!K$4)-COLUMN('Data BH'!$B$4))*7,500,1),0))</f>
        <v>15.17</v>
      </c>
      <c r="L234" s="62" t="e">
        <f ca="1">INDEX(OFFSET('Raw data BH'!$G$4,0,(COLUMN('Data BH'!L$4)-COLUMN('Data BH'!$B$4))*7,500,1),MATCH($A234,OFFSET('Raw data BH'!$B$4,0,(COLUMN('Data BH'!L$4)-COLUMN('Data BH'!$B$4))*7,500,1),0))</f>
        <v>#N/A</v>
      </c>
      <c r="M234" s="62">
        <f ca="1">INDEX(OFFSET('Raw data BH'!$G$4,0,(COLUMN('Data BH'!M$4)-COLUMN('Data BH'!$B$4))*7,500,1),MATCH($A234,OFFSET('Raw data BH'!$B$4,0,(COLUMN('Data BH'!M$4)-COLUMN('Data BH'!$B$4))*7,500,1),0))</f>
        <v>23.894821</v>
      </c>
      <c r="N234" s="62" t="e">
        <f ca="1">INDEX(OFFSET('Raw data BH'!$G$4,0,(COLUMN('Data BH'!N$4)-COLUMN('Data BH'!$B$4))*7,500,1),MATCH($A234,OFFSET('Raw data BH'!$B$4,0,(COLUMN('Data BH'!N$4)-COLUMN('Data BH'!$B$4))*7,500,1),0))</f>
        <v>#N/A</v>
      </c>
      <c r="O234" s="62">
        <f ca="1">INDEX(OFFSET('Raw data BH'!$G$4,0,(COLUMN('Data BH'!O$4)-COLUMN('Data BH'!$B$4))*7,500,1),MATCH($A234,OFFSET('Raw data BH'!$B$4,0,(COLUMN('Data BH'!O$4)-COLUMN('Data BH'!$B$4))*7,500,1),0))</f>
        <v>14.783721</v>
      </c>
      <c r="P234" s="62">
        <v>81.479774000000006</v>
      </c>
      <c r="R234" s="60">
        <f t="shared" ca="1" si="47"/>
        <v>6.0282664295735255E-2</v>
      </c>
      <c r="S234" s="60">
        <f t="shared" ca="1" si="48"/>
        <v>5.646743780925112E-3</v>
      </c>
      <c r="T234" s="60">
        <f t="shared" ca="1" si="49"/>
        <v>3.0478686862910331E-2</v>
      </c>
      <c r="U234" s="60">
        <f t="shared" ca="1" si="50"/>
        <v>1.4622475264006951E-2</v>
      </c>
      <c r="V234" s="60" t="str">
        <f t="shared" ca="1" si="51"/>
        <v/>
      </c>
      <c r="W234" s="60">
        <f t="shared" ca="1" si="52"/>
        <v>4.6486203609467314E-2</v>
      </c>
      <c r="X234" s="60">
        <f t="shared" ca="1" si="53"/>
        <v>5.0853414088412485E-2</v>
      </c>
      <c r="Y234" s="60">
        <f t="shared" ca="1" si="54"/>
        <v>2.3494439318998639E-2</v>
      </c>
      <c r="Z234" s="60" t="str">
        <f t="shared" ca="1" si="55"/>
        <v/>
      </c>
      <c r="AA234" s="60">
        <f t="shared" ca="1" si="56"/>
        <v>0.1343469873964851</v>
      </c>
      <c r="AB234" s="60" t="str">
        <f t="shared" ca="1" si="57"/>
        <v/>
      </c>
      <c r="AC234" s="60">
        <f t="shared" ca="1" si="58"/>
        <v>4.5159678150518578E-2</v>
      </c>
      <c r="AD234" s="60" t="str">
        <f t="shared" ca="1" si="59"/>
        <v/>
      </c>
      <c r="AE234" s="60">
        <f t="shared" ca="1" si="60"/>
        <v>-4.0045378474302673E-3</v>
      </c>
      <c r="AF234" s="60">
        <f t="shared" si="61"/>
        <v>1.3571004534125741E-2</v>
      </c>
      <c r="AG234" s="61">
        <v>1.7399999999999999E-2</v>
      </c>
    </row>
    <row r="235" spans="1:33" ht="16" hidden="1" outlineLevel="1" x14ac:dyDescent="0.2">
      <c r="A235" s="74">
        <v>38047</v>
      </c>
      <c r="B235" s="62">
        <f ca="1">INDEX(OFFSET('Raw data BH'!$G$4,0,(COLUMN('Data BH'!B$4)-COLUMN('Data BH'!$B$4))*7,500,1),MATCH($A235,OFFSET('Raw data BH'!$B$4,0,(COLUMN('Data BH'!B$4)-COLUMN('Data BH'!$B$4))*7,500,1),0))</f>
        <v>0.41521000000000002</v>
      </c>
      <c r="C235" s="62">
        <f ca="1">INDEX(OFFSET('Raw data BH'!$G$4,0,(COLUMN('Data BH'!C$4)-COLUMN('Data BH'!$B$4))*7,500,1),MATCH($A235,OFFSET('Raw data BH'!$B$4,0,(COLUMN('Data BH'!C$4)-COLUMN('Data BH'!$B$4))*7,500,1),0))</f>
        <v>27.187519000000002</v>
      </c>
      <c r="D235" s="62">
        <f ca="1">INDEX(OFFSET('Raw data BH'!$G$4,0,(COLUMN('Data BH'!D$4)-COLUMN('Data BH'!$B$4))*7,500,1),MATCH($A235,OFFSET('Raw data BH'!$B$4,0,(COLUMN('Data BH'!D$4)-COLUMN('Data BH'!$B$4))*7,500,1),0))</f>
        <v>34.891444999999997</v>
      </c>
      <c r="E235" s="62">
        <f ca="1">INDEX(OFFSET('Raw data BH'!$G$4,0,(COLUMN('Data BH'!E$4)-COLUMN('Data BH'!$B$4))*7,500,1),MATCH($A235,OFFSET('Raw data BH'!$B$4,0,(COLUMN('Data BH'!E$4)-COLUMN('Data BH'!$B$4))*7,500,1),0))</f>
        <v>14.929871</v>
      </c>
      <c r="F235" s="62" t="e">
        <f ca="1">INDEX(OFFSET('Raw data BH'!$G$4,0,(COLUMN('Data BH'!F$4)-COLUMN('Data BH'!$B$4))*7,500,1),MATCH($A235,OFFSET('Raw data BH'!$B$4,0,(COLUMN('Data BH'!F$4)-COLUMN('Data BH'!$B$4))*7,500,1),0))</f>
        <v>#N/A</v>
      </c>
      <c r="G235" s="62">
        <f ca="1">INDEX(OFFSET('Raw data BH'!$G$4,0,(COLUMN('Data BH'!G$4)-COLUMN('Data BH'!$B$4))*7,500,1),MATCH($A235,OFFSET('Raw data BH'!$B$4,0,(COLUMN('Data BH'!G$4)-COLUMN('Data BH'!$B$4))*7,500,1),0))</f>
        <v>29.068707</v>
      </c>
      <c r="H235" s="62">
        <f ca="1">INDEX(OFFSET('Raw data BH'!$G$4,0,(COLUMN('Data BH'!H$4)-COLUMN('Data BH'!$B$4))*7,500,1),MATCH($A235,OFFSET('Raw data BH'!$B$4,0,(COLUMN('Data BH'!H$4)-COLUMN('Data BH'!$B$4))*7,500,1),0))</f>
        <v>14.375422</v>
      </c>
      <c r="I235" s="62">
        <f ca="1">INDEX(OFFSET('Raw data BH'!$G$4,0,(COLUMN('Data BH'!I$4)-COLUMN('Data BH'!$B$4))*7,500,1),MATCH($A235,OFFSET('Raw data BH'!$B$4,0,(COLUMN('Data BH'!I$4)-COLUMN('Data BH'!$B$4))*7,500,1),0))</f>
        <v>16.433876000000001</v>
      </c>
      <c r="J235" s="62" t="e">
        <f ca="1">INDEX(OFFSET('Raw data BH'!$G$4,0,(COLUMN('Data BH'!J$4)-COLUMN('Data BH'!$B$4))*7,500,1),MATCH($A235,OFFSET('Raw data BH'!$B$4,0,(COLUMN('Data BH'!J$4)-COLUMN('Data BH'!$B$4))*7,500,1),0))</f>
        <v>#N/A</v>
      </c>
      <c r="K235" s="62">
        <f ca="1">INDEX(OFFSET('Raw data BH'!$G$4,0,(COLUMN('Data BH'!K$4)-COLUMN('Data BH'!$B$4))*7,500,1),MATCH($A235,OFFSET('Raw data BH'!$B$4,0,(COLUMN('Data BH'!K$4)-COLUMN('Data BH'!$B$4))*7,500,1),0))</f>
        <v>15.916667</v>
      </c>
      <c r="L235" s="62" t="e">
        <f ca="1">INDEX(OFFSET('Raw data BH'!$G$4,0,(COLUMN('Data BH'!L$4)-COLUMN('Data BH'!$B$4))*7,500,1),MATCH($A235,OFFSET('Raw data BH'!$B$4,0,(COLUMN('Data BH'!L$4)-COLUMN('Data BH'!$B$4))*7,500,1),0))</f>
        <v>#N/A</v>
      </c>
      <c r="M235" s="62">
        <f ca="1">INDEX(OFFSET('Raw data BH'!$G$4,0,(COLUMN('Data BH'!M$4)-COLUMN('Data BH'!$B$4))*7,500,1),MATCH($A235,OFFSET('Raw data BH'!$B$4,0,(COLUMN('Data BH'!M$4)-COLUMN('Data BH'!$B$4))*7,500,1),0))</f>
        <v>22.808679999999999</v>
      </c>
      <c r="N235" s="62" t="e">
        <f ca="1">INDEX(OFFSET('Raw data BH'!$G$4,0,(COLUMN('Data BH'!N$4)-COLUMN('Data BH'!$B$4))*7,500,1),MATCH($A235,OFFSET('Raw data BH'!$B$4,0,(COLUMN('Data BH'!N$4)-COLUMN('Data BH'!$B$4))*7,500,1),0))</f>
        <v>#N/A</v>
      </c>
      <c r="O235" s="62">
        <f ca="1">INDEX(OFFSET('Raw data BH'!$G$4,0,(COLUMN('Data BH'!O$4)-COLUMN('Data BH'!$B$4))*7,500,1),MATCH($A235,OFFSET('Raw data BH'!$B$4,0,(COLUMN('Data BH'!O$4)-COLUMN('Data BH'!$B$4))*7,500,1),0))</f>
        <v>14.087417</v>
      </c>
      <c r="P235" s="62">
        <v>80.119620999999995</v>
      </c>
      <c r="R235" s="60">
        <f t="shared" ca="1" si="47"/>
        <v>0.13043525609785989</v>
      </c>
      <c r="S235" s="60">
        <f t="shared" ca="1" si="48"/>
        <v>-1.1474846501921321E-2</v>
      </c>
      <c r="T235" s="60">
        <f t="shared" ca="1" si="49"/>
        <v>-2.9389718939427545E-2</v>
      </c>
      <c r="U235" s="60">
        <f t="shared" ca="1" si="50"/>
        <v>6.8055382470724179E-3</v>
      </c>
      <c r="V235" s="60" t="str">
        <f t="shared" ca="1" si="51"/>
        <v/>
      </c>
      <c r="W235" s="60">
        <f t="shared" ca="1" si="52"/>
        <v>6.0134085392183234E-2</v>
      </c>
      <c r="X235" s="60">
        <f t="shared" ca="1" si="53"/>
        <v>-4.669947869420954E-2</v>
      </c>
      <c r="Y235" s="60">
        <f t="shared" ca="1" si="54"/>
        <v>-3.084506006488319E-2</v>
      </c>
      <c r="Z235" s="60" t="str">
        <f t="shared" ca="1" si="55"/>
        <v/>
      </c>
      <c r="AA235" s="60">
        <f t="shared" ca="1" si="56"/>
        <v>4.921997363216879E-2</v>
      </c>
      <c r="AB235" s="60" t="str">
        <f t="shared" ca="1" si="57"/>
        <v/>
      </c>
      <c r="AC235" s="60">
        <f t="shared" ca="1" si="58"/>
        <v>-4.5455079994112579E-2</v>
      </c>
      <c r="AD235" s="60" t="str">
        <f t="shared" ca="1" si="59"/>
        <v/>
      </c>
      <c r="AE235" s="60">
        <f t="shared" ca="1" si="60"/>
        <v>-4.7099373696243285E-2</v>
      </c>
      <c r="AF235" s="60">
        <f t="shared" si="61"/>
        <v>-1.6693136630447802E-2</v>
      </c>
      <c r="AG235" s="61">
        <v>1.5800000000000002E-2</v>
      </c>
    </row>
    <row r="236" spans="1:33" ht="16" hidden="1" outlineLevel="1" x14ac:dyDescent="0.2">
      <c r="A236" s="74">
        <v>38078</v>
      </c>
      <c r="B236" s="62">
        <f ca="1">INDEX(OFFSET('Raw data BH'!$G$4,0,(COLUMN('Data BH'!B$4)-COLUMN('Data BH'!$B$4))*7,500,1),MATCH($A236,OFFSET('Raw data BH'!$B$4,0,(COLUMN('Data BH'!B$4)-COLUMN('Data BH'!$B$4))*7,500,1),0))</f>
        <v>0.39586199999999999</v>
      </c>
      <c r="C236" s="62">
        <f ca="1">INDEX(OFFSET('Raw data BH'!$G$4,0,(COLUMN('Data BH'!C$4)-COLUMN('Data BH'!$B$4))*7,500,1),MATCH($A236,OFFSET('Raw data BH'!$B$4,0,(COLUMN('Data BH'!C$4)-COLUMN('Data BH'!$B$4))*7,500,1),0))</f>
        <v>27.287617000000001</v>
      </c>
      <c r="D236" s="62">
        <f ca="1">INDEX(OFFSET('Raw data BH'!$G$4,0,(COLUMN('Data BH'!D$4)-COLUMN('Data BH'!$B$4))*7,500,1),MATCH($A236,OFFSET('Raw data BH'!$B$4,0,(COLUMN('Data BH'!D$4)-COLUMN('Data BH'!$B$4))*7,500,1),0))</f>
        <v>33.003535999999997</v>
      </c>
      <c r="E236" s="62">
        <f ca="1">INDEX(OFFSET('Raw data BH'!$G$4,0,(COLUMN('Data BH'!E$4)-COLUMN('Data BH'!$B$4))*7,500,1),MATCH($A236,OFFSET('Raw data BH'!$B$4,0,(COLUMN('Data BH'!E$4)-COLUMN('Data BH'!$B$4))*7,500,1),0))</f>
        <v>15.085584000000001</v>
      </c>
      <c r="F236" s="62" t="e">
        <f ca="1">INDEX(OFFSET('Raw data BH'!$G$4,0,(COLUMN('Data BH'!F$4)-COLUMN('Data BH'!$B$4))*7,500,1),MATCH($A236,OFFSET('Raw data BH'!$B$4,0,(COLUMN('Data BH'!F$4)-COLUMN('Data BH'!$B$4))*7,500,1),0))</f>
        <v>#N/A</v>
      </c>
      <c r="G236" s="62">
        <f ca="1">INDEX(OFFSET('Raw data BH'!$G$4,0,(COLUMN('Data BH'!G$4)-COLUMN('Data BH'!$B$4))*7,500,1),MATCH($A236,OFFSET('Raw data BH'!$B$4,0,(COLUMN('Data BH'!G$4)-COLUMN('Data BH'!$B$4))*7,500,1),0))</f>
        <v>26.486189</v>
      </c>
      <c r="H236" s="62">
        <f ca="1">INDEX(OFFSET('Raw data BH'!$G$4,0,(COLUMN('Data BH'!H$4)-COLUMN('Data BH'!$B$4))*7,500,1),MATCH($A236,OFFSET('Raw data BH'!$B$4,0,(COLUMN('Data BH'!H$4)-COLUMN('Data BH'!$B$4))*7,500,1),0))</f>
        <v>14.847519999999999</v>
      </c>
      <c r="I236" s="62">
        <f ca="1">INDEX(OFFSET('Raw data BH'!$G$4,0,(COLUMN('Data BH'!I$4)-COLUMN('Data BH'!$B$4))*7,500,1),MATCH($A236,OFFSET('Raw data BH'!$B$4,0,(COLUMN('Data BH'!I$4)-COLUMN('Data BH'!$B$4))*7,500,1),0))</f>
        <v>15.372903000000001</v>
      </c>
      <c r="J236" s="62" t="e">
        <f ca="1">INDEX(OFFSET('Raw data BH'!$G$4,0,(COLUMN('Data BH'!J$4)-COLUMN('Data BH'!$B$4))*7,500,1),MATCH($A236,OFFSET('Raw data BH'!$B$4,0,(COLUMN('Data BH'!J$4)-COLUMN('Data BH'!$B$4))*7,500,1),0))</f>
        <v>#N/A</v>
      </c>
      <c r="K236" s="62">
        <f ca="1">INDEX(OFFSET('Raw data BH'!$G$4,0,(COLUMN('Data BH'!K$4)-COLUMN('Data BH'!$B$4))*7,500,1),MATCH($A236,OFFSET('Raw data BH'!$B$4,0,(COLUMN('Data BH'!K$4)-COLUMN('Data BH'!$B$4))*7,500,1),0))</f>
        <v>17.033332999999999</v>
      </c>
      <c r="L236" s="62" t="e">
        <f ca="1">INDEX(OFFSET('Raw data BH'!$G$4,0,(COLUMN('Data BH'!L$4)-COLUMN('Data BH'!$B$4))*7,500,1),MATCH($A236,OFFSET('Raw data BH'!$B$4,0,(COLUMN('Data BH'!L$4)-COLUMN('Data BH'!$B$4))*7,500,1),0))</f>
        <v>#N/A</v>
      </c>
      <c r="M236" s="62">
        <f ca="1">INDEX(OFFSET('Raw data BH'!$G$4,0,(COLUMN('Data BH'!M$4)-COLUMN('Data BH'!$B$4))*7,500,1),MATCH($A236,OFFSET('Raw data BH'!$B$4,0,(COLUMN('Data BH'!M$4)-COLUMN('Data BH'!$B$4))*7,500,1),0))</f>
        <v>21.099851999999998</v>
      </c>
      <c r="N236" s="62" t="e">
        <f ca="1">INDEX(OFFSET('Raw data BH'!$G$4,0,(COLUMN('Data BH'!N$4)-COLUMN('Data BH'!$B$4))*7,500,1),MATCH($A236,OFFSET('Raw data BH'!$B$4,0,(COLUMN('Data BH'!N$4)-COLUMN('Data BH'!$B$4))*7,500,1),0))</f>
        <v>#N/A</v>
      </c>
      <c r="O236" s="62">
        <f ca="1">INDEX(OFFSET('Raw data BH'!$G$4,0,(COLUMN('Data BH'!O$4)-COLUMN('Data BH'!$B$4))*7,500,1),MATCH($A236,OFFSET('Raw data BH'!$B$4,0,(COLUMN('Data BH'!O$4)-COLUMN('Data BH'!$B$4))*7,500,1),0))</f>
        <v>13.764739000000001</v>
      </c>
      <c r="P236" s="62">
        <v>78.879219000000006</v>
      </c>
      <c r="R236" s="60">
        <f t="shared" ca="1" si="47"/>
        <v>-4.6598106982009169E-2</v>
      </c>
      <c r="S236" s="60">
        <f t="shared" ca="1" si="48"/>
        <v>3.6817629442391642E-3</v>
      </c>
      <c r="T236" s="60">
        <f t="shared" ca="1" si="49"/>
        <v>-5.4108077209184091E-2</v>
      </c>
      <c r="U236" s="60">
        <f t="shared" ca="1" si="50"/>
        <v>1.0429627958607357E-2</v>
      </c>
      <c r="V236" s="60" t="str">
        <f t="shared" ca="1" si="51"/>
        <v/>
      </c>
      <c r="W236" s="60">
        <f t="shared" ca="1" si="52"/>
        <v>-8.8841860079982293E-2</v>
      </c>
      <c r="X236" s="60">
        <f t="shared" ca="1" si="53"/>
        <v>3.284063591315789E-2</v>
      </c>
      <c r="Y236" s="60">
        <f t="shared" ca="1" si="54"/>
        <v>-6.4560119596862031E-2</v>
      </c>
      <c r="Z236" s="60" t="str">
        <f t="shared" ca="1" si="55"/>
        <v/>
      </c>
      <c r="AA236" s="60">
        <f t="shared" ca="1" si="56"/>
        <v>7.0157024708753291E-2</v>
      </c>
      <c r="AB236" s="60" t="str">
        <f t="shared" ca="1" si="57"/>
        <v/>
      </c>
      <c r="AC236" s="60">
        <f t="shared" ca="1" si="58"/>
        <v>-7.4920074287508132E-2</v>
      </c>
      <c r="AD236" s="60" t="str">
        <f t="shared" ca="1" si="59"/>
        <v/>
      </c>
      <c r="AE236" s="60">
        <f t="shared" ca="1" si="60"/>
        <v>-2.2905405582868688E-2</v>
      </c>
      <c r="AF236" s="60">
        <f t="shared" si="61"/>
        <v>-1.5481875532087019E-2</v>
      </c>
      <c r="AG236" s="61">
        <v>2.07E-2</v>
      </c>
    </row>
    <row r="237" spans="1:33" ht="16" hidden="1" outlineLevel="1" x14ac:dyDescent="0.2">
      <c r="A237" s="74">
        <v>38108</v>
      </c>
      <c r="B237" s="62">
        <f ca="1">INDEX(OFFSET('Raw data BH'!$G$4,0,(COLUMN('Data BH'!B$4)-COLUMN('Data BH'!$B$4))*7,500,1),MATCH($A237,OFFSET('Raw data BH'!$B$4,0,(COLUMN('Data BH'!B$4)-COLUMN('Data BH'!$B$4))*7,500,1),0))</f>
        <v>0.43087199999999998</v>
      </c>
      <c r="C237" s="62">
        <f ca="1">INDEX(OFFSET('Raw data BH'!$G$4,0,(COLUMN('Data BH'!C$4)-COLUMN('Data BH'!$B$4))*7,500,1),MATCH($A237,OFFSET('Raw data BH'!$B$4,0,(COLUMN('Data BH'!C$4)-COLUMN('Data BH'!$B$4))*7,500,1),0))</f>
        <v>28.182634</v>
      </c>
      <c r="D237" s="62">
        <f ca="1">INDEX(OFFSET('Raw data BH'!$G$4,0,(COLUMN('Data BH'!D$4)-COLUMN('Data BH'!$B$4))*7,500,1),MATCH($A237,OFFSET('Raw data BH'!$B$4,0,(COLUMN('Data BH'!D$4)-COLUMN('Data BH'!$B$4))*7,500,1),0))</f>
        <v>34.183413999999999</v>
      </c>
      <c r="E237" s="62">
        <f ca="1">INDEX(OFFSET('Raw data BH'!$G$4,0,(COLUMN('Data BH'!E$4)-COLUMN('Data BH'!$B$4))*7,500,1),MATCH($A237,OFFSET('Raw data BH'!$B$4,0,(COLUMN('Data BH'!E$4)-COLUMN('Data BH'!$B$4))*7,500,1),0))</f>
        <v>15.318270999999999</v>
      </c>
      <c r="F237" s="62" t="e">
        <f ca="1">INDEX(OFFSET('Raw data BH'!$G$4,0,(COLUMN('Data BH'!F$4)-COLUMN('Data BH'!$B$4))*7,500,1),MATCH($A237,OFFSET('Raw data BH'!$B$4,0,(COLUMN('Data BH'!F$4)-COLUMN('Data BH'!$B$4))*7,500,1),0))</f>
        <v>#N/A</v>
      </c>
      <c r="G237" s="62">
        <f ca="1">INDEX(OFFSET('Raw data BH'!$G$4,0,(COLUMN('Data BH'!G$4)-COLUMN('Data BH'!$B$4))*7,500,1),MATCH($A237,OFFSET('Raw data BH'!$B$4,0,(COLUMN('Data BH'!G$4)-COLUMN('Data BH'!$B$4))*7,500,1),0))</f>
        <v>26.847501999999999</v>
      </c>
      <c r="H237" s="62">
        <f ca="1">INDEX(OFFSET('Raw data BH'!$G$4,0,(COLUMN('Data BH'!H$4)-COLUMN('Data BH'!$B$4))*7,500,1),MATCH($A237,OFFSET('Raw data BH'!$B$4,0,(COLUMN('Data BH'!H$4)-COLUMN('Data BH'!$B$4))*7,500,1),0))</f>
        <v>13.744883</v>
      </c>
      <c r="I237" s="62">
        <f ca="1">INDEX(OFFSET('Raw data BH'!$G$4,0,(COLUMN('Data BH'!I$4)-COLUMN('Data BH'!$B$4))*7,500,1),MATCH($A237,OFFSET('Raw data BH'!$B$4,0,(COLUMN('Data BH'!I$4)-COLUMN('Data BH'!$B$4))*7,500,1),0))</f>
        <v>16.847840999999999</v>
      </c>
      <c r="J237" s="62" t="e">
        <f ca="1">INDEX(OFFSET('Raw data BH'!$G$4,0,(COLUMN('Data BH'!J$4)-COLUMN('Data BH'!$B$4))*7,500,1),MATCH($A237,OFFSET('Raw data BH'!$B$4,0,(COLUMN('Data BH'!J$4)-COLUMN('Data BH'!$B$4))*7,500,1),0))</f>
        <v>#N/A</v>
      </c>
      <c r="K237" s="62">
        <f ca="1">INDEX(OFFSET('Raw data BH'!$G$4,0,(COLUMN('Data BH'!K$4)-COLUMN('Data BH'!$B$4))*7,500,1),MATCH($A237,OFFSET('Raw data BH'!$B$4,0,(COLUMN('Data BH'!K$4)-COLUMN('Data BH'!$B$4))*7,500,1),0))</f>
        <v>15.473333</v>
      </c>
      <c r="L237" s="62" t="e">
        <f ca="1">INDEX(OFFSET('Raw data BH'!$G$4,0,(COLUMN('Data BH'!L$4)-COLUMN('Data BH'!$B$4))*7,500,1),MATCH($A237,OFFSET('Raw data BH'!$B$4,0,(COLUMN('Data BH'!L$4)-COLUMN('Data BH'!$B$4))*7,500,1),0))</f>
        <v>#N/A</v>
      </c>
      <c r="M237" s="62">
        <f ca="1">INDEX(OFFSET('Raw data BH'!$G$4,0,(COLUMN('Data BH'!M$4)-COLUMN('Data BH'!$B$4))*7,500,1),MATCH($A237,OFFSET('Raw data BH'!$B$4,0,(COLUMN('Data BH'!M$4)-COLUMN('Data BH'!$B$4))*7,500,1),0))</f>
        <v>21.921116000000001</v>
      </c>
      <c r="N237" s="62" t="e">
        <f ca="1">INDEX(OFFSET('Raw data BH'!$G$4,0,(COLUMN('Data BH'!N$4)-COLUMN('Data BH'!$B$4))*7,500,1),MATCH($A237,OFFSET('Raw data BH'!$B$4,0,(COLUMN('Data BH'!N$4)-COLUMN('Data BH'!$B$4))*7,500,1),0))</f>
        <v>#N/A</v>
      </c>
      <c r="O237" s="62">
        <f ca="1">INDEX(OFFSET('Raw data BH'!$G$4,0,(COLUMN('Data BH'!O$4)-COLUMN('Data BH'!$B$4))*7,500,1),MATCH($A237,OFFSET('Raw data BH'!$B$4,0,(COLUMN('Data BH'!O$4)-COLUMN('Data BH'!$B$4))*7,500,1),0))</f>
        <v>15.403601</v>
      </c>
      <c r="P237" s="62">
        <v>80.229904000000005</v>
      </c>
      <c r="R237" s="60">
        <f t="shared" ca="1" si="47"/>
        <v>8.8439910878033157E-2</v>
      </c>
      <c r="S237" s="60">
        <f t="shared" ca="1" si="48"/>
        <v>3.2799382958211387E-2</v>
      </c>
      <c r="T237" s="60">
        <f t="shared" ca="1" si="49"/>
        <v>3.5750048116056421E-2</v>
      </c>
      <c r="U237" s="60">
        <f t="shared" ca="1" si="50"/>
        <v>1.5424460862768052E-2</v>
      </c>
      <c r="V237" s="60" t="str">
        <f t="shared" ca="1" si="51"/>
        <v/>
      </c>
      <c r="W237" s="60">
        <f t="shared" ca="1" si="52"/>
        <v>1.3641562400691143E-2</v>
      </c>
      <c r="X237" s="60">
        <f t="shared" ca="1" si="53"/>
        <v>-7.4264052178410922E-2</v>
      </c>
      <c r="Y237" s="60">
        <f t="shared" ca="1" si="54"/>
        <v>9.5944012656555389E-2</v>
      </c>
      <c r="Z237" s="60" t="str">
        <f t="shared" ca="1" si="55"/>
        <v/>
      </c>
      <c r="AA237" s="60">
        <f t="shared" ca="1" si="56"/>
        <v>-9.1585128993838083E-2</v>
      </c>
      <c r="AB237" s="60" t="str">
        <f t="shared" ca="1" si="57"/>
        <v/>
      </c>
      <c r="AC237" s="60">
        <f t="shared" ca="1" si="58"/>
        <v>3.892273746754249E-2</v>
      </c>
      <c r="AD237" s="60" t="str">
        <f t="shared" ca="1" si="59"/>
        <v/>
      </c>
      <c r="AE237" s="60">
        <f t="shared" ca="1" si="60"/>
        <v>0.11906233746967509</v>
      </c>
      <c r="AF237" s="60">
        <f t="shared" si="61"/>
        <v>1.7123458080891885E-2</v>
      </c>
      <c r="AG237" s="61">
        <v>2.53E-2</v>
      </c>
    </row>
    <row r="238" spans="1:33" ht="16" hidden="1" outlineLevel="1" x14ac:dyDescent="0.2">
      <c r="A238" s="74">
        <v>38139</v>
      </c>
      <c r="B238" s="62">
        <f ca="1">INDEX(OFFSET('Raw data BH'!$G$4,0,(COLUMN('Data BH'!B$4)-COLUMN('Data BH'!$B$4))*7,500,1),MATCH($A238,OFFSET('Raw data BH'!$B$4,0,(COLUMN('Data BH'!B$4)-COLUMN('Data BH'!$B$4))*7,500,1),0))</f>
        <v>0.49966500000000003</v>
      </c>
      <c r="C238" s="62">
        <f ca="1">INDEX(OFFSET('Raw data BH'!$G$4,0,(COLUMN('Data BH'!C$4)-COLUMN('Data BH'!$B$4))*7,500,1),MATCH($A238,OFFSET('Raw data BH'!$B$4,0,(COLUMN('Data BH'!C$4)-COLUMN('Data BH'!$B$4))*7,500,1),0))</f>
        <v>28.687752</v>
      </c>
      <c r="D238" s="62">
        <f ca="1">INDEX(OFFSET('Raw data BH'!$G$4,0,(COLUMN('Data BH'!D$4)-COLUMN('Data BH'!$B$4))*7,500,1),MATCH($A238,OFFSET('Raw data BH'!$B$4,0,(COLUMN('Data BH'!D$4)-COLUMN('Data BH'!$B$4))*7,500,1),0))</f>
        <v>34.641894999999998</v>
      </c>
      <c r="E238" s="62">
        <f ca="1">INDEX(OFFSET('Raw data BH'!$G$4,0,(COLUMN('Data BH'!E$4)-COLUMN('Data BH'!$B$4))*7,500,1),MATCH($A238,OFFSET('Raw data BH'!$B$4,0,(COLUMN('Data BH'!E$4)-COLUMN('Data BH'!$B$4))*7,500,1),0))</f>
        <v>15.058737000000001</v>
      </c>
      <c r="F238" s="62" t="e">
        <f ca="1">INDEX(OFFSET('Raw data BH'!$G$4,0,(COLUMN('Data BH'!F$4)-COLUMN('Data BH'!$B$4))*7,500,1),MATCH($A238,OFFSET('Raw data BH'!$B$4,0,(COLUMN('Data BH'!F$4)-COLUMN('Data BH'!$B$4))*7,500,1),0))</f>
        <v>#N/A</v>
      </c>
      <c r="G238" s="62">
        <f ca="1">INDEX(OFFSET('Raw data BH'!$G$4,0,(COLUMN('Data BH'!G$4)-COLUMN('Data BH'!$B$4))*7,500,1),MATCH($A238,OFFSET('Raw data BH'!$B$4,0,(COLUMN('Data BH'!G$4)-COLUMN('Data BH'!$B$4))*7,500,1),0))</f>
        <v>26.579129999999999</v>
      </c>
      <c r="H238" s="62">
        <f ca="1">INDEX(OFFSET('Raw data BH'!$G$4,0,(COLUMN('Data BH'!H$4)-COLUMN('Data BH'!$B$4))*7,500,1),MATCH($A238,OFFSET('Raw data BH'!$B$4,0,(COLUMN('Data BH'!H$4)-COLUMN('Data BH'!$B$4))*7,500,1),0))</f>
        <v>14.384822</v>
      </c>
      <c r="I238" s="62">
        <f ca="1">INDEX(OFFSET('Raw data BH'!$G$4,0,(COLUMN('Data BH'!I$4)-COLUMN('Data BH'!$B$4))*7,500,1),MATCH($A238,OFFSET('Raw data BH'!$B$4,0,(COLUMN('Data BH'!I$4)-COLUMN('Data BH'!$B$4))*7,500,1),0))</f>
        <v>16.524075</v>
      </c>
      <c r="J238" s="62" t="e">
        <f ca="1">INDEX(OFFSET('Raw data BH'!$G$4,0,(COLUMN('Data BH'!J$4)-COLUMN('Data BH'!$B$4))*7,500,1),MATCH($A238,OFFSET('Raw data BH'!$B$4,0,(COLUMN('Data BH'!J$4)-COLUMN('Data BH'!$B$4))*7,500,1),0))</f>
        <v>#N/A</v>
      </c>
      <c r="K238" s="62">
        <f ca="1">INDEX(OFFSET('Raw data BH'!$G$4,0,(COLUMN('Data BH'!K$4)-COLUMN('Data BH'!$B$4))*7,500,1),MATCH($A238,OFFSET('Raw data BH'!$B$4,0,(COLUMN('Data BH'!K$4)-COLUMN('Data BH'!$B$4))*7,500,1),0))</f>
        <v>15.414999999999999</v>
      </c>
      <c r="L238" s="62" t="e">
        <f ca="1">INDEX(OFFSET('Raw data BH'!$G$4,0,(COLUMN('Data BH'!L$4)-COLUMN('Data BH'!$B$4))*7,500,1),MATCH($A238,OFFSET('Raw data BH'!$B$4,0,(COLUMN('Data BH'!L$4)-COLUMN('Data BH'!$B$4))*7,500,1),0))</f>
        <v>#N/A</v>
      </c>
      <c r="M238" s="62">
        <f ca="1">INDEX(OFFSET('Raw data BH'!$G$4,0,(COLUMN('Data BH'!M$4)-COLUMN('Data BH'!$B$4))*7,500,1),MATCH($A238,OFFSET('Raw data BH'!$B$4,0,(COLUMN('Data BH'!M$4)-COLUMN('Data BH'!$B$4))*7,500,1),0))</f>
        <v>21.491008999999998</v>
      </c>
      <c r="N238" s="62" t="e">
        <f ca="1">INDEX(OFFSET('Raw data BH'!$G$4,0,(COLUMN('Data BH'!N$4)-COLUMN('Data BH'!$B$4))*7,500,1),MATCH($A238,OFFSET('Raw data BH'!$B$4,0,(COLUMN('Data BH'!N$4)-COLUMN('Data BH'!$B$4))*7,500,1),0))</f>
        <v>#N/A</v>
      </c>
      <c r="O238" s="62">
        <f ca="1">INDEX(OFFSET('Raw data BH'!$G$4,0,(COLUMN('Data BH'!O$4)-COLUMN('Data BH'!$B$4))*7,500,1),MATCH($A238,OFFSET('Raw data BH'!$B$4,0,(COLUMN('Data BH'!O$4)-COLUMN('Data BH'!$B$4))*7,500,1),0))</f>
        <v>16.898105999999999</v>
      </c>
      <c r="P238" s="62">
        <v>81.417045999999999</v>
      </c>
      <c r="R238" s="60">
        <f t="shared" ca="1" si="47"/>
        <v>0.15965994541302297</v>
      </c>
      <c r="S238" s="60">
        <f t="shared" ca="1" si="48"/>
        <v>1.7923023092873525E-2</v>
      </c>
      <c r="T238" s="60">
        <f t="shared" ca="1" si="49"/>
        <v>1.3412381805983475E-2</v>
      </c>
      <c r="U238" s="60">
        <f t="shared" ca="1" si="50"/>
        <v>-1.6942773763435781E-2</v>
      </c>
      <c r="V238" s="60" t="str">
        <f t="shared" ca="1" si="51"/>
        <v/>
      </c>
      <c r="W238" s="60">
        <f t="shared" ca="1" si="52"/>
        <v>-9.9961627714936219E-3</v>
      </c>
      <c r="X238" s="60">
        <f t="shared" ca="1" si="53"/>
        <v>4.6558344658153894E-2</v>
      </c>
      <c r="Y238" s="60">
        <f t="shared" ca="1" si="54"/>
        <v>-1.9217061699478233E-2</v>
      </c>
      <c r="Z238" s="60" t="str">
        <f t="shared" ca="1" si="55"/>
        <v/>
      </c>
      <c r="AA238" s="60">
        <f t="shared" ca="1" si="56"/>
        <v>-3.7699052944831779E-3</v>
      </c>
      <c r="AB238" s="60" t="str">
        <f t="shared" ca="1" si="57"/>
        <v/>
      </c>
      <c r="AC238" s="60">
        <f t="shared" ca="1" si="58"/>
        <v>-1.9620670772418802E-2</v>
      </c>
      <c r="AD238" s="60" t="str">
        <f t="shared" ca="1" si="59"/>
        <v/>
      </c>
      <c r="AE238" s="60">
        <f t="shared" ca="1" si="60"/>
        <v>9.7023092197726868E-2</v>
      </c>
      <c r="AF238" s="60">
        <f t="shared" si="61"/>
        <v>1.4796752093832577E-2</v>
      </c>
      <c r="AG238" s="61">
        <v>2.76E-2</v>
      </c>
    </row>
    <row r="239" spans="1:33" ht="16" hidden="1" outlineLevel="1" x14ac:dyDescent="0.2">
      <c r="A239" s="74">
        <v>38169</v>
      </c>
      <c r="B239" s="62">
        <f ca="1">INDEX(OFFSET('Raw data BH'!$G$4,0,(COLUMN('Data BH'!B$4)-COLUMN('Data BH'!$B$4))*7,500,1),MATCH($A239,OFFSET('Raw data BH'!$B$4,0,(COLUMN('Data BH'!B$4)-COLUMN('Data BH'!$B$4))*7,500,1),0))</f>
        <v>0.49659399999999998</v>
      </c>
      <c r="C239" s="62">
        <f ca="1">INDEX(OFFSET('Raw data BH'!$G$4,0,(COLUMN('Data BH'!C$4)-COLUMN('Data BH'!$B$4))*7,500,1),MATCH($A239,OFFSET('Raw data BH'!$B$4,0,(COLUMN('Data BH'!C$4)-COLUMN('Data BH'!$B$4))*7,500,1),0))</f>
        <v>29.100338000000001</v>
      </c>
      <c r="D239" s="62">
        <f ca="1">INDEX(OFFSET('Raw data BH'!$G$4,0,(COLUMN('Data BH'!D$4)-COLUMN('Data BH'!$B$4))*7,500,1),MATCH($A239,OFFSET('Raw data BH'!$B$4,0,(COLUMN('Data BH'!D$4)-COLUMN('Data BH'!$B$4))*7,500,1),0))</f>
        <v>33.946235999999999</v>
      </c>
      <c r="E239" s="62">
        <f ca="1">INDEX(OFFSET('Raw data BH'!$G$4,0,(COLUMN('Data BH'!E$4)-COLUMN('Data BH'!$B$4))*7,500,1),MATCH($A239,OFFSET('Raw data BH'!$B$4,0,(COLUMN('Data BH'!E$4)-COLUMN('Data BH'!$B$4))*7,500,1),0))</f>
        <v>13.147586</v>
      </c>
      <c r="F239" s="62" t="e">
        <f ca="1">INDEX(OFFSET('Raw data BH'!$G$4,0,(COLUMN('Data BH'!F$4)-COLUMN('Data BH'!$B$4))*7,500,1),MATCH($A239,OFFSET('Raw data BH'!$B$4,0,(COLUMN('Data BH'!F$4)-COLUMN('Data BH'!$B$4))*7,500,1),0))</f>
        <v>#N/A</v>
      </c>
      <c r="G239" s="62">
        <f ca="1">INDEX(OFFSET('Raw data BH'!$G$4,0,(COLUMN('Data BH'!G$4)-COLUMN('Data BH'!$B$4))*7,500,1),MATCH($A239,OFFSET('Raw data BH'!$B$4,0,(COLUMN('Data BH'!G$4)-COLUMN('Data BH'!$B$4))*7,500,1),0))</f>
        <v>27.993185</v>
      </c>
      <c r="H239" s="62">
        <f ca="1">INDEX(OFFSET('Raw data BH'!$G$4,0,(COLUMN('Data BH'!H$4)-COLUMN('Data BH'!$B$4))*7,500,1),MATCH($A239,OFFSET('Raw data BH'!$B$4,0,(COLUMN('Data BH'!H$4)-COLUMN('Data BH'!$B$4))*7,500,1),0))</f>
        <v>15.318904</v>
      </c>
      <c r="I239" s="62">
        <f ca="1">INDEX(OFFSET('Raw data BH'!$G$4,0,(COLUMN('Data BH'!I$4)-COLUMN('Data BH'!$B$4))*7,500,1),MATCH($A239,OFFSET('Raw data BH'!$B$4,0,(COLUMN('Data BH'!I$4)-COLUMN('Data BH'!$B$4))*7,500,1),0))</f>
        <v>17.115563999999999</v>
      </c>
      <c r="J239" s="62" t="e">
        <f ca="1">INDEX(OFFSET('Raw data BH'!$G$4,0,(COLUMN('Data BH'!J$4)-COLUMN('Data BH'!$B$4))*7,500,1),MATCH($A239,OFFSET('Raw data BH'!$B$4,0,(COLUMN('Data BH'!J$4)-COLUMN('Data BH'!$B$4))*7,500,1),0))</f>
        <v>#N/A</v>
      </c>
      <c r="K239" s="62">
        <f ca="1">INDEX(OFFSET('Raw data BH'!$G$4,0,(COLUMN('Data BH'!K$4)-COLUMN('Data BH'!$B$4))*7,500,1),MATCH($A239,OFFSET('Raw data BH'!$B$4,0,(COLUMN('Data BH'!K$4)-COLUMN('Data BH'!$B$4))*7,500,1),0))</f>
        <v>15.185</v>
      </c>
      <c r="L239" s="62" t="e">
        <f ca="1">INDEX(OFFSET('Raw data BH'!$G$4,0,(COLUMN('Data BH'!L$4)-COLUMN('Data BH'!$B$4))*7,500,1),MATCH($A239,OFFSET('Raw data BH'!$B$4,0,(COLUMN('Data BH'!L$4)-COLUMN('Data BH'!$B$4))*7,500,1),0))</f>
        <v>#N/A</v>
      </c>
      <c r="M239" s="62">
        <f ca="1">INDEX(OFFSET('Raw data BH'!$G$4,0,(COLUMN('Data BH'!M$4)-COLUMN('Data BH'!$B$4))*7,500,1),MATCH($A239,OFFSET('Raw data BH'!$B$4,0,(COLUMN('Data BH'!M$4)-COLUMN('Data BH'!$B$4))*7,500,1),0))</f>
        <v>20.944246</v>
      </c>
      <c r="N239" s="62" t="e">
        <f ca="1">INDEX(OFFSET('Raw data BH'!$G$4,0,(COLUMN('Data BH'!N$4)-COLUMN('Data BH'!$B$4))*7,500,1),MATCH($A239,OFFSET('Raw data BH'!$B$4,0,(COLUMN('Data BH'!N$4)-COLUMN('Data BH'!$B$4))*7,500,1),0))</f>
        <v>#N/A</v>
      </c>
      <c r="O239" s="62">
        <f ca="1">INDEX(OFFSET('Raw data BH'!$G$4,0,(COLUMN('Data BH'!O$4)-COLUMN('Data BH'!$B$4))*7,500,1),MATCH($A239,OFFSET('Raw data BH'!$B$4,0,(COLUMN('Data BH'!O$4)-COLUMN('Data BH'!$B$4))*7,500,1),0))</f>
        <v>14.868636</v>
      </c>
      <c r="P239" s="62">
        <v>79.081519999999998</v>
      </c>
      <c r="R239" s="60">
        <f t="shared" ca="1" si="47"/>
        <v>-6.1461178989924425E-3</v>
      </c>
      <c r="S239" s="60">
        <f t="shared" ca="1" si="48"/>
        <v>1.4381956453053624E-2</v>
      </c>
      <c r="T239" s="60">
        <f t="shared" ca="1" si="49"/>
        <v>-2.0081436076173076E-2</v>
      </c>
      <c r="U239" s="60">
        <f t="shared" ca="1" si="50"/>
        <v>-0.1269131003483227</v>
      </c>
      <c r="V239" s="60" t="str">
        <f t="shared" ca="1" si="51"/>
        <v/>
      </c>
      <c r="W239" s="60">
        <f t="shared" ca="1" si="52"/>
        <v>5.3201703742748574E-2</v>
      </c>
      <c r="X239" s="60">
        <f t="shared" ca="1" si="53"/>
        <v>6.4935249111876425E-2</v>
      </c>
      <c r="Y239" s="60">
        <f t="shared" ca="1" si="54"/>
        <v>3.5795589163084784E-2</v>
      </c>
      <c r="Z239" s="60" t="str">
        <f t="shared" ca="1" si="55"/>
        <v/>
      </c>
      <c r="AA239" s="60">
        <f t="shared" ca="1" si="56"/>
        <v>-1.4920531949399796E-2</v>
      </c>
      <c r="AB239" s="60" t="str">
        <f t="shared" ca="1" si="57"/>
        <v/>
      </c>
      <c r="AC239" s="60">
        <f t="shared" ca="1" si="58"/>
        <v>-2.5441476479768799E-2</v>
      </c>
      <c r="AD239" s="60" t="str">
        <f t="shared" ca="1" si="59"/>
        <v/>
      </c>
      <c r="AE239" s="60">
        <f t="shared" ca="1" si="60"/>
        <v>-0.12010044202586956</v>
      </c>
      <c r="AF239" s="60">
        <f t="shared" si="61"/>
        <v>-2.8685958466240669E-2</v>
      </c>
      <c r="AG239" s="61">
        <v>2.64E-2</v>
      </c>
    </row>
    <row r="240" spans="1:33" ht="16" hidden="1" outlineLevel="1" x14ac:dyDescent="0.2">
      <c r="A240" s="74">
        <v>38200</v>
      </c>
      <c r="B240" s="62">
        <f ca="1">INDEX(OFFSET('Raw data BH'!$G$4,0,(COLUMN('Data BH'!B$4)-COLUMN('Data BH'!$B$4))*7,500,1),MATCH($A240,OFFSET('Raw data BH'!$B$4,0,(COLUMN('Data BH'!B$4)-COLUMN('Data BH'!$B$4))*7,500,1),0))</f>
        <v>0.52960799999999997</v>
      </c>
      <c r="C240" s="62">
        <f ca="1">INDEX(OFFSET('Raw data BH'!$G$4,0,(COLUMN('Data BH'!C$4)-COLUMN('Data BH'!$B$4))*7,500,1),MATCH($A240,OFFSET('Raw data BH'!$B$4,0,(COLUMN('Data BH'!C$4)-COLUMN('Data BH'!$B$4))*7,500,1),0))</f>
        <v>30.794794</v>
      </c>
      <c r="D240" s="62">
        <f ca="1">INDEX(OFFSET('Raw data BH'!$G$4,0,(COLUMN('Data BH'!D$4)-COLUMN('Data BH'!$B$4))*7,500,1),MATCH($A240,OFFSET('Raw data BH'!$B$4,0,(COLUMN('Data BH'!D$4)-COLUMN('Data BH'!$B$4))*7,500,1),0))</f>
        <v>33.790852000000001</v>
      </c>
      <c r="E240" s="62">
        <f ca="1">INDEX(OFFSET('Raw data BH'!$G$4,0,(COLUMN('Data BH'!E$4)-COLUMN('Data BH'!$B$4))*7,500,1),MATCH($A240,OFFSET('Raw data BH'!$B$4,0,(COLUMN('Data BH'!E$4)-COLUMN('Data BH'!$B$4))*7,500,1),0))</f>
        <v>13.402381</v>
      </c>
      <c r="F240" s="62" t="e">
        <f ca="1">INDEX(OFFSET('Raw data BH'!$G$4,0,(COLUMN('Data BH'!F$4)-COLUMN('Data BH'!$B$4))*7,500,1),MATCH($A240,OFFSET('Raw data BH'!$B$4,0,(COLUMN('Data BH'!F$4)-COLUMN('Data BH'!$B$4))*7,500,1),0))</f>
        <v>#N/A</v>
      </c>
      <c r="G240" s="62">
        <f ca="1">INDEX(OFFSET('Raw data BH'!$G$4,0,(COLUMN('Data BH'!G$4)-COLUMN('Data BH'!$B$4))*7,500,1),MATCH($A240,OFFSET('Raw data BH'!$B$4,0,(COLUMN('Data BH'!G$4)-COLUMN('Data BH'!$B$4))*7,500,1),0))</f>
        <v>28.182264</v>
      </c>
      <c r="H240" s="62">
        <f ca="1">INDEX(OFFSET('Raw data BH'!$G$4,0,(COLUMN('Data BH'!H$4)-COLUMN('Data BH'!$B$4))*7,500,1),MATCH($A240,OFFSET('Raw data BH'!$B$4,0,(COLUMN('Data BH'!H$4)-COLUMN('Data BH'!$B$4))*7,500,1),0))</f>
        <v>15.769473</v>
      </c>
      <c r="I240" s="62">
        <f ca="1">INDEX(OFFSET('Raw data BH'!$G$4,0,(COLUMN('Data BH'!I$4)-COLUMN('Data BH'!$B$4))*7,500,1),MATCH($A240,OFFSET('Raw data BH'!$B$4,0,(COLUMN('Data BH'!I$4)-COLUMN('Data BH'!$B$4))*7,500,1),0))</f>
        <v>17.841311000000001</v>
      </c>
      <c r="J240" s="62" t="e">
        <f ca="1">INDEX(OFFSET('Raw data BH'!$G$4,0,(COLUMN('Data BH'!J$4)-COLUMN('Data BH'!$B$4))*7,500,1),MATCH($A240,OFFSET('Raw data BH'!$B$4,0,(COLUMN('Data BH'!J$4)-COLUMN('Data BH'!$B$4))*7,500,1),0))</f>
        <v>#N/A</v>
      </c>
      <c r="K240" s="62">
        <f ca="1">INDEX(OFFSET('Raw data BH'!$G$4,0,(COLUMN('Data BH'!K$4)-COLUMN('Data BH'!$B$4))*7,500,1),MATCH($A240,OFFSET('Raw data BH'!$B$4,0,(COLUMN('Data BH'!K$4)-COLUMN('Data BH'!$B$4))*7,500,1),0))</f>
        <v>15.154999999999999</v>
      </c>
      <c r="L240" s="62" t="e">
        <f ca="1">INDEX(OFFSET('Raw data BH'!$G$4,0,(COLUMN('Data BH'!L$4)-COLUMN('Data BH'!$B$4))*7,500,1),MATCH($A240,OFFSET('Raw data BH'!$B$4,0,(COLUMN('Data BH'!L$4)-COLUMN('Data BH'!$B$4))*7,500,1),0))</f>
        <v>#N/A</v>
      </c>
      <c r="M240" s="62">
        <f ca="1">INDEX(OFFSET('Raw data BH'!$G$4,0,(COLUMN('Data BH'!M$4)-COLUMN('Data BH'!$B$4))*7,500,1),MATCH($A240,OFFSET('Raw data BH'!$B$4,0,(COLUMN('Data BH'!M$4)-COLUMN('Data BH'!$B$4))*7,500,1),0))</f>
        <v>21.876201999999999</v>
      </c>
      <c r="N240" s="62" t="e">
        <f ca="1">INDEX(OFFSET('Raw data BH'!$G$4,0,(COLUMN('Data BH'!N$4)-COLUMN('Data BH'!$B$4))*7,500,1),MATCH($A240,OFFSET('Raw data BH'!$B$4,0,(COLUMN('Data BH'!N$4)-COLUMN('Data BH'!$B$4))*7,500,1),0))</f>
        <v>#N/A</v>
      </c>
      <c r="O240" s="62">
        <f ca="1">INDEX(OFFSET('Raw data BH'!$G$4,0,(COLUMN('Data BH'!O$4)-COLUMN('Data BH'!$B$4))*7,500,1),MATCH($A240,OFFSET('Raw data BH'!$B$4,0,(COLUMN('Data BH'!O$4)-COLUMN('Data BH'!$B$4))*7,500,1),0))</f>
        <v>14.741263</v>
      </c>
      <c r="P240" s="62">
        <v>79.274208000000002</v>
      </c>
      <c r="R240" s="60">
        <f t="shared" ca="1" si="47"/>
        <v>6.648086767057193E-2</v>
      </c>
      <c r="S240" s="60">
        <f t="shared" ca="1" si="48"/>
        <v>5.8228052196507063E-2</v>
      </c>
      <c r="T240" s="60">
        <f t="shared" ca="1" si="49"/>
        <v>-4.5773557928483477E-3</v>
      </c>
      <c r="U240" s="60">
        <f t="shared" ca="1" si="50"/>
        <v>1.9379603221458375E-2</v>
      </c>
      <c r="V240" s="60" t="str">
        <f t="shared" ca="1" si="51"/>
        <v/>
      </c>
      <c r="W240" s="60">
        <f t="shared" ca="1" si="52"/>
        <v>6.7544654172078111E-3</v>
      </c>
      <c r="X240" s="60">
        <f t="shared" ca="1" si="53"/>
        <v>2.941261333056211E-2</v>
      </c>
      <c r="Y240" s="60">
        <f t="shared" ca="1" si="54"/>
        <v>4.2402751086671797E-2</v>
      </c>
      <c r="Z240" s="60" t="str">
        <f t="shared" ca="1" si="55"/>
        <v/>
      </c>
      <c r="AA240" s="60">
        <f t="shared" ca="1" si="56"/>
        <v>-1.9756338491933034E-3</v>
      </c>
      <c r="AB240" s="60" t="str">
        <f t="shared" ca="1" si="57"/>
        <v/>
      </c>
      <c r="AC240" s="60">
        <f t="shared" ca="1" si="58"/>
        <v>4.4496994544468205E-2</v>
      </c>
      <c r="AD240" s="60" t="str">
        <f t="shared" ca="1" si="59"/>
        <v/>
      </c>
      <c r="AE240" s="60">
        <f t="shared" ca="1" si="60"/>
        <v>-8.5665558024287103E-3</v>
      </c>
      <c r="AF240" s="60">
        <f t="shared" si="61"/>
        <v>2.4365743096490533E-3</v>
      </c>
      <c r="AG240" s="61">
        <v>2.5099999999999997E-2</v>
      </c>
    </row>
    <row r="241" spans="1:33" ht="16" hidden="1" outlineLevel="1" x14ac:dyDescent="0.2">
      <c r="A241" s="74">
        <v>38231</v>
      </c>
      <c r="B241" s="62">
        <f ca="1">INDEX(OFFSET('Raw data BH'!$G$4,0,(COLUMN('Data BH'!B$4)-COLUMN('Data BH'!$B$4))*7,500,1),MATCH($A241,OFFSET('Raw data BH'!$B$4,0,(COLUMN('Data BH'!B$4)-COLUMN('Data BH'!$B$4))*7,500,1),0))</f>
        <v>0.59502200000000005</v>
      </c>
      <c r="C241" s="62">
        <f ca="1">INDEX(OFFSET('Raw data BH'!$G$4,0,(COLUMN('Data BH'!C$4)-COLUMN('Data BH'!$B$4))*7,500,1),MATCH($A241,OFFSET('Raw data BH'!$B$4,0,(COLUMN('Data BH'!C$4)-COLUMN('Data BH'!$B$4))*7,500,1),0))</f>
        <v>29.665150000000001</v>
      </c>
      <c r="D241" s="62">
        <f ca="1">INDEX(OFFSET('Raw data BH'!$G$4,0,(COLUMN('Data BH'!D$4)-COLUMN('Data BH'!$B$4))*7,500,1),MATCH($A241,OFFSET('Raw data BH'!$B$4,0,(COLUMN('Data BH'!D$4)-COLUMN('Data BH'!$B$4))*7,500,1),0))</f>
        <v>34.763644999999997</v>
      </c>
      <c r="E241" s="62">
        <f ca="1">INDEX(OFFSET('Raw data BH'!$G$4,0,(COLUMN('Data BH'!E$4)-COLUMN('Data BH'!$B$4))*7,500,1),MATCH($A241,OFFSET('Raw data BH'!$B$4,0,(COLUMN('Data BH'!E$4)-COLUMN('Data BH'!$B$4))*7,500,1),0))</f>
        <v>12.005488</v>
      </c>
      <c r="F241" s="62" t="e">
        <f ca="1">INDEX(OFFSET('Raw data BH'!$G$4,0,(COLUMN('Data BH'!F$4)-COLUMN('Data BH'!$B$4))*7,500,1),MATCH($A241,OFFSET('Raw data BH'!$B$4,0,(COLUMN('Data BH'!F$4)-COLUMN('Data BH'!$B$4))*7,500,1),0))</f>
        <v>#N/A</v>
      </c>
      <c r="G241" s="62">
        <f ca="1">INDEX(OFFSET('Raw data BH'!$G$4,0,(COLUMN('Data BH'!G$4)-COLUMN('Data BH'!$B$4))*7,500,1),MATCH($A241,OFFSET('Raw data BH'!$B$4,0,(COLUMN('Data BH'!G$4)-COLUMN('Data BH'!$B$4))*7,500,1),0))</f>
        <v>30.143744999999999</v>
      </c>
      <c r="H241" s="62">
        <f ca="1">INDEX(OFFSET('Raw data BH'!$G$4,0,(COLUMN('Data BH'!H$4)-COLUMN('Data BH'!$B$4))*7,500,1),MATCH($A241,OFFSET('Raw data BH'!$B$4,0,(COLUMN('Data BH'!H$4)-COLUMN('Data BH'!$B$4))*7,500,1),0))</f>
        <v>15.821705</v>
      </c>
      <c r="I241" s="62">
        <f ca="1">INDEX(OFFSET('Raw data BH'!$G$4,0,(COLUMN('Data BH'!I$4)-COLUMN('Data BH'!$B$4))*7,500,1),MATCH($A241,OFFSET('Raw data BH'!$B$4,0,(COLUMN('Data BH'!I$4)-COLUMN('Data BH'!$B$4))*7,500,1),0))</f>
        <v>17.478435999999999</v>
      </c>
      <c r="J241" s="62" t="e">
        <f ca="1">INDEX(OFFSET('Raw data BH'!$G$4,0,(COLUMN('Data BH'!J$4)-COLUMN('Data BH'!$B$4))*7,500,1),MATCH($A241,OFFSET('Raw data BH'!$B$4,0,(COLUMN('Data BH'!J$4)-COLUMN('Data BH'!$B$4))*7,500,1),0))</f>
        <v>#N/A</v>
      </c>
      <c r="K241" s="62">
        <f ca="1">INDEX(OFFSET('Raw data BH'!$G$4,0,(COLUMN('Data BH'!K$4)-COLUMN('Data BH'!$B$4))*7,500,1),MATCH($A241,OFFSET('Raw data BH'!$B$4,0,(COLUMN('Data BH'!K$4)-COLUMN('Data BH'!$B$4))*7,500,1),0))</f>
        <v>15.574999999999999</v>
      </c>
      <c r="L241" s="62" t="e">
        <f ca="1">INDEX(OFFSET('Raw data BH'!$G$4,0,(COLUMN('Data BH'!L$4)-COLUMN('Data BH'!$B$4))*7,500,1),MATCH($A241,OFFSET('Raw data BH'!$B$4,0,(COLUMN('Data BH'!L$4)-COLUMN('Data BH'!$B$4))*7,500,1),0))</f>
        <v>#N/A</v>
      </c>
      <c r="M241" s="62">
        <f ca="1">INDEX(OFFSET('Raw data BH'!$G$4,0,(COLUMN('Data BH'!M$4)-COLUMN('Data BH'!$B$4))*7,500,1),MATCH($A241,OFFSET('Raw data BH'!$B$4,0,(COLUMN('Data BH'!M$4)-COLUMN('Data BH'!$B$4))*7,500,1),0))</f>
        <v>21.413713000000001</v>
      </c>
      <c r="N241" s="62" t="e">
        <f ca="1">INDEX(OFFSET('Raw data BH'!$G$4,0,(COLUMN('Data BH'!N$4)-COLUMN('Data BH'!$B$4))*7,500,1),MATCH($A241,OFFSET('Raw data BH'!$B$4,0,(COLUMN('Data BH'!N$4)-COLUMN('Data BH'!$B$4))*7,500,1),0))</f>
        <v>#N/A</v>
      </c>
      <c r="O241" s="62">
        <f ca="1">INDEX(OFFSET('Raw data BH'!$G$4,0,(COLUMN('Data BH'!O$4)-COLUMN('Data BH'!$B$4))*7,500,1),MATCH($A241,OFFSET('Raw data BH'!$B$4,0,(COLUMN('Data BH'!O$4)-COLUMN('Data BH'!$B$4))*7,500,1),0))</f>
        <v>16.881122999999999</v>
      </c>
      <c r="P241" s="62">
        <v>79.737938</v>
      </c>
      <c r="R241" s="60">
        <f t="shared" ca="1" si="47"/>
        <v>0.12351399525686935</v>
      </c>
      <c r="S241" s="60">
        <f t="shared" ca="1" si="48"/>
        <v>-3.6682953618718761E-2</v>
      </c>
      <c r="T241" s="60">
        <f t="shared" ca="1" si="49"/>
        <v>2.8788649661748655E-2</v>
      </c>
      <c r="U241" s="60">
        <f t="shared" ca="1" si="50"/>
        <v>-0.10422722649057659</v>
      </c>
      <c r="V241" s="60" t="str">
        <f t="shared" ca="1" si="51"/>
        <v/>
      </c>
      <c r="W241" s="60">
        <f t="shared" ca="1" si="52"/>
        <v>6.9599837685148325E-2</v>
      </c>
      <c r="X241" s="60">
        <f t="shared" ca="1" si="53"/>
        <v>3.312222291765865E-3</v>
      </c>
      <c r="Y241" s="60">
        <f t="shared" ca="1" si="54"/>
        <v>-2.0339032260577872E-2</v>
      </c>
      <c r="Z241" s="60" t="str">
        <f t="shared" ca="1" si="55"/>
        <v/>
      </c>
      <c r="AA241" s="60">
        <f t="shared" ca="1" si="56"/>
        <v>2.7713625866050862E-2</v>
      </c>
      <c r="AB241" s="60" t="str">
        <f t="shared" ca="1" si="57"/>
        <v/>
      </c>
      <c r="AC241" s="60">
        <f t="shared" ca="1" si="58"/>
        <v>-2.114119260738212E-2</v>
      </c>
      <c r="AD241" s="60" t="str">
        <f t="shared" ca="1" si="59"/>
        <v/>
      </c>
      <c r="AE241" s="60">
        <f t="shared" ca="1" si="60"/>
        <v>0.14516123889791532</v>
      </c>
      <c r="AF241" s="60">
        <f t="shared" si="61"/>
        <v>5.8496957799945015E-3</v>
      </c>
      <c r="AG241" s="61">
        <v>2.53E-2</v>
      </c>
    </row>
    <row r="242" spans="1:33" ht="16" hidden="1" outlineLevel="1" x14ac:dyDescent="0.2">
      <c r="A242" s="74">
        <v>38261</v>
      </c>
      <c r="B242" s="62">
        <f ca="1">INDEX(OFFSET('Raw data BH'!$G$4,0,(COLUMN('Data BH'!B$4)-COLUMN('Data BH'!$B$4))*7,500,1),MATCH($A242,OFFSET('Raw data BH'!$B$4,0,(COLUMN('Data BH'!B$4)-COLUMN('Data BH'!$B$4))*7,500,1),0))</f>
        <v>0.80462299999999998</v>
      </c>
      <c r="C242" s="62">
        <f ca="1">INDEX(OFFSET('Raw data BH'!$G$4,0,(COLUMN('Data BH'!C$4)-COLUMN('Data BH'!$B$4))*7,500,1),MATCH($A242,OFFSET('Raw data BH'!$B$4,0,(COLUMN('Data BH'!C$4)-COLUMN('Data BH'!$B$4))*7,500,1),0))</f>
        <v>30.974609000000001</v>
      </c>
      <c r="D242" s="62">
        <f ca="1">INDEX(OFFSET('Raw data BH'!$G$4,0,(COLUMN('Data BH'!D$4)-COLUMN('Data BH'!$B$4))*7,500,1),MATCH($A242,OFFSET('Raw data BH'!$B$4,0,(COLUMN('Data BH'!D$4)-COLUMN('Data BH'!$B$4))*7,500,1),0))</f>
        <v>35.851269000000002</v>
      </c>
      <c r="E242" s="62">
        <f ca="1">INDEX(OFFSET('Raw data BH'!$G$4,0,(COLUMN('Data BH'!E$4)-COLUMN('Data BH'!$B$4))*7,500,1),MATCH($A242,OFFSET('Raw data BH'!$B$4,0,(COLUMN('Data BH'!E$4)-COLUMN('Data BH'!$B$4))*7,500,1),0))</f>
        <v>12.259684999999999</v>
      </c>
      <c r="F242" s="62" t="e">
        <f ca="1">INDEX(OFFSET('Raw data BH'!$G$4,0,(COLUMN('Data BH'!F$4)-COLUMN('Data BH'!$B$4))*7,500,1),MATCH($A242,OFFSET('Raw data BH'!$B$4,0,(COLUMN('Data BH'!F$4)-COLUMN('Data BH'!$B$4))*7,500,1),0))</f>
        <v>#N/A</v>
      </c>
      <c r="G242" s="62">
        <f ca="1">INDEX(OFFSET('Raw data BH'!$G$4,0,(COLUMN('Data BH'!G$4)-COLUMN('Data BH'!$B$4))*7,500,1),MATCH($A242,OFFSET('Raw data BH'!$B$4,0,(COLUMN('Data BH'!G$4)-COLUMN('Data BH'!$B$4))*7,500,1),0))</f>
        <v>32.020266999999997</v>
      </c>
      <c r="H242" s="62">
        <f ca="1">INDEX(OFFSET('Raw data BH'!$G$4,0,(COLUMN('Data BH'!H$4)-COLUMN('Data BH'!$B$4))*7,500,1),MATCH($A242,OFFSET('Raw data BH'!$B$4,0,(COLUMN('Data BH'!H$4)-COLUMN('Data BH'!$B$4))*7,500,1),0))</f>
        <v>15.709212000000001</v>
      </c>
      <c r="I242" s="62">
        <f ca="1">INDEX(OFFSET('Raw data BH'!$G$4,0,(COLUMN('Data BH'!I$4)-COLUMN('Data BH'!$B$4))*7,500,1),MATCH($A242,OFFSET('Raw data BH'!$B$4,0,(COLUMN('Data BH'!I$4)-COLUMN('Data BH'!$B$4))*7,500,1),0))</f>
        <v>17.450256</v>
      </c>
      <c r="J242" s="62" t="e">
        <f ca="1">INDEX(OFFSET('Raw data BH'!$G$4,0,(COLUMN('Data BH'!J$4)-COLUMN('Data BH'!$B$4))*7,500,1),MATCH($A242,OFFSET('Raw data BH'!$B$4,0,(COLUMN('Data BH'!J$4)-COLUMN('Data BH'!$B$4))*7,500,1),0))</f>
        <v>#N/A</v>
      </c>
      <c r="K242" s="62">
        <f ca="1">INDEX(OFFSET('Raw data BH'!$G$4,0,(COLUMN('Data BH'!K$4)-COLUMN('Data BH'!$B$4))*7,500,1),MATCH($A242,OFFSET('Raw data BH'!$B$4,0,(COLUMN('Data BH'!K$4)-COLUMN('Data BH'!$B$4))*7,500,1),0))</f>
        <v>14.81</v>
      </c>
      <c r="L242" s="62" t="e">
        <f ca="1">INDEX(OFFSET('Raw data BH'!$G$4,0,(COLUMN('Data BH'!L$4)-COLUMN('Data BH'!$B$4))*7,500,1),MATCH($A242,OFFSET('Raw data BH'!$B$4,0,(COLUMN('Data BH'!L$4)-COLUMN('Data BH'!$B$4))*7,500,1),0))</f>
        <v>#N/A</v>
      </c>
      <c r="M242" s="62">
        <f ca="1">INDEX(OFFSET('Raw data BH'!$G$4,0,(COLUMN('Data BH'!M$4)-COLUMN('Data BH'!$B$4))*7,500,1),MATCH($A242,OFFSET('Raw data BH'!$B$4,0,(COLUMN('Data BH'!M$4)-COLUMN('Data BH'!$B$4))*7,500,1),0))</f>
        <v>23.828903</v>
      </c>
      <c r="N242" s="62" t="e">
        <f ca="1">INDEX(OFFSET('Raw data BH'!$G$4,0,(COLUMN('Data BH'!N$4)-COLUMN('Data BH'!$B$4))*7,500,1),MATCH($A242,OFFSET('Raw data BH'!$B$4,0,(COLUMN('Data BH'!N$4)-COLUMN('Data BH'!$B$4))*7,500,1),0))</f>
        <v>#N/A</v>
      </c>
      <c r="O242" s="62">
        <f ca="1">INDEX(OFFSET('Raw data BH'!$G$4,0,(COLUMN('Data BH'!O$4)-COLUMN('Data BH'!$B$4))*7,500,1),MATCH($A242,OFFSET('Raw data BH'!$B$4,0,(COLUMN('Data BH'!O$4)-COLUMN('Data BH'!$B$4))*7,500,1),0))</f>
        <v>22.782722</v>
      </c>
      <c r="P242" s="62">
        <v>81.101546999999997</v>
      </c>
      <c r="R242" s="60">
        <f t="shared" ca="1" si="47"/>
        <v>0.352257563585884</v>
      </c>
      <c r="S242" s="60">
        <f t="shared" ca="1" si="48"/>
        <v>4.414132407892768E-2</v>
      </c>
      <c r="T242" s="60">
        <f t="shared" ca="1" si="49"/>
        <v>3.1286247457653182E-2</v>
      </c>
      <c r="U242" s="60">
        <f t="shared" ca="1" si="50"/>
        <v>2.1173400031718748E-2</v>
      </c>
      <c r="V242" s="60" t="str">
        <f t="shared" ca="1" si="51"/>
        <v/>
      </c>
      <c r="W242" s="60">
        <f t="shared" ca="1" si="52"/>
        <v>6.2252450715728935E-2</v>
      </c>
      <c r="X242" s="60">
        <f t="shared" ca="1" si="53"/>
        <v>-7.1100428177619523E-3</v>
      </c>
      <c r="Y242" s="60">
        <f t="shared" ca="1" si="54"/>
        <v>-1.6122724024048019E-3</v>
      </c>
      <c r="Z242" s="60" t="str">
        <f t="shared" ca="1" si="55"/>
        <v/>
      </c>
      <c r="AA242" s="60">
        <f t="shared" ca="1" si="56"/>
        <v>-4.9117174959871557E-2</v>
      </c>
      <c r="AB242" s="60" t="str">
        <f t="shared" ca="1" si="57"/>
        <v/>
      </c>
      <c r="AC242" s="60">
        <f t="shared" ca="1" si="58"/>
        <v>0.112787072470804</v>
      </c>
      <c r="AD242" s="60" t="str">
        <f t="shared" ca="1" si="59"/>
        <v/>
      </c>
      <c r="AE242" s="60">
        <f t="shared" ca="1" si="60"/>
        <v>0.34959753566157903</v>
      </c>
      <c r="AF242" s="60">
        <f t="shared" si="61"/>
        <v>1.7101131960548077E-2</v>
      </c>
      <c r="AG242" s="61">
        <v>2.58E-2</v>
      </c>
    </row>
    <row r="243" spans="1:33" ht="16" hidden="1" outlineLevel="1" x14ac:dyDescent="0.2">
      <c r="A243" s="74">
        <v>38292</v>
      </c>
      <c r="B243" s="62">
        <f ca="1">INDEX(OFFSET('Raw data BH'!$G$4,0,(COLUMN('Data BH'!B$4)-COLUMN('Data BH'!$B$4))*7,500,1),MATCH($A243,OFFSET('Raw data BH'!$B$4,0,(COLUMN('Data BH'!B$4)-COLUMN('Data BH'!$B$4))*7,500,1),0))</f>
        <v>1.0295799999999999</v>
      </c>
      <c r="C243" s="62">
        <f ca="1">INDEX(OFFSET('Raw data BH'!$G$4,0,(COLUMN('Data BH'!C$4)-COLUMN('Data BH'!$B$4))*7,500,1),MATCH($A243,OFFSET('Raw data BH'!$B$4,0,(COLUMN('Data BH'!C$4)-COLUMN('Data BH'!$B$4))*7,500,1),0))</f>
        <v>31.998093000000001</v>
      </c>
      <c r="D243" s="62">
        <f ca="1">INDEX(OFFSET('Raw data BH'!$G$4,0,(COLUMN('Data BH'!D$4)-COLUMN('Data BH'!$B$4))*7,500,1),MATCH($A243,OFFSET('Raw data BH'!$B$4,0,(COLUMN('Data BH'!D$4)-COLUMN('Data BH'!$B$4))*7,500,1),0))</f>
        <v>37.720486000000001</v>
      </c>
      <c r="E243" s="62">
        <f ca="1">INDEX(OFFSET('Raw data BH'!$G$4,0,(COLUMN('Data BH'!E$4)-COLUMN('Data BH'!$B$4))*7,500,1),MATCH($A243,OFFSET('Raw data BH'!$B$4,0,(COLUMN('Data BH'!E$4)-COLUMN('Data BH'!$B$4))*7,500,1),0))</f>
        <v>11.852641</v>
      </c>
      <c r="F243" s="62" t="e">
        <f ca="1">INDEX(OFFSET('Raw data BH'!$G$4,0,(COLUMN('Data BH'!F$4)-COLUMN('Data BH'!$B$4))*7,500,1),MATCH($A243,OFFSET('Raw data BH'!$B$4,0,(COLUMN('Data BH'!F$4)-COLUMN('Data BH'!$B$4))*7,500,1),0))</f>
        <v>#N/A</v>
      </c>
      <c r="G243" s="62">
        <f ca="1">INDEX(OFFSET('Raw data BH'!$G$4,0,(COLUMN('Data BH'!G$4)-COLUMN('Data BH'!$B$4))*7,500,1),MATCH($A243,OFFSET('Raw data BH'!$B$4,0,(COLUMN('Data BH'!G$4)-COLUMN('Data BH'!$B$4))*7,500,1),0))</f>
        <v>33.230136999999999</v>
      </c>
      <c r="H243" s="62">
        <f ca="1">INDEX(OFFSET('Raw data BH'!$G$4,0,(COLUMN('Data BH'!H$4)-COLUMN('Data BH'!$B$4))*7,500,1),MATCH($A243,OFFSET('Raw data BH'!$B$4,0,(COLUMN('Data BH'!H$4)-COLUMN('Data BH'!$B$4))*7,500,1),0))</f>
        <v>16.721312999999999</v>
      </c>
      <c r="I243" s="62">
        <f ca="1">INDEX(OFFSET('Raw data BH'!$G$4,0,(COLUMN('Data BH'!I$4)-COLUMN('Data BH'!$B$4))*7,500,1),MATCH($A243,OFFSET('Raw data BH'!$B$4,0,(COLUMN('Data BH'!I$4)-COLUMN('Data BH'!$B$4))*7,500,1),0))</f>
        <v>18.072392000000001</v>
      </c>
      <c r="J243" s="62" t="e">
        <f ca="1">INDEX(OFFSET('Raw data BH'!$G$4,0,(COLUMN('Data BH'!J$4)-COLUMN('Data BH'!$B$4))*7,500,1),MATCH($A243,OFFSET('Raw data BH'!$B$4,0,(COLUMN('Data BH'!J$4)-COLUMN('Data BH'!$B$4))*7,500,1),0))</f>
        <v>#N/A</v>
      </c>
      <c r="K243" s="62">
        <f ca="1">INDEX(OFFSET('Raw data BH'!$G$4,0,(COLUMN('Data BH'!K$4)-COLUMN('Data BH'!$B$4))*7,500,1),MATCH($A243,OFFSET('Raw data BH'!$B$4,0,(COLUMN('Data BH'!K$4)-COLUMN('Data BH'!$B$4))*7,500,1),0))</f>
        <v>16.610001</v>
      </c>
      <c r="L243" s="62" t="e">
        <f ca="1">INDEX(OFFSET('Raw data BH'!$G$4,0,(COLUMN('Data BH'!L$4)-COLUMN('Data BH'!$B$4))*7,500,1),MATCH($A243,OFFSET('Raw data BH'!$B$4,0,(COLUMN('Data BH'!L$4)-COLUMN('Data BH'!$B$4))*7,500,1),0))</f>
        <v>#N/A</v>
      </c>
      <c r="M243" s="62">
        <f ca="1">INDEX(OFFSET('Raw data BH'!$G$4,0,(COLUMN('Data BH'!M$4)-COLUMN('Data BH'!$B$4))*7,500,1),MATCH($A243,OFFSET('Raw data BH'!$B$4,0,(COLUMN('Data BH'!M$4)-COLUMN('Data BH'!$B$4))*7,500,1),0))</f>
        <v>24.314513999999999</v>
      </c>
      <c r="N243" s="62" t="e">
        <f ca="1">INDEX(OFFSET('Raw data BH'!$G$4,0,(COLUMN('Data BH'!N$4)-COLUMN('Data BH'!$B$4))*7,500,1),MATCH($A243,OFFSET('Raw data BH'!$B$4,0,(COLUMN('Data BH'!N$4)-COLUMN('Data BH'!$B$4))*7,500,1),0))</f>
        <v>#N/A</v>
      </c>
      <c r="O243" s="62">
        <f ca="1">INDEX(OFFSET('Raw data BH'!$G$4,0,(COLUMN('Data BH'!O$4)-COLUMN('Data BH'!$B$4))*7,500,1),MATCH($A243,OFFSET('Raw data BH'!$B$4,0,(COLUMN('Data BH'!O$4)-COLUMN('Data BH'!$B$4))*7,500,1),0))</f>
        <v>27.937071</v>
      </c>
      <c r="P243" s="62">
        <v>84.461654999999993</v>
      </c>
      <c r="R243" s="60">
        <f t="shared" ca="1" si="47"/>
        <v>0.27958062347211055</v>
      </c>
      <c r="S243" s="60">
        <f t="shared" ca="1" si="48"/>
        <v>3.3042676987464104E-2</v>
      </c>
      <c r="T243" s="60">
        <f t="shared" ca="1" si="49"/>
        <v>5.2138098654192611E-2</v>
      </c>
      <c r="U243" s="60">
        <f t="shared" ca="1" si="50"/>
        <v>-3.3201831857833097E-2</v>
      </c>
      <c r="V243" s="60" t="str">
        <f t="shared" ca="1" si="51"/>
        <v/>
      </c>
      <c r="W243" s="60">
        <f t="shared" ca="1" si="52"/>
        <v>3.7784506918696392E-2</v>
      </c>
      <c r="X243" s="60">
        <f t="shared" ca="1" si="53"/>
        <v>6.4427229067886893E-2</v>
      </c>
      <c r="Y243" s="60">
        <f t="shared" ca="1" si="54"/>
        <v>3.565196980491292E-2</v>
      </c>
      <c r="Z243" s="60" t="str">
        <f t="shared" ca="1" si="55"/>
        <v/>
      </c>
      <c r="AA243" s="60">
        <f t="shared" ca="1" si="56"/>
        <v>0.12153956785955433</v>
      </c>
      <c r="AB243" s="60" t="str">
        <f t="shared" ca="1" si="57"/>
        <v/>
      </c>
      <c r="AC243" s="60">
        <f t="shared" ca="1" si="58"/>
        <v>2.0379074941049513E-2</v>
      </c>
      <c r="AD243" s="60" t="str">
        <f t="shared" ca="1" si="59"/>
        <v/>
      </c>
      <c r="AE243" s="60">
        <f t="shared" ca="1" si="60"/>
        <v>0.22623938438962643</v>
      </c>
      <c r="AF243" s="60">
        <f t="shared" si="61"/>
        <v>4.1430874308723054E-2</v>
      </c>
      <c r="AG243" s="61">
        <v>2.8500000000000001E-2</v>
      </c>
    </row>
    <row r="244" spans="1:33" ht="16" hidden="1" outlineLevel="1" x14ac:dyDescent="0.2">
      <c r="A244" s="74">
        <v>38322</v>
      </c>
      <c r="B244" s="62">
        <f ca="1">INDEX(OFFSET('Raw data BH'!$G$4,0,(COLUMN('Data BH'!B$4)-COLUMN('Data BH'!$B$4))*7,500,1),MATCH($A244,OFFSET('Raw data BH'!$B$4,0,(COLUMN('Data BH'!B$4)-COLUMN('Data BH'!$B$4))*7,500,1),0))</f>
        <v>0.98888799999999999</v>
      </c>
      <c r="C244" s="62">
        <f ca="1">INDEX(OFFSET('Raw data BH'!$G$4,0,(COLUMN('Data BH'!C$4)-COLUMN('Data BH'!$B$4))*7,500,1),MATCH($A244,OFFSET('Raw data BH'!$B$4,0,(COLUMN('Data BH'!C$4)-COLUMN('Data BH'!$B$4))*7,500,1),0))</f>
        <v>32.496025000000003</v>
      </c>
      <c r="D244" s="62">
        <f ca="1">INDEX(OFFSET('Raw data BH'!$G$4,0,(COLUMN('Data BH'!D$4)-COLUMN('Data BH'!$B$4))*7,500,1),MATCH($A244,OFFSET('Raw data BH'!$B$4,0,(COLUMN('Data BH'!D$4)-COLUMN('Data BH'!$B$4))*7,500,1),0))</f>
        <v>38.167385000000003</v>
      </c>
      <c r="E244" s="62">
        <f ca="1">INDEX(OFFSET('Raw data BH'!$G$4,0,(COLUMN('Data BH'!E$4)-COLUMN('Data BH'!$B$4))*7,500,1),MATCH($A244,OFFSET('Raw data BH'!$B$4,0,(COLUMN('Data BH'!E$4)-COLUMN('Data BH'!$B$4))*7,500,1),0))</f>
        <v>12.634414</v>
      </c>
      <c r="F244" s="62" t="e">
        <f ca="1">INDEX(OFFSET('Raw data BH'!$G$4,0,(COLUMN('Data BH'!F$4)-COLUMN('Data BH'!$B$4))*7,500,1),MATCH($A244,OFFSET('Raw data BH'!$B$4,0,(COLUMN('Data BH'!F$4)-COLUMN('Data BH'!$B$4))*7,500,1),0))</f>
        <v>#N/A</v>
      </c>
      <c r="G244" s="62">
        <f ca="1">INDEX(OFFSET('Raw data BH'!$G$4,0,(COLUMN('Data BH'!G$4)-COLUMN('Data BH'!$B$4))*7,500,1),MATCH($A244,OFFSET('Raw data BH'!$B$4,0,(COLUMN('Data BH'!G$4)-COLUMN('Data BH'!$B$4))*7,500,1),0))</f>
        <v>35.773421999999997</v>
      </c>
      <c r="H244" s="62">
        <f ca="1">INDEX(OFFSET('Raw data BH'!$G$4,0,(COLUMN('Data BH'!H$4)-COLUMN('Data BH'!$B$4))*7,500,1),MATCH($A244,OFFSET('Raw data BH'!$B$4,0,(COLUMN('Data BH'!H$4)-COLUMN('Data BH'!$B$4))*7,500,1),0))</f>
        <v>16.429310000000001</v>
      </c>
      <c r="I244" s="62">
        <f ca="1">INDEX(OFFSET('Raw data BH'!$G$4,0,(COLUMN('Data BH'!I$4)-COLUMN('Data BH'!$B$4))*7,500,1),MATCH($A244,OFFSET('Raw data BH'!$B$4,0,(COLUMN('Data BH'!I$4)-COLUMN('Data BH'!$B$4))*7,500,1),0))</f>
        <v>19.103179999999998</v>
      </c>
      <c r="J244" s="62" t="e">
        <f ca="1">INDEX(OFFSET('Raw data BH'!$G$4,0,(COLUMN('Data BH'!J$4)-COLUMN('Data BH'!$B$4))*7,500,1),MATCH($A244,OFFSET('Raw data BH'!$B$4,0,(COLUMN('Data BH'!J$4)-COLUMN('Data BH'!$B$4))*7,500,1),0))</f>
        <v>#N/A</v>
      </c>
      <c r="K244" s="62">
        <f ca="1">INDEX(OFFSET('Raw data BH'!$G$4,0,(COLUMN('Data BH'!K$4)-COLUMN('Data BH'!$B$4))*7,500,1),MATCH($A244,OFFSET('Raw data BH'!$B$4,0,(COLUMN('Data BH'!K$4)-COLUMN('Data BH'!$B$4))*7,500,1),0))</f>
        <v>19.764999</v>
      </c>
      <c r="L244" s="62" t="e">
        <f ca="1">INDEX(OFFSET('Raw data BH'!$G$4,0,(COLUMN('Data BH'!L$4)-COLUMN('Data BH'!$B$4))*7,500,1),MATCH($A244,OFFSET('Raw data BH'!$B$4,0,(COLUMN('Data BH'!L$4)-COLUMN('Data BH'!$B$4))*7,500,1),0))</f>
        <v>#N/A</v>
      </c>
      <c r="M244" s="62">
        <f ca="1">INDEX(OFFSET('Raw data BH'!$G$4,0,(COLUMN('Data BH'!M$4)-COLUMN('Data BH'!$B$4))*7,500,1),MATCH($A244,OFFSET('Raw data BH'!$B$4,0,(COLUMN('Data BH'!M$4)-COLUMN('Data BH'!$B$4))*7,500,1),0))</f>
        <v>24.691309</v>
      </c>
      <c r="N244" s="62" t="e">
        <f ca="1">INDEX(OFFSET('Raw data BH'!$G$4,0,(COLUMN('Data BH'!N$4)-COLUMN('Data BH'!$B$4))*7,500,1),MATCH($A244,OFFSET('Raw data BH'!$B$4,0,(COLUMN('Data BH'!N$4)-COLUMN('Data BH'!$B$4))*7,500,1),0))</f>
        <v>#N/A</v>
      </c>
      <c r="O244" s="62">
        <f ca="1">INDEX(OFFSET('Raw data BH'!$G$4,0,(COLUMN('Data BH'!O$4)-COLUMN('Data BH'!$B$4))*7,500,1),MATCH($A244,OFFSET('Raw data BH'!$B$4,0,(COLUMN('Data BH'!O$4)-COLUMN('Data BH'!$B$4))*7,500,1),0))</f>
        <v>28.531475</v>
      </c>
      <c r="P244" s="62">
        <v>86.853271000000007</v>
      </c>
      <c r="R244" s="60">
        <f t="shared" ca="1" si="47"/>
        <v>-3.9522912255482767E-2</v>
      </c>
      <c r="S244" s="60">
        <f t="shared" ca="1" si="48"/>
        <v>1.5561302356362328E-2</v>
      </c>
      <c r="T244" s="60">
        <f t="shared" ca="1" si="49"/>
        <v>1.1847646925864153E-2</v>
      </c>
      <c r="U244" s="60">
        <f t="shared" ca="1" si="50"/>
        <v>6.5957705122428045E-2</v>
      </c>
      <c r="V244" s="60" t="str">
        <f t="shared" ca="1" si="51"/>
        <v/>
      </c>
      <c r="W244" s="60">
        <f t="shared" ca="1" si="52"/>
        <v>7.6535495475086313E-2</v>
      </c>
      <c r="X244" s="60">
        <f t="shared" ca="1" si="53"/>
        <v>-1.7462922917596102E-2</v>
      </c>
      <c r="Y244" s="60">
        <f t="shared" ca="1" si="54"/>
        <v>5.7036611423656458E-2</v>
      </c>
      <c r="Z244" s="60" t="str">
        <f t="shared" ca="1" si="55"/>
        <v/>
      </c>
      <c r="AA244" s="60">
        <f t="shared" ca="1" si="56"/>
        <v>0.18994568392861622</v>
      </c>
      <c r="AB244" s="60" t="str">
        <f t="shared" ca="1" si="57"/>
        <v/>
      </c>
      <c r="AC244" s="60">
        <f t="shared" ca="1" si="58"/>
        <v>1.5496711141337327E-2</v>
      </c>
      <c r="AD244" s="60" t="str">
        <f t="shared" ca="1" si="59"/>
        <v/>
      </c>
      <c r="AE244" s="60">
        <f t="shared" ca="1" si="60"/>
        <v>2.1276532532705339E-2</v>
      </c>
      <c r="AF244" s="60">
        <f t="shared" si="61"/>
        <v>2.8315997359985579E-2</v>
      </c>
      <c r="AG244" s="61">
        <v>3.0099999999999998E-2</v>
      </c>
    </row>
    <row r="245" spans="1:33" ht="16" hidden="1" outlineLevel="1" x14ac:dyDescent="0.2">
      <c r="A245" s="74">
        <v>38353</v>
      </c>
      <c r="B245" s="62">
        <f ca="1">INDEX(OFFSET('Raw data BH'!$G$4,0,(COLUMN('Data BH'!B$4)-COLUMN('Data BH'!$B$4))*7,500,1),MATCH($A245,OFFSET('Raw data BH'!$B$4,0,(COLUMN('Data BH'!B$4)-COLUMN('Data BH'!$B$4))*7,500,1),0))</f>
        <v>1.180831</v>
      </c>
      <c r="C245" s="62">
        <f ca="1">INDEX(OFFSET('Raw data BH'!$G$4,0,(COLUMN('Data BH'!C$4)-COLUMN('Data BH'!$B$4))*7,500,1),MATCH($A245,OFFSET('Raw data BH'!$B$4,0,(COLUMN('Data BH'!C$4)-COLUMN('Data BH'!$B$4))*7,500,1),0))</f>
        <v>32.382195000000003</v>
      </c>
      <c r="D245" s="62">
        <f ca="1">INDEX(OFFSET('Raw data BH'!$G$4,0,(COLUMN('Data BH'!D$4)-COLUMN('Data BH'!$B$4))*7,500,1),MATCH($A245,OFFSET('Raw data BH'!$B$4,0,(COLUMN('Data BH'!D$4)-COLUMN('Data BH'!$B$4))*7,500,1),0))</f>
        <v>36.122588999999998</v>
      </c>
      <c r="E245" s="62">
        <f ca="1">INDEX(OFFSET('Raw data BH'!$G$4,0,(COLUMN('Data BH'!E$4)-COLUMN('Data BH'!$B$4))*7,500,1),MATCH($A245,OFFSET('Raw data BH'!$B$4,0,(COLUMN('Data BH'!E$4)-COLUMN('Data BH'!$B$4))*7,500,1),0))</f>
        <v>12.588903999999999</v>
      </c>
      <c r="F245" s="62" t="e">
        <f ca="1">INDEX(OFFSET('Raw data BH'!$G$4,0,(COLUMN('Data BH'!F$4)-COLUMN('Data BH'!$B$4))*7,500,1),MATCH($A245,OFFSET('Raw data BH'!$B$4,0,(COLUMN('Data BH'!F$4)-COLUMN('Data BH'!$B$4))*7,500,1),0))</f>
        <v>#N/A</v>
      </c>
      <c r="G245" s="62">
        <f ca="1">INDEX(OFFSET('Raw data BH'!$G$4,0,(COLUMN('Data BH'!G$4)-COLUMN('Data BH'!$B$4))*7,500,1),MATCH($A245,OFFSET('Raw data BH'!$B$4,0,(COLUMN('Data BH'!G$4)-COLUMN('Data BH'!$B$4))*7,500,1),0))</f>
        <v>34.508907000000001</v>
      </c>
      <c r="H245" s="62">
        <f ca="1">INDEX(OFFSET('Raw data BH'!$G$4,0,(COLUMN('Data BH'!H$4)-COLUMN('Data BH'!$B$4))*7,500,1),MATCH($A245,OFFSET('Raw data BH'!$B$4,0,(COLUMN('Data BH'!H$4)-COLUMN('Data BH'!$B$4))*7,500,1),0))</f>
        <v>14.433946000000001</v>
      </c>
      <c r="I245" s="62">
        <f ca="1">INDEX(OFFSET('Raw data BH'!$G$4,0,(COLUMN('Data BH'!I$4)-COLUMN('Data BH'!$B$4))*7,500,1),MATCH($A245,OFFSET('Raw data BH'!$B$4,0,(COLUMN('Data BH'!I$4)-COLUMN('Data BH'!$B$4))*7,500,1),0))</f>
        <v>18.504622999999999</v>
      </c>
      <c r="J245" s="62" t="e">
        <f ca="1">INDEX(OFFSET('Raw data BH'!$G$4,0,(COLUMN('Data BH'!J$4)-COLUMN('Data BH'!$B$4))*7,500,1),MATCH($A245,OFFSET('Raw data BH'!$B$4,0,(COLUMN('Data BH'!J$4)-COLUMN('Data BH'!$B$4))*7,500,1),0))</f>
        <v>#N/A</v>
      </c>
      <c r="K245" s="62">
        <f ca="1">INDEX(OFFSET('Raw data BH'!$G$4,0,(COLUMN('Data BH'!K$4)-COLUMN('Data BH'!$B$4))*7,500,1),MATCH($A245,OFFSET('Raw data BH'!$B$4,0,(COLUMN('Data BH'!K$4)-COLUMN('Data BH'!$B$4))*7,500,1),0))</f>
        <v>20.98</v>
      </c>
      <c r="L245" s="62" t="e">
        <f ca="1">INDEX(OFFSET('Raw data BH'!$G$4,0,(COLUMN('Data BH'!L$4)-COLUMN('Data BH'!$B$4))*7,500,1),MATCH($A245,OFFSET('Raw data BH'!$B$4,0,(COLUMN('Data BH'!L$4)-COLUMN('Data BH'!$B$4))*7,500,1),0))</f>
        <v>#N/A</v>
      </c>
      <c r="M245" s="62">
        <f ca="1">INDEX(OFFSET('Raw data BH'!$G$4,0,(COLUMN('Data BH'!M$4)-COLUMN('Data BH'!$B$4))*7,500,1),MATCH($A245,OFFSET('Raw data BH'!$B$4,0,(COLUMN('Data BH'!M$4)-COLUMN('Data BH'!$B$4))*7,500,1),0))</f>
        <v>21.950296000000002</v>
      </c>
      <c r="N245" s="62" t="e">
        <f ca="1">INDEX(OFFSET('Raw data BH'!$G$4,0,(COLUMN('Data BH'!N$4)-COLUMN('Data BH'!$B$4))*7,500,1),MATCH($A245,OFFSET('Raw data BH'!$B$4,0,(COLUMN('Data BH'!N$4)-COLUMN('Data BH'!$B$4))*7,500,1),0))</f>
        <v>#N/A</v>
      </c>
      <c r="O245" s="62">
        <f ca="1">INDEX(OFFSET('Raw data BH'!$G$4,0,(COLUMN('Data BH'!O$4)-COLUMN('Data BH'!$B$4))*7,500,1),MATCH($A245,OFFSET('Raw data BH'!$B$4,0,(COLUMN('Data BH'!O$4)-COLUMN('Data BH'!$B$4))*7,500,1),0))</f>
        <v>21.942063999999998</v>
      </c>
      <c r="P245" s="62">
        <v>85.307036999999994</v>
      </c>
      <c r="Q245" s="65"/>
      <c r="R245" s="60">
        <f t="shared" ca="1" si="47"/>
        <v>0.19409983739311221</v>
      </c>
      <c r="S245" s="60">
        <f t="shared" ca="1" si="48"/>
        <v>-3.5028899688500648E-3</v>
      </c>
      <c r="T245" s="60">
        <f t="shared" ca="1" si="49"/>
        <v>-5.3574432725742249E-2</v>
      </c>
      <c r="U245" s="60">
        <f t="shared" ca="1" si="50"/>
        <v>-3.6020665461808932E-3</v>
      </c>
      <c r="V245" s="60" t="str">
        <f t="shared" ca="1" si="51"/>
        <v/>
      </c>
      <c r="W245" s="60">
        <f t="shared" ca="1" si="52"/>
        <v>-3.5347890397513404E-2</v>
      </c>
      <c r="X245" s="60">
        <f t="shared" ca="1" si="53"/>
        <v>-0.12145147909437459</v>
      </c>
      <c r="Y245" s="60">
        <f t="shared" ca="1" si="54"/>
        <v>-3.1332846154409899E-2</v>
      </c>
      <c r="Z245" s="60" t="str">
        <f t="shared" ca="1" si="55"/>
        <v/>
      </c>
      <c r="AA245" s="60">
        <f t="shared" ca="1" si="56"/>
        <v>6.1472353223999798E-2</v>
      </c>
      <c r="AB245" s="60" t="str">
        <f t="shared" ca="1" si="57"/>
        <v/>
      </c>
      <c r="AC245" s="60">
        <f t="shared" ca="1" si="58"/>
        <v>-0.11101124691283071</v>
      </c>
      <c r="AD245" s="60" t="str">
        <f t="shared" ca="1" si="59"/>
        <v/>
      </c>
      <c r="AE245" s="60">
        <f t="shared" ca="1" si="60"/>
        <v>-0.23095234298261835</v>
      </c>
      <c r="AF245" s="60">
        <f t="shared" si="61"/>
        <v>-1.7802829786341734E-2</v>
      </c>
      <c r="AG245" s="61">
        <v>3.2199999999999999E-2</v>
      </c>
    </row>
    <row r="246" spans="1:33" ht="16" hidden="1" outlineLevel="1" x14ac:dyDescent="0.2">
      <c r="A246" s="74">
        <v>38384</v>
      </c>
      <c r="B246" s="62">
        <f ca="1">INDEX(OFFSET('Raw data BH'!$G$4,0,(COLUMN('Data BH'!B$4)-COLUMN('Data BH'!$B$4))*7,500,1),MATCH($A246,OFFSET('Raw data BH'!$B$4,0,(COLUMN('Data BH'!B$4)-COLUMN('Data BH'!$B$4))*7,500,1),0))</f>
        <v>1.3776870000000001</v>
      </c>
      <c r="C246" s="62">
        <f ca="1">INDEX(OFFSET('Raw data BH'!$G$4,0,(COLUMN('Data BH'!C$4)-COLUMN('Data BH'!$B$4))*7,500,1),MATCH($A246,OFFSET('Raw data BH'!$B$4,0,(COLUMN('Data BH'!C$4)-COLUMN('Data BH'!$B$4))*7,500,1),0))</f>
        <v>32.577731999999997</v>
      </c>
      <c r="D246" s="62">
        <f ca="1">INDEX(OFFSET('Raw data BH'!$G$4,0,(COLUMN('Data BH'!D$4)-COLUMN('Data BH'!$B$4))*7,500,1),MATCH($A246,OFFSET('Raw data BH'!$B$4,0,(COLUMN('Data BH'!D$4)-COLUMN('Data BH'!$B$4))*7,500,1),0))</f>
        <v>36.744328000000003</v>
      </c>
      <c r="E246" s="62">
        <f ca="1">INDEX(OFFSET('Raw data BH'!$G$4,0,(COLUMN('Data BH'!E$4)-COLUMN('Data BH'!$B$4))*7,500,1),MATCH($A246,OFFSET('Raw data BH'!$B$4,0,(COLUMN('Data BH'!E$4)-COLUMN('Data BH'!$B$4))*7,500,1),0))</f>
        <v>12.986376</v>
      </c>
      <c r="F246" s="62" t="e">
        <f ca="1">INDEX(OFFSET('Raw data BH'!$G$4,0,(COLUMN('Data BH'!F$4)-COLUMN('Data BH'!$B$4))*7,500,1),MATCH($A246,OFFSET('Raw data BH'!$B$4,0,(COLUMN('Data BH'!F$4)-COLUMN('Data BH'!$B$4))*7,500,1),0))</f>
        <v>#N/A</v>
      </c>
      <c r="G246" s="62">
        <f ca="1">INDEX(OFFSET('Raw data BH'!$G$4,0,(COLUMN('Data BH'!G$4)-COLUMN('Data BH'!$B$4))*7,500,1),MATCH($A246,OFFSET('Raw data BH'!$B$4,0,(COLUMN('Data BH'!G$4)-COLUMN('Data BH'!$B$4))*7,500,1),0))</f>
        <v>34.562454000000002</v>
      </c>
      <c r="H246" s="62">
        <f ca="1">INDEX(OFFSET('Raw data BH'!$G$4,0,(COLUMN('Data BH'!H$4)-COLUMN('Data BH'!$B$4))*7,500,1),MATCH($A246,OFFSET('Raw data BH'!$B$4,0,(COLUMN('Data BH'!H$4)-COLUMN('Data BH'!$B$4))*7,500,1),0))</f>
        <v>14.729756</v>
      </c>
      <c r="I246" s="62">
        <f ca="1">INDEX(OFFSET('Raw data BH'!$G$4,0,(COLUMN('Data BH'!I$4)-COLUMN('Data BH'!$B$4))*7,500,1),MATCH($A246,OFFSET('Raw data BH'!$B$4,0,(COLUMN('Data BH'!I$4)-COLUMN('Data BH'!$B$4))*7,500,1),0))</f>
        <v>18.319890999999998</v>
      </c>
      <c r="J246" s="62" t="e">
        <f ca="1">INDEX(OFFSET('Raw data BH'!$G$4,0,(COLUMN('Data BH'!J$4)-COLUMN('Data BH'!$B$4))*7,500,1),MATCH($A246,OFFSET('Raw data BH'!$B$4,0,(COLUMN('Data BH'!J$4)-COLUMN('Data BH'!$B$4))*7,500,1),0))</f>
        <v>#N/A</v>
      </c>
      <c r="K246" s="62">
        <f ca="1">INDEX(OFFSET('Raw data BH'!$G$4,0,(COLUMN('Data BH'!K$4)-COLUMN('Data BH'!$B$4))*7,500,1),MATCH($A246,OFFSET('Raw data BH'!$B$4,0,(COLUMN('Data BH'!K$4)-COLUMN('Data BH'!$B$4))*7,500,1),0))</f>
        <v>21.120000999999998</v>
      </c>
      <c r="L246" s="62" t="e">
        <f ca="1">INDEX(OFFSET('Raw data BH'!$G$4,0,(COLUMN('Data BH'!L$4)-COLUMN('Data BH'!$B$4))*7,500,1),MATCH($A246,OFFSET('Raw data BH'!$B$4,0,(COLUMN('Data BH'!L$4)-COLUMN('Data BH'!$B$4))*7,500,1),0))</f>
        <v>#N/A</v>
      </c>
      <c r="M246" s="62">
        <f ca="1">INDEX(OFFSET('Raw data BH'!$G$4,0,(COLUMN('Data BH'!M$4)-COLUMN('Data BH'!$B$4))*7,500,1),MATCH($A246,OFFSET('Raw data BH'!$B$4,0,(COLUMN('Data BH'!M$4)-COLUMN('Data BH'!$B$4))*7,500,1),0))</f>
        <v>22.492065</v>
      </c>
      <c r="N246" s="62" t="e">
        <f ca="1">INDEX(OFFSET('Raw data BH'!$G$4,0,(COLUMN('Data BH'!N$4)-COLUMN('Data BH'!$B$4))*7,500,1),MATCH($A246,OFFSET('Raw data BH'!$B$4,0,(COLUMN('Data BH'!N$4)-COLUMN('Data BH'!$B$4))*7,500,1),0))</f>
        <v>#N/A</v>
      </c>
      <c r="O246" s="62">
        <f ca="1">INDEX(OFFSET('Raw data BH'!$G$4,0,(COLUMN('Data BH'!O$4)-COLUMN('Data BH'!$B$4))*7,500,1),MATCH($A246,OFFSET('Raw data BH'!$B$4,0,(COLUMN('Data BH'!O$4)-COLUMN('Data BH'!$B$4))*7,500,1),0))</f>
        <v>23.283722000000001</v>
      </c>
      <c r="P246" s="62">
        <v>87.090309000000005</v>
      </c>
      <c r="Q246" s="65"/>
      <c r="R246" s="60">
        <f t="shared" ca="1" si="47"/>
        <v>0.16670971544615631</v>
      </c>
      <c r="S246" s="60">
        <f t="shared" ca="1" si="48"/>
        <v>6.0384109230395833E-3</v>
      </c>
      <c r="T246" s="60">
        <f t="shared" ca="1" si="49"/>
        <v>1.7211916897761803E-2</v>
      </c>
      <c r="U246" s="60">
        <f t="shared" ca="1" si="50"/>
        <v>3.1573201289008201E-2</v>
      </c>
      <c r="V246" s="60" t="str">
        <f t="shared" ca="1" si="51"/>
        <v/>
      </c>
      <c r="W246" s="60">
        <f t="shared" ca="1" si="52"/>
        <v>1.5516863515845358E-3</v>
      </c>
      <c r="X246" s="60">
        <f t="shared" ca="1" si="53"/>
        <v>2.0494049236431833E-2</v>
      </c>
      <c r="Y246" s="60">
        <f t="shared" ca="1" si="54"/>
        <v>-9.9830188380493068E-3</v>
      </c>
      <c r="Z246" s="60" t="str">
        <f t="shared" ca="1" si="55"/>
        <v/>
      </c>
      <c r="AA246" s="60">
        <f t="shared" ca="1" si="56"/>
        <v>6.6730695900856229E-3</v>
      </c>
      <c r="AB246" s="60" t="str">
        <f t="shared" ca="1" si="57"/>
        <v/>
      </c>
      <c r="AC246" s="60">
        <f t="shared" ca="1" si="58"/>
        <v>2.4681626161214387E-2</v>
      </c>
      <c r="AD246" s="60" t="str">
        <f t="shared" ca="1" si="59"/>
        <v/>
      </c>
      <c r="AE246" s="60">
        <f t="shared" ca="1" si="60"/>
        <v>6.1145478383437535E-2</v>
      </c>
      <c r="AF246" s="60">
        <f t="shared" si="61"/>
        <v>2.0904160579390485E-2</v>
      </c>
      <c r="AG246" s="61">
        <v>3.3799999999999997E-2</v>
      </c>
    </row>
    <row r="247" spans="1:33" ht="16" hidden="1" outlineLevel="1" x14ac:dyDescent="0.2">
      <c r="A247" s="74">
        <v>38412</v>
      </c>
      <c r="B247" s="62">
        <f ca="1">INDEX(OFFSET('Raw data BH'!$G$4,0,(COLUMN('Data BH'!B$4)-COLUMN('Data BH'!$B$4))*7,500,1),MATCH($A247,OFFSET('Raw data BH'!$B$4,0,(COLUMN('Data BH'!B$4)-COLUMN('Data BH'!$B$4))*7,500,1),0))</f>
        <v>1.27972</v>
      </c>
      <c r="C247" s="62">
        <f ca="1">INDEX(OFFSET('Raw data BH'!$G$4,0,(COLUMN('Data BH'!C$4)-COLUMN('Data BH'!$B$4))*7,500,1),MATCH($A247,OFFSET('Raw data BH'!$B$4,0,(COLUMN('Data BH'!C$4)-COLUMN('Data BH'!$B$4))*7,500,1),0))</f>
        <v>30.796961</v>
      </c>
      <c r="D247" s="62">
        <f ca="1">INDEX(OFFSET('Raw data BH'!$G$4,0,(COLUMN('Data BH'!D$4)-COLUMN('Data BH'!$B$4))*7,500,1),MATCH($A247,OFFSET('Raw data BH'!$B$4,0,(COLUMN('Data BH'!D$4)-COLUMN('Data BH'!$B$4))*7,500,1),0))</f>
        <v>34.857909999999997</v>
      </c>
      <c r="E247" s="62">
        <f ca="1">INDEX(OFFSET('Raw data BH'!$G$4,0,(COLUMN('Data BH'!E$4)-COLUMN('Data BH'!$B$4))*7,500,1),MATCH($A247,OFFSET('Raw data BH'!$B$4,0,(COLUMN('Data BH'!E$4)-COLUMN('Data BH'!$B$4))*7,500,1),0))</f>
        <v>12.643519</v>
      </c>
      <c r="F247" s="62" t="e">
        <f ca="1">INDEX(OFFSET('Raw data BH'!$G$4,0,(COLUMN('Data BH'!F$4)-COLUMN('Data BH'!$B$4))*7,500,1),MATCH($A247,OFFSET('Raw data BH'!$B$4,0,(COLUMN('Data BH'!F$4)-COLUMN('Data BH'!$B$4))*7,500,1),0))</f>
        <v>#N/A</v>
      </c>
      <c r="G247" s="62">
        <f ca="1">INDEX(OFFSET('Raw data BH'!$G$4,0,(COLUMN('Data BH'!G$4)-COLUMN('Data BH'!$B$4))*7,500,1),MATCH($A247,OFFSET('Raw data BH'!$B$4,0,(COLUMN('Data BH'!G$4)-COLUMN('Data BH'!$B$4))*7,500,1),0))</f>
        <v>33.320480000000003</v>
      </c>
      <c r="H247" s="62">
        <f ca="1">INDEX(OFFSET('Raw data BH'!$G$4,0,(COLUMN('Data BH'!H$4)-COLUMN('Data BH'!$B$4))*7,500,1),MATCH($A247,OFFSET('Raw data BH'!$B$4,0,(COLUMN('Data BH'!H$4)-COLUMN('Data BH'!$B$4))*7,500,1),0))</f>
        <v>14.537293999999999</v>
      </c>
      <c r="I247" s="62">
        <f ca="1">INDEX(OFFSET('Raw data BH'!$G$4,0,(COLUMN('Data BH'!I$4)-COLUMN('Data BH'!$B$4))*7,500,1),MATCH($A247,OFFSET('Raw data BH'!$B$4,0,(COLUMN('Data BH'!I$4)-COLUMN('Data BH'!$B$4))*7,500,1),0))</f>
        <v>17.747198000000001</v>
      </c>
      <c r="J247" s="62" t="e">
        <f ca="1">INDEX(OFFSET('Raw data BH'!$G$4,0,(COLUMN('Data BH'!J$4)-COLUMN('Data BH'!$B$4))*7,500,1),MATCH($A247,OFFSET('Raw data BH'!$B$4,0,(COLUMN('Data BH'!J$4)-COLUMN('Data BH'!$B$4))*7,500,1),0))</f>
        <v>#N/A</v>
      </c>
      <c r="K247" s="62">
        <f ca="1">INDEX(OFFSET('Raw data BH'!$G$4,0,(COLUMN('Data BH'!K$4)-COLUMN('Data BH'!$B$4))*7,500,1),MATCH($A247,OFFSET('Raw data BH'!$B$4,0,(COLUMN('Data BH'!K$4)-COLUMN('Data BH'!$B$4))*7,500,1),0))</f>
        <v>20.924999</v>
      </c>
      <c r="L247" s="62" t="e">
        <f ca="1">INDEX(OFFSET('Raw data BH'!$G$4,0,(COLUMN('Data BH'!L$4)-COLUMN('Data BH'!$B$4))*7,500,1),MATCH($A247,OFFSET('Raw data BH'!$B$4,0,(COLUMN('Data BH'!L$4)-COLUMN('Data BH'!$B$4))*7,500,1),0))</f>
        <v>#N/A</v>
      </c>
      <c r="M247" s="62">
        <f ca="1">INDEX(OFFSET('Raw data BH'!$G$4,0,(COLUMN('Data BH'!M$4)-COLUMN('Data BH'!$B$4))*7,500,1),MATCH($A247,OFFSET('Raw data BH'!$B$4,0,(COLUMN('Data BH'!M$4)-COLUMN('Data BH'!$B$4))*7,500,1),0))</f>
        <v>21.599815</v>
      </c>
      <c r="N247" s="62" t="e">
        <f ca="1">INDEX(OFFSET('Raw data BH'!$G$4,0,(COLUMN('Data BH'!N$4)-COLUMN('Data BH'!$B$4))*7,500,1),MATCH($A247,OFFSET('Raw data BH'!$B$4,0,(COLUMN('Data BH'!N$4)-COLUMN('Data BH'!$B$4))*7,500,1),0))</f>
        <v>#N/A</v>
      </c>
      <c r="O247" s="62">
        <f ca="1">INDEX(OFFSET('Raw data BH'!$G$4,0,(COLUMN('Data BH'!O$4)-COLUMN('Data BH'!$B$4))*7,500,1),MATCH($A247,OFFSET('Raw data BH'!$B$4,0,(COLUMN('Data BH'!O$4)-COLUMN('Data BH'!$B$4))*7,500,1),0))</f>
        <v>24.370638</v>
      </c>
      <c r="P247" s="62">
        <v>85.162659000000005</v>
      </c>
      <c r="Q247" s="65"/>
      <c r="R247" s="60">
        <f t="shared" ca="1" si="47"/>
        <v>-7.1109765861186225E-2</v>
      </c>
      <c r="S247" s="60">
        <f t="shared" ca="1" si="48"/>
        <v>-5.4662215282512583E-2</v>
      </c>
      <c r="T247" s="60">
        <f t="shared" ca="1" si="49"/>
        <v>-5.1339025713029951E-2</v>
      </c>
      <c r="U247" s="60">
        <f t="shared" ca="1" si="50"/>
        <v>-2.6401283930174269E-2</v>
      </c>
      <c r="V247" s="60" t="str">
        <f t="shared" ca="1" si="51"/>
        <v/>
      </c>
      <c r="W247" s="60">
        <f t="shared" ca="1" si="52"/>
        <v>-3.593419610771853E-2</v>
      </c>
      <c r="X247" s="60">
        <f t="shared" ca="1" si="53"/>
        <v>-1.3066204219540412E-2</v>
      </c>
      <c r="Y247" s="60">
        <f t="shared" ca="1" si="54"/>
        <v>-3.1260720928961705E-2</v>
      </c>
      <c r="Z247" s="60" t="str">
        <f t="shared" ca="1" si="55"/>
        <v/>
      </c>
      <c r="AA247" s="60">
        <f t="shared" ca="1" si="56"/>
        <v>-9.2330488052533299E-3</v>
      </c>
      <c r="AB247" s="60" t="str">
        <f t="shared" ca="1" si="57"/>
        <v/>
      </c>
      <c r="AC247" s="60">
        <f t="shared" ca="1" si="58"/>
        <v>-3.966954568199943E-2</v>
      </c>
      <c r="AD247" s="60" t="str">
        <f t="shared" ca="1" si="59"/>
        <v/>
      </c>
      <c r="AE247" s="60">
        <f t="shared" ca="1" si="60"/>
        <v>4.6681368210804042E-2</v>
      </c>
      <c r="AF247" s="60">
        <f t="shared" si="61"/>
        <v>-2.2133920778717231E-2</v>
      </c>
      <c r="AG247" s="61">
        <v>3.73E-2</v>
      </c>
    </row>
    <row r="248" spans="1:33" ht="16" hidden="1" outlineLevel="1" x14ac:dyDescent="0.2">
      <c r="A248" s="74">
        <v>38443</v>
      </c>
      <c r="B248" s="62">
        <f ca="1">INDEX(OFFSET('Raw data BH'!$G$4,0,(COLUMN('Data BH'!B$4)-COLUMN('Data BH'!$B$4))*7,500,1),MATCH($A248,OFFSET('Raw data BH'!$B$4,0,(COLUMN('Data BH'!B$4)-COLUMN('Data BH'!$B$4))*7,500,1),0))</f>
        <v>1.107432</v>
      </c>
      <c r="C248" s="62">
        <f ca="1">INDEX(OFFSET('Raw data BH'!$G$4,0,(COLUMN('Data BH'!C$4)-COLUMN('Data BH'!$B$4))*7,500,1),MATCH($A248,OFFSET('Raw data BH'!$B$4,0,(COLUMN('Data BH'!C$4)-COLUMN('Data BH'!$B$4))*7,500,1),0))</f>
        <v>31.756933</v>
      </c>
      <c r="D248" s="62">
        <f ca="1">INDEX(OFFSET('Raw data BH'!$G$4,0,(COLUMN('Data BH'!D$4)-COLUMN('Data BH'!$B$4))*7,500,1),MATCH($A248,OFFSET('Raw data BH'!$B$4,0,(COLUMN('Data BH'!D$4)-COLUMN('Data BH'!$B$4))*7,500,1),0))</f>
        <v>35.844878999999999</v>
      </c>
      <c r="E248" s="62">
        <f ca="1">INDEX(OFFSET('Raw data BH'!$G$4,0,(COLUMN('Data BH'!E$4)-COLUMN('Data BH'!$B$4))*7,500,1),MATCH($A248,OFFSET('Raw data BH'!$B$4,0,(COLUMN('Data BH'!E$4)-COLUMN('Data BH'!$B$4))*7,500,1),0))</f>
        <v>13.266817</v>
      </c>
      <c r="F248" s="62" t="e">
        <f ca="1">INDEX(OFFSET('Raw data BH'!$G$4,0,(COLUMN('Data BH'!F$4)-COLUMN('Data BH'!$B$4))*7,500,1),MATCH($A248,OFFSET('Raw data BH'!$B$4,0,(COLUMN('Data BH'!F$4)-COLUMN('Data BH'!$B$4))*7,500,1),0))</f>
        <v>#N/A</v>
      </c>
      <c r="G248" s="62">
        <f ca="1">INDEX(OFFSET('Raw data BH'!$G$4,0,(COLUMN('Data BH'!G$4)-COLUMN('Data BH'!$B$4))*7,500,1),MATCH($A248,OFFSET('Raw data BH'!$B$4,0,(COLUMN('Data BH'!G$4)-COLUMN('Data BH'!$B$4))*7,500,1),0))</f>
        <v>33.847918999999997</v>
      </c>
      <c r="H248" s="62">
        <f ca="1">INDEX(OFFSET('Raw data BH'!$G$4,0,(COLUMN('Data BH'!H$4)-COLUMN('Data BH'!$B$4))*7,500,1),MATCH($A248,OFFSET('Raw data BH'!$B$4,0,(COLUMN('Data BH'!H$4)-COLUMN('Data BH'!$B$4))*7,500,1),0))</f>
        <v>14.660149000000001</v>
      </c>
      <c r="I248" s="62">
        <f ca="1">INDEX(OFFSET('Raw data BH'!$G$4,0,(COLUMN('Data BH'!I$4)-COLUMN('Data BH'!$B$4))*7,500,1),MATCH($A248,OFFSET('Raw data BH'!$B$4,0,(COLUMN('Data BH'!I$4)-COLUMN('Data BH'!$B$4))*7,500,1),0))</f>
        <v>17.363772999999998</v>
      </c>
      <c r="J248" s="62" t="e">
        <f ca="1">INDEX(OFFSET('Raw data BH'!$G$4,0,(COLUMN('Data BH'!J$4)-COLUMN('Data BH'!$B$4))*7,500,1),MATCH($A248,OFFSET('Raw data BH'!$B$4,0,(COLUMN('Data BH'!J$4)-COLUMN('Data BH'!$B$4))*7,500,1),0))</f>
        <v>#N/A</v>
      </c>
      <c r="K248" s="62">
        <f ca="1">INDEX(OFFSET('Raw data BH'!$G$4,0,(COLUMN('Data BH'!K$4)-COLUMN('Data BH'!$B$4))*7,500,1),MATCH($A248,OFFSET('Raw data BH'!$B$4,0,(COLUMN('Data BH'!K$4)-COLUMN('Data BH'!$B$4))*7,500,1),0))</f>
        <v>20.149999999999999</v>
      </c>
      <c r="L248" s="62" t="e">
        <f ca="1">INDEX(OFFSET('Raw data BH'!$G$4,0,(COLUMN('Data BH'!L$4)-COLUMN('Data BH'!$B$4))*7,500,1),MATCH($A248,OFFSET('Raw data BH'!$B$4,0,(COLUMN('Data BH'!L$4)-COLUMN('Data BH'!$B$4))*7,500,1),0))</f>
        <v>#N/A</v>
      </c>
      <c r="M248" s="62">
        <f ca="1">INDEX(OFFSET('Raw data BH'!$G$4,0,(COLUMN('Data BH'!M$4)-COLUMN('Data BH'!$B$4))*7,500,1),MATCH($A248,OFFSET('Raw data BH'!$B$4,0,(COLUMN('Data BH'!M$4)-COLUMN('Data BH'!$B$4))*7,500,1),0))</f>
        <v>20.808153000000001</v>
      </c>
      <c r="N248" s="62" t="e">
        <f ca="1">INDEX(OFFSET('Raw data BH'!$G$4,0,(COLUMN('Data BH'!N$4)-COLUMN('Data BH'!$B$4))*7,500,1),MATCH($A248,OFFSET('Raw data BH'!$B$4,0,(COLUMN('Data BH'!N$4)-COLUMN('Data BH'!$B$4))*7,500,1),0))</f>
        <v>#N/A</v>
      </c>
      <c r="O248" s="62">
        <f ca="1">INDEX(OFFSET('Raw data BH'!$G$4,0,(COLUMN('Data BH'!O$4)-COLUMN('Data BH'!$B$4))*7,500,1),MATCH($A248,OFFSET('Raw data BH'!$B$4,0,(COLUMN('Data BH'!O$4)-COLUMN('Data BH'!$B$4))*7,500,1),0))</f>
        <v>22.460046999999999</v>
      </c>
      <c r="P248" s="62">
        <v>83.895377999999994</v>
      </c>
      <c r="R248" s="60">
        <f t="shared" ca="1" si="47"/>
        <v>-0.1346294501922296</v>
      </c>
      <c r="S248" s="60">
        <f t="shared" ca="1" si="48"/>
        <v>3.1170997683829915E-2</v>
      </c>
      <c r="T248" s="60">
        <f t="shared" ca="1" si="49"/>
        <v>2.8314061284798742E-2</v>
      </c>
      <c r="U248" s="60">
        <f t="shared" ca="1" si="50"/>
        <v>4.929782602454269E-2</v>
      </c>
      <c r="V248" s="60" t="str">
        <f t="shared" ca="1" si="51"/>
        <v/>
      </c>
      <c r="W248" s="60">
        <f t="shared" ca="1" si="52"/>
        <v>1.5829273767964835E-2</v>
      </c>
      <c r="X248" s="60">
        <f t="shared" ca="1" si="53"/>
        <v>8.4510225905867209E-3</v>
      </c>
      <c r="Y248" s="60">
        <f t="shared" ca="1" si="54"/>
        <v>-2.1604818969169215E-2</v>
      </c>
      <c r="Z248" s="60" t="str">
        <f t="shared" ca="1" si="55"/>
        <v/>
      </c>
      <c r="AA248" s="60">
        <f t="shared" ca="1" si="56"/>
        <v>-3.7036991017299514E-2</v>
      </c>
      <c r="AB248" s="60" t="str">
        <f t="shared" ca="1" si="57"/>
        <v/>
      </c>
      <c r="AC248" s="60">
        <f t="shared" ca="1" si="58"/>
        <v>-3.6651332430393424E-2</v>
      </c>
      <c r="AD248" s="60" t="str">
        <f t="shared" ca="1" si="59"/>
        <v/>
      </c>
      <c r="AE248" s="60">
        <f t="shared" ca="1" si="60"/>
        <v>-7.8397250002236296E-2</v>
      </c>
      <c r="AF248" s="60">
        <f t="shared" si="61"/>
        <v>-1.4880711979648353E-2</v>
      </c>
      <c r="AG248" s="61">
        <v>3.6499999999999998E-2</v>
      </c>
    </row>
    <row r="249" spans="1:33" ht="16" hidden="1" outlineLevel="1" x14ac:dyDescent="0.2">
      <c r="A249" s="74">
        <v>38473</v>
      </c>
      <c r="B249" s="62">
        <f ca="1">INDEX(OFFSET('Raw data BH'!$G$4,0,(COLUMN('Data BH'!B$4)-COLUMN('Data BH'!$B$4))*7,500,1),MATCH($A249,OFFSET('Raw data BH'!$B$4,0,(COLUMN('Data BH'!B$4)-COLUMN('Data BH'!$B$4))*7,500,1),0))</f>
        <v>1.2210620000000001</v>
      </c>
      <c r="C249" s="62">
        <f ca="1">INDEX(OFFSET('Raw data BH'!$G$4,0,(COLUMN('Data BH'!C$4)-COLUMN('Data BH'!$B$4))*7,500,1),MATCH($A249,OFFSET('Raw data BH'!$B$4,0,(COLUMN('Data BH'!C$4)-COLUMN('Data BH'!$B$4))*7,500,1),0))</f>
        <v>32.659435000000002</v>
      </c>
      <c r="D249" s="62">
        <f ca="1">INDEX(OFFSET('Raw data BH'!$G$4,0,(COLUMN('Data BH'!D$4)-COLUMN('Data BH'!$B$4))*7,500,1),MATCH($A249,OFFSET('Raw data BH'!$B$4,0,(COLUMN('Data BH'!D$4)-COLUMN('Data BH'!$B$4))*7,500,1),0))</f>
        <v>36.627082999999999</v>
      </c>
      <c r="E249" s="62">
        <f ca="1">INDEX(OFFSET('Raw data BH'!$G$4,0,(COLUMN('Data BH'!E$4)-COLUMN('Data BH'!$B$4))*7,500,1),MATCH($A249,OFFSET('Raw data BH'!$B$4,0,(COLUMN('Data BH'!E$4)-COLUMN('Data BH'!$B$4))*7,500,1),0))</f>
        <v>13.630248999999999</v>
      </c>
      <c r="F249" s="62" t="e">
        <f ca="1">INDEX(OFFSET('Raw data BH'!$G$4,0,(COLUMN('Data BH'!F$4)-COLUMN('Data BH'!$B$4))*7,500,1),MATCH($A249,OFFSET('Raw data BH'!$B$4,0,(COLUMN('Data BH'!F$4)-COLUMN('Data BH'!$B$4))*7,500,1),0))</f>
        <v>#N/A</v>
      </c>
      <c r="G249" s="62">
        <f ca="1">INDEX(OFFSET('Raw data BH'!$G$4,0,(COLUMN('Data BH'!G$4)-COLUMN('Data BH'!$B$4))*7,500,1),MATCH($A249,OFFSET('Raw data BH'!$B$4,0,(COLUMN('Data BH'!G$4)-COLUMN('Data BH'!$B$4))*7,500,1),0))</f>
        <v>35.661059999999999</v>
      </c>
      <c r="H249" s="62">
        <f ca="1">INDEX(OFFSET('Raw data BH'!$G$4,0,(COLUMN('Data BH'!H$4)-COLUMN('Data BH'!$B$4))*7,500,1),MATCH($A249,OFFSET('Raw data BH'!$B$4,0,(COLUMN('Data BH'!H$4)-COLUMN('Data BH'!$B$4))*7,500,1),0))</f>
        <v>14.654074</v>
      </c>
      <c r="I249" s="62">
        <f ca="1">INDEX(OFFSET('Raw data BH'!$G$4,0,(COLUMN('Data BH'!I$4)-COLUMN('Data BH'!$B$4))*7,500,1),MATCH($A249,OFFSET('Raw data BH'!$B$4,0,(COLUMN('Data BH'!I$4)-COLUMN('Data BH'!$B$4))*7,500,1),0))</f>
        <v>18.253744000000001</v>
      </c>
      <c r="J249" s="62" t="e">
        <f ca="1">INDEX(OFFSET('Raw data BH'!$G$4,0,(COLUMN('Data BH'!J$4)-COLUMN('Data BH'!$B$4))*7,500,1),MATCH($A249,OFFSET('Raw data BH'!$B$4,0,(COLUMN('Data BH'!J$4)-COLUMN('Data BH'!$B$4))*7,500,1),0))</f>
        <v>#N/A</v>
      </c>
      <c r="K249" s="62">
        <f ca="1">INDEX(OFFSET('Raw data BH'!$G$4,0,(COLUMN('Data BH'!K$4)-COLUMN('Data BH'!$B$4))*7,500,1),MATCH($A249,OFFSET('Raw data BH'!$B$4,0,(COLUMN('Data BH'!K$4)-COLUMN('Data BH'!$B$4))*7,500,1),0))</f>
        <v>23.030000999999999</v>
      </c>
      <c r="L249" s="62" t="e">
        <f ca="1">INDEX(OFFSET('Raw data BH'!$G$4,0,(COLUMN('Data BH'!L$4)-COLUMN('Data BH'!$B$4))*7,500,1),MATCH($A249,OFFSET('Raw data BH'!$B$4,0,(COLUMN('Data BH'!L$4)-COLUMN('Data BH'!$B$4))*7,500,1),0))</f>
        <v>#N/A</v>
      </c>
      <c r="M249" s="62">
        <f ca="1">INDEX(OFFSET('Raw data BH'!$G$4,0,(COLUMN('Data BH'!M$4)-COLUMN('Data BH'!$B$4))*7,500,1),MATCH($A249,OFFSET('Raw data BH'!$B$4,0,(COLUMN('Data BH'!M$4)-COLUMN('Data BH'!$B$4))*7,500,1),0))</f>
        <v>21.619679999999999</v>
      </c>
      <c r="N249" s="62" t="e">
        <f ca="1">INDEX(OFFSET('Raw data BH'!$G$4,0,(COLUMN('Data BH'!N$4)-COLUMN('Data BH'!$B$4))*7,500,1),MATCH($A249,OFFSET('Raw data BH'!$B$4,0,(COLUMN('Data BH'!N$4)-COLUMN('Data BH'!$B$4))*7,500,1),0))</f>
        <v>#N/A</v>
      </c>
      <c r="O249" s="62">
        <f ca="1">INDEX(OFFSET('Raw data BH'!$G$4,0,(COLUMN('Data BH'!O$4)-COLUMN('Data BH'!$B$4))*7,500,1),MATCH($A249,OFFSET('Raw data BH'!$B$4,0,(COLUMN('Data BH'!O$4)-COLUMN('Data BH'!$B$4))*7,500,1),0))</f>
        <v>27.359649999999998</v>
      </c>
      <c r="P249" s="62">
        <v>86.598861999999997</v>
      </c>
      <c r="R249" s="60">
        <f t="shared" ca="1" si="47"/>
        <v>0.10260675147548581</v>
      </c>
      <c r="S249" s="60">
        <f t="shared" ca="1" si="48"/>
        <v>2.8419054195189419E-2</v>
      </c>
      <c r="T249" s="60">
        <f t="shared" ca="1" si="49"/>
        <v>2.1821917713824579E-2</v>
      </c>
      <c r="U249" s="60">
        <f t="shared" ca="1" si="50"/>
        <v>2.7394061439153017E-2</v>
      </c>
      <c r="V249" s="60" t="str">
        <f t="shared" ca="1" si="51"/>
        <v/>
      </c>
      <c r="W249" s="60">
        <f t="shared" ca="1" si="52"/>
        <v>5.3567281344534035E-2</v>
      </c>
      <c r="X249" s="60">
        <f t="shared" ca="1" si="53"/>
        <v>-4.1438869413956692E-4</v>
      </c>
      <c r="Y249" s="60">
        <f t="shared" ca="1" si="54"/>
        <v>5.1254471018482128E-2</v>
      </c>
      <c r="Z249" s="60" t="str">
        <f t="shared" ca="1" si="55"/>
        <v/>
      </c>
      <c r="AA249" s="60">
        <f t="shared" ca="1" si="56"/>
        <v>0.14292808933002488</v>
      </c>
      <c r="AB249" s="60" t="str">
        <f t="shared" ca="1" si="57"/>
        <v/>
      </c>
      <c r="AC249" s="60">
        <f t="shared" ca="1" si="58"/>
        <v>3.9000434108688031E-2</v>
      </c>
      <c r="AD249" s="60" t="str">
        <f t="shared" ca="1" si="59"/>
        <v/>
      </c>
      <c r="AE249" s="60">
        <f t="shared" ca="1" si="60"/>
        <v>0.21814749541708434</v>
      </c>
      <c r="AF249" s="60">
        <f t="shared" si="61"/>
        <v>3.2224468909360038E-2</v>
      </c>
      <c r="AG249" s="61">
        <v>3.6400000000000002E-2</v>
      </c>
    </row>
    <row r="250" spans="1:33" ht="16" hidden="1" outlineLevel="1" x14ac:dyDescent="0.2">
      <c r="A250" s="74">
        <v>38504</v>
      </c>
      <c r="B250" s="62">
        <f ca="1">INDEX(OFFSET('Raw data BH'!$G$4,0,(COLUMN('Data BH'!B$4)-COLUMN('Data BH'!$B$4))*7,500,1),MATCH($A250,OFFSET('Raw data BH'!$B$4,0,(COLUMN('Data BH'!B$4)-COLUMN('Data BH'!$B$4))*7,500,1),0))</f>
        <v>1.1304650000000001</v>
      </c>
      <c r="C250" s="62">
        <f ca="1">INDEX(OFFSET('Raw data BH'!$G$4,0,(COLUMN('Data BH'!C$4)-COLUMN('Data BH'!$B$4))*7,500,1),MATCH($A250,OFFSET('Raw data BH'!$B$4,0,(COLUMN('Data BH'!C$4)-COLUMN('Data BH'!$B$4))*7,500,1),0))</f>
        <v>32.158821000000003</v>
      </c>
      <c r="D250" s="62">
        <f ca="1">INDEX(OFFSET('Raw data BH'!$G$4,0,(COLUMN('Data BH'!D$4)-COLUMN('Data BH'!$B$4))*7,500,1),MATCH($A250,OFFSET('Raw data BH'!$B$4,0,(COLUMN('Data BH'!D$4)-COLUMN('Data BH'!$B$4))*7,500,1),0))</f>
        <v>36.205379000000001</v>
      </c>
      <c r="E250" s="62">
        <f ca="1">INDEX(OFFSET('Raw data BH'!$G$4,0,(COLUMN('Data BH'!E$4)-COLUMN('Data BH'!$B$4))*7,500,1),MATCH($A250,OFFSET('Raw data BH'!$B$4,0,(COLUMN('Data BH'!E$4)-COLUMN('Data BH'!$B$4))*7,500,1),0))</f>
        <v>12.750681999999999</v>
      </c>
      <c r="F250" s="62" t="e">
        <f ca="1">INDEX(OFFSET('Raw data BH'!$G$4,0,(COLUMN('Data BH'!F$4)-COLUMN('Data BH'!$B$4))*7,500,1),MATCH($A250,OFFSET('Raw data BH'!$B$4,0,(COLUMN('Data BH'!F$4)-COLUMN('Data BH'!$B$4))*7,500,1),0))</f>
        <v>#N/A</v>
      </c>
      <c r="G250" s="62">
        <f ca="1">INDEX(OFFSET('Raw data BH'!$G$4,0,(COLUMN('Data BH'!G$4)-COLUMN('Data BH'!$B$4))*7,500,1),MATCH($A250,OFFSET('Raw data BH'!$B$4,0,(COLUMN('Data BH'!G$4)-COLUMN('Data BH'!$B$4))*7,500,1),0))</f>
        <v>37.077511000000001</v>
      </c>
      <c r="H250" s="62">
        <f ca="1">INDEX(OFFSET('Raw data BH'!$G$4,0,(COLUMN('Data BH'!H$4)-COLUMN('Data BH'!$B$4))*7,500,1),MATCH($A250,OFFSET('Raw data BH'!$B$4,0,(COLUMN('Data BH'!H$4)-COLUMN('Data BH'!$B$4))*7,500,1),0))</f>
        <v>14.310297</v>
      </c>
      <c r="I250" s="62">
        <f ca="1">INDEX(OFFSET('Raw data BH'!$G$4,0,(COLUMN('Data BH'!I$4)-COLUMN('Data BH'!$B$4))*7,500,1),MATCH($A250,OFFSET('Raw data BH'!$B$4,0,(COLUMN('Data BH'!I$4)-COLUMN('Data BH'!$B$4))*7,500,1),0))</f>
        <v>18.172832</v>
      </c>
      <c r="J250" s="62" t="e">
        <f ca="1">INDEX(OFFSET('Raw data BH'!$G$4,0,(COLUMN('Data BH'!J$4)-COLUMN('Data BH'!$B$4))*7,500,1),MATCH($A250,OFFSET('Raw data BH'!$B$4,0,(COLUMN('Data BH'!J$4)-COLUMN('Data BH'!$B$4))*7,500,1),0))</f>
        <v>#N/A</v>
      </c>
      <c r="K250" s="62">
        <f ca="1">INDEX(OFFSET('Raw data BH'!$G$4,0,(COLUMN('Data BH'!K$4)-COLUMN('Data BH'!$B$4))*7,500,1),MATCH($A250,OFFSET('Raw data BH'!$B$4,0,(COLUMN('Data BH'!K$4)-COLUMN('Data BH'!$B$4))*7,500,1),0))</f>
        <v>22.74</v>
      </c>
      <c r="L250" s="62" t="e">
        <f ca="1">INDEX(OFFSET('Raw data BH'!$G$4,0,(COLUMN('Data BH'!L$4)-COLUMN('Data BH'!$B$4))*7,500,1),MATCH($A250,OFFSET('Raw data BH'!$B$4,0,(COLUMN('Data BH'!L$4)-COLUMN('Data BH'!$B$4))*7,500,1),0))</f>
        <v>#N/A</v>
      </c>
      <c r="M250" s="62">
        <f ca="1">INDEX(OFFSET('Raw data BH'!$G$4,0,(COLUMN('Data BH'!M$4)-COLUMN('Data BH'!$B$4))*7,500,1),MATCH($A250,OFFSET('Raw data BH'!$B$4,0,(COLUMN('Data BH'!M$4)-COLUMN('Data BH'!$B$4))*7,500,1),0))</f>
        <v>21.589670000000002</v>
      </c>
      <c r="N250" s="62" t="e">
        <f ca="1">INDEX(OFFSET('Raw data BH'!$G$4,0,(COLUMN('Data BH'!N$4)-COLUMN('Data BH'!$B$4))*7,500,1),MATCH($A250,OFFSET('Raw data BH'!$B$4,0,(COLUMN('Data BH'!N$4)-COLUMN('Data BH'!$B$4))*7,500,1),0))</f>
        <v>#N/A</v>
      </c>
      <c r="O250" s="62">
        <f ca="1">INDEX(OFFSET('Raw data BH'!$G$4,0,(COLUMN('Data BH'!O$4)-COLUMN('Data BH'!$B$4))*7,500,1),MATCH($A250,OFFSET('Raw data BH'!$B$4,0,(COLUMN('Data BH'!O$4)-COLUMN('Data BH'!$B$4))*7,500,1),0))</f>
        <v>24.421586999999999</v>
      </c>
      <c r="P250" s="62">
        <v>86.381393000000003</v>
      </c>
      <c r="R250" s="60">
        <f t="shared" ca="1" si="47"/>
        <v>-7.4195249708860045E-2</v>
      </c>
      <c r="S250" s="60">
        <f t="shared" ca="1" si="48"/>
        <v>-1.5328311711454878E-2</v>
      </c>
      <c r="T250" s="60">
        <f t="shared" ca="1" si="49"/>
        <v>-1.1513447576483204E-2</v>
      </c>
      <c r="U250" s="60">
        <f t="shared" ca="1" si="50"/>
        <v>-6.4530515913539088E-2</v>
      </c>
      <c r="V250" s="60" t="str">
        <f t="shared" ca="1" si="51"/>
        <v/>
      </c>
      <c r="W250" s="60">
        <f t="shared" ca="1" si="52"/>
        <v>3.9719823246981534E-2</v>
      </c>
      <c r="X250" s="60">
        <f t="shared" ca="1" si="53"/>
        <v>-2.3459483007933435E-2</v>
      </c>
      <c r="Y250" s="60">
        <f t="shared" ca="1" si="54"/>
        <v>-4.4326248905430798E-3</v>
      </c>
      <c r="Z250" s="60" t="str">
        <f t="shared" ca="1" si="55"/>
        <v/>
      </c>
      <c r="AA250" s="60">
        <f t="shared" ca="1" si="56"/>
        <v>-1.2592313825778856E-2</v>
      </c>
      <c r="AB250" s="60" t="str">
        <f t="shared" ca="1" si="57"/>
        <v/>
      </c>
      <c r="AC250" s="60">
        <f t="shared" ca="1" si="58"/>
        <v>-1.3880871502259806E-3</v>
      </c>
      <c r="AD250" s="60" t="str">
        <f t="shared" ca="1" si="59"/>
        <v/>
      </c>
      <c r="AE250" s="60">
        <f t="shared" ca="1" si="60"/>
        <v>-0.1073867173008427</v>
      </c>
      <c r="AF250" s="60">
        <f t="shared" si="61"/>
        <v>-2.5112223761092345E-3</v>
      </c>
      <c r="AG250" s="61">
        <v>3.6400000000000002E-2</v>
      </c>
    </row>
    <row r="251" spans="1:33" ht="16" hidden="1" outlineLevel="1" x14ac:dyDescent="0.2">
      <c r="A251" s="74">
        <v>38534</v>
      </c>
      <c r="B251" s="62">
        <f ca="1">INDEX(OFFSET('Raw data BH'!$G$4,0,(COLUMN('Data BH'!B$4)-COLUMN('Data BH'!$B$4))*7,500,1),MATCH($A251,OFFSET('Raw data BH'!$B$4,0,(COLUMN('Data BH'!B$4)-COLUMN('Data BH'!$B$4))*7,500,1),0))</f>
        <v>1.3098160000000001</v>
      </c>
      <c r="C251" s="62">
        <f ca="1">INDEX(OFFSET('Raw data BH'!$G$4,0,(COLUMN('Data BH'!C$4)-COLUMN('Data BH'!$B$4))*7,500,1),MATCH($A251,OFFSET('Raw data BH'!$B$4,0,(COLUMN('Data BH'!C$4)-COLUMN('Data BH'!$B$4))*7,500,1),0))</f>
        <v>31.043194</v>
      </c>
      <c r="D251" s="62">
        <f ca="1">INDEX(OFFSET('Raw data BH'!$G$4,0,(COLUMN('Data BH'!D$4)-COLUMN('Data BH'!$B$4))*7,500,1),MATCH($A251,OFFSET('Raw data BH'!$B$4,0,(COLUMN('Data BH'!D$4)-COLUMN('Data BH'!$B$4))*7,500,1),0))</f>
        <v>37.492615000000001</v>
      </c>
      <c r="E251" s="62">
        <f ca="1">INDEX(OFFSET('Raw data BH'!$G$4,0,(COLUMN('Data BH'!E$4)-COLUMN('Data BH'!$B$4))*7,500,1),MATCH($A251,OFFSET('Raw data BH'!$B$4,0,(COLUMN('Data BH'!E$4)-COLUMN('Data BH'!$B$4))*7,500,1),0))</f>
        <v>13.450237</v>
      </c>
      <c r="F251" s="62" t="e">
        <f ca="1">INDEX(OFFSET('Raw data BH'!$G$4,0,(COLUMN('Data BH'!F$4)-COLUMN('Data BH'!$B$4))*7,500,1),MATCH($A251,OFFSET('Raw data BH'!$B$4,0,(COLUMN('Data BH'!F$4)-COLUMN('Data BH'!$B$4))*7,500,1),0))</f>
        <v>#N/A</v>
      </c>
      <c r="G251" s="62">
        <f ca="1">INDEX(OFFSET('Raw data BH'!$G$4,0,(COLUMN('Data BH'!G$4)-COLUMN('Data BH'!$B$4))*7,500,1),MATCH($A251,OFFSET('Raw data BH'!$B$4,0,(COLUMN('Data BH'!G$4)-COLUMN('Data BH'!$B$4))*7,500,1),0))</f>
        <v>39.015521999999997</v>
      </c>
      <c r="H251" s="62">
        <f ca="1">INDEX(OFFSET('Raw data BH'!$G$4,0,(COLUMN('Data BH'!H$4)-COLUMN('Data BH'!$B$4))*7,500,1),MATCH($A251,OFFSET('Raw data BH'!$B$4,0,(COLUMN('Data BH'!H$4)-COLUMN('Data BH'!$B$4))*7,500,1),0))</f>
        <v>14.177752999999999</v>
      </c>
      <c r="I251" s="62">
        <f ca="1">INDEX(OFFSET('Raw data BH'!$G$4,0,(COLUMN('Data BH'!I$4)-COLUMN('Data BH'!$B$4))*7,500,1),MATCH($A251,OFFSET('Raw data BH'!$B$4,0,(COLUMN('Data BH'!I$4)-COLUMN('Data BH'!$B$4))*7,500,1),0))</f>
        <v>18.901593999999999</v>
      </c>
      <c r="J251" s="62" t="e">
        <f ca="1">INDEX(OFFSET('Raw data BH'!$G$4,0,(COLUMN('Data BH'!J$4)-COLUMN('Data BH'!$B$4))*7,500,1),MATCH($A251,OFFSET('Raw data BH'!$B$4,0,(COLUMN('Data BH'!J$4)-COLUMN('Data BH'!$B$4))*7,500,1),0))</f>
        <v>#N/A</v>
      </c>
      <c r="K251" s="62">
        <f ca="1">INDEX(OFFSET('Raw data BH'!$G$4,0,(COLUMN('Data BH'!K$4)-COLUMN('Data BH'!$B$4))*7,500,1),MATCH($A251,OFFSET('Raw data BH'!$B$4,0,(COLUMN('Data BH'!K$4)-COLUMN('Data BH'!$B$4))*7,500,1),0))</f>
        <v>23.620000999999998</v>
      </c>
      <c r="L251" s="62" t="e">
        <f ca="1">INDEX(OFFSET('Raw data BH'!$G$4,0,(COLUMN('Data BH'!L$4)-COLUMN('Data BH'!$B$4))*7,500,1),MATCH($A251,OFFSET('Raw data BH'!$B$4,0,(COLUMN('Data BH'!L$4)-COLUMN('Data BH'!$B$4))*7,500,1),0))</f>
        <v>#N/A</v>
      </c>
      <c r="M251" s="62">
        <f ca="1">INDEX(OFFSET('Raw data BH'!$G$4,0,(COLUMN('Data BH'!M$4)-COLUMN('Data BH'!$B$4))*7,500,1),MATCH($A251,OFFSET('Raw data BH'!$B$4,0,(COLUMN('Data BH'!M$4)-COLUMN('Data BH'!$B$4))*7,500,1),0))</f>
        <v>23.089998000000001</v>
      </c>
      <c r="N251" s="62" t="e">
        <f ca="1">INDEX(OFFSET('Raw data BH'!$G$4,0,(COLUMN('Data BH'!N$4)-COLUMN('Data BH'!$B$4))*7,500,1),MATCH($A251,OFFSET('Raw data BH'!$B$4,0,(COLUMN('Data BH'!N$4)-COLUMN('Data BH'!$B$4))*7,500,1),0))</f>
        <v>#N/A</v>
      </c>
      <c r="O251" s="62">
        <f ca="1">INDEX(OFFSET('Raw data BH'!$G$4,0,(COLUMN('Data BH'!O$4)-COLUMN('Data BH'!$B$4))*7,500,1),MATCH($A251,OFFSET('Raw data BH'!$B$4,0,(COLUMN('Data BH'!O$4)-COLUMN('Data BH'!$B$4))*7,500,1),0))</f>
        <v>22.341166000000001</v>
      </c>
      <c r="P251" s="62">
        <v>90.048469999999995</v>
      </c>
      <c r="R251" s="60">
        <f t="shared" ca="1" si="47"/>
        <v>0.15865241294511545</v>
      </c>
      <c r="S251" s="60">
        <f t="shared" ca="1" si="48"/>
        <v>-3.4691166072288615E-2</v>
      </c>
      <c r="T251" s="60">
        <f t="shared" ca="1" si="49"/>
        <v>3.5553722555977219E-2</v>
      </c>
      <c r="U251" s="60">
        <f t="shared" ca="1" si="50"/>
        <v>5.4864124130771907E-2</v>
      </c>
      <c r="V251" s="60" t="str">
        <f t="shared" ca="1" si="51"/>
        <v/>
      </c>
      <c r="W251" s="60">
        <f t="shared" ca="1" si="52"/>
        <v>5.2269177399745015E-2</v>
      </c>
      <c r="X251" s="60">
        <f t="shared" ca="1" si="53"/>
        <v>-9.2621417990137456E-3</v>
      </c>
      <c r="Y251" s="60">
        <f t="shared" ca="1" si="54"/>
        <v>4.0101729878975423E-2</v>
      </c>
      <c r="Z251" s="60" t="str">
        <f t="shared" ca="1" si="55"/>
        <v/>
      </c>
      <c r="AA251" s="60">
        <f t="shared" ca="1" si="56"/>
        <v>3.8698372911169843E-2</v>
      </c>
      <c r="AB251" s="60" t="str">
        <f t="shared" ca="1" si="57"/>
        <v/>
      </c>
      <c r="AC251" s="60">
        <f t="shared" ca="1" si="58"/>
        <v>6.9492863948360517E-2</v>
      </c>
      <c r="AD251" s="60" t="str">
        <f t="shared" ca="1" si="59"/>
        <v/>
      </c>
      <c r="AE251" s="60">
        <f t="shared" ca="1" si="60"/>
        <v>-8.5187788983574153E-2</v>
      </c>
      <c r="AF251" s="60">
        <f t="shared" si="61"/>
        <v>4.2452163280117361E-2</v>
      </c>
      <c r="AG251" s="61">
        <v>3.8699999999999998E-2</v>
      </c>
    </row>
    <row r="252" spans="1:33" ht="16" hidden="1" outlineLevel="1" x14ac:dyDescent="0.2">
      <c r="A252" s="74">
        <v>38565</v>
      </c>
      <c r="B252" s="62">
        <f ca="1">INDEX(OFFSET('Raw data BH'!$G$4,0,(COLUMN('Data BH'!B$4)-COLUMN('Data BH'!$B$4))*7,500,1),MATCH($A252,OFFSET('Raw data BH'!$B$4,0,(COLUMN('Data BH'!B$4)-COLUMN('Data BH'!$B$4))*7,500,1),0))</f>
        <v>1.4400299999999999</v>
      </c>
      <c r="C252" s="62">
        <f ca="1">INDEX(OFFSET('Raw data BH'!$G$4,0,(COLUMN('Data BH'!C$4)-COLUMN('Data BH'!$B$4))*7,500,1),MATCH($A252,OFFSET('Raw data BH'!$B$4,0,(COLUMN('Data BH'!C$4)-COLUMN('Data BH'!$B$4))*7,500,1),0))</f>
        <v>30.637356</v>
      </c>
      <c r="D252" s="62">
        <f ca="1">INDEX(OFFSET('Raw data BH'!$G$4,0,(COLUMN('Data BH'!D$4)-COLUMN('Data BH'!$B$4))*7,500,1),MATCH($A252,OFFSET('Raw data BH'!$B$4,0,(COLUMN('Data BH'!D$4)-COLUMN('Data BH'!$B$4))*7,500,1),0))</f>
        <v>37.656188999999998</v>
      </c>
      <c r="E252" s="62">
        <f ca="1">INDEX(OFFSET('Raw data BH'!$G$4,0,(COLUMN('Data BH'!E$4)-COLUMN('Data BH'!$B$4))*7,500,1),MATCH($A252,OFFSET('Raw data BH'!$B$4,0,(COLUMN('Data BH'!E$4)-COLUMN('Data BH'!$B$4))*7,500,1),0))</f>
        <v>13.524009</v>
      </c>
      <c r="F252" s="62" t="e">
        <f ca="1">INDEX(OFFSET('Raw data BH'!$G$4,0,(COLUMN('Data BH'!F$4)-COLUMN('Data BH'!$B$4))*7,500,1),MATCH($A252,OFFSET('Raw data BH'!$B$4,0,(COLUMN('Data BH'!F$4)-COLUMN('Data BH'!$B$4))*7,500,1),0))</f>
        <v>#N/A</v>
      </c>
      <c r="G252" s="62">
        <f ca="1">INDEX(OFFSET('Raw data BH'!$G$4,0,(COLUMN('Data BH'!G$4)-COLUMN('Data BH'!$B$4))*7,500,1),MATCH($A252,OFFSET('Raw data BH'!$B$4,0,(COLUMN('Data BH'!G$4)-COLUMN('Data BH'!$B$4))*7,500,1),0))</f>
        <v>40.499927999999997</v>
      </c>
      <c r="H252" s="62">
        <f ca="1">INDEX(OFFSET('Raw data BH'!$G$4,0,(COLUMN('Data BH'!H$4)-COLUMN('Data BH'!$B$4))*7,500,1),MATCH($A252,OFFSET('Raw data BH'!$B$4,0,(COLUMN('Data BH'!H$4)-COLUMN('Data BH'!$B$4))*7,500,1),0))</f>
        <v>13.707162</v>
      </c>
      <c r="I252" s="62">
        <f ca="1">INDEX(OFFSET('Raw data BH'!$G$4,0,(COLUMN('Data BH'!I$4)-COLUMN('Data BH'!$B$4))*7,500,1),MATCH($A252,OFFSET('Raw data BH'!$B$4,0,(COLUMN('Data BH'!I$4)-COLUMN('Data BH'!$B$4))*7,500,1),0))</f>
        <v>18.373404000000001</v>
      </c>
      <c r="J252" s="62" t="e">
        <f ca="1">INDEX(OFFSET('Raw data BH'!$G$4,0,(COLUMN('Data BH'!J$4)-COLUMN('Data BH'!$B$4))*7,500,1),MATCH($A252,OFFSET('Raw data BH'!$B$4,0,(COLUMN('Data BH'!J$4)-COLUMN('Data BH'!$B$4))*7,500,1),0))</f>
        <v>#N/A</v>
      </c>
      <c r="K252" s="62">
        <f ca="1">INDEX(OFFSET('Raw data BH'!$G$4,0,(COLUMN('Data BH'!K$4)-COLUMN('Data BH'!$B$4))*7,500,1),MATCH($A252,OFFSET('Raw data BH'!$B$4,0,(COLUMN('Data BH'!K$4)-COLUMN('Data BH'!$B$4))*7,500,1),0))</f>
        <v>22.954999999999998</v>
      </c>
      <c r="L252" s="62" t="e">
        <f ca="1">INDEX(OFFSET('Raw data BH'!$G$4,0,(COLUMN('Data BH'!L$4)-COLUMN('Data BH'!$B$4))*7,500,1),MATCH($A252,OFFSET('Raw data BH'!$B$4,0,(COLUMN('Data BH'!L$4)-COLUMN('Data BH'!$B$4))*7,500,1),0))</f>
        <v>#N/A</v>
      </c>
      <c r="M252" s="62">
        <f ca="1">INDEX(OFFSET('Raw data BH'!$G$4,0,(COLUMN('Data BH'!M$4)-COLUMN('Data BH'!$B$4))*7,500,1),MATCH($A252,OFFSET('Raw data BH'!$B$4,0,(COLUMN('Data BH'!M$4)-COLUMN('Data BH'!$B$4))*7,500,1),0))</f>
        <v>23.088063999999999</v>
      </c>
      <c r="N252" s="62" t="e">
        <f ca="1">INDEX(OFFSET('Raw data BH'!$G$4,0,(COLUMN('Data BH'!N$4)-COLUMN('Data BH'!$B$4))*7,500,1),MATCH($A252,OFFSET('Raw data BH'!$B$4,0,(COLUMN('Data BH'!N$4)-COLUMN('Data BH'!$B$4))*7,500,1),0))</f>
        <v>#N/A</v>
      </c>
      <c r="O252" s="62">
        <f ca="1">INDEX(OFFSET('Raw data BH'!$G$4,0,(COLUMN('Data BH'!O$4)-COLUMN('Data BH'!$B$4))*7,500,1),MATCH($A252,OFFSET('Raw data BH'!$B$4,0,(COLUMN('Data BH'!O$4)-COLUMN('Data BH'!$B$4))*7,500,1),0))</f>
        <v>18.511493999999999</v>
      </c>
      <c r="P252" s="62">
        <v>89.204346000000001</v>
      </c>
      <c r="R252" s="60">
        <f t="shared" ca="1" si="47"/>
        <v>9.9413963488001134E-2</v>
      </c>
      <c r="S252" s="60">
        <f t="shared" ca="1" si="48"/>
        <v>-1.3073332595866294E-2</v>
      </c>
      <c r="T252" s="60">
        <f t="shared" ca="1" si="49"/>
        <v>4.3628325204843055E-3</v>
      </c>
      <c r="U252" s="60">
        <f t="shared" ca="1" si="50"/>
        <v>5.4848104163518485E-3</v>
      </c>
      <c r="V252" s="60" t="str">
        <f t="shared" ca="1" si="51"/>
        <v/>
      </c>
      <c r="W252" s="60">
        <f t="shared" ca="1" si="52"/>
        <v>3.8046549780879513E-2</v>
      </c>
      <c r="X252" s="60">
        <f t="shared" ca="1" si="53"/>
        <v>-3.3192213180748609E-2</v>
      </c>
      <c r="Y252" s="60">
        <f t="shared" ca="1" si="54"/>
        <v>-2.7944204070831202E-2</v>
      </c>
      <c r="Z252" s="60" t="str">
        <f t="shared" ca="1" si="55"/>
        <v/>
      </c>
      <c r="AA252" s="60">
        <f t="shared" ca="1" si="56"/>
        <v>-2.8154147834286714E-2</v>
      </c>
      <c r="AB252" s="60" t="str">
        <f t="shared" ca="1" si="57"/>
        <v/>
      </c>
      <c r="AC252" s="60">
        <f t="shared" ca="1" si="58"/>
        <v>-8.3759210373290927E-5</v>
      </c>
      <c r="AD252" s="60" t="str">
        <f t="shared" ca="1" si="59"/>
        <v/>
      </c>
      <c r="AE252" s="60">
        <f t="shared" ca="1" si="60"/>
        <v>-0.17141773173342889</v>
      </c>
      <c r="AF252" s="60">
        <f t="shared" si="61"/>
        <v>-9.3741070781101499E-3</v>
      </c>
      <c r="AG252" s="61">
        <v>4.0399999999999998E-2</v>
      </c>
    </row>
    <row r="253" spans="1:33" ht="16" hidden="1" outlineLevel="1" x14ac:dyDescent="0.2">
      <c r="A253" s="74">
        <v>38596</v>
      </c>
      <c r="B253" s="62">
        <f ca="1">INDEX(OFFSET('Raw data BH'!$G$4,0,(COLUMN('Data BH'!B$4)-COLUMN('Data BH'!$B$4))*7,500,1),MATCH($A253,OFFSET('Raw data BH'!$B$4,0,(COLUMN('Data BH'!B$4)-COLUMN('Data BH'!$B$4))*7,500,1),0))</f>
        <v>1.646407</v>
      </c>
      <c r="C253" s="62">
        <f ca="1">INDEX(OFFSET('Raw data BH'!$G$4,0,(COLUMN('Data BH'!C$4)-COLUMN('Data BH'!$B$4))*7,500,1),MATCH($A253,OFFSET('Raw data BH'!$B$4,0,(COLUMN('Data BH'!C$4)-COLUMN('Data BH'!$B$4))*7,500,1),0))</f>
        <v>30.327031999999999</v>
      </c>
      <c r="D253" s="62">
        <f ca="1">INDEX(OFFSET('Raw data BH'!$G$4,0,(COLUMN('Data BH'!D$4)-COLUMN('Data BH'!$B$4))*7,500,1),MATCH($A253,OFFSET('Raw data BH'!$B$4,0,(COLUMN('Data BH'!D$4)-COLUMN('Data BH'!$B$4))*7,500,1),0))</f>
        <v>39.155898999999998</v>
      </c>
      <c r="E253" s="62">
        <f ca="1">INDEX(OFFSET('Raw data BH'!$G$4,0,(COLUMN('Data BH'!E$4)-COLUMN('Data BH'!$B$4))*7,500,1),MATCH($A253,OFFSET('Raw data BH'!$B$4,0,(COLUMN('Data BH'!E$4)-COLUMN('Data BH'!$B$4))*7,500,1),0))</f>
        <v>13.275041</v>
      </c>
      <c r="F253" s="62" t="e">
        <f ca="1">INDEX(OFFSET('Raw data BH'!$G$4,0,(COLUMN('Data BH'!F$4)-COLUMN('Data BH'!$B$4))*7,500,1),MATCH($A253,OFFSET('Raw data BH'!$B$4,0,(COLUMN('Data BH'!F$4)-COLUMN('Data BH'!$B$4))*7,500,1),0))</f>
        <v>#N/A</v>
      </c>
      <c r="G253" s="62">
        <f ca="1">INDEX(OFFSET('Raw data BH'!$G$4,0,(COLUMN('Data BH'!G$4)-COLUMN('Data BH'!$B$4))*7,500,1),MATCH($A253,OFFSET('Raw data BH'!$B$4,0,(COLUMN('Data BH'!G$4)-COLUMN('Data BH'!$B$4))*7,500,1),0))</f>
        <v>42.174332</v>
      </c>
      <c r="H253" s="62">
        <f ca="1">INDEX(OFFSET('Raw data BH'!$G$4,0,(COLUMN('Data BH'!H$4)-COLUMN('Data BH'!$B$4))*7,500,1),MATCH($A253,OFFSET('Raw data BH'!$B$4,0,(COLUMN('Data BH'!H$4)-COLUMN('Data BH'!$B$4))*7,500,1),0))</f>
        <v>13.698779</v>
      </c>
      <c r="I253" s="62">
        <f ca="1">INDEX(OFFSET('Raw data BH'!$G$4,0,(COLUMN('Data BH'!I$4)-COLUMN('Data BH'!$B$4))*7,500,1),MATCH($A253,OFFSET('Raw data BH'!$B$4,0,(COLUMN('Data BH'!I$4)-COLUMN('Data BH'!$B$4))*7,500,1),0))</f>
        <v>17.656576000000001</v>
      </c>
      <c r="J253" s="62" t="e">
        <f ca="1">INDEX(OFFSET('Raw data BH'!$G$4,0,(COLUMN('Data BH'!J$4)-COLUMN('Data BH'!$B$4))*7,500,1),MATCH($A253,OFFSET('Raw data BH'!$B$4,0,(COLUMN('Data BH'!J$4)-COLUMN('Data BH'!$B$4))*7,500,1),0))</f>
        <v>#N/A</v>
      </c>
      <c r="K253" s="62">
        <f ca="1">INDEX(OFFSET('Raw data BH'!$G$4,0,(COLUMN('Data BH'!K$4)-COLUMN('Data BH'!$B$4))*7,500,1),MATCH($A253,OFFSET('Raw data BH'!$B$4,0,(COLUMN('Data BH'!K$4)-COLUMN('Data BH'!$B$4))*7,500,1),0))</f>
        <v>23.035</v>
      </c>
      <c r="L253" s="62" t="e">
        <f ca="1">INDEX(OFFSET('Raw data BH'!$G$4,0,(COLUMN('Data BH'!L$4)-COLUMN('Data BH'!$B$4))*7,500,1),MATCH($A253,OFFSET('Raw data BH'!$B$4,0,(COLUMN('Data BH'!L$4)-COLUMN('Data BH'!$B$4))*7,500,1),0))</f>
        <v>#N/A</v>
      </c>
      <c r="M253" s="62">
        <f ca="1">INDEX(OFFSET('Raw data BH'!$G$4,0,(COLUMN('Data BH'!M$4)-COLUMN('Data BH'!$B$4))*7,500,1),MATCH($A253,OFFSET('Raw data BH'!$B$4,0,(COLUMN('Data BH'!M$4)-COLUMN('Data BH'!$B$4))*7,500,1),0))</f>
        <v>22.211973</v>
      </c>
      <c r="N253" s="62" t="e">
        <f ca="1">INDEX(OFFSET('Raw data BH'!$G$4,0,(COLUMN('Data BH'!N$4)-COLUMN('Data BH'!$B$4))*7,500,1),MATCH($A253,OFFSET('Raw data BH'!$B$4,0,(COLUMN('Data BH'!N$4)-COLUMN('Data BH'!$B$4))*7,500,1),0))</f>
        <v>#N/A</v>
      </c>
      <c r="O253" s="62">
        <f ca="1">INDEX(OFFSET('Raw data BH'!$G$4,0,(COLUMN('Data BH'!O$4)-COLUMN('Data BH'!$B$4))*7,500,1),MATCH($A253,OFFSET('Raw data BH'!$B$4,0,(COLUMN('Data BH'!O$4)-COLUMN('Data BH'!$B$4))*7,500,1),0))</f>
        <v>18.146357999999999</v>
      </c>
      <c r="P253" s="62">
        <v>89.539092999999994</v>
      </c>
      <c r="R253" s="60">
        <f t="shared" ca="1" si="47"/>
        <v>0.14331437539495706</v>
      </c>
      <c r="S253" s="60">
        <f t="shared" ca="1" si="48"/>
        <v>-1.0128941936112246E-2</v>
      </c>
      <c r="T253" s="60">
        <f t="shared" ca="1" si="49"/>
        <v>3.9826388166896098E-2</v>
      </c>
      <c r="U253" s="60">
        <f t="shared" ca="1" si="50"/>
        <v>-1.8409334096124885E-2</v>
      </c>
      <c r="V253" s="60" t="str">
        <f t="shared" ca="1" si="51"/>
        <v/>
      </c>
      <c r="W253" s="60">
        <f t="shared" ca="1" si="52"/>
        <v>4.1343382141321383E-2</v>
      </c>
      <c r="X253" s="60">
        <f t="shared" ca="1" si="53"/>
        <v>-6.1157809326251034E-4</v>
      </c>
      <c r="Y253" s="60">
        <f t="shared" ca="1" si="54"/>
        <v>-3.901443630151491E-2</v>
      </c>
      <c r="Z253" s="60" t="str">
        <f t="shared" ca="1" si="55"/>
        <v/>
      </c>
      <c r="AA253" s="60">
        <f t="shared" ca="1" si="56"/>
        <v>3.4850795033762871E-3</v>
      </c>
      <c r="AB253" s="60" t="str">
        <f t="shared" ca="1" si="57"/>
        <v/>
      </c>
      <c r="AC253" s="60">
        <f t="shared" ca="1" si="58"/>
        <v>-3.7945624197853856E-2</v>
      </c>
      <c r="AD253" s="60" t="str">
        <f t="shared" ca="1" si="59"/>
        <v/>
      </c>
      <c r="AE253" s="60">
        <f t="shared" ca="1" si="60"/>
        <v>-1.9724826099935533E-2</v>
      </c>
      <c r="AF253" s="60">
        <f t="shared" si="61"/>
        <v>3.7525862248908304E-3</v>
      </c>
      <c r="AG253" s="61">
        <v>3.95E-2</v>
      </c>
    </row>
    <row r="254" spans="1:33" ht="16" hidden="1" outlineLevel="1" x14ac:dyDescent="0.2">
      <c r="A254" s="74">
        <v>38626</v>
      </c>
      <c r="B254" s="62">
        <f ca="1">INDEX(OFFSET('Raw data BH'!$G$4,0,(COLUMN('Data BH'!B$4)-COLUMN('Data BH'!$B$4))*7,500,1),MATCH($A254,OFFSET('Raw data BH'!$B$4,0,(COLUMN('Data BH'!B$4)-COLUMN('Data BH'!$B$4))*7,500,1),0))</f>
        <v>1.7686360000000001</v>
      </c>
      <c r="C254" s="62">
        <f ca="1">INDEX(OFFSET('Raw data BH'!$G$4,0,(COLUMN('Data BH'!C$4)-COLUMN('Data BH'!$B$4))*7,500,1),MATCH($A254,OFFSET('Raw data BH'!$B$4,0,(COLUMN('Data BH'!C$4)-COLUMN('Data BH'!$B$4))*7,500,1),0))</f>
        <v>31.508420999999998</v>
      </c>
      <c r="D254" s="62">
        <f ca="1">INDEX(OFFSET('Raw data BH'!$G$4,0,(COLUMN('Data BH'!D$4)-COLUMN('Data BH'!$B$4))*7,500,1),MATCH($A254,OFFSET('Raw data BH'!$B$4,0,(COLUMN('Data BH'!D$4)-COLUMN('Data BH'!$B$4))*7,500,1),0))</f>
        <v>38.760868000000002</v>
      </c>
      <c r="E254" s="62">
        <f ca="1">INDEX(OFFSET('Raw data BH'!$G$4,0,(COLUMN('Data BH'!E$4)-COLUMN('Data BH'!$B$4))*7,500,1),MATCH($A254,OFFSET('Raw data BH'!$B$4,0,(COLUMN('Data BH'!E$4)-COLUMN('Data BH'!$B$4))*7,500,1),0))</f>
        <v>13.232756</v>
      </c>
      <c r="F254" s="62" t="e">
        <f ca="1">INDEX(OFFSET('Raw data BH'!$G$4,0,(COLUMN('Data BH'!F$4)-COLUMN('Data BH'!$B$4))*7,500,1),MATCH($A254,OFFSET('Raw data BH'!$B$4,0,(COLUMN('Data BH'!F$4)-COLUMN('Data BH'!$B$4))*7,500,1),0))</f>
        <v>#N/A</v>
      </c>
      <c r="G254" s="62">
        <f ca="1">INDEX(OFFSET('Raw data BH'!$G$4,0,(COLUMN('Data BH'!G$4)-COLUMN('Data BH'!$B$4))*7,500,1),MATCH($A254,OFFSET('Raw data BH'!$B$4,0,(COLUMN('Data BH'!G$4)-COLUMN('Data BH'!$B$4))*7,500,1),0))</f>
        <v>43.974254999999999</v>
      </c>
      <c r="H254" s="62">
        <f ca="1">INDEX(OFFSET('Raw data BH'!$G$4,0,(COLUMN('Data BH'!H$4)-COLUMN('Data BH'!$B$4))*7,500,1),MATCH($A254,OFFSET('Raw data BH'!$B$4,0,(COLUMN('Data BH'!H$4)-COLUMN('Data BH'!$B$4))*7,500,1),0))</f>
        <v>13.204297</v>
      </c>
      <c r="I254" s="62">
        <f ca="1">INDEX(OFFSET('Raw data BH'!$G$4,0,(COLUMN('Data BH'!I$4)-COLUMN('Data BH'!$B$4))*7,500,1),MATCH($A254,OFFSET('Raw data BH'!$B$4,0,(COLUMN('Data BH'!I$4)-COLUMN('Data BH'!$B$4))*7,500,1),0))</f>
        <v>18.795286000000001</v>
      </c>
      <c r="J254" s="62" t="e">
        <f ca="1">INDEX(OFFSET('Raw data BH'!$G$4,0,(COLUMN('Data BH'!J$4)-COLUMN('Data BH'!$B$4))*7,500,1),MATCH($A254,OFFSET('Raw data BH'!$B$4,0,(COLUMN('Data BH'!J$4)-COLUMN('Data BH'!$B$4))*7,500,1),0))</f>
        <v>#N/A</v>
      </c>
      <c r="K254" s="62">
        <f ca="1">INDEX(OFFSET('Raw data BH'!$G$4,0,(COLUMN('Data BH'!K$4)-COLUMN('Data BH'!$B$4))*7,500,1),MATCH($A254,OFFSET('Raw data BH'!$B$4,0,(COLUMN('Data BH'!K$4)-COLUMN('Data BH'!$B$4))*7,500,1),0))</f>
        <v>24.59</v>
      </c>
      <c r="L254" s="62" t="e">
        <f ca="1">INDEX(OFFSET('Raw data BH'!$G$4,0,(COLUMN('Data BH'!L$4)-COLUMN('Data BH'!$B$4))*7,500,1),MATCH($A254,OFFSET('Raw data BH'!$B$4,0,(COLUMN('Data BH'!L$4)-COLUMN('Data BH'!$B$4))*7,500,1),0))</f>
        <v>#N/A</v>
      </c>
      <c r="M254" s="62">
        <f ca="1">INDEX(OFFSET('Raw data BH'!$G$4,0,(COLUMN('Data BH'!M$4)-COLUMN('Data BH'!$B$4))*7,500,1),MATCH($A254,OFFSET('Raw data BH'!$B$4,0,(COLUMN('Data BH'!M$4)-COLUMN('Data BH'!$B$4))*7,500,1),0))</f>
        <v>23.631841999999999</v>
      </c>
      <c r="N254" s="62" t="e">
        <f ca="1">INDEX(OFFSET('Raw data BH'!$G$4,0,(COLUMN('Data BH'!N$4)-COLUMN('Data BH'!$B$4))*7,500,1),MATCH($A254,OFFSET('Raw data BH'!$B$4,0,(COLUMN('Data BH'!N$4)-COLUMN('Data BH'!$B$4))*7,500,1),0))</f>
        <v>#N/A</v>
      </c>
      <c r="O254" s="62">
        <f ca="1">INDEX(OFFSET('Raw data BH'!$G$4,0,(COLUMN('Data BH'!O$4)-COLUMN('Data BH'!$B$4))*7,500,1),MATCH($A254,OFFSET('Raw data BH'!$B$4,0,(COLUMN('Data BH'!O$4)-COLUMN('Data BH'!$B$4))*7,500,1),0))</f>
        <v>20.065439000000001</v>
      </c>
      <c r="P254" s="62">
        <v>87.793526</v>
      </c>
      <c r="R254" s="60">
        <f t="shared" ca="1" si="47"/>
        <v>7.4239844704256042E-2</v>
      </c>
      <c r="S254" s="60">
        <f t="shared" ca="1" si="48"/>
        <v>3.8954982472402921E-2</v>
      </c>
      <c r="T254" s="60">
        <f t="shared" ca="1" si="49"/>
        <v>-1.0088671441306873E-2</v>
      </c>
      <c r="U254" s="60">
        <f t="shared" ca="1" si="50"/>
        <v>-3.1853008966223895E-3</v>
      </c>
      <c r="V254" s="60" t="str">
        <f t="shared" ca="1" si="51"/>
        <v/>
      </c>
      <c r="W254" s="60">
        <f t="shared" ca="1" si="52"/>
        <v>4.2678162632190597E-2</v>
      </c>
      <c r="X254" s="60">
        <f t="shared" ca="1" si="53"/>
        <v>-3.6096793736142496E-2</v>
      </c>
      <c r="Y254" s="60">
        <f t="shared" ca="1" si="54"/>
        <v>6.4492118970291834E-2</v>
      </c>
      <c r="Z254" s="60" t="str">
        <f t="shared" ca="1" si="55"/>
        <v/>
      </c>
      <c r="AA254" s="60">
        <f t="shared" ca="1" si="56"/>
        <v>6.7505969177338754E-2</v>
      </c>
      <c r="AB254" s="60" t="str">
        <f t="shared" ca="1" si="57"/>
        <v/>
      </c>
      <c r="AC254" s="60">
        <f t="shared" ca="1" si="58"/>
        <v>6.3923587517416669E-2</v>
      </c>
      <c r="AD254" s="60" t="str">
        <f t="shared" ca="1" si="59"/>
        <v/>
      </c>
      <c r="AE254" s="60">
        <f t="shared" ca="1" si="60"/>
        <v>0.10575571142154261</v>
      </c>
      <c r="AF254" s="60">
        <f t="shared" si="61"/>
        <v>-1.9495026602514232E-2</v>
      </c>
      <c r="AG254" s="61">
        <v>4.2699999999999995E-2</v>
      </c>
    </row>
    <row r="255" spans="1:33" ht="16" hidden="1" outlineLevel="1" x14ac:dyDescent="0.2">
      <c r="A255" s="74">
        <v>38657</v>
      </c>
      <c r="B255" s="62">
        <f ca="1">INDEX(OFFSET('Raw data BH'!$G$4,0,(COLUMN('Data BH'!B$4)-COLUMN('Data BH'!$B$4))*7,500,1),MATCH($A255,OFFSET('Raw data BH'!$B$4,0,(COLUMN('Data BH'!B$4)-COLUMN('Data BH'!$B$4))*7,500,1),0))</f>
        <v>2.082808</v>
      </c>
      <c r="C255" s="62">
        <f ca="1">INDEX(OFFSET('Raw data BH'!$G$4,0,(COLUMN('Data BH'!C$4)-COLUMN('Data BH'!$B$4))*7,500,1),MATCH($A255,OFFSET('Raw data BH'!$B$4,0,(COLUMN('Data BH'!C$4)-COLUMN('Data BH'!$B$4))*7,500,1),0))</f>
        <v>33.057186000000002</v>
      </c>
      <c r="D255" s="62">
        <f ca="1">INDEX(OFFSET('Raw data BH'!$G$4,0,(COLUMN('Data BH'!D$4)-COLUMN('Data BH'!$B$4))*7,500,1),MATCH($A255,OFFSET('Raw data BH'!$B$4,0,(COLUMN('Data BH'!D$4)-COLUMN('Data BH'!$B$4))*7,500,1),0))</f>
        <v>40.142367999999998</v>
      </c>
      <c r="E255" s="62">
        <f ca="1">INDEX(OFFSET('Raw data BH'!$G$4,0,(COLUMN('Data BH'!E$4)-COLUMN('Data BH'!$B$4))*7,500,1),MATCH($A255,OFFSET('Raw data BH'!$B$4,0,(COLUMN('Data BH'!E$4)-COLUMN('Data BH'!$B$4))*7,500,1),0))</f>
        <v>13.204916000000001</v>
      </c>
      <c r="F255" s="62" t="e">
        <f ca="1">INDEX(OFFSET('Raw data BH'!$G$4,0,(COLUMN('Data BH'!F$4)-COLUMN('Data BH'!$B$4))*7,500,1),MATCH($A255,OFFSET('Raw data BH'!$B$4,0,(COLUMN('Data BH'!F$4)-COLUMN('Data BH'!$B$4))*7,500,1),0))</f>
        <v>#N/A</v>
      </c>
      <c r="G255" s="62">
        <f ca="1">INDEX(OFFSET('Raw data BH'!$G$4,0,(COLUMN('Data BH'!G$4)-COLUMN('Data BH'!$B$4))*7,500,1),MATCH($A255,OFFSET('Raw data BH'!$B$4,0,(COLUMN('Data BH'!G$4)-COLUMN('Data BH'!$B$4))*7,500,1),0))</f>
        <v>49.662990999999998</v>
      </c>
      <c r="H255" s="62">
        <f ca="1">INDEX(OFFSET('Raw data BH'!$G$4,0,(COLUMN('Data BH'!H$4)-COLUMN('Data BH'!$B$4))*7,500,1),MATCH($A255,OFFSET('Raw data BH'!$B$4,0,(COLUMN('Data BH'!H$4)-COLUMN('Data BH'!$B$4))*7,500,1),0))</f>
        <v>13.571847</v>
      </c>
      <c r="I255" s="62">
        <f ca="1">INDEX(OFFSET('Raw data BH'!$G$4,0,(COLUMN('Data BH'!I$4)-COLUMN('Data BH'!$B$4))*7,500,1),MATCH($A255,OFFSET('Raw data BH'!$B$4,0,(COLUMN('Data BH'!I$4)-COLUMN('Data BH'!$B$4))*7,500,1),0))</f>
        <v>19.240067</v>
      </c>
      <c r="J255" s="62" t="e">
        <f ca="1">INDEX(OFFSET('Raw data BH'!$G$4,0,(COLUMN('Data BH'!J$4)-COLUMN('Data BH'!$B$4))*7,500,1),MATCH($A255,OFFSET('Raw data BH'!$B$4,0,(COLUMN('Data BH'!J$4)-COLUMN('Data BH'!$B$4))*7,500,1),0))</f>
        <v>#N/A</v>
      </c>
      <c r="K255" s="62">
        <f ca="1">INDEX(OFFSET('Raw data BH'!$G$4,0,(COLUMN('Data BH'!K$4)-COLUMN('Data BH'!$B$4))*7,500,1),MATCH($A255,OFFSET('Raw data BH'!$B$4,0,(COLUMN('Data BH'!K$4)-COLUMN('Data BH'!$B$4))*7,500,1),0))</f>
        <v>26.245000999999998</v>
      </c>
      <c r="L255" s="62" t="e">
        <f ca="1">INDEX(OFFSET('Raw data BH'!$G$4,0,(COLUMN('Data BH'!L$4)-COLUMN('Data BH'!$B$4))*7,500,1),MATCH($A255,OFFSET('Raw data BH'!$B$4,0,(COLUMN('Data BH'!L$4)-COLUMN('Data BH'!$B$4))*7,500,1),0))</f>
        <v>#N/A</v>
      </c>
      <c r="M255" s="62">
        <f ca="1">INDEX(OFFSET('Raw data BH'!$G$4,0,(COLUMN('Data BH'!M$4)-COLUMN('Data BH'!$B$4))*7,500,1),MATCH($A255,OFFSET('Raw data BH'!$B$4,0,(COLUMN('Data BH'!M$4)-COLUMN('Data BH'!$B$4))*7,500,1),0))</f>
        <v>24.642391</v>
      </c>
      <c r="N255" s="62" t="e">
        <f ca="1">INDEX(OFFSET('Raw data BH'!$G$4,0,(COLUMN('Data BH'!N$4)-COLUMN('Data BH'!$B$4))*7,500,1),MATCH($A255,OFFSET('Raw data BH'!$B$4,0,(COLUMN('Data BH'!N$4)-COLUMN('Data BH'!$B$4))*7,500,1),0))</f>
        <v>#N/A</v>
      </c>
      <c r="O255" s="62">
        <f ca="1">INDEX(OFFSET('Raw data BH'!$G$4,0,(COLUMN('Data BH'!O$4)-COLUMN('Data BH'!$B$4))*7,500,1),MATCH($A255,OFFSET('Raw data BH'!$B$4,0,(COLUMN('Data BH'!O$4)-COLUMN('Data BH'!$B$4))*7,500,1),0))</f>
        <v>18.876629000000001</v>
      </c>
      <c r="P255" s="62">
        <v>91.652266999999995</v>
      </c>
      <c r="R255" s="60">
        <f t="shared" ca="1" si="47"/>
        <v>0.17763519457932553</v>
      </c>
      <c r="S255" s="60">
        <f t="shared" ca="1" si="48"/>
        <v>4.9154002353847037E-2</v>
      </c>
      <c r="T255" s="60">
        <f t="shared" ca="1" si="49"/>
        <v>3.5641616694445322E-2</v>
      </c>
      <c r="U255" s="60">
        <f t="shared" ca="1" si="50"/>
        <v>-2.1038701235025492E-3</v>
      </c>
      <c r="V255" s="60" t="str">
        <f t="shared" ca="1" si="51"/>
        <v/>
      </c>
      <c r="W255" s="60">
        <f t="shared" ca="1" si="52"/>
        <v>0.12936514785753617</v>
      </c>
      <c r="X255" s="60">
        <f t="shared" ca="1" si="53"/>
        <v>2.7835635626796362E-2</v>
      </c>
      <c r="Y255" s="60">
        <f t="shared" ca="1" si="54"/>
        <v>2.3664497576679544E-2</v>
      </c>
      <c r="Z255" s="60" t="str">
        <f t="shared" ca="1" si="55"/>
        <v/>
      </c>
      <c r="AA255" s="60">
        <f t="shared" ca="1" si="56"/>
        <v>6.7303822692151183E-2</v>
      </c>
      <c r="AB255" s="60" t="str">
        <f t="shared" ca="1" si="57"/>
        <v/>
      </c>
      <c r="AC255" s="60">
        <f t="shared" ca="1" si="58"/>
        <v>4.2762176558221787E-2</v>
      </c>
      <c r="AD255" s="60" t="str">
        <f t="shared" ca="1" si="59"/>
        <v/>
      </c>
      <c r="AE255" s="60">
        <f t="shared" ca="1" si="60"/>
        <v>-5.924664793030443E-2</v>
      </c>
      <c r="AF255" s="60">
        <f t="shared" si="61"/>
        <v>4.3952454990815459E-2</v>
      </c>
      <c r="AG255" s="61">
        <v>4.4199999999999996E-2</v>
      </c>
    </row>
    <row r="256" spans="1:33" ht="16" hidden="1" outlineLevel="1" x14ac:dyDescent="0.2">
      <c r="A256" s="74">
        <v>38687</v>
      </c>
      <c r="B256" s="62">
        <f ca="1">INDEX(OFFSET('Raw data BH'!$G$4,0,(COLUMN('Data BH'!B$4)-COLUMN('Data BH'!$B$4))*7,500,1),MATCH($A256,OFFSET('Raw data BH'!$B$4,0,(COLUMN('Data BH'!B$4)-COLUMN('Data BH'!$B$4))*7,500,1),0))</f>
        <v>2.2078000000000002</v>
      </c>
      <c r="C256" s="62">
        <f ca="1">INDEX(OFFSET('Raw data BH'!$G$4,0,(COLUMN('Data BH'!C$4)-COLUMN('Data BH'!$B$4))*7,500,1),MATCH($A256,OFFSET('Raw data BH'!$B$4,0,(COLUMN('Data BH'!C$4)-COLUMN('Data BH'!$B$4))*7,500,1),0))</f>
        <v>33.603642000000001</v>
      </c>
      <c r="D256" s="62">
        <f ca="1">INDEX(OFFSET('Raw data BH'!$G$4,0,(COLUMN('Data BH'!D$4)-COLUMN('Data BH'!$B$4))*7,500,1),MATCH($A256,OFFSET('Raw data BH'!$B$4,0,(COLUMN('Data BH'!D$4)-COLUMN('Data BH'!$B$4))*7,500,1),0))</f>
        <v>40.173591999999999</v>
      </c>
      <c r="E256" s="62">
        <f ca="1">INDEX(OFFSET('Raw data BH'!$G$4,0,(COLUMN('Data BH'!E$4)-COLUMN('Data BH'!$B$4))*7,500,1),MATCH($A256,OFFSET('Raw data BH'!$B$4,0,(COLUMN('Data BH'!E$4)-COLUMN('Data BH'!$B$4))*7,500,1),0))</f>
        <v>12.550878000000001</v>
      </c>
      <c r="F256" s="62" t="e">
        <f ca="1">INDEX(OFFSET('Raw data BH'!$G$4,0,(COLUMN('Data BH'!F$4)-COLUMN('Data BH'!$B$4))*7,500,1),MATCH($A256,OFFSET('Raw data BH'!$B$4,0,(COLUMN('Data BH'!F$4)-COLUMN('Data BH'!$B$4))*7,500,1),0))</f>
        <v>#N/A</v>
      </c>
      <c r="G256" s="62">
        <f ca="1">INDEX(OFFSET('Raw data BH'!$G$4,0,(COLUMN('Data BH'!G$4)-COLUMN('Data BH'!$B$4))*7,500,1),MATCH($A256,OFFSET('Raw data BH'!$B$4,0,(COLUMN('Data BH'!G$4)-COLUMN('Data BH'!$B$4))*7,500,1),0))</f>
        <v>50.761330000000001</v>
      </c>
      <c r="H256" s="62">
        <f ca="1">INDEX(OFFSET('Raw data BH'!$G$4,0,(COLUMN('Data BH'!H$4)-COLUMN('Data BH'!$B$4))*7,500,1),MATCH($A256,OFFSET('Raw data BH'!$B$4,0,(COLUMN('Data BH'!H$4)-COLUMN('Data BH'!$B$4))*7,500,1),0))</f>
        <v>12.782493000000001</v>
      </c>
      <c r="I256" s="62">
        <f ca="1">INDEX(OFFSET('Raw data BH'!$G$4,0,(COLUMN('Data BH'!I$4)-COLUMN('Data BH'!$B$4))*7,500,1),MATCH($A256,OFFSET('Raw data BH'!$B$4,0,(COLUMN('Data BH'!I$4)-COLUMN('Data BH'!$B$4))*7,500,1),0))</f>
        <v>18.992262</v>
      </c>
      <c r="J256" s="62" t="e">
        <f ca="1">INDEX(OFFSET('Raw data BH'!$G$4,0,(COLUMN('Data BH'!J$4)-COLUMN('Data BH'!$B$4))*7,500,1),MATCH($A256,OFFSET('Raw data BH'!$B$4,0,(COLUMN('Data BH'!J$4)-COLUMN('Data BH'!$B$4))*7,500,1),0))</f>
        <v>#N/A</v>
      </c>
      <c r="K256" s="62">
        <f ca="1">INDEX(OFFSET('Raw data BH'!$G$4,0,(COLUMN('Data BH'!K$4)-COLUMN('Data BH'!$B$4))*7,500,1),MATCH($A256,OFFSET('Raw data BH'!$B$4,0,(COLUMN('Data BH'!K$4)-COLUMN('Data BH'!$B$4))*7,500,1),0))</f>
        <v>25.32</v>
      </c>
      <c r="L256" s="62" t="e">
        <f ca="1">INDEX(OFFSET('Raw data BH'!$G$4,0,(COLUMN('Data BH'!L$4)-COLUMN('Data BH'!$B$4))*7,500,1),MATCH($A256,OFFSET('Raw data BH'!$B$4,0,(COLUMN('Data BH'!L$4)-COLUMN('Data BH'!$B$4))*7,500,1),0))</f>
        <v>#N/A</v>
      </c>
      <c r="M256" s="62">
        <f ca="1">INDEX(OFFSET('Raw data BH'!$G$4,0,(COLUMN('Data BH'!M$4)-COLUMN('Data BH'!$B$4))*7,500,1),MATCH($A256,OFFSET('Raw data BH'!$B$4,0,(COLUMN('Data BH'!M$4)-COLUMN('Data BH'!$B$4))*7,500,1),0))</f>
        <v>24.224072</v>
      </c>
      <c r="N256" s="62" t="e">
        <f ca="1">INDEX(OFFSET('Raw data BH'!$G$4,0,(COLUMN('Data BH'!N$4)-COLUMN('Data BH'!$B$4))*7,500,1),MATCH($A256,OFFSET('Raw data BH'!$B$4,0,(COLUMN('Data BH'!N$4)-COLUMN('Data BH'!$B$4))*7,500,1),0))</f>
        <v>#N/A</v>
      </c>
      <c r="O256" s="62">
        <f ca="1">INDEX(OFFSET('Raw data BH'!$G$4,0,(COLUMN('Data BH'!O$4)-COLUMN('Data BH'!$B$4))*7,500,1),MATCH($A256,OFFSET('Raw data BH'!$B$4,0,(COLUMN('Data BH'!O$4)-COLUMN('Data BH'!$B$4))*7,500,1),0))</f>
        <v>18.596409000000001</v>
      </c>
      <c r="P256" s="62">
        <v>90.994552999999996</v>
      </c>
      <c r="R256" s="60">
        <f t="shared" ca="1" si="47"/>
        <v>6.0011292447503584E-2</v>
      </c>
      <c r="S256" s="60">
        <f t="shared" ca="1" si="48"/>
        <v>1.6530626654065461E-2</v>
      </c>
      <c r="T256" s="60">
        <f t="shared" ca="1" si="49"/>
        <v>7.7783154197574866E-4</v>
      </c>
      <c r="U256" s="60">
        <f t="shared" ca="1" si="50"/>
        <v>-4.9529887202614531E-2</v>
      </c>
      <c r="V256" s="60" t="str">
        <f t="shared" ca="1" si="51"/>
        <v/>
      </c>
      <c r="W256" s="60">
        <f t="shared" ca="1" si="52"/>
        <v>2.2115844774633242E-2</v>
      </c>
      <c r="X256" s="60">
        <f t="shared" ca="1" si="53"/>
        <v>-5.8161133116222063E-2</v>
      </c>
      <c r="Y256" s="60">
        <f t="shared" ca="1" si="54"/>
        <v>-1.2879632903565197E-2</v>
      </c>
      <c r="Z256" s="60" t="str">
        <f t="shared" ca="1" si="55"/>
        <v/>
      </c>
      <c r="AA256" s="60">
        <f t="shared" ca="1" si="56"/>
        <v>-3.5244845294538085E-2</v>
      </c>
      <c r="AB256" s="60" t="str">
        <f t="shared" ca="1" si="57"/>
        <v/>
      </c>
      <c r="AC256" s="60">
        <f t="shared" ca="1" si="58"/>
        <v>-1.6975584877295447E-2</v>
      </c>
      <c r="AD256" s="60" t="str">
        <f t="shared" ca="1" si="59"/>
        <v/>
      </c>
      <c r="AE256" s="60">
        <f t="shared" ca="1" si="60"/>
        <v>-1.4844811539178937E-2</v>
      </c>
      <c r="AF256" s="60">
        <f t="shared" si="61"/>
        <v>-7.1761891061570271E-3</v>
      </c>
      <c r="AG256" s="61">
        <v>4.4000000000000004E-2</v>
      </c>
    </row>
    <row r="257" spans="1:33" ht="16" hidden="1" outlineLevel="1" x14ac:dyDescent="0.2">
      <c r="A257" s="74">
        <v>38718</v>
      </c>
      <c r="B257" s="62">
        <f ca="1">INDEX(OFFSET('Raw data BH'!$G$4,0,(COLUMN('Data BH'!B$4)-COLUMN('Data BH'!$B$4))*7,500,1),MATCH($A257,OFFSET('Raw data BH'!$B$4,0,(COLUMN('Data BH'!B$4)-COLUMN('Data BH'!$B$4))*7,500,1),0))</f>
        <v>2.3189739999999999</v>
      </c>
      <c r="C257" s="62">
        <f ca="1">INDEX(OFFSET('Raw data BH'!$G$4,0,(COLUMN('Data BH'!C$4)-COLUMN('Data BH'!$B$4))*7,500,1),MATCH($A257,OFFSET('Raw data BH'!$B$4,0,(COLUMN('Data BH'!C$4)-COLUMN('Data BH'!$B$4))*7,500,1),0))</f>
        <v>32.205620000000003</v>
      </c>
      <c r="D257" s="62">
        <f ca="1">INDEX(OFFSET('Raw data BH'!$G$4,0,(COLUMN('Data BH'!D$4)-COLUMN('Data BH'!$B$4))*7,500,1),MATCH($A257,OFFSET('Raw data BH'!$B$4,0,(COLUMN('Data BH'!D$4)-COLUMN('Data BH'!$B$4))*7,500,1),0))</f>
        <v>40.946472</v>
      </c>
      <c r="E257" s="62">
        <f ca="1">INDEX(OFFSET('Raw data BH'!$G$4,0,(COLUMN('Data BH'!E$4)-COLUMN('Data BH'!$B$4))*7,500,1),MATCH($A257,OFFSET('Raw data BH'!$B$4,0,(COLUMN('Data BH'!E$4)-COLUMN('Data BH'!$B$4))*7,500,1),0))</f>
        <v>12.884035000000001</v>
      </c>
      <c r="F257" s="62" t="e">
        <f ca="1">INDEX(OFFSET('Raw data BH'!$G$4,0,(COLUMN('Data BH'!F$4)-COLUMN('Data BH'!$B$4))*7,500,1),MATCH($A257,OFFSET('Raw data BH'!$B$4,0,(COLUMN('Data BH'!F$4)-COLUMN('Data BH'!$B$4))*7,500,1),0))</f>
        <v>#N/A</v>
      </c>
      <c r="G257" s="62">
        <f ca="1">INDEX(OFFSET('Raw data BH'!$G$4,0,(COLUMN('Data BH'!G$4)-COLUMN('Data BH'!$B$4))*7,500,1),MATCH($A257,OFFSET('Raw data BH'!$B$4,0,(COLUMN('Data BH'!G$4)-COLUMN('Data BH'!$B$4))*7,500,1),0))</f>
        <v>52.331612</v>
      </c>
      <c r="H257" s="62">
        <f ca="1">INDEX(OFFSET('Raw data BH'!$G$4,0,(COLUMN('Data BH'!H$4)-COLUMN('Data BH'!$B$4))*7,500,1),MATCH($A257,OFFSET('Raw data BH'!$B$4,0,(COLUMN('Data BH'!H$4)-COLUMN('Data BH'!$B$4))*7,500,1),0))</f>
        <v>13.436045</v>
      </c>
      <c r="I257" s="62">
        <f ca="1">INDEX(OFFSET('Raw data BH'!$G$4,0,(COLUMN('Data BH'!I$4)-COLUMN('Data BH'!$B$4))*7,500,1),MATCH($A257,OFFSET('Raw data BH'!$B$4,0,(COLUMN('Data BH'!I$4)-COLUMN('Data BH'!$B$4))*7,500,1),0))</f>
        <v>19.210262</v>
      </c>
      <c r="J257" s="62" t="e">
        <f ca="1">INDEX(OFFSET('Raw data BH'!$G$4,0,(COLUMN('Data BH'!J$4)-COLUMN('Data BH'!$B$4))*7,500,1),MATCH($A257,OFFSET('Raw data BH'!$B$4,0,(COLUMN('Data BH'!J$4)-COLUMN('Data BH'!$B$4))*7,500,1),0))</f>
        <v>#N/A</v>
      </c>
      <c r="K257" s="62">
        <f ca="1">INDEX(OFFSET('Raw data BH'!$G$4,0,(COLUMN('Data BH'!K$4)-COLUMN('Data BH'!$B$4))*7,500,1),MATCH($A257,OFFSET('Raw data BH'!$B$4,0,(COLUMN('Data BH'!K$4)-COLUMN('Data BH'!$B$4))*7,500,1),0))</f>
        <v>27.375</v>
      </c>
      <c r="L257" s="62" t="e">
        <f ca="1">INDEX(OFFSET('Raw data BH'!$G$4,0,(COLUMN('Data BH'!L$4)-COLUMN('Data BH'!$B$4))*7,500,1),MATCH($A257,OFFSET('Raw data BH'!$B$4,0,(COLUMN('Data BH'!L$4)-COLUMN('Data BH'!$B$4))*7,500,1),0))</f>
        <v>#N/A</v>
      </c>
      <c r="M257" s="62">
        <f ca="1">INDEX(OFFSET('Raw data BH'!$G$4,0,(COLUMN('Data BH'!M$4)-COLUMN('Data BH'!$B$4))*7,500,1),MATCH($A257,OFFSET('Raw data BH'!$B$4,0,(COLUMN('Data BH'!M$4)-COLUMN('Data BH'!$B$4))*7,500,1),0))</f>
        <v>24.193643999999999</v>
      </c>
      <c r="N257" s="62" t="e">
        <f ca="1">INDEX(OFFSET('Raw data BH'!$G$4,0,(COLUMN('Data BH'!N$4)-COLUMN('Data BH'!$B$4))*7,500,1),MATCH($A257,OFFSET('Raw data BH'!$B$4,0,(COLUMN('Data BH'!N$4)-COLUMN('Data BH'!$B$4))*7,500,1),0))</f>
        <v>#N/A</v>
      </c>
      <c r="O257" s="62">
        <f ca="1">INDEX(OFFSET('Raw data BH'!$G$4,0,(COLUMN('Data BH'!O$4)-COLUMN('Data BH'!$B$4))*7,500,1),MATCH($A257,OFFSET('Raw data BH'!$B$4,0,(COLUMN('Data BH'!O$4)-COLUMN('Data BH'!$B$4))*7,500,1),0))</f>
        <v>20.167337</v>
      </c>
      <c r="P257" s="62">
        <v>93.673653000000002</v>
      </c>
      <c r="R257" s="60">
        <f t="shared" ca="1" si="47"/>
        <v>5.0355104629042247E-2</v>
      </c>
      <c r="S257" s="60">
        <f t="shared" ca="1" si="48"/>
        <v>-4.1603288119781756E-2</v>
      </c>
      <c r="T257" s="60">
        <f t="shared" ca="1" si="49"/>
        <v>1.9238508719857661E-2</v>
      </c>
      <c r="U257" s="60">
        <f t="shared" ca="1" si="50"/>
        <v>2.6544517443321425E-2</v>
      </c>
      <c r="V257" s="60" t="str">
        <f t="shared" ca="1" si="51"/>
        <v/>
      </c>
      <c r="W257" s="60">
        <f t="shared" ca="1" si="52"/>
        <v>3.0934611051365302E-2</v>
      </c>
      <c r="X257" s="60">
        <f t="shared" ca="1" si="53"/>
        <v>5.112868045380492E-2</v>
      </c>
      <c r="Y257" s="60">
        <f t="shared" ca="1" si="54"/>
        <v>1.1478358923228793E-2</v>
      </c>
      <c r="Z257" s="60" t="str">
        <f t="shared" ca="1" si="55"/>
        <v/>
      </c>
      <c r="AA257" s="60">
        <f t="shared" ca="1" si="56"/>
        <v>8.1161137440758369E-2</v>
      </c>
      <c r="AB257" s="60" t="str">
        <f t="shared" ca="1" si="57"/>
        <v/>
      </c>
      <c r="AC257" s="60">
        <f t="shared" ca="1" si="58"/>
        <v>-1.2561059098569194E-3</v>
      </c>
      <c r="AD257" s="60" t="str">
        <f t="shared" ca="1" si="59"/>
        <v/>
      </c>
      <c r="AE257" s="60">
        <f t="shared" ca="1" si="60"/>
        <v>8.4474803710759439E-2</v>
      </c>
      <c r="AF257" s="60">
        <f t="shared" si="61"/>
        <v>2.9442421679899855E-2</v>
      </c>
      <c r="AG257" s="61">
        <v>4.4000000000000004E-2</v>
      </c>
    </row>
    <row r="258" spans="1:33" ht="16" hidden="1" outlineLevel="1" x14ac:dyDescent="0.2">
      <c r="A258" s="74">
        <v>38749</v>
      </c>
      <c r="B258" s="62">
        <f ca="1">INDEX(OFFSET('Raw data BH'!$G$4,0,(COLUMN('Data BH'!B$4)-COLUMN('Data BH'!$B$4))*7,500,1),MATCH($A258,OFFSET('Raw data BH'!$B$4,0,(COLUMN('Data BH'!B$4)-COLUMN('Data BH'!$B$4))*7,500,1),0))</f>
        <v>2.103383</v>
      </c>
      <c r="C258" s="62">
        <f ca="1">INDEX(OFFSET('Raw data BH'!$G$4,0,(COLUMN('Data BH'!C$4)-COLUMN('Data BH'!$B$4))*7,500,1),MATCH($A258,OFFSET('Raw data BH'!$B$4,0,(COLUMN('Data BH'!C$4)-COLUMN('Data BH'!$B$4))*7,500,1),0))</f>
        <v>33.385185</v>
      </c>
      <c r="D258" s="62">
        <f ca="1">INDEX(OFFSET('Raw data BH'!$G$4,0,(COLUMN('Data BH'!D$4)-COLUMN('Data BH'!$B$4))*7,500,1),MATCH($A258,OFFSET('Raw data BH'!$B$4,0,(COLUMN('Data BH'!D$4)-COLUMN('Data BH'!$B$4))*7,500,1),0))</f>
        <v>42.159041999999999</v>
      </c>
      <c r="E258" s="62">
        <f ca="1">INDEX(OFFSET('Raw data BH'!$G$4,0,(COLUMN('Data BH'!E$4)-COLUMN('Data BH'!$B$4))*7,500,1),MATCH($A258,OFFSET('Raw data BH'!$B$4,0,(COLUMN('Data BH'!E$4)-COLUMN('Data BH'!$B$4))*7,500,1),0))</f>
        <v>13.067736999999999</v>
      </c>
      <c r="F258" s="62" t="e">
        <f ca="1">INDEX(OFFSET('Raw data BH'!$G$4,0,(COLUMN('Data BH'!F$4)-COLUMN('Data BH'!$B$4))*7,500,1),MATCH($A258,OFFSET('Raw data BH'!$B$4,0,(COLUMN('Data BH'!F$4)-COLUMN('Data BH'!$B$4))*7,500,1),0))</f>
        <v>#N/A</v>
      </c>
      <c r="G258" s="62">
        <f ca="1">INDEX(OFFSET('Raw data BH'!$G$4,0,(COLUMN('Data BH'!G$4)-COLUMN('Data BH'!$B$4))*7,500,1),MATCH($A258,OFFSET('Raw data BH'!$B$4,0,(COLUMN('Data BH'!G$4)-COLUMN('Data BH'!$B$4))*7,500,1),0))</f>
        <v>55.372993000000001</v>
      </c>
      <c r="H258" s="62">
        <f ca="1">INDEX(OFFSET('Raw data BH'!$G$4,0,(COLUMN('Data BH'!H$4)-COLUMN('Data BH'!$B$4))*7,500,1),MATCH($A258,OFFSET('Raw data BH'!$B$4,0,(COLUMN('Data BH'!H$4)-COLUMN('Data BH'!$B$4))*7,500,1),0))</f>
        <v>14.487287999999999</v>
      </c>
      <c r="I258" s="62">
        <f ca="1">INDEX(OFFSET('Raw data BH'!$G$4,0,(COLUMN('Data BH'!I$4)-COLUMN('Data BH'!$B$4))*7,500,1),MATCH($A258,OFFSET('Raw data BH'!$B$4,0,(COLUMN('Data BH'!I$4)-COLUMN('Data BH'!$B$4))*7,500,1),0))</f>
        <v>19.852530999999999</v>
      </c>
      <c r="J258" s="62" t="e">
        <f ca="1">INDEX(OFFSET('Raw data BH'!$G$4,0,(COLUMN('Data BH'!J$4)-COLUMN('Data BH'!$B$4))*7,500,1),MATCH($A258,OFFSET('Raw data BH'!$B$4,0,(COLUMN('Data BH'!J$4)-COLUMN('Data BH'!$B$4))*7,500,1),0))</f>
        <v>#N/A</v>
      </c>
      <c r="K258" s="62">
        <f ca="1">INDEX(OFFSET('Raw data BH'!$G$4,0,(COLUMN('Data BH'!K$4)-COLUMN('Data BH'!$B$4))*7,500,1),MATCH($A258,OFFSET('Raw data BH'!$B$4,0,(COLUMN('Data BH'!K$4)-COLUMN('Data BH'!$B$4))*7,500,1),0))</f>
        <v>29.195</v>
      </c>
      <c r="L258" s="62" t="e">
        <f ca="1">INDEX(OFFSET('Raw data BH'!$G$4,0,(COLUMN('Data BH'!L$4)-COLUMN('Data BH'!$B$4))*7,500,1),MATCH($A258,OFFSET('Raw data BH'!$B$4,0,(COLUMN('Data BH'!L$4)-COLUMN('Data BH'!$B$4))*7,500,1),0))</f>
        <v>#N/A</v>
      </c>
      <c r="M258" s="62">
        <f ca="1">INDEX(OFFSET('Raw data BH'!$G$4,0,(COLUMN('Data BH'!M$4)-COLUMN('Data BH'!$B$4))*7,500,1),MATCH($A258,OFFSET('Raw data BH'!$B$4,0,(COLUMN('Data BH'!M$4)-COLUMN('Data BH'!$B$4))*7,500,1),0))</f>
        <v>26.216778000000001</v>
      </c>
      <c r="N258" s="62" t="e">
        <f ca="1">INDEX(OFFSET('Raw data BH'!$G$4,0,(COLUMN('Data BH'!N$4)-COLUMN('Data BH'!$B$4))*7,500,1),MATCH($A258,OFFSET('Raw data BH'!$B$4,0,(COLUMN('Data BH'!N$4)-COLUMN('Data BH'!$B$4))*7,500,1),0))</f>
        <v>#N/A</v>
      </c>
      <c r="O258" s="62">
        <f ca="1">INDEX(OFFSET('Raw data BH'!$G$4,0,(COLUMN('Data BH'!O$4)-COLUMN('Data BH'!$B$4))*7,500,1),MATCH($A258,OFFSET('Raw data BH'!$B$4,0,(COLUMN('Data BH'!O$4)-COLUMN('Data BH'!$B$4))*7,500,1),0))</f>
        <v>20.090914000000001</v>
      </c>
      <c r="P258" s="62">
        <v>94.209961000000007</v>
      </c>
      <c r="R258" s="60">
        <f t="shared" ca="1" si="47"/>
        <v>-9.296826958818849E-2</v>
      </c>
      <c r="S258" s="60">
        <f t="shared" ca="1" si="48"/>
        <v>3.6626060917318126E-2</v>
      </c>
      <c r="T258" s="60">
        <f t="shared" ca="1" si="49"/>
        <v>2.9613540331386856E-2</v>
      </c>
      <c r="U258" s="60">
        <f t="shared" ca="1" si="50"/>
        <v>1.4258110910130073E-2</v>
      </c>
      <c r="V258" s="60" t="str">
        <f t="shared" ca="1" si="51"/>
        <v/>
      </c>
      <c r="W258" s="60">
        <f t="shared" ca="1" si="52"/>
        <v>5.811747209315854E-2</v>
      </c>
      <c r="X258" s="60">
        <f t="shared" ca="1" si="53"/>
        <v>7.8240509018836946E-2</v>
      </c>
      <c r="Y258" s="60">
        <f t="shared" ca="1" si="54"/>
        <v>3.3433640832176037E-2</v>
      </c>
      <c r="Z258" s="60" t="str">
        <f t="shared" ca="1" si="55"/>
        <v/>
      </c>
      <c r="AA258" s="60">
        <f t="shared" ca="1" si="56"/>
        <v>6.6484018264840294E-2</v>
      </c>
      <c r="AB258" s="60" t="str">
        <f t="shared" ca="1" si="57"/>
        <v/>
      </c>
      <c r="AC258" s="60">
        <f t="shared" ca="1" si="58"/>
        <v>8.3622541523715954E-2</v>
      </c>
      <c r="AD258" s="60" t="str">
        <f t="shared" ca="1" si="59"/>
        <v/>
      </c>
      <c r="AE258" s="60">
        <f t="shared" ca="1" si="60"/>
        <v>-3.7894442880583856E-3</v>
      </c>
      <c r="AF258" s="60">
        <f t="shared" si="61"/>
        <v>5.7252811524282077E-3</v>
      </c>
      <c r="AG258" s="61">
        <v>4.6699999999999998E-2</v>
      </c>
    </row>
    <row r="259" spans="1:33" ht="16" hidden="1" outlineLevel="1" x14ac:dyDescent="0.2">
      <c r="A259" s="74">
        <v>38777</v>
      </c>
      <c r="B259" s="62">
        <f ca="1">INDEX(OFFSET('Raw data BH'!$G$4,0,(COLUMN('Data BH'!B$4)-COLUMN('Data BH'!$B$4))*7,500,1),MATCH($A259,OFFSET('Raw data BH'!$B$4,0,(COLUMN('Data BH'!B$4)-COLUMN('Data BH'!$B$4))*7,500,1),0))</f>
        <v>1.9261820000000001</v>
      </c>
      <c r="C259" s="62">
        <f ca="1">INDEX(OFFSET('Raw data BH'!$G$4,0,(COLUMN('Data BH'!C$4)-COLUMN('Data BH'!$B$4))*7,500,1),MATCH($A259,OFFSET('Raw data BH'!$B$4,0,(COLUMN('Data BH'!C$4)-COLUMN('Data BH'!$B$4))*7,500,1),0))</f>
        <v>33.159472999999998</v>
      </c>
      <c r="D259" s="62">
        <f ca="1">INDEX(OFFSET('Raw data BH'!$G$4,0,(COLUMN('Data BH'!D$4)-COLUMN('Data BH'!$B$4))*7,500,1),MATCH($A259,OFFSET('Raw data BH'!$B$4,0,(COLUMN('Data BH'!D$4)-COLUMN('Data BH'!$B$4))*7,500,1),0))</f>
        <v>41.118378</v>
      </c>
      <c r="E259" s="62">
        <f ca="1">INDEX(OFFSET('Raw data BH'!$G$4,0,(COLUMN('Data BH'!E$4)-COLUMN('Data BH'!$B$4))*7,500,1),MATCH($A259,OFFSET('Raw data BH'!$B$4,0,(COLUMN('Data BH'!E$4)-COLUMN('Data BH'!$B$4))*7,500,1),0))</f>
        <v>13.036599000000001</v>
      </c>
      <c r="F259" s="62" t="e">
        <f ca="1">INDEX(OFFSET('Raw data BH'!$G$4,0,(COLUMN('Data BH'!F$4)-COLUMN('Data BH'!$B$4))*7,500,1),MATCH($A259,OFFSET('Raw data BH'!$B$4,0,(COLUMN('Data BH'!F$4)-COLUMN('Data BH'!$B$4))*7,500,1),0))</f>
        <v>#N/A</v>
      </c>
      <c r="G259" s="62">
        <f ca="1">INDEX(OFFSET('Raw data BH'!$G$4,0,(COLUMN('Data BH'!G$4)-COLUMN('Data BH'!$B$4))*7,500,1),MATCH($A259,OFFSET('Raw data BH'!$B$4,0,(COLUMN('Data BH'!G$4)-COLUMN('Data BH'!$B$4))*7,500,1),0))</f>
        <v>59.123260000000002</v>
      </c>
      <c r="H259" s="62">
        <f ca="1">INDEX(OFFSET('Raw data BH'!$G$4,0,(COLUMN('Data BH'!H$4)-COLUMN('Data BH'!$B$4))*7,500,1),MATCH($A259,OFFSET('Raw data BH'!$B$4,0,(COLUMN('Data BH'!H$4)-COLUMN('Data BH'!$B$4))*7,500,1),0))</f>
        <v>14.642049999999999</v>
      </c>
      <c r="I259" s="62">
        <f ca="1">INDEX(OFFSET('Raw data BH'!$G$4,0,(COLUMN('Data BH'!I$4)-COLUMN('Data BH'!$B$4))*7,500,1),MATCH($A259,OFFSET('Raw data BH'!$B$4,0,(COLUMN('Data BH'!I$4)-COLUMN('Data BH'!$B$4))*7,500,1),0))</f>
        <v>19.589196999999999</v>
      </c>
      <c r="J259" s="62" t="e">
        <f ca="1">INDEX(OFFSET('Raw data BH'!$G$4,0,(COLUMN('Data BH'!J$4)-COLUMN('Data BH'!$B$4))*7,500,1),MATCH($A259,OFFSET('Raw data BH'!$B$4,0,(COLUMN('Data BH'!J$4)-COLUMN('Data BH'!$B$4))*7,500,1),0))</f>
        <v>#N/A</v>
      </c>
      <c r="K259" s="62">
        <f ca="1">INDEX(OFFSET('Raw data BH'!$G$4,0,(COLUMN('Data BH'!K$4)-COLUMN('Data BH'!$B$4))*7,500,1),MATCH($A259,OFFSET('Raw data BH'!$B$4,0,(COLUMN('Data BH'!K$4)-COLUMN('Data BH'!$B$4))*7,500,1),0))</f>
        <v>30.105</v>
      </c>
      <c r="L259" s="62" t="e">
        <f ca="1">INDEX(OFFSET('Raw data BH'!$G$4,0,(COLUMN('Data BH'!L$4)-COLUMN('Data BH'!$B$4))*7,500,1),MATCH($A259,OFFSET('Raw data BH'!$B$4,0,(COLUMN('Data BH'!L$4)-COLUMN('Data BH'!$B$4))*7,500,1),0))</f>
        <v>#N/A</v>
      </c>
      <c r="M259" s="62">
        <f ca="1">INDEX(OFFSET('Raw data BH'!$G$4,0,(COLUMN('Data BH'!M$4)-COLUMN('Data BH'!$B$4))*7,500,1),MATCH($A259,OFFSET('Raw data BH'!$B$4,0,(COLUMN('Data BH'!M$4)-COLUMN('Data BH'!$B$4))*7,500,1),0))</f>
        <v>27.594984</v>
      </c>
      <c r="N259" s="62" t="e">
        <f ca="1">INDEX(OFFSET('Raw data BH'!$G$4,0,(COLUMN('Data BH'!N$4)-COLUMN('Data BH'!$B$4))*7,500,1),MATCH($A259,OFFSET('Raw data BH'!$B$4,0,(COLUMN('Data BH'!N$4)-COLUMN('Data BH'!$B$4))*7,500,1),0))</f>
        <v>#N/A</v>
      </c>
      <c r="O259" s="62">
        <f ca="1">INDEX(OFFSET('Raw data BH'!$G$4,0,(COLUMN('Data BH'!O$4)-COLUMN('Data BH'!$B$4))*7,500,1),MATCH($A259,OFFSET('Raw data BH'!$B$4,0,(COLUMN('Data BH'!O$4)-COLUMN('Data BH'!$B$4))*7,500,1),0))</f>
        <v>20.371136</v>
      </c>
      <c r="P259" s="62">
        <v>95.385459999999995</v>
      </c>
      <c r="R259" s="60">
        <f t="shared" ca="1" si="47"/>
        <v>-8.424571273990511E-2</v>
      </c>
      <c r="S259" s="60">
        <f t="shared" ca="1" si="48"/>
        <v>-6.7608431704063721E-3</v>
      </c>
      <c r="T259" s="60">
        <f t="shared" ca="1" si="49"/>
        <v>-2.46842421134712E-2</v>
      </c>
      <c r="U259" s="60">
        <f t="shared" ca="1" si="50"/>
        <v>-2.3828150199226572E-3</v>
      </c>
      <c r="V259" s="60" t="str">
        <f t="shared" ca="1" si="51"/>
        <v/>
      </c>
      <c r="W259" s="60">
        <f t="shared" ca="1" si="52"/>
        <v>6.7727366660494503E-2</v>
      </c>
      <c r="X259" s="60">
        <f t="shared" ca="1" si="53"/>
        <v>1.0682606710103348E-2</v>
      </c>
      <c r="Y259" s="60">
        <f t="shared" ca="1" si="54"/>
        <v>-1.3264505165613394E-2</v>
      </c>
      <c r="Z259" s="60" t="str">
        <f t="shared" ca="1" si="55"/>
        <v/>
      </c>
      <c r="AA259" s="60">
        <f t="shared" ca="1" si="56"/>
        <v>3.1169720842610049E-2</v>
      </c>
      <c r="AB259" s="60" t="str">
        <f t="shared" ca="1" si="57"/>
        <v/>
      </c>
      <c r="AC259" s="60">
        <f t="shared" ca="1" si="58"/>
        <v>5.2569617822602055E-2</v>
      </c>
      <c r="AD259" s="60" t="str">
        <f t="shared" ca="1" si="59"/>
        <v/>
      </c>
      <c r="AE259" s="60">
        <f t="shared" ca="1" si="60"/>
        <v>1.3947697949431292E-2</v>
      </c>
      <c r="AF259" s="60">
        <f t="shared" si="61"/>
        <v>1.2477438558752718E-2</v>
      </c>
      <c r="AG259" s="61">
        <v>4.7300000000000002E-2</v>
      </c>
    </row>
    <row r="260" spans="1:33" ht="16" hidden="1" outlineLevel="1" x14ac:dyDescent="0.2">
      <c r="A260" s="74">
        <v>38808</v>
      </c>
      <c r="B260" s="62">
        <f ca="1">INDEX(OFFSET('Raw data BH'!$G$4,0,(COLUMN('Data BH'!B$4)-COLUMN('Data BH'!$B$4))*7,500,1),MATCH($A260,OFFSET('Raw data BH'!$B$4,0,(COLUMN('Data BH'!B$4)-COLUMN('Data BH'!$B$4))*7,500,1),0))</f>
        <v>2.1617350000000002</v>
      </c>
      <c r="C260" s="62">
        <f ca="1">INDEX(OFFSET('Raw data BH'!$G$4,0,(COLUMN('Data BH'!C$4)-COLUMN('Data BH'!$B$4))*7,500,1),MATCH($A260,OFFSET('Raw data BH'!$B$4,0,(COLUMN('Data BH'!C$4)-COLUMN('Data BH'!$B$4))*7,500,1),0))</f>
        <v>36.749481000000003</v>
      </c>
      <c r="D260" s="62">
        <f ca="1">INDEX(OFFSET('Raw data BH'!$G$4,0,(COLUMN('Data BH'!D$4)-COLUMN('Data BH'!$B$4))*7,500,1),MATCH($A260,OFFSET('Raw data BH'!$B$4,0,(COLUMN('Data BH'!D$4)-COLUMN('Data BH'!$B$4))*7,500,1),0))</f>
        <v>42.104275000000001</v>
      </c>
      <c r="E260" s="62">
        <f ca="1">INDEX(OFFSET('Raw data BH'!$G$4,0,(COLUMN('Data BH'!E$4)-COLUMN('Data BH'!$B$4))*7,500,1),MATCH($A260,OFFSET('Raw data BH'!$B$4,0,(COLUMN('Data BH'!E$4)-COLUMN('Data BH'!$B$4))*7,500,1),0))</f>
        <v>13.160007</v>
      </c>
      <c r="F260" s="62" t="e">
        <f ca="1">INDEX(OFFSET('Raw data BH'!$G$4,0,(COLUMN('Data BH'!F$4)-COLUMN('Data BH'!$B$4))*7,500,1),MATCH($A260,OFFSET('Raw data BH'!$B$4,0,(COLUMN('Data BH'!F$4)-COLUMN('Data BH'!$B$4))*7,500,1),0))</f>
        <v>#N/A</v>
      </c>
      <c r="G260" s="62">
        <f ca="1">INDEX(OFFSET('Raw data BH'!$G$4,0,(COLUMN('Data BH'!G$4)-COLUMN('Data BH'!$B$4))*7,500,1),MATCH($A260,OFFSET('Raw data BH'!$B$4,0,(COLUMN('Data BH'!G$4)-COLUMN('Data BH'!$B$4))*7,500,1),0))</f>
        <v>51.304687999999999</v>
      </c>
      <c r="H260" s="62">
        <f ca="1">INDEX(OFFSET('Raw data BH'!$G$4,0,(COLUMN('Data BH'!H$4)-COLUMN('Data BH'!$B$4))*7,500,1),MATCH($A260,OFFSET('Raw data BH'!$B$4,0,(COLUMN('Data BH'!H$4)-COLUMN('Data BH'!$B$4))*7,500,1),0))</f>
        <v>14.199263</v>
      </c>
      <c r="I260" s="62">
        <f ca="1">INDEX(OFFSET('Raw data BH'!$G$4,0,(COLUMN('Data BH'!I$4)-COLUMN('Data BH'!$B$4))*7,500,1),MATCH($A260,OFFSET('Raw data BH'!$B$4,0,(COLUMN('Data BH'!I$4)-COLUMN('Data BH'!$B$4))*7,500,1),0))</f>
        <v>20.412196999999999</v>
      </c>
      <c r="J260" s="62" t="e">
        <f ca="1">INDEX(OFFSET('Raw data BH'!$G$4,0,(COLUMN('Data BH'!J$4)-COLUMN('Data BH'!$B$4))*7,500,1),MATCH($A260,OFFSET('Raw data BH'!$B$4,0,(COLUMN('Data BH'!J$4)-COLUMN('Data BH'!$B$4))*7,500,1),0))</f>
        <v>#N/A</v>
      </c>
      <c r="K260" s="62">
        <f ca="1">INDEX(OFFSET('Raw data BH'!$G$4,0,(COLUMN('Data BH'!K$4)-COLUMN('Data BH'!$B$4))*7,500,1),MATCH($A260,OFFSET('Raw data BH'!$B$4,0,(COLUMN('Data BH'!K$4)-COLUMN('Data BH'!$B$4))*7,500,1),0))</f>
        <v>28.129999000000002</v>
      </c>
      <c r="L260" s="62" t="e">
        <f ca="1">INDEX(OFFSET('Raw data BH'!$G$4,0,(COLUMN('Data BH'!L$4)-COLUMN('Data BH'!$B$4))*7,500,1),MATCH($A260,OFFSET('Raw data BH'!$B$4,0,(COLUMN('Data BH'!L$4)-COLUMN('Data BH'!$B$4))*7,500,1),0))</f>
        <v>#N/A</v>
      </c>
      <c r="M260" s="62">
        <f ca="1">INDEX(OFFSET('Raw data BH'!$G$4,0,(COLUMN('Data BH'!M$4)-COLUMN('Data BH'!$B$4))*7,500,1),MATCH($A260,OFFSET('Raw data BH'!$B$4,0,(COLUMN('Data BH'!M$4)-COLUMN('Data BH'!$B$4))*7,500,1),0))</f>
        <v>26.913542</v>
      </c>
      <c r="N260" s="62" t="e">
        <f ca="1">INDEX(OFFSET('Raw data BH'!$G$4,0,(COLUMN('Data BH'!N$4)-COLUMN('Data BH'!$B$4))*7,500,1),MATCH($A260,OFFSET('Raw data BH'!$B$4,0,(COLUMN('Data BH'!N$4)-COLUMN('Data BH'!$B$4))*7,500,1),0))</f>
        <v>#N/A</v>
      </c>
      <c r="O260" s="62">
        <f ca="1">INDEX(OFFSET('Raw data BH'!$G$4,0,(COLUMN('Data BH'!O$4)-COLUMN('Data BH'!$B$4))*7,500,1),MATCH($A260,OFFSET('Raw data BH'!$B$4,0,(COLUMN('Data BH'!O$4)-COLUMN('Data BH'!$B$4))*7,500,1),0))</f>
        <v>19.972034000000001</v>
      </c>
      <c r="P260" s="62">
        <v>96.97448</v>
      </c>
      <c r="R260" s="60">
        <f t="shared" ca="1" si="47"/>
        <v>0.12229010550404906</v>
      </c>
      <c r="S260" s="60">
        <f t="shared" ca="1" si="48"/>
        <v>0.10826492930089704</v>
      </c>
      <c r="T260" s="60">
        <f t="shared" ca="1" si="49"/>
        <v>2.3977040144920192E-2</v>
      </c>
      <c r="U260" s="60">
        <f t="shared" ca="1" si="50"/>
        <v>9.4662726068355241E-3</v>
      </c>
      <c r="V260" s="60" t="str">
        <f t="shared" ca="1" si="51"/>
        <v/>
      </c>
      <c r="W260" s="60">
        <f t="shared" ca="1" si="52"/>
        <v>-0.13224189599829239</v>
      </c>
      <c r="X260" s="60">
        <f t="shared" ca="1" si="53"/>
        <v>-3.0240779125873751E-2</v>
      </c>
      <c r="Y260" s="60">
        <f t="shared" ca="1" si="54"/>
        <v>4.2012952343069454E-2</v>
      </c>
      <c r="Z260" s="60" t="str">
        <f t="shared" ca="1" si="55"/>
        <v/>
      </c>
      <c r="AA260" s="60">
        <f t="shared" ca="1" si="56"/>
        <v>-6.5603753529314024E-2</v>
      </c>
      <c r="AB260" s="60" t="str">
        <f t="shared" ca="1" si="57"/>
        <v/>
      </c>
      <c r="AC260" s="60">
        <f t="shared" ca="1" si="58"/>
        <v>-2.4694415477827469E-2</v>
      </c>
      <c r="AD260" s="60" t="str">
        <f t="shared" ca="1" si="59"/>
        <v/>
      </c>
      <c r="AE260" s="60">
        <f t="shared" ca="1" si="60"/>
        <v>-1.9591543642926923E-2</v>
      </c>
      <c r="AF260" s="60">
        <f t="shared" si="61"/>
        <v>1.6658933132995379E-2</v>
      </c>
      <c r="AG260" s="61">
        <v>4.8899999999999999E-2</v>
      </c>
    </row>
    <row r="261" spans="1:33" ht="16" hidden="1" outlineLevel="1" x14ac:dyDescent="0.2">
      <c r="A261" s="74">
        <v>38838</v>
      </c>
      <c r="B261" s="62">
        <f ca="1">INDEX(OFFSET('Raw data BH'!$G$4,0,(COLUMN('Data BH'!B$4)-COLUMN('Data BH'!$B$4))*7,500,1),MATCH($A261,OFFSET('Raw data BH'!$B$4,0,(COLUMN('Data BH'!B$4)-COLUMN('Data BH'!$B$4))*7,500,1),0))</f>
        <v>1.8355859999999999</v>
      </c>
      <c r="C261" s="62">
        <f ca="1">INDEX(OFFSET('Raw data BH'!$G$4,0,(COLUMN('Data BH'!C$4)-COLUMN('Data BH'!$B$4))*7,500,1),MATCH($A261,OFFSET('Raw data BH'!$B$4,0,(COLUMN('Data BH'!C$4)-COLUMN('Data BH'!$B$4))*7,500,1),0))</f>
        <v>35.630504999999999</v>
      </c>
      <c r="D261" s="62">
        <f ca="1">INDEX(OFFSET('Raw data BH'!$G$4,0,(COLUMN('Data BH'!D$4)-COLUMN('Data BH'!$B$4))*7,500,1),MATCH($A261,OFFSET('Raw data BH'!$B$4,0,(COLUMN('Data BH'!D$4)-COLUMN('Data BH'!$B$4))*7,500,1),0))</f>
        <v>42.630755999999998</v>
      </c>
      <c r="E261" s="62">
        <f ca="1">INDEX(OFFSET('Raw data BH'!$G$4,0,(COLUMN('Data BH'!E$4)-COLUMN('Data BH'!$B$4))*7,500,1),MATCH($A261,OFFSET('Raw data BH'!$B$4,0,(COLUMN('Data BH'!E$4)-COLUMN('Data BH'!$B$4))*7,500,1),0))</f>
        <v>13.809226000000001</v>
      </c>
      <c r="F261" s="62" t="e">
        <f ca="1">INDEX(OFFSET('Raw data BH'!$G$4,0,(COLUMN('Data BH'!F$4)-COLUMN('Data BH'!$B$4))*7,500,1),MATCH($A261,OFFSET('Raw data BH'!$B$4,0,(COLUMN('Data BH'!F$4)-COLUMN('Data BH'!$B$4))*7,500,1),0))</f>
        <v>#N/A</v>
      </c>
      <c r="G261" s="62">
        <f ca="1">INDEX(OFFSET('Raw data BH'!$G$4,0,(COLUMN('Data BH'!G$4)-COLUMN('Data BH'!$B$4))*7,500,1),MATCH($A261,OFFSET('Raw data BH'!$B$4,0,(COLUMN('Data BH'!G$4)-COLUMN('Data BH'!$B$4))*7,500,1),0))</f>
        <v>43.271030000000003</v>
      </c>
      <c r="H261" s="62">
        <f ca="1">INDEX(OFFSET('Raw data BH'!$G$4,0,(COLUMN('Data BH'!H$4)-COLUMN('Data BH'!$B$4))*7,500,1),MATCH($A261,OFFSET('Raw data BH'!$B$4,0,(COLUMN('Data BH'!H$4)-COLUMN('Data BH'!$B$4))*7,500,1),0))</f>
        <v>13.576517000000001</v>
      </c>
      <c r="I261" s="62">
        <f ca="1">INDEX(OFFSET('Raw data BH'!$G$4,0,(COLUMN('Data BH'!I$4)-COLUMN('Data BH'!$B$4))*7,500,1),MATCH($A261,OFFSET('Raw data BH'!$B$4,0,(COLUMN('Data BH'!I$4)-COLUMN('Data BH'!$B$4))*7,500,1),0))</f>
        <v>20.042133</v>
      </c>
      <c r="J261" s="62" t="e">
        <f ca="1">INDEX(OFFSET('Raw data BH'!$G$4,0,(COLUMN('Data BH'!J$4)-COLUMN('Data BH'!$B$4))*7,500,1),MATCH($A261,OFFSET('Raw data BH'!$B$4,0,(COLUMN('Data BH'!J$4)-COLUMN('Data BH'!$B$4))*7,500,1),0))</f>
        <v>#N/A</v>
      </c>
      <c r="K261" s="62">
        <f ca="1">INDEX(OFFSET('Raw data BH'!$G$4,0,(COLUMN('Data BH'!K$4)-COLUMN('Data BH'!$B$4))*7,500,1),MATCH($A261,OFFSET('Raw data BH'!$B$4,0,(COLUMN('Data BH'!K$4)-COLUMN('Data BH'!$B$4))*7,500,1),0))</f>
        <v>26.48</v>
      </c>
      <c r="L261" s="62" t="e">
        <f ca="1">INDEX(OFFSET('Raw data BH'!$G$4,0,(COLUMN('Data BH'!L$4)-COLUMN('Data BH'!$B$4))*7,500,1),MATCH($A261,OFFSET('Raw data BH'!$B$4,0,(COLUMN('Data BH'!L$4)-COLUMN('Data BH'!$B$4))*7,500,1),0))</f>
        <v>#N/A</v>
      </c>
      <c r="M261" s="62">
        <f ca="1">INDEX(OFFSET('Raw data BH'!$G$4,0,(COLUMN('Data BH'!M$4)-COLUMN('Data BH'!$B$4))*7,500,1),MATCH($A261,OFFSET('Raw data BH'!$B$4,0,(COLUMN('Data BH'!M$4)-COLUMN('Data BH'!$B$4))*7,500,1),0))</f>
        <v>25.600534</v>
      </c>
      <c r="N261" s="62" t="e">
        <f ca="1">INDEX(OFFSET('Raw data BH'!$G$4,0,(COLUMN('Data BH'!N$4)-COLUMN('Data BH'!$B$4))*7,500,1),MATCH($A261,OFFSET('Raw data BH'!$B$4,0,(COLUMN('Data BH'!N$4)-COLUMN('Data BH'!$B$4))*7,500,1),0))</f>
        <v>#N/A</v>
      </c>
      <c r="O261" s="62">
        <f ca="1">INDEX(OFFSET('Raw data BH'!$G$4,0,(COLUMN('Data BH'!O$4)-COLUMN('Data BH'!$B$4))*7,500,1),MATCH($A261,OFFSET('Raw data BH'!$B$4,0,(COLUMN('Data BH'!O$4)-COLUMN('Data BH'!$B$4))*7,500,1),0))</f>
        <v>19.063441999999998</v>
      </c>
      <c r="P261" s="62">
        <v>94.053520000000006</v>
      </c>
      <c r="R261" s="60">
        <f t="shared" ca="1" si="47"/>
        <v>-0.15087371948920669</v>
      </c>
      <c r="S261" s="60">
        <f t="shared" ca="1" si="48"/>
        <v>-3.0448756541623045E-2</v>
      </c>
      <c r="T261" s="60">
        <f t="shared" ca="1" si="49"/>
        <v>1.2504217208347601E-2</v>
      </c>
      <c r="U261" s="60">
        <f t="shared" ca="1" si="50"/>
        <v>4.9332724519067561E-2</v>
      </c>
      <c r="V261" s="60" t="str">
        <f t="shared" ca="1" si="51"/>
        <v/>
      </c>
      <c r="W261" s="60">
        <f t="shared" ca="1" si="52"/>
        <v>-0.15658721089971339</v>
      </c>
      <c r="X261" s="60">
        <f t="shared" ca="1" si="53"/>
        <v>-4.3857628385360559E-2</v>
      </c>
      <c r="Y261" s="60">
        <f t="shared" ca="1" si="54"/>
        <v>-1.8129552639532087E-2</v>
      </c>
      <c r="Z261" s="60" t="str">
        <f t="shared" ca="1" si="55"/>
        <v/>
      </c>
      <c r="AA261" s="60">
        <f t="shared" ca="1" si="56"/>
        <v>-5.8656205426811492E-2</v>
      </c>
      <c r="AB261" s="60" t="str">
        <f t="shared" ca="1" si="57"/>
        <v/>
      </c>
      <c r="AC261" s="60">
        <f t="shared" ca="1" si="58"/>
        <v>-4.8786146394257601E-2</v>
      </c>
      <c r="AD261" s="60" t="str">
        <f t="shared" ca="1" si="59"/>
        <v/>
      </c>
      <c r="AE261" s="60">
        <f t="shared" ca="1" si="60"/>
        <v>-4.5493213159961687E-2</v>
      </c>
      <c r="AF261" s="60">
        <f t="shared" si="61"/>
        <v>-3.01209142859028E-2</v>
      </c>
      <c r="AG261" s="61">
        <v>4.9699999999999994E-2</v>
      </c>
    </row>
    <row r="262" spans="1:33" ht="16" hidden="1" outlineLevel="1" x14ac:dyDescent="0.2">
      <c r="A262" s="74">
        <v>38869</v>
      </c>
      <c r="B262" s="62">
        <f ca="1">INDEX(OFFSET('Raw data BH'!$G$4,0,(COLUMN('Data BH'!B$4)-COLUMN('Data BH'!$B$4))*7,500,1),MATCH($A262,OFFSET('Raw data BH'!$B$4,0,(COLUMN('Data BH'!B$4)-COLUMN('Data BH'!$B$4))*7,500,1),0))</f>
        <v>1.7588079999999999</v>
      </c>
      <c r="C262" s="62">
        <f ca="1">INDEX(OFFSET('Raw data BH'!$G$4,0,(COLUMN('Data BH'!C$4)-COLUMN('Data BH'!$B$4))*7,500,1),MATCH($A262,OFFSET('Raw data BH'!$B$4,0,(COLUMN('Data BH'!C$4)-COLUMN('Data BH'!$B$4))*7,500,1),0))</f>
        <v>35.776974000000003</v>
      </c>
      <c r="D262" s="62">
        <f ca="1">INDEX(OFFSET('Raw data BH'!$G$4,0,(COLUMN('Data BH'!D$4)-COLUMN('Data BH'!$B$4))*7,500,1),MATCH($A262,OFFSET('Raw data BH'!$B$4,0,(COLUMN('Data BH'!D$4)-COLUMN('Data BH'!$B$4))*7,500,1),0))</f>
        <v>41.736716999999999</v>
      </c>
      <c r="E262" s="62">
        <f ca="1">INDEX(OFFSET('Raw data BH'!$G$4,0,(COLUMN('Data BH'!E$4)-COLUMN('Data BH'!$B$4))*7,500,1),MATCH($A262,OFFSET('Raw data BH'!$B$4,0,(COLUMN('Data BH'!E$4)-COLUMN('Data BH'!$B$4))*7,500,1),0))</f>
        <v>13.492455</v>
      </c>
      <c r="F262" s="62" t="e">
        <f ca="1">INDEX(OFFSET('Raw data BH'!$G$4,0,(COLUMN('Data BH'!F$4)-COLUMN('Data BH'!$B$4))*7,500,1),MATCH($A262,OFFSET('Raw data BH'!$B$4,0,(COLUMN('Data BH'!F$4)-COLUMN('Data BH'!$B$4))*7,500,1),0))</f>
        <v>#N/A</v>
      </c>
      <c r="G262" s="62">
        <f ca="1">INDEX(OFFSET('Raw data BH'!$G$4,0,(COLUMN('Data BH'!G$4)-COLUMN('Data BH'!$B$4))*7,500,1),MATCH($A262,OFFSET('Raw data BH'!$B$4,0,(COLUMN('Data BH'!G$4)-COLUMN('Data BH'!$B$4))*7,500,1),0))</f>
        <v>45.111953999999997</v>
      </c>
      <c r="H262" s="62">
        <f ca="1">INDEX(OFFSET('Raw data BH'!$G$4,0,(COLUMN('Data BH'!H$4)-COLUMN('Data BH'!$B$4))*7,500,1),MATCH($A262,OFFSET('Raw data BH'!$B$4,0,(COLUMN('Data BH'!H$4)-COLUMN('Data BH'!$B$4))*7,500,1),0))</f>
        <v>14.568336</v>
      </c>
      <c r="I262" s="62">
        <f ca="1">INDEX(OFFSET('Raw data BH'!$G$4,0,(COLUMN('Data BH'!I$4)-COLUMN('Data BH'!$B$4))*7,500,1),MATCH($A262,OFFSET('Raw data BH'!$B$4,0,(COLUMN('Data BH'!I$4)-COLUMN('Data BH'!$B$4))*7,500,1),0))</f>
        <v>20.048629999999999</v>
      </c>
      <c r="J262" s="62" t="e">
        <f ca="1">INDEX(OFFSET('Raw data BH'!$G$4,0,(COLUMN('Data BH'!J$4)-COLUMN('Data BH'!$B$4))*7,500,1),MATCH($A262,OFFSET('Raw data BH'!$B$4,0,(COLUMN('Data BH'!J$4)-COLUMN('Data BH'!$B$4))*7,500,1),0))</f>
        <v>#N/A</v>
      </c>
      <c r="K262" s="62">
        <f ca="1">INDEX(OFFSET('Raw data BH'!$G$4,0,(COLUMN('Data BH'!K$4)-COLUMN('Data BH'!$B$4))*7,500,1),MATCH($A262,OFFSET('Raw data BH'!$B$4,0,(COLUMN('Data BH'!K$4)-COLUMN('Data BH'!$B$4))*7,500,1),0))</f>
        <v>24.85</v>
      </c>
      <c r="L262" s="62" t="e">
        <f ca="1">INDEX(OFFSET('Raw data BH'!$G$4,0,(COLUMN('Data BH'!L$4)-COLUMN('Data BH'!$B$4))*7,500,1),MATCH($A262,OFFSET('Raw data BH'!$B$4,0,(COLUMN('Data BH'!L$4)-COLUMN('Data BH'!$B$4))*7,500,1),0))</f>
        <v>#N/A</v>
      </c>
      <c r="M262" s="62">
        <f ca="1">INDEX(OFFSET('Raw data BH'!$G$4,0,(COLUMN('Data BH'!M$4)-COLUMN('Data BH'!$B$4))*7,500,1),MATCH($A262,OFFSET('Raw data BH'!$B$4,0,(COLUMN('Data BH'!M$4)-COLUMN('Data BH'!$B$4))*7,500,1),0))</f>
        <v>24.807022</v>
      </c>
      <c r="N262" s="62" t="e">
        <f ca="1">INDEX(OFFSET('Raw data BH'!$G$4,0,(COLUMN('Data BH'!N$4)-COLUMN('Data BH'!$B$4))*7,500,1),MATCH($A262,OFFSET('Raw data BH'!$B$4,0,(COLUMN('Data BH'!N$4)-COLUMN('Data BH'!$B$4))*7,500,1),0))</f>
        <v>#N/A</v>
      </c>
      <c r="O262" s="62">
        <f ca="1">INDEX(OFFSET('Raw data BH'!$G$4,0,(COLUMN('Data BH'!O$4)-COLUMN('Data BH'!$B$4))*7,500,1),MATCH($A262,OFFSET('Raw data BH'!$B$4,0,(COLUMN('Data BH'!O$4)-COLUMN('Data BH'!$B$4))*7,500,1),0))</f>
        <v>19.674828999999999</v>
      </c>
      <c r="P262" s="62">
        <v>93.883881000000002</v>
      </c>
      <c r="R262" s="60">
        <f t="shared" ref="R262:R325" ca="1" si="62">IFERROR(B262/B261-1,"")</f>
        <v>-4.1827514483113282E-2</v>
      </c>
      <c r="S262" s="60">
        <f t="shared" ref="S262:S325" ca="1" si="63">IFERROR(C262/C261-1,"")</f>
        <v>4.1107753033531313E-3</v>
      </c>
      <c r="T262" s="60">
        <f t="shared" ref="T262:T325" ca="1" si="64">IFERROR(D262/D261-1,"")</f>
        <v>-2.0971690016475364E-2</v>
      </c>
      <c r="U262" s="60">
        <f t="shared" ref="U262:U325" ca="1" si="65">IFERROR(E262/E261-1,"")</f>
        <v>-2.2939084348391536E-2</v>
      </c>
      <c r="V262" s="60" t="str">
        <f t="shared" ref="V262:V325" ca="1" si="66">IFERROR(F262/F261-1,"")</f>
        <v/>
      </c>
      <c r="W262" s="60">
        <f t="shared" ref="W262:W325" ca="1" si="67">IFERROR(G262/G261-1,"")</f>
        <v>4.2544030035799763E-2</v>
      </c>
      <c r="X262" s="60">
        <f t="shared" ref="X262:X325" ca="1" si="68">IFERROR(H262/H261-1,"")</f>
        <v>7.3054009360427274E-2</v>
      </c>
      <c r="Y262" s="60">
        <f t="shared" ref="Y262:Y325" ca="1" si="69">IFERROR(I262/I261-1,"")</f>
        <v>3.241670933926688E-4</v>
      </c>
      <c r="Z262" s="60" t="str">
        <f t="shared" ref="Z262:Z325" ca="1" si="70">IFERROR(J262/J261-1,"")</f>
        <v/>
      </c>
      <c r="AA262" s="60">
        <f t="shared" ref="AA262:AA325" ca="1" si="71">IFERROR(K262/K261-1,"")</f>
        <v>-6.1555891238670668E-2</v>
      </c>
      <c r="AB262" s="60" t="str">
        <f t="shared" ref="AB262:AB325" ca="1" si="72">IFERROR(L262/L261-1,"")</f>
        <v/>
      </c>
      <c r="AC262" s="60">
        <f t="shared" ref="AC262:AC325" ca="1" si="73">IFERROR(M262/M261-1,"")</f>
        <v>-3.0995915944565855E-2</v>
      </c>
      <c r="AD262" s="60" t="str">
        <f t="shared" ref="AD262:AD325" ca="1" si="74">IFERROR(N262/N261-1,"")</f>
        <v/>
      </c>
      <c r="AE262" s="60">
        <f t="shared" ref="AE262:AE325" ca="1" si="75">IFERROR(O262/O261-1,"")</f>
        <v>3.2071175813895625E-2</v>
      </c>
      <c r="AF262" s="60">
        <f t="shared" ref="AF262:AF325" si="76">IFERROR(P262/P261-1,"")</f>
        <v>-1.8036432873538288E-3</v>
      </c>
      <c r="AG262" s="61">
        <v>5.1200000000000002E-2</v>
      </c>
    </row>
    <row r="263" spans="1:33" ht="16" hidden="1" outlineLevel="1" x14ac:dyDescent="0.2">
      <c r="A263" s="74">
        <v>38899</v>
      </c>
      <c r="B263" s="62">
        <f ca="1">INDEX(OFFSET('Raw data BH'!$G$4,0,(COLUMN('Data BH'!B$4)-COLUMN('Data BH'!$B$4))*7,500,1),MATCH($A263,OFFSET('Raw data BH'!$B$4,0,(COLUMN('Data BH'!B$4)-COLUMN('Data BH'!$B$4))*7,500,1),0))</f>
        <v>2.087107</v>
      </c>
      <c r="C263" s="62">
        <f ca="1">INDEX(OFFSET('Raw data BH'!$G$4,0,(COLUMN('Data BH'!C$4)-COLUMN('Data BH'!$B$4))*7,500,1),MATCH($A263,OFFSET('Raw data BH'!$B$4,0,(COLUMN('Data BH'!C$4)-COLUMN('Data BH'!$B$4))*7,500,1),0))</f>
        <v>38.328220000000002</v>
      </c>
      <c r="D263" s="62">
        <f ca="1">INDEX(OFFSET('Raw data BH'!$G$4,0,(COLUMN('Data BH'!D$4)-COLUMN('Data BH'!$B$4))*7,500,1),MATCH($A263,OFFSET('Raw data BH'!$B$4,0,(COLUMN('Data BH'!D$4)-COLUMN('Data BH'!$B$4))*7,500,1),0))</f>
        <v>40.827007000000002</v>
      </c>
      <c r="E263" s="62">
        <f ca="1">INDEX(OFFSET('Raw data BH'!$G$4,0,(COLUMN('Data BH'!E$4)-COLUMN('Data BH'!$B$4))*7,500,1),MATCH($A263,OFFSET('Raw data BH'!$B$4,0,(COLUMN('Data BH'!E$4)-COLUMN('Data BH'!$B$4))*7,500,1),0))</f>
        <v>14.057247</v>
      </c>
      <c r="F263" s="62" t="e">
        <f ca="1">INDEX(OFFSET('Raw data BH'!$G$4,0,(COLUMN('Data BH'!F$4)-COLUMN('Data BH'!$B$4))*7,500,1),MATCH($A263,OFFSET('Raw data BH'!$B$4,0,(COLUMN('Data BH'!F$4)-COLUMN('Data BH'!$B$4))*7,500,1),0))</f>
        <v>#N/A</v>
      </c>
      <c r="G263" s="62">
        <f ca="1">INDEX(OFFSET('Raw data BH'!$G$4,0,(COLUMN('Data BH'!G$4)-COLUMN('Data BH'!$B$4))*7,500,1),MATCH($A263,OFFSET('Raw data BH'!$B$4,0,(COLUMN('Data BH'!G$4)-COLUMN('Data BH'!$B$4))*7,500,1),0))</f>
        <v>45.459873000000002</v>
      </c>
      <c r="H263" s="62">
        <f ca="1">INDEX(OFFSET('Raw data BH'!$G$4,0,(COLUMN('Data BH'!H$4)-COLUMN('Data BH'!$B$4))*7,500,1),MATCH($A263,OFFSET('Raw data BH'!$B$4,0,(COLUMN('Data BH'!H$4)-COLUMN('Data BH'!$B$4))*7,500,1),0))</f>
        <v>14.711883</v>
      </c>
      <c r="I263" s="62">
        <f ca="1">INDEX(OFFSET('Raw data BH'!$G$4,0,(COLUMN('Data BH'!I$4)-COLUMN('Data BH'!$B$4))*7,500,1),MATCH($A263,OFFSET('Raw data BH'!$B$4,0,(COLUMN('Data BH'!I$4)-COLUMN('Data BH'!$B$4))*7,500,1),0))</f>
        <v>20.999313000000001</v>
      </c>
      <c r="J263" s="62" t="e">
        <f ca="1">INDEX(OFFSET('Raw data BH'!$G$4,0,(COLUMN('Data BH'!J$4)-COLUMN('Data BH'!$B$4))*7,500,1),MATCH($A263,OFFSET('Raw data BH'!$B$4,0,(COLUMN('Data BH'!J$4)-COLUMN('Data BH'!$B$4))*7,500,1),0))</f>
        <v>#N/A</v>
      </c>
      <c r="K263" s="62">
        <f ca="1">INDEX(OFFSET('Raw data BH'!$G$4,0,(COLUMN('Data BH'!K$4)-COLUMN('Data BH'!$B$4))*7,500,1),MATCH($A263,OFFSET('Raw data BH'!$B$4,0,(COLUMN('Data BH'!K$4)-COLUMN('Data BH'!$B$4))*7,500,1),0))</f>
        <v>25.01</v>
      </c>
      <c r="L263" s="62" t="e">
        <f ca="1">INDEX(OFFSET('Raw data BH'!$G$4,0,(COLUMN('Data BH'!L$4)-COLUMN('Data BH'!$B$4))*7,500,1),MATCH($A263,OFFSET('Raw data BH'!$B$4,0,(COLUMN('Data BH'!L$4)-COLUMN('Data BH'!$B$4))*7,500,1),0))</f>
        <v>#N/A</v>
      </c>
      <c r="M263" s="62">
        <f ca="1">INDEX(OFFSET('Raw data BH'!$G$4,0,(COLUMN('Data BH'!M$4)-COLUMN('Data BH'!$B$4))*7,500,1),MATCH($A263,OFFSET('Raw data BH'!$B$4,0,(COLUMN('Data BH'!M$4)-COLUMN('Data BH'!$B$4))*7,500,1),0))</f>
        <v>25.893301000000001</v>
      </c>
      <c r="N263" s="62" t="e">
        <f ca="1">INDEX(OFFSET('Raw data BH'!$G$4,0,(COLUMN('Data BH'!N$4)-COLUMN('Data BH'!$B$4))*7,500,1),MATCH($A263,OFFSET('Raw data BH'!$B$4,0,(COLUMN('Data BH'!N$4)-COLUMN('Data BH'!$B$4))*7,500,1),0))</f>
        <v>#N/A</v>
      </c>
      <c r="O263" s="62">
        <f ca="1">INDEX(OFFSET('Raw data BH'!$G$4,0,(COLUMN('Data BH'!O$4)-COLUMN('Data BH'!$B$4))*7,500,1),MATCH($A263,OFFSET('Raw data BH'!$B$4,0,(COLUMN('Data BH'!O$4)-COLUMN('Data BH'!$B$4))*7,500,1),0))</f>
        <v>15.22528</v>
      </c>
      <c r="P263" s="62">
        <v>94.721146000000005</v>
      </c>
      <c r="R263" s="60">
        <f t="shared" ca="1" si="62"/>
        <v>0.18665994241554507</v>
      </c>
      <c r="S263" s="60">
        <f t="shared" ca="1" si="63"/>
        <v>7.1309720045076963E-2</v>
      </c>
      <c r="T263" s="60">
        <f t="shared" ca="1" si="64"/>
        <v>-2.1796395725135698E-2</v>
      </c>
      <c r="U263" s="60">
        <f t="shared" ca="1" si="65"/>
        <v>4.1859839443600277E-2</v>
      </c>
      <c r="V263" s="60" t="str">
        <f t="shared" ca="1" si="66"/>
        <v/>
      </c>
      <c r="W263" s="60">
        <f t="shared" ca="1" si="67"/>
        <v>7.7123460446870684E-3</v>
      </c>
      <c r="X263" s="60">
        <f t="shared" ca="1" si="68"/>
        <v>9.8533559357774081E-3</v>
      </c>
      <c r="Y263" s="60">
        <f t="shared" ca="1" si="69"/>
        <v>4.7418851063638856E-2</v>
      </c>
      <c r="Z263" s="60" t="str">
        <f t="shared" ca="1" si="70"/>
        <v/>
      </c>
      <c r="AA263" s="60">
        <f t="shared" ca="1" si="71"/>
        <v>6.4386317907445534E-3</v>
      </c>
      <c r="AB263" s="60" t="str">
        <f t="shared" ca="1" si="72"/>
        <v/>
      </c>
      <c r="AC263" s="60">
        <f t="shared" ca="1" si="73"/>
        <v>4.3789173887941901E-2</v>
      </c>
      <c r="AD263" s="60" t="str">
        <f t="shared" ca="1" si="74"/>
        <v/>
      </c>
      <c r="AE263" s="60">
        <f t="shared" ca="1" si="75"/>
        <v>-0.22615439249815084</v>
      </c>
      <c r="AF263" s="60">
        <f t="shared" si="76"/>
        <v>8.9180910618724685E-3</v>
      </c>
      <c r="AG263" s="61">
        <v>5.1200000000000002E-2</v>
      </c>
    </row>
    <row r="264" spans="1:33" ht="16" hidden="1" outlineLevel="1" x14ac:dyDescent="0.2">
      <c r="A264" s="74">
        <v>38930</v>
      </c>
      <c r="B264" s="62">
        <f ca="1">INDEX(OFFSET('Raw data BH'!$G$4,0,(COLUMN('Data BH'!B$4)-COLUMN('Data BH'!$B$4))*7,500,1),MATCH($A264,OFFSET('Raw data BH'!$B$4,0,(COLUMN('Data BH'!B$4)-COLUMN('Data BH'!$B$4))*7,500,1),0))</f>
        <v>2.0837279999999998</v>
      </c>
      <c r="C264" s="62">
        <f ca="1">INDEX(OFFSET('Raw data BH'!$G$4,0,(COLUMN('Data BH'!C$4)-COLUMN('Data BH'!$B$4))*7,500,1),MATCH($A264,OFFSET('Raw data BH'!$B$4,0,(COLUMN('Data BH'!C$4)-COLUMN('Data BH'!$B$4))*7,500,1),0))</f>
        <v>38.283596000000003</v>
      </c>
      <c r="D264" s="62">
        <f ca="1">INDEX(OFFSET('Raw data BH'!$G$4,0,(COLUMN('Data BH'!D$4)-COLUMN('Data BH'!$B$4))*7,500,1),MATCH($A264,OFFSET('Raw data BH'!$B$4,0,(COLUMN('Data BH'!D$4)-COLUMN('Data BH'!$B$4))*7,500,1),0))</f>
        <v>41.318942999999997</v>
      </c>
      <c r="E264" s="62">
        <f ca="1">INDEX(OFFSET('Raw data BH'!$G$4,0,(COLUMN('Data BH'!E$4)-COLUMN('Data BH'!$B$4))*7,500,1),MATCH($A264,OFFSET('Raw data BH'!$B$4,0,(COLUMN('Data BH'!E$4)-COLUMN('Data BH'!$B$4))*7,500,1),0))</f>
        <v>14.155177</v>
      </c>
      <c r="F264" s="62" t="e">
        <f ca="1">INDEX(OFFSET('Raw data BH'!$G$4,0,(COLUMN('Data BH'!F$4)-COLUMN('Data BH'!$B$4))*7,500,1),MATCH($A264,OFFSET('Raw data BH'!$B$4,0,(COLUMN('Data BH'!F$4)-COLUMN('Data BH'!$B$4))*7,500,1),0))</f>
        <v>#N/A</v>
      </c>
      <c r="G264" s="62">
        <f ca="1">INDEX(OFFSET('Raw data BH'!$G$4,0,(COLUMN('Data BH'!G$4)-COLUMN('Data BH'!$B$4))*7,500,1),MATCH($A264,OFFSET('Raw data BH'!$B$4,0,(COLUMN('Data BH'!G$4)-COLUMN('Data BH'!$B$4))*7,500,1),0))</f>
        <v>50.678493000000003</v>
      </c>
      <c r="H264" s="62">
        <f ca="1">INDEX(OFFSET('Raw data BH'!$G$4,0,(COLUMN('Data BH'!H$4)-COLUMN('Data BH'!$B$4))*7,500,1),MATCH($A264,OFFSET('Raw data BH'!$B$4,0,(COLUMN('Data BH'!H$4)-COLUMN('Data BH'!$B$4))*7,500,1),0))</f>
        <v>15.491963999999999</v>
      </c>
      <c r="I264" s="62">
        <f ca="1">INDEX(OFFSET('Raw data BH'!$G$4,0,(COLUMN('Data BH'!I$4)-COLUMN('Data BH'!$B$4))*7,500,1),MATCH($A264,OFFSET('Raw data BH'!$B$4,0,(COLUMN('Data BH'!I$4)-COLUMN('Data BH'!$B$4))*7,500,1),0))</f>
        <v>21.045255999999998</v>
      </c>
      <c r="J264" s="62" t="e">
        <f ca="1">INDEX(OFFSET('Raw data BH'!$G$4,0,(COLUMN('Data BH'!J$4)-COLUMN('Data BH'!$B$4))*7,500,1),MATCH($A264,OFFSET('Raw data BH'!$B$4,0,(COLUMN('Data BH'!J$4)-COLUMN('Data BH'!$B$4))*7,500,1),0))</f>
        <v>#N/A</v>
      </c>
      <c r="K264" s="62">
        <f ca="1">INDEX(OFFSET('Raw data BH'!$G$4,0,(COLUMN('Data BH'!K$4)-COLUMN('Data BH'!$B$4))*7,500,1),MATCH($A264,OFFSET('Raw data BH'!$B$4,0,(COLUMN('Data BH'!K$4)-COLUMN('Data BH'!$B$4))*7,500,1),0))</f>
        <v>29.18</v>
      </c>
      <c r="L264" s="62" t="e">
        <f ca="1">INDEX(OFFSET('Raw data BH'!$G$4,0,(COLUMN('Data BH'!L$4)-COLUMN('Data BH'!$B$4))*7,500,1),MATCH($A264,OFFSET('Raw data BH'!$B$4,0,(COLUMN('Data BH'!L$4)-COLUMN('Data BH'!$B$4))*7,500,1),0))</f>
        <v>#N/A</v>
      </c>
      <c r="M264" s="62">
        <f ca="1">INDEX(OFFSET('Raw data BH'!$G$4,0,(COLUMN('Data BH'!M$4)-COLUMN('Data BH'!$B$4))*7,500,1),MATCH($A264,OFFSET('Raw data BH'!$B$4,0,(COLUMN('Data BH'!M$4)-COLUMN('Data BH'!$B$4))*7,500,1),0))</f>
        <v>26.173922000000001</v>
      </c>
      <c r="N264" s="62" t="e">
        <f ca="1">INDEX(OFFSET('Raw data BH'!$G$4,0,(COLUMN('Data BH'!N$4)-COLUMN('Data BH'!$B$4))*7,500,1),MATCH($A264,OFFSET('Raw data BH'!$B$4,0,(COLUMN('Data BH'!N$4)-COLUMN('Data BH'!$B$4))*7,500,1),0))</f>
        <v>#N/A</v>
      </c>
      <c r="O264" s="62">
        <f ca="1">INDEX(OFFSET('Raw data BH'!$G$4,0,(COLUMN('Data BH'!O$4)-COLUMN('Data BH'!$B$4))*7,500,1),MATCH($A264,OFFSET('Raw data BH'!$B$4,0,(COLUMN('Data BH'!O$4)-COLUMN('Data BH'!$B$4))*7,500,1),0))</f>
        <v>17.186819</v>
      </c>
      <c r="P264" s="62">
        <v>96.788200000000003</v>
      </c>
      <c r="R264" s="60">
        <f t="shared" ca="1" si="62"/>
        <v>-1.6189874309272545E-3</v>
      </c>
      <c r="S264" s="60">
        <f t="shared" ca="1" si="63"/>
        <v>-1.1642596499393809E-3</v>
      </c>
      <c r="T264" s="60">
        <f t="shared" ca="1" si="64"/>
        <v>1.2049279047077643E-2</v>
      </c>
      <c r="U264" s="60">
        <f t="shared" ca="1" si="65"/>
        <v>6.9665134289806918E-3</v>
      </c>
      <c r="V264" s="60" t="str">
        <f t="shared" ca="1" si="66"/>
        <v/>
      </c>
      <c r="W264" s="60">
        <f t="shared" ca="1" si="67"/>
        <v>0.11479618519831769</v>
      </c>
      <c r="X264" s="60">
        <f t="shared" ca="1" si="68"/>
        <v>5.302387192720337E-2</v>
      </c>
      <c r="Y264" s="60">
        <f t="shared" ca="1" si="69"/>
        <v>2.1878334781713082E-3</v>
      </c>
      <c r="Z264" s="60" t="str">
        <f t="shared" ca="1" si="70"/>
        <v/>
      </c>
      <c r="AA264" s="60">
        <f t="shared" ca="1" si="71"/>
        <v>0.16673330667732889</v>
      </c>
      <c r="AB264" s="60" t="str">
        <f t="shared" ca="1" si="72"/>
        <v/>
      </c>
      <c r="AC264" s="60">
        <f t="shared" ca="1" si="73"/>
        <v>1.083759077299562E-2</v>
      </c>
      <c r="AD264" s="60" t="str">
        <f t="shared" ca="1" si="74"/>
        <v/>
      </c>
      <c r="AE264" s="60">
        <f t="shared" ca="1" si="75"/>
        <v>0.12883434656045734</v>
      </c>
      <c r="AF264" s="60">
        <f t="shared" si="76"/>
        <v>2.1822518912514077E-2</v>
      </c>
      <c r="AG264" s="61">
        <v>4.9000000000000002E-2</v>
      </c>
    </row>
    <row r="265" spans="1:33" ht="16" hidden="1" outlineLevel="1" x14ac:dyDescent="0.2">
      <c r="A265" s="74">
        <v>38961</v>
      </c>
      <c r="B265" s="62">
        <f ca="1">INDEX(OFFSET('Raw data BH'!$G$4,0,(COLUMN('Data BH'!B$4)-COLUMN('Data BH'!$B$4))*7,500,1),MATCH($A265,OFFSET('Raw data BH'!$B$4,0,(COLUMN('Data BH'!B$4)-COLUMN('Data BH'!$B$4))*7,500,1),0))</f>
        <v>2.3641190000000001</v>
      </c>
      <c r="C265" s="62">
        <f ca="1">INDEX(OFFSET('Raw data BH'!$G$4,0,(COLUMN('Data BH'!C$4)-COLUMN('Data BH'!$B$4))*7,500,1),MATCH($A265,OFFSET('Raw data BH'!$B$4,0,(COLUMN('Data BH'!C$4)-COLUMN('Data BH'!$B$4))*7,500,1),0))</f>
        <v>40.276927999999998</v>
      </c>
      <c r="D265" s="62">
        <f ca="1">INDEX(OFFSET('Raw data BH'!$G$4,0,(COLUMN('Data BH'!D$4)-COLUMN('Data BH'!$B$4))*7,500,1),MATCH($A265,OFFSET('Raw data BH'!$B$4,0,(COLUMN('Data BH'!D$4)-COLUMN('Data BH'!$B$4))*7,500,1),0))</f>
        <v>44.102898000000003</v>
      </c>
      <c r="E265" s="62">
        <f ca="1">INDEX(OFFSET('Raw data BH'!$G$4,0,(COLUMN('Data BH'!E$4)-COLUMN('Data BH'!$B$4))*7,500,1),MATCH($A265,OFFSET('Raw data BH'!$B$4,0,(COLUMN('Data BH'!E$4)-COLUMN('Data BH'!$B$4))*7,500,1),0))</f>
        <v>14.11411</v>
      </c>
      <c r="F265" s="62" t="e">
        <f ca="1">INDEX(OFFSET('Raw data BH'!$G$4,0,(COLUMN('Data BH'!F$4)-COLUMN('Data BH'!$B$4))*7,500,1),MATCH($A265,OFFSET('Raw data BH'!$B$4,0,(COLUMN('Data BH'!F$4)-COLUMN('Data BH'!$B$4))*7,500,1),0))</f>
        <v>#N/A</v>
      </c>
      <c r="G265" s="62">
        <f ca="1">INDEX(OFFSET('Raw data BH'!$G$4,0,(COLUMN('Data BH'!G$4)-COLUMN('Data BH'!$B$4))*7,500,1),MATCH($A265,OFFSET('Raw data BH'!$B$4,0,(COLUMN('Data BH'!G$4)-COLUMN('Data BH'!$B$4))*7,500,1),0))</f>
        <v>54.221718000000003</v>
      </c>
      <c r="H265" s="62">
        <f ca="1">INDEX(OFFSET('Raw data BH'!$G$4,0,(COLUMN('Data BH'!H$4)-COLUMN('Data BH'!$B$4))*7,500,1),MATCH($A265,OFFSET('Raw data BH'!$B$4,0,(COLUMN('Data BH'!H$4)-COLUMN('Data BH'!$B$4))*7,500,1),0))</f>
        <v>16.350671999999999</v>
      </c>
      <c r="I265" s="62">
        <f ca="1">INDEX(OFFSET('Raw data BH'!$G$4,0,(COLUMN('Data BH'!I$4)-COLUMN('Data BH'!$B$4))*7,500,1),MATCH($A265,OFFSET('Raw data BH'!$B$4,0,(COLUMN('Data BH'!I$4)-COLUMN('Data BH'!$B$4))*7,500,1),0))</f>
        <v>21.799917000000001</v>
      </c>
      <c r="J265" s="62" t="e">
        <f ca="1">INDEX(OFFSET('Raw data BH'!$G$4,0,(COLUMN('Data BH'!J$4)-COLUMN('Data BH'!$B$4))*7,500,1),MATCH($A265,OFFSET('Raw data BH'!$B$4,0,(COLUMN('Data BH'!J$4)-COLUMN('Data BH'!$B$4))*7,500,1),0))</f>
        <v>#N/A</v>
      </c>
      <c r="K265" s="62">
        <f ca="1">INDEX(OFFSET('Raw data BH'!$G$4,0,(COLUMN('Data BH'!K$4)-COLUMN('Data BH'!$B$4))*7,500,1),MATCH($A265,OFFSET('Raw data BH'!$B$4,0,(COLUMN('Data BH'!K$4)-COLUMN('Data BH'!$B$4))*7,500,1),0))</f>
        <v>28.934999000000001</v>
      </c>
      <c r="L265" s="62" t="e">
        <f ca="1">INDEX(OFFSET('Raw data BH'!$G$4,0,(COLUMN('Data BH'!L$4)-COLUMN('Data BH'!$B$4))*7,500,1),MATCH($A265,OFFSET('Raw data BH'!$B$4,0,(COLUMN('Data BH'!L$4)-COLUMN('Data BH'!$B$4))*7,500,1),0))</f>
        <v>#N/A</v>
      </c>
      <c r="M265" s="62">
        <f ca="1">INDEX(OFFSET('Raw data BH'!$G$4,0,(COLUMN('Data BH'!M$4)-COLUMN('Data BH'!$B$4))*7,500,1),MATCH($A265,OFFSET('Raw data BH'!$B$4,0,(COLUMN('Data BH'!M$4)-COLUMN('Data BH'!$B$4))*7,500,1),0))</f>
        <v>27.344954999999999</v>
      </c>
      <c r="N265" s="62" t="e">
        <f ca="1">INDEX(OFFSET('Raw data BH'!$G$4,0,(COLUMN('Data BH'!N$4)-COLUMN('Data BH'!$B$4))*7,500,1),MATCH($A265,OFFSET('Raw data BH'!$B$4,0,(COLUMN('Data BH'!N$4)-COLUMN('Data BH'!$B$4))*7,500,1),0))</f>
        <v>#N/A</v>
      </c>
      <c r="O265" s="62">
        <f ca="1">INDEX(OFFSET('Raw data BH'!$G$4,0,(COLUMN('Data BH'!O$4)-COLUMN('Data BH'!$B$4))*7,500,1),MATCH($A265,OFFSET('Raw data BH'!$B$4,0,(COLUMN('Data BH'!O$4)-COLUMN('Data BH'!$B$4))*7,500,1),0))</f>
        <v>17.152850999999998</v>
      </c>
      <c r="P265" s="62">
        <v>98.966346999999999</v>
      </c>
      <c r="R265" s="60">
        <f t="shared" ca="1" si="62"/>
        <v>0.13456218853900337</v>
      </c>
      <c r="S265" s="60">
        <f t="shared" ca="1" si="63"/>
        <v>5.2067522601586091E-2</v>
      </c>
      <c r="T265" s="60">
        <f t="shared" ca="1" si="64"/>
        <v>6.7377207592169253E-2</v>
      </c>
      <c r="U265" s="60">
        <f t="shared" ca="1" si="65"/>
        <v>-2.9012000344467159E-3</v>
      </c>
      <c r="V265" s="60" t="str">
        <f t="shared" ca="1" si="66"/>
        <v/>
      </c>
      <c r="W265" s="60">
        <f t="shared" ca="1" si="67"/>
        <v>6.9915753019727633E-2</v>
      </c>
      <c r="X265" s="60">
        <f t="shared" ca="1" si="68"/>
        <v>5.5429253514919008E-2</v>
      </c>
      <c r="Y265" s="60">
        <f t="shared" ca="1" si="69"/>
        <v>3.5858960328161382E-2</v>
      </c>
      <c r="Z265" s="60" t="str">
        <f t="shared" ca="1" si="70"/>
        <v/>
      </c>
      <c r="AA265" s="60">
        <f t="shared" ca="1" si="71"/>
        <v>-8.3961960246743406E-3</v>
      </c>
      <c r="AB265" s="60" t="str">
        <f t="shared" ca="1" si="72"/>
        <v/>
      </c>
      <c r="AC265" s="60">
        <f t="shared" ca="1" si="73"/>
        <v>4.4740448145295098E-2</v>
      </c>
      <c r="AD265" s="60" t="str">
        <f t="shared" ca="1" si="74"/>
        <v/>
      </c>
      <c r="AE265" s="60">
        <f t="shared" ca="1" si="75"/>
        <v>-1.976398308494498E-3</v>
      </c>
      <c r="AF265" s="60">
        <f t="shared" si="76"/>
        <v>2.2504261883163457E-2</v>
      </c>
      <c r="AG265" s="61">
        <v>4.7699999999999992E-2</v>
      </c>
    </row>
    <row r="266" spans="1:33" ht="16" hidden="1" outlineLevel="1" x14ac:dyDescent="0.2">
      <c r="A266" s="74">
        <v>38991</v>
      </c>
      <c r="B266" s="62">
        <f ca="1">INDEX(OFFSET('Raw data BH'!$G$4,0,(COLUMN('Data BH'!B$4)-COLUMN('Data BH'!$B$4))*7,500,1),MATCH($A266,OFFSET('Raw data BH'!$B$4,0,(COLUMN('Data BH'!B$4)-COLUMN('Data BH'!$B$4))*7,500,1),0))</f>
        <v>2.4900329999999999</v>
      </c>
      <c r="C266" s="62">
        <f ca="1">INDEX(OFFSET('Raw data BH'!$G$4,0,(COLUMN('Data BH'!C$4)-COLUMN('Data BH'!$B$4))*7,500,1),MATCH($A266,OFFSET('Raw data BH'!$B$4,0,(COLUMN('Data BH'!C$4)-COLUMN('Data BH'!$B$4))*7,500,1),0))</f>
        <v>40.502499</v>
      </c>
      <c r="D266" s="62">
        <f ca="1">INDEX(OFFSET('Raw data BH'!$G$4,0,(COLUMN('Data BH'!D$4)-COLUMN('Data BH'!$B$4))*7,500,1),MATCH($A266,OFFSET('Raw data BH'!$B$4,0,(COLUMN('Data BH'!D$4)-COLUMN('Data BH'!$B$4))*7,500,1),0))</f>
        <v>45.463420999999997</v>
      </c>
      <c r="E266" s="62">
        <f ca="1">INDEX(OFFSET('Raw data BH'!$G$4,0,(COLUMN('Data BH'!E$4)-COLUMN('Data BH'!$B$4))*7,500,1),MATCH($A266,OFFSET('Raw data BH'!$B$4,0,(COLUMN('Data BH'!E$4)-COLUMN('Data BH'!$B$4))*7,500,1),0))</f>
        <v>14.861414</v>
      </c>
      <c r="F266" s="62" t="e">
        <f ca="1">INDEX(OFFSET('Raw data BH'!$G$4,0,(COLUMN('Data BH'!F$4)-COLUMN('Data BH'!$B$4))*7,500,1),MATCH($A266,OFFSET('Raw data BH'!$B$4,0,(COLUMN('Data BH'!F$4)-COLUMN('Data BH'!$B$4))*7,500,1),0))</f>
        <v>#N/A</v>
      </c>
      <c r="G266" s="62">
        <f ca="1">INDEX(OFFSET('Raw data BH'!$G$4,0,(COLUMN('Data BH'!G$4)-COLUMN('Data BH'!$B$4))*7,500,1),MATCH($A266,OFFSET('Raw data BH'!$B$4,0,(COLUMN('Data BH'!G$4)-COLUMN('Data BH'!$B$4))*7,500,1),0))</f>
        <v>54.984684000000001</v>
      </c>
      <c r="H266" s="62">
        <f ca="1">INDEX(OFFSET('Raw data BH'!$G$4,0,(COLUMN('Data BH'!H$4)-COLUMN('Data BH'!$B$4))*7,500,1),MATCH($A266,OFFSET('Raw data BH'!$B$4,0,(COLUMN('Data BH'!H$4)-COLUMN('Data BH'!$B$4))*7,500,1),0))</f>
        <v>16.293427000000001</v>
      </c>
      <c r="I266" s="62">
        <f ca="1">INDEX(OFFSET('Raw data BH'!$G$4,0,(COLUMN('Data BH'!I$4)-COLUMN('Data BH'!$B$4))*7,500,1),MATCH($A266,OFFSET('Raw data BH'!$B$4,0,(COLUMN('Data BH'!I$4)-COLUMN('Data BH'!$B$4))*7,500,1),0))</f>
        <v>22.429255000000001</v>
      </c>
      <c r="J266" s="62" t="e">
        <f ca="1">INDEX(OFFSET('Raw data BH'!$G$4,0,(COLUMN('Data BH'!J$4)-COLUMN('Data BH'!$B$4))*7,500,1),MATCH($A266,OFFSET('Raw data BH'!$B$4,0,(COLUMN('Data BH'!J$4)-COLUMN('Data BH'!$B$4))*7,500,1),0))</f>
        <v>#N/A</v>
      </c>
      <c r="K266" s="62">
        <f ca="1">INDEX(OFFSET('Raw data BH'!$G$4,0,(COLUMN('Data BH'!K$4)-COLUMN('Data BH'!$B$4))*7,500,1),MATCH($A266,OFFSET('Raw data BH'!$B$4,0,(COLUMN('Data BH'!K$4)-COLUMN('Data BH'!$B$4))*7,500,1),0))</f>
        <v>27.815000999999999</v>
      </c>
      <c r="L266" s="62" t="e">
        <f ca="1">INDEX(OFFSET('Raw data BH'!$G$4,0,(COLUMN('Data BH'!L$4)-COLUMN('Data BH'!$B$4))*7,500,1),MATCH($A266,OFFSET('Raw data BH'!$B$4,0,(COLUMN('Data BH'!L$4)-COLUMN('Data BH'!$B$4))*7,500,1),0))</f>
        <v>#N/A</v>
      </c>
      <c r="M266" s="62">
        <f ca="1">INDEX(OFFSET('Raw data BH'!$G$4,0,(COLUMN('Data BH'!M$4)-COLUMN('Data BH'!$B$4))*7,500,1),MATCH($A266,OFFSET('Raw data BH'!$B$4,0,(COLUMN('Data BH'!M$4)-COLUMN('Data BH'!$B$4))*7,500,1),0))</f>
        <v>26.654747</v>
      </c>
      <c r="N266" s="62" t="e">
        <f ca="1">INDEX(OFFSET('Raw data BH'!$G$4,0,(COLUMN('Data BH'!N$4)-COLUMN('Data BH'!$B$4))*7,500,1),MATCH($A266,OFFSET('Raw data BH'!$B$4,0,(COLUMN('Data BH'!N$4)-COLUMN('Data BH'!$B$4))*7,500,1),0))</f>
        <v>#N/A</v>
      </c>
      <c r="O266" s="62">
        <f ca="1">INDEX(OFFSET('Raw data BH'!$G$4,0,(COLUMN('Data BH'!O$4)-COLUMN('Data BH'!$B$4))*7,500,1),MATCH($A266,OFFSET('Raw data BH'!$B$4,0,(COLUMN('Data BH'!O$4)-COLUMN('Data BH'!$B$4))*7,500,1),0))</f>
        <v>17.560444</v>
      </c>
      <c r="P266" s="62">
        <v>102.534401</v>
      </c>
      <c r="R266" s="60">
        <f t="shared" ca="1" si="62"/>
        <v>5.3260432321723172E-2</v>
      </c>
      <c r="S266" s="60">
        <f t="shared" ca="1" si="63"/>
        <v>5.6005016072726566E-3</v>
      </c>
      <c r="T266" s="60">
        <f t="shared" ca="1" si="64"/>
        <v>3.0848834468882202E-2</v>
      </c>
      <c r="U266" s="60">
        <f t="shared" ca="1" si="65"/>
        <v>5.2947298837829671E-2</v>
      </c>
      <c r="V266" s="60" t="str">
        <f t="shared" ca="1" si="66"/>
        <v/>
      </c>
      <c r="W266" s="60">
        <f t="shared" ca="1" si="67"/>
        <v>1.4071225113154728E-2</v>
      </c>
      <c r="X266" s="60">
        <f t="shared" ca="1" si="68"/>
        <v>-3.5010793440171106E-3</v>
      </c>
      <c r="Y266" s="60">
        <f t="shared" ca="1" si="69"/>
        <v>2.8868825509748453E-2</v>
      </c>
      <c r="Z266" s="60" t="str">
        <f t="shared" ca="1" si="70"/>
        <v/>
      </c>
      <c r="AA266" s="60">
        <f t="shared" ca="1" si="71"/>
        <v>-3.8707379944958764E-2</v>
      </c>
      <c r="AB266" s="60" t="str">
        <f t="shared" ca="1" si="72"/>
        <v/>
      </c>
      <c r="AC266" s="60">
        <f t="shared" ca="1" si="73"/>
        <v>-2.5240780246301275E-2</v>
      </c>
      <c r="AD266" s="60" t="str">
        <f t="shared" ca="1" si="74"/>
        <v/>
      </c>
      <c r="AE266" s="60">
        <f t="shared" ca="1" si="75"/>
        <v>2.3762405445019175E-2</v>
      </c>
      <c r="AF266" s="60">
        <f t="shared" si="76"/>
        <v>3.6053205035444957E-2</v>
      </c>
      <c r="AG266" s="61">
        <v>4.8000000000000001E-2</v>
      </c>
    </row>
    <row r="267" spans="1:33" ht="16" hidden="1" outlineLevel="1" x14ac:dyDescent="0.2">
      <c r="A267" s="74">
        <v>39022</v>
      </c>
      <c r="B267" s="62">
        <f ca="1">INDEX(OFFSET('Raw data BH'!$G$4,0,(COLUMN('Data BH'!B$4)-COLUMN('Data BH'!$B$4))*7,500,1),MATCH($A267,OFFSET('Raw data BH'!$B$4,0,(COLUMN('Data BH'!B$4)-COLUMN('Data BH'!$B$4))*7,500,1),0))</f>
        <v>2.814953</v>
      </c>
      <c r="C267" s="62">
        <f ca="1">INDEX(OFFSET('Raw data BH'!$G$4,0,(COLUMN('Data BH'!C$4)-COLUMN('Data BH'!$B$4))*7,500,1),MATCH($A267,OFFSET('Raw data BH'!$B$4,0,(COLUMN('Data BH'!C$4)-COLUMN('Data BH'!$B$4))*7,500,1),0))</f>
        <v>40.487450000000003</v>
      </c>
      <c r="D267" s="62">
        <f ca="1">INDEX(OFFSET('Raw data BH'!$G$4,0,(COLUMN('Data BH'!D$4)-COLUMN('Data BH'!$B$4))*7,500,1),MATCH($A267,OFFSET('Raw data BH'!$B$4,0,(COLUMN('Data BH'!D$4)-COLUMN('Data BH'!$B$4))*7,500,1),0))</f>
        <v>46.303116000000003</v>
      </c>
      <c r="E267" s="62">
        <f ca="1">INDEX(OFFSET('Raw data BH'!$G$4,0,(COLUMN('Data BH'!E$4)-COLUMN('Data BH'!$B$4))*7,500,1),MATCH($A267,OFFSET('Raw data BH'!$B$4,0,(COLUMN('Data BH'!E$4)-COLUMN('Data BH'!$B$4))*7,500,1),0))</f>
        <v>14.896406000000001</v>
      </c>
      <c r="F267" s="62" t="e">
        <f ca="1">INDEX(OFFSET('Raw data BH'!$G$4,0,(COLUMN('Data BH'!F$4)-COLUMN('Data BH'!$B$4))*7,500,1),MATCH($A267,OFFSET('Raw data BH'!$B$4,0,(COLUMN('Data BH'!F$4)-COLUMN('Data BH'!$B$4))*7,500,1),0))</f>
        <v>#N/A</v>
      </c>
      <c r="G267" s="62">
        <f ca="1">INDEX(OFFSET('Raw data BH'!$G$4,0,(COLUMN('Data BH'!G$4)-COLUMN('Data BH'!$B$4))*7,500,1),MATCH($A267,OFFSET('Raw data BH'!$B$4,0,(COLUMN('Data BH'!G$4)-COLUMN('Data BH'!$B$4))*7,500,1),0))</f>
        <v>57.621960000000001</v>
      </c>
      <c r="H267" s="62">
        <f ca="1">INDEX(OFFSET('Raw data BH'!$G$4,0,(COLUMN('Data BH'!H$4)-COLUMN('Data BH'!$B$4))*7,500,1),MATCH($A267,OFFSET('Raw data BH'!$B$4,0,(COLUMN('Data BH'!H$4)-COLUMN('Data BH'!$B$4))*7,500,1),0))</f>
        <v>16.144693</v>
      </c>
      <c r="I267" s="62">
        <f ca="1">INDEX(OFFSET('Raw data BH'!$G$4,0,(COLUMN('Data BH'!I$4)-COLUMN('Data BH'!$B$4))*7,500,1),MATCH($A267,OFFSET('Raw data BH'!$B$4,0,(COLUMN('Data BH'!I$4)-COLUMN('Data BH'!$B$4))*7,500,1),0))</f>
        <v>22.296690000000002</v>
      </c>
      <c r="J267" s="62" t="e">
        <f ca="1">INDEX(OFFSET('Raw data BH'!$G$4,0,(COLUMN('Data BH'!J$4)-COLUMN('Data BH'!$B$4))*7,500,1),MATCH($A267,OFFSET('Raw data BH'!$B$4,0,(COLUMN('Data BH'!J$4)-COLUMN('Data BH'!$B$4))*7,500,1),0))</f>
        <v>#N/A</v>
      </c>
      <c r="K267" s="62">
        <f ca="1">INDEX(OFFSET('Raw data BH'!$G$4,0,(COLUMN('Data BH'!K$4)-COLUMN('Data BH'!$B$4))*7,500,1),MATCH($A267,OFFSET('Raw data BH'!$B$4,0,(COLUMN('Data BH'!K$4)-COLUMN('Data BH'!$B$4))*7,500,1),0))</f>
        <v>26.605</v>
      </c>
      <c r="L267" s="62" t="e">
        <f ca="1">INDEX(OFFSET('Raw data BH'!$G$4,0,(COLUMN('Data BH'!L$4)-COLUMN('Data BH'!$B$4))*7,500,1),MATCH($A267,OFFSET('Raw data BH'!$B$4,0,(COLUMN('Data BH'!L$4)-COLUMN('Data BH'!$B$4))*7,500,1),0))</f>
        <v>#N/A</v>
      </c>
      <c r="M267" s="62">
        <f ca="1">INDEX(OFFSET('Raw data BH'!$G$4,0,(COLUMN('Data BH'!M$4)-COLUMN('Data BH'!$B$4))*7,500,1),MATCH($A267,OFFSET('Raw data BH'!$B$4,0,(COLUMN('Data BH'!M$4)-COLUMN('Data BH'!$B$4))*7,500,1),0))</f>
        <v>27.743877000000001</v>
      </c>
      <c r="N267" s="62" t="e">
        <f ca="1">INDEX(OFFSET('Raw data BH'!$G$4,0,(COLUMN('Data BH'!N$4)-COLUMN('Data BH'!$B$4))*7,500,1),MATCH($A267,OFFSET('Raw data BH'!$B$4,0,(COLUMN('Data BH'!N$4)-COLUMN('Data BH'!$B$4))*7,500,1),0))</f>
        <v>#N/A</v>
      </c>
      <c r="O267" s="62">
        <f ca="1">INDEX(OFFSET('Raw data BH'!$G$4,0,(COLUMN('Data BH'!O$4)-COLUMN('Data BH'!$B$4))*7,500,1),MATCH($A267,OFFSET('Raw data BH'!$B$4,0,(COLUMN('Data BH'!O$4)-COLUMN('Data BH'!$B$4))*7,500,1),0))</f>
        <v>22.154351999999999</v>
      </c>
      <c r="P267" s="62">
        <v>104.57334899999999</v>
      </c>
      <c r="R267" s="60">
        <f t="shared" ca="1" si="62"/>
        <v>0.13048823047726676</v>
      </c>
      <c r="S267" s="60">
        <f t="shared" ca="1" si="63"/>
        <v>-3.7155732045068834E-4</v>
      </c>
      <c r="T267" s="60">
        <f t="shared" ca="1" si="64"/>
        <v>1.8469683572646334E-2</v>
      </c>
      <c r="U267" s="60">
        <f t="shared" ca="1" si="65"/>
        <v>2.3545538802700605E-3</v>
      </c>
      <c r="V267" s="60" t="str">
        <f t="shared" ca="1" si="66"/>
        <v/>
      </c>
      <c r="W267" s="60">
        <f t="shared" ca="1" si="67"/>
        <v>4.7963829345641029E-2</v>
      </c>
      <c r="X267" s="60">
        <f t="shared" ca="1" si="68"/>
        <v>-9.1284663441276725E-3</v>
      </c>
      <c r="Y267" s="60">
        <f t="shared" ca="1" si="69"/>
        <v>-5.9103612670148298E-3</v>
      </c>
      <c r="Z267" s="60" t="str">
        <f t="shared" ca="1" si="70"/>
        <v/>
      </c>
      <c r="AA267" s="60">
        <f t="shared" ca="1" si="71"/>
        <v>-4.3501742099523844E-2</v>
      </c>
      <c r="AB267" s="60" t="str">
        <f t="shared" ca="1" si="72"/>
        <v/>
      </c>
      <c r="AC267" s="60">
        <f t="shared" ca="1" si="73"/>
        <v>4.0860639194962189E-2</v>
      </c>
      <c r="AD267" s="60" t="str">
        <f t="shared" ca="1" si="74"/>
        <v/>
      </c>
      <c r="AE267" s="60">
        <f t="shared" ca="1" si="75"/>
        <v>0.26160545826745607</v>
      </c>
      <c r="AF267" s="60">
        <f t="shared" si="76"/>
        <v>1.9885501647393333E-2</v>
      </c>
      <c r="AG267" s="61">
        <v>4.7400000000000005E-2</v>
      </c>
    </row>
    <row r="268" spans="1:33" ht="16" hidden="1" outlineLevel="1" x14ac:dyDescent="0.2">
      <c r="A268" s="74">
        <v>39052</v>
      </c>
      <c r="B268" s="62">
        <f ca="1">INDEX(OFFSET('Raw data BH'!$G$4,0,(COLUMN('Data BH'!B$4)-COLUMN('Data BH'!$B$4))*7,500,1),MATCH($A268,OFFSET('Raw data BH'!$B$4,0,(COLUMN('Data BH'!B$4)-COLUMN('Data BH'!$B$4))*7,500,1),0))</f>
        <v>2.6055060000000001</v>
      </c>
      <c r="C268" s="62">
        <f ca="1">INDEX(OFFSET('Raw data BH'!$G$4,0,(COLUMN('Data BH'!C$4)-COLUMN('Data BH'!$B$4))*7,500,1),MATCH($A268,OFFSET('Raw data BH'!$B$4,0,(COLUMN('Data BH'!C$4)-COLUMN('Data BH'!$B$4))*7,500,1),0))</f>
        <v>40.560135000000002</v>
      </c>
      <c r="D268" s="62">
        <f ca="1">INDEX(OFFSET('Raw data BH'!$G$4,0,(COLUMN('Data BH'!D$4)-COLUMN('Data BH'!$B$4))*7,500,1),MATCH($A268,OFFSET('Raw data BH'!$B$4,0,(COLUMN('Data BH'!D$4)-COLUMN('Data BH'!$B$4))*7,500,1),0))</f>
        <v>47.840767</v>
      </c>
      <c r="E268" s="62">
        <f ca="1">INDEX(OFFSET('Raw data BH'!$G$4,0,(COLUMN('Data BH'!E$4)-COLUMN('Data BH'!$B$4))*7,500,1),MATCH($A268,OFFSET('Raw data BH'!$B$4,0,(COLUMN('Data BH'!E$4)-COLUMN('Data BH'!$B$4))*7,500,1),0))</f>
        <v>15.450703000000001</v>
      </c>
      <c r="F268" s="62" t="e">
        <f ca="1">INDEX(OFFSET('Raw data BH'!$G$4,0,(COLUMN('Data BH'!F$4)-COLUMN('Data BH'!$B$4))*7,500,1),MATCH($A268,OFFSET('Raw data BH'!$B$4,0,(COLUMN('Data BH'!F$4)-COLUMN('Data BH'!$B$4))*7,500,1),0))</f>
        <v>#N/A</v>
      </c>
      <c r="G268" s="62">
        <f ca="1">INDEX(OFFSET('Raw data BH'!$G$4,0,(COLUMN('Data BH'!G$4)-COLUMN('Data BH'!$B$4))*7,500,1),MATCH($A268,OFFSET('Raw data BH'!$B$4,0,(COLUMN('Data BH'!G$4)-COLUMN('Data BH'!$B$4))*7,500,1),0))</f>
        <v>57.331992999999997</v>
      </c>
      <c r="H268" s="62">
        <f ca="1">INDEX(OFFSET('Raw data BH'!$G$4,0,(COLUMN('Data BH'!H$4)-COLUMN('Data BH'!$B$4))*7,500,1),MATCH($A268,OFFSET('Raw data BH'!$B$4,0,(COLUMN('Data BH'!H$4)-COLUMN('Data BH'!$B$4))*7,500,1),0))</f>
        <v>17.207450999999999</v>
      </c>
      <c r="I268" s="62">
        <f ca="1">INDEX(OFFSET('Raw data BH'!$G$4,0,(COLUMN('Data BH'!I$4)-COLUMN('Data BH'!$B$4))*7,500,1),MATCH($A268,OFFSET('Raw data BH'!$B$4,0,(COLUMN('Data BH'!I$4)-COLUMN('Data BH'!$B$4))*7,500,1),0))</f>
        <v>23.986832</v>
      </c>
      <c r="J268" s="62" t="e">
        <f ca="1">INDEX(OFFSET('Raw data BH'!$G$4,0,(COLUMN('Data BH'!J$4)-COLUMN('Data BH'!$B$4))*7,500,1),MATCH($A268,OFFSET('Raw data BH'!$B$4,0,(COLUMN('Data BH'!J$4)-COLUMN('Data BH'!$B$4))*7,500,1),0))</f>
        <v>#N/A</v>
      </c>
      <c r="K268" s="62">
        <f ca="1">INDEX(OFFSET('Raw data BH'!$G$4,0,(COLUMN('Data BH'!K$4)-COLUMN('Data BH'!$B$4))*7,500,1),MATCH($A268,OFFSET('Raw data BH'!$B$4,0,(COLUMN('Data BH'!K$4)-COLUMN('Data BH'!$B$4))*7,500,1),0))</f>
        <v>28.440000999999999</v>
      </c>
      <c r="L268" s="62" t="e">
        <f ca="1">INDEX(OFFSET('Raw data BH'!$G$4,0,(COLUMN('Data BH'!L$4)-COLUMN('Data BH'!$B$4))*7,500,1),MATCH($A268,OFFSET('Raw data BH'!$B$4,0,(COLUMN('Data BH'!L$4)-COLUMN('Data BH'!$B$4))*7,500,1),0))</f>
        <v>#N/A</v>
      </c>
      <c r="M268" s="62">
        <f ca="1">INDEX(OFFSET('Raw data BH'!$G$4,0,(COLUMN('Data BH'!M$4)-COLUMN('Data BH'!$B$4))*7,500,1),MATCH($A268,OFFSET('Raw data BH'!$B$4,0,(COLUMN('Data BH'!M$4)-COLUMN('Data BH'!$B$4))*7,500,1),0))</f>
        <v>30.733706999999999</v>
      </c>
      <c r="N268" s="62" t="e">
        <f ca="1">INDEX(OFFSET('Raw data BH'!$G$4,0,(COLUMN('Data BH'!N$4)-COLUMN('Data BH'!$B$4))*7,500,1),MATCH($A268,OFFSET('Raw data BH'!$B$4,0,(COLUMN('Data BH'!N$4)-COLUMN('Data BH'!$B$4))*7,500,1),0))</f>
        <v>#N/A</v>
      </c>
      <c r="O268" s="62">
        <f ca="1">INDEX(OFFSET('Raw data BH'!$G$4,0,(COLUMN('Data BH'!O$4)-COLUMN('Data BH'!$B$4))*7,500,1),MATCH($A268,OFFSET('Raw data BH'!$B$4,0,(COLUMN('Data BH'!O$4)-COLUMN('Data BH'!$B$4))*7,500,1),0))</f>
        <v>20.422083000000001</v>
      </c>
      <c r="P268" s="62">
        <v>105.38446</v>
      </c>
      <c r="R268" s="60">
        <f t="shared" ca="1" si="62"/>
        <v>-7.4405149926126679E-2</v>
      </c>
      <c r="S268" s="60">
        <f t="shared" ca="1" si="63"/>
        <v>1.7952476631648562E-3</v>
      </c>
      <c r="T268" s="60">
        <f t="shared" ca="1" si="64"/>
        <v>3.320836982115849E-2</v>
      </c>
      <c r="U268" s="60">
        <f t="shared" ca="1" si="65"/>
        <v>3.7210116319332354E-2</v>
      </c>
      <c r="V268" s="60" t="str">
        <f t="shared" ca="1" si="66"/>
        <v/>
      </c>
      <c r="W268" s="60">
        <f t="shared" ca="1" si="67"/>
        <v>-5.0322307675755296E-3</v>
      </c>
      <c r="X268" s="60">
        <f t="shared" ca="1" si="68"/>
        <v>6.5827080143301409E-2</v>
      </c>
      <c r="Y268" s="60">
        <f t="shared" ca="1" si="69"/>
        <v>7.5802372459768508E-2</v>
      </c>
      <c r="Z268" s="60" t="str">
        <f t="shared" ca="1" si="70"/>
        <v/>
      </c>
      <c r="AA268" s="60">
        <f t="shared" ca="1" si="71"/>
        <v>6.8972035331704484E-2</v>
      </c>
      <c r="AB268" s="60" t="str">
        <f t="shared" ca="1" si="72"/>
        <v/>
      </c>
      <c r="AC268" s="60">
        <f t="shared" ca="1" si="73"/>
        <v>0.10776539991148315</v>
      </c>
      <c r="AD268" s="60" t="str">
        <f t="shared" ca="1" si="74"/>
        <v/>
      </c>
      <c r="AE268" s="60">
        <f t="shared" ca="1" si="75"/>
        <v>-7.819091255749655E-2</v>
      </c>
      <c r="AF268" s="60">
        <f t="shared" si="76"/>
        <v>7.7563835122083091E-3</v>
      </c>
      <c r="AG268" s="61">
        <v>4.6699999999999998E-2</v>
      </c>
    </row>
    <row r="269" spans="1:33" ht="16" hidden="1" outlineLevel="1" x14ac:dyDescent="0.2">
      <c r="A269" s="74">
        <v>39083</v>
      </c>
      <c r="B269" s="62">
        <f ca="1">INDEX(OFFSET('Raw data BH'!$G$4,0,(COLUMN('Data BH'!B$4)-COLUMN('Data BH'!$B$4))*7,500,1),MATCH($A269,OFFSET('Raw data BH'!$B$4,0,(COLUMN('Data BH'!B$4)-COLUMN('Data BH'!$B$4))*7,500,1),0))</f>
        <v>2.632838</v>
      </c>
      <c r="C269" s="62">
        <f ca="1">INDEX(OFFSET('Raw data BH'!$G$4,0,(COLUMN('Data BH'!C$4)-COLUMN('Data BH'!$B$4))*7,500,1),MATCH($A269,OFFSET('Raw data BH'!$B$4,0,(COLUMN('Data BH'!C$4)-COLUMN('Data BH'!$B$4))*7,500,1),0))</f>
        <v>39.944777999999999</v>
      </c>
      <c r="D269" s="62">
        <f ca="1">INDEX(OFFSET('Raw data BH'!$G$4,0,(COLUMN('Data BH'!D$4)-COLUMN('Data BH'!$B$4))*7,500,1),MATCH($A269,OFFSET('Raw data BH'!$B$4,0,(COLUMN('Data BH'!D$4)-COLUMN('Data BH'!$B$4))*7,500,1),0))</f>
        <v>45.908855000000003</v>
      </c>
      <c r="E269" s="62">
        <f ca="1">INDEX(OFFSET('Raw data BH'!$G$4,0,(COLUMN('Data BH'!E$4)-COLUMN('Data BH'!$B$4))*7,500,1),MATCH($A269,OFFSET('Raw data BH'!$B$4,0,(COLUMN('Data BH'!E$4)-COLUMN('Data BH'!$B$4))*7,500,1),0))</f>
        <v>15.332222</v>
      </c>
      <c r="F269" s="62" t="e">
        <f ca="1">INDEX(OFFSET('Raw data BH'!$G$4,0,(COLUMN('Data BH'!F$4)-COLUMN('Data BH'!$B$4))*7,500,1),MATCH($A269,OFFSET('Raw data BH'!$B$4,0,(COLUMN('Data BH'!F$4)-COLUMN('Data BH'!$B$4))*7,500,1),0))</f>
        <v>#N/A</v>
      </c>
      <c r="G269" s="62">
        <f ca="1">INDEX(OFFSET('Raw data BH'!$G$4,0,(COLUMN('Data BH'!G$4)-COLUMN('Data BH'!$B$4))*7,500,1),MATCH($A269,OFFSET('Raw data BH'!$B$4,0,(COLUMN('Data BH'!G$4)-COLUMN('Data BH'!$B$4))*7,500,1),0))</f>
        <v>59.407448000000002</v>
      </c>
      <c r="H269" s="62">
        <f ca="1">INDEX(OFFSET('Raw data BH'!$G$4,0,(COLUMN('Data BH'!H$4)-COLUMN('Data BH'!$B$4))*7,500,1),MATCH($A269,OFFSET('Raw data BH'!$B$4,0,(COLUMN('Data BH'!H$4)-COLUMN('Data BH'!$B$4))*7,500,1),0))</f>
        <v>17.798895000000002</v>
      </c>
      <c r="I269" s="62">
        <f ca="1">INDEX(OFFSET('Raw data BH'!$G$4,0,(COLUMN('Data BH'!I$4)-COLUMN('Data BH'!$B$4))*7,500,1),MATCH($A269,OFFSET('Raw data BH'!$B$4,0,(COLUMN('Data BH'!I$4)-COLUMN('Data BH'!$B$4))*7,500,1),0))</f>
        <v>23.85586</v>
      </c>
      <c r="J269" s="62" t="e">
        <f ca="1">INDEX(OFFSET('Raw data BH'!$G$4,0,(COLUMN('Data BH'!J$4)-COLUMN('Data BH'!$B$4))*7,500,1),MATCH($A269,OFFSET('Raw data BH'!$B$4,0,(COLUMN('Data BH'!J$4)-COLUMN('Data BH'!$B$4))*7,500,1),0))</f>
        <v>#N/A</v>
      </c>
      <c r="K269" s="62">
        <f ca="1">INDEX(OFFSET('Raw data BH'!$G$4,0,(COLUMN('Data BH'!K$4)-COLUMN('Data BH'!$B$4))*7,500,1),MATCH($A269,OFFSET('Raw data BH'!$B$4,0,(COLUMN('Data BH'!K$4)-COLUMN('Data BH'!$B$4))*7,500,1),0))</f>
        <v>27.299999</v>
      </c>
      <c r="L269" s="62" t="e">
        <f ca="1">INDEX(OFFSET('Raw data BH'!$G$4,0,(COLUMN('Data BH'!L$4)-COLUMN('Data BH'!$B$4))*7,500,1),MATCH($A269,OFFSET('Raw data BH'!$B$4,0,(COLUMN('Data BH'!L$4)-COLUMN('Data BH'!$B$4))*7,500,1),0))</f>
        <v>#N/A</v>
      </c>
      <c r="M269" s="62">
        <f ca="1">INDEX(OFFSET('Raw data BH'!$G$4,0,(COLUMN('Data BH'!M$4)-COLUMN('Data BH'!$B$4))*7,500,1),MATCH($A269,OFFSET('Raw data BH'!$B$4,0,(COLUMN('Data BH'!M$4)-COLUMN('Data BH'!$B$4))*7,500,1),0))</f>
        <v>31.233324</v>
      </c>
      <c r="N269" s="62" t="e">
        <f ca="1">INDEX(OFFSET('Raw data BH'!$G$4,0,(COLUMN('Data BH'!N$4)-COLUMN('Data BH'!$B$4))*7,500,1),MATCH($A269,OFFSET('Raw data BH'!$B$4,0,(COLUMN('Data BH'!N$4)-COLUMN('Data BH'!$B$4))*7,500,1),0))</f>
        <v>#N/A</v>
      </c>
      <c r="O269" s="62">
        <f ca="1">INDEX(OFFSET('Raw data BH'!$G$4,0,(COLUMN('Data BH'!O$4)-COLUMN('Data BH'!$B$4))*7,500,1),MATCH($A269,OFFSET('Raw data BH'!$B$4,0,(COLUMN('Data BH'!O$4)-COLUMN('Data BH'!$B$4))*7,500,1),0))</f>
        <v>20.294712000000001</v>
      </c>
      <c r="P269" s="62">
        <v>107.56547500000001</v>
      </c>
      <c r="R269" s="60">
        <f t="shared" ca="1" si="62"/>
        <v>1.0490092903259418E-2</v>
      </c>
      <c r="S269" s="60">
        <f t="shared" ca="1" si="63"/>
        <v>-1.5171473171871952E-2</v>
      </c>
      <c r="T269" s="60">
        <f t="shared" ca="1" si="64"/>
        <v>-4.0382128488868019E-2</v>
      </c>
      <c r="U269" s="60">
        <f t="shared" ca="1" si="65"/>
        <v>-7.6683242179984568E-3</v>
      </c>
      <c r="V269" s="60" t="str">
        <f t="shared" ca="1" si="66"/>
        <v/>
      </c>
      <c r="W269" s="60">
        <f t="shared" ca="1" si="67"/>
        <v>3.620064280688795E-2</v>
      </c>
      <c r="X269" s="60">
        <f t="shared" ca="1" si="68"/>
        <v>3.4371389463785373E-2</v>
      </c>
      <c r="Y269" s="60">
        <f t="shared" ca="1" si="69"/>
        <v>-5.460162475811714E-3</v>
      </c>
      <c r="Z269" s="60" t="str">
        <f t="shared" ca="1" si="70"/>
        <v/>
      </c>
      <c r="AA269" s="60">
        <f t="shared" ca="1" si="71"/>
        <v>-4.0084457099702653E-2</v>
      </c>
      <c r="AB269" s="60" t="str">
        <f t="shared" ca="1" si="72"/>
        <v/>
      </c>
      <c r="AC269" s="60">
        <f t="shared" ca="1" si="73"/>
        <v>1.6256320788117229E-2</v>
      </c>
      <c r="AD269" s="60" t="str">
        <f t="shared" ca="1" si="74"/>
        <v/>
      </c>
      <c r="AE269" s="60">
        <f t="shared" ca="1" si="75"/>
        <v>-6.2369249992765274E-3</v>
      </c>
      <c r="AF269" s="60">
        <f t="shared" si="76"/>
        <v>2.069579328868798E-2</v>
      </c>
      <c r="AG269" s="61">
        <v>4.8799999999999996E-2</v>
      </c>
    </row>
    <row r="270" spans="1:33" ht="16" hidden="1" outlineLevel="1" x14ac:dyDescent="0.2">
      <c r="A270" s="74">
        <v>39114</v>
      </c>
      <c r="B270" s="62">
        <f ca="1">INDEX(OFFSET('Raw data BH'!$G$4,0,(COLUMN('Data BH'!B$4)-COLUMN('Data BH'!$B$4))*7,500,1),MATCH($A270,OFFSET('Raw data BH'!$B$4,0,(COLUMN('Data BH'!B$4)-COLUMN('Data BH'!$B$4))*7,500,1),0))</f>
        <v>2.5984419999999999</v>
      </c>
      <c r="C270" s="62">
        <f ca="1">INDEX(OFFSET('Raw data BH'!$G$4,0,(COLUMN('Data BH'!C$4)-COLUMN('Data BH'!$B$4))*7,500,1),MATCH($A270,OFFSET('Raw data BH'!$B$4,0,(COLUMN('Data BH'!C$4)-COLUMN('Data BH'!$B$4))*7,500,1),0))</f>
        <v>38.615310999999998</v>
      </c>
      <c r="D270" s="62">
        <f ca="1">INDEX(OFFSET('Raw data BH'!$G$4,0,(COLUMN('Data BH'!D$4)-COLUMN('Data BH'!$B$4))*7,500,1),MATCH($A270,OFFSET('Raw data BH'!$B$4,0,(COLUMN('Data BH'!D$4)-COLUMN('Data BH'!$B$4))*7,500,1),0))</f>
        <v>44.955455999999998</v>
      </c>
      <c r="E270" s="62">
        <f ca="1">INDEX(OFFSET('Raw data BH'!$G$4,0,(COLUMN('Data BH'!E$4)-COLUMN('Data BH'!$B$4))*7,500,1),MATCH($A270,OFFSET('Raw data BH'!$B$4,0,(COLUMN('Data BH'!E$4)-COLUMN('Data BH'!$B$4))*7,500,1),0))</f>
        <v>14.947950000000001</v>
      </c>
      <c r="F270" s="62" t="e">
        <f ca="1">INDEX(OFFSET('Raw data BH'!$G$4,0,(COLUMN('Data BH'!F$4)-COLUMN('Data BH'!$B$4))*7,500,1),MATCH($A270,OFFSET('Raw data BH'!$B$4,0,(COLUMN('Data BH'!F$4)-COLUMN('Data BH'!$B$4))*7,500,1),0))</f>
        <v>#N/A</v>
      </c>
      <c r="G270" s="62">
        <f ca="1">INDEX(OFFSET('Raw data BH'!$G$4,0,(COLUMN('Data BH'!G$4)-COLUMN('Data BH'!$B$4))*7,500,1),MATCH($A270,OFFSET('Raw data BH'!$B$4,0,(COLUMN('Data BH'!G$4)-COLUMN('Data BH'!$B$4))*7,500,1),0))</f>
        <v>53.729030999999999</v>
      </c>
      <c r="H270" s="62">
        <f ca="1">INDEX(OFFSET('Raw data BH'!$G$4,0,(COLUMN('Data BH'!H$4)-COLUMN('Data BH'!$B$4))*7,500,1),MATCH($A270,OFFSET('Raw data BH'!$B$4,0,(COLUMN('Data BH'!H$4)-COLUMN('Data BH'!$B$4))*7,500,1),0))</f>
        <v>17.470665</v>
      </c>
      <c r="I270" s="62">
        <f ca="1">INDEX(OFFSET('Raw data BH'!$G$4,0,(COLUMN('Data BH'!I$4)-COLUMN('Data BH'!$B$4))*7,500,1),MATCH($A270,OFFSET('Raw data BH'!$B$4,0,(COLUMN('Data BH'!I$4)-COLUMN('Data BH'!$B$4))*7,500,1),0))</f>
        <v>23.896076000000001</v>
      </c>
      <c r="J270" s="62" t="e">
        <f ca="1">INDEX(OFFSET('Raw data BH'!$G$4,0,(COLUMN('Data BH'!J$4)-COLUMN('Data BH'!$B$4))*7,500,1),MATCH($A270,OFFSET('Raw data BH'!$B$4,0,(COLUMN('Data BH'!J$4)-COLUMN('Data BH'!$B$4))*7,500,1),0))</f>
        <v>#N/A</v>
      </c>
      <c r="K270" s="62">
        <f ca="1">INDEX(OFFSET('Raw data BH'!$G$4,0,(COLUMN('Data BH'!K$4)-COLUMN('Data BH'!$B$4))*7,500,1),MATCH($A270,OFFSET('Raw data BH'!$B$4,0,(COLUMN('Data BH'!K$4)-COLUMN('Data BH'!$B$4))*7,500,1),0))</f>
        <v>27.25</v>
      </c>
      <c r="L270" s="62" t="e">
        <f ca="1">INDEX(OFFSET('Raw data BH'!$G$4,0,(COLUMN('Data BH'!L$4)-COLUMN('Data BH'!$B$4))*7,500,1),MATCH($A270,OFFSET('Raw data BH'!$B$4,0,(COLUMN('Data BH'!L$4)-COLUMN('Data BH'!$B$4))*7,500,1),0))</f>
        <v>#N/A</v>
      </c>
      <c r="M270" s="62">
        <f ca="1">INDEX(OFFSET('Raw data BH'!$G$4,0,(COLUMN('Data BH'!M$4)-COLUMN('Data BH'!$B$4))*7,500,1),MATCH($A270,OFFSET('Raw data BH'!$B$4,0,(COLUMN('Data BH'!M$4)-COLUMN('Data BH'!$B$4))*7,500,1),0))</f>
        <v>31.888344</v>
      </c>
      <c r="N270" s="62" t="e">
        <f ca="1">INDEX(OFFSET('Raw data BH'!$G$4,0,(COLUMN('Data BH'!N$4)-COLUMN('Data BH'!$B$4))*7,500,1),MATCH($A270,OFFSET('Raw data BH'!$B$4,0,(COLUMN('Data BH'!N$4)-COLUMN('Data BH'!$B$4))*7,500,1),0))</f>
        <v>#N/A</v>
      </c>
      <c r="O270" s="62">
        <f ca="1">INDEX(OFFSET('Raw data BH'!$G$4,0,(COLUMN('Data BH'!O$4)-COLUMN('Data BH'!$B$4))*7,500,1),MATCH($A270,OFFSET('Raw data BH'!$B$4,0,(COLUMN('Data BH'!O$4)-COLUMN('Data BH'!$B$4))*7,500,1),0))</f>
        <v>21.483522000000001</v>
      </c>
      <c r="P270" s="62">
        <v>105.45533</v>
      </c>
      <c r="R270" s="60">
        <f t="shared" ca="1" si="62"/>
        <v>-1.3064229550014073E-2</v>
      </c>
      <c r="S270" s="60">
        <f t="shared" ca="1" si="63"/>
        <v>-3.3282623325632255E-2</v>
      </c>
      <c r="T270" s="60">
        <f t="shared" ca="1" si="64"/>
        <v>-2.076721364538503E-2</v>
      </c>
      <c r="U270" s="60">
        <f t="shared" ca="1" si="65"/>
        <v>-2.5063033916414623E-2</v>
      </c>
      <c r="V270" s="60" t="str">
        <f t="shared" ca="1" si="66"/>
        <v/>
      </c>
      <c r="W270" s="60">
        <f t="shared" ca="1" si="67"/>
        <v>-9.5584260747911709E-2</v>
      </c>
      <c r="X270" s="60">
        <f t="shared" ca="1" si="68"/>
        <v>-1.8441032434878712E-2</v>
      </c>
      <c r="Y270" s="60">
        <f t="shared" ca="1" si="69"/>
        <v>1.6857912479366632E-3</v>
      </c>
      <c r="Z270" s="60" t="str">
        <f t="shared" ca="1" si="70"/>
        <v/>
      </c>
      <c r="AA270" s="60">
        <f t="shared" ca="1" si="71"/>
        <v>-1.831465268551824E-3</v>
      </c>
      <c r="AB270" s="60" t="str">
        <f t="shared" ca="1" si="72"/>
        <v/>
      </c>
      <c r="AC270" s="60">
        <f t="shared" ca="1" si="73"/>
        <v>2.0971831240248484E-2</v>
      </c>
      <c r="AD270" s="60" t="str">
        <f t="shared" ca="1" si="74"/>
        <v/>
      </c>
      <c r="AE270" s="60">
        <f t="shared" ca="1" si="75"/>
        <v>5.8577327926604639E-2</v>
      </c>
      <c r="AF270" s="60">
        <f t="shared" si="76"/>
        <v>-1.9617307505033543E-2</v>
      </c>
      <c r="AG270" s="61">
        <v>4.8499999999999995E-2</v>
      </c>
    </row>
    <row r="271" spans="1:33" ht="16" hidden="1" outlineLevel="1" x14ac:dyDescent="0.2">
      <c r="A271" s="74">
        <v>39142</v>
      </c>
      <c r="B271" s="62">
        <f ca="1">INDEX(OFFSET('Raw data BH'!$G$4,0,(COLUMN('Data BH'!B$4)-COLUMN('Data BH'!$B$4))*7,500,1),MATCH($A271,OFFSET('Raw data BH'!$B$4,0,(COLUMN('Data BH'!B$4)-COLUMN('Data BH'!$B$4))*7,500,1),0))</f>
        <v>2.8533409999999999</v>
      </c>
      <c r="C271" s="62">
        <f ca="1">INDEX(OFFSET('Raw data BH'!$G$4,0,(COLUMN('Data BH'!C$4)-COLUMN('Data BH'!$B$4))*7,500,1),MATCH($A271,OFFSET('Raw data BH'!$B$4,0,(COLUMN('Data BH'!C$4)-COLUMN('Data BH'!$B$4))*7,500,1),0))</f>
        <v>39.191668999999997</v>
      </c>
      <c r="D271" s="62">
        <f ca="1">INDEX(OFFSET('Raw data BH'!$G$4,0,(COLUMN('Data BH'!D$4)-COLUMN('Data BH'!$B$4))*7,500,1),MATCH($A271,OFFSET('Raw data BH'!$B$4,0,(COLUMN('Data BH'!D$4)-COLUMN('Data BH'!$B$4))*7,500,1),0))</f>
        <v>44.583934999999997</v>
      </c>
      <c r="E271" s="62">
        <f ca="1">INDEX(OFFSET('Raw data BH'!$G$4,0,(COLUMN('Data BH'!E$4)-COLUMN('Data BH'!$B$4))*7,500,1),MATCH($A271,OFFSET('Raw data BH'!$B$4,0,(COLUMN('Data BH'!E$4)-COLUMN('Data BH'!$B$4))*7,500,1),0))</f>
        <v>15.370649</v>
      </c>
      <c r="F271" s="62" t="e">
        <f ca="1">INDEX(OFFSET('Raw data BH'!$G$4,0,(COLUMN('Data BH'!F$4)-COLUMN('Data BH'!$B$4))*7,500,1),MATCH($A271,OFFSET('Raw data BH'!$B$4,0,(COLUMN('Data BH'!F$4)-COLUMN('Data BH'!$B$4))*7,500,1),0))</f>
        <v>#N/A</v>
      </c>
      <c r="G271" s="62">
        <f ca="1">INDEX(OFFSET('Raw data BH'!$G$4,0,(COLUMN('Data BH'!G$4)-COLUMN('Data BH'!$B$4))*7,500,1),MATCH($A271,OFFSET('Raw data BH'!$B$4,0,(COLUMN('Data BH'!G$4)-COLUMN('Data BH'!$B$4))*7,500,1),0))</f>
        <v>51.578322999999997</v>
      </c>
      <c r="H271" s="62">
        <f ca="1">INDEX(OFFSET('Raw data BH'!$G$4,0,(COLUMN('Data BH'!H$4)-COLUMN('Data BH'!$B$4))*7,500,1),MATCH($A271,OFFSET('Raw data BH'!$B$4,0,(COLUMN('Data BH'!H$4)-COLUMN('Data BH'!$B$4))*7,500,1),0))</f>
        <v>17.713578999999999</v>
      </c>
      <c r="I271" s="62">
        <f ca="1">INDEX(OFFSET('Raw data BH'!$G$4,0,(COLUMN('Data BH'!I$4)-COLUMN('Data BH'!$B$4))*7,500,1),MATCH($A271,OFFSET('Raw data BH'!$B$4,0,(COLUMN('Data BH'!I$4)-COLUMN('Data BH'!$B$4))*7,500,1),0))</f>
        <v>23.433699000000001</v>
      </c>
      <c r="J271" s="62" t="e">
        <f ca="1">INDEX(OFFSET('Raw data BH'!$G$4,0,(COLUMN('Data BH'!J$4)-COLUMN('Data BH'!$B$4))*7,500,1),MATCH($A271,OFFSET('Raw data BH'!$B$4,0,(COLUMN('Data BH'!J$4)-COLUMN('Data BH'!$B$4))*7,500,1),0))</f>
        <v>#N/A</v>
      </c>
      <c r="K271" s="62">
        <f ca="1">INDEX(OFFSET('Raw data BH'!$G$4,0,(COLUMN('Data BH'!K$4)-COLUMN('Data BH'!$B$4))*7,500,1),MATCH($A271,OFFSET('Raw data BH'!$B$4,0,(COLUMN('Data BH'!K$4)-COLUMN('Data BH'!$B$4))*7,500,1),0))</f>
        <v>26.66</v>
      </c>
      <c r="L271" s="62" t="e">
        <f ca="1">INDEX(OFFSET('Raw data BH'!$G$4,0,(COLUMN('Data BH'!L$4)-COLUMN('Data BH'!$B$4))*7,500,1),MATCH($A271,OFFSET('Raw data BH'!$B$4,0,(COLUMN('Data BH'!L$4)-COLUMN('Data BH'!$B$4))*7,500,1),0))</f>
        <v>#N/A</v>
      </c>
      <c r="M271" s="62">
        <f ca="1">INDEX(OFFSET('Raw data BH'!$G$4,0,(COLUMN('Data BH'!M$4)-COLUMN('Data BH'!$B$4))*7,500,1),MATCH($A271,OFFSET('Raw data BH'!$B$4,0,(COLUMN('Data BH'!M$4)-COLUMN('Data BH'!$B$4))*7,500,1),0))</f>
        <v>31.825558000000001</v>
      </c>
      <c r="N271" s="62" t="e">
        <f ca="1">INDEX(OFFSET('Raw data BH'!$G$4,0,(COLUMN('Data BH'!N$4)-COLUMN('Data BH'!$B$4))*7,500,1),MATCH($A271,OFFSET('Raw data BH'!$B$4,0,(COLUMN('Data BH'!N$4)-COLUMN('Data BH'!$B$4))*7,500,1),0))</f>
        <v>#N/A</v>
      </c>
      <c r="O271" s="62">
        <f ca="1">INDEX(OFFSET('Raw data BH'!$G$4,0,(COLUMN('Data BH'!O$4)-COLUMN('Data BH'!$B$4))*7,500,1),MATCH($A271,OFFSET('Raw data BH'!$B$4,0,(COLUMN('Data BH'!O$4)-COLUMN('Data BH'!$B$4))*7,500,1),0))</f>
        <v>21.330677000000001</v>
      </c>
      <c r="P271" s="62">
        <v>106.255966</v>
      </c>
      <c r="R271" s="60">
        <f t="shared" ca="1" si="62"/>
        <v>9.8096859579702045E-2</v>
      </c>
      <c r="S271" s="60">
        <f t="shared" ca="1" si="63"/>
        <v>1.4925634031537349E-2</v>
      </c>
      <c r="T271" s="60">
        <f t="shared" ca="1" si="64"/>
        <v>-8.2642026809827129E-3</v>
      </c>
      <c r="U271" s="60">
        <f t="shared" ca="1" si="65"/>
        <v>2.827805819527085E-2</v>
      </c>
      <c r="V271" s="60" t="str">
        <f t="shared" ca="1" si="66"/>
        <v/>
      </c>
      <c r="W271" s="60">
        <f t="shared" ca="1" si="67"/>
        <v>-4.0028788161096784E-2</v>
      </c>
      <c r="X271" s="60">
        <f t="shared" ca="1" si="68"/>
        <v>1.3904107256363707E-2</v>
      </c>
      <c r="Y271" s="60">
        <f t="shared" ca="1" si="69"/>
        <v>-1.9349494871040762E-2</v>
      </c>
      <c r="Z271" s="60" t="str">
        <f t="shared" ca="1" si="70"/>
        <v/>
      </c>
      <c r="AA271" s="60">
        <f t="shared" ca="1" si="71"/>
        <v>-2.1651376146789025E-2</v>
      </c>
      <c r="AB271" s="60" t="str">
        <f t="shared" ca="1" si="72"/>
        <v/>
      </c>
      <c r="AC271" s="60">
        <f t="shared" ca="1" si="73"/>
        <v>-1.9689325980677408E-3</v>
      </c>
      <c r="AD271" s="60" t="str">
        <f t="shared" ca="1" si="74"/>
        <v/>
      </c>
      <c r="AE271" s="60">
        <f t="shared" ca="1" si="75"/>
        <v>-7.1145224698259124E-3</v>
      </c>
      <c r="AF271" s="60">
        <f t="shared" si="76"/>
        <v>7.592181447822588E-3</v>
      </c>
      <c r="AG271" s="61">
        <v>4.5700000000000005E-2</v>
      </c>
    </row>
    <row r="272" spans="1:33" ht="16" hidden="1" outlineLevel="1" x14ac:dyDescent="0.2">
      <c r="A272" s="74">
        <v>39173</v>
      </c>
      <c r="B272" s="62">
        <f ca="1">INDEX(OFFSET('Raw data BH'!$G$4,0,(COLUMN('Data BH'!B$4)-COLUMN('Data BH'!$B$4))*7,500,1),MATCH($A272,OFFSET('Raw data BH'!$B$4,0,(COLUMN('Data BH'!B$4)-COLUMN('Data BH'!$B$4))*7,500,1),0))</f>
        <v>3.06494</v>
      </c>
      <c r="C272" s="62">
        <f ca="1">INDEX(OFFSET('Raw data BH'!$G$4,0,(COLUMN('Data BH'!C$4)-COLUMN('Data BH'!$B$4))*7,500,1),MATCH($A272,OFFSET('Raw data BH'!$B$4,0,(COLUMN('Data BH'!C$4)-COLUMN('Data BH'!$B$4))*7,500,1),0))</f>
        <v>39.099510000000002</v>
      </c>
      <c r="D272" s="62">
        <f ca="1">INDEX(OFFSET('Raw data BH'!$G$4,0,(COLUMN('Data BH'!D$4)-COLUMN('Data BH'!$B$4))*7,500,1),MATCH($A272,OFFSET('Raw data BH'!$B$4,0,(COLUMN('Data BH'!D$4)-COLUMN('Data BH'!$B$4))*7,500,1),0))</f>
        <v>47.959347000000001</v>
      </c>
      <c r="E272" s="62">
        <f ca="1">INDEX(OFFSET('Raw data BH'!$G$4,0,(COLUMN('Data BH'!E$4)-COLUMN('Data BH'!$B$4))*7,500,1),MATCH($A272,OFFSET('Raw data BH'!$B$4,0,(COLUMN('Data BH'!E$4)-COLUMN('Data BH'!$B$4))*7,500,1),0))</f>
        <v>16.831731999999999</v>
      </c>
      <c r="F272" s="62" t="e">
        <f ca="1">INDEX(OFFSET('Raw data BH'!$G$4,0,(COLUMN('Data BH'!F$4)-COLUMN('Data BH'!$B$4))*7,500,1),MATCH($A272,OFFSET('Raw data BH'!$B$4,0,(COLUMN('Data BH'!F$4)-COLUMN('Data BH'!$B$4))*7,500,1),0))</f>
        <v>#N/A</v>
      </c>
      <c r="G272" s="62">
        <f ca="1">INDEX(OFFSET('Raw data BH'!$G$4,0,(COLUMN('Data BH'!G$4)-COLUMN('Data BH'!$B$4))*7,500,1),MATCH($A272,OFFSET('Raw data BH'!$B$4,0,(COLUMN('Data BH'!G$4)-COLUMN('Data BH'!$B$4))*7,500,1),0))</f>
        <v>54.95261</v>
      </c>
      <c r="H272" s="62">
        <f ca="1">INDEX(OFFSET('Raw data BH'!$G$4,0,(COLUMN('Data BH'!H$4)-COLUMN('Data BH'!$B$4))*7,500,1),MATCH($A272,OFFSET('Raw data BH'!$B$4,0,(COLUMN('Data BH'!H$4)-COLUMN('Data BH'!$B$4))*7,500,1),0))</f>
        <v>17.835035000000001</v>
      </c>
      <c r="I272" s="62">
        <f ca="1">INDEX(OFFSET('Raw data BH'!$G$4,0,(COLUMN('Data BH'!I$4)-COLUMN('Data BH'!$B$4))*7,500,1),MATCH($A272,OFFSET('Raw data BH'!$B$4,0,(COLUMN('Data BH'!I$4)-COLUMN('Data BH'!$B$4))*7,500,1),0))</f>
        <v>23.279799000000001</v>
      </c>
      <c r="J272" s="62" t="e">
        <f ca="1">INDEX(OFFSET('Raw data BH'!$G$4,0,(COLUMN('Data BH'!J$4)-COLUMN('Data BH'!$B$4))*7,500,1),MATCH($A272,OFFSET('Raw data BH'!$B$4,0,(COLUMN('Data BH'!J$4)-COLUMN('Data BH'!$B$4))*7,500,1),0))</f>
        <v>#N/A</v>
      </c>
      <c r="K272" s="62">
        <f ca="1">INDEX(OFFSET('Raw data BH'!$G$4,0,(COLUMN('Data BH'!K$4)-COLUMN('Data BH'!$B$4))*7,500,1),MATCH($A272,OFFSET('Raw data BH'!$B$4,0,(COLUMN('Data BH'!K$4)-COLUMN('Data BH'!$B$4))*7,500,1),0))</f>
        <v>27.305</v>
      </c>
      <c r="L272" s="62" t="e">
        <f ca="1">INDEX(OFFSET('Raw data BH'!$G$4,0,(COLUMN('Data BH'!L$4)-COLUMN('Data BH'!$B$4))*7,500,1),MATCH($A272,OFFSET('Raw data BH'!$B$4,0,(COLUMN('Data BH'!L$4)-COLUMN('Data BH'!$B$4))*7,500,1),0))</f>
        <v>#N/A</v>
      </c>
      <c r="M272" s="62">
        <f ca="1">INDEX(OFFSET('Raw data BH'!$G$4,0,(COLUMN('Data BH'!M$4)-COLUMN('Data BH'!$B$4))*7,500,1),MATCH($A272,OFFSET('Raw data BH'!$B$4,0,(COLUMN('Data BH'!M$4)-COLUMN('Data BH'!$B$4))*7,500,1),0))</f>
        <v>31.770613000000001</v>
      </c>
      <c r="N272" s="62" t="e">
        <f ca="1">INDEX(OFFSET('Raw data BH'!$G$4,0,(COLUMN('Data BH'!N$4)-COLUMN('Data BH'!$B$4))*7,500,1),MATCH($A272,OFFSET('Raw data BH'!$B$4,0,(COLUMN('Data BH'!N$4)-COLUMN('Data BH'!$B$4))*7,500,1),0))</f>
        <v>#N/A</v>
      </c>
      <c r="O272" s="62">
        <f ca="1">INDEX(OFFSET('Raw data BH'!$G$4,0,(COLUMN('Data BH'!O$4)-COLUMN('Data BH'!$B$4))*7,500,1),MATCH($A272,OFFSET('Raw data BH'!$B$4,0,(COLUMN('Data BH'!O$4)-COLUMN('Data BH'!$B$4))*7,500,1),0))</f>
        <v>23.224283</v>
      </c>
      <c r="P272" s="62">
        <v>111.402771</v>
      </c>
      <c r="R272" s="60">
        <f t="shared" ca="1" si="62"/>
        <v>7.4158328780191463E-2</v>
      </c>
      <c r="S272" s="60">
        <f t="shared" ca="1" si="63"/>
        <v>-2.3514946505593937E-3</v>
      </c>
      <c r="T272" s="60">
        <f t="shared" ca="1" si="64"/>
        <v>7.5709153981136978E-2</v>
      </c>
      <c r="U272" s="60">
        <f t="shared" ca="1" si="65"/>
        <v>9.5056688888022878E-2</v>
      </c>
      <c r="V272" s="60" t="str">
        <f t="shared" ca="1" si="66"/>
        <v/>
      </c>
      <c r="W272" s="60">
        <f t="shared" ca="1" si="67"/>
        <v>6.542064192354613E-2</v>
      </c>
      <c r="X272" s="60">
        <f t="shared" ca="1" si="68"/>
        <v>6.856660644356527E-3</v>
      </c>
      <c r="Y272" s="60">
        <f t="shared" ca="1" si="69"/>
        <v>-6.5674650852176608E-3</v>
      </c>
      <c r="Z272" s="60" t="str">
        <f t="shared" ca="1" si="70"/>
        <v/>
      </c>
      <c r="AA272" s="60">
        <f t="shared" ca="1" si="71"/>
        <v>2.4193548387096753E-2</v>
      </c>
      <c r="AB272" s="60" t="str">
        <f t="shared" ca="1" si="72"/>
        <v/>
      </c>
      <c r="AC272" s="60">
        <f t="shared" ca="1" si="73"/>
        <v>-1.7264426282800338E-3</v>
      </c>
      <c r="AD272" s="60" t="str">
        <f t="shared" ca="1" si="74"/>
        <v/>
      </c>
      <c r="AE272" s="60">
        <f t="shared" ca="1" si="75"/>
        <v>8.877383497954594E-2</v>
      </c>
      <c r="AF272" s="60">
        <f t="shared" si="76"/>
        <v>4.84377978362176E-2</v>
      </c>
      <c r="AG272" s="61">
        <v>4.6699999999999998E-2</v>
      </c>
    </row>
    <row r="273" spans="1:33" ht="16" hidden="1" outlineLevel="1" x14ac:dyDescent="0.2">
      <c r="A273" s="74">
        <v>39203</v>
      </c>
      <c r="B273" s="62">
        <f ca="1">INDEX(OFFSET('Raw data BH'!$G$4,0,(COLUMN('Data BH'!B$4)-COLUMN('Data BH'!$B$4))*7,500,1),MATCH($A273,OFFSET('Raw data BH'!$B$4,0,(COLUMN('Data BH'!B$4)-COLUMN('Data BH'!$B$4))*7,500,1),0))</f>
        <v>3.7218429999999998</v>
      </c>
      <c r="C273" s="62">
        <f ca="1">INDEX(OFFSET('Raw data BH'!$G$4,0,(COLUMN('Data BH'!C$4)-COLUMN('Data BH'!$B$4))*7,500,1),MATCH($A273,OFFSET('Raw data BH'!$B$4,0,(COLUMN('Data BH'!C$4)-COLUMN('Data BH'!$B$4))*7,500,1),0))</f>
        <v>38.953555999999999</v>
      </c>
      <c r="D273" s="62">
        <f ca="1">INDEX(OFFSET('Raw data BH'!$G$4,0,(COLUMN('Data BH'!D$4)-COLUMN('Data BH'!$B$4))*7,500,1),MATCH($A273,OFFSET('Raw data BH'!$B$4,0,(COLUMN('Data BH'!D$4)-COLUMN('Data BH'!$B$4))*7,500,1),0))</f>
        <v>51.504691999999999</v>
      </c>
      <c r="E273" s="62">
        <f ca="1">INDEX(OFFSET('Raw data BH'!$G$4,0,(COLUMN('Data BH'!E$4)-COLUMN('Data BH'!$B$4))*7,500,1),MATCH($A273,OFFSET('Raw data BH'!$B$4,0,(COLUMN('Data BH'!E$4)-COLUMN('Data BH'!$B$4))*7,500,1),0))</f>
        <v>17.089735000000001</v>
      </c>
      <c r="F273" s="62" t="e">
        <f ca="1">INDEX(OFFSET('Raw data BH'!$G$4,0,(COLUMN('Data BH'!F$4)-COLUMN('Data BH'!$B$4))*7,500,1),MATCH($A273,OFFSET('Raw data BH'!$B$4,0,(COLUMN('Data BH'!F$4)-COLUMN('Data BH'!$B$4))*7,500,1),0))</f>
        <v>#N/A</v>
      </c>
      <c r="G273" s="62">
        <f ca="1">INDEX(OFFSET('Raw data BH'!$G$4,0,(COLUMN('Data BH'!G$4)-COLUMN('Data BH'!$B$4))*7,500,1),MATCH($A273,OFFSET('Raw data BH'!$B$4,0,(COLUMN('Data BH'!G$4)-COLUMN('Data BH'!$B$4))*7,500,1),0))</f>
        <v>57.886401999999997</v>
      </c>
      <c r="H273" s="62">
        <f ca="1">INDEX(OFFSET('Raw data BH'!$G$4,0,(COLUMN('Data BH'!H$4)-COLUMN('Data BH'!$B$4))*7,500,1),MATCH($A273,OFFSET('Raw data BH'!$B$4,0,(COLUMN('Data BH'!H$4)-COLUMN('Data BH'!$B$4))*7,500,1),0))</f>
        <v>20.55312</v>
      </c>
      <c r="I273" s="62">
        <f ca="1">INDEX(OFFSET('Raw data BH'!$G$4,0,(COLUMN('Data BH'!I$4)-COLUMN('Data BH'!$B$4))*7,500,1),MATCH($A273,OFFSET('Raw data BH'!$B$4,0,(COLUMN('Data BH'!I$4)-COLUMN('Data BH'!$B$4))*7,500,1),0))</f>
        <v>23.435675</v>
      </c>
      <c r="J273" s="62" t="e">
        <f ca="1">INDEX(OFFSET('Raw data BH'!$G$4,0,(COLUMN('Data BH'!J$4)-COLUMN('Data BH'!$B$4))*7,500,1),MATCH($A273,OFFSET('Raw data BH'!$B$4,0,(COLUMN('Data BH'!J$4)-COLUMN('Data BH'!$B$4))*7,500,1),0))</f>
        <v>#N/A</v>
      </c>
      <c r="K273" s="62">
        <f ca="1">INDEX(OFFSET('Raw data BH'!$G$4,0,(COLUMN('Data BH'!K$4)-COLUMN('Data BH'!$B$4))*7,500,1),MATCH($A273,OFFSET('Raw data BH'!$B$4,0,(COLUMN('Data BH'!K$4)-COLUMN('Data BH'!$B$4))*7,500,1),0))</f>
        <v>27.614999999999998</v>
      </c>
      <c r="L273" s="62" t="e">
        <f ca="1">INDEX(OFFSET('Raw data BH'!$G$4,0,(COLUMN('Data BH'!L$4)-COLUMN('Data BH'!$B$4))*7,500,1),MATCH($A273,OFFSET('Raw data BH'!$B$4,0,(COLUMN('Data BH'!L$4)-COLUMN('Data BH'!$B$4))*7,500,1),0))</f>
        <v>#N/A</v>
      </c>
      <c r="M273" s="62">
        <f ca="1">INDEX(OFFSET('Raw data BH'!$G$4,0,(COLUMN('Data BH'!M$4)-COLUMN('Data BH'!$B$4))*7,500,1),MATCH($A273,OFFSET('Raw data BH'!$B$4,0,(COLUMN('Data BH'!M$4)-COLUMN('Data BH'!$B$4))*7,500,1),0))</f>
        <v>32.003051999999997</v>
      </c>
      <c r="N273" s="62" t="e">
        <f ca="1">INDEX(OFFSET('Raw data BH'!$G$4,0,(COLUMN('Data BH'!N$4)-COLUMN('Data BH'!$B$4))*7,500,1),MATCH($A273,OFFSET('Raw data BH'!$B$4,0,(COLUMN('Data BH'!N$4)-COLUMN('Data BH'!$B$4))*7,500,1),0))</f>
        <v>#N/A</v>
      </c>
      <c r="O273" s="62">
        <f ca="1">INDEX(OFFSET('Raw data BH'!$G$4,0,(COLUMN('Data BH'!O$4)-COLUMN('Data BH'!$B$4))*7,500,1),MATCH($A273,OFFSET('Raw data BH'!$B$4,0,(COLUMN('Data BH'!O$4)-COLUMN('Data BH'!$B$4))*7,500,1),0))</f>
        <v>25.330176999999999</v>
      </c>
      <c r="P273" s="62">
        <v>115.181595</v>
      </c>
      <c r="R273" s="60">
        <f t="shared" ca="1" si="62"/>
        <v>0.21432817608175037</v>
      </c>
      <c r="S273" s="60">
        <f t="shared" ca="1" si="63"/>
        <v>-3.7328856550888911E-3</v>
      </c>
      <c r="T273" s="60">
        <f t="shared" ca="1" si="64"/>
        <v>7.3923963143201155E-2</v>
      </c>
      <c r="U273" s="60">
        <f t="shared" ca="1" si="65"/>
        <v>1.5328369059108171E-2</v>
      </c>
      <c r="V273" s="60" t="str">
        <f t="shared" ca="1" si="66"/>
        <v/>
      </c>
      <c r="W273" s="60">
        <f t="shared" ca="1" si="67"/>
        <v>5.3387673488120013E-2</v>
      </c>
      <c r="X273" s="60">
        <f t="shared" ca="1" si="68"/>
        <v>0.15240143907763559</v>
      </c>
      <c r="Y273" s="60">
        <f t="shared" ca="1" si="69"/>
        <v>6.6957622787033877E-3</v>
      </c>
      <c r="Z273" s="60" t="str">
        <f t="shared" ca="1" si="70"/>
        <v/>
      </c>
      <c r="AA273" s="60">
        <f t="shared" ca="1" si="71"/>
        <v>1.135323200878946E-2</v>
      </c>
      <c r="AB273" s="60" t="str">
        <f t="shared" ca="1" si="72"/>
        <v/>
      </c>
      <c r="AC273" s="60">
        <f t="shared" ca="1" si="73"/>
        <v>7.3161635250789114E-3</v>
      </c>
      <c r="AD273" s="60" t="str">
        <f t="shared" ca="1" si="74"/>
        <v/>
      </c>
      <c r="AE273" s="60">
        <f t="shared" ca="1" si="75"/>
        <v>9.0676383852194675E-2</v>
      </c>
      <c r="AF273" s="60">
        <f t="shared" si="76"/>
        <v>3.3920377079309727E-2</v>
      </c>
      <c r="AG273" s="61">
        <v>4.7699999999999992E-2</v>
      </c>
    </row>
    <row r="274" spans="1:33" ht="16" hidden="1" outlineLevel="1" x14ac:dyDescent="0.2">
      <c r="A274" s="74">
        <v>39234</v>
      </c>
      <c r="B274" s="62">
        <f ca="1">INDEX(OFFSET('Raw data BH'!$G$4,0,(COLUMN('Data BH'!B$4)-COLUMN('Data BH'!$B$4))*7,500,1),MATCH($A274,OFFSET('Raw data BH'!$B$4,0,(COLUMN('Data BH'!B$4)-COLUMN('Data BH'!$B$4))*7,500,1),0))</f>
        <v>3.7479469999999999</v>
      </c>
      <c r="C274" s="62">
        <f ca="1">INDEX(OFFSET('Raw data BH'!$G$4,0,(COLUMN('Data BH'!C$4)-COLUMN('Data BH'!$B$4))*7,500,1),MATCH($A274,OFFSET('Raw data BH'!$B$4,0,(COLUMN('Data BH'!C$4)-COLUMN('Data BH'!$B$4))*7,500,1),0))</f>
        <v>37.970882000000003</v>
      </c>
      <c r="D274" s="62">
        <f ca="1">INDEX(OFFSET('Raw data BH'!$G$4,0,(COLUMN('Data BH'!D$4)-COLUMN('Data BH'!$B$4))*7,500,1),MATCH($A274,OFFSET('Raw data BH'!$B$4,0,(COLUMN('Data BH'!D$4)-COLUMN('Data BH'!$B$4))*7,500,1),0))</f>
        <v>48.492733000000001</v>
      </c>
      <c r="E274" s="62">
        <f ca="1">INDEX(OFFSET('Raw data BH'!$G$4,0,(COLUMN('Data BH'!E$4)-COLUMN('Data BH'!$B$4))*7,500,1),MATCH($A274,OFFSET('Raw data BH'!$B$4,0,(COLUMN('Data BH'!E$4)-COLUMN('Data BH'!$B$4))*7,500,1),0))</f>
        <v>16.870429999999999</v>
      </c>
      <c r="F274" s="62" t="e">
        <f ca="1">INDEX(OFFSET('Raw data BH'!$G$4,0,(COLUMN('Data BH'!F$4)-COLUMN('Data BH'!$B$4))*7,500,1),MATCH($A274,OFFSET('Raw data BH'!$B$4,0,(COLUMN('Data BH'!F$4)-COLUMN('Data BH'!$B$4))*7,500,1),0))</f>
        <v>#N/A</v>
      </c>
      <c r="G274" s="62">
        <f ca="1">INDEX(OFFSET('Raw data BH'!$G$4,0,(COLUMN('Data BH'!G$4)-COLUMN('Data BH'!$B$4))*7,500,1),MATCH($A274,OFFSET('Raw data BH'!$B$4,0,(COLUMN('Data BH'!G$4)-COLUMN('Data BH'!$B$4))*7,500,1),0))</f>
        <v>51.756596000000002</v>
      </c>
      <c r="H274" s="62">
        <f ca="1">INDEX(OFFSET('Raw data BH'!$G$4,0,(COLUMN('Data BH'!H$4)-COLUMN('Data BH'!$B$4))*7,500,1),MATCH($A274,OFFSET('Raw data BH'!$B$4,0,(COLUMN('Data BH'!H$4)-COLUMN('Data BH'!$B$4))*7,500,1),0))</f>
        <v>19.43882</v>
      </c>
      <c r="I274" s="62">
        <f ca="1">INDEX(OFFSET('Raw data BH'!$G$4,0,(COLUMN('Data BH'!I$4)-COLUMN('Data BH'!$B$4))*7,500,1),MATCH($A274,OFFSET('Raw data BH'!$B$4,0,(COLUMN('Data BH'!I$4)-COLUMN('Data BH'!$B$4))*7,500,1),0))</f>
        <v>22.330985999999999</v>
      </c>
      <c r="J274" s="62" t="e">
        <f ca="1">INDEX(OFFSET('Raw data BH'!$G$4,0,(COLUMN('Data BH'!J$4)-COLUMN('Data BH'!$B$4))*7,500,1),MATCH($A274,OFFSET('Raw data BH'!$B$4,0,(COLUMN('Data BH'!J$4)-COLUMN('Data BH'!$B$4))*7,500,1),0))</f>
        <v>#N/A</v>
      </c>
      <c r="K274" s="62">
        <f ca="1">INDEX(OFFSET('Raw data BH'!$G$4,0,(COLUMN('Data BH'!K$4)-COLUMN('Data BH'!$B$4))*7,500,1),MATCH($A274,OFFSET('Raw data BH'!$B$4,0,(COLUMN('Data BH'!K$4)-COLUMN('Data BH'!$B$4))*7,500,1),0))</f>
        <v>26.940000999999999</v>
      </c>
      <c r="L274" s="62" t="e">
        <f ca="1">INDEX(OFFSET('Raw data BH'!$G$4,0,(COLUMN('Data BH'!L$4)-COLUMN('Data BH'!$B$4))*7,500,1),MATCH($A274,OFFSET('Raw data BH'!$B$4,0,(COLUMN('Data BH'!L$4)-COLUMN('Data BH'!$B$4))*7,500,1),0))</f>
        <v>#N/A</v>
      </c>
      <c r="M274" s="62">
        <f ca="1">INDEX(OFFSET('Raw data BH'!$G$4,0,(COLUMN('Data BH'!M$4)-COLUMN('Data BH'!$B$4))*7,500,1),MATCH($A274,OFFSET('Raw data BH'!$B$4,0,(COLUMN('Data BH'!M$4)-COLUMN('Data BH'!$B$4))*7,500,1),0))</f>
        <v>32.697395</v>
      </c>
      <c r="N274" s="62" t="e">
        <f ca="1">INDEX(OFFSET('Raw data BH'!$G$4,0,(COLUMN('Data BH'!N$4)-COLUMN('Data BH'!$B$4))*7,500,1),MATCH($A274,OFFSET('Raw data BH'!$B$4,0,(COLUMN('Data BH'!N$4)-COLUMN('Data BH'!$B$4))*7,500,1),0))</f>
        <v>#N/A</v>
      </c>
      <c r="O274" s="62">
        <f ca="1">INDEX(OFFSET('Raw data BH'!$G$4,0,(COLUMN('Data BH'!O$4)-COLUMN('Data BH'!$B$4))*7,500,1),MATCH($A274,OFFSET('Raw data BH'!$B$4,0,(COLUMN('Data BH'!O$4)-COLUMN('Data BH'!$B$4))*7,500,1),0))</f>
        <v>26.943565</v>
      </c>
      <c r="P274" s="62">
        <v>113.010452</v>
      </c>
      <c r="R274" s="60">
        <f t="shared" ca="1" si="62"/>
        <v>7.0137294883207968E-3</v>
      </c>
      <c r="S274" s="60">
        <f t="shared" ca="1" si="63"/>
        <v>-2.52268111286168E-2</v>
      </c>
      <c r="T274" s="60">
        <f t="shared" ca="1" si="64"/>
        <v>-5.8479312913860326E-2</v>
      </c>
      <c r="U274" s="60">
        <f t="shared" ca="1" si="65"/>
        <v>-1.2832557087631979E-2</v>
      </c>
      <c r="V274" s="60" t="str">
        <f t="shared" ca="1" si="66"/>
        <v/>
      </c>
      <c r="W274" s="60">
        <f t="shared" ca="1" si="67"/>
        <v>-0.10589371230915323</v>
      </c>
      <c r="X274" s="60">
        <f t="shared" ca="1" si="68"/>
        <v>-5.4215613006687091E-2</v>
      </c>
      <c r="Y274" s="60">
        <f t="shared" ca="1" si="69"/>
        <v>-4.7137067739674632E-2</v>
      </c>
      <c r="Z274" s="60" t="str">
        <f t="shared" ca="1" si="70"/>
        <v/>
      </c>
      <c r="AA274" s="60">
        <f t="shared" ca="1" si="71"/>
        <v>-2.4443201158790506E-2</v>
      </c>
      <c r="AB274" s="60" t="str">
        <f t="shared" ca="1" si="72"/>
        <v/>
      </c>
      <c r="AC274" s="60">
        <f t="shared" ca="1" si="73"/>
        <v>2.169614947974341E-2</v>
      </c>
      <c r="AD274" s="60" t="str">
        <f t="shared" ca="1" si="74"/>
        <v/>
      </c>
      <c r="AE274" s="60">
        <f t="shared" ca="1" si="75"/>
        <v>6.3694304228509857E-2</v>
      </c>
      <c r="AF274" s="60">
        <f t="shared" si="76"/>
        <v>-1.8849738970883378E-2</v>
      </c>
      <c r="AG274" s="61">
        <v>4.9800000000000004E-2</v>
      </c>
    </row>
    <row r="275" spans="1:33" ht="16" hidden="1" outlineLevel="1" x14ac:dyDescent="0.2">
      <c r="A275" s="74">
        <v>39264</v>
      </c>
      <c r="B275" s="62">
        <f ca="1">INDEX(OFFSET('Raw data BH'!$G$4,0,(COLUMN('Data BH'!B$4)-COLUMN('Data BH'!$B$4))*7,500,1),MATCH($A275,OFFSET('Raw data BH'!$B$4,0,(COLUMN('Data BH'!B$4)-COLUMN('Data BH'!$B$4))*7,500,1),0))</f>
        <v>4.0464570000000002</v>
      </c>
      <c r="C275" s="62">
        <f ca="1">INDEX(OFFSET('Raw data BH'!$G$4,0,(COLUMN('Data BH'!C$4)-COLUMN('Data BH'!$B$4))*7,500,1),MATCH($A275,OFFSET('Raw data BH'!$B$4,0,(COLUMN('Data BH'!C$4)-COLUMN('Data BH'!$B$4))*7,500,1),0))</f>
        <v>36.829197000000001</v>
      </c>
      <c r="D275" s="62">
        <f ca="1">INDEX(OFFSET('Raw data BH'!$G$4,0,(COLUMN('Data BH'!D$4)-COLUMN('Data BH'!$B$4))*7,500,1),MATCH($A275,OFFSET('Raw data BH'!$B$4,0,(COLUMN('Data BH'!D$4)-COLUMN('Data BH'!$B$4))*7,500,1),0))</f>
        <v>46.400196000000001</v>
      </c>
      <c r="E275" s="62">
        <f ca="1">INDEX(OFFSET('Raw data BH'!$G$4,0,(COLUMN('Data BH'!E$4)-COLUMN('Data BH'!$B$4))*7,500,1),MATCH($A275,OFFSET('Raw data BH'!$B$4,0,(COLUMN('Data BH'!E$4)-COLUMN('Data BH'!$B$4))*7,500,1),0))</f>
        <v>16.918413000000001</v>
      </c>
      <c r="F275" s="62" t="e">
        <f ca="1">INDEX(OFFSET('Raw data BH'!$G$4,0,(COLUMN('Data BH'!F$4)-COLUMN('Data BH'!$B$4))*7,500,1),MATCH($A275,OFFSET('Raw data BH'!$B$4,0,(COLUMN('Data BH'!F$4)-COLUMN('Data BH'!$B$4))*7,500,1),0))</f>
        <v>#N/A</v>
      </c>
      <c r="G275" s="62">
        <f ca="1">INDEX(OFFSET('Raw data BH'!$G$4,0,(COLUMN('Data BH'!G$4)-COLUMN('Data BH'!$B$4))*7,500,1),MATCH($A275,OFFSET('Raw data BH'!$B$4,0,(COLUMN('Data BH'!G$4)-COLUMN('Data BH'!$B$4))*7,500,1),0))</f>
        <v>44.766956</v>
      </c>
      <c r="H275" s="62">
        <f ca="1">INDEX(OFFSET('Raw data BH'!$G$4,0,(COLUMN('Data BH'!H$4)-COLUMN('Data BH'!$B$4))*7,500,1),MATCH($A275,OFFSET('Raw data BH'!$B$4,0,(COLUMN('Data BH'!H$4)-COLUMN('Data BH'!$B$4))*7,500,1),0))</f>
        <v>20.123449000000001</v>
      </c>
      <c r="I275" s="62">
        <f ca="1">INDEX(OFFSET('Raw data BH'!$G$4,0,(COLUMN('Data BH'!I$4)-COLUMN('Data BH'!$B$4))*7,500,1),MATCH($A275,OFFSET('Raw data BH'!$B$4,0,(COLUMN('Data BH'!I$4)-COLUMN('Data BH'!$B$4))*7,500,1),0))</f>
        <v>20.543108</v>
      </c>
      <c r="J275" s="62" t="e">
        <f ca="1">INDEX(OFFSET('Raw data BH'!$G$4,0,(COLUMN('Data BH'!J$4)-COLUMN('Data BH'!$B$4))*7,500,1),MATCH($A275,OFFSET('Raw data BH'!$B$4,0,(COLUMN('Data BH'!J$4)-COLUMN('Data BH'!$B$4))*7,500,1),0))</f>
        <v>#N/A</v>
      </c>
      <c r="K275" s="62">
        <f ca="1">INDEX(OFFSET('Raw data BH'!$G$4,0,(COLUMN('Data BH'!K$4)-COLUMN('Data BH'!$B$4))*7,500,1),MATCH($A275,OFFSET('Raw data BH'!$B$4,0,(COLUMN('Data BH'!K$4)-COLUMN('Data BH'!$B$4))*7,500,1),0))</f>
        <v>26.469999000000001</v>
      </c>
      <c r="L275" s="62" t="e">
        <f ca="1">INDEX(OFFSET('Raw data BH'!$G$4,0,(COLUMN('Data BH'!L$4)-COLUMN('Data BH'!$B$4))*7,500,1),MATCH($A275,OFFSET('Raw data BH'!$B$4,0,(COLUMN('Data BH'!L$4)-COLUMN('Data BH'!$B$4))*7,500,1),0))</f>
        <v>#N/A</v>
      </c>
      <c r="M275" s="62">
        <f ca="1">INDEX(OFFSET('Raw data BH'!$G$4,0,(COLUMN('Data BH'!M$4)-COLUMN('Data BH'!$B$4))*7,500,1),MATCH($A275,OFFSET('Raw data BH'!$B$4,0,(COLUMN('Data BH'!M$4)-COLUMN('Data BH'!$B$4))*7,500,1),0))</f>
        <v>31.672981</v>
      </c>
      <c r="N275" s="62" t="e">
        <f ca="1">INDEX(OFFSET('Raw data BH'!$G$4,0,(COLUMN('Data BH'!N$4)-COLUMN('Data BH'!$B$4))*7,500,1),MATCH($A275,OFFSET('Raw data BH'!$B$4,0,(COLUMN('Data BH'!N$4)-COLUMN('Data BH'!$B$4))*7,500,1),0))</f>
        <v>#N/A</v>
      </c>
      <c r="O275" s="62">
        <f ca="1">INDEX(OFFSET('Raw data BH'!$G$4,0,(COLUMN('Data BH'!O$4)-COLUMN('Data BH'!$B$4))*7,500,1),MATCH($A275,OFFSET('Raw data BH'!$B$4,0,(COLUMN('Data BH'!O$4)-COLUMN('Data BH'!$B$4))*7,500,1),0))</f>
        <v>25.211296000000001</v>
      </c>
      <c r="P275" s="62">
        <v>109.943893</v>
      </c>
      <c r="R275" s="60">
        <f t="shared" ca="1" si="62"/>
        <v>7.964627034480487E-2</v>
      </c>
      <c r="S275" s="60">
        <f t="shared" ca="1" si="63"/>
        <v>-3.006738163206224E-2</v>
      </c>
      <c r="T275" s="60">
        <f t="shared" ca="1" si="64"/>
        <v>-4.3151558399482259E-2</v>
      </c>
      <c r="U275" s="60">
        <f t="shared" ca="1" si="65"/>
        <v>2.8442072905079385E-3</v>
      </c>
      <c r="V275" s="60" t="str">
        <f t="shared" ca="1" si="66"/>
        <v/>
      </c>
      <c r="W275" s="60">
        <f t="shared" ca="1" si="67"/>
        <v>-0.13504829413433606</v>
      </c>
      <c r="X275" s="60">
        <f t="shared" ca="1" si="68"/>
        <v>3.5219678972283397E-2</v>
      </c>
      <c r="Y275" s="60">
        <f t="shared" ca="1" si="69"/>
        <v>-8.0062653749368717E-2</v>
      </c>
      <c r="Z275" s="60" t="str">
        <f t="shared" ca="1" si="70"/>
        <v/>
      </c>
      <c r="AA275" s="60">
        <f t="shared" ca="1" si="71"/>
        <v>-1.7446250280391484E-2</v>
      </c>
      <c r="AB275" s="60" t="str">
        <f t="shared" ca="1" si="72"/>
        <v/>
      </c>
      <c r="AC275" s="60">
        <f t="shared" ca="1" si="73"/>
        <v>-3.1330141132038247E-2</v>
      </c>
      <c r="AD275" s="60" t="str">
        <f t="shared" ca="1" si="74"/>
        <v/>
      </c>
      <c r="AE275" s="60">
        <f t="shared" ca="1" si="75"/>
        <v>-6.4292494330278838E-2</v>
      </c>
      <c r="AF275" s="60">
        <f t="shared" si="76"/>
        <v>-2.713518038136864E-2</v>
      </c>
      <c r="AG275" s="61">
        <v>4.82E-2</v>
      </c>
    </row>
    <row r="276" spans="1:33" ht="16" hidden="1" outlineLevel="1" x14ac:dyDescent="0.2">
      <c r="A276" s="74">
        <v>39295</v>
      </c>
      <c r="B276" s="62">
        <f ca="1">INDEX(OFFSET('Raw data BH'!$G$4,0,(COLUMN('Data BH'!B$4)-COLUMN('Data BH'!$B$4))*7,500,1),MATCH($A276,OFFSET('Raw data BH'!$B$4,0,(COLUMN('Data BH'!B$4)-COLUMN('Data BH'!$B$4))*7,500,1),0))</f>
        <v>4.2528350000000001</v>
      </c>
      <c r="C276" s="62">
        <f ca="1">INDEX(OFFSET('Raw data BH'!$G$4,0,(COLUMN('Data BH'!C$4)-COLUMN('Data BH'!$B$4))*7,500,1),MATCH($A276,OFFSET('Raw data BH'!$B$4,0,(COLUMN('Data BH'!C$4)-COLUMN('Data BH'!$B$4))*7,500,1),0))</f>
        <v>39.361111000000001</v>
      </c>
      <c r="D276" s="62">
        <f ca="1">INDEX(OFFSET('Raw data BH'!$G$4,0,(COLUMN('Data BH'!D$4)-COLUMN('Data BH'!$B$4))*7,500,1),MATCH($A276,OFFSET('Raw data BH'!$B$4,0,(COLUMN('Data BH'!D$4)-COLUMN('Data BH'!$B$4))*7,500,1),0))</f>
        <v>46.576675000000002</v>
      </c>
      <c r="E276" s="62">
        <f ca="1">INDEX(OFFSET('Raw data BH'!$G$4,0,(COLUMN('Data BH'!E$4)-COLUMN('Data BH'!$B$4))*7,500,1),MATCH($A276,OFFSET('Raw data BH'!$B$4,0,(COLUMN('Data BH'!E$4)-COLUMN('Data BH'!$B$4))*7,500,1),0))</f>
        <v>17.460602000000002</v>
      </c>
      <c r="F276" s="62" t="e">
        <f ca="1">INDEX(OFFSET('Raw data BH'!$G$4,0,(COLUMN('Data BH'!F$4)-COLUMN('Data BH'!$B$4))*7,500,1),MATCH($A276,OFFSET('Raw data BH'!$B$4,0,(COLUMN('Data BH'!F$4)-COLUMN('Data BH'!$B$4))*7,500,1),0))</f>
        <v>#N/A</v>
      </c>
      <c r="G276" s="62">
        <f ca="1">INDEX(OFFSET('Raw data BH'!$G$4,0,(COLUMN('Data BH'!G$4)-COLUMN('Data BH'!$B$4))*7,500,1),MATCH($A276,OFFSET('Raw data BH'!$B$4,0,(COLUMN('Data BH'!G$4)-COLUMN('Data BH'!$B$4))*7,500,1),0))</f>
        <v>38.151767999999997</v>
      </c>
      <c r="H276" s="62">
        <f ca="1">INDEX(OFFSET('Raw data BH'!$G$4,0,(COLUMN('Data BH'!H$4)-COLUMN('Data BH'!$B$4))*7,500,1),MATCH($A276,OFFSET('Raw data BH'!$B$4,0,(COLUMN('Data BH'!H$4)-COLUMN('Data BH'!$B$4))*7,500,1),0))</f>
        <v>19.966684000000001</v>
      </c>
      <c r="I276" s="62">
        <f ca="1">INDEX(OFFSET('Raw data BH'!$G$4,0,(COLUMN('Data BH'!I$4)-COLUMN('Data BH'!$B$4))*7,500,1),MATCH($A276,OFFSET('Raw data BH'!$B$4,0,(COLUMN('Data BH'!I$4)-COLUMN('Data BH'!$B$4))*7,500,1),0))</f>
        <v>22.189295000000001</v>
      </c>
      <c r="J276" s="62" t="e">
        <f ca="1">INDEX(OFFSET('Raw data BH'!$G$4,0,(COLUMN('Data BH'!J$4)-COLUMN('Data BH'!$B$4))*7,500,1),MATCH($A276,OFFSET('Raw data BH'!$B$4,0,(COLUMN('Data BH'!J$4)-COLUMN('Data BH'!$B$4))*7,500,1),0))</f>
        <v>#N/A</v>
      </c>
      <c r="K276" s="62">
        <f ca="1">INDEX(OFFSET('Raw data BH'!$G$4,0,(COLUMN('Data BH'!K$4)-COLUMN('Data BH'!$B$4))*7,500,1),MATCH($A276,OFFSET('Raw data BH'!$B$4,0,(COLUMN('Data BH'!K$4)-COLUMN('Data BH'!$B$4))*7,500,1),0))</f>
        <v>28.76</v>
      </c>
      <c r="L276" s="62" t="e">
        <f ca="1">INDEX(OFFSET('Raw data BH'!$G$4,0,(COLUMN('Data BH'!L$4)-COLUMN('Data BH'!$B$4))*7,500,1),MATCH($A276,OFFSET('Raw data BH'!$B$4,0,(COLUMN('Data BH'!L$4)-COLUMN('Data BH'!$B$4))*7,500,1),0))</f>
        <v>#N/A</v>
      </c>
      <c r="M276" s="62">
        <f ca="1">INDEX(OFFSET('Raw data BH'!$G$4,0,(COLUMN('Data BH'!M$4)-COLUMN('Data BH'!$B$4))*7,500,1),MATCH($A276,OFFSET('Raw data BH'!$B$4,0,(COLUMN('Data BH'!M$4)-COLUMN('Data BH'!$B$4))*7,500,1),0))</f>
        <v>30.257522999999999</v>
      </c>
      <c r="N276" s="62" t="e">
        <f ca="1">INDEX(OFFSET('Raw data BH'!$G$4,0,(COLUMN('Data BH'!N$4)-COLUMN('Data BH'!$B$4))*7,500,1),MATCH($A276,OFFSET('Raw data BH'!$B$4,0,(COLUMN('Data BH'!N$4)-COLUMN('Data BH'!$B$4))*7,500,1),0))</f>
        <v>#N/A</v>
      </c>
      <c r="O276" s="62">
        <f ca="1">INDEX(OFFSET('Raw data BH'!$G$4,0,(COLUMN('Data BH'!O$4)-COLUMN('Data BH'!$B$4))*7,500,1),MATCH($A276,OFFSET('Raw data BH'!$B$4,0,(COLUMN('Data BH'!O$4)-COLUMN('Data BH'!$B$4))*7,500,1),0))</f>
        <v>27.342665</v>
      </c>
      <c r="P276" s="62">
        <v>111.354767</v>
      </c>
      <c r="R276" s="60">
        <f t="shared" ca="1" si="62"/>
        <v>5.1002148299116978E-2</v>
      </c>
      <c r="S276" s="60">
        <f t="shared" ca="1" si="63"/>
        <v>6.8747466853540162E-2</v>
      </c>
      <c r="T276" s="60">
        <f t="shared" ca="1" si="64"/>
        <v>3.8034106580067117E-3</v>
      </c>
      <c r="U276" s="60">
        <f t="shared" ca="1" si="65"/>
        <v>3.2047272991858167E-2</v>
      </c>
      <c r="V276" s="60" t="str">
        <f t="shared" ca="1" si="66"/>
        <v/>
      </c>
      <c r="W276" s="60">
        <f t="shared" ca="1" si="67"/>
        <v>-0.1477694395839646</v>
      </c>
      <c r="X276" s="60">
        <f t="shared" ca="1" si="68"/>
        <v>-7.7901655923892088E-3</v>
      </c>
      <c r="Y276" s="60">
        <f t="shared" ca="1" si="69"/>
        <v>8.0133298233159289E-2</v>
      </c>
      <c r="Z276" s="60" t="str">
        <f t="shared" ca="1" si="70"/>
        <v/>
      </c>
      <c r="AA276" s="60">
        <f t="shared" ca="1" si="71"/>
        <v>8.6513074669930967E-2</v>
      </c>
      <c r="AB276" s="60" t="str">
        <f t="shared" ca="1" si="72"/>
        <v/>
      </c>
      <c r="AC276" s="60">
        <f t="shared" ca="1" si="73"/>
        <v>-4.4689762545559009E-2</v>
      </c>
      <c r="AD276" s="60" t="str">
        <f t="shared" ca="1" si="74"/>
        <v/>
      </c>
      <c r="AE276" s="60">
        <f t="shared" ca="1" si="75"/>
        <v>8.4540239422836505E-2</v>
      </c>
      <c r="AF276" s="60">
        <f t="shared" si="76"/>
        <v>1.2832672752455698E-2</v>
      </c>
      <c r="AG276" s="61">
        <v>4.3099999999999999E-2</v>
      </c>
    </row>
    <row r="277" spans="1:33" ht="16" hidden="1" outlineLevel="1" x14ac:dyDescent="0.2">
      <c r="A277" s="74">
        <v>39326</v>
      </c>
      <c r="B277" s="62">
        <f ca="1">INDEX(OFFSET('Raw data BH'!$G$4,0,(COLUMN('Data BH'!B$4)-COLUMN('Data BH'!$B$4))*7,500,1),MATCH($A277,OFFSET('Raw data BH'!$B$4,0,(COLUMN('Data BH'!B$4)-COLUMN('Data BH'!$B$4))*7,500,1),0))</f>
        <v>4.71319</v>
      </c>
      <c r="C277" s="62">
        <f ca="1">INDEX(OFFSET('Raw data BH'!$G$4,0,(COLUMN('Data BH'!C$4)-COLUMN('Data BH'!$B$4))*7,500,1),MATCH($A277,OFFSET('Raw data BH'!$B$4,0,(COLUMN('Data BH'!C$4)-COLUMN('Data BH'!$B$4))*7,500,1),0))</f>
        <v>39.042675000000003</v>
      </c>
      <c r="D277" s="62">
        <f ca="1">INDEX(OFFSET('Raw data BH'!$G$4,0,(COLUMN('Data BH'!D$4)-COLUMN('Data BH'!$B$4))*7,500,1),MATCH($A277,OFFSET('Raw data BH'!$B$4,0,(COLUMN('Data BH'!D$4)-COLUMN('Data BH'!$B$4))*7,500,1),0))</f>
        <v>47.172584999999998</v>
      </c>
      <c r="E277" s="62">
        <f ca="1">INDEX(OFFSET('Raw data BH'!$G$4,0,(COLUMN('Data BH'!E$4)-COLUMN('Data BH'!$B$4))*7,500,1),MATCH($A277,OFFSET('Raw data BH'!$B$4,0,(COLUMN('Data BH'!E$4)-COLUMN('Data BH'!$B$4))*7,500,1),0))</f>
        <v>18.658621</v>
      </c>
      <c r="F277" s="62" t="e">
        <f ca="1">INDEX(OFFSET('Raw data BH'!$G$4,0,(COLUMN('Data BH'!F$4)-COLUMN('Data BH'!$B$4))*7,500,1),MATCH($A277,OFFSET('Raw data BH'!$B$4,0,(COLUMN('Data BH'!F$4)-COLUMN('Data BH'!$B$4))*7,500,1),0))</f>
        <v>#N/A</v>
      </c>
      <c r="G277" s="62">
        <f ca="1">INDEX(OFFSET('Raw data BH'!$G$4,0,(COLUMN('Data BH'!G$4)-COLUMN('Data BH'!$B$4))*7,500,1),MATCH($A277,OFFSET('Raw data BH'!$B$4,0,(COLUMN('Data BH'!G$4)-COLUMN('Data BH'!$B$4))*7,500,1),0))</f>
        <v>42.006149000000001</v>
      </c>
      <c r="H277" s="62">
        <f ca="1">INDEX(OFFSET('Raw data BH'!$G$4,0,(COLUMN('Data BH'!H$4)-COLUMN('Data BH'!$B$4))*7,500,1),MATCH($A277,OFFSET('Raw data BH'!$B$4,0,(COLUMN('Data BH'!H$4)-COLUMN('Data BH'!$B$4))*7,500,1),0))</f>
        <v>21.110904999999999</v>
      </c>
      <c r="I277" s="62">
        <f ca="1">INDEX(OFFSET('Raw data BH'!$G$4,0,(COLUMN('Data BH'!I$4)-COLUMN('Data BH'!$B$4))*7,500,1),MATCH($A277,OFFSET('Raw data BH'!$B$4,0,(COLUMN('Data BH'!I$4)-COLUMN('Data BH'!$B$4))*7,500,1),0))</f>
        <v>22.312771000000001</v>
      </c>
      <c r="J277" s="62" t="e">
        <f ca="1">INDEX(OFFSET('Raw data BH'!$G$4,0,(COLUMN('Data BH'!J$4)-COLUMN('Data BH'!$B$4))*7,500,1),MATCH($A277,OFFSET('Raw data BH'!$B$4,0,(COLUMN('Data BH'!J$4)-COLUMN('Data BH'!$B$4))*7,500,1),0))</f>
        <v>#N/A</v>
      </c>
      <c r="K277" s="62">
        <f ca="1">INDEX(OFFSET('Raw data BH'!$G$4,0,(COLUMN('Data BH'!K$4)-COLUMN('Data BH'!$B$4))*7,500,1),MATCH($A277,OFFSET('Raw data BH'!$B$4,0,(COLUMN('Data BH'!K$4)-COLUMN('Data BH'!$B$4))*7,500,1),0))</f>
        <v>31.59</v>
      </c>
      <c r="L277" s="62" t="e">
        <f ca="1">INDEX(OFFSET('Raw data BH'!$G$4,0,(COLUMN('Data BH'!L$4)-COLUMN('Data BH'!$B$4))*7,500,1),MATCH($A277,OFFSET('Raw data BH'!$B$4,0,(COLUMN('Data BH'!L$4)-COLUMN('Data BH'!$B$4))*7,500,1),0))</f>
        <v>#N/A</v>
      </c>
      <c r="M277" s="62">
        <f ca="1">INDEX(OFFSET('Raw data BH'!$G$4,0,(COLUMN('Data BH'!M$4)-COLUMN('Data BH'!$B$4))*7,500,1),MATCH($A277,OFFSET('Raw data BH'!$B$4,0,(COLUMN('Data BH'!M$4)-COLUMN('Data BH'!$B$4))*7,500,1),0))</f>
        <v>33.034045999999996</v>
      </c>
      <c r="N277" s="62" t="e">
        <f ca="1">INDEX(OFFSET('Raw data BH'!$G$4,0,(COLUMN('Data BH'!N$4)-COLUMN('Data BH'!$B$4))*7,500,1),MATCH($A277,OFFSET('Raw data BH'!$B$4,0,(COLUMN('Data BH'!N$4)-COLUMN('Data BH'!$B$4))*7,500,1),0))</f>
        <v>#N/A</v>
      </c>
      <c r="O277" s="62">
        <f ca="1">INDEX(OFFSET('Raw data BH'!$G$4,0,(COLUMN('Data BH'!O$4)-COLUMN('Data BH'!$B$4))*7,500,1),MATCH($A277,OFFSET('Raw data BH'!$B$4,0,(COLUMN('Data BH'!O$4)-COLUMN('Data BH'!$B$4))*7,500,1),0))</f>
        <v>28.650359999999999</v>
      </c>
      <c r="P277" s="62">
        <v>115.11966700000001</v>
      </c>
      <c r="R277" s="60">
        <f t="shared" ca="1" si="62"/>
        <v>0.10824661666864577</v>
      </c>
      <c r="S277" s="60">
        <f t="shared" ca="1" si="63"/>
        <v>-8.0901171717434606E-3</v>
      </c>
      <c r="T277" s="60">
        <f t="shared" ca="1" si="64"/>
        <v>1.2794172190264685E-2</v>
      </c>
      <c r="U277" s="60">
        <f t="shared" ca="1" si="65"/>
        <v>6.8612697317079752E-2</v>
      </c>
      <c r="V277" s="60" t="str">
        <f t="shared" ca="1" si="66"/>
        <v/>
      </c>
      <c r="W277" s="60">
        <f t="shared" ca="1" si="67"/>
        <v>0.10102758540574075</v>
      </c>
      <c r="X277" s="60">
        <f t="shared" ca="1" si="68"/>
        <v>5.7306511186334008E-2</v>
      </c>
      <c r="Y277" s="60">
        <f t="shared" ca="1" si="69"/>
        <v>5.5646653036971472E-3</v>
      </c>
      <c r="Z277" s="60" t="str">
        <f t="shared" ca="1" si="70"/>
        <v/>
      </c>
      <c r="AA277" s="60">
        <f t="shared" ca="1" si="71"/>
        <v>9.8400556328233524E-2</v>
      </c>
      <c r="AB277" s="60" t="str">
        <f t="shared" ca="1" si="72"/>
        <v/>
      </c>
      <c r="AC277" s="60">
        <f t="shared" ca="1" si="73"/>
        <v>9.1763063354524999E-2</v>
      </c>
      <c r="AD277" s="60" t="str">
        <f t="shared" ca="1" si="74"/>
        <v/>
      </c>
      <c r="AE277" s="60">
        <f t="shared" ca="1" si="75"/>
        <v>4.782617202822026E-2</v>
      </c>
      <c r="AF277" s="60">
        <f t="shared" si="76"/>
        <v>3.3809958041580934E-2</v>
      </c>
      <c r="AG277" s="61">
        <v>4.0099999999999997E-2</v>
      </c>
    </row>
    <row r="278" spans="1:33" ht="16" hidden="1" outlineLevel="1" x14ac:dyDescent="0.2">
      <c r="A278" s="74">
        <v>39356</v>
      </c>
      <c r="B278" s="62">
        <f ca="1">INDEX(OFFSET('Raw data BH'!$G$4,0,(COLUMN('Data BH'!B$4)-COLUMN('Data BH'!$B$4))*7,500,1),MATCH($A278,OFFSET('Raw data BH'!$B$4,0,(COLUMN('Data BH'!B$4)-COLUMN('Data BH'!$B$4))*7,500,1),0))</f>
        <v>5.8335189999999999</v>
      </c>
      <c r="C278" s="62">
        <f ca="1">INDEX(OFFSET('Raw data BH'!$G$4,0,(COLUMN('Data BH'!C$4)-COLUMN('Data BH'!$B$4))*7,500,1),MATCH($A278,OFFSET('Raw data BH'!$B$4,0,(COLUMN('Data BH'!C$4)-COLUMN('Data BH'!$B$4))*7,500,1),0))</f>
        <v>37.972900000000003</v>
      </c>
      <c r="D278" s="62">
        <f ca="1">INDEX(OFFSET('Raw data BH'!$G$4,0,(COLUMN('Data BH'!D$4)-COLUMN('Data BH'!$B$4))*7,500,1),MATCH($A278,OFFSET('Raw data BH'!$B$4,0,(COLUMN('Data BH'!D$4)-COLUMN('Data BH'!$B$4))*7,500,1),0))</f>
        <v>48.427975000000004</v>
      </c>
      <c r="E278" s="62">
        <f ca="1">INDEX(OFFSET('Raw data BH'!$G$4,0,(COLUMN('Data BH'!E$4)-COLUMN('Data BH'!$B$4))*7,500,1),MATCH($A278,OFFSET('Raw data BH'!$B$4,0,(COLUMN('Data BH'!E$4)-COLUMN('Data BH'!$B$4))*7,500,1),0))</f>
        <v>20.174685</v>
      </c>
      <c r="F278" s="62" t="e">
        <f ca="1">INDEX(OFFSET('Raw data BH'!$G$4,0,(COLUMN('Data BH'!F$4)-COLUMN('Data BH'!$B$4))*7,500,1),MATCH($A278,OFFSET('Raw data BH'!$B$4,0,(COLUMN('Data BH'!F$4)-COLUMN('Data BH'!$B$4))*7,500,1),0))</f>
        <v>#N/A</v>
      </c>
      <c r="G278" s="62">
        <f ca="1">INDEX(OFFSET('Raw data BH'!$G$4,0,(COLUMN('Data BH'!G$4)-COLUMN('Data BH'!$B$4))*7,500,1),MATCH($A278,OFFSET('Raw data BH'!$B$4,0,(COLUMN('Data BH'!G$4)-COLUMN('Data BH'!$B$4))*7,500,1),0))</f>
        <v>36.438659999999999</v>
      </c>
      <c r="H278" s="62">
        <f ca="1">INDEX(OFFSET('Raw data BH'!$G$4,0,(COLUMN('Data BH'!H$4)-COLUMN('Data BH'!$B$4))*7,500,1),MATCH($A278,OFFSET('Raw data BH'!$B$4,0,(COLUMN('Data BH'!H$4)-COLUMN('Data BH'!$B$4))*7,500,1),0))</f>
        <v>21.964300000000001</v>
      </c>
      <c r="I278" s="62">
        <f ca="1">INDEX(OFFSET('Raw data BH'!$G$4,0,(COLUMN('Data BH'!I$4)-COLUMN('Data BH'!$B$4))*7,500,1),MATCH($A278,OFFSET('Raw data BH'!$B$4,0,(COLUMN('Data BH'!I$4)-COLUMN('Data BH'!$B$4))*7,500,1),0))</f>
        <v>23.025179000000001</v>
      </c>
      <c r="J278" s="62" t="e">
        <f ca="1">INDEX(OFFSET('Raw data BH'!$G$4,0,(COLUMN('Data BH'!J$4)-COLUMN('Data BH'!$B$4))*7,500,1),MATCH($A278,OFFSET('Raw data BH'!$B$4,0,(COLUMN('Data BH'!J$4)-COLUMN('Data BH'!$B$4))*7,500,1),0))</f>
        <v>#N/A</v>
      </c>
      <c r="K278" s="62">
        <f ca="1">INDEX(OFFSET('Raw data BH'!$G$4,0,(COLUMN('Data BH'!K$4)-COLUMN('Data BH'!$B$4))*7,500,1),MATCH($A278,OFFSET('Raw data BH'!$B$4,0,(COLUMN('Data BH'!K$4)-COLUMN('Data BH'!$B$4))*7,500,1),0))</f>
        <v>32.595001000000003</v>
      </c>
      <c r="L278" s="62" t="e">
        <f ca="1">INDEX(OFFSET('Raw data BH'!$G$4,0,(COLUMN('Data BH'!L$4)-COLUMN('Data BH'!$B$4))*7,500,1),MATCH($A278,OFFSET('Raw data BH'!$B$4,0,(COLUMN('Data BH'!L$4)-COLUMN('Data BH'!$B$4))*7,500,1),0))</f>
        <v>#N/A</v>
      </c>
      <c r="M278" s="62">
        <f ca="1">INDEX(OFFSET('Raw data BH'!$G$4,0,(COLUMN('Data BH'!M$4)-COLUMN('Data BH'!$B$4))*7,500,1),MATCH($A278,OFFSET('Raw data BH'!$B$4,0,(COLUMN('Data BH'!M$4)-COLUMN('Data BH'!$B$4))*7,500,1),0))</f>
        <v>36.558990000000001</v>
      </c>
      <c r="N278" s="62" t="e">
        <f ca="1">INDEX(OFFSET('Raw data BH'!$G$4,0,(COLUMN('Data BH'!N$4)-COLUMN('Data BH'!$B$4))*7,500,1),MATCH($A278,OFFSET('Raw data BH'!$B$4,0,(COLUMN('Data BH'!N$4)-COLUMN('Data BH'!$B$4))*7,500,1),0))</f>
        <v>#N/A</v>
      </c>
      <c r="O278" s="62">
        <f ca="1">INDEX(OFFSET('Raw data BH'!$G$4,0,(COLUMN('Data BH'!O$4)-COLUMN('Data BH'!$B$4))*7,500,1),MATCH($A278,OFFSET('Raw data BH'!$B$4,0,(COLUMN('Data BH'!O$4)-COLUMN('Data BH'!$B$4))*7,500,1),0))</f>
        <v>28.947558999999998</v>
      </c>
      <c r="P278" s="62">
        <v>117.234978</v>
      </c>
      <c r="R278" s="60">
        <f t="shared" ca="1" si="62"/>
        <v>0.23770079288125445</v>
      </c>
      <c r="S278" s="60">
        <f t="shared" ca="1" si="63"/>
        <v>-2.7400146122159907E-2</v>
      </c>
      <c r="T278" s="60">
        <f t="shared" ca="1" si="64"/>
        <v>2.6612703119831327E-2</v>
      </c>
      <c r="U278" s="60">
        <f t="shared" ca="1" si="65"/>
        <v>8.1252735665727993E-2</v>
      </c>
      <c r="V278" s="60" t="str">
        <f t="shared" ca="1" si="66"/>
        <v/>
      </c>
      <c r="W278" s="60">
        <f t="shared" ca="1" si="67"/>
        <v>-0.13253985743849073</v>
      </c>
      <c r="X278" s="60">
        <f t="shared" ca="1" si="68"/>
        <v>4.0424368353701778E-2</v>
      </c>
      <c r="Y278" s="60">
        <f t="shared" ca="1" si="69"/>
        <v>3.1928262070183955E-2</v>
      </c>
      <c r="Z278" s="60" t="str">
        <f t="shared" ca="1" si="70"/>
        <v/>
      </c>
      <c r="AA278" s="60">
        <f t="shared" ca="1" si="71"/>
        <v>3.1813896802785901E-2</v>
      </c>
      <c r="AB278" s="60" t="str">
        <f t="shared" ca="1" si="72"/>
        <v/>
      </c>
      <c r="AC278" s="60">
        <f t="shared" ca="1" si="73"/>
        <v>0.10670639618289579</v>
      </c>
      <c r="AD278" s="60" t="str">
        <f t="shared" ca="1" si="74"/>
        <v/>
      </c>
      <c r="AE278" s="60">
        <f t="shared" ca="1" si="75"/>
        <v>1.0373307700147549E-2</v>
      </c>
      <c r="AF278" s="60">
        <f t="shared" si="76"/>
        <v>1.8374888106651666E-2</v>
      </c>
      <c r="AG278" s="61">
        <v>3.9699999999999999E-2</v>
      </c>
    </row>
    <row r="279" spans="1:33" ht="16" hidden="1" outlineLevel="1" x14ac:dyDescent="0.2">
      <c r="A279" s="74">
        <v>39387</v>
      </c>
      <c r="B279" s="62">
        <f ca="1">INDEX(OFFSET('Raw data BH'!$G$4,0,(COLUMN('Data BH'!B$4)-COLUMN('Data BH'!$B$4))*7,500,1),MATCH($A279,OFFSET('Raw data BH'!$B$4,0,(COLUMN('Data BH'!B$4)-COLUMN('Data BH'!$B$4))*7,500,1),0))</f>
        <v>5.5961259999999999</v>
      </c>
      <c r="C279" s="62">
        <f ca="1">INDEX(OFFSET('Raw data BH'!$G$4,0,(COLUMN('Data BH'!C$4)-COLUMN('Data BH'!$B$4))*7,500,1),MATCH($A279,OFFSET('Raw data BH'!$B$4,0,(COLUMN('Data BH'!C$4)-COLUMN('Data BH'!$B$4))*7,500,1),0))</f>
        <v>36.281891000000002</v>
      </c>
      <c r="D279" s="62">
        <f ca="1">INDEX(OFFSET('Raw data BH'!$G$4,0,(COLUMN('Data BH'!D$4)-COLUMN('Data BH'!$B$4))*7,500,1),MATCH($A279,OFFSET('Raw data BH'!$B$4,0,(COLUMN('Data BH'!D$4)-COLUMN('Data BH'!$B$4))*7,500,1),0))</f>
        <v>46.978938999999997</v>
      </c>
      <c r="E279" s="62">
        <f ca="1">INDEX(OFFSET('Raw data BH'!$G$4,0,(COLUMN('Data BH'!E$4)-COLUMN('Data BH'!$B$4))*7,500,1),MATCH($A279,OFFSET('Raw data BH'!$B$4,0,(COLUMN('Data BH'!E$4)-COLUMN('Data BH'!$B$4))*7,500,1),0))</f>
        <v>20.285748000000002</v>
      </c>
      <c r="F279" s="62" t="e">
        <f ca="1">INDEX(OFFSET('Raw data BH'!$G$4,0,(COLUMN('Data BH'!F$4)-COLUMN('Data BH'!$B$4))*7,500,1),MATCH($A279,OFFSET('Raw data BH'!$B$4,0,(COLUMN('Data BH'!F$4)-COLUMN('Data BH'!$B$4))*7,500,1),0))</f>
        <v>#N/A</v>
      </c>
      <c r="G279" s="62">
        <f ca="1">INDEX(OFFSET('Raw data BH'!$G$4,0,(COLUMN('Data BH'!G$4)-COLUMN('Data BH'!$B$4))*7,500,1),MATCH($A279,OFFSET('Raw data BH'!$B$4,0,(COLUMN('Data BH'!G$4)-COLUMN('Data BH'!$B$4))*7,500,1),0))</f>
        <v>31.387937999999998</v>
      </c>
      <c r="H279" s="62">
        <f ca="1">INDEX(OFFSET('Raw data BH'!$G$4,0,(COLUMN('Data BH'!H$4)-COLUMN('Data BH'!$B$4))*7,500,1),MATCH($A279,OFFSET('Raw data BH'!$B$4,0,(COLUMN('Data BH'!H$4)-COLUMN('Data BH'!$B$4))*7,500,1),0))</f>
        <v>20.797658999999999</v>
      </c>
      <c r="I279" s="62">
        <f ca="1">INDEX(OFFSET('Raw data BH'!$G$4,0,(COLUMN('Data BH'!I$4)-COLUMN('Data BH'!$B$4))*7,500,1),MATCH($A279,OFFSET('Raw data BH'!$B$4,0,(COLUMN('Data BH'!I$4)-COLUMN('Data BH'!$B$4))*7,500,1),0))</f>
        <v>22.976568</v>
      </c>
      <c r="J279" s="62" t="e">
        <f ca="1">INDEX(OFFSET('Raw data BH'!$G$4,0,(COLUMN('Data BH'!J$4)-COLUMN('Data BH'!$B$4))*7,500,1),MATCH($A279,OFFSET('Raw data BH'!$B$4,0,(COLUMN('Data BH'!J$4)-COLUMN('Data BH'!$B$4))*7,500,1),0))</f>
        <v>#N/A</v>
      </c>
      <c r="K279" s="62">
        <f ca="1">INDEX(OFFSET('Raw data BH'!$G$4,0,(COLUMN('Data BH'!K$4)-COLUMN('Data BH'!$B$4))*7,500,1),MATCH($A279,OFFSET('Raw data BH'!$B$4,0,(COLUMN('Data BH'!K$4)-COLUMN('Data BH'!$B$4))*7,500,1),0))</f>
        <v>30.98</v>
      </c>
      <c r="L279" s="62" t="e">
        <f ca="1">INDEX(OFFSET('Raw data BH'!$G$4,0,(COLUMN('Data BH'!L$4)-COLUMN('Data BH'!$B$4))*7,500,1),MATCH($A279,OFFSET('Raw data BH'!$B$4,0,(COLUMN('Data BH'!L$4)-COLUMN('Data BH'!$B$4))*7,500,1),0))</f>
        <v>#N/A</v>
      </c>
      <c r="M279" s="62">
        <f ca="1">INDEX(OFFSET('Raw data BH'!$G$4,0,(COLUMN('Data BH'!M$4)-COLUMN('Data BH'!$B$4))*7,500,1),MATCH($A279,OFFSET('Raw data BH'!$B$4,0,(COLUMN('Data BH'!M$4)-COLUMN('Data BH'!$B$4))*7,500,1),0))</f>
        <v>36.082858999999999</v>
      </c>
      <c r="N279" s="62" t="e">
        <f ca="1">INDEX(OFFSET('Raw data BH'!$G$4,0,(COLUMN('Data BH'!N$4)-COLUMN('Data BH'!$B$4))*7,500,1),MATCH($A279,OFFSET('Raw data BH'!$B$4,0,(COLUMN('Data BH'!N$4)-COLUMN('Data BH'!$B$4))*7,500,1),0))</f>
        <v>#N/A</v>
      </c>
      <c r="O279" s="62">
        <f ca="1">INDEX(OFFSET('Raw data BH'!$G$4,0,(COLUMN('Data BH'!O$4)-COLUMN('Data BH'!$B$4))*7,500,1),MATCH($A279,OFFSET('Raw data BH'!$B$4,0,(COLUMN('Data BH'!O$4)-COLUMN('Data BH'!$B$4))*7,500,1),0))</f>
        <v>34.730282000000003</v>
      </c>
      <c r="P279" s="62">
        <v>112.694176</v>
      </c>
      <c r="R279" s="60">
        <f t="shared" ca="1" si="62"/>
        <v>-4.0694647604644807E-2</v>
      </c>
      <c r="S279" s="60">
        <f t="shared" ca="1" si="63"/>
        <v>-4.4531995186040563E-2</v>
      </c>
      <c r="T279" s="60">
        <f t="shared" ca="1" si="64"/>
        <v>-2.9921465846961537E-2</v>
      </c>
      <c r="U279" s="60">
        <f t="shared" ca="1" si="65"/>
        <v>5.5050673653640469E-3</v>
      </c>
      <c r="V279" s="60" t="str">
        <f t="shared" ca="1" si="66"/>
        <v/>
      </c>
      <c r="W279" s="60">
        <f t="shared" ca="1" si="67"/>
        <v>-0.13860888408080874</v>
      </c>
      <c r="X279" s="60">
        <f t="shared" ca="1" si="68"/>
        <v>-5.3115328055071243E-2</v>
      </c>
      <c r="Y279" s="60">
        <f t="shared" ca="1" si="69"/>
        <v>-2.1112105143678006E-3</v>
      </c>
      <c r="Z279" s="60" t="str">
        <f t="shared" ca="1" si="70"/>
        <v/>
      </c>
      <c r="AA279" s="60">
        <f t="shared" ca="1" si="71"/>
        <v>-4.9547505766298405E-2</v>
      </c>
      <c r="AB279" s="60" t="str">
        <f t="shared" ca="1" si="72"/>
        <v/>
      </c>
      <c r="AC279" s="60">
        <f t="shared" ca="1" si="73"/>
        <v>-1.3023636593899379E-2</v>
      </c>
      <c r="AD279" s="60" t="str">
        <f t="shared" ca="1" si="74"/>
        <v/>
      </c>
      <c r="AE279" s="60">
        <f t="shared" ca="1" si="75"/>
        <v>0.19976547936218059</v>
      </c>
      <c r="AF279" s="60">
        <f t="shared" si="76"/>
        <v>-3.8732484770884645E-2</v>
      </c>
      <c r="AG279" s="61">
        <v>3.3399999999999999E-2</v>
      </c>
    </row>
    <row r="280" spans="1:33" ht="16" hidden="1" outlineLevel="1" x14ac:dyDescent="0.2">
      <c r="A280" s="74">
        <v>39417</v>
      </c>
      <c r="B280" s="62">
        <f ca="1">INDEX(OFFSET('Raw data BH'!$G$4,0,(COLUMN('Data BH'!B$4)-COLUMN('Data BH'!$B$4))*7,500,1),MATCH($A280,OFFSET('Raw data BH'!$B$4,0,(COLUMN('Data BH'!B$4)-COLUMN('Data BH'!$B$4))*7,500,1),0))</f>
        <v>6.0831989999999996</v>
      </c>
      <c r="C280" s="62">
        <f ca="1">INDEX(OFFSET('Raw data BH'!$G$4,0,(COLUMN('Data BH'!C$4)-COLUMN('Data BH'!$B$4))*7,500,1),MATCH($A280,OFFSET('Raw data BH'!$B$4,0,(COLUMN('Data BH'!C$4)-COLUMN('Data BH'!$B$4))*7,500,1),0))</f>
        <v>32.451552999999997</v>
      </c>
      <c r="D280" s="62">
        <f ca="1">INDEX(OFFSET('Raw data BH'!$G$4,0,(COLUMN('Data BH'!D$4)-COLUMN('Data BH'!$B$4))*7,500,1),MATCH($A280,OFFSET('Raw data BH'!$B$4,0,(COLUMN('Data BH'!D$4)-COLUMN('Data BH'!$B$4))*7,500,1),0))</f>
        <v>41.435161999999998</v>
      </c>
      <c r="E280" s="62">
        <f ca="1">INDEX(OFFSET('Raw data BH'!$G$4,0,(COLUMN('Data BH'!E$4)-COLUMN('Data BH'!$B$4))*7,500,1),MATCH($A280,OFFSET('Raw data BH'!$B$4,0,(COLUMN('Data BH'!E$4)-COLUMN('Data BH'!$B$4))*7,500,1),0))</f>
        <v>20.156109000000001</v>
      </c>
      <c r="F280" s="62" t="e">
        <f ca="1">INDEX(OFFSET('Raw data BH'!$G$4,0,(COLUMN('Data BH'!F$4)-COLUMN('Data BH'!$B$4))*7,500,1),MATCH($A280,OFFSET('Raw data BH'!$B$4,0,(COLUMN('Data BH'!F$4)-COLUMN('Data BH'!$B$4))*7,500,1),0))</f>
        <v>#N/A</v>
      </c>
      <c r="G280" s="62">
        <f ca="1">INDEX(OFFSET('Raw data BH'!$G$4,0,(COLUMN('Data BH'!G$4)-COLUMN('Data BH'!$B$4))*7,500,1),MATCH($A280,OFFSET('Raw data BH'!$B$4,0,(COLUMN('Data BH'!G$4)-COLUMN('Data BH'!$B$4))*7,500,1),0))</f>
        <v>29.817378999999999</v>
      </c>
      <c r="H280" s="62">
        <f ca="1">INDEX(OFFSET('Raw data BH'!$G$4,0,(COLUMN('Data BH'!H$4)-COLUMN('Data BH'!$B$4))*7,500,1),MATCH($A280,OFFSET('Raw data BH'!$B$4,0,(COLUMN('Data BH'!H$4)-COLUMN('Data BH'!$B$4))*7,500,1),0))</f>
        <v>21.028697999999999</v>
      </c>
      <c r="I280" s="62">
        <f ca="1">INDEX(OFFSET('Raw data BH'!$G$4,0,(COLUMN('Data BH'!I$4)-COLUMN('Data BH'!$B$4))*7,500,1),MATCH($A280,OFFSET('Raw data BH'!$B$4,0,(COLUMN('Data BH'!I$4)-COLUMN('Data BH'!$B$4))*7,500,1),0))</f>
        <v>22.039176999999999</v>
      </c>
      <c r="J280" s="62" t="e">
        <f ca="1">INDEX(OFFSET('Raw data BH'!$G$4,0,(COLUMN('Data BH'!J$4)-COLUMN('Data BH'!$B$4))*7,500,1),MATCH($A280,OFFSET('Raw data BH'!$B$4,0,(COLUMN('Data BH'!J$4)-COLUMN('Data BH'!$B$4))*7,500,1),0))</f>
        <v>#N/A</v>
      </c>
      <c r="K280" s="62">
        <f ca="1">INDEX(OFFSET('Raw data BH'!$G$4,0,(COLUMN('Data BH'!K$4)-COLUMN('Data BH'!$B$4))*7,500,1),MATCH($A280,OFFSET('Raw data BH'!$B$4,0,(COLUMN('Data BH'!K$4)-COLUMN('Data BH'!$B$4))*7,500,1),0))</f>
        <v>28.174999</v>
      </c>
      <c r="L280" s="62" t="e">
        <f ca="1">INDEX(OFFSET('Raw data BH'!$G$4,0,(COLUMN('Data BH'!L$4)-COLUMN('Data BH'!$B$4))*7,500,1),MATCH($A280,OFFSET('Raw data BH'!$B$4,0,(COLUMN('Data BH'!L$4)-COLUMN('Data BH'!$B$4))*7,500,1),0))</f>
        <v>#N/A</v>
      </c>
      <c r="M280" s="62">
        <f ca="1">INDEX(OFFSET('Raw data BH'!$G$4,0,(COLUMN('Data BH'!M$4)-COLUMN('Data BH'!$B$4))*7,500,1),MATCH($A280,OFFSET('Raw data BH'!$B$4,0,(COLUMN('Data BH'!M$4)-COLUMN('Data BH'!$B$4))*7,500,1),0))</f>
        <v>36.684742</v>
      </c>
      <c r="N280" s="62" t="e">
        <f ca="1">INDEX(OFFSET('Raw data BH'!$G$4,0,(COLUMN('Data BH'!N$4)-COLUMN('Data BH'!$B$4))*7,500,1),MATCH($A280,OFFSET('Raw data BH'!$B$4,0,(COLUMN('Data BH'!N$4)-COLUMN('Data BH'!$B$4))*7,500,1),0))</f>
        <v>#N/A</v>
      </c>
      <c r="O280" s="62">
        <f ca="1">INDEX(OFFSET('Raw data BH'!$G$4,0,(COLUMN('Data BH'!O$4)-COLUMN('Data BH'!$B$4))*7,500,1),MATCH($A280,OFFSET('Raw data BH'!$B$4,0,(COLUMN('Data BH'!O$4)-COLUMN('Data BH'!$B$4))*7,500,1),0))</f>
        <v>31.936575000000001</v>
      </c>
      <c r="P280" s="62">
        <v>110.83693700000001</v>
      </c>
      <c r="R280" s="60">
        <f t="shared" ca="1" si="62"/>
        <v>8.7037532750334767E-2</v>
      </c>
      <c r="S280" s="60">
        <f t="shared" ca="1" si="63"/>
        <v>-0.10557161973724039</v>
      </c>
      <c r="T280" s="60">
        <f t="shared" ca="1" si="64"/>
        <v>-0.11800558118181426</v>
      </c>
      <c r="U280" s="60">
        <f t="shared" ca="1" si="65"/>
        <v>-6.3906443085066655E-3</v>
      </c>
      <c r="V280" s="60" t="str">
        <f t="shared" ca="1" si="66"/>
        <v/>
      </c>
      <c r="W280" s="60">
        <f t="shared" ca="1" si="67"/>
        <v>-5.0037023776458356E-2</v>
      </c>
      <c r="X280" s="60">
        <f t="shared" ca="1" si="68"/>
        <v>1.1108894515483581E-2</v>
      </c>
      <c r="Y280" s="60">
        <f t="shared" ca="1" si="69"/>
        <v>-4.0797694416328967E-2</v>
      </c>
      <c r="Z280" s="60" t="str">
        <f t="shared" ca="1" si="70"/>
        <v/>
      </c>
      <c r="AA280" s="60">
        <f t="shared" ca="1" si="71"/>
        <v>-9.0542317624273783E-2</v>
      </c>
      <c r="AB280" s="60" t="str">
        <f t="shared" ca="1" si="72"/>
        <v/>
      </c>
      <c r="AC280" s="60">
        <f t="shared" ca="1" si="73"/>
        <v>1.6680579551636932E-2</v>
      </c>
      <c r="AD280" s="60" t="str">
        <f t="shared" ca="1" si="74"/>
        <v/>
      </c>
      <c r="AE280" s="60">
        <f t="shared" ca="1" si="75"/>
        <v>-8.0440089717670582E-2</v>
      </c>
      <c r="AF280" s="60">
        <f t="shared" si="76"/>
        <v>-1.6480345887617043E-2</v>
      </c>
      <c r="AG280" s="61">
        <v>3.1200000000000002E-2</v>
      </c>
    </row>
    <row r="281" spans="1:33" ht="16" hidden="1" outlineLevel="1" x14ac:dyDescent="0.2">
      <c r="A281" s="74">
        <v>39448</v>
      </c>
      <c r="B281" s="62">
        <f ca="1">INDEX(OFFSET('Raw data BH'!$G$4,0,(COLUMN('Data BH'!B$4)-COLUMN('Data BH'!$B$4))*7,500,1),MATCH($A281,OFFSET('Raw data BH'!$B$4,0,(COLUMN('Data BH'!B$4)-COLUMN('Data BH'!$B$4))*7,500,1),0))</f>
        <v>4.1570159999999996</v>
      </c>
      <c r="C281" s="62">
        <f ca="1">INDEX(OFFSET('Raw data BH'!$G$4,0,(COLUMN('Data BH'!C$4)-COLUMN('Data BH'!$B$4))*7,500,1),MATCH($A281,OFFSET('Raw data BH'!$B$4,0,(COLUMN('Data BH'!C$4)-COLUMN('Data BH'!$B$4))*7,500,1),0))</f>
        <v>35.228881999999999</v>
      </c>
      <c r="D281" s="62">
        <f ca="1">INDEX(OFFSET('Raw data BH'!$G$4,0,(COLUMN('Data BH'!D$4)-COLUMN('Data BH'!$B$4))*7,500,1),MATCH($A281,OFFSET('Raw data BH'!$B$4,0,(COLUMN('Data BH'!D$4)-COLUMN('Data BH'!$B$4))*7,500,1),0))</f>
        <v>39.133194000000003</v>
      </c>
      <c r="E281" s="62">
        <f ca="1">INDEX(OFFSET('Raw data BH'!$G$4,0,(COLUMN('Data BH'!E$4)-COLUMN('Data BH'!$B$4))*7,500,1),MATCH($A281,OFFSET('Raw data BH'!$B$4,0,(COLUMN('Data BH'!E$4)-COLUMN('Data BH'!$B$4))*7,500,1),0))</f>
        <v>19.377707999999998</v>
      </c>
      <c r="F281" s="62" t="e">
        <f ca="1">INDEX(OFFSET('Raw data BH'!$G$4,0,(COLUMN('Data BH'!F$4)-COLUMN('Data BH'!$B$4))*7,500,1),MATCH($A281,OFFSET('Raw data BH'!$B$4,0,(COLUMN('Data BH'!F$4)-COLUMN('Data BH'!$B$4))*7,500,1),0))</f>
        <v>#N/A</v>
      </c>
      <c r="G281" s="62">
        <f ca="1">INDEX(OFFSET('Raw data BH'!$G$4,0,(COLUMN('Data BH'!G$4)-COLUMN('Data BH'!$B$4))*7,500,1),MATCH($A281,OFFSET('Raw data BH'!$B$4,0,(COLUMN('Data BH'!G$4)-COLUMN('Data BH'!$B$4))*7,500,1),0))</f>
        <v>29.032257000000001</v>
      </c>
      <c r="H281" s="62">
        <f ca="1">INDEX(OFFSET('Raw data BH'!$G$4,0,(COLUMN('Data BH'!H$4)-COLUMN('Data BH'!$B$4))*7,500,1),MATCH($A281,OFFSET('Raw data BH'!$B$4,0,(COLUMN('Data BH'!H$4)-COLUMN('Data BH'!$B$4))*7,500,1),0))</f>
        <v>18.689506999999999</v>
      </c>
      <c r="I281" s="62">
        <f ca="1">INDEX(OFFSET('Raw data BH'!$G$4,0,(COLUMN('Data BH'!I$4)-COLUMN('Data BH'!$B$4))*7,500,1),MATCH($A281,OFFSET('Raw data BH'!$B$4,0,(COLUMN('Data BH'!I$4)-COLUMN('Data BH'!$B$4))*7,500,1),0))</f>
        <v>23.632411999999999</v>
      </c>
      <c r="J281" s="62" t="e">
        <f ca="1">INDEX(OFFSET('Raw data BH'!$G$4,0,(COLUMN('Data BH'!J$4)-COLUMN('Data BH'!$B$4))*7,500,1),MATCH($A281,OFFSET('Raw data BH'!$B$4,0,(COLUMN('Data BH'!J$4)-COLUMN('Data BH'!$B$4))*7,500,1),0))</f>
        <v>#N/A</v>
      </c>
      <c r="K281" s="62">
        <f ca="1">INDEX(OFFSET('Raw data BH'!$G$4,0,(COLUMN('Data BH'!K$4)-COLUMN('Data BH'!$B$4))*7,500,1),MATCH($A281,OFFSET('Raw data BH'!$B$4,0,(COLUMN('Data BH'!K$4)-COLUMN('Data BH'!$B$4))*7,500,1),0))</f>
        <v>26.715</v>
      </c>
      <c r="L281" s="62" t="e">
        <f ca="1">INDEX(OFFSET('Raw data BH'!$G$4,0,(COLUMN('Data BH'!L$4)-COLUMN('Data BH'!$B$4))*7,500,1),MATCH($A281,OFFSET('Raw data BH'!$B$4,0,(COLUMN('Data BH'!L$4)-COLUMN('Data BH'!$B$4))*7,500,1),0))</f>
        <v>#N/A</v>
      </c>
      <c r="M281" s="62">
        <f ca="1">INDEX(OFFSET('Raw data BH'!$G$4,0,(COLUMN('Data BH'!M$4)-COLUMN('Data BH'!$B$4))*7,500,1),MATCH($A281,OFFSET('Raw data BH'!$B$4,0,(COLUMN('Data BH'!M$4)-COLUMN('Data BH'!$B$4))*7,500,1),0))</f>
        <v>34.999476999999999</v>
      </c>
      <c r="N281" s="62" t="e">
        <f ca="1">INDEX(OFFSET('Raw data BH'!$G$4,0,(COLUMN('Data BH'!N$4)-COLUMN('Data BH'!$B$4))*7,500,1),MATCH($A281,OFFSET('Raw data BH'!$B$4,0,(COLUMN('Data BH'!N$4)-COLUMN('Data BH'!$B$4))*7,500,1),0))</f>
        <v>#N/A</v>
      </c>
      <c r="O281" s="62">
        <f ca="1">INDEX(OFFSET('Raw data BH'!$G$4,0,(COLUMN('Data BH'!O$4)-COLUMN('Data BH'!$B$4))*7,500,1),MATCH($A281,OFFSET('Raw data BH'!$B$4,0,(COLUMN('Data BH'!O$4)-COLUMN('Data BH'!$B$4))*7,500,1),0))</f>
        <v>28.803204000000001</v>
      </c>
      <c r="P281" s="62">
        <v>104.68828600000001</v>
      </c>
      <c r="R281" s="60">
        <f t="shared" ca="1" si="62"/>
        <v>-0.31663981401890684</v>
      </c>
      <c r="S281" s="60">
        <f t="shared" ca="1" si="63"/>
        <v>8.558385480041597E-2</v>
      </c>
      <c r="T281" s="60">
        <f t="shared" ca="1" si="64"/>
        <v>-5.5555906840668245E-2</v>
      </c>
      <c r="U281" s="60">
        <f t="shared" ca="1" si="65"/>
        <v>-3.8618614336725532E-2</v>
      </c>
      <c r="V281" s="60" t="str">
        <f t="shared" ca="1" si="66"/>
        <v/>
      </c>
      <c r="W281" s="60">
        <f t="shared" ca="1" si="67"/>
        <v>-2.6331019906209674E-2</v>
      </c>
      <c r="X281" s="60">
        <f t="shared" ca="1" si="68"/>
        <v>-0.11123803290151391</v>
      </c>
      <c r="Y281" s="60">
        <f t="shared" ca="1" si="69"/>
        <v>7.2291038816921338E-2</v>
      </c>
      <c r="Z281" s="60" t="str">
        <f t="shared" ca="1" si="70"/>
        <v/>
      </c>
      <c r="AA281" s="60">
        <f t="shared" ca="1" si="71"/>
        <v>-5.1818954811675422E-2</v>
      </c>
      <c r="AB281" s="60" t="str">
        <f t="shared" ca="1" si="72"/>
        <v/>
      </c>
      <c r="AC281" s="60">
        <f t="shared" ca="1" si="73"/>
        <v>-4.593912640846709E-2</v>
      </c>
      <c r="AD281" s="60" t="str">
        <f t="shared" ca="1" si="74"/>
        <v/>
      </c>
      <c r="AE281" s="60">
        <f t="shared" ca="1" si="75"/>
        <v>-9.8112305405322897E-2</v>
      </c>
      <c r="AF281" s="60">
        <f t="shared" si="76"/>
        <v>-5.5474746654177176E-2</v>
      </c>
      <c r="AG281" s="61">
        <v>2.4799999999999999E-2</v>
      </c>
    </row>
    <row r="282" spans="1:33" ht="16" hidden="1" outlineLevel="1" x14ac:dyDescent="0.2">
      <c r="A282" s="74">
        <v>39479</v>
      </c>
      <c r="B282" s="62">
        <f ca="1">INDEX(OFFSET('Raw data BH'!$G$4,0,(COLUMN('Data BH'!B$4)-COLUMN('Data BH'!$B$4))*7,500,1),MATCH($A282,OFFSET('Raw data BH'!$B$4,0,(COLUMN('Data BH'!B$4)-COLUMN('Data BH'!$B$4))*7,500,1),0))</f>
        <v>3.839467</v>
      </c>
      <c r="C282" s="62">
        <f ca="1">INDEX(OFFSET('Raw data BH'!$G$4,0,(COLUMN('Data BH'!C$4)-COLUMN('Data BH'!$B$4))*7,500,1),MATCH($A282,OFFSET('Raw data BH'!$B$4,0,(COLUMN('Data BH'!C$4)-COLUMN('Data BH'!$B$4))*7,500,1),0))</f>
        <v>31.709972</v>
      </c>
      <c r="D282" s="62">
        <f ca="1">INDEX(OFFSET('Raw data BH'!$G$4,0,(COLUMN('Data BH'!D$4)-COLUMN('Data BH'!$B$4))*7,500,1),MATCH($A282,OFFSET('Raw data BH'!$B$4,0,(COLUMN('Data BH'!D$4)-COLUMN('Data BH'!$B$4))*7,500,1),0))</f>
        <v>33.809921000000003</v>
      </c>
      <c r="E282" s="62">
        <f ca="1">INDEX(OFFSET('Raw data BH'!$G$4,0,(COLUMN('Data BH'!E$4)-COLUMN('Data BH'!$B$4))*7,500,1),MATCH($A282,OFFSET('Raw data BH'!$B$4,0,(COLUMN('Data BH'!E$4)-COLUMN('Data BH'!$B$4))*7,500,1),0))</f>
        <v>19.200355999999999</v>
      </c>
      <c r="F282" s="62" t="e">
        <f ca="1">INDEX(OFFSET('Raw data BH'!$G$4,0,(COLUMN('Data BH'!F$4)-COLUMN('Data BH'!$B$4))*7,500,1),MATCH($A282,OFFSET('Raw data BH'!$B$4,0,(COLUMN('Data BH'!F$4)-COLUMN('Data BH'!$B$4))*7,500,1),0))</f>
        <v>#N/A</v>
      </c>
      <c r="G282" s="62">
        <f ca="1">INDEX(OFFSET('Raw data BH'!$G$4,0,(COLUMN('Data BH'!G$4)-COLUMN('Data BH'!$B$4))*7,500,1),MATCH($A282,OFFSET('Raw data BH'!$B$4,0,(COLUMN('Data BH'!G$4)-COLUMN('Data BH'!$B$4))*7,500,1),0))</f>
        <v>31.721664000000001</v>
      </c>
      <c r="H282" s="62">
        <f ca="1">INDEX(OFFSET('Raw data BH'!$G$4,0,(COLUMN('Data BH'!H$4)-COLUMN('Data BH'!$B$4))*7,500,1),MATCH($A282,OFFSET('Raw data BH'!$B$4,0,(COLUMN('Data BH'!H$4)-COLUMN('Data BH'!$B$4))*7,500,1),0))</f>
        <v>17.656535999999999</v>
      </c>
      <c r="I282" s="62">
        <f ca="1">INDEX(OFFSET('Raw data BH'!$G$4,0,(COLUMN('Data BH'!I$4)-COLUMN('Data BH'!$B$4))*7,500,1),MATCH($A282,OFFSET('Raw data BH'!$B$4,0,(COLUMN('Data BH'!I$4)-COLUMN('Data BH'!$B$4))*7,500,1),0))</f>
        <v>22.527830000000002</v>
      </c>
      <c r="J282" s="62" t="e">
        <f ca="1">INDEX(OFFSET('Raw data BH'!$G$4,0,(COLUMN('Data BH'!J$4)-COLUMN('Data BH'!$B$4))*7,500,1),MATCH($A282,OFFSET('Raw data BH'!$B$4,0,(COLUMN('Data BH'!J$4)-COLUMN('Data BH'!$B$4))*7,500,1),0))</f>
        <v>#N/A</v>
      </c>
      <c r="K282" s="62">
        <f ca="1">INDEX(OFFSET('Raw data BH'!$G$4,0,(COLUMN('Data BH'!K$4)-COLUMN('Data BH'!$B$4))*7,500,1),MATCH($A282,OFFSET('Raw data BH'!$B$4,0,(COLUMN('Data BH'!K$4)-COLUMN('Data BH'!$B$4))*7,500,1),0))</f>
        <v>24.815000999999999</v>
      </c>
      <c r="L282" s="62" t="e">
        <f ca="1">INDEX(OFFSET('Raw data BH'!$G$4,0,(COLUMN('Data BH'!L$4)-COLUMN('Data BH'!$B$4))*7,500,1),MATCH($A282,OFFSET('Raw data BH'!$B$4,0,(COLUMN('Data BH'!L$4)-COLUMN('Data BH'!$B$4))*7,500,1),0))</f>
        <v>#N/A</v>
      </c>
      <c r="M282" s="62">
        <f ca="1">INDEX(OFFSET('Raw data BH'!$G$4,0,(COLUMN('Data BH'!M$4)-COLUMN('Data BH'!$B$4))*7,500,1),MATCH($A282,OFFSET('Raw data BH'!$B$4,0,(COLUMN('Data BH'!M$4)-COLUMN('Data BH'!$B$4))*7,500,1),0))</f>
        <v>33.183632000000003</v>
      </c>
      <c r="N282" s="62" t="e">
        <f ca="1">INDEX(OFFSET('Raw data BH'!$G$4,0,(COLUMN('Data BH'!N$4)-COLUMN('Data BH'!$B$4))*7,500,1),MATCH($A282,OFFSET('Raw data BH'!$B$4,0,(COLUMN('Data BH'!N$4)-COLUMN('Data BH'!$B$4))*7,500,1),0))</f>
        <v>#N/A</v>
      </c>
      <c r="O282" s="62">
        <f ca="1">INDEX(OFFSET('Raw data BH'!$G$4,0,(COLUMN('Data BH'!O$4)-COLUMN('Data BH'!$B$4))*7,500,1),MATCH($A282,OFFSET('Raw data BH'!$B$4,0,(COLUMN('Data BH'!O$4)-COLUMN('Data BH'!$B$4))*7,500,1),0))</f>
        <v>29.550459</v>
      </c>
      <c r="P282" s="62">
        <v>101.982895</v>
      </c>
      <c r="R282" s="60">
        <f t="shared" ca="1" si="62"/>
        <v>-7.6388688424581352E-2</v>
      </c>
      <c r="S282" s="60">
        <f t="shared" ca="1" si="63"/>
        <v>-9.9887075610290421E-2</v>
      </c>
      <c r="T282" s="60">
        <f t="shared" ca="1" si="64"/>
        <v>-0.13602960698786815</v>
      </c>
      <c r="U282" s="60">
        <f t="shared" ca="1" si="65"/>
        <v>-9.1523724064785927E-3</v>
      </c>
      <c r="V282" s="60" t="str">
        <f t="shared" ca="1" si="66"/>
        <v/>
      </c>
      <c r="W282" s="60">
        <f t="shared" ca="1" si="67"/>
        <v>9.263513339662155E-2</v>
      </c>
      <c r="X282" s="60">
        <f t="shared" ca="1" si="68"/>
        <v>-5.5270104235494277E-2</v>
      </c>
      <c r="Y282" s="60">
        <f t="shared" ca="1" si="69"/>
        <v>-4.6740129615208015E-2</v>
      </c>
      <c r="Z282" s="60" t="str">
        <f t="shared" ca="1" si="70"/>
        <v/>
      </c>
      <c r="AA282" s="60">
        <f t="shared" ca="1" si="71"/>
        <v>-7.1121055586749082E-2</v>
      </c>
      <c r="AB282" s="60" t="str">
        <f t="shared" ca="1" si="72"/>
        <v/>
      </c>
      <c r="AC282" s="60">
        <f t="shared" ca="1" si="73"/>
        <v>-5.1882060980511069E-2</v>
      </c>
      <c r="AD282" s="60" t="str">
        <f t="shared" ca="1" si="74"/>
        <v/>
      </c>
      <c r="AE282" s="60">
        <f t="shared" ca="1" si="75"/>
        <v>2.5943467955856558E-2</v>
      </c>
      <c r="AF282" s="60">
        <f t="shared" si="76"/>
        <v>-2.5842346869639266E-2</v>
      </c>
      <c r="AG282" s="61">
        <v>1.9699999999999999E-2</v>
      </c>
    </row>
    <row r="283" spans="1:33" ht="16" hidden="1" outlineLevel="1" x14ac:dyDescent="0.2">
      <c r="A283" s="74">
        <v>39508</v>
      </c>
      <c r="B283" s="62">
        <f ca="1">INDEX(OFFSET('Raw data BH'!$G$4,0,(COLUMN('Data BH'!B$4)-COLUMN('Data BH'!$B$4))*7,500,1),MATCH($A283,OFFSET('Raw data BH'!$B$4,0,(COLUMN('Data BH'!B$4)-COLUMN('Data BH'!$B$4))*7,500,1),0))</f>
        <v>4.4070020000000003</v>
      </c>
      <c r="C283" s="62">
        <f ca="1">INDEX(OFFSET('Raw data BH'!$G$4,0,(COLUMN('Data BH'!C$4)-COLUMN('Data BH'!$B$4))*7,500,1),MATCH($A283,OFFSET('Raw data BH'!$B$4,0,(COLUMN('Data BH'!C$4)-COLUMN('Data BH'!$B$4))*7,500,1),0))</f>
        <v>30.249763000000002</v>
      </c>
      <c r="D283" s="62">
        <f ca="1">INDEX(OFFSET('Raw data BH'!$G$4,0,(COLUMN('Data BH'!D$4)-COLUMN('Data BH'!$B$4))*7,500,1),MATCH($A283,OFFSET('Raw data BH'!$B$4,0,(COLUMN('Data BH'!D$4)-COLUMN('Data BH'!$B$4))*7,500,1),0))</f>
        <v>34.944915999999999</v>
      </c>
      <c r="E283" s="62">
        <f ca="1">INDEX(OFFSET('Raw data BH'!$G$4,0,(COLUMN('Data BH'!E$4)-COLUMN('Data BH'!$B$4))*7,500,1),MATCH($A283,OFFSET('Raw data BH'!$B$4,0,(COLUMN('Data BH'!E$4)-COLUMN('Data BH'!$B$4))*7,500,1),0))</f>
        <v>19.991882</v>
      </c>
      <c r="F283" s="62" t="e">
        <f ca="1">INDEX(OFFSET('Raw data BH'!$G$4,0,(COLUMN('Data BH'!F$4)-COLUMN('Data BH'!$B$4))*7,500,1),MATCH($A283,OFFSET('Raw data BH'!$B$4,0,(COLUMN('Data BH'!F$4)-COLUMN('Data BH'!$B$4))*7,500,1),0))</f>
        <v>#N/A</v>
      </c>
      <c r="G283" s="62">
        <f ca="1">INDEX(OFFSET('Raw data BH'!$G$4,0,(COLUMN('Data BH'!G$4)-COLUMN('Data BH'!$B$4))*7,500,1),MATCH($A283,OFFSET('Raw data BH'!$B$4,0,(COLUMN('Data BH'!G$4)-COLUMN('Data BH'!$B$4))*7,500,1),0))</f>
        <v>29.166376</v>
      </c>
      <c r="H283" s="62">
        <f ca="1">INDEX(OFFSET('Raw data BH'!$G$4,0,(COLUMN('Data BH'!H$4)-COLUMN('Data BH'!$B$4))*7,500,1),MATCH($A283,OFFSET('Raw data BH'!$B$4,0,(COLUMN('Data BH'!H$4)-COLUMN('Data BH'!$B$4))*7,500,1),0))</f>
        <v>17.719736000000001</v>
      </c>
      <c r="I283" s="62">
        <f ca="1">INDEX(OFFSET('Raw data BH'!$G$4,0,(COLUMN('Data BH'!I$4)-COLUMN('Data BH'!$B$4))*7,500,1),MATCH($A283,OFFSET('Raw data BH'!$B$4,0,(COLUMN('Data BH'!I$4)-COLUMN('Data BH'!$B$4))*7,500,1),0))</f>
        <v>22.767040000000001</v>
      </c>
      <c r="J283" s="62" t="e">
        <f ca="1">INDEX(OFFSET('Raw data BH'!$G$4,0,(COLUMN('Data BH'!J$4)-COLUMN('Data BH'!$B$4))*7,500,1),MATCH($A283,OFFSET('Raw data BH'!$B$4,0,(COLUMN('Data BH'!J$4)-COLUMN('Data BH'!$B$4))*7,500,1),0))</f>
        <v>#N/A</v>
      </c>
      <c r="K283" s="62">
        <f ca="1">INDEX(OFFSET('Raw data BH'!$G$4,0,(COLUMN('Data BH'!K$4)-COLUMN('Data BH'!$B$4))*7,500,1),MATCH($A283,OFFSET('Raw data BH'!$B$4,0,(COLUMN('Data BH'!K$4)-COLUMN('Data BH'!$B$4))*7,500,1),0))</f>
        <v>23.879999000000002</v>
      </c>
      <c r="L283" s="62" t="e">
        <f ca="1">INDEX(OFFSET('Raw data BH'!$G$4,0,(COLUMN('Data BH'!L$4)-COLUMN('Data BH'!$B$4))*7,500,1),MATCH($A283,OFFSET('Raw data BH'!$B$4,0,(COLUMN('Data BH'!L$4)-COLUMN('Data BH'!$B$4))*7,500,1),0))</f>
        <v>#N/A</v>
      </c>
      <c r="M283" s="62">
        <f ca="1">INDEX(OFFSET('Raw data BH'!$G$4,0,(COLUMN('Data BH'!M$4)-COLUMN('Data BH'!$B$4))*7,500,1),MATCH($A283,OFFSET('Raw data BH'!$B$4,0,(COLUMN('Data BH'!M$4)-COLUMN('Data BH'!$B$4))*7,500,1),0))</f>
        <v>31.564910999999999</v>
      </c>
      <c r="N283" s="62" t="e">
        <f ca="1">INDEX(OFFSET('Raw data BH'!$G$4,0,(COLUMN('Data BH'!N$4)-COLUMN('Data BH'!$B$4))*7,500,1),MATCH($A283,OFFSET('Raw data BH'!$B$4,0,(COLUMN('Data BH'!N$4)-COLUMN('Data BH'!$B$4))*7,500,1),0))</f>
        <v>#N/A</v>
      </c>
      <c r="O283" s="62">
        <f ca="1">INDEX(OFFSET('Raw data BH'!$G$4,0,(COLUMN('Data BH'!O$4)-COLUMN('Data BH'!$B$4))*7,500,1),MATCH($A283,OFFSET('Raw data BH'!$B$4,0,(COLUMN('Data BH'!O$4)-COLUMN('Data BH'!$B$4))*7,500,1),0))</f>
        <v>28.225784000000001</v>
      </c>
      <c r="P283" s="62">
        <v>100.572998</v>
      </c>
      <c r="R283" s="60">
        <f t="shared" ca="1" si="62"/>
        <v>0.14781609009792263</v>
      </c>
      <c r="S283" s="60">
        <f t="shared" ca="1" si="63"/>
        <v>-4.6048889604822119E-2</v>
      </c>
      <c r="T283" s="60">
        <f t="shared" ca="1" si="64"/>
        <v>3.3569880272716235E-2</v>
      </c>
      <c r="U283" s="60">
        <f t="shared" ca="1" si="65"/>
        <v>4.1224548128170113E-2</v>
      </c>
      <c r="V283" s="60" t="str">
        <f t="shared" ca="1" si="66"/>
        <v/>
      </c>
      <c r="W283" s="60">
        <f t="shared" ca="1" si="67"/>
        <v>-8.0553403503675014E-2</v>
      </c>
      <c r="X283" s="60">
        <f t="shared" ca="1" si="68"/>
        <v>3.5794110464251183E-3</v>
      </c>
      <c r="Y283" s="60">
        <f t="shared" ca="1" si="69"/>
        <v>1.0618421747678353E-2</v>
      </c>
      <c r="Z283" s="60" t="str">
        <f t="shared" ca="1" si="70"/>
        <v/>
      </c>
      <c r="AA283" s="60">
        <f t="shared" ca="1" si="71"/>
        <v>-3.7678902370384626E-2</v>
      </c>
      <c r="AB283" s="60" t="str">
        <f t="shared" ca="1" si="72"/>
        <v/>
      </c>
      <c r="AC283" s="60">
        <f t="shared" ca="1" si="73"/>
        <v>-4.8780706102333982E-2</v>
      </c>
      <c r="AD283" s="60" t="str">
        <f t="shared" ca="1" si="74"/>
        <v/>
      </c>
      <c r="AE283" s="60">
        <f t="shared" ca="1" si="75"/>
        <v>-4.4827560884925677E-2</v>
      </c>
      <c r="AF283" s="60">
        <f t="shared" si="76"/>
        <v>-1.3824837978957172E-2</v>
      </c>
      <c r="AG283" s="61">
        <v>1.6200000000000003E-2</v>
      </c>
    </row>
    <row r="284" spans="1:33" ht="16" hidden="1" outlineLevel="1" x14ac:dyDescent="0.2">
      <c r="A284" s="74">
        <v>39539</v>
      </c>
      <c r="B284" s="62">
        <f ca="1">INDEX(OFFSET('Raw data BH'!$G$4,0,(COLUMN('Data BH'!B$4)-COLUMN('Data BH'!$B$4))*7,500,1),MATCH($A284,OFFSET('Raw data BH'!$B$4,0,(COLUMN('Data BH'!B$4)-COLUMN('Data BH'!$B$4))*7,500,1),0))</f>
        <v>5.3421469999999998</v>
      </c>
      <c r="C284" s="62">
        <f ca="1">INDEX(OFFSET('Raw data BH'!$G$4,0,(COLUMN('Data BH'!C$4)-COLUMN('Data BH'!$B$4))*7,500,1),MATCH($A284,OFFSET('Raw data BH'!$B$4,0,(COLUMN('Data BH'!C$4)-COLUMN('Data BH'!$B$4))*7,500,1),0))</f>
        <v>30.457166999999998</v>
      </c>
      <c r="D284" s="62">
        <f ca="1">INDEX(OFFSET('Raw data BH'!$G$4,0,(COLUMN('Data BH'!D$4)-COLUMN('Data BH'!$B$4))*7,500,1),MATCH($A284,OFFSET('Raw data BH'!$B$4,0,(COLUMN('Data BH'!D$4)-COLUMN('Data BH'!$B$4))*7,500,1),0))</f>
        <v>38.381858999999999</v>
      </c>
      <c r="E284" s="62">
        <f ca="1">INDEX(OFFSET('Raw data BH'!$G$4,0,(COLUMN('Data BH'!E$4)-COLUMN('Data BH'!$B$4))*7,500,1),MATCH($A284,OFFSET('Raw data BH'!$B$4,0,(COLUMN('Data BH'!E$4)-COLUMN('Data BH'!$B$4))*7,500,1),0))</f>
        <v>19.459358000000002</v>
      </c>
      <c r="F284" s="62" t="e">
        <f ca="1">INDEX(OFFSET('Raw data BH'!$G$4,0,(COLUMN('Data BH'!F$4)-COLUMN('Data BH'!$B$4))*7,500,1),MATCH($A284,OFFSET('Raw data BH'!$B$4,0,(COLUMN('Data BH'!F$4)-COLUMN('Data BH'!$B$4))*7,500,1),0))</f>
        <v>#N/A</v>
      </c>
      <c r="G284" s="62">
        <f ca="1">INDEX(OFFSET('Raw data BH'!$G$4,0,(COLUMN('Data BH'!G$4)-COLUMN('Data BH'!$B$4))*7,500,1),MATCH($A284,OFFSET('Raw data BH'!$B$4,0,(COLUMN('Data BH'!G$4)-COLUMN('Data BH'!$B$4))*7,500,1),0))</f>
        <v>30.950019999999999</v>
      </c>
      <c r="H284" s="62">
        <f ca="1">INDEX(OFFSET('Raw data BH'!$G$4,0,(COLUMN('Data BH'!H$4)-COLUMN('Data BH'!$B$4))*7,500,1),MATCH($A284,OFFSET('Raw data BH'!$B$4,0,(COLUMN('Data BH'!H$4)-COLUMN('Data BH'!$B$4))*7,500,1),0))</f>
        <v>18.793614999999999</v>
      </c>
      <c r="I284" s="62">
        <f ca="1">INDEX(OFFSET('Raw data BH'!$G$4,0,(COLUMN('Data BH'!I$4)-COLUMN('Data BH'!$B$4))*7,500,1),MATCH($A284,OFFSET('Raw data BH'!$B$4,0,(COLUMN('Data BH'!I$4)-COLUMN('Data BH'!$B$4))*7,500,1),0))</f>
        <v>24.146193</v>
      </c>
      <c r="J284" s="62" t="e">
        <f ca="1">INDEX(OFFSET('Raw data BH'!$G$4,0,(COLUMN('Data BH'!J$4)-COLUMN('Data BH'!$B$4))*7,500,1),MATCH($A284,OFFSET('Raw data BH'!$B$4,0,(COLUMN('Data BH'!J$4)-COLUMN('Data BH'!$B$4))*7,500,1),0))</f>
        <v>#N/A</v>
      </c>
      <c r="K284" s="62">
        <f ca="1">INDEX(OFFSET('Raw data BH'!$G$4,0,(COLUMN('Data BH'!K$4)-COLUMN('Data BH'!$B$4))*7,500,1),MATCH($A284,OFFSET('Raw data BH'!$B$4,0,(COLUMN('Data BH'!K$4)-COLUMN('Data BH'!$B$4))*7,500,1),0))</f>
        <v>26.204999999999998</v>
      </c>
      <c r="L284" s="62" t="e">
        <f ca="1">INDEX(OFFSET('Raw data BH'!$G$4,0,(COLUMN('Data BH'!L$4)-COLUMN('Data BH'!$B$4))*7,500,1),MATCH($A284,OFFSET('Raw data BH'!$B$4,0,(COLUMN('Data BH'!L$4)-COLUMN('Data BH'!$B$4))*7,500,1),0))</f>
        <v>#N/A</v>
      </c>
      <c r="M284" s="62">
        <f ca="1">INDEX(OFFSET('Raw data BH'!$G$4,0,(COLUMN('Data BH'!M$4)-COLUMN('Data BH'!$B$4))*7,500,1),MATCH($A284,OFFSET('Raw data BH'!$B$4,0,(COLUMN('Data BH'!M$4)-COLUMN('Data BH'!$B$4))*7,500,1),0))</f>
        <v>32.926453000000002</v>
      </c>
      <c r="N284" s="62" t="e">
        <f ca="1">INDEX(OFFSET('Raw data BH'!$G$4,0,(COLUMN('Data BH'!N$4)-COLUMN('Data BH'!$B$4))*7,500,1),MATCH($A284,OFFSET('Raw data BH'!$B$4,0,(COLUMN('Data BH'!N$4)-COLUMN('Data BH'!$B$4))*7,500,1),0))</f>
        <v>#N/A</v>
      </c>
      <c r="O284" s="62">
        <f ca="1">INDEX(OFFSET('Raw data BH'!$G$4,0,(COLUMN('Data BH'!O$4)-COLUMN('Data BH'!$B$4))*7,500,1),MATCH($A284,OFFSET('Raw data BH'!$B$4,0,(COLUMN('Data BH'!O$4)-COLUMN('Data BH'!$B$4))*7,500,1),0))</f>
        <v>30.611895000000001</v>
      </c>
      <c r="P284" s="62">
        <v>105.88819100000001</v>
      </c>
      <c r="R284" s="60">
        <f t="shared" ca="1" si="62"/>
        <v>0.21219527470148636</v>
      </c>
      <c r="S284" s="60">
        <f t="shared" ca="1" si="63"/>
        <v>6.8563842963000887E-3</v>
      </c>
      <c r="T284" s="60">
        <f t="shared" ca="1" si="64"/>
        <v>9.8353162445718789E-2</v>
      </c>
      <c r="U284" s="60">
        <f t="shared" ca="1" si="65"/>
        <v>-2.6637011963155821E-2</v>
      </c>
      <c r="V284" s="60" t="str">
        <f t="shared" ca="1" si="66"/>
        <v/>
      </c>
      <c r="W284" s="60">
        <f t="shared" ca="1" si="67"/>
        <v>6.1154118015896097E-2</v>
      </c>
      <c r="X284" s="60">
        <f t="shared" ca="1" si="68"/>
        <v>6.0603555267414677E-2</v>
      </c>
      <c r="Y284" s="60">
        <f t="shared" ca="1" si="69"/>
        <v>6.0576737248232426E-2</v>
      </c>
      <c r="Z284" s="60" t="str">
        <f t="shared" ca="1" si="70"/>
        <v/>
      </c>
      <c r="AA284" s="60">
        <f t="shared" ca="1" si="71"/>
        <v>9.7361854998402553E-2</v>
      </c>
      <c r="AB284" s="60" t="str">
        <f t="shared" ca="1" si="72"/>
        <v/>
      </c>
      <c r="AC284" s="60">
        <f t="shared" ca="1" si="73"/>
        <v>4.3134669380186175E-2</v>
      </c>
      <c r="AD284" s="60" t="str">
        <f t="shared" ca="1" si="74"/>
        <v/>
      </c>
      <c r="AE284" s="60">
        <f t="shared" ca="1" si="75"/>
        <v>8.4536571242804115E-2</v>
      </c>
      <c r="AF284" s="60">
        <f t="shared" si="76"/>
        <v>5.2849105681427533E-2</v>
      </c>
      <c r="AG284" s="61">
        <v>2.0499999999999997E-2</v>
      </c>
    </row>
    <row r="285" spans="1:33" ht="16" hidden="1" outlineLevel="1" x14ac:dyDescent="0.2">
      <c r="A285" s="74">
        <v>39569</v>
      </c>
      <c r="B285" s="62">
        <f ca="1">INDEX(OFFSET('Raw data BH'!$G$4,0,(COLUMN('Data BH'!B$4)-COLUMN('Data BH'!$B$4))*7,500,1),MATCH($A285,OFFSET('Raw data BH'!$B$4,0,(COLUMN('Data BH'!B$4)-COLUMN('Data BH'!$B$4))*7,500,1),0))</f>
        <v>5.7966670000000002</v>
      </c>
      <c r="C285" s="62">
        <f ca="1">INDEX(OFFSET('Raw data BH'!$G$4,0,(COLUMN('Data BH'!C$4)-COLUMN('Data BH'!$B$4))*7,500,1),MATCH($A285,OFFSET('Raw data BH'!$B$4,0,(COLUMN('Data BH'!C$4)-COLUMN('Data BH'!$B$4))*7,500,1),0))</f>
        <v>27.593178000000002</v>
      </c>
      <c r="D285" s="62">
        <f ca="1">INDEX(OFFSET('Raw data BH'!$G$4,0,(COLUMN('Data BH'!D$4)-COLUMN('Data BH'!$B$4))*7,500,1),MATCH($A285,OFFSET('Raw data BH'!$B$4,0,(COLUMN('Data BH'!D$4)-COLUMN('Data BH'!$B$4))*7,500,1),0))</f>
        <v>37.191108999999997</v>
      </c>
      <c r="E285" s="62">
        <f ca="1">INDEX(OFFSET('Raw data BH'!$G$4,0,(COLUMN('Data BH'!E$4)-COLUMN('Data BH'!$B$4))*7,500,1),MATCH($A285,OFFSET('Raw data BH'!$B$4,0,(COLUMN('Data BH'!E$4)-COLUMN('Data BH'!$B$4))*7,500,1),0))</f>
        <v>18.927166</v>
      </c>
      <c r="F285" s="62" t="e">
        <f ca="1">INDEX(OFFSET('Raw data BH'!$G$4,0,(COLUMN('Data BH'!F$4)-COLUMN('Data BH'!$B$4))*7,500,1),MATCH($A285,OFFSET('Raw data BH'!$B$4,0,(COLUMN('Data BH'!F$4)-COLUMN('Data BH'!$B$4))*7,500,1),0))</f>
        <v>#N/A</v>
      </c>
      <c r="G285" s="62">
        <f ca="1">INDEX(OFFSET('Raw data BH'!$G$4,0,(COLUMN('Data BH'!G$4)-COLUMN('Data BH'!$B$4))*7,500,1),MATCH($A285,OFFSET('Raw data BH'!$B$4,0,(COLUMN('Data BH'!G$4)-COLUMN('Data BH'!$B$4))*7,500,1),0))</f>
        <v>31.050501000000001</v>
      </c>
      <c r="H285" s="62">
        <f ca="1">INDEX(OFFSET('Raw data BH'!$G$4,0,(COLUMN('Data BH'!H$4)-COLUMN('Data BH'!$B$4))*7,500,1),MATCH($A285,OFFSET('Raw data BH'!$B$4,0,(COLUMN('Data BH'!H$4)-COLUMN('Data BH'!$B$4))*7,500,1),0))</f>
        <v>19.007254</v>
      </c>
      <c r="I285" s="62">
        <f ca="1">INDEX(OFFSET('Raw data BH'!$G$4,0,(COLUMN('Data BH'!I$4)-COLUMN('Data BH'!$B$4))*7,500,1),MATCH($A285,OFFSET('Raw data BH'!$B$4,0,(COLUMN('Data BH'!I$4)-COLUMN('Data BH'!$B$4))*7,500,1),0))</f>
        <v>23.647451</v>
      </c>
      <c r="J285" s="62" t="e">
        <f ca="1">INDEX(OFFSET('Raw data BH'!$G$4,0,(COLUMN('Data BH'!J$4)-COLUMN('Data BH'!$B$4))*7,500,1),MATCH($A285,OFFSET('Raw data BH'!$B$4,0,(COLUMN('Data BH'!J$4)-COLUMN('Data BH'!$B$4))*7,500,1),0))</f>
        <v>#N/A</v>
      </c>
      <c r="K285" s="62">
        <f ca="1">INDEX(OFFSET('Raw data BH'!$G$4,0,(COLUMN('Data BH'!K$4)-COLUMN('Data BH'!$B$4))*7,500,1),MATCH($A285,OFFSET('Raw data BH'!$B$4,0,(COLUMN('Data BH'!K$4)-COLUMN('Data BH'!$B$4))*7,500,1),0))</f>
        <v>25.940000999999999</v>
      </c>
      <c r="L285" s="62" t="e">
        <f ca="1">INDEX(OFFSET('Raw data BH'!$G$4,0,(COLUMN('Data BH'!L$4)-COLUMN('Data BH'!$B$4))*7,500,1),MATCH($A285,OFFSET('Raw data BH'!$B$4,0,(COLUMN('Data BH'!L$4)-COLUMN('Data BH'!$B$4))*7,500,1),0))</f>
        <v>#N/A</v>
      </c>
      <c r="M285" s="62">
        <f ca="1">INDEX(OFFSET('Raw data BH'!$G$4,0,(COLUMN('Data BH'!M$4)-COLUMN('Data BH'!$B$4))*7,500,1),MATCH($A285,OFFSET('Raw data BH'!$B$4,0,(COLUMN('Data BH'!M$4)-COLUMN('Data BH'!$B$4))*7,500,1),0))</f>
        <v>33.874741</v>
      </c>
      <c r="N285" s="62" t="e">
        <f ca="1">INDEX(OFFSET('Raw data BH'!$G$4,0,(COLUMN('Data BH'!N$4)-COLUMN('Data BH'!$B$4))*7,500,1),MATCH($A285,OFFSET('Raw data BH'!$B$4,0,(COLUMN('Data BH'!N$4)-COLUMN('Data BH'!$B$4))*7,500,1),0))</f>
        <v>#N/A</v>
      </c>
      <c r="O285" s="62">
        <f ca="1">INDEX(OFFSET('Raw data BH'!$G$4,0,(COLUMN('Data BH'!O$4)-COLUMN('Data BH'!$B$4))*7,500,1),MATCH($A285,OFFSET('Raw data BH'!$B$4,0,(COLUMN('Data BH'!O$4)-COLUMN('Data BH'!$B$4))*7,500,1),0))</f>
        <v>34.000011000000001</v>
      </c>
      <c r="P285" s="62">
        <v>107.488823</v>
      </c>
      <c r="R285" s="60">
        <f t="shared" ca="1" si="62"/>
        <v>8.5081896847840399E-2</v>
      </c>
      <c r="S285" s="60">
        <f t="shared" ca="1" si="63"/>
        <v>-9.4033335405095175E-2</v>
      </c>
      <c r="T285" s="60">
        <f t="shared" ca="1" si="64"/>
        <v>-3.1023770891347446E-2</v>
      </c>
      <c r="U285" s="60">
        <f t="shared" ca="1" si="65"/>
        <v>-2.7348898149671896E-2</v>
      </c>
      <c r="V285" s="60" t="str">
        <f t="shared" ca="1" si="66"/>
        <v/>
      </c>
      <c r="W285" s="60">
        <f t="shared" ca="1" si="67"/>
        <v>3.2465568681376844E-3</v>
      </c>
      <c r="X285" s="60">
        <f t="shared" ca="1" si="68"/>
        <v>1.1367637359816163E-2</v>
      </c>
      <c r="Y285" s="60">
        <f t="shared" ca="1" si="69"/>
        <v>-2.0655098714733255E-2</v>
      </c>
      <c r="Z285" s="60" t="str">
        <f t="shared" ca="1" si="70"/>
        <v/>
      </c>
      <c r="AA285" s="60">
        <f t="shared" ca="1" si="71"/>
        <v>-1.0112535775615328E-2</v>
      </c>
      <c r="AB285" s="60" t="str">
        <f t="shared" ca="1" si="72"/>
        <v/>
      </c>
      <c r="AC285" s="60">
        <f t="shared" ca="1" si="73"/>
        <v>2.8800186889246682E-2</v>
      </c>
      <c r="AD285" s="60" t="str">
        <f t="shared" ca="1" si="74"/>
        <v/>
      </c>
      <c r="AE285" s="60">
        <f t="shared" ca="1" si="75"/>
        <v>0.11067972106921187</v>
      </c>
      <c r="AF285" s="60">
        <f t="shared" si="76"/>
        <v>1.5116246532155708E-2</v>
      </c>
      <c r="AG285" s="61">
        <v>2.4500000000000001E-2</v>
      </c>
    </row>
    <row r="286" spans="1:33" ht="16" hidden="1" outlineLevel="1" x14ac:dyDescent="0.2">
      <c r="A286" s="74">
        <v>39600</v>
      </c>
      <c r="B286" s="62">
        <f ca="1">INDEX(OFFSET('Raw data BH'!$G$4,0,(COLUMN('Data BH'!B$4)-COLUMN('Data BH'!$B$4))*7,500,1),MATCH($A286,OFFSET('Raw data BH'!$B$4,0,(COLUMN('Data BH'!B$4)-COLUMN('Data BH'!$B$4))*7,500,1),0))</f>
        <v>5.14222</v>
      </c>
      <c r="C286" s="62">
        <f ca="1">INDEX(OFFSET('Raw data BH'!$G$4,0,(COLUMN('Data BH'!C$4)-COLUMN('Data BH'!$B$4))*7,500,1),MATCH($A286,OFFSET('Raw data BH'!$B$4,0,(COLUMN('Data BH'!C$4)-COLUMN('Data BH'!$B$4))*7,500,1),0))</f>
        <v>19.366344000000002</v>
      </c>
      <c r="D286" s="62">
        <f ca="1">INDEX(OFFSET('Raw data BH'!$G$4,0,(COLUMN('Data BH'!D$4)-COLUMN('Data BH'!$B$4))*7,500,1),MATCH($A286,OFFSET('Raw data BH'!$B$4,0,(COLUMN('Data BH'!D$4)-COLUMN('Data BH'!$B$4))*7,500,1),0))</f>
        <v>30.226299000000001</v>
      </c>
      <c r="E286" s="62">
        <f ca="1">INDEX(OFFSET('Raw data BH'!$G$4,0,(COLUMN('Data BH'!E$4)-COLUMN('Data BH'!$B$4))*7,500,1),MATCH($A286,OFFSET('Raw data BH'!$B$4,0,(COLUMN('Data BH'!E$4)-COLUMN('Data BH'!$B$4))*7,500,1),0))</f>
        <v>17.181875000000002</v>
      </c>
      <c r="F286" s="62" t="e">
        <f ca="1">INDEX(OFFSET('Raw data BH'!$G$4,0,(COLUMN('Data BH'!F$4)-COLUMN('Data BH'!$B$4))*7,500,1),MATCH($A286,OFFSET('Raw data BH'!$B$4,0,(COLUMN('Data BH'!F$4)-COLUMN('Data BH'!$B$4))*7,500,1),0))</f>
        <v>#N/A</v>
      </c>
      <c r="G286" s="62">
        <f ca="1">INDEX(OFFSET('Raw data BH'!$G$4,0,(COLUMN('Data BH'!G$4)-COLUMN('Data BH'!$B$4))*7,500,1),MATCH($A286,OFFSET('Raw data BH'!$B$4,0,(COLUMN('Data BH'!G$4)-COLUMN('Data BH'!$B$4))*7,500,1),0))</f>
        <v>28.904613000000001</v>
      </c>
      <c r="H286" s="62">
        <f ca="1">INDEX(OFFSET('Raw data BH'!$G$4,0,(COLUMN('Data BH'!H$4)-COLUMN('Data BH'!$B$4))*7,500,1),MATCH($A286,OFFSET('Raw data BH'!$B$4,0,(COLUMN('Data BH'!H$4)-COLUMN('Data BH'!$B$4))*7,500,1),0))</f>
        <v>17.490432999999999</v>
      </c>
      <c r="I286" s="62">
        <f ca="1">INDEX(OFFSET('Raw data BH'!$G$4,0,(COLUMN('Data BH'!I$4)-COLUMN('Data BH'!$B$4))*7,500,1),MATCH($A286,OFFSET('Raw data BH'!$B$4,0,(COLUMN('Data BH'!I$4)-COLUMN('Data BH'!$B$4))*7,500,1),0))</f>
        <v>19.871271</v>
      </c>
      <c r="J286" s="62" t="e">
        <f ca="1">INDEX(OFFSET('Raw data BH'!$G$4,0,(COLUMN('Data BH'!J$4)-COLUMN('Data BH'!$B$4))*7,500,1),MATCH($A286,OFFSET('Raw data BH'!$B$4,0,(COLUMN('Data BH'!J$4)-COLUMN('Data BH'!$B$4))*7,500,1),0))</f>
        <v>#N/A</v>
      </c>
      <c r="K286" s="62">
        <f ca="1">INDEX(OFFSET('Raw data BH'!$G$4,0,(COLUMN('Data BH'!K$4)-COLUMN('Data BH'!$B$4))*7,500,1),MATCH($A286,OFFSET('Raw data BH'!$B$4,0,(COLUMN('Data BH'!K$4)-COLUMN('Data BH'!$B$4))*7,500,1),0))</f>
        <v>26.565000999999999</v>
      </c>
      <c r="L286" s="62" t="e">
        <f ca="1">INDEX(OFFSET('Raw data BH'!$G$4,0,(COLUMN('Data BH'!L$4)-COLUMN('Data BH'!$B$4))*7,500,1),MATCH($A286,OFFSET('Raw data BH'!$B$4,0,(COLUMN('Data BH'!L$4)-COLUMN('Data BH'!$B$4))*7,500,1),0))</f>
        <v>#N/A</v>
      </c>
      <c r="M286" s="62">
        <f ca="1">INDEX(OFFSET('Raw data BH'!$G$4,0,(COLUMN('Data BH'!M$4)-COLUMN('Data BH'!$B$4))*7,500,1),MATCH($A286,OFFSET('Raw data BH'!$B$4,0,(COLUMN('Data BH'!M$4)-COLUMN('Data BH'!$B$4))*7,500,1),0))</f>
        <v>28.777930999999999</v>
      </c>
      <c r="N286" s="62" t="e">
        <f ca="1">INDEX(OFFSET('Raw data BH'!$G$4,0,(COLUMN('Data BH'!N$4)-COLUMN('Data BH'!$B$4))*7,500,1),MATCH($A286,OFFSET('Raw data BH'!$B$4,0,(COLUMN('Data BH'!N$4)-COLUMN('Data BH'!$B$4))*7,500,1),0))</f>
        <v>#N/A</v>
      </c>
      <c r="O286" s="62">
        <f ca="1">INDEX(OFFSET('Raw data BH'!$G$4,0,(COLUMN('Data BH'!O$4)-COLUMN('Data BH'!$B$4))*7,500,1),MATCH($A286,OFFSET('Raw data BH'!$B$4,0,(COLUMN('Data BH'!O$4)-COLUMN('Data BH'!$B$4))*7,500,1),0))</f>
        <v>32.097907999999997</v>
      </c>
      <c r="P286" s="62">
        <v>98.015120999999994</v>
      </c>
      <c r="R286" s="60">
        <f t="shared" ca="1" si="62"/>
        <v>-0.11290056855085862</v>
      </c>
      <c r="S286" s="60">
        <f t="shared" ca="1" si="63"/>
        <v>-0.29814738990920142</v>
      </c>
      <c r="T286" s="60">
        <f t="shared" ca="1" si="64"/>
        <v>-0.18727083400497679</v>
      </c>
      <c r="U286" s="60">
        <f t="shared" ca="1" si="65"/>
        <v>-9.2210899402477842E-2</v>
      </c>
      <c r="V286" s="60" t="str">
        <f t="shared" ca="1" si="66"/>
        <v/>
      </c>
      <c r="W286" s="60">
        <f t="shared" ca="1" si="67"/>
        <v>-6.9109609535768834E-2</v>
      </c>
      <c r="X286" s="60">
        <f t="shared" ca="1" si="68"/>
        <v>-7.9802216564265449E-2</v>
      </c>
      <c r="Y286" s="60">
        <f t="shared" ca="1" si="69"/>
        <v>-0.15968655564610323</v>
      </c>
      <c r="Z286" s="60" t="str">
        <f t="shared" ca="1" si="70"/>
        <v/>
      </c>
      <c r="AA286" s="60">
        <f t="shared" ca="1" si="71"/>
        <v>2.4094062293983809E-2</v>
      </c>
      <c r="AB286" s="60" t="str">
        <f t="shared" ca="1" si="72"/>
        <v/>
      </c>
      <c r="AC286" s="60">
        <f t="shared" ca="1" si="73"/>
        <v>-0.15046048617759178</v>
      </c>
      <c r="AD286" s="60" t="str">
        <f t="shared" ca="1" si="74"/>
        <v/>
      </c>
      <c r="AE286" s="60">
        <f t="shared" ca="1" si="75"/>
        <v>-5.5944187782762889E-2</v>
      </c>
      <c r="AF286" s="60">
        <f t="shared" si="76"/>
        <v>-8.8136624214407933E-2</v>
      </c>
      <c r="AG286" s="61">
        <v>2.7699999999999999E-2</v>
      </c>
    </row>
    <row r="287" spans="1:33" ht="16" hidden="1" outlineLevel="1" x14ac:dyDescent="0.2">
      <c r="A287" s="74">
        <v>39630</v>
      </c>
      <c r="B287" s="62">
        <f ca="1">INDEX(OFFSET('Raw data BH'!$G$4,0,(COLUMN('Data BH'!B$4)-COLUMN('Data BH'!$B$4))*7,500,1),MATCH($A287,OFFSET('Raw data BH'!$B$4,0,(COLUMN('Data BH'!B$4)-COLUMN('Data BH'!$B$4))*7,500,1),0))</f>
        <v>4.8814859999999998</v>
      </c>
      <c r="C287" s="62">
        <f ca="1">INDEX(OFFSET('Raw data BH'!$G$4,0,(COLUMN('Data BH'!C$4)-COLUMN('Data BH'!$B$4))*7,500,1),MATCH($A287,OFFSET('Raw data BH'!$B$4,0,(COLUMN('Data BH'!C$4)-COLUMN('Data BH'!$B$4))*7,500,1),0))</f>
        <v>27.215523000000001</v>
      </c>
      <c r="D287" s="62">
        <f ca="1">INDEX(OFFSET('Raw data BH'!$G$4,0,(COLUMN('Data BH'!D$4)-COLUMN('Data BH'!$B$4))*7,500,1),MATCH($A287,OFFSET('Raw data BH'!$B$4,0,(COLUMN('Data BH'!D$4)-COLUMN('Data BH'!$B$4))*7,500,1),0))</f>
        <v>29.784991999999999</v>
      </c>
      <c r="E287" s="62">
        <f ca="1">INDEX(OFFSET('Raw data BH'!$G$4,0,(COLUMN('Data BH'!E$4)-COLUMN('Data BH'!$B$4))*7,500,1),MATCH($A287,OFFSET('Raw data BH'!$B$4,0,(COLUMN('Data BH'!E$4)-COLUMN('Data BH'!$B$4))*7,500,1),0))</f>
        <v>17.135463999999999</v>
      </c>
      <c r="F287" s="62" t="e">
        <f ca="1">INDEX(OFFSET('Raw data BH'!$G$4,0,(COLUMN('Data BH'!F$4)-COLUMN('Data BH'!$B$4))*7,500,1),MATCH($A287,OFFSET('Raw data BH'!$B$4,0,(COLUMN('Data BH'!F$4)-COLUMN('Data BH'!$B$4))*7,500,1),0))</f>
        <v>#N/A</v>
      </c>
      <c r="G287" s="62">
        <f ca="1">INDEX(OFFSET('Raw data BH'!$G$4,0,(COLUMN('Data BH'!G$4)-COLUMN('Data BH'!$B$4))*7,500,1),MATCH($A287,OFFSET('Raw data BH'!$B$4,0,(COLUMN('Data BH'!G$4)-COLUMN('Data BH'!$B$4))*7,500,1),0))</f>
        <v>29.215136000000001</v>
      </c>
      <c r="H287" s="62">
        <f ca="1">INDEX(OFFSET('Raw data BH'!$G$4,0,(COLUMN('Data BH'!H$4)-COLUMN('Data BH'!$B$4))*7,500,1),MATCH($A287,OFFSET('Raw data BH'!$B$4,0,(COLUMN('Data BH'!H$4)-COLUMN('Data BH'!$B$4))*7,500,1),0))</f>
        <v>16.818480999999998</v>
      </c>
      <c r="I287" s="62">
        <f ca="1">INDEX(OFFSET('Raw data BH'!$G$4,0,(COLUMN('Data BH'!I$4)-COLUMN('Data BH'!$B$4))*7,500,1),MATCH($A287,OFFSET('Raw data BH'!$B$4,0,(COLUMN('Data BH'!I$4)-COLUMN('Data BH'!$B$4))*7,500,1),0))</f>
        <v>22.123280000000001</v>
      </c>
      <c r="J287" s="62" t="e">
        <f ca="1">INDEX(OFFSET('Raw data BH'!$G$4,0,(COLUMN('Data BH'!J$4)-COLUMN('Data BH'!$B$4))*7,500,1),MATCH($A287,OFFSET('Raw data BH'!$B$4,0,(COLUMN('Data BH'!J$4)-COLUMN('Data BH'!$B$4))*7,500,1),0))</f>
        <v>#N/A</v>
      </c>
      <c r="K287" s="62">
        <f ca="1">INDEX(OFFSET('Raw data BH'!$G$4,0,(COLUMN('Data BH'!K$4)-COLUMN('Data BH'!$B$4))*7,500,1),MATCH($A287,OFFSET('Raw data BH'!$B$4,0,(COLUMN('Data BH'!K$4)-COLUMN('Data BH'!$B$4))*7,500,1),0))</f>
        <v>27.924999</v>
      </c>
      <c r="L287" s="62" t="e">
        <f ca="1">INDEX(OFFSET('Raw data BH'!$G$4,0,(COLUMN('Data BH'!L$4)-COLUMN('Data BH'!$B$4))*7,500,1),MATCH($A287,OFFSET('Raw data BH'!$B$4,0,(COLUMN('Data BH'!L$4)-COLUMN('Data BH'!$B$4))*7,500,1),0))</f>
        <v>#N/A</v>
      </c>
      <c r="M287" s="62">
        <f ca="1">INDEX(OFFSET('Raw data BH'!$G$4,0,(COLUMN('Data BH'!M$4)-COLUMN('Data BH'!$B$4))*7,500,1),MATCH($A287,OFFSET('Raw data BH'!$B$4,0,(COLUMN('Data BH'!M$4)-COLUMN('Data BH'!$B$4))*7,500,1),0))</f>
        <v>27.005465999999998</v>
      </c>
      <c r="N287" s="62" t="e">
        <f ca="1">INDEX(OFFSET('Raw data BH'!$G$4,0,(COLUMN('Data BH'!N$4)-COLUMN('Data BH'!$B$4))*7,500,1),MATCH($A287,OFFSET('Raw data BH'!$B$4,0,(COLUMN('Data BH'!N$4)-COLUMN('Data BH'!$B$4))*7,500,1),0))</f>
        <v>#N/A</v>
      </c>
      <c r="O287" s="62">
        <f ca="1">INDEX(OFFSET('Raw data BH'!$G$4,0,(COLUMN('Data BH'!O$4)-COLUMN('Data BH'!$B$4))*7,500,1),MATCH($A287,OFFSET('Raw data BH'!$B$4,0,(COLUMN('Data BH'!O$4)-COLUMN('Data BH'!$B$4))*7,500,1),0))</f>
        <v>27.631378000000002</v>
      </c>
      <c r="P287" s="62">
        <v>97.620209000000003</v>
      </c>
      <c r="R287" s="60">
        <f t="shared" ca="1" si="62"/>
        <v>-5.0704559509317071E-2</v>
      </c>
      <c r="S287" s="60">
        <f t="shared" ca="1" si="63"/>
        <v>0.40529998847485094</v>
      </c>
      <c r="T287" s="60">
        <f t="shared" ca="1" si="64"/>
        <v>-1.4600100396016114E-2</v>
      </c>
      <c r="U287" s="60">
        <f t="shared" ca="1" si="65"/>
        <v>-2.7011603797607586E-3</v>
      </c>
      <c r="V287" s="60" t="str">
        <f t="shared" ca="1" si="66"/>
        <v/>
      </c>
      <c r="W287" s="60">
        <f t="shared" ca="1" si="67"/>
        <v>1.0743025689359698E-2</v>
      </c>
      <c r="X287" s="60">
        <f t="shared" ca="1" si="68"/>
        <v>-3.8418259856688564E-2</v>
      </c>
      <c r="Y287" s="60">
        <f t="shared" ca="1" si="69"/>
        <v>0.11332989218455136</v>
      </c>
      <c r="Z287" s="60" t="str">
        <f t="shared" ca="1" si="70"/>
        <v/>
      </c>
      <c r="AA287" s="60">
        <f t="shared" ca="1" si="71"/>
        <v>5.11951044157688E-2</v>
      </c>
      <c r="AB287" s="60" t="str">
        <f t="shared" ca="1" si="72"/>
        <v/>
      </c>
      <c r="AC287" s="60">
        <f t="shared" ca="1" si="73"/>
        <v>-6.1591119945349826E-2</v>
      </c>
      <c r="AD287" s="60" t="str">
        <f t="shared" ca="1" si="74"/>
        <v/>
      </c>
      <c r="AE287" s="60">
        <f t="shared" ca="1" si="75"/>
        <v>-0.13915330556745309</v>
      </c>
      <c r="AF287" s="60">
        <f t="shared" si="76"/>
        <v>-4.029092613169305E-3</v>
      </c>
      <c r="AG287" s="61">
        <v>2.5699999999999997E-2</v>
      </c>
    </row>
    <row r="288" spans="1:33" ht="16" hidden="1" outlineLevel="1" x14ac:dyDescent="0.2">
      <c r="A288" s="74">
        <v>39661</v>
      </c>
      <c r="B288" s="62">
        <f ca="1">INDEX(OFFSET('Raw data BH'!$G$4,0,(COLUMN('Data BH'!B$4)-COLUMN('Data BH'!$B$4))*7,500,1),MATCH($A288,OFFSET('Raw data BH'!$B$4,0,(COLUMN('Data BH'!B$4)-COLUMN('Data BH'!$B$4))*7,500,1),0))</f>
        <v>5.206404</v>
      </c>
      <c r="C288" s="62">
        <f ca="1">INDEX(OFFSET('Raw data BH'!$G$4,0,(COLUMN('Data BH'!C$4)-COLUMN('Data BH'!$B$4))*7,500,1),MATCH($A288,OFFSET('Raw data BH'!$B$4,0,(COLUMN('Data BH'!C$4)-COLUMN('Data BH'!$B$4))*7,500,1),0))</f>
        <v>25.759616999999999</v>
      </c>
      <c r="D288" s="62">
        <f ca="1">INDEX(OFFSET('Raw data BH'!$G$4,0,(COLUMN('Data BH'!D$4)-COLUMN('Data BH'!$B$4))*7,500,1),MATCH($A288,OFFSET('Raw data BH'!$B$4,0,(COLUMN('Data BH'!D$4)-COLUMN('Data BH'!$B$4))*7,500,1),0))</f>
        <v>31.977644000000002</v>
      </c>
      <c r="E288" s="62">
        <f ca="1">INDEX(OFFSET('Raw data BH'!$G$4,0,(COLUMN('Data BH'!E$4)-COLUMN('Data BH'!$B$4))*7,500,1),MATCH($A288,OFFSET('Raw data BH'!$B$4,0,(COLUMN('Data BH'!E$4)-COLUMN('Data BH'!$B$4))*7,500,1),0))</f>
        <v>17.325113000000002</v>
      </c>
      <c r="F288" s="62" t="e">
        <f ca="1">INDEX(OFFSET('Raw data BH'!$G$4,0,(COLUMN('Data BH'!F$4)-COLUMN('Data BH'!$B$4))*7,500,1),MATCH($A288,OFFSET('Raw data BH'!$B$4,0,(COLUMN('Data BH'!F$4)-COLUMN('Data BH'!$B$4))*7,500,1),0))</f>
        <v>#N/A</v>
      </c>
      <c r="G288" s="62">
        <f ca="1">INDEX(OFFSET('Raw data BH'!$G$4,0,(COLUMN('Data BH'!G$4)-COLUMN('Data BH'!$B$4))*7,500,1),MATCH($A288,OFFSET('Raw data BH'!$B$4,0,(COLUMN('Data BH'!G$4)-COLUMN('Data BH'!$B$4))*7,500,1),0))</f>
        <v>34.124907999999998</v>
      </c>
      <c r="H288" s="62">
        <f ca="1">INDEX(OFFSET('Raw data BH'!$G$4,0,(COLUMN('Data BH'!H$4)-COLUMN('Data BH'!$B$4))*7,500,1),MATCH($A288,OFFSET('Raw data BH'!$B$4,0,(COLUMN('Data BH'!H$4)-COLUMN('Data BH'!$B$4))*7,500,1),0))</f>
        <v>17.565270999999999</v>
      </c>
      <c r="I288" s="62">
        <f ca="1">INDEX(OFFSET('Raw data BH'!$G$4,0,(COLUMN('Data BH'!I$4)-COLUMN('Data BH'!$B$4))*7,500,1),MATCH($A288,OFFSET('Raw data BH'!$B$4,0,(COLUMN('Data BH'!I$4)-COLUMN('Data BH'!$B$4))*7,500,1),0))</f>
        <v>23.026712</v>
      </c>
      <c r="J288" s="62" t="e">
        <f ca="1">INDEX(OFFSET('Raw data BH'!$G$4,0,(COLUMN('Data BH'!J$4)-COLUMN('Data BH'!$B$4))*7,500,1),MATCH($A288,OFFSET('Raw data BH'!$B$4,0,(COLUMN('Data BH'!J$4)-COLUMN('Data BH'!$B$4))*7,500,1),0))</f>
        <v>#N/A</v>
      </c>
      <c r="K288" s="62">
        <f ca="1">INDEX(OFFSET('Raw data BH'!$G$4,0,(COLUMN('Data BH'!K$4)-COLUMN('Data BH'!$B$4))*7,500,1),MATCH($A288,OFFSET('Raw data BH'!$B$4,0,(COLUMN('Data BH'!K$4)-COLUMN('Data BH'!$B$4))*7,500,1),0))</f>
        <v>28.695</v>
      </c>
      <c r="L288" s="62" t="e">
        <f ca="1">INDEX(OFFSET('Raw data BH'!$G$4,0,(COLUMN('Data BH'!L$4)-COLUMN('Data BH'!$B$4))*7,500,1),MATCH($A288,OFFSET('Raw data BH'!$B$4,0,(COLUMN('Data BH'!L$4)-COLUMN('Data BH'!$B$4))*7,500,1),0))</f>
        <v>#N/A</v>
      </c>
      <c r="M288" s="62">
        <f ca="1">INDEX(OFFSET('Raw data BH'!$G$4,0,(COLUMN('Data BH'!M$4)-COLUMN('Data BH'!$B$4))*7,500,1),MATCH($A288,OFFSET('Raw data BH'!$B$4,0,(COLUMN('Data BH'!M$4)-COLUMN('Data BH'!$B$4))*7,500,1),0))</f>
        <v>26.505317999999999</v>
      </c>
      <c r="N288" s="62" t="e">
        <f ca="1">INDEX(OFFSET('Raw data BH'!$G$4,0,(COLUMN('Data BH'!N$4)-COLUMN('Data BH'!$B$4))*7,500,1),MATCH($A288,OFFSET('Raw data BH'!$B$4,0,(COLUMN('Data BH'!N$4)-COLUMN('Data BH'!$B$4))*7,500,1),0))</f>
        <v>#N/A</v>
      </c>
      <c r="O288" s="62">
        <f ca="1">INDEX(OFFSET('Raw data BH'!$G$4,0,(COLUMN('Data BH'!O$4)-COLUMN('Data BH'!$B$4))*7,500,1),MATCH($A288,OFFSET('Raw data BH'!$B$4,0,(COLUMN('Data BH'!O$4)-COLUMN('Data BH'!$B$4))*7,500,1),0))</f>
        <v>27.147359999999999</v>
      </c>
      <c r="P288" s="62">
        <v>99.128838000000002</v>
      </c>
      <c r="R288" s="60">
        <f t="shared" ca="1" si="62"/>
        <v>6.6561288918989048E-2</v>
      </c>
      <c r="S288" s="60">
        <f t="shared" ca="1" si="63"/>
        <v>-5.3495426121335288E-2</v>
      </c>
      <c r="T288" s="60">
        <f t="shared" ca="1" si="64"/>
        <v>7.3616000971227447E-2</v>
      </c>
      <c r="U288" s="60">
        <f t="shared" ca="1" si="65"/>
        <v>1.1067631433849812E-2</v>
      </c>
      <c r="V288" s="60" t="str">
        <f t="shared" ca="1" si="66"/>
        <v/>
      </c>
      <c r="W288" s="60">
        <f t="shared" ca="1" si="67"/>
        <v>0.16805576397111399</v>
      </c>
      <c r="X288" s="60">
        <f t="shared" ca="1" si="68"/>
        <v>4.4402939837432376E-2</v>
      </c>
      <c r="Y288" s="60">
        <f t="shared" ca="1" si="69"/>
        <v>4.0836259361179739E-2</v>
      </c>
      <c r="Z288" s="60" t="str">
        <f t="shared" ca="1" si="70"/>
        <v/>
      </c>
      <c r="AA288" s="60">
        <f t="shared" ca="1" si="71"/>
        <v>2.7573895347319466E-2</v>
      </c>
      <c r="AB288" s="60" t="str">
        <f t="shared" ca="1" si="72"/>
        <v/>
      </c>
      <c r="AC288" s="60">
        <f t="shared" ca="1" si="73"/>
        <v>-1.8520250678140449E-2</v>
      </c>
      <c r="AD288" s="60" t="str">
        <f t="shared" ca="1" si="74"/>
        <v/>
      </c>
      <c r="AE288" s="60">
        <f t="shared" ca="1" si="75"/>
        <v>-1.7516969294835816E-2</v>
      </c>
      <c r="AF288" s="60">
        <f t="shared" si="76"/>
        <v>1.5454064434547554E-2</v>
      </c>
      <c r="AG288" s="61">
        <v>2.4199999999999999E-2</v>
      </c>
    </row>
    <row r="289" spans="1:33" ht="16" hidden="1" outlineLevel="1" x14ac:dyDescent="0.2">
      <c r="A289" s="74">
        <v>39692</v>
      </c>
      <c r="B289" s="62">
        <f ca="1">INDEX(OFFSET('Raw data BH'!$G$4,0,(COLUMN('Data BH'!B$4)-COLUMN('Data BH'!$B$4))*7,500,1),MATCH($A289,OFFSET('Raw data BH'!$B$4,0,(COLUMN('Data BH'!B$4)-COLUMN('Data BH'!$B$4))*7,500,1),0))</f>
        <v>3.4905910000000002</v>
      </c>
      <c r="C289" s="62">
        <f ca="1">INDEX(OFFSET('Raw data BH'!$G$4,0,(COLUMN('Data BH'!C$4)-COLUMN('Data BH'!$B$4))*7,500,1),MATCH($A289,OFFSET('Raw data BH'!$B$4,0,(COLUMN('Data BH'!C$4)-COLUMN('Data BH'!$B$4))*7,500,1),0))</f>
        <v>28.952687999999998</v>
      </c>
      <c r="D289" s="62">
        <f ca="1">INDEX(OFFSET('Raw data BH'!$G$4,0,(COLUMN('Data BH'!D$4)-COLUMN('Data BH'!$B$4))*7,500,1),MATCH($A289,OFFSET('Raw data BH'!$B$4,0,(COLUMN('Data BH'!D$4)-COLUMN('Data BH'!$B$4))*7,500,1),0))</f>
        <v>28.552624000000002</v>
      </c>
      <c r="E289" s="62">
        <f ca="1">INDEX(OFFSET('Raw data BH'!$G$4,0,(COLUMN('Data BH'!E$4)-COLUMN('Data BH'!$B$4))*7,500,1),MATCH($A289,OFFSET('Raw data BH'!$B$4,0,(COLUMN('Data BH'!E$4)-COLUMN('Data BH'!$B$4))*7,500,1),0))</f>
        <v>17.594625000000001</v>
      </c>
      <c r="F289" s="62" t="e">
        <f ca="1">INDEX(OFFSET('Raw data BH'!$G$4,0,(COLUMN('Data BH'!F$4)-COLUMN('Data BH'!$B$4))*7,500,1),MATCH($A289,OFFSET('Raw data BH'!$B$4,0,(COLUMN('Data BH'!F$4)-COLUMN('Data BH'!$B$4))*7,500,1),0))</f>
        <v>#N/A</v>
      </c>
      <c r="G289" s="62">
        <f ca="1">INDEX(OFFSET('Raw data BH'!$G$4,0,(COLUMN('Data BH'!G$4)-COLUMN('Data BH'!$B$4))*7,500,1),MATCH($A289,OFFSET('Raw data BH'!$B$4,0,(COLUMN('Data BH'!G$4)-COLUMN('Data BH'!$B$4))*7,500,1),0))</f>
        <v>28.6068</v>
      </c>
      <c r="H289" s="62">
        <f ca="1">INDEX(OFFSET('Raw data BH'!$G$4,0,(COLUMN('Data BH'!H$4)-COLUMN('Data BH'!$B$4))*7,500,1),MATCH($A289,OFFSET('Raw data BH'!$B$4,0,(COLUMN('Data BH'!H$4)-COLUMN('Data BH'!$B$4))*7,500,1),0))</f>
        <v>16.049816</v>
      </c>
      <c r="I289" s="62">
        <f ca="1">INDEX(OFFSET('Raw data BH'!$G$4,0,(COLUMN('Data BH'!I$4)-COLUMN('Data BH'!$B$4))*7,500,1),MATCH($A289,OFFSET('Raw data BH'!$B$4,0,(COLUMN('Data BH'!I$4)-COLUMN('Data BH'!$B$4))*7,500,1),0))</f>
        <v>26.033332999999999</v>
      </c>
      <c r="J289" s="62" t="e">
        <f ca="1">INDEX(OFFSET('Raw data BH'!$G$4,0,(COLUMN('Data BH'!J$4)-COLUMN('Data BH'!$B$4))*7,500,1),MATCH($A289,OFFSET('Raw data BH'!$B$4,0,(COLUMN('Data BH'!J$4)-COLUMN('Data BH'!$B$4))*7,500,1),0))</f>
        <v>#N/A</v>
      </c>
      <c r="K289" s="62">
        <f ca="1">INDEX(OFFSET('Raw data BH'!$G$4,0,(COLUMN('Data BH'!K$4)-COLUMN('Data BH'!$B$4))*7,500,1),MATCH($A289,OFFSET('Raw data BH'!$B$4,0,(COLUMN('Data BH'!K$4)-COLUMN('Data BH'!$B$4))*7,500,1),0))</f>
        <v>28.504999000000002</v>
      </c>
      <c r="L289" s="62" t="e">
        <f ca="1">INDEX(OFFSET('Raw data BH'!$G$4,0,(COLUMN('Data BH'!L$4)-COLUMN('Data BH'!$B$4))*7,500,1),MATCH($A289,OFFSET('Raw data BH'!$B$4,0,(COLUMN('Data BH'!L$4)-COLUMN('Data BH'!$B$4))*7,500,1),0))</f>
        <v>#N/A</v>
      </c>
      <c r="M289" s="62">
        <f ca="1">INDEX(OFFSET('Raw data BH'!$G$4,0,(COLUMN('Data BH'!M$4)-COLUMN('Data BH'!$B$4))*7,500,1),MATCH($A289,OFFSET('Raw data BH'!$B$4,0,(COLUMN('Data BH'!M$4)-COLUMN('Data BH'!$B$4))*7,500,1),0))</f>
        <v>24.950683999999999</v>
      </c>
      <c r="N289" s="62" t="e">
        <f ca="1">INDEX(OFFSET('Raw data BH'!$G$4,0,(COLUMN('Data BH'!N$4)-COLUMN('Data BH'!$B$4))*7,500,1),MATCH($A289,OFFSET('Raw data BH'!$B$4,0,(COLUMN('Data BH'!N$4)-COLUMN('Data BH'!$B$4))*7,500,1),0))</f>
        <v>#N/A</v>
      </c>
      <c r="O289" s="62">
        <f ca="1">INDEX(OFFSET('Raw data BH'!$G$4,0,(COLUMN('Data BH'!O$4)-COLUMN('Data BH'!$B$4))*7,500,1),MATCH($A289,OFFSET('Raw data BH'!$B$4,0,(COLUMN('Data BH'!O$4)-COLUMN('Data BH'!$B$4))*7,500,1),0))</f>
        <v>22.145861</v>
      </c>
      <c r="P289" s="62">
        <v>89.276748999999995</v>
      </c>
      <c r="R289" s="60">
        <f t="shared" ca="1" si="62"/>
        <v>-0.3295581748938422</v>
      </c>
      <c r="S289" s="60">
        <f t="shared" ca="1" si="63"/>
        <v>0.12395646255144244</v>
      </c>
      <c r="T289" s="60">
        <f t="shared" ca="1" si="64"/>
        <v>-0.10710670241997811</v>
      </c>
      <c r="U289" s="60">
        <f t="shared" ca="1" si="65"/>
        <v>1.5556146733357368E-2</v>
      </c>
      <c r="V289" s="60" t="str">
        <f t="shared" ca="1" si="66"/>
        <v/>
      </c>
      <c r="W289" s="60">
        <f t="shared" ca="1" si="67"/>
        <v>-0.1617032344819801</v>
      </c>
      <c r="X289" s="60">
        <f t="shared" ca="1" si="68"/>
        <v>-8.6275640153801181E-2</v>
      </c>
      <c r="Y289" s="60">
        <f t="shared" ca="1" si="69"/>
        <v>0.13057100814045874</v>
      </c>
      <c r="Z289" s="60" t="str">
        <f t="shared" ca="1" si="70"/>
        <v/>
      </c>
      <c r="AA289" s="60">
        <f t="shared" ca="1" si="71"/>
        <v>-6.6213974560027644E-3</v>
      </c>
      <c r="AB289" s="60" t="str">
        <f t="shared" ca="1" si="72"/>
        <v/>
      </c>
      <c r="AC289" s="60">
        <f t="shared" ca="1" si="73"/>
        <v>-5.8653663389362065E-2</v>
      </c>
      <c r="AD289" s="60" t="str">
        <f t="shared" ca="1" si="74"/>
        <v/>
      </c>
      <c r="AE289" s="60">
        <f t="shared" ca="1" si="75"/>
        <v>-0.18423518898338542</v>
      </c>
      <c r="AF289" s="60">
        <f t="shared" si="76"/>
        <v>-9.9386709243984184E-2</v>
      </c>
      <c r="AG289" s="61">
        <v>2.0799999999999999E-2</v>
      </c>
    </row>
    <row r="290" spans="1:33" ht="16" hidden="1" outlineLevel="1" x14ac:dyDescent="0.2">
      <c r="A290" s="74">
        <v>39722</v>
      </c>
      <c r="B290" s="62">
        <f ca="1">INDEX(OFFSET('Raw data BH'!$G$4,0,(COLUMN('Data BH'!B$4)-COLUMN('Data BH'!$B$4))*7,500,1),MATCH($A290,OFFSET('Raw data BH'!$B$4,0,(COLUMN('Data BH'!B$4)-COLUMN('Data BH'!$B$4))*7,500,1),0))</f>
        <v>3.304176</v>
      </c>
      <c r="C290" s="62">
        <f ca="1">INDEX(OFFSET('Raw data BH'!$G$4,0,(COLUMN('Data BH'!C$4)-COLUMN('Data BH'!$B$4))*7,500,1),MATCH($A290,OFFSET('Raw data BH'!$B$4,0,(COLUMN('Data BH'!C$4)-COLUMN('Data BH'!$B$4))*7,500,1),0))</f>
        <v>20.393896000000002</v>
      </c>
      <c r="D290" s="62">
        <f ca="1">INDEX(OFFSET('Raw data BH'!$G$4,0,(COLUMN('Data BH'!D$4)-COLUMN('Data BH'!$B$4))*7,500,1),MATCH($A290,OFFSET('Raw data BH'!$B$4,0,(COLUMN('Data BH'!D$4)-COLUMN('Data BH'!$B$4))*7,500,1),0))</f>
        <v>22.161933999999999</v>
      </c>
      <c r="E290" s="62">
        <f ca="1">INDEX(OFFSET('Raw data BH'!$G$4,0,(COLUMN('Data BH'!E$4)-COLUMN('Data BH'!$B$4))*7,500,1),MATCH($A290,OFFSET('Raw data BH'!$B$4,0,(COLUMN('Data BH'!E$4)-COLUMN('Data BH'!$B$4))*7,500,1),0))</f>
        <v>14.764234999999999</v>
      </c>
      <c r="F290" s="62" t="e">
        <f ca="1">INDEX(OFFSET('Raw data BH'!$G$4,0,(COLUMN('Data BH'!F$4)-COLUMN('Data BH'!$B$4))*7,500,1),MATCH($A290,OFFSET('Raw data BH'!$B$4,0,(COLUMN('Data BH'!F$4)-COLUMN('Data BH'!$B$4))*7,500,1),0))</f>
        <v>#N/A</v>
      </c>
      <c r="G290" s="62">
        <f ca="1">INDEX(OFFSET('Raw data BH'!$G$4,0,(COLUMN('Data BH'!G$4)-COLUMN('Data BH'!$B$4))*7,500,1),MATCH($A290,OFFSET('Raw data BH'!$B$4,0,(COLUMN('Data BH'!G$4)-COLUMN('Data BH'!$B$4))*7,500,1),0))</f>
        <v>21.539231999999998</v>
      </c>
      <c r="H290" s="62">
        <f ca="1">INDEX(OFFSET('Raw data BH'!$G$4,0,(COLUMN('Data BH'!H$4)-COLUMN('Data BH'!$B$4))*7,500,1),MATCH($A290,OFFSET('Raw data BH'!$B$4,0,(COLUMN('Data BH'!H$4)-COLUMN('Data BH'!$B$4))*7,500,1),0))</f>
        <v>14.839452</v>
      </c>
      <c r="I290" s="62">
        <f ca="1">INDEX(OFFSET('Raw data BH'!$G$4,0,(COLUMN('Data BH'!I$4)-COLUMN('Data BH'!$B$4))*7,500,1),MATCH($A290,OFFSET('Raw data BH'!$B$4,0,(COLUMN('Data BH'!I$4)-COLUMN('Data BH'!$B$4))*7,500,1),0))</f>
        <v>21.807558</v>
      </c>
      <c r="J290" s="62" t="e">
        <f ca="1">INDEX(OFFSET('Raw data BH'!$G$4,0,(COLUMN('Data BH'!J$4)-COLUMN('Data BH'!$B$4))*7,500,1),MATCH($A290,OFFSET('Raw data BH'!$B$4,0,(COLUMN('Data BH'!J$4)-COLUMN('Data BH'!$B$4))*7,500,1),0))</f>
        <v>#N/A</v>
      </c>
      <c r="K290" s="62">
        <f ca="1">INDEX(OFFSET('Raw data BH'!$G$4,0,(COLUMN('Data BH'!K$4)-COLUMN('Data BH'!$B$4))*7,500,1),MATCH($A290,OFFSET('Raw data BH'!$B$4,0,(COLUMN('Data BH'!K$4)-COLUMN('Data BH'!$B$4))*7,500,1),0))</f>
        <v>28.375</v>
      </c>
      <c r="L290" s="62" t="e">
        <f ca="1">INDEX(OFFSET('Raw data BH'!$G$4,0,(COLUMN('Data BH'!L$4)-COLUMN('Data BH'!$B$4))*7,500,1),MATCH($A290,OFFSET('Raw data BH'!$B$4,0,(COLUMN('Data BH'!L$4)-COLUMN('Data BH'!$B$4))*7,500,1),0))</f>
        <v>#N/A</v>
      </c>
      <c r="M290" s="62">
        <f ca="1">INDEX(OFFSET('Raw data BH'!$G$4,0,(COLUMN('Data BH'!M$4)-COLUMN('Data BH'!$B$4))*7,500,1),MATCH($A290,OFFSET('Raw data BH'!$B$4,0,(COLUMN('Data BH'!M$4)-COLUMN('Data BH'!$B$4))*7,500,1),0))</f>
        <v>25.264683000000002</v>
      </c>
      <c r="N290" s="62" t="e">
        <f ca="1">INDEX(OFFSET('Raw data BH'!$G$4,0,(COLUMN('Data BH'!N$4)-COLUMN('Data BH'!$B$4))*7,500,1),MATCH($A290,OFFSET('Raw data BH'!$B$4,0,(COLUMN('Data BH'!N$4)-COLUMN('Data BH'!$B$4))*7,500,1),0))</f>
        <v>#N/A</v>
      </c>
      <c r="O290" s="62">
        <f ca="1">INDEX(OFFSET('Raw data BH'!$G$4,0,(COLUMN('Data BH'!O$4)-COLUMN('Data BH'!$B$4))*7,500,1),MATCH($A290,OFFSET('Raw data BH'!$B$4,0,(COLUMN('Data BH'!O$4)-COLUMN('Data BH'!$B$4))*7,500,1),0))</f>
        <v>18.002005</v>
      </c>
      <c r="P290" s="62">
        <v>74.960823000000005</v>
      </c>
      <c r="R290" s="60">
        <f t="shared" ca="1" si="62"/>
        <v>-5.3404996460484799E-2</v>
      </c>
      <c r="S290" s="60">
        <f t="shared" ca="1" si="63"/>
        <v>-0.29561303599859179</v>
      </c>
      <c r="T290" s="60">
        <f t="shared" ca="1" si="64"/>
        <v>-0.22382146033233241</v>
      </c>
      <c r="U290" s="60">
        <f t="shared" ca="1" si="65"/>
        <v>-0.16086674197375628</v>
      </c>
      <c r="V290" s="60" t="str">
        <f t="shared" ca="1" si="66"/>
        <v/>
      </c>
      <c r="W290" s="60">
        <f t="shared" ca="1" si="67"/>
        <v>-0.24705902093208609</v>
      </c>
      <c r="X290" s="60">
        <f t="shared" ca="1" si="68"/>
        <v>-7.5412951774649684E-2</v>
      </c>
      <c r="Y290" s="60">
        <f t="shared" ca="1" si="69"/>
        <v>-0.16232170502332521</v>
      </c>
      <c r="Z290" s="60" t="str">
        <f t="shared" ca="1" si="70"/>
        <v/>
      </c>
      <c r="AA290" s="60">
        <f t="shared" ca="1" si="71"/>
        <v>-4.5605684813390113E-3</v>
      </c>
      <c r="AB290" s="60" t="str">
        <f t="shared" ca="1" si="72"/>
        <v/>
      </c>
      <c r="AC290" s="60">
        <f t="shared" ca="1" si="73"/>
        <v>1.258478525077722E-2</v>
      </c>
      <c r="AD290" s="60" t="str">
        <f t="shared" ca="1" si="74"/>
        <v/>
      </c>
      <c r="AE290" s="60">
        <f t="shared" ca="1" si="75"/>
        <v>-0.18711650000873747</v>
      </c>
      <c r="AF290" s="60">
        <f t="shared" si="76"/>
        <v>-0.16035447258501756</v>
      </c>
      <c r="AG290" s="61">
        <v>1.61E-2</v>
      </c>
    </row>
    <row r="291" spans="1:33" ht="16" hidden="1" outlineLevel="1" x14ac:dyDescent="0.2">
      <c r="A291" s="74">
        <v>39753</v>
      </c>
      <c r="B291" s="62">
        <f ca="1">INDEX(OFFSET('Raw data BH'!$G$4,0,(COLUMN('Data BH'!B$4)-COLUMN('Data BH'!$B$4))*7,500,1),MATCH($A291,OFFSET('Raw data BH'!$B$4,0,(COLUMN('Data BH'!B$4)-COLUMN('Data BH'!$B$4))*7,500,1),0))</f>
        <v>2.8459720000000002</v>
      </c>
      <c r="C291" s="62">
        <f ca="1">INDEX(OFFSET('Raw data BH'!$G$4,0,(COLUMN('Data BH'!C$4)-COLUMN('Data BH'!$B$4))*7,500,1),MATCH($A291,OFFSET('Raw data BH'!$B$4,0,(COLUMN('Data BH'!C$4)-COLUMN('Data BH'!$B$4))*7,500,1),0))</f>
        <v>13.711242</v>
      </c>
      <c r="D291" s="62">
        <f ca="1">INDEX(OFFSET('Raw data BH'!$G$4,0,(COLUMN('Data BH'!D$4)-COLUMN('Data BH'!$B$4))*7,500,1),MATCH($A291,OFFSET('Raw data BH'!$B$4,0,(COLUMN('Data BH'!D$4)-COLUMN('Data BH'!$B$4))*7,500,1),0))</f>
        <v>18.881187000000001</v>
      </c>
      <c r="E291" s="62">
        <f ca="1">INDEX(OFFSET('Raw data BH'!$G$4,0,(COLUMN('Data BH'!E$4)-COLUMN('Data BH'!$B$4))*7,500,1),MATCH($A291,OFFSET('Raw data BH'!$B$4,0,(COLUMN('Data BH'!E$4)-COLUMN('Data BH'!$B$4))*7,500,1),0))</f>
        <v>15.705848</v>
      </c>
      <c r="F291" s="62" t="e">
        <f ca="1">INDEX(OFFSET('Raw data BH'!$G$4,0,(COLUMN('Data BH'!F$4)-COLUMN('Data BH'!$B$4))*7,500,1),MATCH($A291,OFFSET('Raw data BH'!$B$4,0,(COLUMN('Data BH'!F$4)-COLUMN('Data BH'!$B$4))*7,500,1),0))</f>
        <v>#N/A</v>
      </c>
      <c r="G291" s="62">
        <f ca="1">INDEX(OFFSET('Raw data BH'!$G$4,0,(COLUMN('Data BH'!G$4)-COLUMN('Data BH'!$B$4))*7,500,1),MATCH($A291,OFFSET('Raw data BH'!$B$4,0,(COLUMN('Data BH'!G$4)-COLUMN('Data BH'!$B$4))*7,500,1),0))</f>
        <v>18.266279000000001</v>
      </c>
      <c r="H291" s="62">
        <f ca="1">INDEX(OFFSET('Raw data BH'!$G$4,0,(COLUMN('Data BH'!H$4)-COLUMN('Data BH'!$B$4))*7,500,1),MATCH($A291,OFFSET('Raw data BH'!$B$4,0,(COLUMN('Data BH'!H$4)-COLUMN('Data BH'!$B$4))*7,500,1),0))</f>
        <v>16.594128000000001</v>
      </c>
      <c r="I291" s="62">
        <f ca="1">INDEX(OFFSET('Raw data BH'!$G$4,0,(COLUMN('Data BH'!I$4)-COLUMN('Data BH'!$B$4))*7,500,1),MATCH($A291,OFFSET('Raw data BH'!$B$4,0,(COLUMN('Data BH'!I$4)-COLUMN('Data BH'!$B$4))*7,500,1),0))</f>
        <v>19.737272000000001</v>
      </c>
      <c r="J291" s="62" t="e">
        <f ca="1">INDEX(OFFSET('Raw data BH'!$G$4,0,(COLUMN('Data BH'!J$4)-COLUMN('Data BH'!$B$4))*7,500,1),MATCH($A291,OFFSET('Raw data BH'!$B$4,0,(COLUMN('Data BH'!J$4)-COLUMN('Data BH'!$B$4))*7,500,1),0))</f>
        <v>#N/A</v>
      </c>
      <c r="K291" s="62">
        <f ca="1">INDEX(OFFSET('Raw data BH'!$G$4,0,(COLUMN('Data BH'!K$4)-COLUMN('Data BH'!$B$4))*7,500,1),MATCH($A291,OFFSET('Raw data BH'!$B$4,0,(COLUMN('Data BH'!K$4)-COLUMN('Data BH'!$B$4))*7,500,1),0))</f>
        <v>25.125</v>
      </c>
      <c r="L291" s="62" t="e">
        <f ca="1">INDEX(OFFSET('Raw data BH'!$G$4,0,(COLUMN('Data BH'!L$4)-COLUMN('Data BH'!$B$4))*7,500,1),MATCH($A291,OFFSET('Raw data BH'!$B$4,0,(COLUMN('Data BH'!L$4)-COLUMN('Data BH'!$B$4))*7,500,1),0))</f>
        <v>#N/A</v>
      </c>
      <c r="M291" s="62">
        <f ca="1">INDEX(OFFSET('Raw data BH'!$G$4,0,(COLUMN('Data BH'!M$4)-COLUMN('Data BH'!$B$4))*7,500,1),MATCH($A291,OFFSET('Raw data BH'!$B$4,0,(COLUMN('Data BH'!M$4)-COLUMN('Data BH'!$B$4))*7,500,1),0))</f>
        <v>23.312738</v>
      </c>
      <c r="N291" s="62" t="e">
        <f ca="1">INDEX(OFFSET('Raw data BH'!$G$4,0,(COLUMN('Data BH'!N$4)-COLUMN('Data BH'!$B$4))*7,500,1),MATCH($A291,OFFSET('Raw data BH'!$B$4,0,(COLUMN('Data BH'!N$4)-COLUMN('Data BH'!$B$4))*7,500,1),0))</f>
        <v>#N/A</v>
      </c>
      <c r="O291" s="62">
        <f ca="1">INDEX(OFFSET('Raw data BH'!$G$4,0,(COLUMN('Data BH'!O$4)-COLUMN('Data BH'!$B$4))*7,500,1),MATCH($A291,OFFSET('Raw data BH'!$B$4,0,(COLUMN('Data BH'!O$4)-COLUMN('Data BH'!$B$4))*7,500,1),0))</f>
        <v>18.333172000000001</v>
      </c>
      <c r="P291" s="62">
        <v>69.743042000000003</v>
      </c>
      <c r="R291" s="60">
        <f t="shared" ca="1" si="62"/>
        <v>-0.13867421105897504</v>
      </c>
      <c r="S291" s="60">
        <f t="shared" ca="1" si="63"/>
        <v>-0.32767912516568687</v>
      </c>
      <c r="T291" s="60">
        <f t="shared" ca="1" si="64"/>
        <v>-0.14803523013830822</v>
      </c>
      <c r="U291" s="60">
        <f t="shared" ca="1" si="65"/>
        <v>6.3776619648766131E-2</v>
      </c>
      <c r="V291" s="60" t="str">
        <f t="shared" ca="1" si="66"/>
        <v/>
      </c>
      <c r="W291" s="60">
        <f t="shared" ca="1" si="67"/>
        <v>-0.15195309656351708</v>
      </c>
      <c r="X291" s="60">
        <f t="shared" ca="1" si="68"/>
        <v>0.11824398906374722</v>
      </c>
      <c r="Y291" s="60">
        <f t="shared" ca="1" si="69"/>
        <v>-9.4934334234030193E-2</v>
      </c>
      <c r="Z291" s="60" t="str">
        <f t="shared" ca="1" si="70"/>
        <v/>
      </c>
      <c r="AA291" s="60">
        <f t="shared" ca="1" si="71"/>
        <v>-0.11453744493392071</v>
      </c>
      <c r="AB291" s="60" t="str">
        <f t="shared" ca="1" si="72"/>
        <v/>
      </c>
      <c r="AC291" s="60">
        <f t="shared" ca="1" si="73"/>
        <v>-7.7259825504242485E-2</v>
      </c>
      <c r="AD291" s="60" t="str">
        <f t="shared" ca="1" si="74"/>
        <v/>
      </c>
      <c r="AE291" s="60">
        <f t="shared" ca="1" si="75"/>
        <v>1.839611754357362E-2</v>
      </c>
      <c r="AF291" s="60">
        <f t="shared" si="76"/>
        <v>-6.9606773127344201E-2</v>
      </c>
      <c r="AG291" s="61">
        <v>1.21E-2</v>
      </c>
    </row>
    <row r="292" spans="1:33" ht="16" hidden="1" outlineLevel="1" x14ac:dyDescent="0.2">
      <c r="A292" s="74">
        <v>39783</v>
      </c>
      <c r="B292" s="62">
        <f ca="1">INDEX(OFFSET('Raw data BH'!$G$4,0,(COLUMN('Data BH'!B$4)-COLUMN('Data BH'!$B$4))*7,500,1),MATCH($A292,OFFSET('Raw data BH'!$B$4,0,(COLUMN('Data BH'!B$4)-COLUMN('Data BH'!$B$4))*7,500,1),0))</f>
        <v>2.6211679999999999</v>
      </c>
      <c r="C292" s="62">
        <f ca="1">INDEX(OFFSET('Raw data BH'!$G$4,0,(COLUMN('Data BH'!C$4)-COLUMN('Data BH'!$B$4))*7,500,1),MATCH($A292,OFFSET('Raw data BH'!$B$4,0,(COLUMN('Data BH'!C$4)-COLUMN('Data BH'!$B$4))*7,500,1),0))</f>
        <v>11.880267</v>
      </c>
      <c r="D292" s="62">
        <f ca="1">INDEX(OFFSET('Raw data BH'!$G$4,0,(COLUMN('Data BH'!D$4)-COLUMN('Data BH'!$B$4))*7,500,1),MATCH($A292,OFFSET('Raw data BH'!$B$4,0,(COLUMN('Data BH'!D$4)-COLUMN('Data BH'!$B$4))*7,500,1),0))</f>
        <v>15.025569000000001</v>
      </c>
      <c r="E292" s="62">
        <f ca="1">INDEX(OFFSET('Raw data BH'!$G$4,0,(COLUMN('Data BH'!E$4)-COLUMN('Data BH'!$B$4))*7,500,1),MATCH($A292,OFFSET('Raw data BH'!$B$4,0,(COLUMN('Data BH'!E$4)-COLUMN('Data BH'!$B$4))*7,500,1),0))</f>
        <v>15.298685000000001</v>
      </c>
      <c r="F292" s="62" t="e">
        <f ca="1">INDEX(OFFSET('Raw data BH'!$G$4,0,(COLUMN('Data BH'!F$4)-COLUMN('Data BH'!$B$4))*7,500,1),MATCH($A292,OFFSET('Raw data BH'!$B$4,0,(COLUMN('Data BH'!F$4)-COLUMN('Data BH'!$B$4))*7,500,1),0))</f>
        <v>#N/A</v>
      </c>
      <c r="G292" s="62">
        <f ca="1">INDEX(OFFSET('Raw data BH'!$G$4,0,(COLUMN('Data BH'!G$4)-COLUMN('Data BH'!$B$4))*7,500,1),MATCH($A292,OFFSET('Raw data BH'!$B$4,0,(COLUMN('Data BH'!G$4)-COLUMN('Data BH'!$B$4))*7,500,1),0))</f>
        <v>16.993258000000001</v>
      </c>
      <c r="H292" s="62">
        <f ca="1">INDEX(OFFSET('Raw data BH'!$G$4,0,(COLUMN('Data BH'!H$4)-COLUMN('Data BH'!$B$4))*7,500,1),MATCH($A292,OFFSET('Raw data BH'!$B$4,0,(COLUMN('Data BH'!H$4)-COLUMN('Data BH'!$B$4))*7,500,1),0))</f>
        <v>17.229427000000001</v>
      </c>
      <c r="I292" s="62">
        <f ca="1">INDEX(OFFSET('Raw data BH'!$G$4,0,(COLUMN('Data BH'!I$4)-COLUMN('Data BH'!$B$4))*7,500,1),MATCH($A292,OFFSET('Raw data BH'!$B$4,0,(COLUMN('Data BH'!I$4)-COLUMN('Data BH'!$B$4))*7,500,1),0))</f>
        <v>18.296118</v>
      </c>
      <c r="J292" s="62" t="e">
        <f ca="1">INDEX(OFFSET('Raw data BH'!$G$4,0,(COLUMN('Data BH'!J$4)-COLUMN('Data BH'!$B$4))*7,500,1),MATCH($A292,OFFSET('Raw data BH'!$B$4,0,(COLUMN('Data BH'!J$4)-COLUMN('Data BH'!$B$4))*7,500,1),0))</f>
        <v>#N/A</v>
      </c>
      <c r="K292" s="62">
        <f ca="1">INDEX(OFFSET('Raw data BH'!$G$4,0,(COLUMN('Data BH'!K$4)-COLUMN('Data BH'!$B$4))*7,500,1),MATCH($A292,OFFSET('Raw data BH'!$B$4,0,(COLUMN('Data BH'!K$4)-COLUMN('Data BH'!$B$4))*7,500,1),0))</f>
        <v>24.785</v>
      </c>
      <c r="L292" s="62" t="e">
        <f ca="1">INDEX(OFFSET('Raw data BH'!$G$4,0,(COLUMN('Data BH'!L$4)-COLUMN('Data BH'!$B$4))*7,500,1),MATCH($A292,OFFSET('Raw data BH'!$B$4,0,(COLUMN('Data BH'!L$4)-COLUMN('Data BH'!$B$4))*7,500,1),0))</f>
        <v>#N/A</v>
      </c>
      <c r="M292" s="62">
        <f ca="1">INDEX(OFFSET('Raw data BH'!$G$4,0,(COLUMN('Data BH'!M$4)-COLUMN('Data BH'!$B$4))*7,500,1),MATCH($A292,OFFSET('Raw data BH'!$B$4,0,(COLUMN('Data BH'!M$4)-COLUMN('Data BH'!$B$4))*7,500,1),0))</f>
        <v>21.861965000000001</v>
      </c>
      <c r="N292" s="62" t="e">
        <f ca="1">INDEX(OFFSET('Raw data BH'!$G$4,0,(COLUMN('Data BH'!N$4)-COLUMN('Data BH'!$B$4))*7,500,1),MATCH($A292,OFFSET('Raw data BH'!$B$4,0,(COLUMN('Data BH'!N$4)-COLUMN('Data BH'!$B$4))*7,500,1),0))</f>
        <v>#N/A</v>
      </c>
      <c r="O292" s="62">
        <f ca="1">INDEX(OFFSET('Raw data BH'!$G$4,0,(COLUMN('Data BH'!O$4)-COLUMN('Data BH'!$B$4))*7,500,1),MATCH($A292,OFFSET('Raw data BH'!$B$4,0,(COLUMN('Data BH'!O$4)-COLUMN('Data BH'!$B$4))*7,500,1),0))</f>
        <v>16.201803000000002</v>
      </c>
      <c r="P292" s="62">
        <v>69.859161</v>
      </c>
      <c r="R292" s="60">
        <f t="shared" ca="1" si="62"/>
        <v>-7.8990236024809923E-2</v>
      </c>
      <c r="S292" s="60">
        <f t="shared" ca="1" si="63"/>
        <v>-0.13353823089111838</v>
      </c>
      <c r="T292" s="60">
        <f t="shared" ca="1" si="64"/>
        <v>-0.20420421660989851</v>
      </c>
      <c r="U292" s="60">
        <f t="shared" ca="1" si="65"/>
        <v>-2.5924292658377923E-2</v>
      </c>
      <c r="V292" s="60" t="str">
        <f t="shared" ca="1" si="66"/>
        <v/>
      </c>
      <c r="W292" s="60">
        <f t="shared" ca="1" si="67"/>
        <v>-6.9692409713001724E-2</v>
      </c>
      <c r="X292" s="60">
        <f t="shared" ca="1" si="68"/>
        <v>3.8284566685275578E-2</v>
      </c>
      <c r="Y292" s="60">
        <f t="shared" ca="1" si="69"/>
        <v>-7.3016878928354512E-2</v>
      </c>
      <c r="Z292" s="60" t="str">
        <f t="shared" ca="1" si="70"/>
        <v/>
      </c>
      <c r="AA292" s="60">
        <f t="shared" ca="1" si="71"/>
        <v>-1.3532338308457681E-2</v>
      </c>
      <c r="AB292" s="60" t="str">
        <f t="shared" ca="1" si="72"/>
        <v/>
      </c>
      <c r="AC292" s="60">
        <f t="shared" ca="1" si="73"/>
        <v>-6.2230914275277271E-2</v>
      </c>
      <c r="AD292" s="60" t="str">
        <f t="shared" ca="1" si="74"/>
        <v/>
      </c>
      <c r="AE292" s="60">
        <f t="shared" ca="1" si="75"/>
        <v>-0.11625751397521389</v>
      </c>
      <c r="AF292" s="60">
        <f t="shared" si="76"/>
        <v>1.6649546201326082E-3</v>
      </c>
      <c r="AG292" s="61">
        <v>8.199999999999999E-3</v>
      </c>
    </row>
    <row r="293" spans="1:33" ht="16" hidden="1" outlineLevel="1" x14ac:dyDescent="0.2">
      <c r="A293" s="74">
        <v>39814</v>
      </c>
      <c r="B293" s="62">
        <f ca="1">INDEX(OFFSET('Raw data BH'!$G$4,0,(COLUMN('Data BH'!B$4)-COLUMN('Data BH'!$B$4))*7,500,1),MATCH($A293,OFFSET('Raw data BH'!$B$4,0,(COLUMN('Data BH'!B$4)-COLUMN('Data BH'!$B$4))*7,500,1),0))</f>
        <v>2.7679659999999999</v>
      </c>
      <c r="C293" s="62">
        <f ca="1">INDEX(OFFSET('Raw data BH'!$G$4,0,(COLUMN('Data BH'!C$4)-COLUMN('Data BH'!$B$4))*7,500,1),MATCH($A293,OFFSET('Raw data BH'!$B$4,0,(COLUMN('Data BH'!C$4)-COLUMN('Data BH'!$B$4))*7,500,1),0))</f>
        <v>5.6784499999999998</v>
      </c>
      <c r="D293" s="62">
        <f ca="1">INDEX(OFFSET('Raw data BH'!$G$4,0,(COLUMN('Data BH'!D$4)-COLUMN('Data BH'!$B$4))*7,500,1),MATCH($A293,OFFSET('Raw data BH'!$B$4,0,(COLUMN('Data BH'!D$4)-COLUMN('Data BH'!$B$4))*7,500,1),0))</f>
        <v>13.551363</v>
      </c>
      <c r="E293" s="62">
        <f ca="1">INDEX(OFFSET('Raw data BH'!$G$4,0,(COLUMN('Data BH'!E$4)-COLUMN('Data BH'!$B$4))*7,500,1),MATCH($A293,OFFSET('Raw data BH'!$B$4,0,(COLUMN('Data BH'!E$4)-COLUMN('Data BH'!$B$4))*7,500,1),0))</f>
        <v>14.43693</v>
      </c>
      <c r="F293" s="62" t="e">
        <f ca="1">INDEX(OFFSET('Raw data BH'!$G$4,0,(COLUMN('Data BH'!F$4)-COLUMN('Data BH'!$B$4))*7,500,1),MATCH($A293,OFFSET('Raw data BH'!$B$4,0,(COLUMN('Data BH'!F$4)-COLUMN('Data BH'!$B$4))*7,500,1),0))</f>
        <v>#N/A</v>
      </c>
      <c r="G293" s="62">
        <f ca="1">INDEX(OFFSET('Raw data BH'!$G$4,0,(COLUMN('Data BH'!G$4)-COLUMN('Data BH'!$B$4))*7,500,1),MATCH($A293,OFFSET('Raw data BH'!$B$4,0,(COLUMN('Data BH'!G$4)-COLUMN('Data BH'!$B$4))*7,500,1),0))</f>
        <v>18.118251999999998</v>
      </c>
      <c r="H293" s="62">
        <f ca="1">INDEX(OFFSET('Raw data BH'!$G$4,0,(COLUMN('Data BH'!H$4)-COLUMN('Data BH'!$B$4))*7,500,1),MATCH($A293,OFFSET('Raw data BH'!$B$4,0,(COLUMN('Data BH'!H$4)-COLUMN('Data BH'!$B$4))*7,500,1),0))</f>
        <v>15.181207000000001</v>
      </c>
      <c r="I293" s="62">
        <f ca="1">INDEX(OFFSET('Raw data BH'!$G$4,0,(COLUMN('Data BH'!I$4)-COLUMN('Data BH'!$B$4))*7,500,1),MATCH($A293,OFFSET('Raw data BH'!$B$4,0,(COLUMN('Data BH'!I$4)-COLUMN('Data BH'!$B$4))*7,500,1),0))</f>
        <v>11.049887999999999</v>
      </c>
      <c r="J293" s="62" t="e">
        <f ca="1">INDEX(OFFSET('Raw data BH'!$G$4,0,(COLUMN('Data BH'!J$4)-COLUMN('Data BH'!$B$4))*7,500,1),MATCH($A293,OFFSET('Raw data BH'!$B$4,0,(COLUMN('Data BH'!J$4)-COLUMN('Data BH'!$B$4))*7,500,1),0))</f>
        <v>#N/A</v>
      </c>
      <c r="K293" s="62">
        <f ca="1">INDEX(OFFSET('Raw data BH'!$G$4,0,(COLUMN('Data BH'!K$4)-COLUMN('Data BH'!$B$4))*7,500,1),MATCH($A293,OFFSET('Raw data BH'!$B$4,0,(COLUMN('Data BH'!K$4)-COLUMN('Data BH'!$B$4))*7,500,1),0))</f>
        <v>23.5</v>
      </c>
      <c r="L293" s="62" t="e">
        <f ca="1">INDEX(OFFSET('Raw data BH'!$G$4,0,(COLUMN('Data BH'!L$4)-COLUMN('Data BH'!$B$4))*7,500,1),MATCH($A293,OFFSET('Raw data BH'!$B$4,0,(COLUMN('Data BH'!L$4)-COLUMN('Data BH'!$B$4))*7,500,1),0))</f>
        <v>#N/A</v>
      </c>
      <c r="M293" s="62">
        <f ca="1">INDEX(OFFSET('Raw data BH'!$G$4,0,(COLUMN('Data BH'!M$4)-COLUMN('Data BH'!$B$4))*7,500,1),MATCH($A293,OFFSET('Raw data BH'!$B$4,0,(COLUMN('Data BH'!M$4)-COLUMN('Data BH'!$B$4))*7,500,1),0))</f>
        <v>19.863282999999999</v>
      </c>
      <c r="N293" s="62" t="e">
        <f ca="1">INDEX(OFFSET('Raw data BH'!$G$4,0,(COLUMN('Data BH'!N$4)-COLUMN('Data BH'!$B$4))*7,500,1),MATCH($A293,OFFSET('Raw data BH'!$B$4,0,(COLUMN('Data BH'!N$4)-COLUMN('Data BH'!$B$4))*7,500,1),0))</f>
        <v>#N/A</v>
      </c>
      <c r="O293" s="62">
        <f ca="1">INDEX(OFFSET('Raw data BH'!$G$4,0,(COLUMN('Data BH'!O$4)-COLUMN('Data BH'!$B$4))*7,500,1),MATCH($A293,OFFSET('Raw data BH'!$B$4,0,(COLUMN('Data BH'!O$4)-COLUMN('Data BH'!$B$4))*7,500,1),0))</f>
        <v>16.397107999999999</v>
      </c>
      <c r="P293" s="62">
        <v>64.643280000000004</v>
      </c>
      <c r="R293" s="60">
        <f t="shared" ca="1" si="62"/>
        <v>5.6004803965255201E-2</v>
      </c>
      <c r="S293" s="60">
        <f t="shared" ca="1" si="63"/>
        <v>-0.52202673559441048</v>
      </c>
      <c r="T293" s="60">
        <f t="shared" ca="1" si="64"/>
        <v>-9.8113156313747618E-2</v>
      </c>
      <c r="U293" s="60">
        <f t="shared" ca="1" si="65"/>
        <v>-5.6328697531846772E-2</v>
      </c>
      <c r="V293" s="60" t="str">
        <f t="shared" ca="1" si="66"/>
        <v/>
      </c>
      <c r="W293" s="60">
        <f t="shared" ca="1" si="67"/>
        <v>6.6202372729231573E-2</v>
      </c>
      <c r="X293" s="60">
        <f t="shared" ca="1" si="68"/>
        <v>-0.11887917108328683</v>
      </c>
      <c r="Y293" s="60">
        <f t="shared" ca="1" si="69"/>
        <v>-0.39605286760830904</v>
      </c>
      <c r="Z293" s="60" t="str">
        <f t="shared" ca="1" si="70"/>
        <v/>
      </c>
      <c r="AA293" s="60">
        <f t="shared" ca="1" si="71"/>
        <v>-5.184587452087952E-2</v>
      </c>
      <c r="AB293" s="60" t="str">
        <f t="shared" ca="1" si="72"/>
        <v/>
      </c>
      <c r="AC293" s="60">
        <f t="shared" ca="1" si="73"/>
        <v>-9.1422797539013612E-2</v>
      </c>
      <c r="AD293" s="60" t="str">
        <f t="shared" ca="1" si="74"/>
        <v/>
      </c>
      <c r="AE293" s="60">
        <f t="shared" ca="1" si="75"/>
        <v>1.2054522573814674E-2</v>
      </c>
      <c r="AF293" s="60">
        <f t="shared" si="76"/>
        <v>-7.46628062137763E-2</v>
      </c>
      <c r="AG293" s="61">
        <v>8.1000000000000013E-3</v>
      </c>
    </row>
    <row r="294" spans="1:33" ht="16" hidden="1" outlineLevel="1" x14ac:dyDescent="0.2">
      <c r="A294" s="74">
        <v>39845</v>
      </c>
      <c r="B294" s="62">
        <f ca="1">INDEX(OFFSET('Raw data BH'!$G$4,0,(COLUMN('Data BH'!B$4)-COLUMN('Data BH'!$B$4))*7,500,1),MATCH($A294,OFFSET('Raw data BH'!$B$4,0,(COLUMN('Data BH'!B$4)-COLUMN('Data BH'!$B$4))*7,500,1),0))</f>
        <v>2.7427839999999999</v>
      </c>
      <c r="C294" s="62">
        <f ca="1">INDEX(OFFSET('Raw data BH'!$G$4,0,(COLUMN('Data BH'!C$4)-COLUMN('Data BH'!$B$4))*7,500,1),MATCH($A294,OFFSET('Raw data BH'!$B$4,0,(COLUMN('Data BH'!C$4)-COLUMN('Data BH'!$B$4))*7,500,1),0))</f>
        <v>3.4087969999999999</v>
      </c>
      <c r="D294" s="62">
        <f ca="1">INDEX(OFFSET('Raw data BH'!$G$4,0,(COLUMN('Data BH'!D$4)-COLUMN('Data BH'!$B$4))*7,500,1),MATCH($A294,OFFSET('Raw data BH'!$B$4,0,(COLUMN('Data BH'!D$4)-COLUMN('Data BH'!$B$4))*7,500,1),0))</f>
        <v>9.8528169999999999</v>
      </c>
      <c r="E294" s="62">
        <f ca="1">INDEX(OFFSET('Raw data BH'!$G$4,0,(COLUMN('Data BH'!E$4)-COLUMN('Data BH'!$B$4))*7,500,1),MATCH($A294,OFFSET('Raw data BH'!$B$4,0,(COLUMN('Data BH'!E$4)-COLUMN('Data BH'!$B$4))*7,500,1),0))</f>
        <v>13.804975000000001</v>
      </c>
      <c r="F294" s="62" t="e">
        <f ca="1">INDEX(OFFSET('Raw data BH'!$G$4,0,(COLUMN('Data BH'!F$4)-COLUMN('Data BH'!$B$4))*7,500,1),MATCH($A294,OFFSET('Raw data BH'!$B$4,0,(COLUMN('Data BH'!F$4)-COLUMN('Data BH'!$B$4))*7,500,1),0))</f>
        <v>#N/A</v>
      </c>
      <c r="G294" s="62">
        <f ca="1">INDEX(OFFSET('Raw data BH'!$G$4,0,(COLUMN('Data BH'!G$4)-COLUMN('Data BH'!$B$4))*7,500,1),MATCH($A294,OFFSET('Raw data BH'!$B$4,0,(COLUMN('Data BH'!G$4)-COLUMN('Data BH'!$B$4))*7,500,1),0))</f>
        <v>15.183126</v>
      </c>
      <c r="H294" s="62">
        <f ca="1">INDEX(OFFSET('Raw data BH'!$G$4,0,(COLUMN('Data BH'!H$4)-COLUMN('Data BH'!$B$4))*7,500,1),MATCH($A294,OFFSET('Raw data BH'!$B$4,0,(COLUMN('Data BH'!H$4)-COLUMN('Data BH'!$B$4))*7,500,1),0))</f>
        <v>14.71191</v>
      </c>
      <c r="I294" s="62">
        <f ca="1">INDEX(OFFSET('Raw data BH'!$G$4,0,(COLUMN('Data BH'!I$4)-COLUMN('Data BH'!$B$4))*7,500,1),MATCH($A294,OFFSET('Raw data BH'!$B$4,0,(COLUMN('Data BH'!I$4)-COLUMN('Data BH'!$B$4))*7,500,1),0))</f>
        <v>10.655250000000001</v>
      </c>
      <c r="J294" s="62" t="e">
        <f ca="1">INDEX(OFFSET('Raw data BH'!$G$4,0,(COLUMN('Data BH'!J$4)-COLUMN('Data BH'!$B$4))*7,500,1),MATCH($A294,OFFSET('Raw data BH'!$B$4,0,(COLUMN('Data BH'!J$4)-COLUMN('Data BH'!$B$4))*7,500,1),0))</f>
        <v>#N/A</v>
      </c>
      <c r="K294" s="62">
        <f ca="1">INDEX(OFFSET('Raw data BH'!$G$4,0,(COLUMN('Data BH'!K$4)-COLUMN('Data BH'!$B$4))*7,500,1),MATCH($A294,OFFSET('Raw data BH'!$B$4,0,(COLUMN('Data BH'!K$4)-COLUMN('Data BH'!$B$4))*7,500,1),0))</f>
        <v>23.459999</v>
      </c>
      <c r="L294" s="62" t="e">
        <f ca="1">INDEX(OFFSET('Raw data BH'!$G$4,0,(COLUMN('Data BH'!L$4)-COLUMN('Data BH'!$B$4))*7,500,1),MATCH($A294,OFFSET('Raw data BH'!$B$4,0,(COLUMN('Data BH'!L$4)-COLUMN('Data BH'!$B$4))*7,500,1),0))</f>
        <v>#N/A</v>
      </c>
      <c r="M294" s="62">
        <f ca="1">INDEX(OFFSET('Raw data BH'!$G$4,0,(COLUMN('Data BH'!M$4)-COLUMN('Data BH'!$B$4))*7,500,1),MATCH($A294,OFFSET('Raw data BH'!$B$4,0,(COLUMN('Data BH'!M$4)-COLUMN('Data BH'!$B$4))*7,500,1),0))</f>
        <v>17.327221000000002</v>
      </c>
      <c r="N294" s="62" t="e">
        <f ca="1">INDEX(OFFSET('Raw data BH'!$G$4,0,(COLUMN('Data BH'!N$4)-COLUMN('Data BH'!$B$4))*7,500,1),MATCH($A294,OFFSET('Raw data BH'!$B$4,0,(COLUMN('Data BH'!N$4)-COLUMN('Data BH'!$B$4))*7,500,1),0))</f>
        <v>#N/A</v>
      </c>
      <c r="O294" s="62">
        <f ca="1">INDEX(OFFSET('Raw data BH'!$G$4,0,(COLUMN('Data BH'!O$4)-COLUMN('Data BH'!$B$4))*7,500,1),MATCH($A294,OFFSET('Raw data BH'!$B$4,0,(COLUMN('Data BH'!O$4)-COLUMN('Data BH'!$B$4))*7,500,1),0))</f>
        <v>16.414090999999999</v>
      </c>
      <c r="P294" s="62">
        <v>57.697406999999998</v>
      </c>
      <c r="R294" s="60">
        <f t="shared" ca="1" si="62"/>
        <v>-9.0976551012548201E-3</v>
      </c>
      <c r="S294" s="60">
        <f t="shared" ca="1" si="63"/>
        <v>-0.39969586771037868</v>
      </c>
      <c r="T294" s="60">
        <f t="shared" ca="1" si="64"/>
        <v>-0.27292797041891659</v>
      </c>
      <c r="U294" s="60">
        <f t="shared" ca="1" si="65"/>
        <v>-4.3773503092416455E-2</v>
      </c>
      <c r="V294" s="60" t="str">
        <f t="shared" ca="1" si="66"/>
        <v/>
      </c>
      <c r="W294" s="60">
        <f t="shared" ca="1" si="67"/>
        <v>-0.16199829873212923</v>
      </c>
      <c r="X294" s="60">
        <f t="shared" ca="1" si="68"/>
        <v>-3.0913022923671374E-2</v>
      </c>
      <c r="Y294" s="60">
        <f t="shared" ca="1" si="69"/>
        <v>-3.5714208144010051E-2</v>
      </c>
      <c r="Z294" s="60" t="str">
        <f t="shared" ca="1" si="70"/>
        <v/>
      </c>
      <c r="AA294" s="60">
        <f t="shared" ca="1" si="71"/>
        <v>-1.7021702127659744E-3</v>
      </c>
      <c r="AB294" s="60" t="str">
        <f t="shared" ca="1" si="72"/>
        <v/>
      </c>
      <c r="AC294" s="60">
        <f t="shared" ca="1" si="73"/>
        <v>-0.12767587311724837</v>
      </c>
      <c r="AD294" s="60" t="str">
        <f t="shared" ca="1" si="74"/>
        <v/>
      </c>
      <c r="AE294" s="60">
        <f t="shared" ca="1" si="75"/>
        <v>1.035731422882602E-3</v>
      </c>
      <c r="AF294" s="60">
        <f t="shared" si="76"/>
        <v>-0.1074492661882257</v>
      </c>
      <c r="AG294" s="61">
        <v>9.7999999999999997E-3</v>
      </c>
    </row>
    <row r="295" spans="1:33" ht="16" hidden="1" outlineLevel="1" x14ac:dyDescent="0.2">
      <c r="A295" s="74">
        <v>39873</v>
      </c>
      <c r="B295" s="62">
        <f ca="1">INDEX(OFFSET('Raw data BH'!$G$4,0,(COLUMN('Data BH'!B$4)-COLUMN('Data BH'!$B$4))*7,500,1),MATCH($A295,OFFSET('Raw data BH'!$B$4,0,(COLUMN('Data BH'!B$4)-COLUMN('Data BH'!$B$4))*7,500,1),0))</f>
        <v>3.2283210000000002</v>
      </c>
      <c r="C295" s="62">
        <f ca="1">INDEX(OFFSET('Raw data BH'!$G$4,0,(COLUMN('Data BH'!C$4)-COLUMN('Data BH'!$B$4))*7,500,1),MATCH($A295,OFFSET('Raw data BH'!$B$4,0,(COLUMN('Data BH'!C$4)-COLUMN('Data BH'!$B$4))*7,500,1),0))</f>
        <v>5.8855680000000001</v>
      </c>
      <c r="D295" s="62">
        <f ca="1">INDEX(OFFSET('Raw data BH'!$G$4,0,(COLUMN('Data BH'!D$4)-COLUMN('Data BH'!$B$4))*7,500,1),MATCH($A295,OFFSET('Raw data BH'!$B$4,0,(COLUMN('Data BH'!D$4)-COLUMN('Data BH'!$B$4))*7,500,1),0))</f>
        <v>11.135479</v>
      </c>
      <c r="E295" s="62">
        <f ca="1">INDEX(OFFSET('Raw data BH'!$G$4,0,(COLUMN('Data BH'!E$4)-COLUMN('Data BH'!$B$4))*7,500,1),MATCH($A295,OFFSET('Raw data BH'!$B$4,0,(COLUMN('Data BH'!E$4)-COLUMN('Data BH'!$B$4))*7,500,1),0))</f>
        <v>14.852605000000001</v>
      </c>
      <c r="F295" s="62" t="e">
        <f ca="1">INDEX(OFFSET('Raw data BH'!$G$4,0,(COLUMN('Data BH'!F$4)-COLUMN('Data BH'!$B$4))*7,500,1),MATCH($A295,OFFSET('Raw data BH'!$B$4,0,(COLUMN('Data BH'!F$4)-COLUMN('Data BH'!$B$4))*7,500,1),0))</f>
        <v>#N/A</v>
      </c>
      <c r="G295" s="62">
        <f ca="1">INDEX(OFFSET('Raw data BH'!$G$4,0,(COLUMN('Data BH'!G$4)-COLUMN('Data BH'!$B$4))*7,500,1),MATCH($A295,OFFSET('Raw data BH'!$B$4,0,(COLUMN('Data BH'!G$4)-COLUMN('Data BH'!$B$4))*7,500,1),0))</f>
        <v>19.472065000000001</v>
      </c>
      <c r="H295" s="62">
        <f ca="1">INDEX(OFFSET('Raw data BH'!$G$4,0,(COLUMN('Data BH'!H$4)-COLUMN('Data BH'!$B$4))*7,500,1),MATCH($A295,OFFSET('Raw data BH'!$B$4,0,(COLUMN('Data BH'!H$4)-COLUMN('Data BH'!$B$4))*7,500,1),0))</f>
        <v>15.573066000000001</v>
      </c>
      <c r="I295" s="62">
        <f ca="1">INDEX(OFFSET('Raw data BH'!$G$4,0,(COLUMN('Data BH'!I$4)-COLUMN('Data BH'!$B$4))*7,500,1),MATCH($A295,OFFSET('Raw data BH'!$B$4,0,(COLUMN('Data BH'!I$4)-COLUMN('Data BH'!$B$4))*7,500,1),0))</f>
        <v>10.878628000000001</v>
      </c>
      <c r="J295" s="62">
        <f ca="1">INDEX(OFFSET('Raw data BH'!$G$4,0,(COLUMN('Data BH'!J$4)-COLUMN('Data BH'!$B$4))*7,500,1),MATCH($A295,OFFSET('Raw data BH'!$B$4,0,(COLUMN('Data BH'!J$4)-COLUMN('Data BH'!$B$4))*7,500,1),0))</f>
        <v>1.916301</v>
      </c>
      <c r="K295" s="62">
        <f ca="1">INDEX(OFFSET('Raw data BH'!$G$4,0,(COLUMN('Data BH'!K$4)-COLUMN('Data BH'!$B$4))*7,500,1),MATCH($A295,OFFSET('Raw data BH'!$B$4,0,(COLUMN('Data BH'!K$4)-COLUMN('Data BH'!$B$4))*7,500,1),0))</f>
        <v>21.975000000000001</v>
      </c>
      <c r="L295" s="62" t="e">
        <f ca="1">INDEX(OFFSET('Raw data BH'!$G$4,0,(COLUMN('Data BH'!L$4)-COLUMN('Data BH'!$B$4))*7,500,1),MATCH($A295,OFFSET('Raw data BH'!$B$4,0,(COLUMN('Data BH'!L$4)-COLUMN('Data BH'!$B$4))*7,500,1),0))</f>
        <v>#N/A</v>
      </c>
      <c r="M295" s="62">
        <f ca="1">INDEX(OFFSET('Raw data BH'!$G$4,0,(COLUMN('Data BH'!M$4)-COLUMN('Data BH'!$B$4))*7,500,1),MATCH($A295,OFFSET('Raw data BH'!$B$4,0,(COLUMN('Data BH'!M$4)-COLUMN('Data BH'!$B$4))*7,500,1),0))</f>
        <v>22.079124</v>
      </c>
      <c r="N295" s="62" t="e">
        <f ca="1">INDEX(OFFSET('Raw data BH'!$G$4,0,(COLUMN('Data BH'!N$4)-COLUMN('Data BH'!$B$4))*7,500,1),MATCH($A295,OFFSET('Raw data BH'!$B$4,0,(COLUMN('Data BH'!N$4)-COLUMN('Data BH'!$B$4))*7,500,1),0))</f>
        <v>#N/A</v>
      </c>
      <c r="O295" s="62">
        <f ca="1">INDEX(OFFSET('Raw data BH'!$G$4,0,(COLUMN('Data BH'!O$4)-COLUMN('Data BH'!$B$4))*7,500,1),MATCH($A295,OFFSET('Raw data BH'!$B$4,0,(COLUMN('Data BH'!O$4)-COLUMN('Data BH'!$B$4))*7,500,1),0))</f>
        <v>16.023481</v>
      </c>
      <c r="P295" s="62">
        <v>62.060032</v>
      </c>
      <c r="R295" s="60">
        <f t="shared" ca="1" si="62"/>
        <v>0.17702341854116121</v>
      </c>
      <c r="S295" s="60">
        <f t="shared" ca="1" si="63"/>
        <v>0.72658213440108055</v>
      </c>
      <c r="T295" s="60">
        <f t="shared" ca="1" si="64"/>
        <v>0.13018226158062207</v>
      </c>
      <c r="U295" s="60">
        <f t="shared" ca="1" si="65"/>
        <v>7.5887859268126245E-2</v>
      </c>
      <c r="V295" s="60" t="str">
        <f t="shared" ca="1" si="66"/>
        <v/>
      </c>
      <c r="W295" s="60">
        <f t="shared" ca="1" si="67"/>
        <v>0.28248063014164537</v>
      </c>
      <c r="X295" s="60">
        <f t="shared" ca="1" si="68"/>
        <v>5.8534615831663084E-2</v>
      </c>
      <c r="Y295" s="60">
        <f t="shared" ca="1" si="69"/>
        <v>2.0964125665751565E-2</v>
      </c>
      <c r="Z295" s="60" t="str">
        <f t="shared" ca="1" si="70"/>
        <v/>
      </c>
      <c r="AA295" s="60">
        <f t="shared" ca="1" si="71"/>
        <v>-6.3299192809002203E-2</v>
      </c>
      <c r="AB295" s="60" t="str">
        <f t="shared" ca="1" si="72"/>
        <v/>
      </c>
      <c r="AC295" s="60">
        <f t="shared" ca="1" si="73"/>
        <v>0.27424495826537898</v>
      </c>
      <c r="AD295" s="60" t="str">
        <f t="shared" ca="1" si="74"/>
        <v/>
      </c>
      <c r="AE295" s="60">
        <f t="shared" ca="1" si="75"/>
        <v>-2.3797236167388047E-2</v>
      </c>
      <c r="AF295" s="60">
        <f t="shared" si="76"/>
        <v>7.5612150126608046E-2</v>
      </c>
      <c r="AG295" s="61">
        <v>9.300000000000001E-3</v>
      </c>
    </row>
    <row r="296" spans="1:33" ht="16" hidden="1" outlineLevel="1" x14ac:dyDescent="0.2">
      <c r="A296" s="74">
        <v>39904</v>
      </c>
      <c r="B296" s="62">
        <f ca="1">INDEX(OFFSET('Raw data BH'!$G$4,0,(COLUMN('Data BH'!B$4)-COLUMN('Data BH'!$B$4))*7,500,1),MATCH($A296,OFFSET('Raw data BH'!$B$4,0,(COLUMN('Data BH'!B$4)-COLUMN('Data BH'!$B$4))*7,500,1),0))</f>
        <v>3.864341</v>
      </c>
      <c r="C296" s="62">
        <f ca="1">INDEX(OFFSET('Raw data BH'!$G$4,0,(COLUMN('Data BH'!C$4)-COLUMN('Data BH'!$B$4))*7,500,1),MATCH($A296,OFFSET('Raw data BH'!$B$4,0,(COLUMN('Data BH'!C$4)-COLUMN('Data BH'!$B$4))*7,500,1),0))</f>
        <v>7.7276379999999998</v>
      </c>
      <c r="D296" s="62">
        <f ca="1">INDEX(OFFSET('Raw data BH'!$G$4,0,(COLUMN('Data BH'!D$4)-COLUMN('Data BH'!$B$4))*7,500,1),MATCH($A296,OFFSET('Raw data BH'!$B$4,0,(COLUMN('Data BH'!D$4)-COLUMN('Data BH'!$B$4))*7,500,1),0))</f>
        <v>20.604310999999999</v>
      </c>
      <c r="E296" s="62">
        <f ca="1">INDEX(OFFSET('Raw data BH'!$G$4,0,(COLUMN('Data BH'!E$4)-COLUMN('Data BH'!$B$4))*7,500,1),MATCH($A296,OFFSET('Raw data BH'!$B$4,0,(COLUMN('Data BH'!E$4)-COLUMN('Data BH'!$B$4))*7,500,1),0))</f>
        <v>14.702381000000001</v>
      </c>
      <c r="F296" s="62" t="e">
        <f ca="1">INDEX(OFFSET('Raw data BH'!$G$4,0,(COLUMN('Data BH'!F$4)-COLUMN('Data BH'!$B$4))*7,500,1),MATCH($A296,OFFSET('Raw data BH'!$B$4,0,(COLUMN('Data BH'!F$4)-COLUMN('Data BH'!$B$4))*7,500,1),0))</f>
        <v>#N/A</v>
      </c>
      <c r="G296" s="62">
        <f ca="1">INDEX(OFFSET('Raw data BH'!$G$4,0,(COLUMN('Data BH'!G$4)-COLUMN('Data BH'!$B$4))*7,500,1),MATCH($A296,OFFSET('Raw data BH'!$B$4,0,(COLUMN('Data BH'!G$4)-COLUMN('Data BH'!$B$4))*7,500,1),0))</f>
        <v>25.079198999999999</v>
      </c>
      <c r="H296" s="62">
        <f ca="1">INDEX(OFFSET('Raw data BH'!$G$4,0,(COLUMN('Data BH'!H$4)-COLUMN('Data BH'!$B$4))*7,500,1),MATCH($A296,OFFSET('Raw data BH'!$B$4,0,(COLUMN('Data BH'!H$4)-COLUMN('Data BH'!$B$4))*7,500,1),0))</f>
        <v>15.645258</v>
      </c>
      <c r="I296" s="62">
        <f ca="1">INDEX(OFFSET('Raw data BH'!$G$4,0,(COLUMN('Data BH'!I$4)-COLUMN('Data BH'!$B$4))*7,500,1),MATCH($A296,OFFSET('Raw data BH'!$B$4,0,(COLUMN('Data BH'!I$4)-COLUMN('Data BH'!$B$4))*7,500,1),0))</f>
        <v>13.607479</v>
      </c>
      <c r="J296" s="62">
        <f ca="1">INDEX(OFFSET('Raw data BH'!$G$4,0,(COLUMN('Data BH'!J$4)-COLUMN('Data BH'!$B$4))*7,500,1),MATCH($A296,OFFSET('Raw data BH'!$B$4,0,(COLUMN('Data BH'!J$4)-COLUMN('Data BH'!$B$4))*7,500,1),0))</f>
        <v>2.7801260000000001</v>
      </c>
      <c r="K296" s="62">
        <f ca="1">INDEX(OFFSET('Raw data BH'!$G$4,0,(COLUMN('Data BH'!K$4)-COLUMN('Data BH'!$B$4))*7,500,1),MATCH($A296,OFFSET('Raw data BH'!$B$4,0,(COLUMN('Data BH'!K$4)-COLUMN('Data BH'!$B$4))*7,500,1),0))</f>
        <v>23.184999000000001</v>
      </c>
      <c r="L296" s="62" t="e">
        <f ca="1">INDEX(OFFSET('Raw data BH'!$G$4,0,(COLUMN('Data BH'!L$4)-COLUMN('Data BH'!$B$4))*7,500,1),MATCH($A296,OFFSET('Raw data BH'!$B$4,0,(COLUMN('Data BH'!L$4)-COLUMN('Data BH'!$B$4))*7,500,1),0))</f>
        <v>#N/A</v>
      </c>
      <c r="M296" s="62">
        <f ca="1">INDEX(OFFSET('Raw data BH'!$G$4,0,(COLUMN('Data BH'!M$4)-COLUMN('Data BH'!$B$4))*7,500,1),MATCH($A296,OFFSET('Raw data BH'!$B$4,0,(COLUMN('Data BH'!M$4)-COLUMN('Data BH'!$B$4))*7,500,1),0))</f>
        <v>19.914193999999998</v>
      </c>
      <c r="N296" s="62" t="e">
        <f ca="1">INDEX(OFFSET('Raw data BH'!$G$4,0,(COLUMN('Data BH'!N$4)-COLUMN('Data BH'!$B$4))*7,500,1),MATCH($A296,OFFSET('Raw data BH'!$B$4,0,(COLUMN('Data BH'!N$4)-COLUMN('Data BH'!$B$4))*7,500,1),0))</f>
        <v>#N/A</v>
      </c>
      <c r="O296" s="62">
        <f ca="1">INDEX(OFFSET('Raw data BH'!$G$4,0,(COLUMN('Data BH'!O$4)-COLUMN('Data BH'!$B$4))*7,500,1),MATCH($A296,OFFSET('Raw data BH'!$B$4,0,(COLUMN('Data BH'!O$4)-COLUMN('Data BH'!$B$4))*7,500,1),0))</f>
        <v>17.475529000000002</v>
      </c>
      <c r="P296" s="62">
        <v>68.713752999999997</v>
      </c>
      <c r="R296" s="60">
        <f t="shared" ca="1" si="62"/>
        <v>0.19701262668737085</v>
      </c>
      <c r="S296" s="60">
        <f t="shared" ca="1" si="63"/>
        <v>0.31298083719362335</v>
      </c>
      <c r="T296" s="60">
        <f t="shared" ca="1" si="64"/>
        <v>0.85033001274574715</v>
      </c>
      <c r="U296" s="60">
        <f t="shared" ca="1" si="65"/>
        <v>-1.011432001322321E-2</v>
      </c>
      <c r="V296" s="60" t="str">
        <f t="shared" ca="1" si="66"/>
        <v/>
      </c>
      <c r="W296" s="60">
        <f t="shared" ca="1" si="67"/>
        <v>0.28795785141432084</v>
      </c>
      <c r="X296" s="60">
        <f t="shared" ca="1" si="68"/>
        <v>4.6356960151583415E-3</v>
      </c>
      <c r="Y296" s="60">
        <f t="shared" ca="1" si="69"/>
        <v>0.25084514333976671</v>
      </c>
      <c r="Z296" s="60">
        <f t="shared" ca="1" si="70"/>
        <v>0.45077730481798017</v>
      </c>
      <c r="AA296" s="60">
        <f t="shared" ca="1" si="71"/>
        <v>5.5062525597269651E-2</v>
      </c>
      <c r="AB296" s="60" t="str">
        <f t="shared" ca="1" si="72"/>
        <v/>
      </c>
      <c r="AC296" s="60">
        <f t="shared" ca="1" si="73"/>
        <v>-9.8053256098385111E-2</v>
      </c>
      <c r="AD296" s="60" t="str">
        <f t="shared" ca="1" si="74"/>
        <v/>
      </c>
      <c r="AE296" s="60">
        <f t="shared" ca="1" si="75"/>
        <v>9.0620009472348828E-2</v>
      </c>
      <c r="AF296" s="60">
        <f t="shared" si="76"/>
        <v>0.10721426956402458</v>
      </c>
      <c r="AG296" s="61">
        <v>9.300000000000001E-3</v>
      </c>
    </row>
    <row r="297" spans="1:33" ht="16" hidden="1" outlineLevel="1" x14ac:dyDescent="0.2">
      <c r="A297" s="74">
        <v>39934</v>
      </c>
      <c r="B297" s="62">
        <f ca="1">INDEX(OFFSET('Raw data BH'!$G$4,0,(COLUMN('Data BH'!B$4)-COLUMN('Data BH'!$B$4))*7,500,1),MATCH($A297,OFFSET('Raw data BH'!$B$4,0,(COLUMN('Data BH'!B$4)-COLUMN('Data BH'!$B$4))*7,500,1),0))</f>
        <v>4.1708360000000004</v>
      </c>
      <c r="C297" s="62">
        <f ca="1">INDEX(OFFSET('Raw data BH'!$G$4,0,(COLUMN('Data BH'!C$4)-COLUMN('Data BH'!$B$4))*7,500,1),MATCH($A297,OFFSET('Raw data BH'!$B$4,0,(COLUMN('Data BH'!C$4)-COLUMN('Data BH'!$B$4))*7,500,1),0))</f>
        <v>9.7525779999999997</v>
      </c>
      <c r="D297" s="62">
        <f ca="1">INDEX(OFFSET('Raw data BH'!$G$4,0,(COLUMN('Data BH'!D$4)-COLUMN('Data BH'!$B$4))*7,500,1),MATCH($A297,OFFSET('Raw data BH'!$B$4,0,(COLUMN('Data BH'!D$4)-COLUMN('Data BH'!$B$4))*7,500,1),0))</f>
        <v>20.573734000000002</v>
      </c>
      <c r="E297" s="62">
        <f ca="1">INDEX(OFFSET('Raw data BH'!$G$4,0,(COLUMN('Data BH'!E$4)-COLUMN('Data BH'!$B$4))*7,500,1),MATCH($A297,OFFSET('Raw data BH'!$B$4,0,(COLUMN('Data BH'!E$4)-COLUMN('Data BH'!$B$4))*7,500,1),0))</f>
        <v>16.789064</v>
      </c>
      <c r="F297" s="62" t="e">
        <f ca="1">INDEX(OFFSET('Raw data BH'!$G$4,0,(COLUMN('Data BH'!F$4)-COLUMN('Data BH'!$B$4))*7,500,1),MATCH($A297,OFFSET('Raw data BH'!$B$4,0,(COLUMN('Data BH'!F$4)-COLUMN('Data BH'!$B$4))*7,500,1),0))</f>
        <v>#N/A</v>
      </c>
      <c r="G297" s="62">
        <f ca="1">INDEX(OFFSET('Raw data BH'!$G$4,0,(COLUMN('Data BH'!G$4)-COLUMN('Data BH'!$B$4))*7,500,1),MATCH($A297,OFFSET('Raw data BH'!$B$4,0,(COLUMN('Data BH'!G$4)-COLUMN('Data BH'!$B$4))*7,500,1),0))</f>
        <v>23.269621000000001</v>
      </c>
      <c r="H297" s="62">
        <f ca="1">INDEX(OFFSET('Raw data BH'!$G$4,0,(COLUMN('Data BH'!H$4)-COLUMN('Data BH'!$B$4))*7,500,1),MATCH($A297,OFFSET('Raw data BH'!$B$4,0,(COLUMN('Data BH'!H$4)-COLUMN('Data BH'!$B$4))*7,500,1),0))</f>
        <v>15.301446</v>
      </c>
      <c r="I297" s="62">
        <f ca="1">INDEX(OFFSET('Raw data BH'!$G$4,0,(COLUMN('Data BH'!I$4)-COLUMN('Data BH'!$B$4))*7,500,1),MATCH($A297,OFFSET('Raw data BH'!$B$4,0,(COLUMN('Data BH'!I$4)-COLUMN('Data BH'!$B$4))*7,500,1),0))</f>
        <v>14.339383</v>
      </c>
      <c r="J297" s="62">
        <f ca="1">INDEX(OFFSET('Raw data BH'!$G$4,0,(COLUMN('Data BH'!J$4)-COLUMN('Data BH'!$B$4))*7,500,1),MATCH($A297,OFFSET('Raw data BH'!$B$4,0,(COLUMN('Data BH'!J$4)-COLUMN('Data BH'!$B$4))*7,500,1),0))</f>
        <v>4.4779900000000001</v>
      </c>
      <c r="K297" s="62">
        <f ca="1">INDEX(OFFSET('Raw data BH'!$G$4,0,(COLUMN('Data BH'!K$4)-COLUMN('Data BH'!$B$4))*7,500,1),MATCH($A297,OFFSET('Raw data BH'!$B$4,0,(COLUMN('Data BH'!K$4)-COLUMN('Data BH'!$B$4))*7,500,1),0))</f>
        <v>22.555</v>
      </c>
      <c r="L297" s="62" t="e">
        <f ca="1">INDEX(OFFSET('Raw data BH'!$G$4,0,(COLUMN('Data BH'!L$4)-COLUMN('Data BH'!$B$4))*7,500,1),MATCH($A297,OFFSET('Raw data BH'!$B$4,0,(COLUMN('Data BH'!L$4)-COLUMN('Data BH'!$B$4))*7,500,1),0))</f>
        <v>#N/A</v>
      </c>
      <c r="M297" s="62">
        <f ca="1">INDEX(OFFSET('Raw data BH'!$G$4,0,(COLUMN('Data BH'!M$4)-COLUMN('Data BH'!$B$4))*7,500,1),MATCH($A297,OFFSET('Raw data BH'!$B$4,0,(COLUMN('Data BH'!M$4)-COLUMN('Data BH'!$B$4))*7,500,1),0))</f>
        <v>21.790167</v>
      </c>
      <c r="N297" s="62" t="e">
        <f ca="1">INDEX(OFFSET('Raw data BH'!$G$4,0,(COLUMN('Data BH'!N$4)-COLUMN('Data BH'!$B$4))*7,500,1),MATCH($A297,OFFSET('Raw data BH'!$B$4,0,(COLUMN('Data BH'!N$4)-COLUMN('Data BH'!$B$4))*7,500,1),0))</f>
        <v>#N/A</v>
      </c>
      <c r="O297" s="62">
        <f ca="1">INDEX(OFFSET('Raw data BH'!$G$4,0,(COLUMN('Data BH'!O$4)-COLUMN('Data BH'!$B$4))*7,500,1),MATCH($A297,OFFSET('Raw data BH'!$B$4,0,(COLUMN('Data BH'!O$4)-COLUMN('Data BH'!$B$4))*7,500,1),0))</f>
        <v>19.878627999999999</v>
      </c>
      <c r="P297" s="62">
        <v>72.730346999999995</v>
      </c>
      <c r="R297" s="60">
        <f t="shared" ca="1" si="62"/>
        <v>7.9313652703009385E-2</v>
      </c>
      <c r="S297" s="60">
        <f t="shared" ca="1" si="63"/>
        <v>0.26203867210135878</v>
      </c>
      <c r="T297" s="60">
        <f t="shared" ca="1" si="64"/>
        <v>-1.4840098268754653E-3</v>
      </c>
      <c r="U297" s="60">
        <f t="shared" ca="1" si="65"/>
        <v>0.14192823597756021</v>
      </c>
      <c r="V297" s="60" t="str">
        <f t="shared" ca="1" si="66"/>
        <v/>
      </c>
      <c r="W297" s="60">
        <f t="shared" ca="1" si="67"/>
        <v>-7.2154537311977074E-2</v>
      </c>
      <c r="X297" s="60">
        <f t="shared" ca="1" si="68"/>
        <v>-2.1975476530971871E-2</v>
      </c>
      <c r="Y297" s="60">
        <f t="shared" ca="1" si="69"/>
        <v>5.3786891752689803E-2</v>
      </c>
      <c r="Z297" s="60">
        <f t="shared" ca="1" si="70"/>
        <v>0.61071476616527454</v>
      </c>
      <c r="AA297" s="60">
        <f t="shared" ca="1" si="71"/>
        <v>-2.7172699036993819E-2</v>
      </c>
      <c r="AB297" s="60" t="str">
        <f t="shared" ca="1" si="72"/>
        <v/>
      </c>
      <c r="AC297" s="60">
        <f t="shared" ca="1" si="73"/>
        <v>9.4202808308486041E-2</v>
      </c>
      <c r="AD297" s="60" t="str">
        <f t="shared" ca="1" si="74"/>
        <v/>
      </c>
      <c r="AE297" s="60">
        <f t="shared" ca="1" si="75"/>
        <v>0.137512232104676</v>
      </c>
      <c r="AF297" s="60">
        <f t="shared" si="76"/>
        <v>5.845400410599022E-2</v>
      </c>
      <c r="AG297" s="61">
        <v>9.300000000000001E-3</v>
      </c>
    </row>
    <row r="298" spans="1:33" ht="16" hidden="1" outlineLevel="1" x14ac:dyDescent="0.2">
      <c r="A298" s="74">
        <v>39965</v>
      </c>
      <c r="B298" s="62">
        <f ca="1">INDEX(OFFSET('Raw data BH'!$G$4,0,(COLUMN('Data BH'!B$4)-COLUMN('Data BH'!$B$4))*7,500,1),MATCH($A298,OFFSET('Raw data BH'!$B$4,0,(COLUMN('Data BH'!B$4)-COLUMN('Data BH'!$B$4))*7,500,1),0))</f>
        <v>4.374142</v>
      </c>
      <c r="C298" s="62">
        <f ca="1">INDEX(OFFSET('Raw data BH'!$G$4,0,(COLUMN('Data BH'!C$4)-COLUMN('Data BH'!$B$4))*7,500,1),MATCH($A298,OFFSET('Raw data BH'!$B$4,0,(COLUMN('Data BH'!C$4)-COLUMN('Data BH'!$B$4))*7,500,1),0))</f>
        <v>11.422717</v>
      </c>
      <c r="D298" s="62">
        <f ca="1">INDEX(OFFSET('Raw data BH'!$G$4,0,(COLUMN('Data BH'!D$4)-COLUMN('Data BH'!$B$4))*7,500,1),MATCH($A298,OFFSET('Raw data BH'!$B$4,0,(COLUMN('Data BH'!D$4)-COLUMN('Data BH'!$B$4))*7,500,1),0))</f>
        <v>19.240788999999999</v>
      </c>
      <c r="E298" s="62">
        <f ca="1">INDEX(OFFSET('Raw data BH'!$G$4,0,(COLUMN('Data BH'!E$4)-COLUMN('Data BH'!$B$4))*7,500,1),MATCH($A298,OFFSET('Raw data BH'!$B$4,0,(COLUMN('Data BH'!E$4)-COLUMN('Data BH'!$B$4))*7,500,1),0))</f>
        <v>16.389482000000001</v>
      </c>
      <c r="F298" s="62" t="e">
        <f ca="1">INDEX(OFFSET('Raw data BH'!$G$4,0,(COLUMN('Data BH'!F$4)-COLUMN('Data BH'!$B$4))*7,500,1),MATCH($A298,OFFSET('Raw data BH'!$B$4,0,(COLUMN('Data BH'!F$4)-COLUMN('Data BH'!$B$4))*7,500,1),0))</f>
        <v>#N/A</v>
      </c>
      <c r="G298" s="62">
        <f ca="1">INDEX(OFFSET('Raw data BH'!$G$4,0,(COLUMN('Data BH'!G$4)-COLUMN('Data BH'!$B$4))*7,500,1),MATCH($A298,OFFSET('Raw data BH'!$B$4,0,(COLUMN('Data BH'!G$4)-COLUMN('Data BH'!$B$4))*7,500,1),0))</f>
        <v>22.465178999999999</v>
      </c>
      <c r="H298" s="62">
        <f ca="1">INDEX(OFFSET('Raw data BH'!$G$4,0,(COLUMN('Data BH'!H$4)-COLUMN('Data BH'!$B$4))*7,500,1),MATCH($A298,OFFSET('Raw data BH'!$B$4,0,(COLUMN('Data BH'!H$4)-COLUMN('Data BH'!$B$4))*7,500,1),0))</f>
        <v>16.070174999999999</v>
      </c>
      <c r="I298" s="62">
        <f ca="1">INDEX(OFFSET('Raw data BH'!$G$4,0,(COLUMN('Data BH'!I$4)-COLUMN('Data BH'!$B$4))*7,500,1),MATCH($A298,OFFSET('Raw data BH'!$B$4,0,(COLUMN('Data BH'!I$4)-COLUMN('Data BH'!$B$4))*7,500,1),0))</f>
        <v>13.383429</v>
      </c>
      <c r="J298" s="62">
        <f ca="1">INDEX(OFFSET('Raw data BH'!$G$4,0,(COLUMN('Data BH'!J$4)-COLUMN('Data BH'!$B$4))*7,500,1),MATCH($A298,OFFSET('Raw data BH'!$B$4,0,(COLUMN('Data BH'!J$4)-COLUMN('Data BH'!$B$4))*7,500,1),0))</f>
        <v>3.9914670000000001</v>
      </c>
      <c r="K298" s="62">
        <f ca="1">INDEX(OFFSET('Raw data BH'!$G$4,0,(COLUMN('Data BH'!K$4)-COLUMN('Data BH'!$B$4))*7,500,1),MATCH($A298,OFFSET('Raw data BH'!$B$4,0,(COLUMN('Data BH'!K$4)-COLUMN('Data BH'!$B$4))*7,500,1),0))</f>
        <v>24.73</v>
      </c>
      <c r="L298" s="62" t="e">
        <f ca="1">INDEX(OFFSET('Raw data BH'!$G$4,0,(COLUMN('Data BH'!L$4)-COLUMN('Data BH'!$B$4))*7,500,1),MATCH($A298,OFFSET('Raw data BH'!$B$4,0,(COLUMN('Data BH'!L$4)-COLUMN('Data BH'!$B$4))*7,500,1),0))</f>
        <v>#N/A</v>
      </c>
      <c r="M298" s="62">
        <f ca="1">INDEX(OFFSET('Raw data BH'!$G$4,0,(COLUMN('Data BH'!M$4)-COLUMN('Data BH'!$B$4))*7,500,1),MATCH($A298,OFFSET('Raw data BH'!$B$4,0,(COLUMN('Data BH'!M$4)-COLUMN('Data BH'!$B$4))*7,500,1),0))</f>
        <v>22.990272999999998</v>
      </c>
      <c r="N298" s="62" t="e">
        <f ca="1">INDEX(OFFSET('Raw data BH'!$G$4,0,(COLUMN('Data BH'!N$4)-COLUMN('Data BH'!$B$4))*7,500,1),MATCH($A298,OFFSET('Raw data BH'!$B$4,0,(COLUMN('Data BH'!N$4)-COLUMN('Data BH'!$B$4))*7,500,1),0))</f>
        <v>#N/A</v>
      </c>
      <c r="O298" s="62">
        <f ca="1">INDEX(OFFSET('Raw data BH'!$G$4,0,(COLUMN('Data BH'!O$4)-COLUMN('Data BH'!$B$4))*7,500,1),MATCH($A298,OFFSET('Raw data BH'!$B$4,0,(COLUMN('Data BH'!O$4)-COLUMN('Data BH'!$B$4))*7,500,1),0))</f>
        <v>15.726279</v>
      </c>
      <c r="P298" s="62">
        <v>72.274451999999997</v>
      </c>
      <c r="R298" s="60">
        <f t="shared" ca="1" si="62"/>
        <v>4.8744664139275473E-2</v>
      </c>
      <c r="S298" s="60">
        <f t="shared" ca="1" si="63"/>
        <v>0.17125102716430463</v>
      </c>
      <c r="T298" s="60">
        <f t="shared" ca="1" si="64"/>
        <v>-6.4788676668999567E-2</v>
      </c>
      <c r="U298" s="60">
        <f t="shared" ca="1" si="65"/>
        <v>-2.3800135612086493E-2</v>
      </c>
      <c r="V298" s="60" t="str">
        <f t="shared" ca="1" si="66"/>
        <v/>
      </c>
      <c r="W298" s="60">
        <f t="shared" ca="1" si="67"/>
        <v>-3.4570481401480557E-2</v>
      </c>
      <c r="X298" s="60">
        <f t="shared" ca="1" si="68"/>
        <v>5.0238977414291286E-2</v>
      </c>
      <c r="Y298" s="60">
        <f t="shared" ca="1" si="69"/>
        <v>-6.6666327275029857E-2</v>
      </c>
      <c r="Z298" s="60">
        <f t="shared" ca="1" si="70"/>
        <v>-0.10864762985178622</v>
      </c>
      <c r="AA298" s="60">
        <f t="shared" ca="1" si="71"/>
        <v>9.6430946575038812E-2</v>
      </c>
      <c r="AB298" s="60" t="str">
        <f t="shared" ca="1" si="72"/>
        <v/>
      </c>
      <c r="AC298" s="60">
        <f t="shared" ca="1" si="73"/>
        <v>5.5075576061440756E-2</v>
      </c>
      <c r="AD298" s="60" t="str">
        <f t="shared" ca="1" si="74"/>
        <v/>
      </c>
      <c r="AE298" s="60">
        <f t="shared" ca="1" si="75"/>
        <v>-0.20888509005752309</v>
      </c>
      <c r="AF298" s="60">
        <f t="shared" si="76"/>
        <v>-6.2682912814920888E-3</v>
      </c>
      <c r="AG298" s="61">
        <v>1.18E-2</v>
      </c>
    </row>
    <row r="299" spans="1:33" ht="16" hidden="1" outlineLevel="1" x14ac:dyDescent="0.2">
      <c r="A299" s="74">
        <v>39995</v>
      </c>
      <c r="B299" s="62">
        <f ca="1">INDEX(OFFSET('Raw data BH'!$G$4,0,(COLUMN('Data BH'!B$4)-COLUMN('Data BH'!$B$4))*7,500,1),MATCH($A299,OFFSET('Raw data BH'!$B$4,0,(COLUMN('Data BH'!B$4)-COLUMN('Data BH'!$B$4))*7,500,1),0))</f>
        <v>5.0178390000000004</v>
      </c>
      <c r="C299" s="62">
        <f ca="1">INDEX(OFFSET('Raw data BH'!$G$4,0,(COLUMN('Data BH'!C$4)-COLUMN('Data BH'!$B$4))*7,500,1),MATCH($A299,OFFSET('Raw data BH'!$B$4,0,(COLUMN('Data BH'!C$4)-COLUMN('Data BH'!$B$4))*7,500,1),0))</f>
        <v>12.809863</v>
      </c>
      <c r="D299" s="62">
        <f ca="1">INDEX(OFFSET('Raw data BH'!$G$4,0,(COLUMN('Data BH'!D$4)-COLUMN('Data BH'!$B$4))*7,500,1),MATCH($A299,OFFSET('Raw data BH'!$B$4,0,(COLUMN('Data BH'!D$4)-COLUMN('Data BH'!$B$4))*7,500,1),0))</f>
        <v>23.63212</v>
      </c>
      <c r="E299" s="62">
        <f ca="1">INDEX(OFFSET('Raw data BH'!$G$4,0,(COLUMN('Data BH'!E$4)-COLUMN('Data BH'!$B$4))*7,500,1),MATCH($A299,OFFSET('Raw data BH'!$B$4,0,(COLUMN('Data BH'!E$4)-COLUMN('Data BH'!$B$4))*7,500,1),0))</f>
        <v>17.166687</v>
      </c>
      <c r="F299" s="62" t="e">
        <f ca="1">INDEX(OFFSET('Raw data BH'!$G$4,0,(COLUMN('Data BH'!F$4)-COLUMN('Data BH'!$B$4))*7,500,1),MATCH($A299,OFFSET('Raw data BH'!$B$4,0,(COLUMN('Data BH'!F$4)-COLUMN('Data BH'!$B$4))*7,500,1),0))</f>
        <v>#N/A</v>
      </c>
      <c r="G299" s="62">
        <f ca="1">INDEX(OFFSET('Raw data BH'!$G$4,0,(COLUMN('Data BH'!G$4)-COLUMN('Data BH'!$B$4))*7,500,1),MATCH($A299,OFFSET('Raw data BH'!$B$4,0,(COLUMN('Data BH'!G$4)-COLUMN('Data BH'!$B$4))*7,500,1),0))</f>
        <v>20.239977</v>
      </c>
      <c r="H299" s="62">
        <f ca="1">INDEX(OFFSET('Raw data BH'!$G$4,0,(COLUMN('Data BH'!H$4)-COLUMN('Data BH'!$B$4))*7,500,1),MATCH($A299,OFFSET('Raw data BH'!$B$4,0,(COLUMN('Data BH'!H$4)-COLUMN('Data BH'!$B$4))*7,500,1),0))</f>
        <v>16.770927</v>
      </c>
      <c r="I299" s="62">
        <f ca="1">INDEX(OFFSET('Raw data BH'!$G$4,0,(COLUMN('Data BH'!I$4)-COLUMN('Data BH'!$B$4))*7,500,1),MATCH($A299,OFFSET('Raw data BH'!$B$4,0,(COLUMN('Data BH'!I$4)-COLUMN('Data BH'!$B$4))*7,500,1),0))</f>
        <v>15.286032000000001</v>
      </c>
      <c r="J299" s="62">
        <f ca="1">INDEX(OFFSET('Raw data BH'!$G$4,0,(COLUMN('Data BH'!J$4)-COLUMN('Data BH'!$B$4))*7,500,1),MATCH($A299,OFFSET('Raw data BH'!$B$4,0,(COLUMN('Data BH'!J$4)-COLUMN('Data BH'!$B$4))*7,500,1),0))</f>
        <v>5.6496139999999997</v>
      </c>
      <c r="K299" s="62">
        <f ca="1">INDEX(OFFSET('Raw data BH'!$G$4,0,(COLUMN('Data BH'!K$4)-COLUMN('Data BH'!$B$4))*7,500,1),MATCH($A299,OFFSET('Raw data BH'!$B$4,0,(COLUMN('Data BH'!K$4)-COLUMN('Data BH'!$B$4))*7,500,1),0))</f>
        <v>24.85</v>
      </c>
      <c r="L299" s="62" t="e">
        <f ca="1">INDEX(OFFSET('Raw data BH'!$G$4,0,(COLUMN('Data BH'!L$4)-COLUMN('Data BH'!$B$4))*7,500,1),MATCH($A299,OFFSET('Raw data BH'!$B$4,0,(COLUMN('Data BH'!L$4)-COLUMN('Data BH'!$B$4))*7,500,1),0))</f>
        <v>#N/A</v>
      </c>
      <c r="M299" s="62">
        <f ca="1">INDEX(OFFSET('Raw data BH'!$G$4,0,(COLUMN('Data BH'!M$4)-COLUMN('Data BH'!$B$4))*7,500,1),MATCH($A299,OFFSET('Raw data BH'!$B$4,0,(COLUMN('Data BH'!M$4)-COLUMN('Data BH'!$B$4))*7,500,1),0))</f>
        <v>21.445036000000002</v>
      </c>
      <c r="N299" s="62" t="e">
        <f ca="1">INDEX(OFFSET('Raw data BH'!$G$4,0,(COLUMN('Data BH'!N$4)-COLUMN('Data BH'!$B$4))*7,500,1),MATCH($A299,OFFSET('Raw data BH'!$B$4,0,(COLUMN('Data BH'!N$4)-COLUMN('Data BH'!$B$4))*7,500,1),0))</f>
        <v>#N/A</v>
      </c>
      <c r="O299" s="62">
        <f ca="1">INDEX(OFFSET('Raw data BH'!$G$4,0,(COLUMN('Data BH'!O$4)-COLUMN('Data BH'!$B$4))*7,500,1),MATCH($A299,OFFSET('Raw data BH'!$B$4,0,(COLUMN('Data BH'!O$4)-COLUMN('Data BH'!$B$4))*7,500,1),0))</f>
        <v>17.356649000000001</v>
      </c>
      <c r="P299" s="62">
        <v>78.105232000000001</v>
      </c>
      <c r="R299" s="60">
        <f t="shared" ca="1" si="62"/>
        <v>0.14715960295756303</v>
      </c>
      <c r="S299" s="60">
        <f t="shared" ca="1" si="63"/>
        <v>0.12143748286856781</v>
      </c>
      <c r="T299" s="60">
        <f t="shared" ca="1" si="64"/>
        <v>0.22823029762448943</v>
      </c>
      <c r="U299" s="60">
        <f t="shared" ca="1" si="65"/>
        <v>4.7420961809531148E-2</v>
      </c>
      <c r="V299" s="60" t="str">
        <f t="shared" ca="1" si="66"/>
        <v/>
      </c>
      <c r="W299" s="60">
        <f t="shared" ca="1" si="67"/>
        <v>-9.9051158239157555E-2</v>
      </c>
      <c r="X299" s="60">
        <f t="shared" ca="1" si="68"/>
        <v>4.3605747915004045E-2</v>
      </c>
      <c r="Y299" s="60">
        <f t="shared" ca="1" si="69"/>
        <v>0.14216110086585432</v>
      </c>
      <c r="Z299" s="60">
        <f t="shared" ca="1" si="70"/>
        <v>0.41542295101024251</v>
      </c>
      <c r="AA299" s="60">
        <f t="shared" ca="1" si="71"/>
        <v>4.8524059846339895E-3</v>
      </c>
      <c r="AB299" s="60" t="str">
        <f t="shared" ca="1" si="72"/>
        <v/>
      </c>
      <c r="AC299" s="60">
        <f t="shared" ca="1" si="73"/>
        <v>-6.7212642494501762E-2</v>
      </c>
      <c r="AD299" s="60" t="str">
        <f t="shared" ca="1" si="74"/>
        <v/>
      </c>
      <c r="AE299" s="60">
        <f t="shared" ca="1" si="75"/>
        <v>0.10367169500172291</v>
      </c>
      <c r="AF299" s="60">
        <f t="shared" si="76"/>
        <v>8.0675533866379379E-2</v>
      </c>
      <c r="AG299" s="61">
        <v>1.0200000000000001E-2</v>
      </c>
    </row>
    <row r="300" spans="1:33" ht="16" hidden="1" outlineLevel="1" x14ac:dyDescent="0.2">
      <c r="A300" s="74">
        <v>40026</v>
      </c>
      <c r="B300" s="62">
        <f ca="1">INDEX(OFFSET('Raw data BH'!$G$4,0,(COLUMN('Data BH'!B$4)-COLUMN('Data BH'!$B$4))*7,500,1),MATCH($A300,OFFSET('Raw data BH'!$B$4,0,(COLUMN('Data BH'!B$4)-COLUMN('Data BH'!$B$4))*7,500,1),0))</f>
        <v>5.1658660000000003</v>
      </c>
      <c r="C300" s="62">
        <f ca="1">INDEX(OFFSET('Raw data BH'!$G$4,0,(COLUMN('Data BH'!C$4)-COLUMN('Data BH'!$B$4))*7,500,1),MATCH($A300,OFFSET('Raw data BH'!$B$4,0,(COLUMN('Data BH'!C$4)-COLUMN('Data BH'!$B$4))*7,500,1),0))</f>
        <v>15.234983</v>
      </c>
      <c r="D300" s="62">
        <f ca="1">INDEX(OFFSET('Raw data BH'!$G$4,0,(COLUMN('Data BH'!D$4)-COLUMN('Data BH'!$B$4))*7,500,1),MATCH($A300,OFFSET('Raw data BH'!$B$4,0,(COLUMN('Data BH'!D$4)-COLUMN('Data BH'!$B$4))*7,500,1),0))</f>
        <v>28.211727</v>
      </c>
      <c r="E300" s="62">
        <f ca="1">INDEX(OFFSET('Raw data BH'!$G$4,0,(COLUMN('Data BH'!E$4)-COLUMN('Data BH'!$B$4))*7,500,1),MATCH($A300,OFFSET('Raw data BH'!$B$4,0,(COLUMN('Data BH'!E$4)-COLUMN('Data BH'!$B$4))*7,500,1),0))</f>
        <v>16.798145000000002</v>
      </c>
      <c r="F300" s="62" t="e">
        <f ca="1">INDEX(OFFSET('Raw data BH'!$G$4,0,(COLUMN('Data BH'!F$4)-COLUMN('Data BH'!$B$4))*7,500,1),MATCH($A300,OFFSET('Raw data BH'!$B$4,0,(COLUMN('Data BH'!F$4)-COLUMN('Data BH'!$B$4))*7,500,1),0))</f>
        <v>#N/A</v>
      </c>
      <c r="G300" s="62">
        <f ca="1">INDEX(OFFSET('Raw data BH'!$G$4,0,(COLUMN('Data BH'!G$4)-COLUMN('Data BH'!$B$4))*7,500,1),MATCH($A300,OFFSET('Raw data BH'!$B$4,0,(COLUMN('Data BH'!G$4)-COLUMN('Data BH'!$B$4))*7,500,1),0))</f>
        <v>23.223963000000001</v>
      </c>
      <c r="H300" s="62">
        <f ca="1">INDEX(OFFSET('Raw data BH'!$G$4,0,(COLUMN('Data BH'!H$4)-COLUMN('Data BH'!$B$4))*7,500,1),MATCH($A300,OFFSET('Raw data BH'!$B$4,0,(COLUMN('Data BH'!H$4)-COLUMN('Data BH'!$B$4))*7,500,1),0))</f>
        <v>16.488181999999998</v>
      </c>
      <c r="I300" s="62">
        <f ca="1">INDEX(OFFSET('Raw data BH'!$G$4,0,(COLUMN('Data BH'!I$4)-COLUMN('Data BH'!$B$4))*7,500,1),MATCH($A300,OFFSET('Raw data BH'!$B$4,0,(COLUMN('Data BH'!I$4)-COLUMN('Data BH'!$B$4))*7,500,1),0))</f>
        <v>16.941208</v>
      </c>
      <c r="J300" s="62">
        <f ca="1">INDEX(OFFSET('Raw data BH'!$G$4,0,(COLUMN('Data BH'!J$4)-COLUMN('Data BH'!$B$4))*7,500,1),MATCH($A300,OFFSET('Raw data BH'!$B$4,0,(COLUMN('Data BH'!J$4)-COLUMN('Data BH'!$B$4))*7,500,1),0))</f>
        <v>6.1857810000000004</v>
      </c>
      <c r="K300" s="62">
        <f ca="1">INDEX(OFFSET('Raw data BH'!$G$4,0,(COLUMN('Data BH'!K$4)-COLUMN('Data BH'!$B$4))*7,500,1),MATCH($A300,OFFSET('Raw data BH'!$B$4,0,(COLUMN('Data BH'!K$4)-COLUMN('Data BH'!$B$4))*7,500,1),0))</f>
        <v>25.855</v>
      </c>
      <c r="L300" s="62" t="e">
        <f ca="1">INDEX(OFFSET('Raw data BH'!$G$4,0,(COLUMN('Data BH'!L$4)-COLUMN('Data BH'!$B$4))*7,500,1),MATCH($A300,OFFSET('Raw data BH'!$B$4,0,(COLUMN('Data BH'!L$4)-COLUMN('Data BH'!$B$4))*7,500,1),0))</f>
        <v>#N/A</v>
      </c>
      <c r="M300" s="62">
        <f ca="1">INDEX(OFFSET('Raw data BH'!$G$4,0,(COLUMN('Data BH'!M$4)-COLUMN('Data BH'!$B$4))*7,500,1),MATCH($A300,OFFSET('Raw data BH'!$B$4,0,(COLUMN('Data BH'!M$4)-COLUMN('Data BH'!$B$4))*7,500,1),0))</f>
        <v>23.302927</v>
      </c>
      <c r="N300" s="62" t="e">
        <f ca="1">INDEX(OFFSET('Raw data BH'!$G$4,0,(COLUMN('Data BH'!N$4)-COLUMN('Data BH'!$B$4))*7,500,1),MATCH($A300,OFFSET('Raw data BH'!$B$4,0,(COLUMN('Data BH'!N$4)-COLUMN('Data BH'!$B$4))*7,500,1),0))</f>
        <v>#N/A</v>
      </c>
      <c r="O300" s="62">
        <f ca="1">INDEX(OFFSET('Raw data BH'!$G$4,0,(COLUMN('Data BH'!O$4)-COLUMN('Data BH'!$B$4))*7,500,1),MATCH($A300,OFFSET('Raw data BH'!$B$4,0,(COLUMN('Data BH'!O$4)-COLUMN('Data BH'!$B$4))*7,500,1),0))</f>
        <v>17.993511000000002</v>
      </c>
      <c r="P300" s="62">
        <v>80.990416999999994</v>
      </c>
      <c r="R300" s="60">
        <f t="shared" ca="1" si="62"/>
        <v>2.9500149367088113E-2</v>
      </c>
      <c r="S300" s="60">
        <f t="shared" ca="1" si="63"/>
        <v>0.18931662266801763</v>
      </c>
      <c r="T300" s="60">
        <f t="shared" ca="1" si="64"/>
        <v>0.19378739613712193</v>
      </c>
      <c r="U300" s="60">
        <f t="shared" ca="1" si="65"/>
        <v>-2.1468440590779014E-2</v>
      </c>
      <c r="V300" s="60" t="str">
        <f t="shared" ca="1" si="66"/>
        <v/>
      </c>
      <c r="W300" s="60">
        <f t="shared" ca="1" si="67"/>
        <v>0.14743030587435957</v>
      </c>
      <c r="X300" s="60">
        <f t="shared" ca="1" si="68"/>
        <v>-1.6859235032148367E-2</v>
      </c>
      <c r="Y300" s="60">
        <f t="shared" ca="1" si="69"/>
        <v>0.10828029144515727</v>
      </c>
      <c r="Z300" s="60">
        <f t="shared" ca="1" si="70"/>
        <v>9.4903297818222709E-2</v>
      </c>
      <c r="AA300" s="60">
        <f t="shared" ca="1" si="71"/>
        <v>4.0442655935613692E-2</v>
      </c>
      <c r="AB300" s="60" t="str">
        <f t="shared" ca="1" si="72"/>
        <v/>
      </c>
      <c r="AC300" s="60">
        <f t="shared" ca="1" si="73"/>
        <v>8.6635014275564748E-2</v>
      </c>
      <c r="AD300" s="60" t="str">
        <f t="shared" ca="1" si="74"/>
        <v/>
      </c>
      <c r="AE300" s="60">
        <f t="shared" ca="1" si="75"/>
        <v>3.6692681865030607E-2</v>
      </c>
      <c r="AF300" s="60">
        <f t="shared" si="76"/>
        <v>3.6939714870829476E-2</v>
      </c>
      <c r="AG300" s="61">
        <v>1.1200000000000002E-2</v>
      </c>
    </row>
    <row r="301" spans="1:33" ht="16" hidden="1" outlineLevel="1" x14ac:dyDescent="0.2">
      <c r="A301" s="74">
        <v>40057</v>
      </c>
      <c r="B301" s="62">
        <f ca="1">INDEX(OFFSET('Raw data BH'!$G$4,0,(COLUMN('Data BH'!B$4)-COLUMN('Data BH'!$B$4))*7,500,1),MATCH($A301,OFFSET('Raw data BH'!$B$4,0,(COLUMN('Data BH'!B$4)-COLUMN('Data BH'!$B$4))*7,500,1),0))</f>
        <v>5.6922499999999996</v>
      </c>
      <c r="C301" s="62">
        <f ca="1">INDEX(OFFSET('Raw data BH'!$G$4,0,(COLUMN('Data BH'!C$4)-COLUMN('Data BH'!$B$4))*7,500,1),MATCH($A301,OFFSET('Raw data BH'!$B$4,0,(COLUMN('Data BH'!C$4)-COLUMN('Data BH'!$B$4))*7,500,1),0))</f>
        <v>14.654686999999999</v>
      </c>
      <c r="D301" s="62">
        <f ca="1">INDEX(OFFSET('Raw data BH'!$G$4,0,(COLUMN('Data BH'!D$4)-COLUMN('Data BH'!$B$4))*7,500,1),MATCH($A301,OFFSET('Raw data BH'!$B$4,0,(COLUMN('Data BH'!D$4)-COLUMN('Data BH'!$B$4))*7,500,1),0))</f>
        <v>28.278466999999999</v>
      </c>
      <c r="E301" s="62">
        <f ca="1">INDEX(OFFSET('Raw data BH'!$G$4,0,(COLUMN('Data BH'!E$4)-COLUMN('Data BH'!$B$4))*7,500,1),MATCH($A301,OFFSET('Raw data BH'!$B$4,0,(COLUMN('Data BH'!E$4)-COLUMN('Data BH'!$B$4))*7,500,1),0))</f>
        <v>18.496210000000001</v>
      </c>
      <c r="F301" s="62" t="e">
        <f ca="1">INDEX(OFFSET('Raw data BH'!$G$4,0,(COLUMN('Data BH'!F$4)-COLUMN('Data BH'!$B$4))*7,500,1),MATCH($A301,OFFSET('Raw data BH'!$B$4,0,(COLUMN('Data BH'!F$4)-COLUMN('Data BH'!$B$4))*7,500,1),0))</f>
        <v>#N/A</v>
      </c>
      <c r="G301" s="62">
        <f ca="1">INDEX(OFFSET('Raw data BH'!$G$4,0,(COLUMN('Data BH'!G$4)-COLUMN('Data BH'!$B$4))*7,500,1),MATCH($A301,OFFSET('Raw data BH'!$B$4,0,(COLUMN('Data BH'!G$4)-COLUMN('Data BH'!$B$4))*7,500,1),0))</f>
        <v>17.517652999999999</v>
      </c>
      <c r="H301" s="62">
        <f ca="1">INDEX(OFFSET('Raw data BH'!$G$4,0,(COLUMN('Data BH'!H$4)-COLUMN('Data BH'!$B$4))*7,500,1),MATCH($A301,OFFSET('Raw data BH'!$B$4,0,(COLUMN('Data BH'!H$4)-COLUMN('Data BH'!$B$4))*7,500,1),0))</f>
        <v>16.079170000000001</v>
      </c>
      <c r="I301" s="62">
        <f ca="1">INDEX(OFFSET('Raw data BH'!$G$4,0,(COLUMN('Data BH'!I$4)-COLUMN('Data BH'!$B$4))*7,500,1),MATCH($A301,OFFSET('Raw data BH'!$B$4,0,(COLUMN('Data BH'!I$4)-COLUMN('Data BH'!$B$4))*7,500,1),0))</f>
        <v>16.372004</v>
      </c>
      <c r="J301" s="62">
        <f ca="1">INDEX(OFFSET('Raw data BH'!$G$4,0,(COLUMN('Data BH'!J$4)-COLUMN('Data BH'!$B$4))*7,500,1),MATCH($A301,OFFSET('Raw data BH'!$B$4,0,(COLUMN('Data BH'!J$4)-COLUMN('Data BH'!$B$4))*7,500,1),0))</f>
        <v>8.1914429999999996</v>
      </c>
      <c r="K301" s="62">
        <f ca="1">INDEX(OFFSET('Raw data BH'!$G$4,0,(COLUMN('Data BH'!K$4)-COLUMN('Data BH'!$B$4))*7,500,1),MATCH($A301,OFFSET('Raw data BH'!$B$4,0,(COLUMN('Data BH'!K$4)-COLUMN('Data BH'!$B$4))*7,500,1),0))</f>
        <v>28.32</v>
      </c>
      <c r="L301" s="62" t="e">
        <f ca="1">INDEX(OFFSET('Raw data BH'!$G$4,0,(COLUMN('Data BH'!L$4)-COLUMN('Data BH'!$B$4))*7,500,1),MATCH($A301,OFFSET('Raw data BH'!$B$4,0,(COLUMN('Data BH'!L$4)-COLUMN('Data BH'!$B$4))*7,500,1),0))</f>
        <v>#N/A</v>
      </c>
      <c r="M301" s="62">
        <f ca="1">INDEX(OFFSET('Raw data BH'!$G$4,0,(COLUMN('Data BH'!M$4)-COLUMN('Data BH'!$B$4))*7,500,1),MATCH($A301,OFFSET('Raw data BH'!$B$4,0,(COLUMN('Data BH'!M$4)-COLUMN('Data BH'!$B$4))*7,500,1),0))</f>
        <v>22.814993000000001</v>
      </c>
      <c r="N301" s="62" t="e">
        <f ca="1">INDEX(OFFSET('Raw data BH'!$G$4,0,(COLUMN('Data BH'!N$4)-COLUMN('Data BH'!$B$4))*7,500,1),MATCH($A301,OFFSET('Raw data BH'!$B$4,0,(COLUMN('Data BH'!N$4)-COLUMN('Data BH'!$B$4))*7,500,1),0))</f>
        <v>#N/A</v>
      </c>
      <c r="O301" s="62">
        <f ca="1">INDEX(OFFSET('Raw data BH'!$G$4,0,(COLUMN('Data BH'!O$4)-COLUMN('Data BH'!$B$4))*7,500,1),MATCH($A301,OFFSET('Raw data BH'!$B$4,0,(COLUMN('Data BH'!O$4)-COLUMN('Data BH'!$B$4))*7,500,1),0))</f>
        <v>20.116389999999999</v>
      </c>
      <c r="P301" s="62">
        <v>83.464584000000002</v>
      </c>
      <c r="R301" s="60">
        <f t="shared" ca="1" si="62"/>
        <v>0.10189656487411769</v>
      </c>
      <c r="S301" s="60">
        <f t="shared" ca="1" si="63"/>
        <v>-3.8089704465046004E-2</v>
      </c>
      <c r="T301" s="60">
        <f t="shared" ca="1" si="64"/>
        <v>2.3656828949181197E-3</v>
      </c>
      <c r="U301" s="60">
        <f t="shared" ca="1" si="65"/>
        <v>0.1010864592489229</v>
      </c>
      <c r="V301" s="60" t="str">
        <f t="shared" ca="1" si="66"/>
        <v/>
      </c>
      <c r="W301" s="60">
        <f t="shared" ca="1" si="67"/>
        <v>-0.24570784925897449</v>
      </c>
      <c r="X301" s="60">
        <f t="shared" ca="1" si="68"/>
        <v>-2.4806373437653573E-2</v>
      </c>
      <c r="Y301" s="60">
        <f t="shared" ca="1" si="69"/>
        <v>-3.3598784691150629E-2</v>
      </c>
      <c r="Z301" s="60">
        <f t="shared" ca="1" si="70"/>
        <v>0.32423747300462136</v>
      </c>
      <c r="AA301" s="60">
        <f t="shared" ca="1" si="71"/>
        <v>9.5339392767356479E-2</v>
      </c>
      <c r="AB301" s="60" t="str">
        <f t="shared" ca="1" si="72"/>
        <v/>
      </c>
      <c r="AC301" s="60">
        <f t="shared" ca="1" si="73"/>
        <v>-2.09387430171325E-2</v>
      </c>
      <c r="AD301" s="60" t="str">
        <f t="shared" ca="1" si="74"/>
        <v/>
      </c>
      <c r="AE301" s="60">
        <f t="shared" ca="1" si="75"/>
        <v>0.1179802541038264</v>
      </c>
      <c r="AF301" s="60">
        <f t="shared" si="76"/>
        <v>3.0548885802131442E-2</v>
      </c>
      <c r="AG301" s="61">
        <v>9.5999999999999992E-3</v>
      </c>
    </row>
    <row r="302" spans="1:33" ht="16" hidden="1" outlineLevel="1" x14ac:dyDescent="0.2">
      <c r="A302" s="74">
        <v>40087</v>
      </c>
      <c r="B302" s="62">
        <f ca="1">INDEX(OFFSET('Raw data BH'!$G$4,0,(COLUMN('Data BH'!B$4)-COLUMN('Data BH'!$B$4))*7,500,1),MATCH($A302,OFFSET('Raw data BH'!$B$4,0,(COLUMN('Data BH'!B$4)-COLUMN('Data BH'!$B$4))*7,500,1),0))</f>
        <v>5.7889889999999999</v>
      </c>
      <c r="C302" s="62">
        <f ca="1">INDEX(OFFSET('Raw data BH'!$G$4,0,(COLUMN('Data BH'!C$4)-COLUMN('Data BH'!$B$4))*7,500,1),MATCH($A302,OFFSET('Raw data BH'!$B$4,0,(COLUMN('Data BH'!C$4)-COLUMN('Data BH'!$B$4))*7,500,1),0))</f>
        <v>12.635650999999999</v>
      </c>
      <c r="D302" s="62">
        <f ca="1">INDEX(OFFSET('Raw data BH'!$G$4,0,(COLUMN('Data BH'!D$4)-COLUMN('Data BH'!$B$4))*7,500,1),MATCH($A302,OFFSET('Raw data BH'!$B$4,0,(COLUMN('Data BH'!D$4)-COLUMN('Data BH'!$B$4))*7,500,1),0))</f>
        <v>29.217317999999999</v>
      </c>
      <c r="E302" s="62">
        <f ca="1">INDEX(OFFSET('Raw data BH'!$G$4,0,(COLUMN('Data BH'!E$4)-COLUMN('Data BH'!$B$4))*7,500,1),MATCH($A302,OFFSET('Raw data BH'!$B$4,0,(COLUMN('Data BH'!E$4)-COLUMN('Data BH'!$B$4))*7,500,1),0))</f>
        <v>18.511935999999999</v>
      </c>
      <c r="F302" s="62" t="e">
        <f ca="1">INDEX(OFFSET('Raw data BH'!$G$4,0,(COLUMN('Data BH'!F$4)-COLUMN('Data BH'!$B$4))*7,500,1),MATCH($A302,OFFSET('Raw data BH'!$B$4,0,(COLUMN('Data BH'!F$4)-COLUMN('Data BH'!$B$4))*7,500,1),0))</f>
        <v>#N/A</v>
      </c>
      <c r="G302" s="62">
        <f ca="1">INDEX(OFFSET('Raw data BH'!$G$4,0,(COLUMN('Data BH'!G$4)-COLUMN('Data BH'!$B$4))*7,500,1),MATCH($A302,OFFSET('Raw data BH'!$B$4,0,(COLUMN('Data BH'!G$4)-COLUMN('Data BH'!$B$4))*7,500,1),0))</f>
        <v>20.274574000000001</v>
      </c>
      <c r="H302" s="62">
        <f ca="1">INDEX(OFFSET('Raw data BH'!$G$4,0,(COLUMN('Data BH'!H$4)-COLUMN('Data BH'!$B$4))*7,500,1),MATCH($A302,OFFSET('Raw data BH'!$B$4,0,(COLUMN('Data BH'!H$4)-COLUMN('Data BH'!$B$4))*7,500,1),0))</f>
        <v>15.717950999999999</v>
      </c>
      <c r="I302" s="62">
        <f ca="1">INDEX(OFFSET('Raw data BH'!$G$4,0,(COLUMN('Data BH'!I$4)-COLUMN('Data BH'!$B$4))*7,500,1),MATCH($A302,OFFSET('Raw data BH'!$B$4,0,(COLUMN('Data BH'!I$4)-COLUMN('Data BH'!$B$4))*7,500,1),0))</f>
        <v>17.430078999999999</v>
      </c>
      <c r="J302" s="62">
        <f ca="1">INDEX(OFFSET('Raw data BH'!$G$4,0,(COLUMN('Data BH'!J$4)-COLUMN('Data BH'!$B$4))*7,500,1),MATCH($A302,OFFSET('Raw data BH'!$B$4,0,(COLUMN('Data BH'!J$4)-COLUMN('Data BH'!$B$4))*7,500,1),0))</f>
        <v>8.6878949999999993</v>
      </c>
      <c r="K302" s="62">
        <f ca="1">INDEX(OFFSET('Raw data BH'!$G$4,0,(COLUMN('Data BH'!K$4)-COLUMN('Data BH'!$B$4))*7,500,1),MATCH($A302,OFFSET('Raw data BH'!$B$4,0,(COLUMN('Data BH'!K$4)-COLUMN('Data BH'!$B$4))*7,500,1),0))</f>
        <v>26.514999</v>
      </c>
      <c r="L302" s="62" t="e">
        <f ca="1">INDEX(OFFSET('Raw data BH'!$G$4,0,(COLUMN('Data BH'!L$4)-COLUMN('Data BH'!$B$4))*7,500,1),MATCH($A302,OFFSET('Raw data BH'!$B$4,0,(COLUMN('Data BH'!L$4)-COLUMN('Data BH'!$B$4))*7,500,1),0))</f>
        <v>#N/A</v>
      </c>
      <c r="M302" s="62">
        <f ca="1">INDEX(OFFSET('Raw data BH'!$G$4,0,(COLUMN('Data BH'!M$4)-COLUMN('Data BH'!$B$4))*7,500,1),MATCH($A302,OFFSET('Raw data BH'!$B$4,0,(COLUMN('Data BH'!M$4)-COLUMN('Data BH'!$B$4))*7,500,1),0))</f>
        <v>20.981286999999998</v>
      </c>
      <c r="N302" s="62" t="e">
        <f ca="1">INDEX(OFFSET('Raw data BH'!$G$4,0,(COLUMN('Data BH'!N$4)-COLUMN('Data BH'!$B$4))*7,500,1),MATCH($A302,OFFSET('Raw data BH'!$B$4,0,(COLUMN('Data BH'!N$4)-COLUMN('Data BH'!$B$4))*7,500,1),0))</f>
        <v>#N/A</v>
      </c>
      <c r="O302" s="62">
        <f ca="1">INDEX(OFFSET('Raw data BH'!$G$4,0,(COLUMN('Data BH'!O$4)-COLUMN('Data BH'!$B$4))*7,500,1),MATCH($A302,OFFSET('Raw data BH'!$B$4,0,(COLUMN('Data BH'!O$4)-COLUMN('Data BH'!$B$4))*7,500,1),0))</f>
        <v>19.369136999999998</v>
      </c>
      <c r="P302" s="62">
        <v>82.249863000000005</v>
      </c>
      <c r="R302" s="60">
        <f t="shared" ca="1" si="62"/>
        <v>1.6994861434406427E-2</v>
      </c>
      <c r="S302" s="60">
        <f t="shared" ca="1" si="63"/>
        <v>-0.1377740786957784</v>
      </c>
      <c r="T302" s="60">
        <f t="shared" ca="1" si="64"/>
        <v>3.3200208483720184E-2</v>
      </c>
      <c r="U302" s="60">
        <f t="shared" ca="1" si="65"/>
        <v>8.5022823594660402E-4</v>
      </c>
      <c r="V302" s="60" t="str">
        <f t="shared" ca="1" si="66"/>
        <v/>
      </c>
      <c r="W302" s="60">
        <f t="shared" ca="1" si="67"/>
        <v>0.15737958732257118</v>
      </c>
      <c r="X302" s="60">
        <f t="shared" ca="1" si="68"/>
        <v>-2.2465027734640652E-2</v>
      </c>
      <c r="Y302" s="60">
        <f t="shared" ca="1" si="69"/>
        <v>6.4627091466628039E-2</v>
      </c>
      <c r="Z302" s="60">
        <f t="shared" ca="1" si="70"/>
        <v>6.0606171586617963E-2</v>
      </c>
      <c r="AA302" s="60">
        <f t="shared" ca="1" si="71"/>
        <v>-6.3735911016949198E-2</v>
      </c>
      <c r="AB302" s="60" t="str">
        <f t="shared" ca="1" si="72"/>
        <v/>
      </c>
      <c r="AC302" s="60">
        <f t="shared" ca="1" si="73"/>
        <v>-8.037284955555335E-2</v>
      </c>
      <c r="AD302" s="60" t="str">
        <f t="shared" ca="1" si="74"/>
        <v/>
      </c>
      <c r="AE302" s="60">
        <f t="shared" ca="1" si="75"/>
        <v>-3.7146476082438262E-2</v>
      </c>
      <c r="AF302" s="60">
        <f t="shared" si="76"/>
        <v>-1.4553729759199441E-2</v>
      </c>
      <c r="AG302" s="61">
        <v>9.4999999999999998E-3</v>
      </c>
    </row>
    <row r="303" spans="1:33" ht="16" hidden="1" outlineLevel="1" x14ac:dyDescent="0.2">
      <c r="A303" s="74">
        <v>40118</v>
      </c>
      <c r="B303" s="62">
        <f ca="1">INDEX(OFFSET('Raw data BH'!$G$4,0,(COLUMN('Data BH'!B$4)-COLUMN('Data BH'!$B$4))*7,500,1),MATCH($A303,OFFSET('Raw data BH'!$B$4,0,(COLUMN('Data BH'!B$4)-COLUMN('Data BH'!$B$4))*7,500,1),0))</f>
        <v>6.1394000000000002</v>
      </c>
      <c r="C303" s="62">
        <f ca="1">INDEX(OFFSET('Raw data BH'!$G$4,0,(COLUMN('Data BH'!C$4)-COLUMN('Data BH'!$B$4))*7,500,1),MATCH($A303,OFFSET('Raw data BH'!$B$4,0,(COLUMN('Data BH'!C$4)-COLUMN('Data BH'!$B$4))*7,500,1),0))</f>
        <v>13.736285000000001</v>
      </c>
      <c r="D303" s="62">
        <f ca="1">INDEX(OFFSET('Raw data BH'!$G$4,0,(COLUMN('Data BH'!D$4)-COLUMN('Data BH'!$B$4))*7,500,1),MATCH($A303,OFFSET('Raw data BH'!$B$4,0,(COLUMN('Data BH'!D$4)-COLUMN('Data BH'!$B$4))*7,500,1),0))</f>
        <v>35.079224000000004</v>
      </c>
      <c r="E303" s="62">
        <f ca="1">INDEX(OFFSET('Raw data BH'!$G$4,0,(COLUMN('Data BH'!E$4)-COLUMN('Data BH'!$B$4))*7,500,1),MATCH($A303,OFFSET('Raw data BH'!$B$4,0,(COLUMN('Data BH'!E$4)-COLUMN('Data BH'!$B$4))*7,500,1),0))</f>
        <v>19.862750999999999</v>
      </c>
      <c r="F303" s="62" t="e">
        <f ca="1">INDEX(OFFSET('Raw data BH'!$G$4,0,(COLUMN('Data BH'!F$4)-COLUMN('Data BH'!$B$4))*7,500,1),MATCH($A303,OFFSET('Raw data BH'!$B$4,0,(COLUMN('Data BH'!F$4)-COLUMN('Data BH'!$B$4))*7,500,1),0))</f>
        <v>#N/A</v>
      </c>
      <c r="G303" s="62">
        <f ca="1">INDEX(OFFSET('Raw data BH'!$G$4,0,(COLUMN('Data BH'!G$4)-COLUMN('Data BH'!$B$4))*7,500,1),MATCH($A303,OFFSET('Raw data BH'!$B$4,0,(COLUMN('Data BH'!G$4)-COLUMN('Data BH'!$B$4))*7,500,1),0))</f>
        <v>19.889294</v>
      </c>
      <c r="H303" s="62">
        <f ca="1">INDEX(OFFSET('Raw data BH'!$G$4,0,(COLUMN('Data BH'!H$4)-COLUMN('Data BH'!$B$4))*7,500,1),MATCH($A303,OFFSET('Raw data BH'!$B$4,0,(COLUMN('Data BH'!H$4)-COLUMN('Data BH'!$B$4))*7,500,1),0))</f>
        <v>16.978596</v>
      </c>
      <c r="I303" s="62">
        <f ca="1">INDEX(OFFSET('Raw data BH'!$G$4,0,(COLUMN('Data BH'!I$4)-COLUMN('Data BH'!$B$4))*7,500,1),MATCH($A303,OFFSET('Raw data BH'!$B$4,0,(COLUMN('Data BH'!I$4)-COLUMN('Data BH'!$B$4))*7,500,1),0))</f>
        <v>18.113173</v>
      </c>
      <c r="J303" s="62">
        <f ca="1">INDEX(OFFSET('Raw data BH'!$G$4,0,(COLUMN('Data BH'!J$4)-COLUMN('Data BH'!$B$4))*7,500,1),MATCH($A303,OFFSET('Raw data BH'!$B$4,0,(COLUMN('Data BH'!J$4)-COLUMN('Data BH'!$B$4))*7,500,1),0))</f>
        <v>8.6481790000000007</v>
      </c>
      <c r="K303" s="62">
        <f ca="1">INDEX(OFFSET('Raw data BH'!$G$4,0,(COLUMN('Data BH'!K$4)-COLUMN('Data BH'!$B$4))*7,500,1),MATCH($A303,OFFSET('Raw data BH'!$B$4,0,(COLUMN('Data BH'!K$4)-COLUMN('Data BH'!$B$4))*7,500,1),0))</f>
        <v>29.620000999999998</v>
      </c>
      <c r="L303" s="62" t="e">
        <f ca="1">INDEX(OFFSET('Raw data BH'!$G$4,0,(COLUMN('Data BH'!L$4)-COLUMN('Data BH'!$B$4))*7,500,1),MATCH($A303,OFFSET('Raw data BH'!$B$4,0,(COLUMN('Data BH'!L$4)-COLUMN('Data BH'!$B$4))*7,500,1),0))</f>
        <v>#N/A</v>
      </c>
      <c r="M303" s="62">
        <f ca="1">INDEX(OFFSET('Raw data BH'!$G$4,0,(COLUMN('Data BH'!M$4)-COLUMN('Data BH'!$B$4))*7,500,1),MATCH($A303,OFFSET('Raw data BH'!$B$4,0,(COLUMN('Data BH'!M$4)-COLUMN('Data BH'!$B$4))*7,500,1),0))</f>
        <v>21.033745</v>
      </c>
      <c r="N303" s="62" t="e">
        <f ca="1">INDEX(OFFSET('Raw data BH'!$G$4,0,(COLUMN('Data BH'!N$4)-COLUMN('Data BH'!$B$4))*7,500,1),MATCH($A303,OFFSET('Raw data BH'!$B$4,0,(COLUMN('Data BH'!N$4)-COLUMN('Data BH'!$B$4))*7,500,1),0))</f>
        <v>#N/A</v>
      </c>
      <c r="O303" s="62">
        <f ca="1">INDEX(OFFSET('Raw data BH'!$G$4,0,(COLUMN('Data BH'!O$4)-COLUMN('Data BH'!$B$4))*7,500,1),MATCH($A303,OFFSET('Raw data BH'!$B$4,0,(COLUMN('Data BH'!O$4)-COLUMN('Data BH'!$B$4))*7,500,1),0))</f>
        <v>19.054950999999999</v>
      </c>
      <c r="P303" s="62">
        <v>87.317001000000005</v>
      </c>
      <c r="R303" s="60">
        <f t="shared" ca="1" si="62"/>
        <v>6.0530603875737166E-2</v>
      </c>
      <c r="S303" s="60">
        <f t="shared" ca="1" si="63"/>
        <v>8.7105444745189775E-2</v>
      </c>
      <c r="T303" s="60">
        <f t="shared" ca="1" si="64"/>
        <v>0.20063121467891087</v>
      </c>
      <c r="U303" s="60">
        <f t="shared" ca="1" si="65"/>
        <v>7.2969947605696195E-2</v>
      </c>
      <c r="V303" s="60" t="str">
        <f t="shared" ca="1" si="66"/>
        <v/>
      </c>
      <c r="W303" s="60">
        <f t="shared" ca="1" si="67"/>
        <v>-1.9003111976606868E-2</v>
      </c>
      <c r="X303" s="60">
        <f t="shared" ca="1" si="68"/>
        <v>8.0204156381451952E-2</v>
      </c>
      <c r="Y303" s="60">
        <f t="shared" ca="1" si="69"/>
        <v>3.9190528052110318E-2</v>
      </c>
      <c r="Z303" s="60">
        <f t="shared" ca="1" si="70"/>
        <v>-4.5714180477547384E-3</v>
      </c>
      <c r="AA303" s="60">
        <f t="shared" ca="1" si="71"/>
        <v>0.11710360615137105</v>
      </c>
      <c r="AB303" s="60" t="str">
        <f t="shared" ca="1" si="72"/>
        <v/>
      </c>
      <c r="AC303" s="60">
        <f t="shared" ca="1" si="73"/>
        <v>2.5002279412127404E-3</v>
      </c>
      <c r="AD303" s="60" t="str">
        <f t="shared" ca="1" si="74"/>
        <v/>
      </c>
      <c r="AE303" s="60">
        <f t="shared" ca="1" si="75"/>
        <v>-1.6220960180105104E-2</v>
      </c>
      <c r="AF303" s="60">
        <f t="shared" si="76"/>
        <v>6.1606643648755899E-2</v>
      </c>
      <c r="AG303" s="61">
        <v>8.0000000000000002E-3</v>
      </c>
    </row>
    <row r="304" spans="1:33" ht="16" hidden="1" outlineLevel="1" x14ac:dyDescent="0.2">
      <c r="A304" s="74">
        <v>40148</v>
      </c>
      <c r="B304" s="62">
        <f ca="1">INDEX(OFFSET('Raw data BH'!$G$4,0,(COLUMN('Data BH'!B$4)-COLUMN('Data BH'!$B$4))*7,500,1),MATCH($A304,OFFSET('Raw data BH'!$B$4,0,(COLUMN('Data BH'!B$4)-COLUMN('Data BH'!$B$4))*7,500,1),0))</f>
        <v>6.4716909999999999</v>
      </c>
      <c r="C304" s="62">
        <f ca="1">INDEX(OFFSET('Raw data BH'!$G$4,0,(COLUMN('Data BH'!C$4)-COLUMN('Data BH'!$B$4))*7,500,1),MATCH($A304,OFFSET('Raw data BH'!$B$4,0,(COLUMN('Data BH'!C$4)-COLUMN('Data BH'!$B$4))*7,500,1),0))</f>
        <v>13.051640000000001</v>
      </c>
      <c r="D304" s="62">
        <f ca="1">INDEX(OFFSET('Raw data BH'!$G$4,0,(COLUMN('Data BH'!D$4)-COLUMN('Data BH'!$B$4))*7,500,1),MATCH($A304,OFFSET('Raw data BH'!$B$4,0,(COLUMN('Data BH'!D$4)-COLUMN('Data BH'!$B$4))*7,500,1),0))</f>
        <v>33.980625000000003</v>
      </c>
      <c r="E304" s="62">
        <f ca="1">INDEX(OFFSET('Raw data BH'!$G$4,0,(COLUMN('Data BH'!E$4)-COLUMN('Data BH'!$B$4))*7,500,1),MATCH($A304,OFFSET('Raw data BH'!$B$4,0,(COLUMN('Data BH'!E$4)-COLUMN('Data BH'!$B$4))*7,500,1),0))</f>
        <v>19.933937</v>
      </c>
      <c r="F304" s="62" t="e">
        <f ca="1">INDEX(OFFSET('Raw data BH'!$G$4,0,(COLUMN('Data BH'!F$4)-COLUMN('Data BH'!$B$4))*7,500,1),MATCH($A304,OFFSET('Raw data BH'!$B$4,0,(COLUMN('Data BH'!F$4)-COLUMN('Data BH'!$B$4))*7,500,1),0))</f>
        <v>#N/A</v>
      </c>
      <c r="G304" s="62">
        <f ca="1">INDEX(OFFSET('Raw data BH'!$G$4,0,(COLUMN('Data BH'!G$4)-COLUMN('Data BH'!$B$4))*7,500,1),MATCH($A304,OFFSET('Raw data BH'!$B$4,0,(COLUMN('Data BH'!G$4)-COLUMN('Data BH'!$B$4))*7,500,1),0))</f>
        <v>23.043334999999999</v>
      </c>
      <c r="H304" s="62">
        <f ca="1">INDEX(OFFSET('Raw data BH'!$G$4,0,(COLUMN('Data BH'!H$4)-COLUMN('Data BH'!$B$4))*7,500,1),MATCH($A304,OFFSET('Raw data BH'!$B$4,0,(COLUMN('Data BH'!H$4)-COLUMN('Data BH'!$B$4))*7,500,1),0))</f>
        <v>17.879871000000001</v>
      </c>
      <c r="I304" s="62">
        <f ca="1">INDEX(OFFSET('Raw data BH'!$G$4,0,(COLUMN('Data BH'!I$4)-COLUMN('Data BH'!$B$4))*7,500,1),MATCH($A304,OFFSET('Raw data BH'!$B$4,0,(COLUMN('Data BH'!I$4)-COLUMN('Data BH'!$B$4))*7,500,1),0))</f>
        <v>16.897117999999999</v>
      </c>
      <c r="J304" s="62">
        <f ca="1">INDEX(OFFSET('Raw data BH'!$G$4,0,(COLUMN('Data BH'!J$4)-COLUMN('Data BH'!$B$4))*7,500,1),MATCH($A304,OFFSET('Raw data BH'!$B$4,0,(COLUMN('Data BH'!J$4)-COLUMN('Data BH'!$B$4))*7,500,1),0))</f>
        <v>8.6382480000000008</v>
      </c>
      <c r="K304" s="62">
        <f ca="1">INDEX(OFFSET('Raw data BH'!$G$4,0,(COLUMN('Data BH'!K$4)-COLUMN('Data BH'!$B$4))*7,500,1),MATCH($A304,OFFSET('Raw data BH'!$B$4,0,(COLUMN('Data BH'!K$4)-COLUMN('Data BH'!$B$4))*7,500,1),0))</f>
        <v>29.370000999999998</v>
      </c>
      <c r="L304" s="62" t="e">
        <f ca="1">INDEX(OFFSET('Raw data BH'!$G$4,0,(COLUMN('Data BH'!L$4)-COLUMN('Data BH'!$B$4))*7,500,1),MATCH($A304,OFFSET('Raw data BH'!$B$4,0,(COLUMN('Data BH'!L$4)-COLUMN('Data BH'!$B$4))*7,500,1),0))</f>
        <v>#N/A</v>
      </c>
      <c r="M304" s="62">
        <f ca="1">INDEX(OFFSET('Raw data BH'!$G$4,0,(COLUMN('Data BH'!M$4)-COLUMN('Data BH'!$B$4))*7,500,1),MATCH($A304,OFFSET('Raw data BH'!$B$4,0,(COLUMN('Data BH'!M$4)-COLUMN('Data BH'!$B$4))*7,500,1),0))</f>
        <v>22.083845</v>
      </c>
      <c r="N304" s="62" t="e">
        <f ca="1">INDEX(OFFSET('Raw data BH'!$G$4,0,(COLUMN('Data BH'!N$4)-COLUMN('Data BH'!$B$4))*7,500,1),MATCH($A304,OFFSET('Raw data BH'!$B$4,0,(COLUMN('Data BH'!N$4)-COLUMN('Data BH'!$B$4))*7,500,1),0))</f>
        <v>#N/A</v>
      </c>
      <c r="O304" s="62">
        <f ca="1">INDEX(OFFSET('Raw data BH'!$G$4,0,(COLUMN('Data BH'!O$4)-COLUMN('Data BH'!$B$4))*7,500,1),MATCH($A304,OFFSET('Raw data BH'!$B$4,0,(COLUMN('Data BH'!O$4)-COLUMN('Data BH'!$B$4))*7,500,1),0))</f>
        <v>20.583421999999999</v>
      </c>
      <c r="P304" s="62">
        <v>88.508324000000002</v>
      </c>
      <c r="R304" s="60">
        <f t="shared" ca="1" si="62"/>
        <v>5.4124344398475355E-2</v>
      </c>
      <c r="S304" s="60">
        <f t="shared" ca="1" si="63"/>
        <v>-4.9842078844461901E-2</v>
      </c>
      <c r="T304" s="60">
        <f t="shared" ca="1" si="64"/>
        <v>-3.1317654005117102E-2</v>
      </c>
      <c r="U304" s="60">
        <f t="shared" ca="1" si="65"/>
        <v>3.5838942954076192E-3</v>
      </c>
      <c r="V304" s="60" t="str">
        <f t="shared" ca="1" si="66"/>
        <v/>
      </c>
      <c r="W304" s="60">
        <f t="shared" ca="1" si="67"/>
        <v>0.15857983697158873</v>
      </c>
      <c r="X304" s="60">
        <f t="shared" ca="1" si="68"/>
        <v>5.3083011104098521E-2</v>
      </c>
      <c r="Y304" s="60">
        <f t="shared" ca="1" si="69"/>
        <v>-6.7136497840549536E-2</v>
      </c>
      <c r="Z304" s="60">
        <f t="shared" ca="1" si="70"/>
        <v>-1.1483342331374269E-3</v>
      </c>
      <c r="AA304" s="60">
        <f t="shared" ca="1" si="71"/>
        <v>-8.4402427940498681E-3</v>
      </c>
      <c r="AB304" s="60" t="str">
        <f t="shared" ca="1" si="72"/>
        <v/>
      </c>
      <c r="AC304" s="60">
        <f t="shared" ca="1" si="73"/>
        <v>4.9924537927030999E-2</v>
      </c>
      <c r="AD304" s="60" t="str">
        <f t="shared" ca="1" si="74"/>
        <v/>
      </c>
      <c r="AE304" s="60">
        <f t="shared" ca="1" si="75"/>
        <v>8.0213850982875812E-2</v>
      </c>
      <c r="AF304" s="60">
        <f t="shared" si="76"/>
        <v>1.3643654573065378E-2</v>
      </c>
      <c r="AG304" s="61">
        <v>8.6999999999999994E-3</v>
      </c>
    </row>
    <row r="305" spans="1:33" ht="16" hidden="1" outlineLevel="1" collapsed="1" x14ac:dyDescent="0.2">
      <c r="A305" s="74">
        <v>40179</v>
      </c>
      <c r="B305" s="62">
        <f ca="1">INDEX(OFFSET('Raw data BH'!$G$4,0,(COLUMN('Data BH'!B$4)-COLUMN('Data BH'!$B$4))*7,500,1),MATCH($A305,OFFSET('Raw data BH'!$B$4,0,(COLUMN('Data BH'!B$4)-COLUMN('Data BH'!$B$4))*7,500,1),0))</f>
        <v>5.8983189999999999</v>
      </c>
      <c r="C305" s="62">
        <f ca="1">INDEX(OFFSET('Raw data BH'!$G$4,0,(COLUMN('Data BH'!C$4)-COLUMN('Data BH'!$B$4))*7,500,1),MATCH($A305,OFFSET('Raw data BH'!$B$4,0,(COLUMN('Data BH'!C$4)-COLUMN('Data BH'!$B$4))*7,500,1),0))</f>
        <v>13.163918000000001</v>
      </c>
      <c r="D305" s="62">
        <f ca="1">INDEX(OFFSET('Raw data BH'!$G$4,0,(COLUMN('Data BH'!D$4)-COLUMN('Data BH'!$B$4))*7,500,1),MATCH($A305,OFFSET('Raw data BH'!$B$4,0,(COLUMN('Data BH'!D$4)-COLUMN('Data BH'!$B$4))*7,500,1),0))</f>
        <v>31.582204999999998</v>
      </c>
      <c r="E305" s="62">
        <f ca="1">INDEX(OFFSET('Raw data BH'!$G$4,0,(COLUMN('Data BH'!E$4)-COLUMN('Data BH'!$B$4))*7,500,1),MATCH($A305,OFFSET('Raw data BH'!$B$4,0,(COLUMN('Data BH'!E$4)-COLUMN('Data BH'!$B$4))*7,500,1),0))</f>
        <v>18.972216</v>
      </c>
      <c r="F305" s="62" t="e">
        <f ca="1">INDEX(OFFSET('Raw data BH'!$G$4,0,(COLUMN('Data BH'!F$4)-COLUMN('Data BH'!$B$4))*7,500,1),MATCH($A305,OFFSET('Raw data BH'!$B$4,0,(COLUMN('Data BH'!F$4)-COLUMN('Data BH'!$B$4))*7,500,1),0))</f>
        <v>#N/A</v>
      </c>
      <c r="G305" s="62">
        <f ca="1">INDEX(OFFSET('Raw data BH'!$G$4,0,(COLUMN('Data BH'!G$4)-COLUMN('Data BH'!$B$4))*7,500,1),MATCH($A305,OFFSET('Raw data BH'!$B$4,0,(COLUMN('Data BH'!G$4)-COLUMN('Data BH'!$B$4))*7,500,1),0))</f>
        <v>23.722597</v>
      </c>
      <c r="H305" s="62">
        <f ca="1">INDEX(OFFSET('Raw data BH'!$G$4,0,(COLUMN('Data BH'!H$4)-COLUMN('Data BH'!$B$4))*7,500,1),MATCH($A305,OFFSET('Raw data BH'!$B$4,0,(COLUMN('Data BH'!H$4)-COLUMN('Data BH'!$B$4))*7,500,1),0))</f>
        <v>15.877625</v>
      </c>
      <c r="I305" s="62">
        <f ca="1">INDEX(OFFSET('Raw data BH'!$G$4,0,(COLUMN('Data BH'!I$4)-COLUMN('Data BH'!$B$4))*7,500,1),MATCH($A305,OFFSET('Raw data BH'!$B$4,0,(COLUMN('Data BH'!I$4)-COLUMN('Data BH'!$B$4))*7,500,1),0))</f>
        <v>18.868272999999999</v>
      </c>
      <c r="J305" s="62">
        <f ca="1">INDEX(OFFSET('Raw data BH'!$G$4,0,(COLUMN('Data BH'!J$4)-COLUMN('Data BH'!$B$4))*7,500,1),MATCH($A305,OFFSET('Raw data BH'!$B$4,0,(COLUMN('Data BH'!J$4)-COLUMN('Data BH'!$B$4))*7,500,1),0))</f>
        <v>7.2879019999999999</v>
      </c>
      <c r="K305" s="62">
        <f ca="1">INDEX(OFFSET('Raw data BH'!$G$4,0,(COLUMN('Data BH'!K$4)-COLUMN('Data BH'!$B$4))*7,500,1),MATCH($A305,OFFSET('Raw data BH'!$B$4,0,(COLUMN('Data BH'!K$4)-COLUMN('Data BH'!$B$4))*7,500,1),0))</f>
        <v>29.879999000000002</v>
      </c>
      <c r="L305" s="62" t="e">
        <f ca="1">INDEX(OFFSET('Raw data BH'!$G$4,0,(COLUMN('Data BH'!L$4)-COLUMN('Data BH'!$B$4))*7,500,1),MATCH($A305,OFFSET('Raw data BH'!$B$4,0,(COLUMN('Data BH'!L$4)-COLUMN('Data BH'!$B$4))*7,500,1),0))</f>
        <v>#N/A</v>
      </c>
      <c r="M305" s="62">
        <f ca="1">INDEX(OFFSET('Raw data BH'!$G$4,0,(COLUMN('Data BH'!M$4)-COLUMN('Data BH'!$B$4))*7,500,1),MATCH($A305,OFFSET('Raw data BH'!$B$4,0,(COLUMN('Data BH'!M$4)-COLUMN('Data BH'!$B$4))*7,500,1),0))</f>
        <v>22.968149</v>
      </c>
      <c r="N305" s="62" t="e">
        <f ca="1">INDEX(OFFSET('Raw data BH'!$G$4,0,(COLUMN('Data BH'!N$4)-COLUMN('Data BH'!$B$4))*7,500,1),MATCH($A305,OFFSET('Raw data BH'!$B$4,0,(COLUMN('Data BH'!N$4)-COLUMN('Data BH'!$B$4))*7,500,1),0))</f>
        <v>#N/A</v>
      </c>
      <c r="O305" s="62">
        <f ca="1">INDEX(OFFSET('Raw data BH'!$G$4,0,(COLUMN('Data BH'!O$4)-COLUMN('Data BH'!$B$4))*7,500,1),MATCH($A305,OFFSET('Raw data BH'!$B$4,0,(COLUMN('Data BH'!O$4)-COLUMN('Data BH'!$B$4))*7,500,1),0))</f>
        <v>19.454052000000001</v>
      </c>
      <c r="P305" s="62">
        <v>85.750893000000005</v>
      </c>
      <c r="R305" s="60">
        <f t="shared" ca="1" si="62"/>
        <v>-8.8596937029286504E-2</v>
      </c>
      <c r="S305" s="60">
        <f t="shared" ca="1" si="63"/>
        <v>8.6025970682610531E-3</v>
      </c>
      <c r="T305" s="60">
        <f t="shared" ca="1" si="64"/>
        <v>-7.0581986058231849E-2</v>
      </c>
      <c r="U305" s="60">
        <f t="shared" ca="1" si="65"/>
        <v>-4.8245411832093188E-2</v>
      </c>
      <c r="V305" s="60" t="str">
        <f t="shared" ca="1" si="66"/>
        <v/>
      </c>
      <c r="W305" s="60">
        <f t="shared" ca="1" si="67"/>
        <v>2.947759080879564E-2</v>
      </c>
      <c r="X305" s="60">
        <f t="shared" ca="1" si="68"/>
        <v>-0.11198324641156532</v>
      </c>
      <c r="Y305" s="60">
        <f t="shared" ca="1" si="69"/>
        <v>0.116656284225511</v>
      </c>
      <c r="Z305" s="60">
        <f t="shared" ca="1" si="70"/>
        <v>-0.15632174487233996</v>
      </c>
      <c r="AA305" s="60">
        <f t="shared" ca="1" si="71"/>
        <v>1.7364589126163121E-2</v>
      </c>
      <c r="AB305" s="60" t="str">
        <f t="shared" ca="1" si="72"/>
        <v/>
      </c>
      <c r="AC305" s="60">
        <f t="shared" ca="1" si="73"/>
        <v>4.0043026927602421E-2</v>
      </c>
      <c r="AD305" s="60" t="str">
        <f t="shared" ca="1" si="74"/>
        <v/>
      </c>
      <c r="AE305" s="60">
        <f t="shared" ca="1" si="75"/>
        <v>-5.486794178344101E-2</v>
      </c>
      <c r="AF305" s="60">
        <f t="shared" si="76"/>
        <v>-3.1154482147916385E-2</v>
      </c>
      <c r="AG305" s="61">
        <v>9.300000000000001E-3</v>
      </c>
    </row>
    <row r="306" spans="1:33" ht="16" hidden="1" outlineLevel="1" x14ac:dyDescent="0.2">
      <c r="A306" s="74">
        <v>40210</v>
      </c>
      <c r="B306" s="62">
        <f ca="1">INDEX(OFFSET('Raw data BH'!$G$4,0,(COLUMN('Data BH'!B$4)-COLUMN('Data BH'!$B$4))*7,500,1),MATCH($A306,OFFSET('Raw data BH'!$B$4,0,(COLUMN('Data BH'!B$4)-COLUMN('Data BH'!$B$4))*7,500,1),0))</f>
        <v>6.2840470000000002</v>
      </c>
      <c r="C306" s="62">
        <f ca="1">INDEX(OFFSET('Raw data BH'!$G$4,0,(COLUMN('Data BH'!C$4)-COLUMN('Data BH'!$B$4))*7,500,1),MATCH($A306,OFFSET('Raw data BH'!$B$4,0,(COLUMN('Data BH'!C$4)-COLUMN('Data BH'!$B$4))*7,500,1),0))</f>
        <v>14.447361000000001</v>
      </c>
      <c r="D306" s="62">
        <f ca="1">INDEX(OFFSET('Raw data BH'!$G$4,0,(COLUMN('Data BH'!D$4)-COLUMN('Data BH'!$B$4))*7,500,1),MATCH($A306,OFFSET('Raw data BH'!$B$4,0,(COLUMN('Data BH'!D$4)-COLUMN('Data BH'!$B$4))*7,500,1),0))</f>
        <v>32.166218000000001</v>
      </c>
      <c r="E306" s="62">
        <f ca="1">INDEX(OFFSET('Raw data BH'!$G$4,0,(COLUMN('Data BH'!E$4)-COLUMN('Data BH'!$B$4))*7,500,1),MATCH($A306,OFFSET('Raw data BH'!$B$4,0,(COLUMN('Data BH'!E$4)-COLUMN('Data BH'!$B$4))*7,500,1),0))</f>
        <v>18.437145000000001</v>
      </c>
      <c r="F306" s="62" t="e">
        <f ca="1">INDEX(OFFSET('Raw data BH'!$G$4,0,(COLUMN('Data BH'!F$4)-COLUMN('Data BH'!$B$4))*7,500,1),MATCH($A306,OFFSET('Raw data BH'!$B$4,0,(COLUMN('Data BH'!F$4)-COLUMN('Data BH'!$B$4))*7,500,1),0))</f>
        <v>#N/A</v>
      </c>
      <c r="G306" s="62">
        <f ca="1">INDEX(OFFSET('Raw data BH'!$G$4,0,(COLUMN('Data BH'!G$4)-COLUMN('Data BH'!$B$4))*7,500,1),MATCH($A306,OFFSET('Raw data BH'!$B$4,0,(COLUMN('Data BH'!G$4)-COLUMN('Data BH'!$B$4))*7,500,1),0))</f>
        <v>22.888566999999998</v>
      </c>
      <c r="H306" s="62">
        <f ca="1">INDEX(OFFSET('Raw data BH'!$G$4,0,(COLUMN('Data BH'!H$4)-COLUMN('Data BH'!$B$4))*7,500,1),MATCH($A306,OFFSET('Raw data BH'!$B$4,0,(COLUMN('Data BH'!H$4)-COLUMN('Data BH'!$B$4))*7,500,1),0))</f>
        <v>15.838835</v>
      </c>
      <c r="I306" s="62">
        <f ca="1">INDEX(OFFSET('Raw data BH'!$G$4,0,(COLUMN('Data BH'!I$4)-COLUMN('Data BH'!$B$4))*7,500,1),MATCH($A306,OFFSET('Raw data BH'!$B$4,0,(COLUMN('Data BH'!I$4)-COLUMN('Data BH'!$B$4))*7,500,1),0))</f>
        <v>18.514676999999999</v>
      </c>
      <c r="J306" s="62">
        <f ca="1">INDEX(OFFSET('Raw data BH'!$G$4,0,(COLUMN('Data BH'!J$4)-COLUMN('Data BH'!$B$4))*7,500,1),MATCH($A306,OFFSET('Raw data BH'!$B$4,0,(COLUMN('Data BH'!J$4)-COLUMN('Data BH'!$B$4))*7,500,1),0))</f>
        <v>7.6949930000000002</v>
      </c>
      <c r="K306" s="62">
        <f ca="1">INDEX(OFFSET('Raw data BH'!$G$4,0,(COLUMN('Data BH'!K$4)-COLUMN('Data BH'!$B$4))*7,500,1),MATCH($A306,OFFSET('Raw data BH'!$B$4,0,(COLUMN('Data BH'!K$4)-COLUMN('Data BH'!$B$4))*7,500,1),0))</f>
        <v>30.805</v>
      </c>
      <c r="L306" s="62" t="e">
        <f ca="1">INDEX(OFFSET('Raw data BH'!$G$4,0,(COLUMN('Data BH'!L$4)-COLUMN('Data BH'!$B$4))*7,500,1),MATCH($A306,OFFSET('Raw data BH'!$B$4,0,(COLUMN('Data BH'!L$4)-COLUMN('Data BH'!$B$4))*7,500,1),0))</f>
        <v>#N/A</v>
      </c>
      <c r="M306" s="62">
        <f ca="1">INDEX(OFFSET('Raw data BH'!$G$4,0,(COLUMN('Data BH'!M$4)-COLUMN('Data BH'!$B$4))*7,500,1),MATCH($A306,OFFSET('Raw data BH'!$B$4,0,(COLUMN('Data BH'!M$4)-COLUMN('Data BH'!$B$4))*7,500,1),0))</f>
        <v>22.586411999999999</v>
      </c>
      <c r="N306" s="62">
        <f ca="1">INDEX(OFFSET('Raw data BH'!$G$4,0,(COLUMN('Data BH'!N$4)-COLUMN('Data BH'!$B$4))*7,500,1),MATCH($A306,OFFSET('Raw data BH'!$B$4,0,(COLUMN('Data BH'!N$4)-COLUMN('Data BH'!$B$4))*7,500,1),0))</f>
        <v>29.75</v>
      </c>
      <c r="O306" s="62">
        <f ca="1">INDEX(OFFSET('Raw data BH'!$G$4,0,(COLUMN('Data BH'!O$4)-COLUMN('Data BH'!$B$4))*7,500,1),MATCH($A306,OFFSET('Raw data BH'!$B$4,0,(COLUMN('Data BH'!O$4)-COLUMN('Data BH'!$B$4))*7,500,1),0))</f>
        <v>21.160844999999998</v>
      </c>
      <c r="P306" s="62">
        <v>88.425888</v>
      </c>
      <c r="R306" s="60">
        <f t="shared" ca="1" si="62"/>
        <v>6.5396259510548838E-2</v>
      </c>
      <c r="S306" s="60">
        <f t="shared" ca="1" si="63"/>
        <v>9.749703697637746E-2</v>
      </c>
      <c r="T306" s="60">
        <f t="shared" ca="1" si="64"/>
        <v>1.8491837412872192E-2</v>
      </c>
      <c r="U306" s="60">
        <f t="shared" ca="1" si="65"/>
        <v>-2.8202873085568791E-2</v>
      </c>
      <c r="V306" s="60" t="str">
        <f t="shared" ca="1" si="66"/>
        <v/>
      </c>
      <c r="W306" s="60">
        <f t="shared" ca="1" si="67"/>
        <v>-3.5157617861147461E-2</v>
      </c>
      <c r="X306" s="60">
        <f t="shared" ca="1" si="68"/>
        <v>-2.4430605962794116E-3</v>
      </c>
      <c r="Y306" s="60">
        <f t="shared" ca="1" si="69"/>
        <v>-1.8740241886472608E-2</v>
      </c>
      <c r="Z306" s="60">
        <f t="shared" ca="1" si="70"/>
        <v>5.5858462421695565E-2</v>
      </c>
      <c r="AA306" s="60">
        <f t="shared" ca="1" si="71"/>
        <v>3.0957196484511229E-2</v>
      </c>
      <c r="AB306" s="60" t="str">
        <f t="shared" ca="1" si="72"/>
        <v/>
      </c>
      <c r="AC306" s="60">
        <f t="shared" ca="1" si="73"/>
        <v>-1.6620277062814326E-2</v>
      </c>
      <c r="AD306" s="60" t="str">
        <f t="shared" ca="1" si="74"/>
        <v/>
      </c>
      <c r="AE306" s="60">
        <f t="shared" ca="1" si="75"/>
        <v>8.7734575809707893E-2</v>
      </c>
      <c r="AF306" s="60">
        <f t="shared" si="76"/>
        <v>3.1194952103880569E-2</v>
      </c>
      <c r="AG306" s="61">
        <v>8.6E-3</v>
      </c>
    </row>
    <row r="307" spans="1:33" ht="16" hidden="1" outlineLevel="1" x14ac:dyDescent="0.2">
      <c r="A307" s="74">
        <v>40238</v>
      </c>
      <c r="B307" s="62">
        <f ca="1">INDEX(OFFSET('Raw data BH'!$G$4,0,(COLUMN('Data BH'!B$4)-COLUMN('Data BH'!$B$4))*7,500,1),MATCH($A307,OFFSET('Raw data BH'!$B$4,0,(COLUMN('Data BH'!B$4)-COLUMN('Data BH'!$B$4))*7,500,1),0))</f>
        <v>7.217041</v>
      </c>
      <c r="C307" s="62">
        <f ca="1">INDEX(OFFSET('Raw data BH'!$G$4,0,(COLUMN('Data BH'!C$4)-COLUMN('Data BH'!$B$4))*7,500,1),MATCH($A307,OFFSET('Raw data BH'!$B$4,0,(COLUMN('Data BH'!C$4)-COLUMN('Data BH'!$B$4))*7,500,1),0))</f>
        <v>15.479314</v>
      </c>
      <c r="D307" s="62">
        <f ca="1">INDEX(OFFSET('Raw data BH'!$G$4,0,(COLUMN('Data BH'!D$4)-COLUMN('Data BH'!$B$4))*7,500,1),MATCH($A307,OFFSET('Raw data BH'!$B$4,0,(COLUMN('Data BH'!D$4)-COLUMN('Data BH'!$B$4))*7,500,1),0))</f>
        <v>34.751980000000003</v>
      </c>
      <c r="E307" s="62">
        <f ca="1">INDEX(OFFSET('Raw data BH'!$G$4,0,(COLUMN('Data BH'!E$4)-COLUMN('Data BH'!$B$4))*7,500,1),MATCH($A307,OFFSET('Raw data BH'!$B$4,0,(COLUMN('Data BH'!E$4)-COLUMN('Data BH'!$B$4))*7,500,1),0))</f>
        <v>19.234503</v>
      </c>
      <c r="F307" s="62" t="e">
        <f ca="1">INDEX(OFFSET('Raw data BH'!$G$4,0,(COLUMN('Data BH'!F$4)-COLUMN('Data BH'!$B$4))*7,500,1),MATCH($A307,OFFSET('Raw data BH'!$B$4,0,(COLUMN('Data BH'!F$4)-COLUMN('Data BH'!$B$4))*7,500,1),0))</f>
        <v>#N/A</v>
      </c>
      <c r="G307" s="62">
        <f ca="1">INDEX(OFFSET('Raw data BH'!$G$4,0,(COLUMN('Data BH'!G$4)-COLUMN('Data BH'!$B$4))*7,500,1),MATCH($A307,OFFSET('Raw data BH'!$B$4,0,(COLUMN('Data BH'!G$4)-COLUMN('Data BH'!$B$4))*7,500,1),0))</f>
        <v>25.678799000000001</v>
      </c>
      <c r="H307" s="62">
        <f ca="1">INDEX(OFFSET('Raw data BH'!$G$4,0,(COLUMN('Data BH'!H$4)-COLUMN('Data BH'!$B$4))*7,500,1),MATCH($A307,OFFSET('Raw data BH'!$B$4,0,(COLUMN('Data BH'!H$4)-COLUMN('Data BH'!$B$4))*7,500,1),0))</f>
        <v>16.983091000000002</v>
      </c>
      <c r="I307" s="62">
        <f ca="1">INDEX(OFFSET('Raw data BH'!$G$4,0,(COLUMN('Data BH'!I$4)-COLUMN('Data BH'!$B$4))*7,500,1),MATCH($A307,OFFSET('Raw data BH'!$B$4,0,(COLUMN('Data BH'!I$4)-COLUMN('Data BH'!$B$4))*7,500,1),0))</f>
        <v>19.470130999999999</v>
      </c>
      <c r="J307" s="62">
        <f ca="1">INDEX(OFFSET('Raw data BH'!$G$4,0,(COLUMN('Data BH'!J$4)-COLUMN('Data BH'!$B$4))*7,500,1),MATCH($A307,OFFSET('Raw data BH'!$B$4,0,(COLUMN('Data BH'!J$4)-COLUMN('Data BH'!$B$4))*7,500,1),0))</f>
        <v>9.9290230000000008</v>
      </c>
      <c r="K307" s="62">
        <f ca="1">INDEX(OFFSET('Raw data BH'!$G$4,0,(COLUMN('Data BH'!K$4)-COLUMN('Data BH'!$B$4))*7,500,1),MATCH($A307,OFFSET('Raw data BH'!$B$4,0,(COLUMN('Data BH'!K$4)-COLUMN('Data BH'!$B$4))*7,500,1),0))</f>
        <v>31.700001</v>
      </c>
      <c r="L307" s="62" t="e">
        <f ca="1">INDEX(OFFSET('Raw data BH'!$G$4,0,(COLUMN('Data BH'!L$4)-COLUMN('Data BH'!$B$4))*7,500,1),MATCH($A307,OFFSET('Raw data BH'!$B$4,0,(COLUMN('Data BH'!L$4)-COLUMN('Data BH'!$B$4))*7,500,1),0))</f>
        <v>#N/A</v>
      </c>
      <c r="M307" s="62">
        <f ca="1">INDEX(OFFSET('Raw data BH'!$G$4,0,(COLUMN('Data BH'!M$4)-COLUMN('Data BH'!$B$4))*7,500,1),MATCH($A307,OFFSET('Raw data BH'!$B$4,0,(COLUMN('Data BH'!M$4)-COLUMN('Data BH'!$B$4))*7,500,1),0))</f>
        <v>24.455410000000001</v>
      </c>
      <c r="N307" s="62">
        <f ca="1">INDEX(OFFSET('Raw data BH'!$G$4,0,(COLUMN('Data BH'!N$4)-COLUMN('Data BH'!$B$4))*7,500,1),MATCH($A307,OFFSET('Raw data BH'!$B$4,0,(COLUMN('Data BH'!N$4)-COLUMN('Data BH'!$B$4))*7,500,1),0))</f>
        <v>34.5</v>
      </c>
      <c r="O307" s="62">
        <f ca="1">INDEX(OFFSET('Raw data BH'!$G$4,0,(COLUMN('Data BH'!O$4)-COLUMN('Data BH'!$B$4))*7,500,1),MATCH($A307,OFFSET('Raw data BH'!$B$4,0,(COLUMN('Data BH'!O$4)-COLUMN('Data BH'!$B$4))*7,500,1),0))</f>
        <v>22.094912000000001</v>
      </c>
      <c r="P307" s="62">
        <v>93.424515</v>
      </c>
      <c r="R307" s="60">
        <f t="shared" ca="1" si="62"/>
        <v>0.14847024536894771</v>
      </c>
      <c r="S307" s="60">
        <f t="shared" ca="1" si="63"/>
        <v>7.1428477491494835E-2</v>
      </c>
      <c r="T307" s="60">
        <f t="shared" ca="1" si="64"/>
        <v>8.0387504679598987E-2</v>
      </c>
      <c r="U307" s="60">
        <f t="shared" ca="1" si="65"/>
        <v>4.3247368288311439E-2</v>
      </c>
      <c r="V307" s="60" t="str">
        <f t="shared" ca="1" si="66"/>
        <v/>
      </c>
      <c r="W307" s="60">
        <f t="shared" ca="1" si="67"/>
        <v>0.12190505416962116</v>
      </c>
      <c r="X307" s="60">
        <f t="shared" ca="1" si="68"/>
        <v>7.2243697216367364E-2</v>
      </c>
      <c r="Y307" s="60">
        <f t="shared" ca="1" si="69"/>
        <v>5.1605221090273323E-2</v>
      </c>
      <c r="Z307" s="60">
        <f t="shared" ca="1" si="70"/>
        <v>0.2903225513005665</v>
      </c>
      <c r="AA307" s="60">
        <f t="shared" ca="1" si="71"/>
        <v>2.9053757506898314E-2</v>
      </c>
      <c r="AB307" s="60" t="str">
        <f t="shared" ca="1" si="72"/>
        <v/>
      </c>
      <c r="AC307" s="60">
        <f t="shared" ca="1" si="73"/>
        <v>8.2748778336284801E-2</v>
      </c>
      <c r="AD307" s="60">
        <f t="shared" ca="1" si="74"/>
        <v>0.15966386554621859</v>
      </c>
      <c r="AE307" s="60">
        <f t="shared" ca="1" si="75"/>
        <v>4.4141290198950189E-2</v>
      </c>
      <c r="AF307" s="60">
        <f t="shared" si="76"/>
        <v>5.652899974269987E-2</v>
      </c>
      <c r="AG307" s="61">
        <v>9.5999999999999992E-3</v>
      </c>
    </row>
    <row r="308" spans="1:33" ht="16" hidden="1" outlineLevel="1" x14ac:dyDescent="0.2">
      <c r="A308" s="74">
        <v>40269</v>
      </c>
      <c r="B308" s="62">
        <f ca="1">INDEX(OFFSET('Raw data BH'!$G$4,0,(COLUMN('Data BH'!B$4)-COLUMN('Data BH'!$B$4))*7,500,1),MATCH($A308,OFFSET('Raw data BH'!$B$4,0,(COLUMN('Data BH'!B$4)-COLUMN('Data BH'!$B$4))*7,500,1),0))</f>
        <v>8.0182870000000008</v>
      </c>
      <c r="C308" s="62">
        <f ca="1">INDEX(OFFSET('Raw data BH'!$G$4,0,(COLUMN('Data BH'!C$4)-COLUMN('Data BH'!$B$4))*7,500,1),MATCH($A308,OFFSET('Raw data BH'!$B$4,0,(COLUMN('Data BH'!C$4)-COLUMN('Data BH'!$B$4))*7,500,1),0))</f>
        <v>15.471365</v>
      </c>
      <c r="D308" s="62">
        <f ca="1">INDEX(OFFSET('Raw data BH'!$G$4,0,(COLUMN('Data BH'!D$4)-COLUMN('Data BH'!$B$4))*7,500,1),MATCH($A308,OFFSET('Raw data BH'!$B$4,0,(COLUMN('Data BH'!D$4)-COLUMN('Data BH'!$B$4))*7,500,1),0))</f>
        <v>39.014705999999997</v>
      </c>
      <c r="E308" s="62">
        <f ca="1">INDEX(OFFSET('Raw data BH'!$G$4,0,(COLUMN('Data BH'!E$4)-COLUMN('Data BH'!$B$4))*7,500,1),MATCH($A308,OFFSET('Raw data BH'!$B$4,0,(COLUMN('Data BH'!E$4)-COLUMN('Data BH'!$B$4))*7,500,1),0))</f>
        <v>18.845427000000001</v>
      </c>
      <c r="F308" s="62" t="e">
        <f ca="1">INDEX(OFFSET('Raw data BH'!$G$4,0,(COLUMN('Data BH'!F$4)-COLUMN('Data BH'!$B$4))*7,500,1),MATCH($A308,OFFSET('Raw data BH'!$B$4,0,(COLUMN('Data BH'!F$4)-COLUMN('Data BH'!$B$4))*7,500,1),0))</f>
        <v>#N/A</v>
      </c>
      <c r="G308" s="62">
        <f ca="1">INDEX(OFFSET('Raw data BH'!$G$4,0,(COLUMN('Data BH'!G$4)-COLUMN('Data BH'!$B$4))*7,500,1),MATCH($A308,OFFSET('Raw data BH'!$B$4,0,(COLUMN('Data BH'!G$4)-COLUMN('Data BH'!$B$4))*7,500,1),0))</f>
        <v>21.337140999999999</v>
      </c>
      <c r="H308" s="62">
        <f ca="1">INDEX(OFFSET('Raw data BH'!$G$4,0,(COLUMN('Data BH'!H$4)-COLUMN('Data BH'!$B$4))*7,500,1),MATCH($A308,OFFSET('Raw data BH'!$B$4,0,(COLUMN('Data BH'!H$4)-COLUMN('Data BH'!$B$4))*7,500,1),0))</f>
        <v>15.822412</v>
      </c>
      <c r="I308" s="62">
        <f ca="1">INDEX(OFFSET('Raw data BH'!$G$4,0,(COLUMN('Data BH'!I$4)-COLUMN('Data BH'!$B$4))*7,500,1),MATCH($A308,OFFSET('Raw data BH'!$B$4,0,(COLUMN('Data BH'!I$4)-COLUMN('Data BH'!$B$4))*7,500,1),0))</f>
        <v>20.178432000000001</v>
      </c>
      <c r="J308" s="62">
        <f ca="1">INDEX(OFFSET('Raw data BH'!$G$4,0,(COLUMN('Data BH'!J$4)-COLUMN('Data BH'!$B$4))*7,500,1),MATCH($A308,OFFSET('Raw data BH'!$B$4,0,(COLUMN('Data BH'!J$4)-COLUMN('Data BH'!$B$4))*7,500,1),0))</f>
        <v>8.9559789999999992</v>
      </c>
      <c r="K308" s="62">
        <f ca="1">INDEX(OFFSET('Raw data BH'!$G$4,0,(COLUMN('Data BH'!K$4)-COLUMN('Data BH'!$B$4))*7,500,1),MATCH($A308,OFFSET('Raw data BH'!$B$4,0,(COLUMN('Data BH'!K$4)-COLUMN('Data BH'!$B$4))*7,500,1),0))</f>
        <v>31.215</v>
      </c>
      <c r="L308" s="62" t="e">
        <f ca="1">INDEX(OFFSET('Raw data BH'!$G$4,0,(COLUMN('Data BH'!L$4)-COLUMN('Data BH'!$B$4))*7,500,1),MATCH($A308,OFFSET('Raw data BH'!$B$4,0,(COLUMN('Data BH'!L$4)-COLUMN('Data BH'!$B$4))*7,500,1),0))</f>
        <v>#N/A</v>
      </c>
      <c r="M308" s="62">
        <f ca="1">INDEX(OFFSET('Raw data BH'!$G$4,0,(COLUMN('Data BH'!M$4)-COLUMN('Data BH'!$B$4))*7,500,1),MATCH($A308,OFFSET('Raw data BH'!$B$4,0,(COLUMN('Data BH'!M$4)-COLUMN('Data BH'!$B$4))*7,500,1),0))</f>
        <v>24.653400000000001</v>
      </c>
      <c r="N308" s="62">
        <f ca="1">INDEX(OFFSET('Raw data BH'!$G$4,0,(COLUMN('Data BH'!N$4)-COLUMN('Data BH'!$B$4))*7,500,1),MATCH($A308,OFFSET('Raw data BH'!$B$4,0,(COLUMN('Data BH'!N$4)-COLUMN('Data BH'!$B$4))*7,500,1),0))</f>
        <v>37.900002000000001</v>
      </c>
      <c r="O308" s="62">
        <f ca="1">INDEX(OFFSET('Raw data BH'!$G$4,0,(COLUMN('Data BH'!O$4)-COLUMN('Data BH'!$B$4))*7,500,1),MATCH($A308,OFFSET('Raw data BH'!$B$4,0,(COLUMN('Data BH'!O$4)-COLUMN('Data BH'!$B$4))*7,500,1),0))</f>
        <v>23.164843000000001</v>
      </c>
      <c r="P308" s="62">
        <v>95.260452000000001</v>
      </c>
      <c r="R308" s="60">
        <f t="shared" ca="1" si="62"/>
        <v>0.11102140059894361</v>
      </c>
      <c r="S308" s="60">
        <f t="shared" ca="1" si="63"/>
        <v>-5.1352404893389991E-4</v>
      </c>
      <c r="T308" s="60">
        <f t="shared" ca="1" si="64"/>
        <v>0.12266138504913937</v>
      </c>
      <c r="U308" s="60">
        <f t="shared" ca="1" si="65"/>
        <v>-2.0228024607654271E-2</v>
      </c>
      <c r="V308" s="60" t="str">
        <f t="shared" ca="1" si="66"/>
        <v/>
      </c>
      <c r="W308" s="60">
        <f t="shared" ca="1" si="67"/>
        <v>-0.16907558644000453</v>
      </c>
      <c r="X308" s="60">
        <f t="shared" ca="1" si="68"/>
        <v>-6.8343212669590092E-2</v>
      </c>
      <c r="Y308" s="60">
        <f t="shared" ca="1" si="69"/>
        <v>3.6378851277374613E-2</v>
      </c>
      <c r="Z308" s="60">
        <f t="shared" ca="1" si="70"/>
        <v>-9.7999974418429892E-2</v>
      </c>
      <c r="AA308" s="60">
        <f t="shared" ca="1" si="71"/>
        <v>-1.5299715605687214E-2</v>
      </c>
      <c r="AB308" s="60" t="str">
        <f t="shared" ca="1" si="72"/>
        <v/>
      </c>
      <c r="AC308" s="60">
        <f t="shared" ca="1" si="73"/>
        <v>8.0959591354223814E-3</v>
      </c>
      <c r="AD308" s="60">
        <f t="shared" ca="1" si="74"/>
        <v>9.8550782608695764E-2</v>
      </c>
      <c r="AE308" s="60">
        <f t="shared" ca="1" si="75"/>
        <v>4.8424315969215037E-2</v>
      </c>
      <c r="AF308" s="60">
        <f t="shared" si="76"/>
        <v>1.9651555054901904E-2</v>
      </c>
      <c r="AG308" s="61">
        <v>1.06E-2</v>
      </c>
    </row>
    <row r="309" spans="1:33" ht="16" hidden="1" outlineLevel="1" x14ac:dyDescent="0.2">
      <c r="A309" s="74">
        <v>40299</v>
      </c>
      <c r="B309" s="62">
        <f ca="1">INDEX(OFFSET('Raw data BH'!$G$4,0,(COLUMN('Data BH'!B$4)-COLUMN('Data BH'!$B$4))*7,500,1),MATCH($A309,OFFSET('Raw data BH'!$B$4,0,(COLUMN('Data BH'!B$4)-COLUMN('Data BH'!$B$4))*7,500,1),0))</f>
        <v>7.8889959999999997</v>
      </c>
      <c r="C309" s="62">
        <f ca="1">INDEX(OFFSET('Raw data BH'!$G$4,0,(COLUMN('Data BH'!C$4)-COLUMN('Data BH'!$B$4))*7,500,1),MATCH($A309,OFFSET('Raw data BH'!$B$4,0,(COLUMN('Data BH'!C$4)-COLUMN('Data BH'!$B$4))*7,500,1),0))</f>
        <v>13.657840999999999</v>
      </c>
      <c r="D309" s="62">
        <f ca="1">INDEX(OFFSET('Raw data BH'!$G$4,0,(COLUMN('Data BH'!D$4)-COLUMN('Data BH'!$B$4))*7,500,1),MATCH($A309,OFFSET('Raw data BH'!$B$4,0,(COLUMN('Data BH'!D$4)-COLUMN('Data BH'!$B$4))*7,500,1),0))</f>
        <v>33.727595999999998</v>
      </c>
      <c r="E309" s="62">
        <f ca="1">INDEX(OFFSET('Raw data BH'!$G$4,0,(COLUMN('Data BH'!E$4)-COLUMN('Data BH'!$B$4))*7,500,1),MATCH($A309,OFFSET('Raw data BH'!$B$4,0,(COLUMN('Data BH'!E$4)-COLUMN('Data BH'!$B$4))*7,500,1),0))</f>
        <v>18.122643</v>
      </c>
      <c r="F309" s="62" t="e">
        <f ca="1">INDEX(OFFSET('Raw data BH'!$G$4,0,(COLUMN('Data BH'!F$4)-COLUMN('Data BH'!$B$4))*7,500,1),MATCH($A309,OFFSET('Raw data BH'!$B$4,0,(COLUMN('Data BH'!F$4)-COLUMN('Data BH'!$B$4))*7,500,1),0))</f>
        <v>#N/A</v>
      </c>
      <c r="G309" s="62">
        <f ca="1">INDEX(OFFSET('Raw data BH'!$G$4,0,(COLUMN('Data BH'!G$4)-COLUMN('Data BH'!$B$4))*7,500,1),MATCH($A309,OFFSET('Raw data BH'!$B$4,0,(COLUMN('Data BH'!G$4)-COLUMN('Data BH'!$B$4))*7,500,1),0))</f>
        <v>17.694635000000002</v>
      </c>
      <c r="H309" s="62">
        <f ca="1">INDEX(OFFSET('Raw data BH'!$G$4,0,(COLUMN('Data BH'!H$4)-COLUMN('Data BH'!$B$4))*7,500,1),MATCH($A309,OFFSET('Raw data BH'!$B$4,0,(COLUMN('Data BH'!H$4)-COLUMN('Data BH'!$B$4))*7,500,1),0))</f>
        <v>15.299810000000001</v>
      </c>
      <c r="I309" s="62">
        <f ca="1">INDEX(OFFSET('Raw data BH'!$G$4,0,(COLUMN('Data BH'!I$4)-COLUMN('Data BH'!$B$4))*7,500,1),MATCH($A309,OFFSET('Raw data BH'!$B$4,0,(COLUMN('Data BH'!I$4)-COLUMN('Data BH'!$B$4))*7,500,1),0))</f>
        <v>18.060337000000001</v>
      </c>
      <c r="J309" s="62">
        <f ca="1">INDEX(OFFSET('Raw data BH'!$G$4,0,(COLUMN('Data BH'!J$4)-COLUMN('Data BH'!$B$4))*7,500,1),MATCH($A309,OFFSET('Raw data BH'!$B$4,0,(COLUMN('Data BH'!J$4)-COLUMN('Data BH'!$B$4))*7,500,1),0))</f>
        <v>8.1417979999999996</v>
      </c>
      <c r="K309" s="62">
        <f ca="1">INDEX(OFFSET('Raw data BH'!$G$4,0,(COLUMN('Data BH'!K$4)-COLUMN('Data BH'!$B$4))*7,500,1),MATCH($A309,OFFSET('Raw data BH'!$B$4,0,(COLUMN('Data BH'!K$4)-COLUMN('Data BH'!$B$4))*7,500,1),0))</f>
        <v>31.715</v>
      </c>
      <c r="L309" s="62" t="e">
        <f ca="1">INDEX(OFFSET('Raw data BH'!$G$4,0,(COLUMN('Data BH'!L$4)-COLUMN('Data BH'!$B$4))*7,500,1),MATCH($A309,OFFSET('Raw data BH'!$B$4,0,(COLUMN('Data BH'!L$4)-COLUMN('Data BH'!$B$4))*7,500,1),0))</f>
        <v>#N/A</v>
      </c>
      <c r="M309" s="62">
        <f ca="1">INDEX(OFFSET('Raw data BH'!$G$4,0,(COLUMN('Data BH'!M$4)-COLUMN('Data BH'!$B$4))*7,500,1),MATCH($A309,OFFSET('Raw data BH'!$B$4,0,(COLUMN('Data BH'!M$4)-COLUMN('Data BH'!$B$4))*7,500,1),0))</f>
        <v>21.604016999999999</v>
      </c>
      <c r="N309" s="62">
        <f ca="1">INDEX(OFFSET('Raw data BH'!$G$4,0,(COLUMN('Data BH'!N$4)-COLUMN('Data BH'!$B$4))*7,500,1),MATCH($A309,OFFSET('Raw data BH'!$B$4,0,(COLUMN('Data BH'!N$4)-COLUMN('Data BH'!$B$4))*7,500,1),0))</f>
        <v>36</v>
      </c>
      <c r="O309" s="62">
        <f ca="1">INDEX(OFFSET('Raw data BH'!$G$4,0,(COLUMN('Data BH'!O$4)-COLUMN('Data BH'!$B$4))*7,500,1),MATCH($A309,OFFSET('Raw data BH'!$B$4,0,(COLUMN('Data BH'!O$4)-COLUMN('Data BH'!$B$4))*7,500,1),0))</f>
        <v>23.699805999999999</v>
      </c>
      <c r="P309" s="62">
        <v>87.691588999999993</v>
      </c>
      <c r="R309" s="60">
        <f t="shared" ca="1" si="62"/>
        <v>-1.6124516371140207E-2</v>
      </c>
      <c r="S309" s="60">
        <f t="shared" ca="1" si="63"/>
        <v>-0.11721809937261518</v>
      </c>
      <c r="T309" s="60">
        <f t="shared" ca="1" si="64"/>
        <v>-0.13551582318728739</v>
      </c>
      <c r="U309" s="60">
        <f t="shared" ca="1" si="65"/>
        <v>-3.8353283266014615E-2</v>
      </c>
      <c r="V309" s="60" t="str">
        <f t="shared" ca="1" si="66"/>
        <v/>
      </c>
      <c r="W309" s="60">
        <f t="shared" ca="1" si="67"/>
        <v>-0.1707119993254953</v>
      </c>
      <c r="X309" s="60">
        <f t="shared" ca="1" si="68"/>
        <v>-3.3029224621378805E-2</v>
      </c>
      <c r="Y309" s="60">
        <f t="shared" ca="1" si="69"/>
        <v>-0.10496826512585322</v>
      </c>
      <c r="Z309" s="60">
        <f t="shared" ca="1" si="70"/>
        <v>-9.0909212717001697E-2</v>
      </c>
      <c r="AA309" s="60">
        <f t="shared" ca="1" si="71"/>
        <v>1.6017940092904137E-2</v>
      </c>
      <c r="AB309" s="60" t="str">
        <f t="shared" ca="1" si="72"/>
        <v/>
      </c>
      <c r="AC309" s="60">
        <f t="shared" ca="1" si="73"/>
        <v>-0.12369016038355773</v>
      </c>
      <c r="AD309" s="60">
        <f t="shared" ca="1" si="74"/>
        <v>-5.0131976246333698E-2</v>
      </c>
      <c r="AE309" s="60">
        <f t="shared" ca="1" si="75"/>
        <v>2.3093745983946423E-2</v>
      </c>
      <c r="AF309" s="60">
        <f t="shared" si="76"/>
        <v>-7.9454409895094891E-2</v>
      </c>
      <c r="AG309" s="61">
        <v>8.3000000000000001E-3</v>
      </c>
    </row>
    <row r="310" spans="1:33" ht="16" hidden="1" outlineLevel="1" x14ac:dyDescent="0.2">
      <c r="A310" s="74">
        <v>40330</v>
      </c>
      <c r="B310" s="62">
        <f ca="1">INDEX(OFFSET('Raw data BH'!$G$4,0,(COLUMN('Data BH'!B$4)-COLUMN('Data BH'!$B$4))*7,500,1),MATCH($A310,OFFSET('Raw data BH'!$B$4,0,(COLUMN('Data BH'!B$4)-COLUMN('Data BH'!$B$4))*7,500,1),0))</f>
        <v>7.7246940000000004</v>
      </c>
      <c r="C310" s="62">
        <f ca="1">INDEX(OFFSET('Raw data BH'!$G$4,0,(COLUMN('Data BH'!C$4)-COLUMN('Data BH'!$B$4))*7,500,1),MATCH($A310,OFFSET('Raw data BH'!$B$4,0,(COLUMN('Data BH'!C$4)-COLUMN('Data BH'!$B$4))*7,500,1),0))</f>
        <v>12.469068999999999</v>
      </c>
      <c r="D310" s="62">
        <f ca="1">INDEX(OFFSET('Raw data BH'!$G$4,0,(COLUMN('Data BH'!D$4)-COLUMN('Data BH'!$B$4))*7,500,1),MATCH($A310,OFFSET('Raw data BH'!$B$4,0,(COLUMN('Data BH'!D$4)-COLUMN('Data BH'!$B$4))*7,500,1),0))</f>
        <v>33.583781999999999</v>
      </c>
      <c r="E310" s="62">
        <f ca="1">INDEX(OFFSET('Raw data BH'!$G$4,0,(COLUMN('Data BH'!E$4)-COLUMN('Data BH'!$B$4))*7,500,1),MATCH($A310,OFFSET('Raw data BH'!$B$4,0,(COLUMN('Data BH'!E$4)-COLUMN('Data BH'!$B$4))*7,500,1),0))</f>
        <v>17.671334999999999</v>
      </c>
      <c r="F310" s="62" t="e">
        <f ca="1">INDEX(OFFSET('Raw data BH'!$G$4,0,(COLUMN('Data BH'!F$4)-COLUMN('Data BH'!$B$4))*7,500,1),MATCH($A310,OFFSET('Raw data BH'!$B$4,0,(COLUMN('Data BH'!F$4)-COLUMN('Data BH'!$B$4))*7,500,1),0))</f>
        <v>#N/A</v>
      </c>
      <c r="G310" s="62">
        <f ca="1">INDEX(OFFSET('Raw data BH'!$G$4,0,(COLUMN('Data BH'!G$4)-COLUMN('Data BH'!$B$4))*7,500,1),MATCH($A310,OFFSET('Raw data BH'!$B$4,0,(COLUMN('Data BH'!G$4)-COLUMN('Data BH'!$B$4))*7,500,1),0))</f>
        <v>17.278155999999999</v>
      </c>
      <c r="H310" s="62">
        <f ca="1">INDEX(OFFSET('Raw data BH'!$G$4,0,(COLUMN('Data BH'!H$4)-COLUMN('Data BH'!$B$4))*7,500,1),MATCH($A310,OFFSET('Raw data BH'!$B$4,0,(COLUMN('Data BH'!H$4)-COLUMN('Data BH'!$B$4))*7,500,1),0))</f>
        <v>15.577786</v>
      </c>
      <c r="I310" s="62">
        <f ca="1">INDEX(OFFSET('Raw data BH'!$G$4,0,(COLUMN('Data BH'!I$4)-COLUMN('Data BH'!$B$4))*7,500,1),MATCH($A310,OFFSET('Raw data BH'!$B$4,0,(COLUMN('Data BH'!I$4)-COLUMN('Data BH'!$B$4))*7,500,1),0))</f>
        <v>16.84676</v>
      </c>
      <c r="J310" s="62">
        <f ca="1">INDEX(OFFSET('Raw data BH'!$G$4,0,(COLUMN('Data BH'!J$4)-COLUMN('Data BH'!$B$4))*7,500,1),MATCH($A310,OFFSET('Raw data BH'!$B$4,0,(COLUMN('Data BH'!J$4)-COLUMN('Data BH'!$B$4))*7,500,1),0))</f>
        <v>7.3276190000000003</v>
      </c>
      <c r="K310" s="62">
        <f ca="1">INDEX(OFFSET('Raw data BH'!$G$4,0,(COLUMN('Data BH'!K$4)-COLUMN('Data BH'!$B$4))*7,500,1),MATCH($A310,OFFSET('Raw data BH'!$B$4,0,(COLUMN('Data BH'!K$4)-COLUMN('Data BH'!$B$4))*7,500,1),0))</f>
        <v>31.219999000000001</v>
      </c>
      <c r="L310" s="62" t="e">
        <f ca="1">INDEX(OFFSET('Raw data BH'!$G$4,0,(COLUMN('Data BH'!L$4)-COLUMN('Data BH'!$B$4))*7,500,1),MATCH($A310,OFFSET('Raw data BH'!$B$4,0,(COLUMN('Data BH'!L$4)-COLUMN('Data BH'!$B$4))*7,500,1),0))</f>
        <v>#N/A</v>
      </c>
      <c r="M310" s="62">
        <f ca="1">INDEX(OFFSET('Raw data BH'!$G$4,0,(COLUMN('Data BH'!M$4)-COLUMN('Data BH'!$B$4))*7,500,1),MATCH($A310,OFFSET('Raw data BH'!$B$4,0,(COLUMN('Data BH'!M$4)-COLUMN('Data BH'!$B$4))*7,500,1),0))</f>
        <v>19.610413000000001</v>
      </c>
      <c r="N310" s="62">
        <f ca="1">INDEX(OFFSET('Raw data BH'!$G$4,0,(COLUMN('Data BH'!N$4)-COLUMN('Data BH'!$B$4))*7,500,1),MATCH($A310,OFFSET('Raw data BH'!$B$4,0,(COLUMN('Data BH'!N$4)-COLUMN('Data BH'!$B$4))*7,500,1),0))</f>
        <v>35.299999</v>
      </c>
      <c r="O310" s="62">
        <f ca="1">INDEX(OFFSET('Raw data BH'!$G$4,0,(COLUMN('Data BH'!O$4)-COLUMN('Data BH'!$B$4))*7,500,1),MATCH($A310,OFFSET('Raw data BH'!$B$4,0,(COLUMN('Data BH'!O$4)-COLUMN('Data BH'!$B$4))*7,500,1),0))</f>
        <v>22.54496</v>
      </c>
      <c r="P310" s="62">
        <v>82.760581999999999</v>
      </c>
      <c r="R310" s="60">
        <f t="shared" ca="1" si="62"/>
        <v>-2.0826731310295887E-2</v>
      </c>
      <c r="S310" s="60">
        <f t="shared" ca="1" si="63"/>
        <v>-8.7039525500406723E-2</v>
      </c>
      <c r="T310" s="60">
        <f t="shared" ca="1" si="64"/>
        <v>-4.2639860842734745E-3</v>
      </c>
      <c r="U310" s="60">
        <f t="shared" ca="1" si="65"/>
        <v>-2.4902990143325199E-2</v>
      </c>
      <c r="V310" s="60" t="str">
        <f t="shared" ca="1" si="66"/>
        <v/>
      </c>
      <c r="W310" s="60">
        <f t="shared" ca="1" si="67"/>
        <v>-2.3537021249661394E-2</v>
      </c>
      <c r="X310" s="60">
        <f t="shared" ca="1" si="68"/>
        <v>1.816859163610518E-2</v>
      </c>
      <c r="Y310" s="60">
        <f t="shared" ca="1" si="69"/>
        <v>-6.7195700722528118E-2</v>
      </c>
      <c r="Z310" s="60">
        <f t="shared" ca="1" si="70"/>
        <v>-9.9999901741605446E-2</v>
      </c>
      <c r="AA310" s="60">
        <f t="shared" ca="1" si="71"/>
        <v>-1.5607788112880328E-2</v>
      </c>
      <c r="AB310" s="60" t="str">
        <f t="shared" ca="1" si="72"/>
        <v/>
      </c>
      <c r="AC310" s="60">
        <f t="shared" ca="1" si="73"/>
        <v>-9.2279320091258832E-2</v>
      </c>
      <c r="AD310" s="60">
        <f t="shared" ca="1" si="74"/>
        <v>-1.9444472222222231E-2</v>
      </c>
      <c r="AE310" s="60">
        <f t="shared" ca="1" si="75"/>
        <v>-4.8728078196083047E-2</v>
      </c>
      <c r="AF310" s="60">
        <f t="shared" si="76"/>
        <v>-5.6231242428506967E-2</v>
      </c>
      <c r="AG310" s="61">
        <v>7.1999999999999998E-3</v>
      </c>
    </row>
    <row r="311" spans="1:33" ht="16" hidden="1" outlineLevel="1" x14ac:dyDescent="0.2">
      <c r="A311" s="74">
        <v>40360</v>
      </c>
      <c r="B311" s="62">
        <f ca="1">INDEX(OFFSET('Raw data BH'!$G$4,0,(COLUMN('Data BH'!B$4)-COLUMN('Data BH'!$B$4))*7,500,1),MATCH($A311,OFFSET('Raw data BH'!$B$4,0,(COLUMN('Data BH'!B$4)-COLUMN('Data BH'!$B$4))*7,500,1),0))</f>
        <v>7.9003589999999999</v>
      </c>
      <c r="C311" s="62">
        <f ca="1">INDEX(OFFSET('Raw data BH'!$G$4,0,(COLUMN('Data BH'!C$4)-COLUMN('Data BH'!$B$4))*7,500,1),MATCH($A311,OFFSET('Raw data BH'!$B$4,0,(COLUMN('Data BH'!C$4)-COLUMN('Data BH'!$B$4))*7,500,1),0))</f>
        <v>12.190621</v>
      </c>
      <c r="D311" s="62">
        <f ca="1">INDEX(OFFSET('Raw data BH'!$G$4,0,(COLUMN('Data BH'!D$4)-COLUMN('Data BH'!$B$4))*7,500,1),MATCH($A311,OFFSET('Raw data BH'!$B$4,0,(COLUMN('Data BH'!D$4)-COLUMN('Data BH'!$B$4))*7,500,1),0))</f>
        <v>37.933041000000003</v>
      </c>
      <c r="E311" s="62">
        <f ca="1">INDEX(OFFSET('Raw data BH'!$G$4,0,(COLUMN('Data BH'!E$4)-COLUMN('Data BH'!$B$4))*7,500,1),MATCH($A311,OFFSET('Raw data BH'!$B$4,0,(COLUMN('Data BH'!E$4)-COLUMN('Data BH'!$B$4))*7,500,1),0))</f>
        <v>19.595096999999999</v>
      </c>
      <c r="F311" s="62" t="e">
        <f ca="1">INDEX(OFFSET('Raw data BH'!$G$4,0,(COLUMN('Data BH'!F$4)-COLUMN('Data BH'!$B$4))*7,500,1),MATCH($A311,OFFSET('Raw data BH'!$B$4,0,(COLUMN('Data BH'!F$4)-COLUMN('Data BH'!$B$4))*7,500,1),0))</f>
        <v>#N/A</v>
      </c>
      <c r="G311" s="62">
        <f ca="1">INDEX(OFFSET('Raw data BH'!$G$4,0,(COLUMN('Data BH'!G$4)-COLUMN('Data BH'!$B$4))*7,500,1),MATCH($A311,OFFSET('Raw data BH'!$B$4,0,(COLUMN('Data BH'!G$4)-COLUMN('Data BH'!$B$4))*7,500,1),0))</f>
        <v>20.426729000000002</v>
      </c>
      <c r="H311" s="62">
        <f ca="1">INDEX(OFFSET('Raw data BH'!$G$4,0,(COLUMN('Data BH'!H$4)-COLUMN('Data BH'!$B$4))*7,500,1),MATCH($A311,OFFSET('Raw data BH'!$B$4,0,(COLUMN('Data BH'!H$4)-COLUMN('Data BH'!$B$4))*7,500,1),0))</f>
        <v>17.225891000000001</v>
      </c>
      <c r="I311" s="62">
        <f ca="1">INDEX(OFFSET('Raw data BH'!$G$4,0,(COLUMN('Data BH'!I$4)-COLUMN('Data BH'!$B$4))*7,500,1),MATCH($A311,OFFSET('Raw data BH'!$B$4,0,(COLUMN('Data BH'!I$4)-COLUMN('Data BH'!$B$4))*7,500,1),0))</f>
        <v>18.053749</v>
      </c>
      <c r="J311" s="62">
        <f ca="1">INDEX(OFFSET('Raw data BH'!$G$4,0,(COLUMN('Data BH'!J$4)-COLUMN('Data BH'!$B$4))*7,500,1),MATCH($A311,OFFSET('Raw data BH'!$B$4,0,(COLUMN('Data BH'!J$4)-COLUMN('Data BH'!$B$4))*7,500,1),0))</f>
        <v>6.920528</v>
      </c>
      <c r="K311" s="62">
        <f ca="1">INDEX(OFFSET('Raw data BH'!$G$4,0,(COLUMN('Data BH'!K$4)-COLUMN('Data BH'!$B$4))*7,500,1),MATCH($A311,OFFSET('Raw data BH'!$B$4,0,(COLUMN('Data BH'!K$4)-COLUMN('Data BH'!$B$4))*7,500,1),0))</f>
        <v>28.66</v>
      </c>
      <c r="L311" s="62" t="e">
        <f ca="1">INDEX(OFFSET('Raw data BH'!$G$4,0,(COLUMN('Data BH'!L$4)-COLUMN('Data BH'!$B$4))*7,500,1),MATCH($A311,OFFSET('Raw data BH'!$B$4,0,(COLUMN('Data BH'!L$4)-COLUMN('Data BH'!$B$4))*7,500,1),0))</f>
        <v>#N/A</v>
      </c>
      <c r="M311" s="62">
        <f ca="1">INDEX(OFFSET('Raw data BH'!$G$4,0,(COLUMN('Data BH'!M$4)-COLUMN('Data BH'!$B$4))*7,500,1),MATCH($A311,OFFSET('Raw data BH'!$B$4,0,(COLUMN('Data BH'!M$4)-COLUMN('Data BH'!$B$4))*7,500,1),0))</f>
        <v>19.912227999999999</v>
      </c>
      <c r="N311" s="62">
        <f ca="1">INDEX(OFFSET('Raw data BH'!$G$4,0,(COLUMN('Data BH'!N$4)-COLUMN('Data BH'!$B$4))*7,500,1),MATCH($A311,OFFSET('Raw data BH'!$B$4,0,(COLUMN('Data BH'!N$4)-COLUMN('Data BH'!$B$4))*7,500,1),0))</f>
        <v>36.5</v>
      </c>
      <c r="O311" s="62">
        <f ca="1">INDEX(OFFSET('Raw data BH'!$G$4,0,(COLUMN('Data BH'!O$4)-COLUMN('Data BH'!$B$4))*7,500,1),MATCH($A311,OFFSET('Raw data BH'!$B$4,0,(COLUMN('Data BH'!O$4)-COLUMN('Data BH'!$B$4))*7,500,1),0))</f>
        <v>23.903604999999999</v>
      </c>
      <c r="P311" s="62">
        <v>88.833824000000007</v>
      </c>
      <c r="R311" s="60">
        <f t="shared" ca="1" si="62"/>
        <v>2.2740706622165208E-2</v>
      </c>
      <c r="S311" s="60">
        <f t="shared" ca="1" si="63"/>
        <v>-2.2331097855020188E-2</v>
      </c>
      <c r="T311" s="60">
        <f t="shared" ca="1" si="64"/>
        <v>0.12950474130638434</v>
      </c>
      <c r="U311" s="60">
        <f t="shared" ca="1" si="65"/>
        <v>0.10886342203347965</v>
      </c>
      <c r="V311" s="60" t="str">
        <f t="shared" ca="1" si="66"/>
        <v/>
      </c>
      <c r="W311" s="60">
        <f t="shared" ca="1" si="67"/>
        <v>0.18222853179471254</v>
      </c>
      <c r="X311" s="60">
        <f t="shared" ca="1" si="68"/>
        <v>0.1057984106342198</v>
      </c>
      <c r="Y311" s="60">
        <f t="shared" ca="1" si="69"/>
        <v>7.1645170940881187E-2</v>
      </c>
      <c r="Z311" s="60">
        <f t="shared" ca="1" si="70"/>
        <v>-5.5555699607198528E-2</v>
      </c>
      <c r="AA311" s="60">
        <f t="shared" ca="1" si="71"/>
        <v>-8.1998689365749167E-2</v>
      </c>
      <c r="AB311" s="60" t="str">
        <f t="shared" ca="1" si="72"/>
        <v/>
      </c>
      <c r="AC311" s="60">
        <f t="shared" ca="1" si="73"/>
        <v>1.5390547868624482E-2</v>
      </c>
      <c r="AD311" s="60">
        <f t="shared" ca="1" si="74"/>
        <v>3.3994363569245456E-2</v>
      </c>
      <c r="AE311" s="60">
        <f t="shared" ca="1" si="75"/>
        <v>6.0263801754361079E-2</v>
      </c>
      <c r="AF311" s="60">
        <f t="shared" si="76"/>
        <v>7.3383268377692268E-2</v>
      </c>
      <c r="AG311" s="61">
        <v>6.1999999999999998E-3</v>
      </c>
    </row>
    <row r="312" spans="1:33" ht="16" hidden="1" outlineLevel="1" x14ac:dyDescent="0.2">
      <c r="A312" s="74">
        <v>40391</v>
      </c>
      <c r="B312" s="62">
        <f ca="1">INDEX(OFFSET('Raw data BH'!$G$4,0,(COLUMN('Data BH'!B$4)-COLUMN('Data BH'!$B$4))*7,500,1),MATCH($A312,OFFSET('Raw data BH'!$B$4,0,(COLUMN('Data BH'!B$4)-COLUMN('Data BH'!$B$4))*7,500,1),0))</f>
        <v>7.4658009999999999</v>
      </c>
      <c r="C312" s="62">
        <f ca="1">INDEX(OFFSET('Raw data BH'!$G$4,0,(COLUMN('Data BH'!C$4)-COLUMN('Data BH'!$B$4))*7,500,1),MATCH($A312,OFFSET('Raw data BH'!$B$4,0,(COLUMN('Data BH'!C$4)-COLUMN('Data BH'!$B$4))*7,500,1),0))</f>
        <v>10.818742</v>
      </c>
      <c r="D312" s="62">
        <f ca="1">INDEX(OFFSET('Raw data BH'!$G$4,0,(COLUMN('Data BH'!D$4)-COLUMN('Data BH'!$B$4))*7,500,1),MATCH($A312,OFFSET('Raw data BH'!$B$4,0,(COLUMN('Data BH'!D$4)-COLUMN('Data BH'!$B$4))*7,500,1),0))</f>
        <v>33.8797</v>
      </c>
      <c r="E312" s="62">
        <f ca="1">INDEX(OFFSET('Raw data BH'!$G$4,0,(COLUMN('Data BH'!E$4)-COLUMN('Data BH'!$B$4))*7,500,1),MATCH($A312,OFFSET('Raw data BH'!$B$4,0,(COLUMN('Data BH'!E$4)-COLUMN('Data BH'!$B$4))*7,500,1),0))</f>
        <v>19.868876</v>
      </c>
      <c r="F312" s="62" t="e">
        <f ca="1">INDEX(OFFSET('Raw data BH'!$G$4,0,(COLUMN('Data BH'!F$4)-COLUMN('Data BH'!$B$4))*7,500,1),MATCH($A312,OFFSET('Raw data BH'!$B$4,0,(COLUMN('Data BH'!F$4)-COLUMN('Data BH'!$B$4))*7,500,1),0))</f>
        <v>#N/A</v>
      </c>
      <c r="G312" s="62">
        <f ca="1">INDEX(OFFSET('Raw data BH'!$G$4,0,(COLUMN('Data BH'!G$4)-COLUMN('Data BH'!$B$4))*7,500,1),MATCH($A312,OFFSET('Raw data BH'!$B$4,0,(COLUMN('Data BH'!G$4)-COLUMN('Data BH'!$B$4))*7,500,1),0))</f>
        <v>18.336348999999998</v>
      </c>
      <c r="H312" s="62">
        <f ca="1">INDEX(OFFSET('Raw data BH'!$G$4,0,(COLUMN('Data BH'!H$4)-COLUMN('Data BH'!$B$4))*7,500,1),MATCH($A312,OFFSET('Raw data BH'!$B$4,0,(COLUMN('Data BH'!H$4)-COLUMN('Data BH'!$B$4))*7,500,1),0))</f>
        <v>17.822641000000001</v>
      </c>
      <c r="I312" s="62">
        <f ca="1">INDEX(OFFSET('Raw data BH'!$G$4,0,(COLUMN('Data BH'!I$4)-COLUMN('Data BH'!$B$4))*7,500,1),MATCH($A312,OFFSET('Raw data BH'!$B$4,0,(COLUMN('Data BH'!I$4)-COLUMN('Data BH'!$B$4))*7,500,1),0))</f>
        <v>15.712051000000001</v>
      </c>
      <c r="J312" s="62">
        <f ca="1">INDEX(OFFSET('Raw data BH'!$G$4,0,(COLUMN('Data BH'!J$4)-COLUMN('Data BH'!$B$4))*7,500,1),MATCH($A312,OFFSET('Raw data BH'!$B$4,0,(COLUMN('Data BH'!J$4)-COLUMN('Data BH'!$B$4))*7,500,1),0))</f>
        <v>5.7489039999999996</v>
      </c>
      <c r="K312" s="62">
        <f ca="1">INDEX(OFFSET('Raw data BH'!$G$4,0,(COLUMN('Data BH'!K$4)-COLUMN('Data BH'!$B$4))*7,500,1),MATCH($A312,OFFSET('Raw data BH'!$B$4,0,(COLUMN('Data BH'!K$4)-COLUMN('Data BH'!$B$4))*7,500,1),0))</f>
        <v>32.310001</v>
      </c>
      <c r="L312" s="62" t="e">
        <f ca="1">INDEX(OFFSET('Raw data BH'!$G$4,0,(COLUMN('Data BH'!L$4)-COLUMN('Data BH'!$B$4))*7,500,1),MATCH($A312,OFFSET('Raw data BH'!$B$4,0,(COLUMN('Data BH'!L$4)-COLUMN('Data BH'!$B$4))*7,500,1),0))</f>
        <v>#N/A</v>
      </c>
      <c r="M312" s="62">
        <f ca="1">INDEX(OFFSET('Raw data BH'!$G$4,0,(COLUMN('Data BH'!M$4)-COLUMN('Data BH'!$B$4))*7,500,1),MATCH($A312,OFFSET('Raw data BH'!$B$4,0,(COLUMN('Data BH'!M$4)-COLUMN('Data BH'!$B$4))*7,500,1),0))</f>
        <v>19.335422999999999</v>
      </c>
      <c r="N312" s="62">
        <f ca="1">INDEX(OFFSET('Raw data BH'!$G$4,0,(COLUMN('Data BH'!N$4)-COLUMN('Data BH'!$B$4))*7,500,1),MATCH($A312,OFFSET('Raw data BH'!$B$4,0,(COLUMN('Data BH'!N$4)-COLUMN('Data BH'!$B$4))*7,500,1),0))</f>
        <v>33.75</v>
      </c>
      <c r="O312" s="62">
        <f ca="1">INDEX(OFFSET('Raw data BH'!$G$4,0,(COLUMN('Data BH'!O$4)-COLUMN('Data BH'!$B$4))*7,500,1),MATCH($A312,OFFSET('Raw data BH'!$B$4,0,(COLUMN('Data BH'!O$4)-COLUMN('Data BH'!$B$4))*7,500,1),0))</f>
        <v>24.701805</v>
      </c>
      <c r="P312" s="62">
        <v>84.838074000000006</v>
      </c>
      <c r="R312" s="60">
        <f t="shared" ca="1" si="62"/>
        <v>-5.5004842185019664E-2</v>
      </c>
      <c r="S312" s="60">
        <f t="shared" ca="1" si="63"/>
        <v>-0.11253561241876031</v>
      </c>
      <c r="T312" s="60">
        <f t="shared" ca="1" si="64"/>
        <v>-0.10685515564122594</v>
      </c>
      <c r="U312" s="60">
        <f t="shared" ca="1" si="65"/>
        <v>1.3971811417927693E-2</v>
      </c>
      <c r="V312" s="60" t="str">
        <f t="shared" ca="1" si="66"/>
        <v/>
      </c>
      <c r="W312" s="60">
        <f t="shared" ca="1" si="67"/>
        <v>-0.1023355232254759</v>
      </c>
      <c r="X312" s="60">
        <f t="shared" ca="1" si="68"/>
        <v>3.4642620227888443E-2</v>
      </c>
      <c r="Y312" s="60">
        <f t="shared" ca="1" si="69"/>
        <v>-0.12970702096279274</v>
      </c>
      <c r="Z312" s="60">
        <f t="shared" ca="1" si="70"/>
        <v>-0.16929690913756879</v>
      </c>
      <c r="AA312" s="60">
        <f t="shared" ca="1" si="71"/>
        <v>0.12735523377529656</v>
      </c>
      <c r="AB312" s="60" t="str">
        <f t="shared" ca="1" si="72"/>
        <v/>
      </c>
      <c r="AC312" s="60">
        <f t="shared" ca="1" si="73"/>
        <v>-2.8967376227311159E-2</v>
      </c>
      <c r="AD312" s="60">
        <f t="shared" ca="1" si="74"/>
        <v>-7.5342465753424626E-2</v>
      </c>
      <c r="AE312" s="60">
        <f t="shared" ca="1" si="75"/>
        <v>3.3392452728364663E-2</v>
      </c>
      <c r="AF312" s="60">
        <f t="shared" si="76"/>
        <v>-4.4980051742453453E-2</v>
      </c>
      <c r="AG312" s="61">
        <v>5.1999999999999998E-3</v>
      </c>
    </row>
    <row r="313" spans="1:33" ht="16" hidden="1" outlineLevel="1" x14ac:dyDescent="0.2">
      <c r="A313" s="74">
        <v>40422</v>
      </c>
      <c r="B313" s="62">
        <f ca="1">INDEX(OFFSET('Raw data BH'!$G$4,0,(COLUMN('Data BH'!B$4)-COLUMN('Data BH'!$B$4))*7,500,1),MATCH($A313,OFFSET('Raw data BH'!$B$4,0,(COLUMN('Data BH'!B$4)-COLUMN('Data BH'!$B$4))*7,500,1),0))</f>
        <v>8.7141959999999994</v>
      </c>
      <c r="C313" s="62">
        <f ca="1">INDEX(OFFSET('Raw data BH'!$G$4,0,(COLUMN('Data BH'!C$4)-COLUMN('Data BH'!$B$4))*7,500,1),MATCH($A313,OFFSET('Raw data BH'!$B$4,0,(COLUMN('Data BH'!C$4)-COLUMN('Data BH'!$B$4))*7,500,1),0))</f>
        <v>11.374442999999999</v>
      </c>
      <c r="D313" s="62">
        <f ca="1">INDEX(OFFSET('Raw data BH'!$G$4,0,(COLUMN('Data BH'!D$4)-COLUMN('Data BH'!$B$4))*7,500,1),MATCH($A313,OFFSET('Raw data BH'!$B$4,0,(COLUMN('Data BH'!D$4)-COLUMN('Data BH'!$B$4))*7,500,1),0))</f>
        <v>35.715167999999998</v>
      </c>
      <c r="E313" s="62">
        <f ca="1">INDEX(OFFSET('Raw data BH'!$G$4,0,(COLUMN('Data BH'!E$4)-COLUMN('Data BH'!$B$4))*7,500,1),MATCH($A313,OFFSET('Raw data BH'!$B$4,0,(COLUMN('Data BH'!E$4)-COLUMN('Data BH'!$B$4))*7,500,1),0))</f>
        <v>20.807569999999998</v>
      </c>
      <c r="F313" s="62" t="e">
        <f ca="1">INDEX(OFFSET('Raw data BH'!$G$4,0,(COLUMN('Data BH'!F$4)-COLUMN('Data BH'!$B$4))*7,500,1),MATCH($A313,OFFSET('Raw data BH'!$B$4,0,(COLUMN('Data BH'!F$4)-COLUMN('Data BH'!$B$4))*7,500,1),0))</f>
        <v>#N/A</v>
      </c>
      <c r="G313" s="62">
        <f ca="1">INDEX(OFFSET('Raw data BH'!$G$4,0,(COLUMN('Data BH'!G$4)-COLUMN('Data BH'!$B$4))*7,500,1),MATCH($A313,OFFSET('Raw data BH'!$B$4,0,(COLUMN('Data BH'!G$4)-COLUMN('Data BH'!$B$4))*7,500,1),0))</f>
        <v>21.769859</v>
      </c>
      <c r="H313" s="62">
        <f ca="1">INDEX(OFFSET('Raw data BH'!$G$4,0,(COLUMN('Data BH'!H$4)-COLUMN('Data BH'!$B$4))*7,500,1),MATCH($A313,OFFSET('Raw data BH'!$B$4,0,(COLUMN('Data BH'!H$4)-COLUMN('Data BH'!$B$4))*7,500,1),0))</f>
        <v>19.669481000000001</v>
      </c>
      <c r="I313" s="62">
        <f ca="1">INDEX(OFFSET('Raw data BH'!$G$4,0,(COLUMN('Data BH'!I$4)-COLUMN('Data BH'!$B$4))*7,500,1),MATCH($A313,OFFSET('Raw data BH'!$B$4,0,(COLUMN('Data BH'!I$4)-COLUMN('Data BH'!$B$4))*7,500,1),0))</f>
        <v>16.331469999999999</v>
      </c>
      <c r="J313" s="62">
        <f ca="1">INDEX(OFFSET('Raw data BH'!$G$4,0,(COLUMN('Data BH'!J$4)-COLUMN('Data BH'!$B$4))*7,500,1),MATCH($A313,OFFSET('Raw data BH'!$B$4,0,(COLUMN('Data BH'!J$4)-COLUMN('Data BH'!$B$4))*7,500,1),0))</f>
        <v>8.0127210000000009</v>
      </c>
      <c r="K313" s="62">
        <f ca="1">INDEX(OFFSET('Raw data BH'!$G$4,0,(COLUMN('Data BH'!K$4)-COLUMN('Data BH'!$B$4))*7,500,1),MATCH($A313,OFFSET('Raw data BH'!$B$4,0,(COLUMN('Data BH'!K$4)-COLUMN('Data BH'!$B$4))*7,500,1),0))</f>
        <v>34.514999000000003</v>
      </c>
      <c r="L313" s="62" t="e">
        <f ca="1">INDEX(OFFSET('Raw data BH'!$G$4,0,(COLUMN('Data BH'!L$4)-COLUMN('Data BH'!$B$4))*7,500,1),MATCH($A313,OFFSET('Raw data BH'!$B$4,0,(COLUMN('Data BH'!L$4)-COLUMN('Data BH'!$B$4))*7,500,1),0))</f>
        <v>#N/A</v>
      </c>
      <c r="M313" s="62">
        <f ca="1">INDEX(OFFSET('Raw data BH'!$G$4,0,(COLUMN('Data BH'!M$4)-COLUMN('Data BH'!$B$4))*7,500,1),MATCH($A313,OFFSET('Raw data BH'!$B$4,0,(COLUMN('Data BH'!M$4)-COLUMN('Data BH'!$B$4))*7,500,1),0))</f>
        <v>20.825835999999999</v>
      </c>
      <c r="N313" s="62">
        <f ca="1">INDEX(OFFSET('Raw data BH'!$G$4,0,(COLUMN('Data BH'!N$4)-COLUMN('Data BH'!$B$4))*7,500,1),MATCH($A313,OFFSET('Raw data BH'!$B$4,0,(COLUMN('Data BH'!N$4)-COLUMN('Data BH'!$B$4))*7,500,1),0))</f>
        <v>32.5</v>
      </c>
      <c r="O313" s="62">
        <f ca="1">INDEX(OFFSET('Raw data BH'!$G$4,0,(COLUMN('Data BH'!O$4)-COLUMN('Data BH'!$B$4))*7,500,1),MATCH($A313,OFFSET('Raw data BH'!$B$4,0,(COLUMN('Data BH'!O$4)-COLUMN('Data BH'!$B$4))*7,500,1),0))</f>
        <v>26.952057</v>
      </c>
      <c r="P313" s="62">
        <v>91.943450999999996</v>
      </c>
      <c r="R313" s="60">
        <f t="shared" ca="1" si="62"/>
        <v>0.16721514543449523</v>
      </c>
      <c r="S313" s="60">
        <f t="shared" ca="1" si="63"/>
        <v>5.1364659587963102E-2</v>
      </c>
      <c r="T313" s="60">
        <f t="shared" ca="1" si="64"/>
        <v>5.4176040519839264E-2</v>
      </c>
      <c r="U313" s="60">
        <f t="shared" ca="1" si="65"/>
        <v>4.7244444023909482E-2</v>
      </c>
      <c r="V313" s="60" t="str">
        <f t="shared" ca="1" si="66"/>
        <v/>
      </c>
      <c r="W313" s="60">
        <f t="shared" ca="1" si="67"/>
        <v>0.18725156245662666</v>
      </c>
      <c r="X313" s="60">
        <f t="shared" ca="1" si="68"/>
        <v>0.10362325089755209</v>
      </c>
      <c r="Y313" s="60">
        <f t="shared" ca="1" si="69"/>
        <v>3.9423179061727875E-2</v>
      </c>
      <c r="Z313" s="60">
        <f t="shared" ca="1" si="70"/>
        <v>0.39378236269034961</v>
      </c>
      <c r="AA313" s="60">
        <f t="shared" ca="1" si="71"/>
        <v>6.824506133565289E-2</v>
      </c>
      <c r="AB313" s="60" t="str">
        <f t="shared" ca="1" si="72"/>
        <v/>
      </c>
      <c r="AC313" s="60">
        <f t="shared" ca="1" si="73"/>
        <v>7.7081996085629934E-2</v>
      </c>
      <c r="AD313" s="60">
        <f t="shared" ca="1" si="74"/>
        <v>-3.703703703703709E-2</v>
      </c>
      <c r="AE313" s="60">
        <f t="shared" ca="1" si="75"/>
        <v>9.1096662774238446E-2</v>
      </c>
      <c r="AF313" s="60">
        <f t="shared" si="76"/>
        <v>8.3752219551801677E-2</v>
      </c>
      <c r="AG313" s="61">
        <v>4.7999999999999996E-3</v>
      </c>
    </row>
    <row r="314" spans="1:33" ht="16" hidden="1" outlineLevel="1" x14ac:dyDescent="0.2">
      <c r="A314" s="74">
        <v>40452</v>
      </c>
      <c r="B314" s="62">
        <f ca="1">INDEX(OFFSET('Raw data BH'!$G$4,0,(COLUMN('Data BH'!B$4)-COLUMN('Data BH'!$B$4))*7,500,1),MATCH($A314,OFFSET('Raw data BH'!$B$4,0,(COLUMN('Data BH'!B$4)-COLUMN('Data BH'!$B$4))*7,500,1),0))</f>
        <v>9.2433399999999999</v>
      </c>
      <c r="C314" s="62">
        <f ca="1">INDEX(OFFSET('Raw data BH'!$G$4,0,(COLUMN('Data BH'!C$4)-COLUMN('Data BH'!$B$4))*7,500,1),MATCH($A314,OFFSET('Raw data BH'!$B$4,0,(COLUMN('Data BH'!C$4)-COLUMN('Data BH'!$B$4))*7,500,1),0))</f>
        <v>9.9497669999999996</v>
      </c>
      <c r="D314" s="62">
        <f ca="1">INDEX(OFFSET('Raw data BH'!$G$4,0,(COLUMN('Data BH'!D$4)-COLUMN('Data BH'!$B$4))*7,500,1),MATCH($A314,OFFSET('Raw data BH'!$B$4,0,(COLUMN('Data BH'!D$4)-COLUMN('Data BH'!$B$4))*7,500,1),0))</f>
        <v>35.230808000000003</v>
      </c>
      <c r="E314" s="62">
        <f ca="1">INDEX(OFFSET('Raw data BH'!$G$4,0,(COLUMN('Data BH'!E$4)-COLUMN('Data BH'!$B$4))*7,500,1),MATCH($A314,OFFSET('Raw data BH'!$B$4,0,(COLUMN('Data BH'!E$4)-COLUMN('Data BH'!$B$4))*7,500,1),0))</f>
        <v>21.968315</v>
      </c>
      <c r="F314" s="62" t="e">
        <f ca="1">INDEX(OFFSET('Raw data BH'!$G$4,0,(COLUMN('Data BH'!F$4)-COLUMN('Data BH'!$B$4))*7,500,1),MATCH($A314,OFFSET('Raw data BH'!$B$4,0,(COLUMN('Data BH'!F$4)-COLUMN('Data BH'!$B$4))*7,500,1),0))</f>
        <v>#N/A</v>
      </c>
      <c r="G314" s="62">
        <f ca="1">INDEX(OFFSET('Raw data BH'!$G$4,0,(COLUMN('Data BH'!G$4)-COLUMN('Data BH'!$B$4))*7,500,1),MATCH($A314,OFFSET('Raw data BH'!$B$4,0,(COLUMN('Data BH'!G$4)-COLUMN('Data BH'!$B$4))*7,500,1),0))</f>
        <v>23.582557999999999</v>
      </c>
      <c r="H314" s="62">
        <f ca="1">INDEX(OFFSET('Raw data BH'!$G$4,0,(COLUMN('Data BH'!H$4)-COLUMN('Data BH'!$B$4))*7,500,1),MATCH($A314,OFFSET('Raw data BH'!$B$4,0,(COLUMN('Data BH'!H$4)-COLUMN('Data BH'!$B$4))*7,500,1),0))</f>
        <v>19.603090000000002</v>
      </c>
      <c r="I314" s="62">
        <f ca="1">INDEX(OFFSET('Raw data BH'!$G$4,0,(COLUMN('Data BH'!I$4)-COLUMN('Data BH'!$B$4))*7,500,1),MATCH($A314,OFFSET('Raw data BH'!$B$4,0,(COLUMN('Data BH'!I$4)-COLUMN('Data BH'!$B$4))*7,500,1),0))</f>
        <v>18.322279000000002</v>
      </c>
      <c r="J314" s="62">
        <f ca="1">INDEX(OFFSET('Raw data BH'!$G$4,0,(COLUMN('Data BH'!J$4)-COLUMN('Data BH'!$B$4))*7,500,1),MATCH($A314,OFFSET('Raw data BH'!$B$4,0,(COLUMN('Data BH'!J$4)-COLUMN('Data BH'!$B$4))*7,500,1),0))</f>
        <v>6.0467750000000002</v>
      </c>
      <c r="K314" s="62">
        <f ca="1">INDEX(OFFSET('Raw data BH'!$G$4,0,(COLUMN('Data BH'!K$4)-COLUMN('Data BH'!$B$4))*7,500,1),MATCH($A314,OFFSET('Raw data BH'!$B$4,0,(COLUMN('Data BH'!K$4)-COLUMN('Data BH'!$B$4))*7,500,1),0))</f>
        <v>35.875</v>
      </c>
      <c r="L314" s="62" t="e">
        <f ca="1">INDEX(OFFSET('Raw data BH'!$G$4,0,(COLUMN('Data BH'!L$4)-COLUMN('Data BH'!$B$4))*7,500,1),MATCH($A314,OFFSET('Raw data BH'!$B$4,0,(COLUMN('Data BH'!L$4)-COLUMN('Data BH'!$B$4))*7,500,1),0))</f>
        <v>#N/A</v>
      </c>
      <c r="M314" s="62">
        <f ca="1">INDEX(OFFSET('Raw data BH'!$G$4,0,(COLUMN('Data BH'!M$4)-COLUMN('Data BH'!$B$4))*7,500,1),MATCH($A314,OFFSET('Raw data BH'!$B$4,0,(COLUMN('Data BH'!M$4)-COLUMN('Data BH'!$B$4))*7,500,1),0))</f>
        <v>19.973032</v>
      </c>
      <c r="N314" s="62">
        <f ca="1">INDEX(OFFSET('Raw data BH'!$G$4,0,(COLUMN('Data BH'!N$4)-COLUMN('Data BH'!$B$4))*7,500,1),MATCH($A314,OFFSET('Raw data BH'!$B$4,0,(COLUMN('Data BH'!N$4)-COLUMN('Data BH'!$B$4))*7,500,1),0))</f>
        <v>32.479999999999997</v>
      </c>
      <c r="O314" s="62">
        <f ca="1">INDEX(OFFSET('Raw data BH'!$G$4,0,(COLUMN('Data BH'!O$4)-COLUMN('Data BH'!$B$4))*7,500,1),MATCH($A314,OFFSET('Raw data BH'!$B$4,0,(COLUMN('Data BH'!O$4)-COLUMN('Data BH'!$B$4))*7,500,1),0))</f>
        <v>29.508001</v>
      </c>
      <c r="P314" s="62">
        <v>95.966919000000004</v>
      </c>
      <c r="R314" s="60">
        <f t="shared" ca="1" si="62"/>
        <v>6.0722067761615817E-2</v>
      </c>
      <c r="S314" s="60">
        <f t="shared" ca="1" si="63"/>
        <v>-0.1252523749954173</v>
      </c>
      <c r="T314" s="60">
        <f t="shared" ca="1" si="64"/>
        <v>-1.3561744970652101E-2</v>
      </c>
      <c r="U314" s="60">
        <f t="shared" ca="1" si="65"/>
        <v>5.578474564785818E-2</v>
      </c>
      <c r="V314" s="60" t="str">
        <f t="shared" ca="1" si="66"/>
        <v/>
      </c>
      <c r="W314" s="60">
        <f t="shared" ca="1" si="67"/>
        <v>8.3266455699138708E-2</v>
      </c>
      <c r="X314" s="60">
        <f t="shared" ca="1" si="68"/>
        <v>-3.3753305438002368E-3</v>
      </c>
      <c r="Y314" s="60">
        <f t="shared" ca="1" si="69"/>
        <v>0.12190017187675095</v>
      </c>
      <c r="Z314" s="60">
        <f t="shared" ca="1" si="70"/>
        <v>-0.24535310788931752</v>
      </c>
      <c r="AA314" s="60">
        <f t="shared" ca="1" si="71"/>
        <v>3.9403188161761138E-2</v>
      </c>
      <c r="AB314" s="60" t="str">
        <f t="shared" ca="1" si="72"/>
        <v/>
      </c>
      <c r="AC314" s="60">
        <f t="shared" ca="1" si="73"/>
        <v>-4.0949328516751926E-2</v>
      </c>
      <c r="AD314" s="60">
        <f t="shared" ca="1" si="74"/>
        <v>-6.1538461538468425E-4</v>
      </c>
      <c r="AE314" s="60">
        <f t="shared" ca="1" si="75"/>
        <v>9.4832984361824524E-2</v>
      </c>
      <c r="AF314" s="60">
        <f t="shared" si="76"/>
        <v>4.3760245631850436E-2</v>
      </c>
      <c r="AG314" s="61">
        <v>3.8E-3</v>
      </c>
    </row>
    <row r="315" spans="1:33" ht="16" hidden="1" outlineLevel="1" x14ac:dyDescent="0.2">
      <c r="A315" s="74">
        <v>40483</v>
      </c>
      <c r="B315" s="62">
        <f ca="1">INDEX(OFFSET('Raw data BH'!$G$4,0,(COLUMN('Data BH'!B$4)-COLUMN('Data BH'!$B$4))*7,500,1),MATCH($A315,OFFSET('Raw data BH'!$B$4,0,(COLUMN('Data BH'!B$4)-COLUMN('Data BH'!$B$4))*7,500,1),0))</f>
        <v>9.5556719999999995</v>
      </c>
      <c r="C315" s="62">
        <f ca="1">INDEX(OFFSET('Raw data BH'!$G$4,0,(COLUMN('Data BH'!C$4)-COLUMN('Data BH'!$B$4))*7,500,1),MATCH($A315,OFFSET('Raw data BH'!$B$4,0,(COLUMN('Data BH'!C$4)-COLUMN('Data BH'!$B$4))*7,500,1),0))</f>
        <v>9.5152769999999993</v>
      </c>
      <c r="D315" s="62">
        <f ca="1">INDEX(OFFSET('Raw data BH'!$G$4,0,(COLUMN('Data BH'!D$4)-COLUMN('Data BH'!$B$4))*7,500,1),MATCH($A315,OFFSET('Raw data BH'!$B$4,0,(COLUMN('Data BH'!D$4)-COLUMN('Data BH'!$B$4))*7,500,1),0))</f>
        <v>36.899890999999997</v>
      </c>
      <c r="E315" s="62">
        <f ca="1">INDEX(OFFSET('Raw data BH'!$G$4,0,(COLUMN('Data BH'!E$4)-COLUMN('Data BH'!$B$4))*7,500,1),MATCH($A315,OFFSET('Raw data BH'!$B$4,0,(COLUMN('Data BH'!E$4)-COLUMN('Data BH'!$B$4))*7,500,1),0))</f>
        <v>22.631094000000001</v>
      </c>
      <c r="F315" s="62" t="e">
        <f ca="1">INDEX(OFFSET('Raw data BH'!$G$4,0,(COLUMN('Data BH'!F$4)-COLUMN('Data BH'!$B$4))*7,500,1),MATCH($A315,OFFSET('Raw data BH'!$B$4,0,(COLUMN('Data BH'!F$4)-COLUMN('Data BH'!$B$4))*7,500,1),0))</f>
        <v>#N/A</v>
      </c>
      <c r="G315" s="62">
        <f ca="1">INDEX(OFFSET('Raw data BH'!$G$4,0,(COLUMN('Data BH'!G$4)-COLUMN('Data BH'!$B$4))*7,500,1),MATCH($A315,OFFSET('Raw data BH'!$B$4,0,(COLUMN('Data BH'!G$4)-COLUMN('Data BH'!$B$4))*7,500,1),0))</f>
        <v>23.382117999999998</v>
      </c>
      <c r="H315" s="62">
        <f ca="1">INDEX(OFFSET('Raw data BH'!$G$4,0,(COLUMN('Data BH'!H$4)-COLUMN('Data BH'!$B$4))*7,500,1),MATCH($A315,OFFSET('Raw data BH'!$B$4,0,(COLUMN('Data BH'!H$4)-COLUMN('Data BH'!$B$4))*7,500,1),0))</f>
        <v>19.604413999999998</v>
      </c>
      <c r="I315" s="62">
        <f ca="1">INDEX(OFFSET('Raw data BH'!$G$4,0,(COLUMN('Data BH'!I$4)-COLUMN('Data BH'!$B$4))*7,500,1),MATCH($A315,OFFSET('Raw data BH'!$B$4,0,(COLUMN('Data BH'!I$4)-COLUMN('Data BH'!$B$4))*7,500,1),0))</f>
        <v>18.004282</v>
      </c>
      <c r="J315" s="62">
        <f ca="1">INDEX(OFFSET('Raw data BH'!$G$4,0,(COLUMN('Data BH'!J$4)-COLUMN('Data BH'!$B$4))*7,500,1),MATCH($A315,OFFSET('Raw data BH'!$B$4,0,(COLUMN('Data BH'!J$4)-COLUMN('Data BH'!$B$4))*7,500,1),0))</f>
        <v>6.0368459999999997</v>
      </c>
      <c r="K315" s="62">
        <f ca="1">INDEX(OFFSET('Raw data BH'!$G$4,0,(COLUMN('Data BH'!K$4)-COLUMN('Data BH'!$B$4))*7,500,1),MATCH($A315,OFFSET('Raw data BH'!$B$4,0,(COLUMN('Data BH'!K$4)-COLUMN('Data BH'!$B$4))*7,500,1),0))</f>
        <v>36.349997999999999</v>
      </c>
      <c r="L315" s="62" t="e">
        <f ca="1">INDEX(OFFSET('Raw data BH'!$G$4,0,(COLUMN('Data BH'!L$4)-COLUMN('Data BH'!$B$4))*7,500,1),MATCH($A315,OFFSET('Raw data BH'!$B$4,0,(COLUMN('Data BH'!L$4)-COLUMN('Data BH'!$B$4))*7,500,1),0))</f>
        <v>#N/A</v>
      </c>
      <c r="M315" s="62">
        <f ca="1">INDEX(OFFSET('Raw data BH'!$G$4,0,(COLUMN('Data BH'!M$4)-COLUMN('Data BH'!$B$4))*7,500,1),MATCH($A315,OFFSET('Raw data BH'!$B$4,0,(COLUMN('Data BH'!M$4)-COLUMN('Data BH'!$B$4))*7,500,1),0))</f>
        <v>21.588889999999999</v>
      </c>
      <c r="N315" s="62">
        <f ca="1">INDEX(OFFSET('Raw data BH'!$G$4,0,(COLUMN('Data BH'!N$4)-COLUMN('Data BH'!$B$4))*7,500,1),MATCH($A315,OFFSET('Raw data BH'!$B$4,0,(COLUMN('Data BH'!N$4)-COLUMN('Data BH'!$B$4))*7,500,1),0))</f>
        <v>33.520000000000003</v>
      </c>
      <c r="O315" s="62">
        <f ca="1">INDEX(OFFSET('Raw data BH'!$G$4,0,(COLUMN('Data BH'!O$4)-COLUMN('Data BH'!$B$4))*7,500,1),MATCH($A315,OFFSET('Raw data BH'!$B$4,0,(COLUMN('Data BH'!O$4)-COLUMN('Data BH'!$B$4))*7,500,1),0))</f>
        <v>29.134377000000001</v>
      </c>
      <c r="P315" s="62">
        <v>95.966919000000004</v>
      </c>
      <c r="R315" s="60">
        <f t="shared" ca="1" si="62"/>
        <v>3.3789950385899381E-2</v>
      </c>
      <c r="S315" s="60">
        <f t="shared" ca="1" si="63"/>
        <v>-4.3668359269116608E-2</v>
      </c>
      <c r="T315" s="60">
        <f t="shared" ca="1" si="64"/>
        <v>4.7375666206690203E-2</v>
      </c>
      <c r="U315" s="60">
        <f t="shared" ca="1" si="65"/>
        <v>3.0169769506673605E-2</v>
      </c>
      <c r="V315" s="60" t="str">
        <f t="shared" ca="1" si="66"/>
        <v/>
      </c>
      <c r="W315" s="60">
        <f t="shared" ca="1" si="67"/>
        <v>-8.499502047233376E-3</v>
      </c>
      <c r="X315" s="60">
        <f t="shared" ca="1" si="68"/>
        <v>6.7540372461483145E-5</v>
      </c>
      <c r="Y315" s="60">
        <f t="shared" ca="1" si="69"/>
        <v>-1.7355755798719286E-2</v>
      </c>
      <c r="Z315" s="60">
        <f t="shared" ca="1" si="70"/>
        <v>-1.6420323230152967E-3</v>
      </c>
      <c r="AA315" s="60">
        <f t="shared" ca="1" si="71"/>
        <v>1.324036236933801E-2</v>
      </c>
      <c r="AB315" s="60" t="str">
        <f t="shared" ca="1" si="72"/>
        <v/>
      </c>
      <c r="AC315" s="60">
        <f t="shared" ca="1" si="73"/>
        <v>8.0901988240944078E-2</v>
      </c>
      <c r="AD315" s="60">
        <f t="shared" ca="1" si="74"/>
        <v>3.2019704433497775E-2</v>
      </c>
      <c r="AE315" s="60">
        <f t="shared" ca="1" si="75"/>
        <v>-1.2661786205036329E-2</v>
      </c>
      <c r="AF315" s="60">
        <f t="shared" si="76"/>
        <v>0</v>
      </c>
      <c r="AG315" s="61">
        <v>4.5000000000000005E-3</v>
      </c>
    </row>
    <row r="316" spans="1:33" ht="16" hidden="1" outlineLevel="1" x14ac:dyDescent="0.2">
      <c r="A316" s="74">
        <v>40513</v>
      </c>
      <c r="B316" s="62">
        <f ca="1">INDEX(OFFSET('Raw data BH'!$G$4,0,(COLUMN('Data BH'!B$4)-COLUMN('Data BH'!$B$4))*7,500,1),MATCH($A316,OFFSET('Raw data BH'!$B$4,0,(COLUMN('Data BH'!B$4)-COLUMN('Data BH'!$B$4))*7,500,1),0))</f>
        <v>9.9060790000000001</v>
      </c>
      <c r="C316" s="62">
        <f ca="1">INDEX(OFFSET('Raw data BH'!$G$4,0,(COLUMN('Data BH'!C$4)-COLUMN('Data BH'!$B$4))*7,500,1),MATCH($A316,OFFSET('Raw data BH'!$B$4,0,(COLUMN('Data BH'!C$4)-COLUMN('Data BH'!$B$4))*7,500,1),0))</f>
        <v>11.592128000000001</v>
      </c>
      <c r="D316" s="62">
        <f ca="1">INDEX(OFFSET('Raw data BH'!$G$4,0,(COLUMN('Data BH'!D$4)-COLUMN('Data BH'!$B$4))*7,500,1),MATCH($A316,OFFSET('Raw data BH'!$B$4,0,(COLUMN('Data BH'!D$4)-COLUMN('Data BH'!$B$4))*7,500,1),0))</f>
        <v>36.643760999999998</v>
      </c>
      <c r="E316" s="62">
        <f ca="1">INDEX(OFFSET('Raw data BH'!$G$4,0,(COLUMN('Data BH'!E$4)-COLUMN('Data BH'!$B$4))*7,500,1),MATCH($A316,OFFSET('Raw data BH'!$B$4,0,(COLUMN('Data BH'!E$4)-COLUMN('Data BH'!$B$4))*7,500,1),0))</f>
        <v>23.725387999999999</v>
      </c>
      <c r="F316" s="62" t="e">
        <f ca="1">INDEX(OFFSET('Raw data BH'!$G$4,0,(COLUMN('Data BH'!F$4)-COLUMN('Data BH'!$B$4))*7,500,1),MATCH($A316,OFFSET('Raw data BH'!$B$4,0,(COLUMN('Data BH'!F$4)-COLUMN('Data BH'!$B$4))*7,500,1),0))</f>
        <v>#N/A</v>
      </c>
      <c r="G316" s="62">
        <f ca="1">INDEX(OFFSET('Raw data BH'!$G$4,0,(COLUMN('Data BH'!G$4)-COLUMN('Data BH'!$B$4))*7,500,1),MATCH($A316,OFFSET('Raw data BH'!$B$4,0,(COLUMN('Data BH'!G$4)-COLUMN('Data BH'!$B$4))*7,500,1),0))</f>
        <v>23.219189</v>
      </c>
      <c r="H316" s="62">
        <f ca="1">INDEX(OFFSET('Raw data BH'!$G$4,0,(COLUMN('Data BH'!H$4)-COLUMN('Data BH'!$B$4))*7,500,1),MATCH($A316,OFFSET('Raw data BH'!$B$4,0,(COLUMN('Data BH'!H$4)-COLUMN('Data BH'!$B$4))*7,500,1),0))</f>
        <v>21.913332</v>
      </c>
      <c r="I316" s="62">
        <f ca="1">INDEX(OFFSET('Raw data BH'!$G$4,0,(COLUMN('Data BH'!I$4)-COLUMN('Data BH'!$B$4))*7,500,1),MATCH($A316,OFFSET('Raw data BH'!$B$4,0,(COLUMN('Data BH'!I$4)-COLUMN('Data BH'!$B$4))*7,500,1),0))</f>
        <v>20.419495000000001</v>
      </c>
      <c r="J316" s="62">
        <f ca="1">INDEX(OFFSET('Raw data BH'!$G$4,0,(COLUMN('Data BH'!J$4)-COLUMN('Data BH'!$B$4))*7,500,1),MATCH($A316,OFFSET('Raw data BH'!$B$4,0,(COLUMN('Data BH'!J$4)-COLUMN('Data BH'!$B$4))*7,500,1),0))</f>
        <v>5.252453</v>
      </c>
      <c r="K316" s="62">
        <f ca="1">INDEX(OFFSET('Raw data BH'!$G$4,0,(COLUMN('Data BH'!K$4)-COLUMN('Data BH'!$B$4))*7,500,1),MATCH($A316,OFFSET('Raw data BH'!$B$4,0,(COLUMN('Data BH'!K$4)-COLUMN('Data BH'!$B$4))*7,500,1),0))</f>
        <v>34.744999</v>
      </c>
      <c r="L316" s="62">
        <f ca="1">INDEX(OFFSET('Raw data BH'!$G$4,0,(COLUMN('Data BH'!L$4)-COLUMN('Data BH'!$B$4))*7,500,1),MATCH($A316,OFFSET('Raw data BH'!$B$4,0,(COLUMN('Data BH'!L$4)-COLUMN('Data BH'!$B$4))*7,500,1),0))</f>
        <v>28.488869000000001</v>
      </c>
      <c r="M316" s="62">
        <f ca="1">INDEX(OFFSET('Raw data BH'!$G$4,0,(COLUMN('Data BH'!M$4)-COLUMN('Data BH'!$B$4))*7,500,1),MATCH($A316,OFFSET('Raw data BH'!$B$4,0,(COLUMN('Data BH'!M$4)-COLUMN('Data BH'!$B$4))*7,500,1),0))</f>
        <v>24.156524999999998</v>
      </c>
      <c r="N316" s="62">
        <f ca="1">INDEX(OFFSET('Raw data BH'!$G$4,0,(COLUMN('Data BH'!N$4)-COLUMN('Data BH'!$B$4))*7,500,1),MATCH($A316,OFFSET('Raw data BH'!$B$4,0,(COLUMN('Data BH'!N$4)-COLUMN('Data BH'!$B$4))*7,500,1),0))</f>
        <v>38.939999</v>
      </c>
      <c r="O316" s="62">
        <f ca="1">INDEX(OFFSET('Raw data BH'!$G$4,0,(COLUMN('Data BH'!O$4)-COLUMN('Data BH'!$B$4))*7,500,1),MATCH($A316,OFFSET('Raw data BH'!$B$4,0,(COLUMN('Data BH'!O$4)-COLUMN('Data BH'!$B$4))*7,500,1),0))</f>
        <v>27.741764</v>
      </c>
      <c r="P316" s="62">
        <v>101.84691599999999</v>
      </c>
      <c r="R316" s="60">
        <f t="shared" ca="1" si="62"/>
        <v>3.6670053137026981E-2</v>
      </c>
      <c r="S316" s="60">
        <f t="shared" ca="1" si="63"/>
        <v>0.21826490179949576</v>
      </c>
      <c r="T316" s="60">
        <f t="shared" ca="1" si="64"/>
        <v>-6.9412129157779834E-3</v>
      </c>
      <c r="U316" s="60">
        <f t="shared" ca="1" si="65"/>
        <v>4.8353561697017211E-2</v>
      </c>
      <c r="V316" s="60" t="str">
        <f t="shared" ca="1" si="66"/>
        <v/>
      </c>
      <c r="W316" s="60">
        <f t="shared" ca="1" si="67"/>
        <v>-6.9681027184961275E-3</v>
      </c>
      <c r="X316" s="60">
        <f t="shared" ca="1" si="68"/>
        <v>0.11777541527127533</v>
      </c>
      <c r="Y316" s="60">
        <f t="shared" ca="1" si="69"/>
        <v>0.13414658801722834</v>
      </c>
      <c r="Z316" s="60">
        <f t="shared" ca="1" si="70"/>
        <v>-0.12993424049578206</v>
      </c>
      <c r="AA316" s="60">
        <f t="shared" ca="1" si="71"/>
        <v>-4.4154032690730816E-2</v>
      </c>
      <c r="AB316" s="60" t="str">
        <f t="shared" ca="1" si="72"/>
        <v/>
      </c>
      <c r="AC316" s="60">
        <f t="shared" ca="1" si="73"/>
        <v>0.11893316423401101</v>
      </c>
      <c r="AD316" s="60">
        <f t="shared" ca="1" si="74"/>
        <v>0.16169448090692118</v>
      </c>
      <c r="AE316" s="60">
        <f t="shared" ca="1" si="75"/>
        <v>-4.7799649191057059E-2</v>
      </c>
      <c r="AF316" s="60">
        <f t="shared" si="76"/>
        <v>6.1271082382044373E-2</v>
      </c>
      <c r="AG316" s="61">
        <v>6.1999999999999998E-3</v>
      </c>
    </row>
    <row r="317" spans="1:33" ht="16" collapsed="1" x14ac:dyDescent="0.2">
      <c r="A317" s="74">
        <v>40544</v>
      </c>
      <c r="B317" s="62">
        <f ca="1">INDEX(OFFSET('Raw data BH'!$G$4,0,(COLUMN('Data BH'!B$4)-COLUMN('Data BH'!$B$4))*7,500,1),MATCH($A317,OFFSET('Raw data BH'!$B$4,0,(COLUMN('Data BH'!B$4)-COLUMN('Data BH'!$B$4))*7,500,1),0))</f>
        <v>10.420792</v>
      </c>
      <c r="C317" s="62">
        <f ca="1">INDEX(OFFSET('Raw data BH'!$G$4,0,(COLUMN('Data BH'!C$4)-COLUMN('Data BH'!$B$4))*7,500,1),MATCH($A317,OFFSET('Raw data BH'!$B$4,0,(COLUMN('Data BH'!C$4)-COLUMN('Data BH'!$B$4))*7,500,1),0))</f>
        <v>11.941935000000001</v>
      </c>
      <c r="D317" s="62">
        <f ca="1">INDEX(OFFSET('Raw data BH'!$G$4,0,(COLUMN('Data BH'!D$4)-COLUMN('Data BH'!$B$4))*7,500,1),MATCH($A317,OFFSET('Raw data BH'!$B$4,0,(COLUMN('Data BH'!D$4)-COLUMN('Data BH'!$B$4))*7,500,1),0))</f>
        <v>37.03651</v>
      </c>
      <c r="E317" s="62">
        <f ca="1">INDEX(OFFSET('Raw data BH'!$G$4,0,(COLUMN('Data BH'!E$4)-COLUMN('Data BH'!$B$4))*7,500,1),MATCH($A317,OFFSET('Raw data BH'!$B$4,0,(COLUMN('Data BH'!E$4)-COLUMN('Data BH'!$B$4))*7,500,1),0))</f>
        <v>22.672052000000001</v>
      </c>
      <c r="F317" s="62" t="e">
        <f ca="1">INDEX(OFFSET('Raw data BH'!$G$4,0,(COLUMN('Data BH'!F$4)-COLUMN('Data BH'!$B$4))*7,500,1),MATCH($A317,OFFSET('Raw data BH'!$B$4,0,(COLUMN('Data BH'!F$4)-COLUMN('Data BH'!$B$4))*7,500,1),0))</f>
        <v>#N/A</v>
      </c>
      <c r="G317" s="62">
        <f ca="1">INDEX(OFFSET('Raw data BH'!$G$4,0,(COLUMN('Data BH'!G$4)-COLUMN('Data BH'!$B$4))*7,500,1),MATCH($A317,OFFSET('Raw data BH'!$B$4,0,(COLUMN('Data BH'!G$4)-COLUMN('Data BH'!$B$4))*7,500,1),0))</f>
        <v>25.695091000000001</v>
      </c>
      <c r="H317" s="62">
        <f ca="1">INDEX(OFFSET('Raw data BH'!$G$4,0,(COLUMN('Data BH'!H$4)-COLUMN('Data BH'!$B$4))*7,500,1),MATCH($A317,OFFSET('Raw data BH'!$B$4,0,(COLUMN('Data BH'!H$4)-COLUMN('Data BH'!$B$4))*7,500,1),0))</f>
        <v>21.815342000000001</v>
      </c>
      <c r="I317" s="62">
        <f ca="1">INDEX(OFFSET('Raw data BH'!$G$4,0,(COLUMN('Data BH'!I$4)-COLUMN('Data BH'!$B$4))*7,500,1),MATCH($A317,OFFSET('Raw data BH'!$B$4,0,(COLUMN('Data BH'!I$4)-COLUMN('Data BH'!$B$4))*7,500,1),0))</f>
        <v>20.479883000000001</v>
      </c>
      <c r="J317" s="62">
        <f ca="1">INDEX(OFFSET('Raw data BH'!$G$4,0,(COLUMN('Data BH'!J$4)-COLUMN('Data BH'!$B$4))*7,500,1),MATCH($A317,OFFSET('Raw data BH'!$B$4,0,(COLUMN('Data BH'!J$4)-COLUMN('Data BH'!$B$4))*7,500,1),0))</f>
        <v>4.8751499999999997</v>
      </c>
      <c r="K317" s="62">
        <f ca="1">INDEX(OFFSET('Raw data BH'!$G$4,0,(COLUMN('Data BH'!K$4)-COLUMN('Data BH'!$B$4))*7,500,1),MATCH($A317,OFFSET('Raw data BH'!$B$4,0,(COLUMN('Data BH'!K$4)-COLUMN('Data BH'!$B$4))*7,500,1),0))</f>
        <v>36.924999</v>
      </c>
      <c r="L317" s="62">
        <f ca="1">INDEX(OFFSET('Raw data BH'!$G$4,0,(COLUMN('Data BH'!L$4)-COLUMN('Data BH'!$B$4))*7,500,1),MATCH($A317,OFFSET('Raw data BH'!$B$4,0,(COLUMN('Data BH'!L$4)-COLUMN('Data BH'!$B$4))*7,500,1),0))</f>
        <v>28.202891999999999</v>
      </c>
      <c r="M317" s="62">
        <f ca="1">INDEX(OFFSET('Raw data BH'!$G$4,0,(COLUMN('Data BH'!M$4)-COLUMN('Data BH'!$B$4))*7,500,1),MATCH($A317,OFFSET('Raw data BH'!$B$4,0,(COLUMN('Data BH'!M$4)-COLUMN('Data BH'!$B$4))*7,500,1),0))</f>
        <v>24.980394</v>
      </c>
      <c r="N317" s="62">
        <f ca="1">INDEX(OFFSET('Raw data BH'!$G$4,0,(COLUMN('Data BH'!N$4)-COLUMN('Data BH'!$B$4))*7,500,1),MATCH($A317,OFFSET('Raw data BH'!$B$4,0,(COLUMN('Data BH'!N$4)-COLUMN('Data BH'!$B$4))*7,500,1),0))</f>
        <v>42</v>
      </c>
      <c r="O317" s="62">
        <f ca="1">INDEX(OFFSET('Raw data BH'!$G$4,0,(COLUMN('Data BH'!O$4)-COLUMN('Data BH'!$B$4))*7,500,1),MATCH($A317,OFFSET('Raw data BH'!$B$4,0,(COLUMN('Data BH'!O$4)-COLUMN('Data BH'!$B$4))*7,500,1),0))</f>
        <v>31.094422999999999</v>
      </c>
      <c r="P317" s="62">
        <v>104.768044</v>
      </c>
      <c r="R317" s="60">
        <f t="shared" ca="1" si="62"/>
        <v>5.1959307007343636E-2</v>
      </c>
      <c r="S317" s="60">
        <f t="shared" ca="1" si="63"/>
        <v>3.0176254092432409E-2</v>
      </c>
      <c r="T317" s="60">
        <f t="shared" ca="1" si="64"/>
        <v>1.0718031918175663E-2</v>
      </c>
      <c r="U317" s="60">
        <f t="shared" ca="1" si="65"/>
        <v>-4.439699784888651E-2</v>
      </c>
      <c r="V317" s="60" t="str">
        <f t="shared" ca="1" si="66"/>
        <v/>
      </c>
      <c r="W317" s="60">
        <f t="shared" ca="1" si="67"/>
        <v>0.10663171741269695</v>
      </c>
      <c r="X317" s="60">
        <f t="shared" ca="1" si="68"/>
        <v>-4.4717069955404476E-3</v>
      </c>
      <c r="Y317" s="60">
        <f t="shared" ca="1" si="69"/>
        <v>2.9573699055731595E-3</v>
      </c>
      <c r="Z317" s="60">
        <f t="shared" ca="1" si="70"/>
        <v>-7.1833674665913283E-2</v>
      </c>
      <c r="AA317" s="60">
        <f t="shared" ca="1" si="71"/>
        <v>6.2742842502312435E-2</v>
      </c>
      <c r="AB317" s="60">
        <f t="shared" ca="1" si="72"/>
        <v>-1.0038201235717747E-2</v>
      </c>
      <c r="AC317" s="60">
        <f t="shared" ca="1" si="73"/>
        <v>3.4105443560280335E-2</v>
      </c>
      <c r="AD317" s="60">
        <f t="shared" ca="1" si="74"/>
        <v>7.8582462213211635E-2</v>
      </c>
      <c r="AE317" s="60">
        <f t="shared" ca="1" si="75"/>
        <v>0.12085240866442382</v>
      </c>
      <c r="AF317" s="60">
        <f t="shared" si="76"/>
        <v>2.8681555757662958E-2</v>
      </c>
      <c r="AG317" s="61">
        <v>6.0999999999999995E-3</v>
      </c>
    </row>
    <row r="318" spans="1:33" ht="16" x14ac:dyDescent="0.2">
      <c r="A318" s="74">
        <v>40575</v>
      </c>
      <c r="B318" s="62">
        <f ca="1">INDEX(OFFSET('Raw data BH'!$G$4,0,(COLUMN('Data BH'!B$4)-COLUMN('Data BH'!$B$4))*7,500,1),MATCH($A318,OFFSET('Raw data BH'!$B$4,0,(COLUMN('Data BH'!B$4)-COLUMN('Data BH'!$B$4))*7,500,1),0))</f>
        <v>10.847367</v>
      </c>
      <c r="C318" s="62">
        <f ca="1">INDEX(OFFSET('Raw data BH'!$G$4,0,(COLUMN('Data BH'!C$4)-COLUMN('Data BH'!$B$4))*7,500,1),MATCH($A318,OFFSET('Raw data BH'!$B$4,0,(COLUMN('Data BH'!C$4)-COLUMN('Data BH'!$B$4))*7,500,1),0))</f>
        <v>12.429005</v>
      </c>
      <c r="D318" s="62">
        <f ca="1">INDEX(OFFSET('Raw data BH'!$G$4,0,(COLUMN('Data BH'!D$4)-COLUMN('Data BH'!$B$4))*7,500,1),MATCH($A318,OFFSET('Raw data BH'!$B$4,0,(COLUMN('Data BH'!D$4)-COLUMN('Data BH'!$B$4))*7,500,1),0))</f>
        <v>37.351692</v>
      </c>
      <c r="E318" s="62">
        <f ca="1">INDEX(OFFSET('Raw data BH'!$G$4,0,(COLUMN('Data BH'!E$4)-COLUMN('Data BH'!$B$4))*7,500,1),MATCH($A318,OFFSET('Raw data BH'!$B$4,0,(COLUMN('Data BH'!E$4)-COLUMN('Data BH'!$B$4))*7,500,1),0))</f>
        <v>23.058036999999999</v>
      </c>
      <c r="F318" s="62" t="e">
        <f ca="1">INDEX(OFFSET('Raw data BH'!$G$4,0,(COLUMN('Data BH'!F$4)-COLUMN('Data BH'!$B$4))*7,500,1),MATCH($A318,OFFSET('Raw data BH'!$B$4,0,(COLUMN('Data BH'!F$4)-COLUMN('Data BH'!$B$4))*7,500,1),0))</f>
        <v>#N/A</v>
      </c>
      <c r="G318" s="62">
        <f ca="1">INDEX(OFFSET('Raw data BH'!$G$4,0,(COLUMN('Data BH'!G$4)-COLUMN('Data BH'!$B$4))*7,500,1),MATCH($A318,OFFSET('Raw data BH'!$B$4,0,(COLUMN('Data BH'!G$4)-COLUMN('Data BH'!$B$4))*7,500,1),0))</f>
        <v>27.908515999999999</v>
      </c>
      <c r="H318" s="62">
        <f ca="1">INDEX(OFFSET('Raw data BH'!$G$4,0,(COLUMN('Data BH'!H$4)-COLUMN('Data BH'!$B$4))*7,500,1),MATCH($A318,OFFSET('Raw data BH'!$B$4,0,(COLUMN('Data BH'!H$4)-COLUMN('Data BH'!$B$4))*7,500,1),0))</f>
        <v>22.908290999999998</v>
      </c>
      <c r="I318" s="62">
        <f ca="1">INDEX(OFFSET('Raw data BH'!$G$4,0,(COLUMN('Data BH'!I$4)-COLUMN('Data BH'!$B$4))*7,500,1),MATCH($A318,OFFSET('Raw data BH'!$B$4,0,(COLUMN('Data BH'!I$4)-COLUMN('Data BH'!$B$4))*7,500,1),0))</f>
        <v>21.0336</v>
      </c>
      <c r="J318" s="62">
        <f ca="1">INDEX(OFFSET('Raw data BH'!$G$4,0,(COLUMN('Data BH'!J$4)-COLUMN('Data BH'!$B$4))*7,500,1),MATCH($A318,OFFSET('Raw data BH'!$B$4,0,(COLUMN('Data BH'!J$4)-COLUMN('Data BH'!$B$4))*7,500,1),0))</f>
        <v>4.0212539999999999</v>
      </c>
      <c r="K318" s="62">
        <f ca="1">INDEX(OFFSET('Raw data BH'!$G$4,0,(COLUMN('Data BH'!K$4)-COLUMN('Data BH'!$B$4))*7,500,1),MATCH($A318,OFFSET('Raw data BH'!$B$4,0,(COLUMN('Data BH'!K$4)-COLUMN('Data BH'!$B$4))*7,500,1),0))</f>
        <v>39.685001</v>
      </c>
      <c r="L318" s="62">
        <f ca="1">INDEX(OFFSET('Raw data BH'!$G$4,0,(COLUMN('Data BH'!L$4)-COLUMN('Data BH'!$B$4))*7,500,1),MATCH($A318,OFFSET('Raw data BH'!$B$4,0,(COLUMN('Data BH'!L$4)-COLUMN('Data BH'!$B$4))*7,500,1),0))</f>
        <v>25.915129</v>
      </c>
      <c r="M318" s="62">
        <f ca="1">INDEX(OFFSET('Raw data BH'!$G$4,0,(COLUMN('Data BH'!M$4)-COLUMN('Data BH'!$B$4))*7,500,1),MATCH($A318,OFFSET('Raw data BH'!$B$4,0,(COLUMN('Data BH'!M$4)-COLUMN('Data BH'!$B$4))*7,500,1),0))</f>
        <v>24.377682</v>
      </c>
      <c r="N318" s="62">
        <f ca="1">INDEX(OFFSET('Raw data BH'!$G$4,0,(COLUMN('Data BH'!N$4)-COLUMN('Data BH'!$B$4))*7,500,1),MATCH($A318,OFFSET('Raw data BH'!$B$4,0,(COLUMN('Data BH'!N$4)-COLUMN('Data BH'!$B$4))*7,500,1),0))</f>
        <v>45.77</v>
      </c>
      <c r="O318" s="62">
        <f ca="1">INDEX(OFFSET('Raw data BH'!$G$4,0,(COLUMN('Data BH'!O$4)-COLUMN('Data BH'!$B$4))*7,500,1),MATCH($A318,OFFSET('Raw data BH'!$B$4,0,(COLUMN('Data BH'!O$4)-COLUMN('Data BH'!$B$4))*7,500,1),0))</f>
        <v>32.609870999999998</v>
      </c>
      <c r="P318" s="62">
        <v>108.407402</v>
      </c>
      <c r="R318" s="60">
        <f t="shared" ca="1" si="62"/>
        <v>4.0934988434660147E-2</v>
      </c>
      <c r="S318" s="60">
        <f t="shared" ca="1" si="63"/>
        <v>4.0786522452182172E-2</v>
      </c>
      <c r="T318" s="60">
        <f t="shared" ca="1" si="64"/>
        <v>8.5100350977993511E-3</v>
      </c>
      <c r="U318" s="60">
        <f t="shared" ca="1" si="65"/>
        <v>1.7024705130351592E-2</v>
      </c>
      <c r="V318" s="60" t="str">
        <f t="shared" ca="1" si="66"/>
        <v/>
      </c>
      <c r="W318" s="60">
        <f t="shared" ca="1" si="67"/>
        <v>8.6141940497505898E-2</v>
      </c>
      <c r="X318" s="60">
        <f t="shared" ca="1" si="68"/>
        <v>5.0100016768015676E-2</v>
      </c>
      <c r="Y318" s="60">
        <f t="shared" ca="1" si="69"/>
        <v>2.703711735071912E-2</v>
      </c>
      <c r="Z318" s="60">
        <f t="shared" ca="1" si="70"/>
        <v>-0.17515276453032214</v>
      </c>
      <c r="AA318" s="60">
        <f t="shared" ca="1" si="71"/>
        <v>7.4746163161710566E-2</v>
      </c>
      <c r="AB318" s="60">
        <f t="shared" ca="1" si="72"/>
        <v>-8.1118028605009718E-2</v>
      </c>
      <c r="AC318" s="60">
        <f t="shared" ca="1" si="73"/>
        <v>-2.412740167348848E-2</v>
      </c>
      <c r="AD318" s="60">
        <f t="shared" ca="1" si="74"/>
        <v>8.9761904761904932E-2</v>
      </c>
      <c r="AE318" s="60">
        <f t="shared" ca="1" si="75"/>
        <v>4.8736971256871264E-2</v>
      </c>
      <c r="AF318" s="60">
        <f t="shared" si="76"/>
        <v>3.4737290695243006E-2</v>
      </c>
      <c r="AG318" s="61">
        <v>7.7000000000000002E-3</v>
      </c>
    </row>
    <row r="319" spans="1:33" ht="16" x14ac:dyDescent="0.2">
      <c r="A319" s="74">
        <v>40603</v>
      </c>
      <c r="B319" s="62">
        <f ca="1">INDEX(OFFSET('Raw data BH'!$G$4,0,(COLUMN('Data BH'!B$4)-COLUMN('Data BH'!$B$4))*7,500,1),MATCH($A319,OFFSET('Raw data BH'!$B$4,0,(COLUMN('Data BH'!B$4)-COLUMN('Data BH'!$B$4))*7,500,1),0))</f>
        <v>10.703025999999999</v>
      </c>
      <c r="C319" s="62">
        <f ca="1">INDEX(OFFSET('Raw data BH'!$G$4,0,(COLUMN('Data BH'!C$4)-COLUMN('Data BH'!$B$4))*7,500,1),MATCH($A319,OFFSET('Raw data BH'!$B$4,0,(COLUMN('Data BH'!C$4)-COLUMN('Data BH'!$B$4))*7,500,1),0))</f>
        <v>11.594027000000001</v>
      </c>
      <c r="D319" s="62">
        <f ca="1">INDEX(OFFSET('Raw data BH'!$G$4,0,(COLUMN('Data BH'!D$4)-COLUMN('Data BH'!$B$4))*7,500,1),MATCH($A319,OFFSET('Raw data BH'!$B$4,0,(COLUMN('Data BH'!D$4)-COLUMN('Data BH'!$B$4))*7,500,1),0))</f>
        <v>38.749062000000002</v>
      </c>
      <c r="E319" s="62">
        <f ca="1">INDEX(OFFSET('Raw data BH'!$G$4,0,(COLUMN('Data BH'!E$4)-COLUMN('Data BH'!$B$4))*7,500,1),MATCH($A319,OFFSET('Raw data BH'!$B$4,0,(COLUMN('Data BH'!E$4)-COLUMN('Data BH'!$B$4))*7,500,1),0))</f>
        <v>23.931004000000001</v>
      </c>
      <c r="F319" s="62" t="e">
        <f ca="1">INDEX(OFFSET('Raw data BH'!$G$4,0,(COLUMN('Data BH'!F$4)-COLUMN('Data BH'!$B$4))*7,500,1),MATCH($A319,OFFSET('Raw data BH'!$B$4,0,(COLUMN('Data BH'!F$4)-COLUMN('Data BH'!$B$4))*7,500,1),0))</f>
        <v>#N/A</v>
      </c>
      <c r="G319" s="62">
        <f ca="1">INDEX(OFFSET('Raw data BH'!$G$4,0,(COLUMN('Data BH'!G$4)-COLUMN('Data BH'!$B$4))*7,500,1),MATCH($A319,OFFSET('Raw data BH'!$B$4,0,(COLUMN('Data BH'!G$4)-COLUMN('Data BH'!$B$4))*7,500,1),0))</f>
        <v>29.778926999999999</v>
      </c>
      <c r="H319" s="62">
        <f ca="1">INDEX(OFFSET('Raw data BH'!$G$4,0,(COLUMN('Data BH'!H$4)-COLUMN('Data BH'!$B$4))*7,500,1),MATCH($A319,OFFSET('Raw data BH'!$B$4,0,(COLUMN('Data BH'!H$4)-COLUMN('Data BH'!$B$4))*7,500,1),0))</f>
        <v>23.913478999999999</v>
      </c>
      <c r="I319" s="62">
        <f ca="1">INDEX(OFFSET('Raw data BH'!$G$4,0,(COLUMN('Data BH'!I$4)-COLUMN('Data BH'!$B$4))*7,500,1),MATCH($A319,OFFSET('Raw data BH'!$B$4,0,(COLUMN('Data BH'!I$4)-COLUMN('Data BH'!$B$4))*7,500,1),0))</f>
        <v>20.047529000000001</v>
      </c>
      <c r="J319" s="62">
        <f ca="1">INDEX(OFFSET('Raw data BH'!$G$4,0,(COLUMN('Data BH'!J$4)-COLUMN('Data BH'!$B$4))*7,500,1),MATCH($A319,OFFSET('Raw data BH'!$B$4,0,(COLUMN('Data BH'!J$4)-COLUMN('Data BH'!$B$4))*7,500,1),0))</f>
        <v>3.7928860000000002</v>
      </c>
      <c r="K319" s="62">
        <f ca="1">INDEX(OFFSET('Raw data BH'!$G$4,0,(COLUMN('Data BH'!K$4)-COLUMN('Data BH'!$B$4))*7,500,1),MATCH($A319,OFFSET('Raw data BH'!$B$4,0,(COLUMN('Data BH'!K$4)-COLUMN('Data BH'!$B$4))*7,500,1),0))</f>
        <v>42.755001</v>
      </c>
      <c r="L319" s="62">
        <f ca="1">INDEX(OFFSET('Raw data BH'!$G$4,0,(COLUMN('Data BH'!L$4)-COLUMN('Data BH'!$B$4))*7,500,1),MATCH($A319,OFFSET('Raw data BH'!$B$4,0,(COLUMN('Data BH'!L$4)-COLUMN('Data BH'!$B$4))*7,500,1),0))</f>
        <v>23.982893000000001</v>
      </c>
      <c r="M319" s="62">
        <f ca="1">INDEX(OFFSET('Raw data BH'!$G$4,0,(COLUMN('Data BH'!M$4)-COLUMN('Data BH'!$B$4))*7,500,1),MATCH($A319,OFFSET('Raw data BH'!$B$4,0,(COLUMN('Data BH'!M$4)-COLUMN('Data BH'!$B$4))*7,500,1),0))</f>
        <v>23.960564000000002</v>
      </c>
      <c r="N319" s="62">
        <f ca="1">INDEX(OFFSET('Raw data BH'!$G$4,0,(COLUMN('Data BH'!N$4)-COLUMN('Data BH'!$B$4))*7,500,1),MATCH($A319,OFFSET('Raw data BH'!$B$4,0,(COLUMN('Data BH'!N$4)-COLUMN('Data BH'!$B$4))*7,500,1),0))</f>
        <v>50.630001</v>
      </c>
      <c r="O319" s="62">
        <f ca="1">INDEX(OFFSET('Raw data BH'!$G$4,0,(COLUMN('Data BH'!O$4)-COLUMN('Data BH'!$B$4))*7,500,1),MATCH($A319,OFFSET('Raw data BH'!$B$4,0,(COLUMN('Data BH'!O$4)-COLUMN('Data BH'!$B$4))*7,500,1),0))</f>
        <v>33.459999000000003</v>
      </c>
      <c r="P319" s="62">
        <v>107.95148500000001</v>
      </c>
      <c r="R319" s="60">
        <f t="shared" ca="1" si="62"/>
        <v>-1.3306547109542821E-2</v>
      </c>
      <c r="S319" s="60">
        <f t="shared" ca="1" si="63"/>
        <v>-6.7179794360047285E-2</v>
      </c>
      <c r="T319" s="60">
        <f t="shared" ca="1" si="64"/>
        <v>3.7411156635153375E-2</v>
      </c>
      <c r="U319" s="60">
        <f t="shared" ca="1" si="65"/>
        <v>3.7859554132903872E-2</v>
      </c>
      <c r="V319" s="60" t="str">
        <f t="shared" ca="1" si="66"/>
        <v/>
      </c>
      <c r="W319" s="60">
        <f t="shared" ca="1" si="67"/>
        <v>6.7019364268598114E-2</v>
      </c>
      <c r="X319" s="60">
        <f t="shared" ca="1" si="68"/>
        <v>4.3878786069200926E-2</v>
      </c>
      <c r="Y319" s="60">
        <f t="shared" ca="1" si="69"/>
        <v>-4.688075270044112E-2</v>
      </c>
      <c r="Z319" s="60">
        <f t="shared" ca="1" si="70"/>
        <v>-5.6790245033016995E-2</v>
      </c>
      <c r="AA319" s="60">
        <f t="shared" ca="1" si="71"/>
        <v>7.7359201780037745E-2</v>
      </c>
      <c r="AB319" s="60">
        <f t="shared" ca="1" si="72"/>
        <v>-7.4560153646157756E-2</v>
      </c>
      <c r="AC319" s="60">
        <f t="shared" ca="1" si="73"/>
        <v>-1.7110650635281832E-2</v>
      </c>
      <c r="AD319" s="60">
        <f t="shared" ca="1" si="74"/>
        <v>0.106183111208215</v>
      </c>
      <c r="AE319" s="60">
        <f t="shared" ca="1" si="75"/>
        <v>2.6069652345451111E-2</v>
      </c>
      <c r="AF319" s="60">
        <f t="shared" si="76"/>
        <v>-4.2055892087515812E-3</v>
      </c>
      <c r="AG319" s="61">
        <v>6.9999999999999993E-3</v>
      </c>
    </row>
    <row r="320" spans="1:33" ht="16" x14ac:dyDescent="0.2">
      <c r="A320" s="74">
        <v>40634</v>
      </c>
      <c r="B320" s="62">
        <f ca="1">INDEX(OFFSET('Raw data BH'!$G$4,0,(COLUMN('Data BH'!B$4)-COLUMN('Data BH'!$B$4))*7,500,1),MATCH($A320,OFFSET('Raw data BH'!$B$4,0,(COLUMN('Data BH'!B$4)-COLUMN('Data BH'!$B$4))*7,500,1),0))</f>
        <v>10.752777999999999</v>
      </c>
      <c r="C320" s="62">
        <f ca="1">INDEX(OFFSET('Raw data BH'!$G$4,0,(COLUMN('Data BH'!C$4)-COLUMN('Data BH'!$B$4))*7,500,1),MATCH($A320,OFFSET('Raw data BH'!$B$4,0,(COLUMN('Data BH'!C$4)-COLUMN('Data BH'!$B$4))*7,500,1),0))</f>
        <v>10.68844</v>
      </c>
      <c r="D320" s="62">
        <f ca="1">INDEX(OFFSET('Raw data BH'!$G$4,0,(COLUMN('Data BH'!D$4)-COLUMN('Data BH'!$B$4))*7,500,1),MATCH($A320,OFFSET('Raw data BH'!$B$4,0,(COLUMN('Data BH'!D$4)-COLUMN('Data BH'!$B$4))*7,500,1),0))</f>
        <v>42.075305999999998</v>
      </c>
      <c r="E320" s="62">
        <f ca="1">INDEX(OFFSET('Raw data BH'!$G$4,0,(COLUMN('Data BH'!E$4)-COLUMN('Data BH'!$B$4))*7,500,1),MATCH($A320,OFFSET('Raw data BH'!$B$4,0,(COLUMN('Data BH'!E$4)-COLUMN('Data BH'!$B$4))*7,500,1),0))</f>
        <v>24.511476999999999</v>
      </c>
      <c r="F320" s="62" t="e">
        <f ca="1">INDEX(OFFSET('Raw data BH'!$G$4,0,(COLUMN('Data BH'!F$4)-COLUMN('Data BH'!$B$4))*7,500,1),MATCH($A320,OFFSET('Raw data BH'!$B$4,0,(COLUMN('Data BH'!F$4)-COLUMN('Data BH'!$B$4))*7,500,1),0))</f>
        <v>#N/A</v>
      </c>
      <c r="G320" s="62">
        <f ca="1">INDEX(OFFSET('Raw data BH'!$G$4,0,(COLUMN('Data BH'!G$4)-COLUMN('Data BH'!$B$4))*7,500,1),MATCH($A320,OFFSET('Raw data BH'!$B$4,0,(COLUMN('Data BH'!G$4)-COLUMN('Data BH'!$B$4))*7,500,1),0))</f>
        <v>34.371780000000001</v>
      </c>
      <c r="H320" s="62">
        <f ca="1">INDEX(OFFSET('Raw data BH'!$G$4,0,(COLUMN('Data BH'!H$4)-COLUMN('Data BH'!$B$4))*7,500,1),MATCH($A320,OFFSET('Raw data BH'!$B$4,0,(COLUMN('Data BH'!H$4)-COLUMN('Data BH'!$B$4))*7,500,1),0))</f>
        <v>23.44191</v>
      </c>
      <c r="I320" s="62">
        <f ca="1">INDEX(OFFSET('Raw data BH'!$G$4,0,(COLUMN('Data BH'!I$4)-COLUMN('Data BH'!$B$4))*7,500,1),MATCH($A320,OFFSET('Raw data BH'!$B$4,0,(COLUMN('Data BH'!I$4)-COLUMN('Data BH'!$B$4))*7,500,1),0))</f>
        <v>19.676371</v>
      </c>
      <c r="J320" s="62">
        <f ca="1">INDEX(OFFSET('Raw data BH'!$G$4,0,(COLUMN('Data BH'!J$4)-COLUMN('Data BH'!$B$4))*7,500,1),MATCH($A320,OFFSET('Raw data BH'!$B$4,0,(COLUMN('Data BH'!J$4)-COLUMN('Data BH'!$B$4))*7,500,1),0))</f>
        <v>3.6340219999999999</v>
      </c>
      <c r="K320" s="62">
        <f ca="1">INDEX(OFFSET('Raw data BH'!$G$4,0,(COLUMN('Data BH'!K$4)-COLUMN('Data BH'!$B$4))*7,500,1),MATCH($A320,OFFSET('Raw data BH'!$B$4,0,(COLUMN('Data BH'!K$4)-COLUMN('Data BH'!$B$4))*7,500,1),0))</f>
        <v>44.044998</v>
      </c>
      <c r="L320" s="62">
        <f ca="1">INDEX(OFFSET('Raw data BH'!$G$4,0,(COLUMN('Data BH'!L$4)-COLUMN('Data BH'!$B$4))*7,500,1),MATCH($A320,OFFSET('Raw data BH'!$B$4,0,(COLUMN('Data BH'!L$4)-COLUMN('Data BH'!$B$4))*7,500,1),0))</f>
        <v>24.802157999999999</v>
      </c>
      <c r="M320" s="62">
        <f ca="1">INDEX(OFFSET('Raw data BH'!$G$4,0,(COLUMN('Data BH'!M$4)-COLUMN('Data BH'!$B$4))*7,500,1),MATCH($A320,OFFSET('Raw data BH'!$B$4,0,(COLUMN('Data BH'!M$4)-COLUMN('Data BH'!$B$4))*7,500,1),0))</f>
        <v>23.230595000000001</v>
      </c>
      <c r="N320" s="62">
        <f ca="1">INDEX(OFFSET('Raw data BH'!$G$4,0,(COLUMN('Data BH'!N$4)-COLUMN('Data BH'!$B$4))*7,500,1),MATCH($A320,OFFSET('Raw data BH'!$B$4,0,(COLUMN('Data BH'!N$4)-COLUMN('Data BH'!$B$4))*7,500,1),0))</f>
        <v>58.939999</v>
      </c>
      <c r="O320" s="62">
        <f ca="1">INDEX(OFFSET('Raw data BH'!$G$4,0,(COLUMN('Data BH'!O$4)-COLUMN('Data BH'!$B$4))*7,500,1),MATCH($A320,OFFSET('Raw data BH'!$B$4,0,(COLUMN('Data BH'!O$4)-COLUMN('Data BH'!$B$4))*7,500,1),0))</f>
        <v>34.171520000000001</v>
      </c>
      <c r="P320" s="62">
        <v>111.560455</v>
      </c>
      <c r="R320" s="60">
        <f t="shared" ca="1" si="62"/>
        <v>4.6484050398456489E-3</v>
      </c>
      <c r="S320" s="60">
        <f t="shared" ca="1" si="63"/>
        <v>-7.810806374696222E-2</v>
      </c>
      <c r="T320" s="60">
        <f t="shared" ca="1" si="64"/>
        <v>8.5840632735832312E-2</v>
      </c>
      <c r="U320" s="60">
        <f t="shared" ca="1" si="65"/>
        <v>2.4256107265704152E-2</v>
      </c>
      <c r="V320" s="60" t="str">
        <f t="shared" ca="1" si="66"/>
        <v/>
      </c>
      <c r="W320" s="60">
        <f t="shared" ca="1" si="67"/>
        <v>0.15423164844052306</v>
      </c>
      <c r="X320" s="60">
        <f t="shared" ca="1" si="68"/>
        <v>-1.9719799030496477E-2</v>
      </c>
      <c r="Y320" s="60">
        <f t="shared" ca="1" si="69"/>
        <v>-1.8513902636080548E-2</v>
      </c>
      <c r="Z320" s="60">
        <f t="shared" ca="1" si="70"/>
        <v>-4.1884728409976035E-2</v>
      </c>
      <c r="AA320" s="60">
        <f t="shared" ca="1" si="71"/>
        <v>3.017183884523833E-2</v>
      </c>
      <c r="AB320" s="60">
        <f t="shared" ca="1" si="72"/>
        <v>3.4160390908636318E-2</v>
      </c>
      <c r="AC320" s="60">
        <f t="shared" ca="1" si="73"/>
        <v>-3.0465434786927426E-2</v>
      </c>
      <c r="AD320" s="60">
        <f t="shared" ca="1" si="74"/>
        <v>0.16413189484234847</v>
      </c>
      <c r="AE320" s="60">
        <f t="shared" ca="1" si="75"/>
        <v>2.1264824305583518E-2</v>
      </c>
      <c r="AF320" s="60">
        <f t="shared" si="76"/>
        <v>3.34314067101531E-2</v>
      </c>
      <c r="AG320" s="61">
        <v>7.3000000000000001E-3</v>
      </c>
    </row>
    <row r="321" spans="1:33" ht="16" x14ac:dyDescent="0.2">
      <c r="A321" s="74">
        <v>40664</v>
      </c>
      <c r="B321" s="62">
        <f ca="1">INDEX(OFFSET('Raw data BH'!$G$4,0,(COLUMN('Data BH'!B$4)-COLUMN('Data BH'!$B$4))*7,500,1),MATCH($A321,OFFSET('Raw data BH'!$B$4,0,(COLUMN('Data BH'!B$4)-COLUMN('Data BH'!$B$4))*7,500,1),0))</f>
        <v>10.682141</v>
      </c>
      <c r="C321" s="62">
        <f ca="1">INDEX(OFFSET('Raw data BH'!$G$4,0,(COLUMN('Data BH'!C$4)-COLUMN('Data BH'!$B$4))*7,500,1),MATCH($A321,OFFSET('Raw data BH'!$B$4,0,(COLUMN('Data BH'!C$4)-COLUMN('Data BH'!$B$4))*7,500,1),0))</f>
        <v>10.227137000000001</v>
      </c>
      <c r="D321" s="62">
        <f ca="1">INDEX(OFFSET('Raw data BH'!$G$4,0,(COLUMN('Data BH'!D$4)-COLUMN('Data BH'!$B$4))*7,500,1),MATCH($A321,OFFSET('Raw data BH'!$B$4,0,(COLUMN('Data BH'!D$4)-COLUMN('Data BH'!$B$4))*7,500,1),0))</f>
        <v>44.411644000000003</v>
      </c>
      <c r="E321" s="62">
        <f ca="1">INDEX(OFFSET('Raw data BH'!$G$4,0,(COLUMN('Data BH'!E$4)-COLUMN('Data BH'!$B$4))*7,500,1),MATCH($A321,OFFSET('Raw data BH'!$B$4,0,(COLUMN('Data BH'!E$4)-COLUMN('Data BH'!$B$4))*7,500,1),0))</f>
        <v>24.275304999999999</v>
      </c>
      <c r="F321" s="62" t="e">
        <f ca="1">INDEX(OFFSET('Raw data BH'!$G$4,0,(COLUMN('Data BH'!F$4)-COLUMN('Data BH'!$B$4))*7,500,1),MATCH($A321,OFFSET('Raw data BH'!$B$4,0,(COLUMN('Data BH'!F$4)-COLUMN('Data BH'!$B$4))*7,500,1),0))</f>
        <v>#N/A</v>
      </c>
      <c r="G321" s="62">
        <f ca="1">INDEX(OFFSET('Raw data BH'!$G$4,0,(COLUMN('Data BH'!G$4)-COLUMN('Data BH'!$B$4))*7,500,1),MATCH($A321,OFFSET('Raw data BH'!$B$4,0,(COLUMN('Data BH'!G$4)-COLUMN('Data BH'!$B$4))*7,500,1),0))</f>
        <v>35.047969999999999</v>
      </c>
      <c r="H321" s="62">
        <f ca="1">INDEX(OFFSET('Raw data BH'!$G$4,0,(COLUMN('Data BH'!H$4)-COLUMN('Data BH'!$B$4))*7,500,1),MATCH($A321,OFFSET('Raw data BH'!$B$4,0,(COLUMN('Data BH'!H$4)-COLUMN('Data BH'!$B$4))*7,500,1),0))</f>
        <v>23.209607999999999</v>
      </c>
      <c r="I321" s="62">
        <f ca="1">INDEX(OFFSET('Raw data BH'!$G$4,0,(COLUMN('Data BH'!I$4)-COLUMN('Data BH'!$B$4))*7,500,1),MATCH($A321,OFFSET('Raw data BH'!$B$4,0,(COLUMN('Data BH'!I$4)-COLUMN('Data BH'!$B$4))*7,500,1),0))</f>
        <v>19.508714999999999</v>
      </c>
      <c r="J321" s="62">
        <f ca="1">INDEX(OFFSET('Raw data BH'!$G$4,0,(COLUMN('Data BH'!J$4)-COLUMN('Data BH'!$B$4))*7,500,1),MATCH($A321,OFFSET('Raw data BH'!$B$4,0,(COLUMN('Data BH'!J$4)-COLUMN('Data BH'!$B$4))*7,500,1),0))</f>
        <v>3.2269320000000001</v>
      </c>
      <c r="K321" s="62">
        <f ca="1">INDEX(OFFSET('Raw data BH'!$G$4,0,(COLUMN('Data BH'!K$4)-COLUMN('Data BH'!$B$4))*7,500,1),MATCH($A321,OFFSET('Raw data BH'!$B$4,0,(COLUMN('Data BH'!K$4)-COLUMN('Data BH'!$B$4))*7,500,1),0))</f>
        <v>42.025002000000001</v>
      </c>
      <c r="L321" s="62">
        <f ca="1">INDEX(OFFSET('Raw data BH'!$G$4,0,(COLUMN('Data BH'!L$4)-COLUMN('Data BH'!$B$4))*7,500,1),MATCH($A321,OFFSET('Raw data BH'!$B$4,0,(COLUMN('Data BH'!L$4)-COLUMN('Data BH'!$B$4))*7,500,1),0))</f>
        <v>24.585750999999998</v>
      </c>
      <c r="M321" s="62">
        <f ca="1">INDEX(OFFSET('Raw data BH'!$G$4,0,(COLUMN('Data BH'!M$4)-COLUMN('Data BH'!$B$4))*7,500,1),MATCH($A321,OFFSET('Raw data BH'!$B$4,0,(COLUMN('Data BH'!M$4)-COLUMN('Data BH'!$B$4))*7,500,1),0))</f>
        <v>22.651357999999998</v>
      </c>
      <c r="N321" s="62">
        <f ca="1">INDEX(OFFSET('Raw data BH'!$G$4,0,(COLUMN('Data BH'!N$4)-COLUMN('Data BH'!$B$4))*7,500,1),MATCH($A321,OFFSET('Raw data BH'!$B$4,0,(COLUMN('Data BH'!N$4)-COLUMN('Data BH'!$B$4))*7,500,1),0))</f>
        <v>56.490001999999997</v>
      </c>
      <c r="O321" s="62">
        <f ca="1">INDEX(OFFSET('Raw data BH'!$G$4,0,(COLUMN('Data BH'!O$4)-COLUMN('Data BH'!$B$4))*7,500,1),MATCH($A321,OFFSET('Raw data BH'!$B$4,0,(COLUMN('Data BH'!O$4)-COLUMN('Data BH'!$B$4))*7,500,1),0))</f>
        <v>32.360377999999997</v>
      </c>
      <c r="P321" s="62">
        <v>110.309364</v>
      </c>
      <c r="R321" s="60">
        <f t="shared" ca="1" si="62"/>
        <v>-6.5691861210190883E-3</v>
      </c>
      <c r="S321" s="60">
        <f t="shared" ca="1" si="63"/>
        <v>-4.3159057823218272E-2</v>
      </c>
      <c r="T321" s="60">
        <f t="shared" ca="1" si="64"/>
        <v>5.5527534368971843E-2</v>
      </c>
      <c r="U321" s="60">
        <f t="shared" ca="1" si="65"/>
        <v>-9.6351598885697776E-3</v>
      </c>
      <c r="V321" s="60" t="str">
        <f t="shared" ca="1" si="66"/>
        <v/>
      </c>
      <c r="W321" s="60">
        <f t="shared" ca="1" si="67"/>
        <v>1.9672824625317498E-2</v>
      </c>
      <c r="X321" s="60">
        <f t="shared" ca="1" si="68"/>
        <v>-9.909687393220068E-3</v>
      </c>
      <c r="Y321" s="60">
        <f t="shared" ca="1" si="69"/>
        <v>-8.5206769073423727E-3</v>
      </c>
      <c r="Z321" s="60">
        <f t="shared" ca="1" si="70"/>
        <v>-0.11202188649380762</v>
      </c>
      <c r="AA321" s="60">
        <f t="shared" ca="1" si="71"/>
        <v>-4.5862097666572677E-2</v>
      </c>
      <c r="AB321" s="60">
        <f t="shared" ca="1" si="72"/>
        <v>-8.7253294652828162E-3</v>
      </c>
      <c r="AC321" s="60">
        <f t="shared" ca="1" si="73"/>
        <v>-2.4934230053083151E-2</v>
      </c>
      <c r="AD321" s="60">
        <f t="shared" ca="1" si="74"/>
        <v>-4.1567645768029293E-2</v>
      </c>
      <c r="AE321" s="60">
        <f t="shared" ca="1" si="75"/>
        <v>-5.3001505347142985E-2</v>
      </c>
      <c r="AF321" s="60">
        <f t="shared" si="76"/>
        <v>-1.1214466631567666E-2</v>
      </c>
      <c r="AG321" s="61">
        <v>5.6000000000000008E-3</v>
      </c>
    </row>
    <row r="322" spans="1:33" ht="16" x14ac:dyDescent="0.2">
      <c r="A322" s="74">
        <v>40695</v>
      </c>
      <c r="B322" s="62">
        <f ca="1">INDEX(OFFSET('Raw data BH'!$G$4,0,(COLUMN('Data BH'!B$4)-COLUMN('Data BH'!$B$4))*7,500,1),MATCH($A322,OFFSET('Raw data BH'!$B$4,0,(COLUMN('Data BH'!B$4)-COLUMN('Data BH'!$B$4))*7,500,1),0))</f>
        <v>10.308697</v>
      </c>
      <c r="C322" s="62">
        <f ca="1">INDEX(OFFSET('Raw data BH'!$G$4,0,(COLUMN('Data BH'!C$4)-COLUMN('Data BH'!$B$4))*7,500,1),MATCH($A322,OFFSET('Raw data BH'!$B$4,0,(COLUMN('Data BH'!C$4)-COLUMN('Data BH'!$B$4))*7,500,1),0))</f>
        <v>9.5395210000000006</v>
      </c>
      <c r="D322" s="62">
        <f ca="1">INDEX(OFFSET('Raw data BH'!$G$4,0,(COLUMN('Data BH'!D$4)-COLUMN('Data BH'!$B$4))*7,500,1),MATCH($A322,OFFSET('Raw data BH'!$B$4,0,(COLUMN('Data BH'!D$4)-COLUMN('Data BH'!$B$4))*7,500,1),0))</f>
        <v>44.497726</v>
      </c>
      <c r="E322" s="62">
        <f ca="1">INDEX(OFFSET('Raw data BH'!$G$4,0,(COLUMN('Data BH'!E$4)-COLUMN('Data BH'!$B$4))*7,500,1),MATCH($A322,OFFSET('Raw data BH'!$B$4,0,(COLUMN('Data BH'!E$4)-COLUMN('Data BH'!$B$4))*7,500,1),0))</f>
        <v>24.449711000000001</v>
      </c>
      <c r="F322" s="62" t="e">
        <f ca="1">INDEX(OFFSET('Raw data BH'!$G$4,0,(COLUMN('Data BH'!F$4)-COLUMN('Data BH'!$B$4))*7,500,1),MATCH($A322,OFFSET('Raw data BH'!$B$4,0,(COLUMN('Data BH'!F$4)-COLUMN('Data BH'!$B$4))*7,500,1),0))</f>
        <v>#N/A</v>
      </c>
      <c r="G322" s="62">
        <f ca="1">INDEX(OFFSET('Raw data BH'!$G$4,0,(COLUMN('Data BH'!G$4)-COLUMN('Data BH'!$B$4))*7,500,1),MATCH($A322,OFFSET('Raw data BH'!$B$4,0,(COLUMN('Data BH'!G$4)-COLUMN('Data BH'!$B$4))*7,500,1),0))</f>
        <v>33.801029</v>
      </c>
      <c r="H322" s="62">
        <f ca="1">INDEX(OFFSET('Raw data BH'!$G$4,0,(COLUMN('Data BH'!H$4)-COLUMN('Data BH'!$B$4))*7,500,1),MATCH($A322,OFFSET('Raw data BH'!$B$4,0,(COLUMN('Data BH'!H$4)-COLUMN('Data BH'!$B$4))*7,500,1),0))</f>
        <v>23.398146000000001</v>
      </c>
      <c r="I322" s="62">
        <f ca="1">INDEX(OFFSET('Raw data BH'!$G$4,0,(COLUMN('Data BH'!I$4)-COLUMN('Data BH'!$B$4))*7,500,1),MATCH($A322,OFFSET('Raw data BH'!$B$4,0,(COLUMN('Data BH'!I$4)-COLUMN('Data BH'!$B$4))*7,500,1),0))</f>
        <v>19.440134</v>
      </c>
      <c r="J322" s="62">
        <f ca="1">INDEX(OFFSET('Raw data BH'!$G$4,0,(COLUMN('Data BH'!J$4)-COLUMN('Data BH'!$B$4))*7,500,1),MATCH($A322,OFFSET('Raw data BH'!$B$4,0,(COLUMN('Data BH'!J$4)-COLUMN('Data BH'!$B$4))*7,500,1),0))</f>
        <v>3.2170030000000001</v>
      </c>
      <c r="K322" s="62">
        <f ca="1">INDEX(OFFSET('Raw data BH'!$G$4,0,(COLUMN('Data BH'!K$4)-COLUMN('Data BH'!$B$4))*7,500,1),MATCH($A322,OFFSET('Raw data BH'!$B$4,0,(COLUMN('Data BH'!K$4)-COLUMN('Data BH'!$B$4))*7,500,1),0))</f>
        <v>43.305</v>
      </c>
      <c r="L322" s="62">
        <f ca="1">INDEX(OFFSET('Raw data BH'!$G$4,0,(COLUMN('Data BH'!L$4)-COLUMN('Data BH'!$B$4))*7,500,1),MATCH($A322,OFFSET('Raw data BH'!$B$4,0,(COLUMN('Data BH'!L$4)-COLUMN('Data BH'!$B$4))*7,500,1),0))</f>
        <v>23.465057000000002</v>
      </c>
      <c r="M322" s="62">
        <f ca="1">INDEX(OFFSET('Raw data BH'!$G$4,0,(COLUMN('Data BH'!M$4)-COLUMN('Data BH'!$B$4))*7,500,1),MATCH($A322,OFFSET('Raw data BH'!$B$4,0,(COLUMN('Data BH'!M$4)-COLUMN('Data BH'!$B$4))*7,500,1),0))</f>
        <v>20.644895999999999</v>
      </c>
      <c r="N322" s="62">
        <f ca="1">INDEX(OFFSET('Raw data BH'!$G$4,0,(COLUMN('Data BH'!N$4)-COLUMN('Data BH'!$B$4))*7,500,1),MATCH($A322,OFFSET('Raw data BH'!$B$4,0,(COLUMN('Data BH'!N$4)-COLUMN('Data BH'!$B$4))*7,500,1),0))</f>
        <v>54.259998000000003</v>
      </c>
      <c r="O322" s="62">
        <f ca="1">INDEX(OFFSET('Raw data BH'!$G$4,0,(COLUMN('Data BH'!O$4)-COLUMN('Data BH'!$B$4))*7,500,1),MATCH($A322,OFFSET('Raw data BH'!$B$4,0,(COLUMN('Data BH'!O$4)-COLUMN('Data BH'!$B$4))*7,500,1),0))</f>
        <v>33.459999000000003</v>
      </c>
      <c r="P322" s="62">
        <v>107.91346</v>
      </c>
      <c r="R322" s="60">
        <f t="shared" ca="1" si="62"/>
        <v>-3.4959658368111768E-2</v>
      </c>
      <c r="S322" s="60">
        <f t="shared" ca="1" si="63"/>
        <v>-6.7234456720390079E-2</v>
      </c>
      <c r="T322" s="60">
        <f t="shared" ca="1" si="64"/>
        <v>1.9382754666770197E-3</v>
      </c>
      <c r="U322" s="60">
        <f t="shared" ca="1" si="65"/>
        <v>7.1845029341548461E-3</v>
      </c>
      <c r="V322" s="60" t="str">
        <f t="shared" ca="1" si="66"/>
        <v/>
      </c>
      <c r="W322" s="60">
        <f t="shared" ca="1" si="67"/>
        <v>-3.5578123354933266E-2</v>
      </c>
      <c r="X322" s="60">
        <f t="shared" ca="1" si="68"/>
        <v>8.1232737752401363E-3</v>
      </c>
      <c r="Y322" s="60">
        <f t="shared" ca="1" si="69"/>
        <v>-3.515403244139792E-3</v>
      </c>
      <c r="Z322" s="60">
        <f t="shared" ca="1" si="70"/>
        <v>-3.0769164023288775E-3</v>
      </c>
      <c r="AA322" s="60">
        <f t="shared" ca="1" si="71"/>
        <v>3.0458011637929161E-2</v>
      </c>
      <c r="AB322" s="60">
        <f t="shared" ca="1" si="72"/>
        <v>-4.5583069640622198E-2</v>
      </c>
      <c r="AC322" s="60">
        <f t="shared" ca="1" si="73"/>
        <v>-8.858020786215115E-2</v>
      </c>
      <c r="AD322" s="60">
        <f t="shared" ca="1" si="74"/>
        <v>-3.9476082865070428E-2</v>
      </c>
      <c r="AE322" s="60">
        <f t="shared" ca="1" si="75"/>
        <v>3.398047451732511E-2</v>
      </c>
      <c r="AF322" s="60">
        <f t="shared" si="76"/>
        <v>-2.1719860518822354E-2</v>
      </c>
      <c r="AG322" s="61">
        <v>4.0999999999999995E-3</v>
      </c>
    </row>
    <row r="323" spans="1:33" ht="16" x14ac:dyDescent="0.2">
      <c r="A323" s="74">
        <v>40725</v>
      </c>
      <c r="B323" s="62">
        <f ca="1">INDEX(OFFSET('Raw data BH'!$G$4,0,(COLUMN('Data BH'!B$4)-COLUMN('Data BH'!$B$4))*7,500,1),MATCH($A323,OFFSET('Raw data BH'!$B$4,0,(COLUMN('Data BH'!B$4)-COLUMN('Data BH'!$B$4))*7,500,1),0))</f>
        <v>11.991956</v>
      </c>
      <c r="C323" s="62">
        <f ca="1">INDEX(OFFSET('Raw data BH'!$G$4,0,(COLUMN('Data BH'!C$4)-COLUMN('Data BH'!$B$4))*7,500,1),MATCH($A323,OFFSET('Raw data BH'!$B$4,0,(COLUMN('Data BH'!C$4)-COLUMN('Data BH'!$B$4))*7,500,1),0))</f>
        <v>8.4587319999999995</v>
      </c>
      <c r="D323" s="62">
        <f ca="1">INDEX(OFFSET('Raw data BH'!$G$4,0,(COLUMN('Data BH'!D$4)-COLUMN('Data BH'!$B$4))*7,500,1),MATCH($A323,OFFSET('Raw data BH'!$B$4,0,(COLUMN('Data BH'!D$4)-COLUMN('Data BH'!$B$4))*7,500,1),0))</f>
        <v>43.225147</v>
      </c>
      <c r="E323" s="62">
        <f ca="1">INDEX(OFFSET('Raw data BH'!$G$4,0,(COLUMN('Data BH'!E$4)-COLUMN('Data BH'!$B$4))*7,500,1),MATCH($A323,OFFSET('Raw data BH'!$B$4,0,(COLUMN('Data BH'!E$4)-COLUMN('Data BH'!$B$4))*7,500,1),0))</f>
        <v>24.890222999999999</v>
      </c>
      <c r="F323" s="62" t="e">
        <f ca="1">INDEX(OFFSET('Raw data BH'!$G$4,0,(COLUMN('Data BH'!F$4)-COLUMN('Data BH'!$B$4))*7,500,1),MATCH($A323,OFFSET('Raw data BH'!$B$4,0,(COLUMN('Data BH'!F$4)-COLUMN('Data BH'!$B$4))*7,500,1),0))</f>
        <v>#N/A</v>
      </c>
      <c r="G323" s="62">
        <f ca="1">INDEX(OFFSET('Raw data BH'!$G$4,0,(COLUMN('Data BH'!G$4)-COLUMN('Data BH'!$B$4))*7,500,1),MATCH($A323,OFFSET('Raw data BH'!$B$4,0,(COLUMN('Data BH'!G$4)-COLUMN('Data BH'!$B$4))*7,500,1),0))</f>
        <v>31.386057000000001</v>
      </c>
      <c r="H323" s="62">
        <f ca="1">INDEX(OFFSET('Raw data BH'!$G$4,0,(COLUMN('Data BH'!H$4)-COLUMN('Data BH'!$B$4))*7,500,1),MATCH($A323,OFFSET('Raw data BH'!$B$4,0,(COLUMN('Data BH'!H$4)-COLUMN('Data BH'!$B$4))*7,500,1),0))</f>
        <v>22.178910999999999</v>
      </c>
      <c r="I323" s="62">
        <f ca="1">INDEX(OFFSET('Raw data BH'!$G$4,0,(COLUMN('Data BH'!I$4)-COLUMN('Data BH'!$B$4))*7,500,1),MATCH($A323,OFFSET('Raw data BH'!$B$4,0,(COLUMN('Data BH'!I$4)-COLUMN('Data BH'!$B$4))*7,500,1),0))</f>
        <v>19.960815</v>
      </c>
      <c r="J323" s="62">
        <f ca="1">INDEX(OFFSET('Raw data BH'!$G$4,0,(COLUMN('Data BH'!J$4)-COLUMN('Data BH'!$B$4))*7,500,1),MATCH($A323,OFFSET('Raw data BH'!$B$4,0,(COLUMN('Data BH'!J$4)-COLUMN('Data BH'!$B$4))*7,500,1),0))</f>
        <v>3.2368610000000002</v>
      </c>
      <c r="K323" s="62">
        <f ca="1">INDEX(OFFSET('Raw data BH'!$G$4,0,(COLUMN('Data BH'!K$4)-COLUMN('Data BH'!$B$4))*7,500,1),MATCH($A323,OFFSET('Raw data BH'!$B$4,0,(COLUMN('Data BH'!K$4)-COLUMN('Data BH'!$B$4))*7,500,1),0))</f>
        <v>41.77</v>
      </c>
      <c r="L323" s="62">
        <f ca="1">INDEX(OFFSET('Raw data BH'!$G$4,0,(COLUMN('Data BH'!L$4)-COLUMN('Data BH'!$B$4))*7,500,1),MATCH($A323,OFFSET('Raw data BH'!$B$4,0,(COLUMN('Data BH'!L$4)-COLUMN('Data BH'!$B$4))*7,500,1),0))</f>
        <v>21.393698000000001</v>
      </c>
      <c r="M323" s="62">
        <f ca="1">INDEX(OFFSET('Raw data BH'!$G$4,0,(COLUMN('Data BH'!M$4)-COLUMN('Data BH'!$B$4))*7,500,1),MATCH($A323,OFFSET('Raw data BH'!$B$4,0,(COLUMN('Data BH'!M$4)-COLUMN('Data BH'!$B$4))*7,500,1),0))</f>
        <v>20.233923000000001</v>
      </c>
      <c r="N323" s="62">
        <f ca="1">INDEX(OFFSET('Raw data BH'!$G$4,0,(COLUMN('Data BH'!N$4)-COLUMN('Data BH'!$B$4))*7,500,1),MATCH($A323,OFFSET('Raw data BH'!$B$4,0,(COLUMN('Data BH'!N$4)-COLUMN('Data BH'!$B$4))*7,500,1),0))</f>
        <v>54</v>
      </c>
      <c r="O323" s="62">
        <f ca="1">INDEX(OFFSET('Raw data BH'!$G$4,0,(COLUMN('Data BH'!O$4)-COLUMN('Data BH'!$B$4))*7,500,1),MATCH($A323,OFFSET('Raw data BH'!$B$4,0,(COLUMN('Data BH'!O$4)-COLUMN('Data BH'!$B$4))*7,500,1),0))</f>
        <v>31.209999</v>
      </c>
      <c r="P323" s="62">
        <v>106.279022</v>
      </c>
      <c r="R323" s="60">
        <f t="shared" ca="1" si="62"/>
        <v>0.16328533082309038</v>
      </c>
      <c r="S323" s="60">
        <f t="shared" ca="1" si="63"/>
        <v>-0.11329594012110267</v>
      </c>
      <c r="T323" s="60">
        <f t="shared" ca="1" si="64"/>
        <v>-2.8598742326742754E-2</v>
      </c>
      <c r="U323" s="60">
        <f t="shared" ca="1" si="65"/>
        <v>1.8017063678176015E-2</v>
      </c>
      <c r="V323" s="60" t="str">
        <f t="shared" ca="1" si="66"/>
        <v/>
      </c>
      <c r="W323" s="60">
        <f t="shared" ca="1" si="67"/>
        <v>-7.1446700631510374E-2</v>
      </c>
      <c r="X323" s="60">
        <f t="shared" ca="1" si="68"/>
        <v>-5.2108188400910138E-2</v>
      </c>
      <c r="Y323" s="60">
        <f t="shared" ca="1" si="69"/>
        <v>2.678381743664926E-2</v>
      </c>
      <c r="Z323" s="60">
        <f t="shared" ca="1" si="70"/>
        <v>6.1728260744551289E-3</v>
      </c>
      <c r="AA323" s="60">
        <f t="shared" ca="1" si="71"/>
        <v>-3.5446253319478038E-2</v>
      </c>
      <c r="AB323" s="60">
        <f t="shared" ca="1" si="72"/>
        <v>-8.8274194262558225E-2</v>
      </c>
      <c r="AC323" s="60">
        <f t="shared" ca="1" si="73"/>
        <v>-1.9906760489372233E-2</v>
      </c>
      <c r="AD323" s="60">
        <f t="shared" ca="1" si="74"/>
        <v>-4.7917067744823738E-3</v>
      </c>
      <c r="AE323" s="60">
        <f t="shared" ca="1" si="75"/>
        <v>-6.7244473019858808E-2</v>
      </c>
      <c r="AF323" s="60">
        <f t="shared" si="76"/>
        <v>-1.5145821475838206E-2</v>
      </c>
      <c r="AG323" s="61">
        <v>4.0999999999999995E-3</v>
      </c>
    </row>
    <row r="324" spans="1:33" ht="16" x14ac:dyDescent="0.2">
      <c r="A324" s="74">
        <v>40756</v>
      </c>
      <c r="B324" s="62">
        <f ca="1">INDEX(OFFSET('Raw data BH'!$G$4,0,(COLUMN('Data BH'!B$4)-COLUMN('Data BH'!$B$4))*7,500,1),MATCH($A324,OFFSET('Raw data BH'!$B$4,0,(COLUMN('Data BH'!B$4)-COLUMN('Data BH'!$B$4))*7,500,1),0))</f>
        <v>11.818443</v>
      </c>
      <c r="C324" s="62">
        <f ca="1">INDEX(OFFSET('Raw data BH'!$G$4,0,(COLUMN('Data BH'!C$4)-COLUMN('Data BH'!$B$4))*7,500,1),MATCH($A324,OFFSET('Raw data BH'!$B$4,0,(COLUMN('Data BH'!C$4)-COLUMN('Data BH'!$B$4))*7,500,1),0))</f>
        <v>7.1171800000000003</v>
      </c>
      <c r="D324" s="62">
        <f ca="1">INDEX(OFFSET('Raw data BH'!$G$4,0,(COLUMN('Data BH'!D$4)-COLUMN('Data BH'!$B$4))*7,500,1),MATCH($A324,OFFSET('Raw data BH'!$B$4,0,(COLUMN('Data BH'!D$4)-COLUMN('Data BH'!$B$4))*7,500,1),0))</f>
        <v>42.940094000000002</v>
      </c>
      <c r="E324" s="62">
        <f ca="1">INDEX(OFFSET('Raw data BH'!$G$4,0,(COLUMN('Data BH'!E$4)-COLUMN('Data BH'!$B$4))*7,500,1),MATCH($A324,OFFSET('Raw data BH'!$B$4,0,(COLUMN('Data BH'!E$4)-COLUMN('Data BH'!$B$4))*7,500,1),0))</f>
        <v>25.783214999999998</v>
      </c>
      <c r="F324" s="62" t="e">
        <f ca="1">INDEX(OFFSET('Raw data BH'!$G$4,0,(COLUMN('Data BH'!F$4)-COLUMN('Data BH'!$B$4))*7,500,1),MATCH($A324,OFFSET('Raw data BH'!$B$4,0,(COLUMN('Data BH'!F$4)-COLUMN('Data BH'!$B$4))*7,500,1),0))</f>
        <v>#N/A</v>
      </c>
      <c r="G324" s="62">
        <f ca="1">INDEX(OFFSET('Raw data BH'!$G$4,0,(COLUMN('Data BH'!G$4)-COLUMN('Data BH'!$B$4))*7,500,1),MATCH($A324,OFFSET('Raw data BH'!$B$4,0,(COLUMN('Data BH'!G$4)-COLUMN('Data BH'!$B$4))*7,500,1),0))</f>
        <v>27.17304</v>
      </c>
      <c r="H324" s="62">
        <f ca="1">INDEX(OFFSET('Raw data BH'!$G$4,0,(COLUMN('Data BH'!H$4)-COLUMN('Data BH'!$B$4))*7,500,1),MATCH($A324,OFFSET('Raw data BH'!$B$4,0,(COLUMN('Data BH'!H$4)-COLUMN('Data BH'!$B$4))*7,500,1),0))</f>
        <v>23.029115999999998</v>
      </c>
      <c r="I324" s="62">
        <f ca="1">INDEX(OFFSET('Raw data BH'!$G$4,0,(COLUMN('Data BH'!I$4)-COLUMN('Data BH'!$B$4))*7,500,1),MATCH($A324,OFFSET('Raw data BH'!$B$4,0,(COLUMN('Data BH'!I$4)-COLUMN('Data BH'!$B$4))*7,500,1),0))</f>
        <v>17.777840000000001</v>
      </c>
      <c r="J324" s="62">
        <f ca="1">INDEX(OFFSET('Raw data BH'!$G$4,0,(COLUMN('Data BH'!J$4)-COLUMN('Data BH'!$B$4))*7,500,1),MATCH($A324,OFFSET('Raw data BH'!$B$4,0,(COLUMN('Data BH'!J$4)-COLUMN('Data BH'!$B$4))*7,500,1),0))</f>
        <v>2.0553080000000001</v>
      </c>
      <c r="K324" s="62">
        <f ca="1">INDEX(OFFSET('Raw data BH'!$G$4,0,(COLUMN('Data BH'!K$4)-COLUMN('Data BH'!$B$4))*7,500,1),MATCH($A324,OFFSET('Raw data BH'!$B$4,0,(COLUMN('Data BH'!K$4)-COLUMN('Data BH'!$B$4))*7,500,1),0))</f>
        <v>36.790000999999997</v>
      </c>
      <c r="L324" s="62">
        <f ca="1">INDEX(OFFSET('Raw data BH'!$G$4,0,(COLUMN('Data BH'!L$4)-COLUMN('Data BH'!$B$4))*7,500,1),MATCH($A324,OFFSET('Raw data BH'!$B$4,0,(COLUMN('Data BH'!L$4)-COLUMN('Data BH'!$B$4))*7,500,1),0))</f>
        <v>18.572638000000001</v>
      </c>
      <c r="M324" s="62">
        <f ca="1">INDEX(OFFSET('Raw data BH'!$G$4,0,(COLUMN('Data BH'!M$4)-COLUMN('Data BH'!$B$4))*7,500,1),MATCH($A324,OFFSET('Raw data BH'!$B$4,0,(COLUMN('Data BH'!M$4)-COLUMN('Data BH'!$B$4))*7,500,1),0))</f>
        <v>16.740765</v>
      </c>
      <c r="N324" s="62">
        <f ca="1">INDEX(OFFSET('Raw data BH'!$G$4,0,(COLUMN('Data BH'!N$4)-COLUMN('Data BH'!$B$4))*7,500,1),MATCH($A324,OFFSET('Raw data BH'!$B$4,0,(COLUMN('Data BH'!N$4)-COLUMN('Data BH'!$B$4))*7,500,1),0))</f>
        <v>49.880001</v>
      </c>
      <c r="O324" s="62">
        <f ca="1">INDEX(OFFSET('Raw data BH'!$G$4,0,(COLUMN('Data BH'!O$4)-COLUMN('Data BH'!$B$4))*7,500,1),MATCH($A324,OFFSET('Raw data BH'!$B$4,0,(COLUMN('Data BH'!O$4)-COLUMN('Data BH'!$B$4))*7,500,1),0))</f>
        <v>31.15</v>
      </c>
      <c r="P324" s="62">
        <v>100.436256</v>
      </c>
      <c r="R324" s="60">
        <f t="shared" ca="1" si="62"/>
        <v>-1.4469115797289378E-2</v>
      </c>
      <c r="S324" s="60">
        <f t="shared" ca="1" si="63"/>
        <v>-0.15859965772647711</v>
      </c>
      <c r="T324" s="60">
        <f t="shared" ca="1" si="64"/>
        <v>-6.5946103086704788E-3</v>
      </c>
      <c r="U324" s="60">
        <f t="shared" ca="1" si="65"/>
        <v>3.5877219742064925E-2</v>
      </c>
      <c r="V324" s="60" t="str">
        <f t="shared" ca="1" si="66"/>
        <v/>
      </c>
      <c r="W324" s="60">
        <f t="shared" ca="1" si="67"/>
        <v>-0.13423212097014925</v>
      </c>
      <c r="X324" s="60">
        <f t="shared" ca="1" si="68"/>
        <v>3.8333938036903659E-2</v>
      </c>
      <c r="Y324" s="60">
        <f t="shared" ca="1" si="69"/>
        <v>-0.1093630194959474</v>
      </c>
      <c r="Z324" s="60">
        <f t="shared" ca="1" si="70"/>
        <v>-0.3650305033178749</v>
      </c>
      <c r="AA324" s="60">
        <f t="shared" ca="1" si="71"/>
        <v>-0.11922429973665327</v>
      </c>
      <c r="AB324" s="60">
        <f t="shared" ca="1" si="72"/>
        <v>-0.13186406576366549</v>
      </c>
      <c r="AC324" s="60">
        <f t="shared" ca="1" si="73"/>
        <v>-0.17263869196299708</v>
      </c>
      <c r="AD324" s="60">
        <f t="shared" ca="1" si="74"/>
        <v>-7.629627777777781E-2</v>
      </c>
      <c r="AE324" s="60">
        <f t="shared" ca="1" si="75"/>
        <v>-1.9224287703437648E-3</v>
      </c>
      <c r="AF324" s="60">
        <f t="shared" si="76"/>
        <v>-5.4975722301998542E-2</v>
      </c>
      <c r="AG324" s="61">
        <v>2.3E-3</v>
      </c>
    </row>
    <row r="325" spans="1:33" ht="16" x14ac:dyDescent="0.2">
      <c r="A325" s="74">
        <v>40787</v>
      </c>
      <c r="B325" s="62">
        <f ca="1">INDEX(OFFSET('Raw data BH'!$G$4,0,(COLUMN('Data BH'!B$4)-COLUMN('Data BH'!$B$4))*7,500,1),MATCH($A325,OFFSET('Raw data BH'!$B$4,0,(COLUMN('Data BH'!B$4)-COLUMN('Data BH'!$B$4))*7,500,1),0))</f>
        <v>11.710649999999999</v>
      </c>
      <c r="C325" s="62">
        <f ca="1">INDEX(OFFSET('Raw data BH'!$G$4,0,(COLUMN('Data BH'!C$4)-COLUMN('Data BH'!$B$4))*7,500,1),MATCH($A325,OFFSET('Raw data BH'!$B$4,0,(COLUMN('Data BH'!C$4)-COLUMN('Data BH'!$B$4))*7,500,1),0))</f>
        <v>5.3379250000000003</v>
      </c>
      <c r="D325" s="62">
        <f ca="1">INDEX(OFFSET('Raw data BH'!$G$4,0,(COLUMN('Data BH'!D$4)-COLUMN('Data BH'!$B$4))*7,500,1),MATCH($A325,OFFSET('Raw data BH'!$B$4,0,(COLUMN('Data BH'!D$4)-COLUMN('Data BH'!$B$4))*7,500,1),0))</f>
        <v>38.785148999999997</v>
      </c>
      <c r="E325" s="62">
        <f ca="1">INDEX(OFFSET('Raw data BH'!$G$4,0,(COLUMN('Data BH'!E$4)-COLUMN('Data BH'!$B$4))*7,500,1),MATCH($A325,OFFSET('Raw data BH'!$B$4,0,(COLUMN('Data BH'!E$4)-COLUMN('Data BH'!$B$4))*7,500,1),0))</f>
        <v>24.725534</v>
      </c>
      <c r="F325" s="62" t="e">
        <f ca="1">INDEX(OFFSET('Raw data BH'!$G$4,0,(COLUMN('Data BH'!F$4)-COLUMN('Data BH'!$B$4))*7,500,1),MATCH($A325,OFFSET('Raw data BH'!$B$4,0,(COLUMN('Data BH'!F$4)-COLUMN('Data BH'!$B$4))*7,500,1),0))</f>
        <v>#N/A</v>
      </c>
      <c r="G325" s="62">
        <f ca="1">INDEX(OFFSET('Raw data BH'!$G$4,0,(COLUMN('Data BH'!G$4)-COLUMN('Data BH'!$B$4))*7,500,1),MATCH($A325,OFFSET('Raw data BH'!$B$4,0,(COLUMN('Data BH'!G$4)-COLUMN('Data BH'!$B$4))*7,500,1),0))</f>
        <v>26.958658</v>
      </c>
      <c r="H325" s="62">
        <f ca="1">INDEX(OFFSET('Raw data BH'!$G$4,0,(COLUMN('Data BH'!H$4)-COLUMN('Data BH'!$B$4))*7,500,1),MATCH($A325,OFFSET('Raw data BH'!$B$4,0,(COLUMN('Data BH'!H$4)-COLUMN('Data BH'!$B$4))*7,500,1),0))</f>
        <v>23.430229000000001</v>
      </c>
      <c r="I325" s="62">
        <f ca="1">INDEX(OFFSET('Raw data BH'!$G$4,0,(COLUMN('Data BH'!I$4)-COLUMN('Data BH'!$B$4))*7,500,1),MATCH($A325,OFFSET('Raw data BH'!$B$4,0,(COLUMN('Data BH'!I$4)-COLUMN('Data BH'!$B$4))*7,500,1),0))</f>
        <v>18.030605000000001</v>
      </c>
      <c r="J325" s="62">
        <f ca="1">INDEX(OFFSET('Raw data BH'!$G$4,0,(COLUMN('Data BH'!J$4)-COLUMN('Data BH'!$B$4))*7,500,1),MATCH($A325,OFFSET('Raw data BH'!$B$4,0,(COLUMN('Data BH'!J$4)-COLUMN('Data BH'!$B$4))*7,500,1),0))</f>
        <v>1.618431</v>
      </c>
      <c r="K325" s="62">
        <f ca="1">INDEX(OFFSET('Raw data BH'!$G$4,0,(COLUMN('Data BH'!K$4)-COLUMN('Data BH'!$B$4))*7,500,1),MATCH($A325,OFFSET('Raw data BH'!$B$4,0,(COLUMN('Data BH'!K$4)-COLUMN('Data BH'!$B$4))*7,500,1),0))</f>
        <v>31.334999</v>
      </c>
      <c r="L325" s="62">
        <f ca="1">INDEX(OFFSET('Raw data BH'!$G$4,0,(COLUMN('Data BH'!L$4)-COLUMN('Data BH'!$B$4))*7,500,1),MATCH($A325,OFFSET('Raw data BH'!$B$4,0,(COLUMN('Data BH'!L$4)-COLUMN('Data BH'!$B$4))*7,500,1),0))</f>
        <v>15.596997999999999</v>
      </c>
      <c r="M325" s="62">
        <f ca="1">INDEX(OFFSET('Raw data BH'!$G$4,0,(COLUMN('Data BH'!M$4)-COLUMN('Data BH'!$B$4))*7,500,1),MATCH($A325,OFFSET('Raw data BH'!$B$4,0,(COLUMN('Data BH'!M$4)-COLUMN('Data BH'!$B$4))*7,500,1),0))</f>
        <v>15.056163</v>
      </c>
      <c r="N325" s="62">
        <f ca="1">INDEX(OFFSET('Raw data BH'!$G$4,0,(COLUMN('Data BH'!N$4)-COLUMN('Data BH'!$B$4))*7,500,1),MATCH($A325,OFFSET('Raw data BH'!$B$4,0,(COLUMN('Data BH'!N$4)-COLUMN('Data BH'!$B$4))*7,500,1),0))</f>
        <v>46.84</v>
      </c>
      <c r="O325" s="62">
        <f ca="1">INDEX(OFFSET('Raw data BH'!$G$4,0,(COLUMN('Data BH'!O$4)-COLUMN('Data BH'!$B$4))*7,500,1),MATCH($A325,OFFSET('Raw data BH'!$B$4,0,(COLUMN('Data BH'!O$4)-COLUMN('Data BH'!$B$4))*7,500,1),0))</f>
        <v>28.610001</v>
      </c>
      <c r="P325" s="62">
        <v>92.982819000000006</v>
      </c>
      <c r="R325" s="60">
        <f t="shared" ca="1" si="62"/>
        <v>-9.1207445853909164E-3</v>
      </c>
      <c r="S325" s="60">
        <f t="shared" ca="1" si="63"/>
        <v>-0.24999437979649242</v>
      </c>
      <c r="T325" s="60">
        <f t="shared" ca="1" si="64"/>
        <v>-9.67614323340793E-2</v>
      </c>
      <c r="U325" s="60">
        <f t="shared" ca="1" si="65"/>
        <v>-4.1022075796210755E-2</v>
      </c>
      <c r="V325" s="60" t="str">
        <f t="shared" ca="1" si="66"/>
        <v/>
      </c>
      <c r="W325" s="60">
        <f t="shared" ca="1" si="67"/>
        <v>-7.8895110742117636E-3</v>
      </c>
      <c r="X325" s="60">
        <f t="shared" ca="1" si="68"/>
        <v>1.7417646426376221E-2</v>
      </c>
      <c r="Y325" s="60">
        <f t="shared" ca="1" si="69"/>
        <v>1.4217981487064879E-2</v>
      </c>
      <c r="Z325" s="60">
        <f t="shared" ca="1" si="70"/>
        <v>-0.2125603559174587</v>
      </c>
      <c r="AA325" s="60">
        <f t="shared" ca="1" si="71"/>
        <v>-0.14827403782891979</v>
      </c>
      <c r="AB325" s="60">
        <f t="shared" ca="1" si="72"/>
        <v>-0.16021633545003144</v>
      </c>
      <c r="AC325" s="60">
        <f t="shared" ca="1" si="73"/>
        <v>-0.10062873470836009</v>
      </c>
      <c r="AD325" s="60">
        <f t="shared" ca="1" si="74"/>
        <v>-6.0946289876778414E-2</v>
      </c>
      <c r="AE325" s="60">
        <f t="shared" ca="1" si="75"/>
        <v>-8.1540898876404477E-2</v>
      </c>
      <c r="AF325" s="60">
        <f t="shared" si="76"/>
        <v>-7.4210621710152136E-2</v>
      </c>
      <c r="AG325" s="61">
        <v>2.0999999999999999E-3</v>
      </c>
    </row>
    <row r="326" spans="1:33" ht="16" x14ac:dyDescent="0.2">
      <c r="A326" s="74">
        <v>40817</v>
      </c>
      <c r="B326" s="62">
        <f ca="1">INDEX(OFFSET('Raw data BH'!$G$4,0,(COLUMN('Data BH'!B$4)-COLUMN('Data BH'!$B$4))*7,500,1),MATCH($A326,OFFSET('Raw data BH'!$B$4,0,(COLUMN('Data BH'!B$4)-COLUMN('Data BH'!$B$4))*7,500,1),0))</f>
        <v>12.431125</v>
      </c>
      <c r="C326" s="62">
        <f ca="1">INDEX(OFFSET('Raw data BH'!$G$4,0,(COLUMN('Data BH'!C$4)-COLUMN('Data BH'!$B$4))*7,500,1),MATCH($A326,OFFSET('Raw data BH'!$B$4,0,(COLUMN('Data BH'!C$4)-COLUMN('Data BH'!$B$4))*7,500,1),0))</f>
        <v>5.9571949999999996</v>
      </c>
      <c r="D326" s="62">
        <f ca="1">INDEX(OFFSET('Raw data BH'!$G$4,0,(COLUMN('Data BH'!D$4)-COLUMN('Data BH'!$B$4))*7,500,1),MATCH($A326,OFFSET('Raw data BH'!$B$4,0,(COLUMN('Data BH'!D$4)-COLUMN('Data BH'!$B$4))*7,500,1),0))</f>
        <v>43.726146999999997</v>
      </c>
      <c r="E326" s="62">
        <f ca="1">INDEX(OFFSET('Raw data BH'!$G$4,0,(COLUMN('Data BH'!E$4)-COLUMN('Data BH'!$B$4))*7,500,1),MATCH($A326,OFFSET('Raw data BH'!$B$4,0,(COLUMN('Data BH'!E$4)-COLUMN('Data BH'!$B$4))*7,500,1),0))</f>
        <v>25.174215</v>
      </c>
      <c r="F326" s="62" t="e">
        <f ca="1">INDEX(OFFSET('Raw data BH'!$G$4,0,(COLUMN('Data BH'!F$4)-COLUMN('Data BH'!$B$4))*7,500,1),MATCH($A326,OFFSET('Raw data BH'!$B$4,0,(COLUMN('Data BH'!F$4)-COLUMN('Data BH'!$B$4))*7,500,1),0))</f>
        <v>#N/A</v>
      </c>
      <c r="G326" s="62">
        <f ca="1">INDEX(OFFSET('Raw data BH'!$G$4,0,(COLUMN('Data BH'!G$4)-COLUMN('Data BH'!$B$4))*7,500,1),MATCH($A326,OFFSET('Raw data BH'!$B$4,0,(COLUMN('Data BH'!G$4)-COLUMN('Data BH'!$B$4))*7,500,1),0))</f>
        <v>31.420784000000001</v>
      </c>
      <c r="H326" s="62">
        <f ca="1">INDEX(OFFSET('Raw data BH'!$G$4,0,(COLUMN('Data BH'!H$4)-COLUMN('Data BH'!$B$4))*7,500,1),MATCH($A326,OFFSET('Raw data BH'!$B$4,0,(COLUMN('Data BH'!H$4)-COLUMN('Data BH'!$B$4))*7,500,1),0))</f>
        <v>23.544832</v>
      </c>
      <c r="I326" s="62">
        <f ca="1">INDEX(OFFSET('Raw data BH'!$G$4,0,(COLUMN('Data BH'!I$4)-COLUMN('Data BH'!$B$4))*7,500,1),MATCH($A326,OFFSET('Raw data BH'!$B$4,0,(COLUMN('Data BH'!I$4)-COLUMN('Data BH'!$B$4))*7,500,1),0))</f>
        <v>19.703140000000001</v>
      </c>
      <c r="J326" s="62">
        <f ca="1">INDEX(OFFSET('Raw data BH'!$G$4,0,(COLUMN('Data BH'!J$4)-COLUMN('Data BH'!$B$4))*7,500,1),MATCH($A326,OFFSET('Raw data BH'!$B$4,0,(COLUMN('Data BH'!J$4)-COLUMN('Data BH'!$B$4))*7,500,1),0))</f>
        <v>2.3829660000000001</v>
      </c>
      <c r="K326" s="62">
        <f ca="1">INDEX(OFFSET('Raw data BH'!$G$4,0,(COLUMN('Data BH'!K$4)-COLUMN('Data BH'!$B$4))*7,500,1),MATCH($A326,OFFSET('Raw data BH'!$B$4,0,(COLUMN('Data BH'!K$4)-COLUMN('Data BH'!$B$4))*7,500,1),0))</f>
        <v>35</v>
      </c>
      <c r="L326" s="62">
        <f ca="1">INDEX(OFFSET('Raw data BH'!$G$4,0,(COLUMN('Data BH'!L$4)-COLUMN('Data BH'!$B$4))*7,500,1),MATCH($A326,OFFSET('Raw data BH'!$B$4,0,(COLUMN('Data BH'!L$4)-COLUMN('Data BH'!$B$4))*7,500,1),0))</f>
        <v>19.979301</v>
      </c>
      <c r="M326" s="62">
        <f ca="1">INDEX(OFFSET('Raw data BH'!$G$4,0,(COLUMN('Data BH'!M$4)-COLUMN('Data BH'!$B$4))*7,500,1),MATCH($A326,OFFSET('Raw data BH'!$B$4,0,(COLUMN('Data BH'!M$4)-COLUMN('Data BH'!$B$4))*7,500,1),0))</f>
        <v>17.234808000000001</v>
      </c>
      <c r="N326" s="62">
        <f ca="1">INDEX(OFFSET('Raw data BH'!$G$4,0,(COLUMN('Data BH'!N$4)-COLUMN('Data BH'!$B$4))*7,500,1),MATCH($A326,OFFSET('Raw data BH'!$B$4,0,(COLUMN('Data BH'!N$4)-COLUMN('Data BH'!$B$4))*7,500,1),0))</f>
        <v>45.939999</v>
      </c>
      <c r="O326" s="62">
        <f ca="1">INDEX(OFFSET('Raw data BH'!$G$4,0,(COLUMN('Data BH'!O$4)-COLUMN('Data BH'!$B$4))*7,500,1),MATCH($A326,OFFSET('Raw data BH'!$B$4,0,(COLUMN('Data BH'!O$4)-COLUMN('Data BH'!$B$4))*7,500,1),0))</f>
        <v>32.090000000000003</v>
      </c>
      <c r="P326" s="62">
        <v>103.665207</v>
      </c>
      <c r="R326" s="60">
        <f t="shared" ref="R326:R389" ca="1" si="77">IFERROR(B326/B325-1,"")</f>
        <v>6.1523058071072168E-2</v>
      </c>
      <c r="S326" s="60">
        <f t="shared" ref="S326:S389" ca="1" si="78">IFERROR(C326/C325-1,"")</f>
        <v>0.11601324484701436</v>
      </c>
      <c r="T326" s="60">
        <f t="shared" ref="T326:T389" ca="1" si="79">IFERROR(D326/D325-1,"")</f>
        <v>0.12739407034378036</v>
      </c>
      <c r="U326" s="60">
        <f t="shared" ref="U326:U389" ca="1" si="80">IFERROR(E326/E325-1,"")</f>
        <v>1.8146463489929099E-2</v>
      </c>
      <c r="V326" s="60" t="str">
        <f t="shared" ref="V326:V389" ca="1" si="81">IFERROR(F326/F325-1,"")</f>
        <v/>
      </c>
      <c r="W326" s="60">
        <f t="shared" ref="W326:W389" ca="1" si="82">IFERROR(G326/G325-1,"")</f>
        <v>0.16551736366105474</v>
      </c>
      <c r="X326" s="60">
        <f t="shared" ref="X326:X389" ca="1" si="83">IFERROR(H326/H325-1,"")</f>
        <v>4.8912454078020584E-3</v>
      </c>
      <c r="Y326" s="60">
        <f t="shared" ref="Y326:Y389" ca="1" si="84">IFERROR(I326/I325-1,"")</f>
        <v>9.2760891828088887E-2</v>
      </c>
      <c r="Z326" s="60">
        <f t="shared" ref="Z326:Z389" ca="1" si="85">IFERROR(J326/J325-1,"")</f>
        <v>0.47239270626922014</v>
      </c>
      <c r="AA326" s="60">
        <f t="shared" ref="AA326:AA389" ca="1" si="86">IFERROR(K326/K325-1,"")</f>
        <v>0.11696189937647672</v>
      </c>
      <c r="AB326" s="60">
        <f t="shared" ref="AB326:AB389" ca="1" si="87">IFERROR(L326/L325-1,"")</f>
        <v>0.2809709278670165</v>
      </c>
      <c r="AC326" s="60">
        <f t="shared" ref="AC326:AC389" ca="1" si="88">IFERROR(M326/M325-1,"")</f>
        <v>0.14470120973052714</v>
      </c>
      <c r="AD326" s="60">
        <f t="shared" ref="AD326:AD389" ca="1" si="89">IFERROR(N326/N325-1,"")</f>
        <v>-1.921436806148602E-2</v>
      </c>
      <c r="AE326" s="60">
        <f t="shared" ref="AE326:AE389" ca="1" si="90">IFERROR(O326/O325-1,"")</f>
        <v>0.12163575247690495</v>
      </c>
      <c r="AF326" s="60">
        <f t="shared" ref="AF326:AF389" si="91">IFERROR(P326/P325-1,"")</f>
        <v>0.11488561128696251</v>
      </c>
      <c r="AG326" s="61">
        <v>2.8000000000000004E-3</v>
      </c>
    </row>
    <row r="327" spans="1:33" ht="16" x14ac:dyDescent="0.2">
      <c r="A327" s="74">
        <v>40848</v>
      </c>
      <c r="B327" s="62">
        <f ca="1">INDEX(OFFSET('Raw data BH'!$G$4,0,(COLUMN('Data BH'!B$4)-COLUMN('Data BH'!$B$4))*7,500,1),MATCH($A327,OFFSET('Raw data BH'!$B$4,0,(COLUMN('Data BH'!B$4)-COLUMN('Data BH'!$B$4))*7,500,1),0))</f>
        <v>11.737672999999999</v>
      </c>
      <c r="C327" s="62">
        <f ca="1">INDEX(OFFSET('Raw data BH'!$G$4,0,(COLUMN('Data BH'!C$4)-COLUMN('Data BH'!$B$4))*7,500,1),MATCH($A327,OFFSET('Raw data BH'!$B$4,0,(COLUMN('Data BH'!C$4)-COLUMN('Data BH'!$B$4))*7,500,1),0))</f>
        <v>4.744821</v>
      </c>
      <c r="D327" s="62">
        <f ca="1">INDEX(OFFSET('Raw data BH'!$G$4,0,(COLUMN('Data BH'!D$4)-COLUMN('Data BH'!$B$4))*7,500,1),MATCH($A327,OFFSET('Raw data BH'!$B$4,0,(COLUMN('Data BH'!D$4)-COLUMN('Data BH'!$B$4))*7,500,1),0))</f>
        <v>41.670234999999998</v>
      </c>
      <c r="E327" s="62">
        <f ca="1">INDEX(OFFSET('Raw data BH'!$G$4,0,(COLUMN('Data BH'!E$4)-COLUMN('Data BH'!$B$4))*7,500,1),MATCH($A327,OFFSET('Raw data BH'!$B$4,0,(COLUMN('Data BH'!E$4)-COLUMN('Data BH'!$B$4))*7,500,1),0))</f>
        <v>24.772576999999998</v>
      </c>
      <c r="F327" s="62" t="e">
        <f ca="1">INDEX(OFFSET('Raw data BH'!$G$4,0,(COLUMN('Data BH'!F$4)-COLUMN('Data BH'!$B$4))*7,500,1),MATCH($A327,OFFSET('Raw data BH'!$B$4,0,(COLUMN('Data BH'!F$4)-COLUMN('Data BH'!$B$4))*7,500,1),0))</f>
        <v>#N/A</v>
      </c>
      <c r="G327" s="62">
        <f ca="1">INDEX(OFFSET('Raw data BH'!$G$4,0,(COLUMN('Data BH'!G$4)-COLUMN('Data BH'!$B$4))*7,500,1),MATCH($A327,OFFSET('Raw data BH'!$B$4,0,(COLUMN('Data BH'!G$4)-COLUMN('Data BH'!$B$4))*7,500,1),0))</f>
        <v>30.730207</v>
      </c>
      <c r="H327" s="62">
        <f ca="1">INDEX(OFFSET('Raw data BH'!$G$4,0,(COLUMN('Data BH'!H$4)-COLUMN('Data BH'!$B$4))*7,500,1),MATCH($A327,OFFSET('Raw data BH'!$B$4,0,(COLUMN('Data BH'!H$4)-COLUMN('Data BH'!$B$4))*7,500,1),0))</f>
        <v>24.356923999999999</v>
      </c>
      <c r="I327" s="62">
        <f ca="1">INDEX(OFFSET('Raw data BH'!$G$4,0,(COLUMN('Data BH'!I$4)-COLUMN('Data BH'!$B$4))*7,500,1),MATCH($A327,OFFSET('Raw data BH'!$B$4,0,(COLUMN('Data BH'!I$4)-COLUMN('Data BH'!$B$4))*7,500,1),0))</f>
        <v>19.957222000000002</v>
      </c>
      <c r="J327" s="62">
        <f ca="1">INDEX(OFFSET('Raw data BH'!$G$4,0,(COLUMN('Data BH'!J$4)-COLUMN('Data BH'!$B$4))*7,500,1),MATCH($A327,OFFSET('Raw data BH'!$B$4,0,(COLUMN('Data BH'!J$4)-COLUMN('Data BH'!$B$4))*7,500,1),0))</f>
        <v>2.4028230000000002</v>
      </c>
      <c r="K327" s="62">
        <f ca="1">INDEX(OFFSET('Raw data BH'!$G$4,0,(COLUMN('Data BH'!K$4)-COLUMN('Data BH'!$B$4))*7,500,1),MATCH($A327,OFFSET('Raw data BH'!$B$4,0,(COLUMN('Data BH'!K$4)-COLUMN('Data BH'!$B$4))*7,500,1),0))</f>
        <v>38.090000000000003</v>
      </c>
      <c r="L327" s="62">
        <f ca="1">INDEX(OFFSET('Raw data BH'!$G$4,0,(COLUMN('Data BH'!L$4)-COLUMN('Data BH'!$B$4))*7,500,1),MATCH($A327,OFFSET('Raw data BH'!$B$4,0,(COLUMN('Data BH'!L$4)-COLUMN('Data BH'!$B$4))*7,500,1),0))</f>
        <v>16.454906000000001</v>
      </c>
      <c r="M327" s="62">
        <f ca="1">INDEX(OFFSET('Raw data BH'!$G$4,0,(COLUMN('Data BH'!M$4)-COLUMN('Data BH'!$B$4))*7,500,1),MATCH($A327,OFFSET('Raw data BH'!$B$4,0,(COLUMN('Data BH'!M$4)-COLUMN('Data BH'!$B$4))*7,500,1),0))</f>
        <v>15.859151000000001</v>
      </c>
      <c r="N327" s="62">
        <f ca="1">INDEX(OFFSET('Raw data BH'!$G$4,0,(COLUMN('Data BH'!N$4)-COLUMN('Data BH'!$B$4))*7,500,1),MATCH($A327,OFFSET('Raw data BH'!$B$4,0,(COLUMN('Data BH'!N$4)-COLUMN('Data BH'!$B$4))*7,500,1),0))</f>
        <v>52.869999</v>
      </c>
      <c r="O327" s="62">
        <f ca="1">INDEX(OFFSET('Raw data BH'!$G$4,0,(COLUMN('Data BH'!O$4)-COLUMN('Data BH'!$B$4))*7,500,1),MATCH($A327,OFFSET('Raw data BH'!$B$4,0,(COLUMN('Data BH'!O$4)-COLUMN('Data BH'!$B$4))*7,500,1),0))</f>
        <v>33.580002</v>
      </c>
      <c r="P327" s="62">
        <v>103.24393499999999</v>
      </c>
      <c r="R327" s="60">
        <f t="shared" ca="1" si="77"/>
        <v>-5.57835272350653E-2</v>
      </c>
      <c r="S327" s="60">
        <f t="shared" ca="1" si="78"/>
        <v>-0.20351423782501654</v>
      </c>
      <c r="T327" s="60">
        <f t="shared" ca="1" si="79"/>
        <v>-4.7017908987041501E-2</v>
      </c>
      <c r="U327" s="60">
        <f t="shared" ca="1" si="80"/>
        <v>-1.5954340582218784E-2</v>
      </c>
      <c r="V327" s="60" t="str">
        <f t="shared" ca="1" si="81"/>
        <v/>
      </c>
      <c r="W327" s="60">
        <f t="shared" ca="1" si="82"/>
        <v>-2.1978350381072653E-2</v>
      </c>
      <c r="X327" s="60">
        <f t="shared" ca="1" si="83"/>
        <v>3.4491305777845316E-2</v>
      </c>
      <c r="Y327" s="60">
        <f t="shared" ca="1" si="84"/>
        <v>1.2895508025624336E-2</v>
      </c>
      <c r="Z327" s="60">
        <f t="shared" ca="1" si="85"/>
        <v>8.332892705980699E-3</v>
      </c>
      <c r="AA327" s="60">
        <f t="shared" ca="1" si="86"/>
        <v>8.8285714285714301E-2</v>
      </c>
      <c r="AB327" s="60">
        <f t="shared" ca="1" si="87"/>
        <v>-0.17640231757857783</v>
      </c>
      <c r="AC327" s="60">
        <f t="shared" ca="1" si="88"/>
        <v>-7.9818527714378917E-2</v>
      </c>
      <c r="AD327" s="60">
        <f t="shared" ca="1" si="89"/>
        <v>0.15084893667498767</v>
      </c>
      <c r="AE327" s="60">
        <f t="shared" ca="1" si="90"/>
        <v>4.6431972577126723E-2</v>
      </c>
      <c r="AF327" s="60">
        <f t="shared" si="91"/>
        <v>-4.0637742613103267E-3</v>
      </c>
      <c r="AG327" s="61">
        <v>2.5000000000000001E-3</v>
      </c>
    </row>
    <row r="328" spans="1:33" ht="16" x14ac:dyDescent="0.2">
      <c r="A328" s="74">
        <v>40878</v>
      </c>
      <c r="B328" s="62">
        <f ca="1">INDEX(OFFSET('Raw data BH'!$G$4,0,(COLUMN('Data BH'!B$4)-COLUMN('Data BH'!$B$4))*7,500,1),MATCH($A328,OFFSET('Raw data BH'!$B$4,0,(COLUMN('Data BH'!B$4)-COLUMN('Data BH'!$B$4))*7,500,1),0))</f>
        <v>12.437882999999999</v>
      </c>
      <c r="C328" s="62">
        <f ca="1">INDEX(OFFSET('Raw data BH'!$G$4,0,(COLUMN('Data BH'!C$4)-COLUMN('Data BH'!$B$4))*7,500,1),MATCH($A328,OFFSET('Raw data BH'!$B$4,0,(COLUMN('Data BH'!C$4)-COLUMN('Data BH'!$B$4))*7,500,1),0))</f>
        <v>4.8590520000000001</v>
      </c>
      <c r="D328" s="62">
        <f ca="1">INDEX(OFFSET('Raw data BH'!$G$4,0,(COLUMN('Data BH'!D$4)-COLUMN('Data BH'!$B$4))*7,500,1),MATCH($A328,OFFSET('Raw data BH'!$B$4,0,(COLUMN('Data BH'!D$4)-COLUMN('Data BH'!$B$4))*7,500,1),0))</f>
        <v>40.915581000000003</v>
      </c>
      <c r="E328" s="62">
        <f ca="1">INDEX(OFFSET('Raw data BH'!$G$4,0,(COLUMN('Data BH'!E$4)-COLUMN('Data BH'!$B$4))*7,500,1),MATCH($A328,OFFSET('Raw data BH'!$B$4,0,(COLUMN('Data BH'!E$4)-COLUMN('Data BH'!$B$4))*7,500,1),0))</f>
        <v>25.96949</v>
      </c>
      <c r="F328" s="62" t="e">
        <f ca="1">INDEX(OFFSET('Raw data BH'!$G$4,0,(COLUMN('Data BH'!F$4)-COLUMN('Data BH'!$B$4))*7,500,1),MATCH($A328,OFFSET('Raw data BH'!$B$4,0,(COLUMN('Data BH'!F$4)-COLUMN('Data BH'!$B$4))*7,500,1),0))</f>
        <v>#N/A</v>
      </c>
      <c r="G328" s="62">
        <f ca="1">INDEX(OFFSET('Raw data BH'!$G$4,0,(COLUMN('Data BH'!G$4)-COLUMN('Data BH'!$B$4))*7,500,1),MATCH($A328,OFFSET('Raw data BH'!$B$4,0,(COLUMN('Data BH'!G$4)-COLUMN('Data BH'!$B$4))*7,500,1),0))</f>
        <v>29.939095999999999</v>
      </c>
      <c r="H328" s="62">
        <f ca="1">INDEX(OFFSET('Raw data BH'!$G$4,0,(COLUMN('Data BH'!H$4)-COLUMN('Data BH'!$B$4))*7,500,1),MATCH($A328,OFFSET('Raw data BH'!$B$4,0,(COLUMN('Data BH'!H$4)-COLUMN('Data BH'!$B$4))*7,500,1),0))</f>
        <v>25.899809000000001</v>
      </c>
      <c r="I328" s="62">
        <f ca="1">INDEX(OFFSET('Raw data BH'!$G$4,0,(COLUMN('Data BH'!I$4)-COLUMN('Data BH'!$B$4))*7,500,1),MATCH($A328,OFFSET('Raw data BH'!$B$4,0,(COLUMN('Data BH'!I$4)-COLUMN('Data BH'!$B$4))*7,500,1),0))</f>
        <v>20.827271</v>
      </c>
      <c r="J328" s="62">
        <f ca="1">INDEX(OFFSET('Raw data BH'!$G$4,0,(COLUMN('Data BH'!J$4)-COLUMN('Data BH'!$B$4))*7,500,1),MATCH($A328,OFFSET('Raw data BH'!$B$4,0,(COLUMN('Data BH'!J$4)-COLUMN('Data BH'!$B$4))*7,500,1),0))</f>
        <v>2.1049519999999999</v>
      </c>
      <c r="K328" s="62">
        <f ca="1">INDEX(OFFSET('Raw data BH'!$G$4,0,(COLUMN('Data BH'!K$4)-COLUMN('Data BH'!$B$4))*7,500,1),MATCH($A328,OFFSET('Raw data BH'!$B$4,0,(COLUMN('Data BH'!K$4)-COLUMN('Data BH'!$B$4))*7,500,1),0))</f>
        <v>37.904998999999997</v>
      </c>
      <c r="L328" s="62">
        <f ca="1">INDEX(OFFSET('Raw data BH'!$G$4,0,(COLUMN('Data BH'!L$4)-COLUMN('Data BH'!$B$4))*7,500,1),MATCH($A328,OFFSET('Raw data BH'!$B$4,0,(COLUMN('Data BH'!L$4)-COLUMN('Data BH'!$B$4))*7,500,1),0))</f>
        <v>15.666556999999999</v>
      </c>
      <c r="M328" s="62">
        <f ca="1">INDEX(OFFSET('Raw data BH'!$G$4,0,(COLUMN('Data BH'!M$4)-COLUMN('Data BH'!$B$4))*7,500,1),MATCH($A328,OFFSET('Raw data BH'!$B$4,0,(COLUMN('Data BH'!M$4)-COLUMN('Data BH'!$B$4))*7,500,1),0))</f>
        <v>16.225878000000002</v>
      </c>
      <c r="N328" s="62">
        <f ca="1">INDEX(OFFSET('Raw data BH'!$G$4,0,(COLUMN('Data BH'!N$4)-COLUMN('Data BH'!$B$4))*7,500,1),MATCH($A328,OFFSET('Raw data BH'!$B$4,0,(COLUMN('Data BH'!N$4)-COLUMN('Data BH'!$B$4))*7,500,1),0))</f>
        <v>56.939999</v>
      </c>
      <c r="O328" s="62">
        <f ca="1">INDEX(OFFSET('Raw data BH'!$G$4,0,(COLUMN('Data BH'!O$4)-COLUMN('Data BH'!$B$4))*7,500,1),MATCH($A328,OFFSET('Raw data BH'!$B$4,0,(COLUMN('Data BH'!O$4)-COLUMN('Data BH'!$B$4))*7,500,1),0))</f>
        <v>35.720001000000003</v>
      </c>
      <c r="P328" s="62">
        <v>103.665207</v>
      </c>
      <c r="R328" s="60">
        <f t="shared" ca="1" si="77"/>
        <v>5.9654924787903019E-2</v>
      </c>
      <c r="S328" s="60">
        <f t="shared" ca="1" si="78"/>
        <v>2.4074880801615128E-2</v>
      </c>
      <c r="T328" s="60">
        <f t="shared" ca="1" si="79"/>
        <v>-1.8110145047178006E-2</v>
      </c>
      <c r="U328" s="60">
        <f t="shared" ca="1" si="80"/>
        <v>4.8316047216242497E-2</v>
      </c>
      <c r="V328" s="60" t="str">
        <f t="shared" ca="1" si="81"/>
        <v/>
      </c>
      <c r="W328" s="60">
        <f t="shared" ca="1" si="82"/>
        <v>-2.5743757599810513E-2</v>
      </c>
      <c r="X328" s="60">
        <f t="shared" ca="1" si="83"/>
        <v>6.3344821373996218E-2</v>
      </c>
      <c r="Y328" s="60">
        <f t="shared" ca="1" si="84"/>
        <v>4.3595696835962316E-2</v>
      </c>
      <c r="Z328" s="60">
        <f t="shared" ca="1" si="85"/>
        <v>-0.12396710036486258</v>
      </c>
      <c r="AA328" s="60">
        <f t="shared" ca="1" si="86"/>
        <v>-4.8569440798111874E-3</v>
      </c>
      <c r="AB328" s="60">
        <f t="shared" ca="1" si="87"/>
        <v>-4.7909662929706331E-2</v>
      </c>
      <c r="AC328" s="60">
        <f t="shared" ca="1" si="88"/>
        <v>2.3123999512962623E-2</v>
      </c>
      <c r="AD328" s="60">
        <f t="shared" ca="1" si="89"/>
        <v>7.698127628109086E-2</v>
      </c>
      <c r="AE328" s="60">
        <f t="shared" ca="1" si="90"/>
        <v>6.372837619247318E-2</v>
      </c>
      <c r="AF328" s="60">
        <f t="shared" si="91"/>
        <v>4.0803559066204809E-3</v>
      </c>
      <c r="AG328" s="61">
        <v>2.5999999999999999E-3</v>
      </c>
    </row>
    <row r="329" spans="1:33" ht="16" x14ac:dyDescent="0.2">
      <c r="A329" s="74">
        <v>40909</v>
      </c>
      <c r="B329" s="62">
        <f ca="1">INDEX(OFFSET('Raw data BH'!$G$4,0,(COLUMN('Data BH'!B$4)-COLUMN('Data BH'!$B$4))*7,500,1),MATCH($A329,OFFSET('Raw data BH'!$B$4,0,(COLUMN('Data BH'!B$4)-COLUMN('Data BH'!$B$4))*7,500,1),0))</f>
        <v>14.01887</v>
      </c>
      <c r="C329" s="62">
        <f ca="1">INDEX(OFFSET('Raw data BH'!$G$4,0,(COLUMN('Data BH'!C$4)-COLUMN('Data BH'!$B$4))*7,500,1),MATCH($A329,OFFSET('Raw data BH'!$B$4,0,(COLUMN('Data BH'!C$4)-COLUMN('Data BH'!$B$4))*7,500,1),0))</f>
        <v>6.231122</v>
      </c>
      <c r="D329" s="62">
        <f ca="1">INDEX(OFFSET('Raw data BH'!$G$4,0,(COLUMN('Data BH'!D$4)-COLUMN('Data BH'!$B$4))*7,500,1),MATCH($A329,OFFSET('Raw data BH'!$B$4,0,(COLUMN('Data BH'!D$4)-COLUMN('Data BH'!$B$4))*7,500,1),0))</f>
        <v>43.491779000000001</v>
      </c>
      <c r="E329" s="62">
        <f ca="1">INDEX(OFFSET('Raw data BH'!$G$4,0,(COLUMN('Data BH'!E$4)-COLUMN('Data BH'!$B$4))*7,500,1),MATCH($A329,OFFSET('Raw data BH'!$B$4,0,(COLUMN('Data BH'!E$4)-COLUMN('Data BH'!$B$4))*7,500,1),0))</f>
        <v>25.063879</v>
      </c>
      <c r="F329" s="62" t="e">
        <f ca="1">INDEX(OFFSET('Raw data BH'!$G$4,0,(COLUMN('Data BH'!F$4)-COLUMN('Data BH'!$B$4))*7,500,1),MATCH($A329,OFFSET('Raw data BH'!$B$4,0,(COLUMN('Data BH'!F$4)-COLUMN('Data BH'!$B$4))*7,500,1),0))</f>
        <v>#N/A</v>
      </c>
      <c r="G329" s="62">
        <f ca="1">INDEX(OFFSET('Raw data BH'!$G$4,0,(COLUMN('Data BH'!G$4)-COLUMN('Data BH'!$B$4))*7,500,1),MATCH($A329,OFFSET('Raw data BH'!$B$4,0,(COLUMN('Data BH'!G$4)-COLUMN('Data BH'!$B$4))*7,500,1),0))</f>
        <v>33.094802999999999</v>
      </c>
      <c r="H329" s="62">
        <f ca="1">INDEX(OFFSET('Raw data BH'!$G$4,0,(COLUMN('Data BH'!H$4)-COLUMN('Data BH'!$B$4))*7,500,1),MATCH($A329,OFFSET('Raw data BH'!$B$4,0,(COLUMN('Data BH'!H$4)-COLUMN('Data BH'!$B$4))*7,500,1),0))</f>
        <v>24.311747</v>
      </c>
      <c r="I329" s="62">
        <f ca="1">INDEX(OFFSET('Raw data BH'!$G$4,0,(COLUMN('Data BH'!I$4)-COLUMN('Data BH'!$B$4))*7,500,1),MATCH($A329,OFFSET('Raw data BH'!$B$4,0,(COLUMN('Data BH'!I$4)-COLUMN('Data BH'!$B$4))*7,500,1),0))</f>
        <v>21.828028</v>
      </c>
      <c r="J329" s="62">
        <f ca="1">INDEX(OFFSET('Raw data BH'!$G$4,0,(COLUMN('Data BH'!J$4)-COLUMN('Data BH'!$B$4))*7,500,1),MATCH($A329,OFFSET('Raw data BH'!$B$4,0,(COLUMN('Data BH'!J$4)-COLUMN('Data BH'!$B$4))*7,500,1),0))</f>
        <v>3.1276419999999998</v>
      </c>
      <c r="K329" s="62">
        <f ca="1">INDEX(OFFSET('Raw data BH'!$G$4,0,(COLUMN('Data BH'!K$4)-COLUMN('Data BH'!$B$4))*7,500,1),MATCH($A329,OFFSET('Raw data BH'!$B$4,0,(COLUMN('Data BH'!K$4)-COLUMN('Data BH'!$B$4))*7,500,1),0))</f>
        <v>40.904998999999997</v>
      </c>
      <c r="L329" s="62">
        <f ca="1">INDEX(OFFSET('Raw data BH'!$G$4,0,(COLUMN('Data BH'!L$4)-COLUMN('Data BH'!$B$4))*7,500,1),MATCH($A329,OFFSET('Raw data BH'!$B$4,0,(COLUMN('Data BH'!L$4)-COLUMN('Data BH'!$B$4))*7,500,1),0))</f>
        <v>18.564907000000002</v>
      </c>
      <c r="M329" s="62">
        <f ca="1">INDEX(OFFSET('Raw data BH'!$G$4,0,(COLUMN('Data BH'!M$4)-COLUMN('Data BH'!$B$4))*7,500,1),MATCH($A329,OFFSET('Raw data BH'!$B$4,0,(COLUMN('Data BH'!M$4)-COLUMN('Data BH'!$B$4))*7,500,1),0))</f>
        <v>16.405172</v>
      </c>
      <c r="N329" s="62">
        <f ca="1">INDEX(OFFSET('Raw data BH'!$G$4,0,(COLUMN('Data BH'!N$4)-COLUMN('Data BH'!$B$4))*7,500,1),MATCH($A329,OFFSET('Raw data BH'!$B$4,0,(COLUMN('Data BH'!N$4)-COLUMN('Data BH'!$B$4))*7,500,1),0))</f>
        <v>57.639999000000003</v>
      </c>
      <c r="O329" s="62">
        <f ca="1">INDEX(OFFSET('Raw data BH'!$G$4,0,(COLUMN('Data BH'!O$4)-COLUMN('Data BH'!$B$4))*7,500,1),MATCH($A329,OFFSET('Raw data BH'!$B$4,0,(COLUMN('Data BH'!O$4)-COLUMN('Data BH'!$B$4))*7,500,1),0))</f>
        <v>37.040000999999997</v>
      </c>
      <c r="P329" s="62">
        <v>109.160561</v>
      </c>
      <c r="R329" s="60">
        <f t="shared" ca="1" si="77"/>
        <v>0.1271106184227655</v>
      </c>
      <c r="S329" s="60">
        <f t="shared" ca="1" si="78"/>
        <v>0.28237401040367538</v>
      </c>
      <c r="T329" s="60">
        <f t="shared" ca="1" si="79"/>
        <v>6.2963739901432669E-2</v>
      </c>
      <c r="U329" s="60">
        <f t="shared" ca="1" si="80"/>
        <v>-3.4872113391522186E-2</v>
      </c>
      <c r="V329" s="60" t="str">
        <f t="shared" ca="1" si="81"/>
        <v/>
      </c>
      <c r="W329" s="60">
        <f t="shared" ca="1" si="82"/>
        <v>0.10540421794966681</v>
      </c>
      <c r="X329" s="60">
        <f t="shared" ca="1" si="83"/>
        <v>-6.1315587307999131E-2</v>
      </c>
      <c r="Y329" s="60">
        <f t="shared" ca="1" si="84"/>
        <v>4.80503182582106E-2</v>
      </c>
      <c r="Z329" s="60">
        <f t="shared" ca="1" si="85"/>
        <v>0.48584955856475576</v>
      </c>
      <c r="AA329" s="60">
        <f t="shared" ca="1" si="86"/>
        <v>7.9145233587791353E-2</v>
      </c>
      <c r="AB329" s="60">
        <f t="shared" ca="1" si="87"/>
        <v>0.18500235884629923</v>
      </c>
      <c r="AC329" s="60">
        <f t="shared" ca="1" si="88"/>
        <v>1.1049879704506438E-2</v>
      </c>
      <c r="AD329" s="60">
        <f t="shared" ca="1" si="89"/>
        <v>1.2293642646534098E-2</v>
      </c>
      <c r="AE329" s="60">
        <f t="shared" ca="1" si="90"/>
        <v>3.6954086311475454E-2</v>
      </c>
      <c r="AF329" s="60">
        <f t="shared" si="91"/>
        <v>5.3010592068754692E-2</v>
      </c>
      <c r="AG329" s="61">
        <v>2.3999999999999998E-3</v>
      </c>
    </row>
    <row r="330" spans="1:33" ht="16" x14ac:dyDescent="0.2">
      <c r="A330" s="74">
        <v>40940</v>
      </c>
      <c r="B330" s="62">
        <f ca="1">INDEX(OFFSET('Raw data BH'!$G$4,0,(COLUMN('Data BH'!B$4)-COLUMN('Data BH'!$B$4))*7,500,1),MATCH($A330,OFFSET('Raw data BH'!$B$4,0,(COLUMN('Data BH'!B$4)-COLUMN('Data BH'!$B$4))*7,500,1),0))</f>
        <v>16.658774999999999</v>
      </c>
      <c r="C330" s="62">
        <f ca="1">INDEX(OFFSET('Raw data BH'!$G$4,0,(COLUMN('Data BH'!C$4)-COLUMN('Data BH'!$B$4))*7,500,1),MATCH($A330,OFFSET('Raw data BH'!$B$4,0,(COLUMN('Data BH'!C$4)-COLUMN('Data BH'!$B$4))*7,500,1),0))</f>
        <v>6.9652240000000001</v>
      </c>
      <c r="D330" s="62">
        <f ca="1">INDEX(OFFSET('Raw data BH'!$G$4,0,(COLUMN('Data BH'!D$4)-COLUMN('Data BH'!$B$4))*7,500,1),MATCH($A330,OFFSET('Raw data BH'!$B$4,0,(COLUMN('Data BH'!D$4)-COLUMN('Data BH'!$B$4))*7,500,1),0))</f>
        <v>46.048439000000002</v>
      </c>
      <c r="E330" s="62">
        <f ca="1">INDEX(OFFSET('Raw data BH'!$G$4,0,(COLUMN('Data BH'!E$4)-COLUMN('Data BH'!$B$4))*7,500,1),MATCH($A330,OFFSET('Raw data BH'!$B$4,0,(COLUMN('Data BH'!E$4)-COLUMN('Data BH'!$B$4))*7,500,1),0))</f>
        <v>25.928667000000001</v>
      </c>
      <c r="F330" s="62" t="e">
        <f ca="1">INDEX(OFFSET('Raw data BH'!$G$4,0,(COLUMN('Data BH'!F$4)-COLUMN('Data BH'!$B$4))*7,500,1),MATCH($A330,OFFSET('Raw data BH'!$B$4,0,(COLUMN('Data BH'!F$4)-COLUMN('Data BH'!$B$4))*7,500,1),0))</f>
        <v>#N/A</v>
      </c>
      <c r="G330" s="62">
        <f ca="1">INDEX(OFFSET('Raw data BH'!$G$4,0,(COLUMN('Data BH'!G$4)-COLUMN('Data BH'!$B$4))*7,500,1),MATCH($A330,OFFSET('Raw data BH'!$B$4,0,(COLUMN('Data BH'!G$4)-COLUMN('Data BH'!$B$4))*7,500,1),0))</f>
        <v>34.321525999999999</v>
      </c>
      <c r="H330" s="62">
        <f ca="1">INDEX(OFFSET('Raw data BH'!$G$4,0,(COLUMN('Data BH'!H$4)-COLUMN('Data BH'!$B$4))*7,500,1),MATCH($A330,OFFSET('Raw data BH'!$B$4,0,(COLUMN('Data BH'!H$4)-COLUMN('Data BH'!$B$4))*7,500,1),0))</f>
        <v>24.922250999999999</v>
      </c>
      <c r="I330" s="62">
        <f ca="1">INDEX(OFFSET('Raw data BH'!$G$4,0,(COLUMN('Data BH'!I$4)-COLUMN('Data BH'!$B$4))*7,500,1),MATCH($A330,OFFSET('Raw data BH'!$B$4,0,(COLUMN('Data BH'!I$4)-COLUMN('Data BH'!$B$4))*7,500,1),0))</f>
        <v>22.740750999999999</v>
      </c>
      <c r="J330" s="62">
        <f ca="1">INDEX(OFFSET('Raw data BH'!$G$4,0,(COLUMN('Data BH'!J$4)-COLUMN('Data BH'!$B$4))*7,500,1),MATCH($A330,OFFSET('Raw data BH'!$B$4,0,(COLUMN('Data BH'!J$4)-COLUMN('Data BH'!$B$4))*7,500,1),0))</f>
        <v>3.1971449999999999</v>
      </c>
      <c r="K330" s="62">
        <f ca="1">INDEX(OFFSET('Raw data BH'!$G$4,0,(COLUMN('Data BH'!K$4)-COLUMN('Data BH'!$B$4))*7,500,1),MATCH($A330,OFFSET('Raw data BH'!$B$4,0,(COLUMN('Data BH'!K$4)-COLUMN('Data BH'!$B$4))*7,500,1),0))</f>
        <v>43.275002000000001</v>
      </c>
      <c r="L330" s="62">
        <f ca="1">INDEX(OFFSET('Raw data BH'!$G$4,0,(COLUMN('Data BH'!L$4)-COLUMN('Data BH'!$B$4))*7,500,1),MATCH($A330,OFFSET('Raw data BH'!$B$4,0,(COLUMN('Data BH'!L$4)-COLUMN('Data BH'!$B$4))*7,500,1),0))</f>
        <v>20.110695</v>
      </c>
      <c r="M330" s="62">
        <f ca="1">INDEX(OFFSET('Raw data BH'!$G$4,0,(COLUMN('Data BH'!M$4)-COLUMN('Data BH'!$B$4))*7,500,1),MATCH($A330,OFFSET('Raw data BH'!$B$4,0,(COLUMN('Data BH'!M$4)-COLUMN('Data BH'!$B$4))*7,500,1),0))</f>
        <v>18.133396000000001</v>
      </c>
      <c r="N330" s="62">
        <f ca="1">INDEX(OFFSET('Raw data BH'!$G$4,0,(COLUMN('Data BH'!N$4)-COLUMN('Data BH'!$B$4))*7,500,1),MATCH($A330,OFFSET('Raw data BH'!$B$4,0,(COLUMN('Data BH'!N$4)-COLUMN('Data BH'!$B$4))*7,500,1),0))</f>
        <v>63.41</v>
      </c>
      <c r="O330" s="62">
        <f ca="1">INDEX(OFFSET('Raw data BH'!$G$4,0,(COLUMN('Data BH'!O$4)-COLUMN('Data BH'!$B$4))*7,500,1),MATCH($A330,OFFSET('Raw data BH'!$B$4,0,(COLUMN('Data BH'!O$4)-COLUMN('Data BH'!$B$4))*7,500,1),0))</f>
        <v>36.950001</v>
      </c>
      <c r="P330" s="62">
        <v>113.898743</v>
      </c>
      <c r="R330" s="60">
        <f t="shared" ca="1" si="77"/>
        <v>0.18831082676421129</v>
      </c>
      <c r="S330" s="60">
        <f t="shared" ca="1" si="78"/>
        <v>0.1178121693011307</v>
      </c>
      <c r="T330" s="60">
        <f t="shared" ca="1" si="79"/>
        <v>5.8784902774384085E-2</v>
      </c>
      <c r="U330" s="60">
        <f t="shared" ca="1" si="80"/>
        <v>3.4503358398753958E-2</v>
      </c>
      <c r="V330" s="60" t="str">
        <f t="shared" ca="1" si="81"/>
        <v/>
      </c>
      <c r="W330" s="60">
        <f t="shared" ca="1" si="82"/>
        <v>3.7066937669941735E-2</v>
      </c>
      <c r="X330" s="60">
        <f t="shared" ca="1" si="83"/>
        <v>2.5111482116032091E-2</v>
      </c>
      <c r="Y330" s="60">
        <f t="shared" ca="1" si="84"/>
        <v>4.1814267418018636E-2</v>
      </c>
      <c r="Z330" s="60">
        <f t="shared" ca="1" si="85"/>
        <v>2.2222172486493053E-2</v>
      </c>
      <c r="AA330" s="60">
        <f t="shared" ca="1" si="86"/>
        <v>5.7939202003158607E-2</v>
      </c>
      <c r="AB330" s="60">
        <f t="shared" ca="1" si="87"/>
        <v>8.3263977567999525E-2</v>
      </c>
      <c r="AC330" s="60">
        <f t="shared" ca="1" si="88"/>
        <v>0.10534628957258119</v>
      </c>
      <c r="AD330" s="60">
        <f t="shared" ca="1" si="89"/>
        <v>0.10010411346467918</v>
      </c>
      <c r="AE330" s="60">
        <f t="shared" ca="1" si="90"/>
        <v>-2.4298055499512028E-3</v>
      </c>
      <c r="AF330" s="60">
        <f t="shared" si="91"/>
        <v>4.3405621559603258E-2</v>
      </c>
      <c r="AG330" s="61">
        <v>2.8000000000000004E-3</v>
      </c>
    </row>
    <row r="331" spans="1:33" ht="16" x14ac:dyDescent="0.2">
      <c r="A331" s="74">
        <v>40969</v>
      </c>
      <c r="B331" s="62">
        <f ca="1">INDEX(OFFSET('Raw data BH'!$G$4,0,(COLUMN('Data BH'!B$4)-COLUMN('Data BH'!$B$4))*7,500,1),MATCH($A331,OFFSET('Raw data BH'!$B$4,0,(COLUMN('Data BH'!B$4)-COLUMN('Data BH'!$B$4))*7,500,1),0))</f>
        <v>18.412663999999999</v>
      </c>
      <c r="C331" s="62">
        <f ca="1">INDEX(OFFSET('Raw data BH'!$G$4,0,(COLUMN('Data BH'!C$4)-COLUMN('Data BH'!$B$4))*7,500,1),MATCH($A331,OFFSET('Raw data BH'!$B$4,0,(COLUMN('Data BH'!C$4)-COLUMN('Data BH'!$B$4))*7,500,1),0))</f>
        <v>8.3738240000000008</v>
      </c>
      <c r="D331" s="62">
        <f ca="1">INDEX(OFFSET('Raw data BH'!$G$4,0,(COLUMN('Data BH'!D$4)-COLUMN('Data BH'!$B$4))*7,500,1),MATCH($A331,OFFSET('Raw data BH'!$B$4,0,(COLUMN('Data BH'!D$4)-COLUMN('Data BH'!$B$4))*7,500,1),0))</f>
        <v>50.375546</v>
      </c>
      <c r="E331" s="62">
        <f ca="1">INDEX(OFFSET('Raw data BH'!$G$4,0,(COLUMN('Data BH'!E$4)-COLUMN('Data BH'!$B$4))*7,500,1),MATCH($A331,OFFSET('Raw data BH'!$B$4,0,(COLUMN('Data BH'!E$4)-COLUMN('Data BH'!$B$4))*7,500,1),0))</f>
        <v>27.468941000000001</v>
      </c>
      <c r="F331" s="62" t="e">
        <f ca="1">INDEX(OFFSET('Raw data BH'!$G$4,0,(COLUMN('Data BH'!F$4)-COLUMN('Data BH'!$B$4))*7,500,1),MATCH($A331,OFFSET('Raw data BH'!$B$4,0,(COLUMN('Data BH'!F$4)-COLUMN('Data BH'!$B$4))*7,500,1),0))</f>
        <v>#N/A</v>
      </c>
      <c r="G331" s="62">
        <f ca="1">INDEX(OFFSET('Raw data BH'!$G$4,0,(COLUMN('Data BH'!G$4)-COLUMN('Data BH'!$B$4))*7,500,1),MATCH($A331,OFFSET('Raw data BH'!$B$4,0,(COLUMN('Data BH'!G$4)-COLUMN('Data BH'!$B$4))*7,500,1),0))</f>
        <v>37.579407000000003</v>
      </c>
      <c r="H331" s="62">
        <f ca="1">INDEX(OFFSET('Raw data BH'!$G$4,0,(COLUMN('Data BH'!H$4)-COLUMN('Data BH'!$B$4))*7,500,1),MATCH($A331,OFFSET('Raw data BH'!$B$4,0,(COLUMN('Data BH'!H$4)-COLUMN('Data BH'!$B$4))*7,500,1),0))</f>
        <v>25.000724999999999</v>
      </c>
      <c r="I331" s="62">
        <f ca="1">INDEX(OFFSET('Raw data BH'!$G$4,0,(COLUMN('Data BH'!I$4)-COLUMN('Data BH'!$B$4))*7,500,1),MATCH($A331,OFFSET('Raw data BH'!$B$4,0,(COLUMN('Data BH'!I$4)-COLUMN('Data BH'!$B$4))*7,500,1),0))</f>
        <v>24.504318000000001</v>
      </c>
      <c r="J331" s="62">
        <f ca="1">INDEX(OFFSET('Raw data BH'!$G$4,0,(COLUMN('Data BH'!J$4)-COLUMN('Data BH'!$B$4))*7,500,1),MATCH($A331,OFFSET('Raw data BH'!$B$4,0,(COLUMN('Data BH'!J$4)-COLUMN('Data BH'!$B$4))*7,500,1),0))</f>
        <v>2.7602679999999999</v>
      </c>
      <c r="K331" s="62">
        <f ca="1">INDEX(OFFSET('Raw data BH'!$G$4,0,(COLUMN('Data BH'!K$4)-COLUMN('Data BH'!$B$4))*7,500,1),MATCH($A331,OFFSET('Raw data BH'!$B$4,0,(COLUMN('Data BH'!K$4)-COLUMN('Data BH'!$B$4))*7,500,1),0))</f>
        <v>45.084999000000003</v>
      </c>
      <c r="L331" s="62">
        <f ca="1">INDEX(OFFSET('Raw data BH'!$G$4,0,(COLUMN('Data BH'!L$4)-COLUMN('Data BH'!$B$4))*7,500,1),MATCH($A331,OFFSET('Raw data BH'!$B$4,0,(COLUMN('Data BH'!L$4)-COLUMN('Data BH'!$B$4))*7,500,1),0))</f>
        <v>19.824725999999998</v>
      </c>
      <c r="M331" s="62">
        <f ca="1">INDEX(OFFSET('Raw data BH'!$G$4,0,(COLUMN('Data BH'!M$4)-COLUMN('Data BH'!$B$4))*7,500,1),MATCH($A331,OFFSET('Raw data BH'!$B$4,0,(COLUMN('Data BH'!M$4)-COLUMN('Data BH'!$B$4))*7,500,1),0))</f>
        <v>19.790085000000001</v>
      </c>
      <c r="N331" s="62">
        <f ca="1">INDEX(OFFSET('Raw data BH'!$G$4,0,(COLUMN('Data BH'!N$4)-COLUMN('Data BH'!$B$4))*7,500,1),MATCH($A331,OFFSET('Raw data BH'!$B$4,0,(COLUMN('Data BH'!N$4)-COLUMN('Data BH'!$B$4))*7,500,1),0))</f>
        <v>63.450001</v>
      </c>
      <c r="O331" s="62">
        <f ca="1">INDEX(OFFSET('Raw data BH'!$G$4,0,(COLUMN('Data BH'!O$4)-COLUMN('Data BH'!$B$4))*7,500,1),MATCH($A331,OFFSET('Raw data BH'!$B$4,0,(COLUMN('Data BH'!O$4)-COLUMN('Data BH'!$B$4))*7,500,1),0))</f>
        <v>38.349997999999999</v>
      </c>
      <c r="P331" s="62">
        <v>117.04921</v>
      </c>
      <c r="R331" s="60">
        <f t="shared" ca="1" si="77"/>
        <v>0.10528319159121846</v>
      </c>
      <c r="S331" s="60">
        <f t="shared" ca="1" si="78"/>
        <v>0.20223326629552774</v>
      </c>
      <c r="T331" s="60">
        <f t="shared" ca="1" si="79"/>
        <v>9.3968592507554849E-2</v>
      </c>
      <c r="U331" s="60">
        <f t="shared" ca="1" si="80"/>
        <v>5.9404287925792776E-2</v>
      </c>
      <c r="V331" s="60" t="str">
        <f t="shared" ca="1" si="81"/>
        <v/>
      </c>
      <c r="W331" s="60">
        <f t="shared" ca="1" si="82"/>
        <v>9.4922381947702528E-2</v>
      </c>
      <c r="X331" s="60">
        <f t="shared" ca="1" si="83"/>
        <v>3.1487524943072387E-3</v>
      </c>
      <c r="Y331" s="60">
        <f t="shared" ca="1" si="84"/>
        <v>7.7550956870333865E-2</v>
      </c>
      <c r="Z331" s="60">
        <f t="shared" ca="1" si="85"/>
        <v>-0.1366459763320087</v>
      </c>
      <c r="AA331" s="60">
        <f t="shared" ca="1" si="86"/>
        <v>4.1825463116096584E-2</v>
      </c>
      <c r="AB331" s="60">
        <f t="shared" ca="1" si="87"/>
        <v>-1.4219747253886639E-2</v>
      </c>
      <c r="AC331" s="60">
        <f t="shared" ca="1" si="88"/>
        <v>9.1361210001700721E-2</v>
      </c>
      <c r="AD331" s="60">
        <f t="shared" ca="1" si="89"/>
        <v>6.3083109919581659E-4</v>
      </c>
      <c r="AE331" s="60">
        <f t="shared" ca="1" si="90"/>
        <v>3.7888957026009251E-2</v>
      </c>
      <c r="AF331" s="60">
        <f t="shared" si="91"/>
        <v>2.7660243800934792E-2</v>
      </c>
      <c r="AG331" s="61">
        <v>3.4000000000000002E-3</v>
      </c>
    </row>
    <row r="332" spans="1:33" ht="16" x14ac:dyDescent="0.2">
      <c r="A332" s="74">
        <v>41000</v>
      </c>
      <c r="B332" s="62">
        <f ca="1">INDEX(OFFSET('Raw data BH'!$G$4,0,(COLUMN('Data BH'!B$4)-COLUMN('Data BH'!$B$4))*7,500,1),MATCH($A332,OFFSET('Raw data BH'!$B$4,0,(COLUMN('Data BH'!B$4)-COLUMN('Data BH'!$B$4))*7,500,1),0))</f>
        <v>17.9345</v>
      </c>
      <c r="C332" s="62">
        <f ca="1">INDEX(OFFSET('Raw data BH'!$G$4,0,(COLUMN('Data BH'!C$4)-COLUMN('Data BH'!$B$4))*7,500,1),MATCH($A332,OFFSET('Raw data BH'!$B$4,0,(COLUMN('Data BH'!C$4)-COLUMN('Data BH'!$B$4))*7,500,1),0))</f>
        <v>7.0963139999999996</v>
      </c>
      <c r="D332" s="62">
        <f ca="1">INDEX(OFFSET('Raw data BH'!$G$4,0,(COLUMN('Data BH'!D$4)-COLUMN('Data BH'!$B$4))*7,500,1),MATCH($A332,OFFSET('Raw data BH'!$B$4,0,(COLUMN('Data BH'!D$4)-COLUMN('Data BH'!$B$4))*7,500,1),0))</f>
        <v>52.421570000000003</v>
      </c>
      <c r="E332" s="62">
        <f ca="1">INDEX(OFFSET('Raw data BH'!$G$4,0,(COLUMN('Data BH'!E$4)-COLUMN('Data BH'!$B$4))*7,500,1),MATCH($A332,OFFSET('Raw data BH'!$B$4,0,(COLUMN('Data BH'!E$4)-COLUMN('Data BH'!$B$4))*7,500,1),0))</f>
        <v>28.533743000000001</v>
      </c>
      <c r="F332" s="62" t="e">
        <f ca="1">INDEX(OFFSET('Raw data BH'!$G$4,0,(COLUMN('Data BH'!F$4)-COLUMN('Data BH'!$B$4))*7,500,1),MATCH($A332,OFFSET('Raw data BH'!$B$4,0,(COLUMN('Data BH'!F$4)-COLUMN('Data BH'!$B$4))*7,500,1),0))</f>
        <v>#N/A</v>
      </c>
      <c r="G332" s="62">
        <f ca="1">INDEX(OFFSET('Raw data BH'!$G$4,0,(COLUMN('Data BH'!G$4)-COLUMN('Data BH'!$B$4))*7,500,1),MATCH($A332,OFFSET('Raw data BH'!$B$4,0,(COLUMN('Data BH'!G$4)-COLUMN('Data BH'!$B$4))*7,500,1),0))</f>
        <v>36.552894999999999</v>
      </c>
      <c r="H332" s="62">
        <f ca="1">INDEX(OFFSET('Raw data BH'!$G$4,0,(COLUMN('Data BH'!H$4)-COLUMN('Data BH'!$B$4))*7,500,1),MATCH($A332,OFFSET('Raw data BH'!$B$4,0,(COLUMN('Data BH'!H$4)-COLUMN('Data BH'!$B$4))*7,500,1),0))</f>
        <v>26.406723</v>
      </c>
      <c r="I332" s="62">
        <f ca="1">INDEX(OFFSET('Raw data BH'!$G$4,0,(COLUMN('Data BH'!I$4)-COLUMN('Data BH'!$B$4))*7,500,1),MATCH($A332,OFFSET('Raw data BH'!$B$4,0,(COLUMN('Data BH'!I$4)-COLUMN('Data BH'!$B$4))*7,500,1),0))</f>
        <v>25.037393999999999</v>
      </c>
      <c r="J332" s="62">
        <f ca="1">INDEX(OFFSET('Raw data BH'!$G$4,0,(COLUMN('Data BH'!J$4)-COLUMN('Data BH'!$B$4))*7,500,1),MATCH($A332,OFFSET('Raw data BH'!$B$4,0,(COLUMN('Data BH'!J$4)-COLUMN('Data BH'!$B$4))*7,500,1),0))</f>
        <v>2.5815459999999999</v>
      </c>
      <c r="K332" s="62">
        <f ca="1">INDEX(OFFSET('Raw data BH'!$G$4,0,(COLUMN('Data BH'!K$4)-COLUMN('Data BH'!$B$4))*7,500,1),MATCH($A332,OFFSET('Raw data BH'!$B$4,0,(COLUMN('Data BH'!K$4)-COLUMN('Data BH'!$B$4))*7,500,1),0))</f>
        <v>44.290000999999997</v>
      </c>
      <c r="L332" s="62">
        <f ca="1">INDEX(OFFSET('Raw data BH'!$G$4,0,(COLUMN('Data BH'!L$4)-COLUMN('Data BH'!$B$4))*7,500,1),MATCH($A332,OFFSET('Raw data BH'!$B$4,0,(COLUMN('Data BH'!L$4)-COLUMN('Data BH'!$B$4))*7,500,1),0))</f>
        <v>17.77656</v>
      </c>
      <c r="M332" s="62">
        <f ca="1">INDEX(OFFSET('Raw data BH'!$G$4,0,(COLUMN('Data BH'!M$4)-COLUMN('Data BH'!$B$4))*7,500,1),MATCH($A332,OFFSET('Raw data BH'!$B$4,0,(COLUMN('Data BH'!M$4)-COLUMN('Data BH'!$B$4))*7,500,1),0))</f>
        <v>19.396415999999999</v>
      </c>
      <c r="N332" s="62">
        <f ca="1">INDEX(OFFSET('Raw data BH'!$G$4,0,(COLUMN('Data BH'!N$4)-COLUMN('Data BH'!$B$4))*7,500,1),MATCH($A332,OFFSET('Raw data BH'!$B$4,0,(COLUMN('Data BH'!N$4)-COLUMN('Data BH'!$B$4))*7,500,1),0))</f>
        <v>60.470001000000003</v>
      </c>
      <c r="O332" s="62">
        <f ca="1">INDEX(OFFSET('Raw data BH'!$G$4,0,(COLUMN('Data BH'!O$4)-COLUMN('Data BH'!$B$4))*7,500,1),MATCH($A332,OFFSET('Raw data BH'!$B$4,0,(COLUMN('Data BH'!O$4)-COLUMN('Data BH'!$B$4))*7,500,1),0))</f>
        <v>41.110000999999997</v>
      </c>
      <c r="P332" s="62">
        <v>116.777359</v>
      </c>
      <c r="R332" s="60">
        <f t="shared" ca="1" si="77"/>
        <v>-2.5969300259864547E-2</v>
      </c>
      <c r="S332" s="60">
        <f t="shared" ca="1" si="78"/>
        <v>-0.15255992960922049</v>
      </c>
      <c r="T332" s="60">
        <f t="shared" ca="1" si="79"/>
        <v>4.0615420823428838E-2</v>
      </c>
      <c r="U332" s="60">
        <f t="shared" ca="1" si="80"/>
        <v>3.8763853328018794E-2</v>
      </c>
      <c r="V332" s="60" t="str">
        <f t="shared" ca="1" si="81"/>
        <v/>
      </c>
      <c r="W332" s="60">
        <f t="shared" ca="1" si="82"/>
        <v>-2.7315811556047231E-2</v>
      </c>
      <c r="X332" s="60">
        <f t="shared" ca="1" si="83"/>
        <v>5.6238289089616478E-2</v>
      </c>
      <c r="Y332" s="60">
        <f t="shared" ca="1" si="84"/>
        <v>2.1754369984914312E-2</v>
      </c>
      <c r="Z332" s="60">
        <f t="shared" ca="1" si="85"/>
        <v>-6.474806069555572E-2</v>
      </c>
      <c r="AA332" s="60">
        <f t="shared" ca="1" si="86"/>
        <v>-1.7633315240841108E-2</v>
      </c>
      <c r="AB332" s="60">
        <f t="shared" ca="1" si="87"/>
        <v>-0.10331371036351267</v>
      </c>
      <c r="AC332" s="60">
        <f t="shared" ca="1" si="88"/>
        <v>-1.9892233914104107E-2</v>
      </c>
      <c r="AD332" s="60">
        <f t="shared" ca="1" si="89"/>
        <v>-4.6966114311014717E-2</v>
      </c>
      <c r="AE332" s="60">
        <f t="shared" ca="1" si="90"/>
        <v>7.1968791236964202E-2</v>
      </c>
      <c r="AF332" s="60">
        <f t="shared" si="91"/>
        <v>-2.3225359658557432E-3</v>
      </c>
      <c r="AG332" s="61">
        <v>2.8999999999999998E-3</v>
      </c>
    </row>
    <row r="333" spans="1:33" ht="16" x14ac:dyDescent="0.2">
      <c r="A333" s="74">
        <v>41030</v>
      </c>
      <c r="B333" s="62">
        <f ca="1">INDEX(OFFSET('Raw data BH'!$G$4,0,(COLUMN('Data BH'!B$4)-COLUMN('Data BH'!$B$4))*7,500,1),MATCH($A333,OFFSET('Raw data BH'!$B$4,0,(COLUMN('Data BH'!B$4)-COLUMN('Data BH'!$B$4))*7,500,1),0))</f>
        <v>17.742560999999998</v>
      </c>
      <c r="C333" s="62">
        <f ca="1">INDEX(OFFSET('Raw data BH'!$G$4,0,(COLUMN('Data BH'!C$4)-COLUMN('Data BH'!$B$4))*7,500,1),MATCH($A333,OFFSET('Raw data BH'!$B$4,0,(COLUMN('Data BH'!C$4)-COLUMN('Data BH'!$B$4))*7,500,1),0))</f>
        <v>6.4313089999999997</v>
      </c>
      <c r="D333" s="62">
        <f ca="1">INDEX(OFFSET('Raw data BH'!$G$4,0,(COLUMN('Data BH'!D$4)-COLUMN('Data BH'!$B$4))*7,500,1),MATCH($A333,OFFSET('Raw data BH'!$B$4,0,(COLUMN('Data BH'!D$4)-COLUMN('Data BH'!$B$4))*7,500,1),0))</f>
        <v>48.776310000000002</v>
      </c>
      <c r="E333" s="62">
        <f ca="1">INDEX(OFFSET('Raw data BH'!$G$4,0,(COLUMN('Data BH'!E$4)-COLUMN('Data BH'!$B$4))*7,500,1),MATCH($A333,OFFSET('Raw data BH'!$B$4,0,(COLUMN('Data BH'!E$4)-COLUMN('Data BH'!$B$4))*7,500,1),0))</f>
        <v>27.939291000000001</v>
      </c>
      <c r="F333" s="62" t="e">
        <f ca="1">INDEX(OFFSET('Raw data BH'!$G$4,0,(COLUMN('Data BH'!F$4)-COLUMN('Data BH'!$B$4))*7,500,1),MATCH($A333,OFFSET('Raw data BH'!$B$4,0,(COLUMN('Data BH'!F$4)-COLUMN('Data BH'!$B$4))*7,500,1),0))</f>
        <v>#N/A</v>
      </c>
      <c r="G333" s="62">
        <f ca="1">INDEX(OFFSET('Raw data BH'!$G$4,0,(COLUMN('Data BH'!G$4)-COLUMN('Data BH'!$B$4))*7,500,1),MATCH($A333,OFFSET('Raw data BH'!$B$4,0,(COLUMN('Data BH'!G$4)-COLUMN('Data BH'!$B$4))*7,500,1),0))</f>
        <v>32.661064000000003</v>
      </c>
      <c r="H333" s="62">
        <f ca="1">INDEX(OFFSET('Raw data BH'!$G$4,0,(COLUMN('Data BH'!H$4)-COLUMN('Data BH'!$B$4))*7,500,1),MATCH($A333,OFFSET('Raw data BH'!$B$4,0,(COLUMN('Data BH'!H$4)-COLUMN('Data BH'!$B$4))*7,500,1),0))</f>
        <v>27.590047999999999</v>
      </c>
      <c r="I333" s="62">
        <f ca="1">INDEX(OFFSET('Raw data BH'!$G$4,0,(COLUMN('Data BH'!I$4)-COLUMN('Data BH'!$B$4))*7,500,1),MATCH($A333,OFFSET('Raw data BH'!$B$4,0,(COLUMN('Data BH'!I$4)-COLUMN('Data BH'!$B$4))*7,500,1),0))</f>
        <v>24.212418</v>
      </c>
      <c r="J333" s="62">
        <f ca="1">INDEX(OFFSET('Raw data BH'!$G$4,0,(COLUMN('Data BH'!J$4)-COLUMN('Data BH'!$B$4))*7,500,1),MATCH($A333,OFFSET('Raw data BH'!$B$4,0,(COLUMN('Data BH'!J$4)-COLUMN('Data BH'!$B$4))*7,500,1),0))</f>
        <v>1.9858039999999999</v>
      </c>
      <c r="K333" s="62">
        <f ca="1">INDEX(OFFSET('Raw data BH'!$G$4,0,(COLUMN('Data BH'!K$4)-COLUMN('Data BH'!$B$4))*7,500,1),MATCH($A333,OFFSET('Raw data BH'!$B$4,0,(COLUMN('Data BH'!K$4)-COLUMN('Data BH'!$B$4))*7,500,1),0))</f>
        <v>40.625</v>
      </c>
      <c r="L333" s="62">
        <f ca="1">INDEX(OFFSET('Raw data BH'!$G$4,0,(COLUMN('Data BH'!L$4)-COLUMN('Data BH'!$B$4))*7,500,1),MATCH($A333,OFFSET('Raw data BH'!$B$4,0,(COLUMN('Data BH'!L$4)-COLUMN('Data BH'!$B$4))*7,500,1),0))</f>
        <v>17.158238999999998</v>
      </c>
      <c r="M333" s="62">
        <f ca="1">INDEX(OFFSET('Raw data BH'!$G$4,0,(COLUMN('Data BH'!M$4)-COLUMN('Data BH'!$B$4))*7,500,1),MATCH($A333,OFFSET('Raw data BH'!$B$4,0,(COLUMN('Data BH'!M$4)-COLUMN('Data BH'!$B$4))*7,500,1),0))</f>
        <v>16.790431999999999</v>
      </c>
      <c r="N333" s="62">
        <f ca="1">INDEX(OFFSET('Raw data BH'!$G$4,0,(COLUMN('Data BH'!N$4)-COLUMN('Data BH'!$B$4))*7,500,1),MATCH($A333,OFFSET('Raw data BH'!$B$4,0,(COLUMN('Data BH'!N$4)-COLUMN('Data BH'!$B$4))*7,500,1),0))</f>
        <v>62.700001</v>
      </c>
      <c r="O333" s="62">
        <f ca="1">INDEX(OFFSET('Raw data BH'!$G$4,0,(COLUMN('Data BH'!O$4)-COLUMN('Data BH'!$B$4))*7,500,1),MATCH($A333,OFFSET('Raw data BH'!$B$4,0,(COLUMN('Data BH'!O$4)-COLUMN('Data BH'!$B$4))*7,500,1),0))</f>
        <v>38.229999999999997</v>
      </c>
      <c r="P333" s="62">
        <v>109.764214</v>
      </c>
      <c r="R333" s="60">
        <f t="shared" ca="1" si="77"/>
        <v>-1.0702221974406956E-2</v>
      </c>
      <c r="S333" s="60">
        <f t="shared" ca="1" si="78"/>
        <v>-9.3711326753579405E-2</v>
      </c>
      <c r="T333" s="60">
        <f t="shared" ca="1" si="79"/>
        <v>-6.9537406071584651E-2</v>
      </c>
      <c r="U333" s="60">
        <f t="shared" ca="1" si="80"/>
        <v>-2.0833299017237294E-2</v>
      </c>
      <c r="V333" s="60" t="str">
        <f t="shared" ca="1" si="81"/>
        <v/>
      </c>
      <c r="W333" s="60">
        <f t="shared" ca="1" si="82"/>
        <v>-0.10647121110379898</v>
      </c>
      <c r="X333" s="60">
        <f t="shared" ca="1" si="83"/>
        <v>4.4811505009538566E-2</v>
      </c>
      <c r="Y333" s="60">
        <f t="shared" ca="1" si="84"/>
        <v>-3.294975507434994E-2</v>
      </c>
      <c r="Z333" s="60">
        <f t="shared" ca="1" si="85"/>
        <v>-0.23076946914755736</v>
      </c>
      <c r="AA333" s="60">
        <f t="shared" ca="1" si="86"/>
        <v>-8.2750077156241164E-2</v>
      </c>
      <c r="AB333" s="60">
        <f t="shared" ca="1" si="87"/>
        <v>-3.4782938881313452E-2</v>
      </c>
      <c r="AC333" s="60">
        <f t="shared" ca="1" si="88"/>
        <v>-0.13435389300786282</v>
      </c>
      <c r="AD333" s="60">
        <f t="shared" ca="1" si="89"/>
        <v>3.6877790030134028E-2</v>
      </c>
      <c r="AE333" s="60">
        <f t="shared" ca="1" si="90"/>
        <v>-7.0055970078910956E-2</v>
      </c>
      <c r="AF333" s="60">
        <f t="shared" si="91"/>
        <v>-6.0055691103615416E-2</v>
      </c>
      <c r="AG333" s="61">
        <v>2.8999999999999998E-3</v>
      </c>
    </row>
    <row r="334" spans="1:33" ht="16" x14ac:dyDescent="0.2">
      <c r="A334" s="74">
        <v>41061</v>
      </c>
      <c r="B334" s="62">
        <f ca="1">INDEX(OFFSET('Raw data BH'!$G$4,0,(COLUMN('Data BH'!B$4)-COLUMN('Data BH'!$B$4))*7,500,1),MATCH($A334,OFFSET('Raw data BH'!$B$4,0,(COLUMN('Data BH'!B$4)-COLUMN('Data BH'!$B$4))*7,500,1),0))</f>
        <v>17.935117999999999</v>
      </c>
      <c r="C334" s="62">
        <f ca="1">INDEX(OFFSET('Raw data BH'!$G$4,0,(COLUMN('Data BH'!C$4)-COLUMN('Data BH'!$B$4))*7,500,1),MATCH($A334,OFFSET('Raw data BH'!$B$4,0,(COLUMN('Data BH'!C$4)-COLUMN('Data BH'!$B$4))*7,500,1),0))</f>
        <v>7.1671990000000001</v>
      </c>
      <c r="D334" s="62">
        <f ca="1">INDEX(OFFSET('Raw data BH'!$G$4,0,(COLUMN('Data BH'!D$4)-COLUMN('Data BH'!$B$4))*7,500,1),MATCH($A334,OFFSET('Raw data BH'!$B$4,0,(COLUMN('Data BH'!D$4)-COLUMN('Data BH'!$B$4))*7,500,1),0))</f>
        <v>50.855606000000002</v>
      </c>
      <c r="E334" s="62">
        <f ca="1">INDEX(OFFSET('Raw data BH'!$G$4,0,(COLUMN('Data BH'!E$4)-COLUMN('Data BH'!$B$4))*7,500,1),MATCH($A334,OFFSET('Raw data BH'!$B$4,0,(COLUMN('Data BH'!E$4)-COLUMN('Data BH'!$B$4))*7,500,1),0))</f>
        <v>29.232883000000001</v>
      </c>
      <c r="F334" s="62" t="e">
        <f ca="1">INDEX(OFFSET('Raw data BH'!$G$4,0,(COLUMN('Data BH'!F$4)-COLUMN('Data BH'!$B$4))*7,500,1),MATCH($A334,OFFSET('Raw data BH'!$B$4,0,(COLUMN('Data BH'!F$4)-COLUMN('Data BH'!$B$4))*7,500,1),0))</f>
        <v>#N/A</v>
      </c>
      <c r="G334" s="62">
        <f ca="1">INDEX(OFFSET('Raw data BH'!$G$4,0,(COLUMN('Data BH'!G$4)-COLUMN('Data BH'!$B$4))*7,500,1),MATCH($A334,OFFSET('Raw data BH'!$B$4,0,(COLUMN('Data BH'!G$4)-COLUMN('Data BH'!$B$4))*7,500,1),0))</f>
        <v>32.766094000000002</v>
      </c>
      <c r="H334" s="62">
        <f ca="1">INDEX(OFFSET('Raw data BH'!$G$4,0,(COLUMN('Data BH'!H$4)-COLUMN('Data BH'!$B$4))*7,500,1),MATCH($A334,OFFSET('Raw data BH'!$B$4,0,(COLUMN('Data BH'!H$4)-COLUMN('Data BH'!$B$4))*7,500,1),0))</f>
        <v>29.445284000000001</v>
      </c>
      <c r="I334" s="62">
        <f ca="1">INDEX(OFFSET('Raw data BH'!$G$4,0,(COLUMN('Data BH'!I$4)-COLUMN('Data BH'!$B$4))*7,500,1),MATCH($A334,OFFSET('Raw data BH'!$B$4,0,(COLUMN('Data BH'!I$4)-COLUMN('Data BH'!$B$4))*7,500,1),0))</f>
        <v>25.029613000000001</v>
      </c>
      <c r="J334" s="62">
        <f ca="1">INDEX(OFFSET('Raw data BH'!$G$4,0,(COLUMN('Data BH'!J$4)-COLUMN('Data BH'!$B$4))*7,500,1),MATCH($A334,OFFSET('Raw data BH'!$B$4,0,(COLUMN('Data BH'!J$4)-COLUMN('Data BH'!$B$4))*7,500,1),0))</f>
        <v>1.916301</v>
      </c>
      <c r="K334" s="62">
        <f ca="1">INDEX(OFFSET('Raw data BH'!$G$4,0,(COLUMN('Data BH'!K$4)-COLUMN('Data BH'!$B$4))*7,500,1),MATCH($A334,OFFSET('Raw data BH'!$B$4,0,(COLUMN('Data BH'!K$4)-COLUMN('Data BH'!$B$4))*7,500,1),0))</f>
        <v>49.104999999999997</v>
      </c>
      <c r="L334" s="62">
        <f ca="1">INDEX(OFFSET('Raw data BH'!$G$4,0,(COLUMN('Data BH'!L$4)-COLUMN('Data BH'!$B$4))*7,500,1),MATCH($A334,OFFSET('Raw data BH'!$B$4,0,(COLUMN('Data BH'!L$4)-COLUMN('Data BH'!$B$4))*7,500,1),0))</f>
        <v>15.241467</v>
      </c>
      <c r="M334" s="62">
        <f ca="1">INDEX(OFFSET('Raw data BH'!$G$4,0,(COLUMN('Data BH'!M$4)-COLUMN('Data BH'!$B$4))*7,500,1),MATCH($A334,OFFSET('Raw data BH'!$B$4,0,(COLUMN('Data BH'!M$4)-COLUMN('Data BH'!$B$4))*7,500,1),0))</f>
        <v>18.101673000000002</v>
      </c>
      <c r="N334" s="62">
        <f ca="1">INDEX(OFFSET('Raw data BH'!$G$4,0,(COLUMN('Data BH'!N$4)-COLUMN('Data BH'!$B$4))*7,500,1),MATCH($A334,OFFSET('Raw data BH'!$B$4,0,(COLUMN('Data BH'!N$4)-COLUMN('Data BH'!$B$4))*7,500,1),0))</f>
        <v>70.870002999999997</v>
      </c>
      <c r="O334" s="62">
        <f ca="1">INDEX(OFFSET('Raw data BH'!$G$4,0,(COLUMN('Data BH'!O$4)-COLUMN('Data BH'!$B$4))*7,500,1),MATCH($A334,OFFSET('Raw data BH'!$B$4,0,(COLUMN('Data BH'!O$4)-COLUMN('Data BH'!$B$4))*7,500,1),0))</f>
        <v>43.57</v>
      </c>
      <c r="P334" s="62">
        <v>113.629791</v>
      </c>
      <c r="R334" s="60">
        <f t="shared" ca="1" si="77"/>
        <v>1.0852830095948507E-2</v>
      </c>
      <c r="S334" s="60">
        <f t="shared" ca="1" si="78"/>
        <v>0.11442305135704101</v>
      </c>
      <c r="T334" s="60">
        <f t="shared" ca="1" si="79"/>
        <v>4.2629218979459482E-2</v>
      </c>
      <c r="U334" s="60">
        <f t="shared" ca="1" si="80"/>
        <v>4.6300101172932484E-2</v>
      </c>
      <c r="V334" s="60" t="str">
        <f t="shared" ca="1" si="81"/>
        <v/>
      </c>
      <c r="W334" s="60">
        <f t="shared" ca="1" si="82"/>
        <v>3.2157556165346435E-3</v>
      </c>
      <c r="X334" s="60">
        <f t="shared" ca="1" si="83"/>
        <v>6.7242942092742952E-2</v>
      </c>
      <c r="Y334" s="60">
        <f t="shared" ca="1" si="84"/>
        <v>3.375106938926975E-2</v>
      </c>
      <c r="Z334" s="60">
        <f t="shared" ca="1" si="85"/>
        <v>-3.4999929499587967E-2</v>
      </c>
      <c r="AA334" s="60">
        <f t="shared" ca="1" si="86"/>
        <v>0.20873846153846154</v>
      </c>
      <c r="AB334" s="60">
        <f t="shared" ca="1" si="87"/>
        <v>-0.11171146409605315</v>
      </c>
      <c r="AC334" s="60">
        <f t="shared" ca="1" si="88"/>
        <v>7.809453622158169E-2</v>
      </c>
      <c r="AD334" s="60">
        <f t="shared" ca="1" si="89"/>
        <v>0.13030306012275816</v>
      </c>
      <c r="AE334" s="60">
        <f t="shared" ca="1" si="90"/>
        <v>0.1396808788909234</v>
      </c>
      <c r="AF334" s="60">
        <f t="shared" si="91"/>
        <v>3.5217097259039321E-2</v>
      </c>
      <c r="AG334" s="61">
        <v>2.8999999999999998E-3</v>
      </c>
    </row>
    <row r="335" spans="1:33" ht="16" x14ac:dyDescent="0.2">
      <c r="A335" s="74">
        <v>41091</v>
      </c>
      <c r="B335" s="62">
        <f ca="1">INDEX(OFFSET('Raw data BH'!$G$4,0,(COLUMN('Data BH'!B$4)-COLUMN('Data BH'!$B$4))*7,500,1),MATCH($A335,OFFSET('Raw data BH'!$B$4,0,(COLUMN('Data BH'!B$4)-COLUMN('Data BH'!$B$4))*7,500,1),0))</f>
        <v>18.756937000000001</v>
      </c>
      <c r="C335" s="62">
        <f ca="1">INDEX(OFFSET('Raw data BH'!$G$4,0,(COLUMN('Data BH'!C$4)-COLUMN('Data BH'!$B$4))*7,500,1),MATCH($A335,OFFSET('Raw data BH'!$B$4,0,(COLUMN('Data BH'!C$4)-COLUMN('Data BH'!$B$4))*7,500,1),0))</f>
        <v>6.4312009999999997</v>
      </c>
      <c r="D335" s="62">
        <f ca="1">INDEX(OFFSET('Raw data BH'!$G$4,0,(COLUMN('Data BH'!D$4)-COLUMN('Data BH'!$B$4))*7,500,1),MATCH($A335,OFFSET('Raw data BH'!$B$4,0,(COLUMN('Data BH'!D$4)-COLUMN('Data BH'!$B$4))*7,500,1),0))</f>
        <v>50.418781000000003</v>
      </c>
      <c r="E335" s="62">
        <f ca="1">INDEX(OFFSET('Raw data BH'!$G$4,0,(COLUMN('Data BH'!E$4)-COLUMN('Data BH'!$B$4))*7,500,1),MATCH($A335,OFFSET('Raw data BH'!$B$4,0,(COLUMN('Data BH'!E$4)-COLUMN('Data BH'!$B$4))*7,500,1),0))</f>
        <v>30.414959</v>
      </c>
      <c r="F335" s="62" t="e">
        <f ca="1">INDEX(OFFSET('Raw data BH'!$G$4,0,(COLUMN('Data BH'!F$4)-COLUMN('Data BH'!$B$4))*7,500,1),MATCH($A335,OFFSET('Raw data BH'!$B$4,0,(COLUMN('Data BH'!F$4)-COLUMN('Data BH'!$B$4))*7,500,1),0))</f>
        <v>#N/A</v>
      </c>
      <c r="G335" s="62">
        <f ca="1">INDEX(OFFSET('Raw data BH'!$G$4,0,(COLUMN('Data BH'!G$4)-COLUMN('Data BH'!$B$4))*7,500,1),MATCH($A335,OFFSET('Raw data BH'!$B$4,0,(COLUMN('Data BH'!G$4)-COLUMN('Data BH'!$B$4))*7,500,1),0))</f>
        <v>36.334052999999997</v>
      </c>
      <c r="H335" s="62">
        <f ca="1">INDEX(OFFSET('Raw data BH'!$G$4,0,(COLUMN('Data BH'!H$4)-COLUMN('Data BH'!$B$4))*7,500,1),MATCH($A335,OFFSET('Raw data BH'!$B$4,0,(COLUMN('Data BH'!H$4)-COLUMN('Data BH'!$B$4))*7,500,1),0))</f>
        <v>29.909096000000002</v>
      </c>
      <c r="I335" s="62">
        <f ca="1">INDEX(OFFSET('Raw data BH'!$G$4,0,(COLUMN('Data BH'!I$4)-COLUMN('Data BH'!$B$4))*7,500,1),MATCH($A335,OFFSET('Raw data BH'!$B$4,0,(COLUMN('Data BH'!I$4)-COLUMN('Data BH'!$B$4))*7,500,1),0))</f>
        <v>26.235911999999999</v>
      </c>
      <c r="J335" s="62">
        <f ca="1">INDEX(OFFSET('Raw data BH'!$G$4,0,(COLUMN('Data BH'!J$4)-COLUMN('Data BH'!$B$4))*7,500,1),MATCH($A335,OFFSET('Raw data BH'!$B$4,0,(COLUMN('Data BH'!J$4)-COLUMN('Data BH'!$B$4))*7,500,1),0))</f>
        <v>1.687934</v>
      </c>
      <c r="K335" s="62">
        <f ca="1">INDEX(OFFSET('Raw data BH'!$G$4,0,(COLUMN('Data BH'!K$4)-COLUMN('Data BH'!$B$4))*7,500,1),MATCH($A335,OFFSET('Raw data BH'!$B$4,0,(COLUMN('Data BH'!K$4)-COLUMN('Data BH'!$B$4))*7,500,1),0))</f>
        <v>49.209999000000003</v>
      </c>
      <c r="L335" s="62">
        <f ca="1">INDEX(OFFSET('Raw data BH'!$G$4,0,(COLUMN('Data BH'!L$4)-COLUMN('Data BH'!$B$4))*7,500,1),MATCH($A335,OFFSET('Raw data BH'!$B$4,0,(COLUMN('Data BH'!L$4)-COLUMN('Data BH'!$B$4))*7,500,1),0))</f>
        <v>15.233736</v>
      </c>
      <c r="M335" s="62">
        <f ca="1">INDEX(OFFSET('Raw data BH'!$G$4,0,(COLUMN('Data BH'!M$4)-COLUMN('Data BH'!$B$4))*7,500,1),MATCH($A335,OFFSET('Raw data BH'!$B$4,0,(COLUMN('Data BH'!M$4)-COLUMN('Data BH'!$B$4))*7,500,1),0))</f>
        <v>17.549135</v>
      </c>
      <c r="N335" s="62">
        <f ca="1">INDEX(OFFSET('Raw data BH'!$G$4,0,(COLUMN('Data BH'!N$4)-COLUMN('Data BH'!$B$4))*7,500,1),MATCH($A335,OFFSET('Raw data BH'!$B$4,0,(COLUMN('Data BH'!N$4)-COLUMN('Data BH'!$B$4))*7,500,1),0))</f>
        <v>76.919998000000007</v>
      </c>
      <c r="O335" s="62">
        <f ca="1">INDEX(OFFSET('Raw data BH'!$G$4,0,(COLUMN('Data BH'!O$4)-COLUMN('Data BH'!$B$4))*7,500,1),MATCH($A335,OFFSET('Raw data BH'!$B$4,0,(COLUMN('Data BH'!O$4)-COLUMN('Data BH'!$B$4))*7,500,1),0))</f>
        <v>44.419998</v>
      </c>
      <c r="P335" s="62">
        <v>115.56967899999999</v>
      </c>
      <c r="R335" s="60">
        <f t="shared" ca="1" si="77"/>
        <v>4.5821778256491141E-2</v>
      </c>
      <c r="S335" s="60">
        <f t="shared" ca="1" si="78"/>
        <v>-0.10268976764842175</v>
      </c>
      <c r="T335" s="60">
        <f t="shared" ca="1" si="79"/>
        <v>-8.5895151854055163E-3</v>
      </c>
      <c r="U335" s="60">
        <f t="shared" ca="1" si="80"/>
        <v>4.0436518012951339E-2</v>
      </c>
      <c r="V335" s="60" t="str">
        <f t="shared" ca="1" si="81"/>
        <v/>
      </c>
      <c r="W335" s="60">
        <f t="shared" ca="1" si="82"/>
        <v>0.10889180138468735</v>
      </c>
      <c r="X335" s="60">
        <f t="shared" ca="1" si="83"/>
        <v>1.5751656530125446E-2</v>
      </c>
      <c r="Y335" s="60">
        <f t="shared" ca="1" si="84"/>
        <v>4.8194872209969652E-2</v>
      </c>
      <c r="Z335" s="60">
        <f t="shared" ca="1" si="85"/>
        <v>-0.11917073570383774</v>
      </c>
      <c r="AA335" s="60">
        <f t="shared" ca="1" si="86"/>
        <v>2.1382547602077917E-3</v>
      </c>
      <c r="AB335" s="60">
        <f t="shared" ca="1" si="87"/>
        <v>-5.0723463824053905E-4</v>
      </c>
      <c r="AC335" s="60">
        <f t="shared" ca="1" si="88"/>
        <v>-3.0524139951042195E-2</v>
      </c>
      <c r="AD335" s="60">
        <f t="shared" ca="1" si="89"/>
        <v>8.5367500266650298E-2</v>
      </c>
      <c r="AE335" s="60">
        <f t="shared" ca="1" si="90"/>
        <v>1.9508790452146041E-2</v>
      </c>
      <c r="AF335" s="60">
        <f t="shared" si="91"/>
        <v>1.7072001830928274E-2</v>
      </c>
      <c r="AG335" s="61">
        <v>2.5000000000000001E-3</v>
      </c>
    </row>
    <row r="336" spans="1:33" ht="16" x14ac:dyDescent="0.2">
      <c r="A336" s="74">
        <v>41122</v>
      </c>
      <c r="B336" s="62">
        <f ca="1">INDEX(OFFSET('Raw data BH'!$G$4,0,(COLUMN('Data BH'!B$4)-COLUMN('Data BH'!$B$4))*7,500,1),MATCH($A336,OFFSET('Raw data BH'!$B$4,0,(COLUMN('Data BH'!B$4)-COLUMN('Data BH'!$B$4))*7,500,1),0))</f>
        <v>20.430059</v>
      </c>
      <c r="C336" s="62">
        <f ca="1">INDEX(OFFSET('Raw data BH'!$G$4,0,(COLUMN('Data BH'!C$4)-COLUMN('Data BH'!$B$4))*7,500,1),MATCH($A336,OFFSET('Raw data BH'!$B$4,0,(COLUMN('Data BH'!C$4)-COLUMN('Data BH'!$B$4))*7,500,1),0))</f>
        <v>7.0007219999999997</v>
      </c>
      <c r="D336" s="62">
        <f ca="1">INDEX(OFFSET('Raw data BH'!$G$4,0,(COLUMN('Data BH'!D$4)-COLUMN('Data BH'!$B$4))*7,500,1),MATCH($A336,OFFSET('Raw data BH'!$B$4,0,(COLUMN('Data BH'!D$4)-COLUMN('Data BH'!$B$4))*7,500,1),0))</f>
        <v>51.107334000000002</v>
      </c>
      <c r="E336" s="62">
        <f ca="1">INDEX(OFFSET('Raw data BH'!$G$4,0,(COLUMN('Data BH'!E$4)-COLUMN('Data BH'!$B$4))*7,500,1),MATCH($A336,OFFSET('Raw data BH'!$B$4,0,(COLUMN('Data BH'!E$4)-COLUMN('Data BH'!$B$4))*7,500,1),0))</f>
        <v>28.156424000000001</v>
      </c>
      <c r="F336" s="62" t="e">
        <f ca="1">INDEX(OFFSET('Raw data BH'!$G$4,0,(COLUMN('Data BH'!F$4)-COLUMN('Data BH'!$B$4))*7,500,1),MATCH($A336,OFFSET('Raw data BH'!$B$4,0,(COLUMN('Data BH'!F$4)-COLUMN('Data BH'!$B$4))*7,500,1),0))</f>
        <v>#N/A</v>
      </c>
      <c r="G336" s="62">
        <f ca="1">INDEX(OFFSET('Raw data BH'!$G$4,0,(COLUMN('Data BH'!G$4)-COLUMN('Data BH'!$B$4))*7,500,1),MATCH($A336,OFFSET('Raw data BH'!$B$4,0,(COLUMN('Data BH'!G$4)-COLUMN('Data BH'!$B$4))*7,500,1),0))</f>
        <v>35.500343000000001</v>
      </c>
      <c r="H336" s="62">
        <f ca="1">INDEX(OFFSET('Raw data BH'!$G$4,0,(COLUMN('Data BH'!H$4)-COLUMN('Data BH'!$B$4))*7,500,1),MATCH($A336,OFFSET('Raw data BH'!$B$4,0,(COLUMN('Data BH'!H$4)-COLUMN('Data BH'!$B$4))*7,500,1),0))</f>
        <v>28.771882999999999</v>
      </c>
      <c r="I336" s="62">
        <f ca="1">INDEX(OFFSET('Raw data BH'!$G$4,0,(COLUMN('Data BH'!I$4)-COLUMN('Data BH'!$B$4))*7,500,1),MATCH($A336,OFFSET('Raw data BH'!$B$4,0,(COLUMN('Data BH'!I$4)-COLUMN('Data BH'!$B$4))*7,500,1),0))</f>
        <v>26.165424000000002</v>
      </c>
      <c r="J336" s="62">
        <f ca="1">INDEX(OFFSET('Raw data BH'!$G$4,0,(COLUMN('Data BH'!J$4)-COLUMN('Data BH'!$B$4))*7,500,1),MATCH($A336,OFFSET('Raw data BH'!$B$4,0,(COLUMN('Data BH'!J$4)-COLUMN('Data BH'!$B$4))*7,500,1),0))</f>
        <v>1.687934</v>
      </c>
      <c r="K336" s="62">
        <f ca="1">INDEX(OFFSET('Raw data BH'!$G$4,0,(COLUMN('Data BH'!K$4)-COLUMN('Data BH'!$B$4))*7,500,1),MATCH($A336,OFFSET('Raw data BH'!$B$4,0,(COLUMN('Data BH'!K$4)-COLUMN('Data BH'!$B$4))*7,500,1),0))</f>
        <v>48.634998000000003</v>
      </c>
      <c r="L336" s="62">
        <f ca="1">INDEX(OFFSET('Raw data BH'!$G$4,0,(COLUMN('Data BH'!L$4)-COLUMN('Data BH'!$B$4))*7,500,1),MATCH($A336,OFFSET('Raw data BH'!$B$4,0,(COLUMN('Data BH'!L$4)-COLUMN('Data BH'!$B$4))*7,500,1),0))</f>
        <v>16.501282</v>
      </c>
      <c r="M336" s="62">
        <f ca="1">INDEX(OFFSET('Raw data BH'!$G$4,0,(COLUMN('Data BH'!M$4)-COLUMN('Data BH'!$B$4))*7,500,1),MATCH($A336,OFFSET('Raw data BH'!$B$4,0,(COLUMN('Data BH'!M$4)-COLUMN('Data BH'!$B$4))*7,500,1),0))</f>
        <v>18.706289000000002</v>
      </c>
      <c r="N336" s="62">
        <f ca="1">INDEX(OFFSET('Raw data BH'!$G$4,0,(COLUMN('Data BH'!N$4)-COLUMN('Data BH'!$B$4))*7,500,1),MATCH($A336,OFFSET('Raw data BH'!$B$4,0,(COLUMN('Data BH'!N$4)-COLUMN('Data BH'!$B$4))*7,500,1),0))</f>
        <v>77.800003000000004</v>
      </c>
      <c r="O336" s="62">
        <f ca="1">INDEX(OFFSET('Raw data BH'!$G$4,0,(COLUMN('Data BH'!O$4)-COLUMN('Data BH'!$B$4))*7,500,1),MATCH($A336,OFFSET('Raw data BH'!$B$4,0,(COLUMN('Data BH'!O$4)-COLUMN('Data BH'!$B$4))*7,500,1),0))</f>
        <v>47.68</v>
      </c>
      <c r="P336" s="62">
        <v>118.464989</v>
      </c>
      <c r="R336" s="60">
        <f t="shared" ca="1" si="77"/>
        <v>8.9200171648494697E-2</v>
      </c>
      <c r="S336" s="60">
        <f t="shared" ca="1" si="78"/>
        <v>8.8555932243448821E-2</v>
      </c>
      <c r="T336" s="60">
        <f t="shared" ca="1" si="79"/>
        <v>1.3656676864123307E-2</v>
      </c>
      <c r="U336" s="60">
        <f t="shared" ca="1" si="80"/>
        <v>-7.4257374471555226E-2</v>
      </c>
      <c r="V336" s="60" t="str">
        <f t="shared" ca="1" si="81"/>
        <v/>
      </c>
      <c r="W336" s="60">
        <f t="shared" ca="1" si="82"/>
        <v>-2.2945692295874509E-2</v>
      </c>
      <c r="X336" s="60">
        <f t="shared" ca="1" si="83"/>
        <v>-3.8022312677053249E-2</v>
      </c>
      <c r="Y336" s="60">
        <f t="shared" ca="1" si="84"/>
        <v>-2.6866990558589432E-3</v>
      </c>
      <c r="Z336" s="60">
        <f t="shared" ca="1" si="85"/>
        <v>0</v>
      </c>
      <c r="AA336" s="60">
        <f t="shared" ca="1" si="86"/>
        <v>-1.1684637506292117E-2</v>
      </c>
      <c r="AB336" s="60">
        <f t="shared" ca="1" si="87"/>
        <v>8.3206509552220087E-2</v>
      </c>
      <c r="AC336" s="60">
        <f t="shared" ca="1" si="88"/>
        <v>6.5937950787887889E-2</v>
      </c>
      <c r="AD336" s="60">
        <f t="shared" ca="1" si="89"/>
        <v>1.1440522918370277E-2</v>
      </c>
      <c r="AE336" s="60">
        <f t="shared" ca="1" si="90"/>
        <v>7.3390413029734924E-2</v>
      </c>
      <c r="AF336" s="60">
        <f t="shared" si="91"/>
        <v>2.5052505337494368E-2</v>
      </c>
      <c r="AG336" s="61">
        <v>2.7000000000000001E-3</v>
      </c>
    </row>
    <row r="337" spans="1:33" ht="16" x14ac:dyDescent="0.2">
      <c r="A337" s="74">
        <v>41153</v>
      </c>
      <c r="B337" s="62">
        <f ca="1">INDEX(OFFSET('Raw data BH'!$G$4,0,(COLUMN('Data BH'!B$4)-COLUMN('Data BH'!$B$4))*7,500,1),MATCH($A337,OFFSET('Raw data BH'!$B$4,0,(COLUMN('Data BH'!B$4)-COLUMN('Data BH'!$B$4))*7,500,1),0))</f>
        <v>20.575150000000001</v>
      </c>
      <c r="C337" s="62">
        <f ca="1">INDEX(OFFSET('Raw data BH'!$G$4,0,(COLUMN('Data BH'!C$4)-COLUMN('Data BH'!$B$4))*7,500,1),MATCH($A337,OFFSET('Raw data BH'!$B$4,0,(COLUMN('Data BH'!C$4)-COLUMN('Data BH'!$B$4))*7,500,1),0))</f>
        <v>7.7367189999999999</v>
      </c>
      <c r="D337" s="62">
        <f ca="1">INDEX(OFFSET('Raw data BH'!$G$4,0,(COLUMN('Data BH'!D$4)-COLUMN('Data BH'!$B$4))*7,500,1),MATCH($A337,OFFSET('Raw data BH'!$B$4,0,(COLUMN('Data BH'!D$4)-COLUMN('Data BH'!$B$4))*7,500,1),0))</f>
        <v>49.844994</v>
      </c>
      <c r="E337" s="62">
        <f ca="1">INDEX(OFFSET('Raw data BH'!$G$4,0,(COLUMN('Data BH'!E$4)-COLUMN('Data BH'!$B$4))*7,500,1),MATCH($A337,OFFSET('Raw data BH'!$B$4,0,(COLUMN('Data BH'!E$4)-COLUMN('Data BH'!$B$4))*7,500,1),0))</f>
        <v>28.555423999999999</v>
      </c>
      <c r="F337" s="62" t="e">
        <f ca="1">INDEX(OFFSET('Raw data BH'!$G$4,0,(COLUMN('Data BH'!F$4)-COLUMN('Data BH'!$B$4))*7,500,1),MATCH($A337,OFFSET('Raw data BH'!$B$4,0,(COLUMN('Data BH'!F$4)-COLUMN('Data BH'!$B$4))*7,500,1),0))</f>
        <v>#N/A</v>
      </c>
      <c r="G337" s="62">
        <f ca="1">INDEX(OFFSET('Raw data BH'!$G$4,0,(COLUMN('Data BH'!G$4)-COLUMN('Data BH'!$B$4))*7,500,1),MATCH($A337,OFFSET('Raw data BH'!$B$4,0,(COLUMN('Data BH'!G$4)-COLUMN('Data BH'!$B$4))*7,500,1),0))</f>
        <v>39.760219999999997</v>
      </c>
      <c r="H337" s="62">
        <f ca="1">INDEX(OFFSET('Raw data BH'!$G$4,0,(COLUMN('Data BH'!H$4)-COLUMN('Data BH'!$B$4))*7,500,1),MATCH($A337,OFFSET('Raw data BH'!$B$4,0,(COLUMN('Data BH'!H$4)-COLUMN('Data BH'!$B$4))*7,500,1),0))</f>
        <v>30.534099999999999</v>
      </c>
      <c r="I337" s="62">
        <f ca="1">INDEX(OFFSET('Raw data BH'!$G$4,0,(COLUMN('Data BH'!I$4)-COLUMN('Data BH'!$B$4))*7,500,1),MATCH($A337,OFFSET('Raw data BH'!$B$4,0,(COLUMN('Data BH'!I$4)-COLUMN('Data BH'!$B$4))*7,500,1),0))</f>
        <v>26.862439999999999</v>
      </c>
      <c r="J337" s="62">
        <f ca="1">INDEX(OFFSET('Raw data BH'!$G$4,0,(COLUMN('Data BH'!J$4)-COLUMN('Data BH'!$B$4))*7,500,1),MATCH($A337,OFFSET('Raw data BH'!$B$4,0,(COLUMN('Data BH'!J$4)-COLUMN('Data BH'!$B$4))*7,500,1),0))</f>
        <v>1.707792</v>
      </c>
      <c r="K337" s="62">
        <f ca="1">INDEX(OFFSET('Raw data BH'!$G$4,0,(COLUMN('Data BH'!K$4)-COLUMN('Data BH'!$B$4))*7,500,1),MATCH($A337,OFFSET('Raw data BH'!$B$4,0,(COLUMN('Data BH'!K$4)-COLUMN('Data BH'!$B$4))*7,500,1),0))</f>
        <v>51.805</v>
      </c>
      <c r="L337" s="62">
        <f ca="1">INDEX(OFFSET('Raw data BH'!$G$4,0,(COLUMN('Data BH'!L$4)-COLUMN('Data BH'!$B$4))*7,500,1),MATCH($A337,OFFSET('Raw data BH'!$B$4,0,(COLUMN('Data BH'!L$4)-COLUMN('Data BH'!$B$4))*7,500,1),0))</f>
        <v>17.58333</v>
      </c>
      <c r="M337" s="62">
        <f ca="1">INDEX(OFFSET('Raw data BH'!$G$4,0,(COLUMN('Data BH'!M$4)-COLUMN('Data BH'!$B$4))*7,500,1),MATCH($A337,OFFSET('Raw data BH'!$B$4,0,(COLUMN('Data BH'!M$4)-COLUMN('Data BH'!$B$4))*7,500,1),0))</f>
        <v>18.772676000000001</v>
      </c>
      <c r="N337" s="62">
        <f ca="1">INDEX(OFFSET('Raw data BH'!$G$4,0,(COLUMN('Data BH'!N$4)-COLUMN('Data BH'!$B$4))*7,500,1),MATCH($A337,OFFSET('Raw data BH'!$B$4,0,(COLUMN('Data BH'!N$4)-COLUMN('Data BH'!$B$4))*7,500,1),0))</f>
        <v>75.059997999999993</v>
      </c>
      <c r="O337" s="62">
        <f ca="1">INDEX(OFFSET('Raw data BH'!$G$4,0,(COLUMN('Data BH'!O$4)-COLUMN('Data BH'!$B$4))*7,500,1),MATCH($A337,OFFSET('Raw data BH'!$B$4,0,(COLUMN('Data BH'!O$4)-COLUMN('Data BH'!$B$4))*7,500,1),0))</f>
        <v>48.689999</v>
      </c>
      <c r="P337" s="62">
        <v>120.823257</v>
      </c>
      <c r="R337" s="60">
        <f t="shared" ca="1" si="77"/>
        <v>7.1018395003166201E-3</v>
      </c>
      <c r="S337" s="60">
        <f t="shared" ca="1" si="78"/>
        <v>0.10513158499937592</v>
      </c>
      <c r="T337" s="60">
        <f t="shared" ca="1" si="79"/>
        <v>-2.469978183561683E-2</v>
      </c>
      <c r="U337" s="60">
        <f t="shared" ca="1" si="80"/>
        <v>1.4170833625747337E-2</v>
      </c>
      <c r="V337" s="60" t="str">
        <f t="shared" ca="1" si="81"/>
        <v/>
      </c>
      <c r="W337" s="60">
        <f t="shared" ca="1" si="82"/>
        <v>0.1199953758193264</v>
      </c>
      <c r="X337" s="60">
        <f t="shared" ca="1" si="83"/>
        <v>6.124788565280892E-2</v>
      </c>
      <c r="Y337" s="60">
        <f t="shared" ca="1" si="84"/>
        <v>2.6638819229529709E-2</v>
      </c>
      <c r="Z337" s="60">
        <f t="shared" ca="1" si="85"/>
        <v>1.1764678002812889E-2</v>
      </c>
      <c r="AA337" s="60">
        <f t="shared" ca="1" si="86"/>
        <v>6.5179441356201906E-2</v>
      </c>
      <c r="AB337" s="60">
        <f t="shared" ca="1" si="87"/>
        <v>6.5573571798845709E-2</v>
      </c>
      <c r="AC337" s="60">
        <f t="shared" ca="1" si="88"/>
        <v>3.548913416231203E-3</v>
      </c>
      <c r="AD337" s="60">
        <f t="shared" ca="1" si="89"/>
        <v>-3.5218571906739049E-2</v>
      </c>
      <c r="AE337" s="60">
        <f t="shared" ca="1" si="90"/>
        <v>2.1182864932886014E-2</v>
      </c>
      <c r="AF337" s="60">
        <f t="shared" si="91"/>
        <v>1.9906877296886449E-2</v>
      </c>
      <c r="AG337" s="61">
        <v>2.5999999999999999E-3</v>
      </c>
    </row>
    <row r="338" spans="1:33" ht="16" x14ac:dyDescent="0.2">
      <c r="A338" s="74">
        <v>41183</v>
      </c>
      <c r="B338" s="62">
        <f ca="1">INDEX(OFFSET('Raw data BH'!$G$4,0,(COLUMN('Data BH'!B$4)-COLUMN('Data BH'!$B$4))*7,500,1),MATCH($A338,OFFSET('Raw data BH'!$B$4,0,(COLUMN('Data BH'!B$4)-COLUMN('Data BH'!$B$4))*7,500,1),0))</f>
        <v>18.361259</v>
      </c>
      <c r="C338" s="62">
        <f ca="1">INDEX(OFFSET('Raw data BH'!$G$4,0,(COLUMN('Data BH'!C$4)-COLUMN('Data BH'!$B$4))*7,500,1),MATCH($A338,OFFSET('Raw data BH'!$B$4,0,(COLUMN('Data BH'!C$4)-COLUMN('Data BH'!$B$4))*7,500,1),0))</f>
        <v>8.1762700000000006</v>
      </c>
      <c r="D338" s="62">
        <f ca="1">INDEX(OFFSET('Raw data BH'!$G$4,0,(COLUMN('Data BH'!D$4)-COLUMN('Data BH'!$B$4))*7,500,1),MATCH($A338,OFFSET('Raw data BH'!$B$4,0,(COLUMN('Data BH'!D$4)-COLUMN('Data BH'!$B$4))*7,500,1),0))</f>
        <v>49.064812000000003</v>
      </c>
      <c r="E338" s="62">
        <f ca="1">INDEX(OFFSET('Raw data BH'!$G$4,0,(COLUMN('Data BH'!E$4)-COLUMN('Data BH'!$B$4))*7,500,1),MATCH($A338,OFFSET('Raw data BH'!$B$4,0,(COLUMN('Data BH'!E$4)-COLUMN('Data BH'!$B$4))*7,500,1),0))</f>
        <v>28.181061</v>
      </c>
      <c r="F338" s="62" t="e">
        <f ca="1">INDEX(OFFSET('Raw data BH'!$G$4,0,(COLUMN('Data BH'!F$4)-COLUMN('Data BH'!$B$4))*7,500,1),MATCH($A338,OFFSET('Raw data BH'!$B$4,0,(COLUMN('Data BH'!F$4)-COLUMN('Data BH'!$B$4))*7,500,1),0))</f>
        <v>#N/A</v>
      </c>
      <c r="G338" s="62">
        <f ca="1">INDEX(OFFSET('Raw data BH'!$G$4,0,(COLUMN('Data BH'!G$4)-COLUMN('Data BH'!$B$4))*7,500,1),MATCH($A338,OFFSET('Raw data BH'!$B$4,0,(COLUMN('Data BH'!G$4)-COLUMN('Data BH'!$B$4))*7,500,1),0))</f>
        <v>43.351863999999999</v>
      </c>
      <c r="H338" s="62">
        <f ca="1">INDEX(OFFSET('Raw data BH'!$G$4,0,(COLUMN('Data BH'!H$4)-COLUMN('Data BH'!$B$4))*7,500,1),MATCH($A338,OFFSET('Raw data BH'!$B$4,0,(COLUMN('Data BH'!H$4)-COLUMN('Data BH'!$B$4))*7,500,1),0))</f>
        <v>29.910962999999999</v>
      </c>
      <c r="I338" s="62">
        <f ca="1">INDEX(OFFSET('Raw data BH'!$G$4,0,(COLUMN('Data BH'!I$4)-COLUMN('Data BH'!$B$4))*7,500,1),MATCH($A338,OFFSET('Raw data BH'!$B$4,0,(COLUMN('Data BH'!I$4)-COLUMN('Data BH'!$B$4))*7,500,1),0))</f>
        <v>26.158290999999998</v>
      </c>
      <c r="J338" s="62">
        <f ca="1">INDEX(OFFSET('Raw data BH'!$G$4,0,(COLUMN('Data BH'!J$4)-COLUMN('Data BH'!$B$4))*7,500,1),MATCH($A338,OFFSET('Raw data BH'!$B$4,0,(COLUMN('Data BH'!J$4)-COLUMN('Data BH'!$B$4))*7,500,1),0))</f>
        <v>1.9560169999999999</v>
      </c>
      <c r="K338" s="62">
        <f ca="1">INDEX(OFFSET('Raw data BH'!$G$4,0,(COLUMN('Data BH'!K$4)-COLUMN('Data BH'!$B$4))*7,500,1),MATCH($A338,OFFSET('Raw data BH'!$B$4,0,(COLUMN('Data BH'!K$4)-COLUMN('Data BH'!$B$4))*7,500,1),0))</f>
        <v>56.259998000000003</v>
      </c>
      <c r="L338" s="62">
        <f ca="1">INDEX(OFFSET('Raw data BH'!$G$4,0,(COLUMN('Data BH'!L$4)-COLUMN('Data BH'!$B$4))*7,500,1),MATCH($A338,OFFSET('Raw data BH'!$B$4,0,(COLUMN('Data BH'!L$4)-COLUMN('Data BH'!$B$4))*7,500,1),0))</f>
        <v>19.708786</v>
      </c>
      <c r="M338" s="62">
        <f ca="1">INDEX(OFFSET('Raw data BH'!$G$4,0,(COLUMN('Data BH'!M$4)-COLUMN('Data BH'!$B$4))*7,500,1),MATCH($A338,OFFSET('Raw data BH'!$B$4,0,(COLUMN('Data BH'!M$4)-COLUMN('Data BH'!$B$4))*7,500,1),0))</f>
        <v>20.507196</v>
      </c>
      <c r="N338" s="62">
        <f ca="1">INDEX(OFFSET('Raw data BH'!$G$4,0,(COLUMN('Data BH'!N$4)-COLUMN('Data BH'!$B$4))*7,500,1),MATCH($A338,OFFSET('Raw data BH'!$B$4,0,(COLUMN('Data BH'!N$4)-COLUMN('Data BH'!$B$4))*7,500,1),0))</f>
        <v>77.410004000000001</v>
      </c>
      <c r="O338" s="62">
        <f ca="1">INDEX(OFFSET('Raw data BH'!$G$4,0,(COLUMN('Data BH'!O$4)-COLUMN('Data BH'!$B$4))*7,500,1),MATCH($A338,OFFSET('Raw data BH'!$B$4,0,(COLUMN('Data BH'!O$4)-COLUMN('Data BH'!$B$4))*7,500,1),0))</f>
        <v>37.07</v>
      </c>
      <c r="P338" s="62">
        <v>119.257706</v>
      </c>
      <c r="R338" s="60">
        <f t="shared" ca="1" si="77"/>
        <v>-0.10760023620726944</v>
      </c>
      <c r="S338" s="60">
        <f t="shared" ca="1" si="78"/>
        <v>5.6813618279273337E-2</v>
      </c>
      <c r="T338" s="60">
        <f t="shared" ca="1" si="79"/>
        <v>-1.5652163585374246E-2</v>
      </c>
      <c r="U338" s="60">
        <f t="shared" ca="1" si="80"/>
        <v>-1.3110048724893741E-2</v>
      </c>
      <c r="V338" s="60" t="str">
        <f t="shared" ca="1" si="81"/>
        <v/>
      </c>
      <c r="W338" s="60">
        <f t="shared" ca="1" si="82"/>
        <v>9.0332598763286587E-2</v>
      </c>
      <c r="X338" s="60">
        <f t="shared" ca="1" si="83"/>
        <v>-2.0407904605015403E-2</v>
      </c>
      <c r="Y338" s="60">
        <f t="shared" ca="1" si="84"/>
        <v>-2.6213143705486219E-2</v>
      </c>
      <c r="Z338" s="60">
        <f t="shared" ca="1" si="85"/>
        <v>0.14534849677244055</v>
      </c>
      <c r="AA338" s="60">
        <f t="shared" ca="1" si="86"/>
        <v>8.5995521667792785E-2</v>
      </c>
      <c r="AB338" s="60">
        <f t="shared" ca="1" si="87"/>
        <v>0.1208790371334667</v>
      </c>
      <c r="AC338" s="60">
        <f t="shared" ca="1" si="88"/>
        <v>9.2395990853941123E-2</v>
      </c>
      <c r="AD338" s="60">
        <f t="shared" ca="1" si="89"/>
        <v>3.1308367474243814E-2</v>
      </c>
      <c r="AE338" s="60">
        <f t="shared" ca="1" si="90"/>
        <v>-0.23865268512328375</v>
      </c>
      <c r="AF338" s="60">
        <f t="shared" si="91"/>
        <v>-1.2957364657037784E-2</v>
      </c>
      <c r="AG338" s="61">
        <v>2.8000000000000004E-3</v>
      </c>
    </row>
    <row r="339" spans="1:33" ht="16" x14ac:dyDescent="0.2">
      <c r="A339" s="74">
        <v>41214</v>
      </c>
      <c r="B339" s="62">
        <f ca="1">INDEX(OFFSET('Raw data BH'!$G$4,0,(COLUMN('Data BH'!B$4)-COLUMN('Data BH'!$B$4))*7,500,1),MATCH($A339,OFFSET('Raw data BH'!$B$4,0,(COLUMN('Data BH'!B$4)-COLUMN('Data BH'!$B$4))*7,500,1),0))</f>
        <v>18.051604999999999</v>
      </c>
      <c r="C339" s="62">
        <f ca="1">INDEX(OFFSET('Raw data BH'!$G$4,0,(COLUMN('Data BH'!C$4)-COLUMN('Data BH'!$B$4))*7,500,1),MATCH($A339,OFFSET('Raw data BH'!$B$4,0,(COLUMN('Data BH'!C$4)-COLUMN('Data BH'!$B$4))*7,500,1),0))</f>
        <v>8.6500020000000006</v>
      </c>
      <c r="D339" s="62">
        <f ca="1">INDEX(OFFSET('Raw data BH'!$G$4,0,(COLUMN('Data BH'!D$4)-COLUMN('Data BH'!$B$4))*7,500,1),MATCH($A339,OFFSET('Raw data BH'!$B$4,0,(COLUMN('Data BH'!D$4)-COLUMN('Data BH'!$B$4))*7,500,1),0))</f>
        <v>49.175429999999999</v>
      </c>
      <c r="E339" s="62">
        <f ca="1">INDEX(OFFSET('Raw data BH'!$G$4,0,(COLUMN('Data BH'!E$4)-COLUMN('Data BH'!$B$4))*7,500,1),MATCH($A339,OFFSET('Raw data BH'!$B$4,0,(COLUMN('Data BH'!E$4)-COLUMN('Data BH'!$B$4))*7,500,1),0))</f>
        <v>28.741951</v>
      </c>
      <c r="F339" s="62" t="e">
        <f ca="1">INDEX(OFFSET('Raw data BH'!$G$4,0,(COLUMN('Data BH'!F$4)-COLUMN('Data BH'!$B$4))*7,500,1),MATCH($A339,OFFSET('Raw data BH'!$B$4,0,(COLUMN('Data BH'!F$4)-COLUMN('Data BH'!$B$4))*7,500,1),0))</f>
        <v>#N/A</v>
      </c>
      <c r="G339" s="62">
        <f ca="1">INDEX(OFFSET('Raw data BH'!$G$4,0,(COLUMN('Data BH'!G$4)-COLUMN('Data BH'!$B$4))*7,500,1),MATCH($A339,OFFSET('Raw data BH'!$B$4,0,(COLUMN('Data BH'!G$4)-COLUMN('Data BH'!$B$4))*7,500,1),0))</f>
        <v>43.729927000000004</v>
      </c>
      <c r="H339" s="62">
        <f ca="1">INDEX(OFFSET('Raw data BH'!$G$4,0,(COLUMN('Data BH'!H$4)-COLUMN('Data BH'!$B$4))*7,500,1),MATCH($A339,OFFSET('Raw data BH'!$B$4,0,(COLUMN('Data BH'!H$4)-COLUMN('Data BH'!$B$4))*7,500,1),0))</f>
        <v>29.888233</v>
      </c>
      <c r="I339" s="62">
        <f ca="1">INDEX(OFFSET('Raw data BH'!$G$4,0,(COLUMN('Data BH'!I$4)-COLUMN('Data BH'!$B$4))*7,500,1),MATCH($A339,OFFSET('Raw data BH'!$B$4,0,(COLUMN('Data BH'!I$4)-COLUMN('Data BH'!$B$4))*7,500,1),0))</f>
        <v>25.410012999999999</v>
      </c>
      <c r="J339" s="62">
        <f ca="1">INDEX(OFFSET('Raw data BH'!$G$4,0,(COLUMN('Data BH'!J$4)-COLUMN('Data BH'!$B$4))*7,500,1),MATCH($A339,OFFSET('Raw data BH'!$B$4,0,(COLUMN('Data BH'!J$4)-COLUMN('Data BH'!$B$4))*7,500,1),0))</f>
        <v>2.5021140000000002</v>
      </c>
      <c r="K339" s="62">
        <f ca="1">INDEX(OFFSET('Raw data BH'!$G$4,0,(COLUMN('Data BH'!K$4)-COLUMN('Data BH'!$B$4))*7,500,1),MATCH($A339,OFFSET('Raw data BH'!$B$4,0,(COLUMN('Data BH'!K$4)-COLUMN('Data BH'!$B$4))*7,500,1),0))</f>
        <v>54</v>
      </c>
      <c r="L339" s="62">
        <f ca="1">INDEX(OFFSET('Raw data BH'!$G$4,0,(COLUMN('Data BH'!L$4)-COLUMN('Data BH'!$B$4))*7,500,1),MATCH($A339,OFFSET('Raw data BH'!$B$4,0,(COLUMN('Data BH'!L$4)-COLUMN('Data BH'!$B$4))*7,500,1),0))</f>
        <v>20.002485</v>
      </c>
      <c r="M339" s="62">
        <f ca="1">INDEX(OFFSET('Raw data BH'!$G$4,0,(COLUMN('Data BH'!M$4)-COLUMN('Data BH'!$B$4))*7,500,1),MATCH($A339,OFFSET('Raw data BH'!$B$4,0,(COLUMN('Data BH'!M$4)-COLUMN('Data BH'!$B$4))*7,500,1),0))</f>
        <v>19.973628999999999</v>
      </c>
      <c r="N339" s="62">
        <f ca="1">INDEX(OFFSET('Raw data BH'!$G$4,0,(COLUMN('Data BH'!N$4)-COLUMN('Data BH'!$B$4))*7,500,1),MATCH($A339,OFFSET('Raw data BH'!$B$4,0,(COLUMN('Data BH'!N$4)-COLUMN('Data BH'!$B$4))*7,500,1),0))</f>
        <v>70.849997999999999</v>
      </c>
      <c r="O339" s="62">
        <f ca="1">INDEX(OFFSET('Raw data BH'!$G$4,0,(COLUMN('Data BH'!O$4)-COLUMN('Data BH'!$B$4))*7,500,1),MATCH($A339,OFFSET('Raw data BH'!$B$4,0,(COLUMN('Data BH'!O$4)-COLUMN('Data BH'!$B$4))*7,500,1),0))</f>
        <v>34.150002000000001</v>
      </c>
      <c r="P339" s="62">
        <v>119.932678</v>
      </c>
      <c r="R339" s="60">
        <f t="shared" ca="1" si="77"/>
        <v>-1.6864529823363505E-2</v>
      </c>
      <c r="S339" s="60">
        <f t="shared" ca="1" si="78"/>
        <v>5.7939867445669035E-2</v>
      </c>
      <c r="T339" s="60">
        <f t="shared" ca="1" si="79"/>
        <v>2.2545281534962491E-3</v>
      </c>
      <c r="U339" s="60">
        <f t="shared" ca="1" si="80"/>
        <v>1.9903083137998268E-2</v>
      </c>
      <c r="V339" s="60" t="str">
        <f t="shared" ca="1" si="81"/>
        <v/>
      </c>
      <c r="W339" s="60">
        <f t="shared" ca="1" si="82"/>
        <v>8.7208014861830385E-3</v>
      </c>
      <c r="X339" s="60">
        <f t="shared" ca="1" si="83"/>
        <v>-7.5992203928698654E-4</v>
      </c>
      <c r="Y339" s="60">
        <f t="shared" ca="1" si="84"/>
        <v>-2.8605767861516584E-2</v>
      </c>
      <c r="Z339" s="60">
        <f t="shared" ca="1" si="85"/>
        <v>0.27918826881361469</v>
      </c>
      <c r="AA339" s="60">
        <f t="shared" ca="1" si="86"/>
        <v>-4.0170602210117479E-2</v>
      </c>
      <c r="AB339" s="60">
        <f t="shared" ca="1" si="87"/>
        <v>1.4901932569565624E-2</v>
      </c>
      <c r="AC339" s="60">
        <f t="shared" ca="1" si="88"/>
        <v>-2.6018525399572057E-2</v>
      </c>
      <c r="AD339" s="60">
        <f t="shared" ca="1" si="89"/>
        <v>-8.4743646312174348E-2</v>
      </c>
      <c r="AE339" s="60">
        <f t="shared" ca="1" si="90"/>
        <v>-7.8769840841650951E-2</v>
      </c>
      <c r="AF339" s="60">
        <f t="shared" si="91"/>
        <v>5.6597768197887977E-3</v>
      </c>
      <c r="AG339" s="61">
        <v>2.7000000000000001E-3</v>
      </c>
    </row>
    <row r="340" spans="1:33" ht="16" x14ac:dyDescent="0.2">
      <c r="A340" s="74">
        <v>41244</v>
      </c>
      <c r="B340" s="62">
        <f ca="1">INDEX(OFFSET('Raw data BH'!$G$4,0,(COLUMN('Data BH'!B$4)-COLUMN('Data BH'!$B$4))*7,500,1),MATCH($A340,OFFSET('Raw data BH'!$B$4,0,(COLUMN('Data BH'!B$4)-COLUMN('Data BH'!$B$4))*7,500,1),0))</f>
        <v>16.488507999999999</v>
      </c>
      <c r="C340" s="62">
        <f ca="1">INDEX(OFFSET('Raw data BH'!$G$4,0,(COLUMN('Data BH'!C$4)-COLUMN('Data BH'!$B$4))*7,500,1),MATCH($A340,OFFSET('Raw data BH'!$B$4,0,(COLUMN('Data BH'!C$4)-COLUMN('Data BH'!$B$4))*7,500,1),0))</f>
        <v>10.185245999999999</v>
      </c>
      <c r="D340" s="62">
        <f ca="1">INDEX(OFFSET('Raw data BH'!$G$4,0,(COLUMN('Data BH'!D$4)-COLUMN('Data BH'!$B$4))*7,500,1),MATCH($A340,OFFSET('Raw data BH'!$B$4,0,(COLUMN('Data BH'!D$4)-COLUMN('Data BH'!$B$4))*7,500,1),0))</f>
        <v>50.565361000000003</v>
      </c>
      <c r="E340" s="62">
        <f ca="1">INDEX(OFFSET('Raw data BH'!$G$4,0,(COLUMN('Data BH'!E$4)-COLUMN('Data BH'!$B$4))*7,500,1),MATCH($A340,OFFSET('Raw data BH'!$B$4,0,(COLUMN('Data BH'!E$4)-COLUMN('Data BH'!$B$4))*7,500,1),0))</f>
        <v>27.664669</v>
      </c>
      <c r="F340" s="62" t="e">
        <f ca="1">INDEX(OFFSET('Raw data BH'!$G$4,0,(COLUMN('Data BH'!F$4)-COLUMN('Data BH'!$B$4))*7,500,1),MATCH($A340,OFFSET('Raw data BH'!$B$4,0,(COLUMN('Data BH'!F$4)-COLUMN('Data BH'!$B$4))*7,500,1),0))</f>
        <v>#N/A</v>
      </c>
      <c r="G340" s="62">
        <f ca="1">INDEX(OFFSET('Raw data BH'!$G$4,0,(COLUMN('Data BH'!G$4)-COLUMN('Data BH'!$B$4))*7,500,1),MATCH($A340,OFFSET('Raw data BH'!$B$4,0,(COLUMN('Data BH'!G$4)-COLUMN('Data BH'!$B$4))*7,500,1),0))</f>
        <v>45.454132000000001</v>
      </c>
      <c r="H340" s="62">
        <f ca="1">INDEX(OFFSET('Raw data BH'!$G$4,0,(COLUMN('Data BH'!H$4)-COLUMN('Data BH'!$B$4))*7,500,1),MATCH($A340,OFFSET('Raw data BH'!$B$4,0,(COLUMN('Data BH'!H$4)-COLUMN('Data BH'!$B$4))*7,500,1),0))</f>
        <v>29.312415999999999</v>
      </c>
      <c r="I340" s="62">
        <f ca="1">INDEX(OFFSET('Raw data BH'!$G$4,0,(COLUMN('Data BH'!I$4)-COLUMN('Data BH'!$B$4))*7,500,1),MATCH($A340,OFFSET('Raw data BH'!$B$4,0,(COLUMN('Data BH'!I$4)-COLUMN('Data BH'!$B$4))*7,500,1),0))</f>
        <v>25.157965000000001</v>
      </c>
      <c r="J340" s="62">
        <f ca="1">INDEX(OFFSET('Raw data BH'!$G$4,0,(COLUMN('Data BH'!J$4)-COLUMN('Data BH'!$B$4))*7,500,1),MATCH($A340,OFFSET('Raw data BH'!$B$4,0,(COLUMN('Data BH'!J$4)-COLUMN('Data BH'!$B$4))*7,500,1),0))</f>
        <v>3.0084939999999998</v>
      </c>
      <c r="K340" s="62">
        <f ca="1">INDEX(OFFSET('Raw data BH'!$G$4,0,(COLUMN('Data BH'!K$4)-COLUMN('Data BH'!$B$4))*7,500,1),MATCH($A340,OFFSET('Raw data BH'!$B$4,0,(COLUMN('Data BH'!K$4)-COLUMN('Data BH'!$B$4))*7,500,1),0))</f>
        <v>55.264999000000003</v>
      </c>
      <c r="L340" s="62">
        <f ca="1">INDEX(OFFSET('Raw data BH'!$G$4,0,(COLUMN('Data BH'!L$4)-COLUMN('Data BH'!$B$4))*7,500,1),MATCH($A340,OFFSET('Raw data BH'!$B$4,0,(COLUMN('Data BH'!L$4)-COLUMN('Data BH'!$B$4))*7,500,1),0))</f>
        <v>22.282527999999999</v>
      </c>
      <c r="M340" s="62">
        <f ca="1">INDEX(OFFSET('Raw data BH'!$G$4,0,(COLUMN('Data BH'!M$4)-COLUMN('Data BH'!$B$4))*7,500,1),MATCH($A340,OFFSET('Raw data BH'!$B$4,0,(COLUMN('Data BH'!M$4)-COLUMN('Data BH'!$B$4))*7,500,1),0))</f>
        <v>21.442029999999999</v>
      </c>
      <c r="N340" s="62">
        <f ca="1">INDEX(OFFSET('Raw data BH'!$G$4,0,(COLUMN('Data BH'!N$4)-COLUMN('Data BH'!$B$4))*7,500,1),MATCH($A340,OFFSET('Raw data BH'!$B$4,0,(COLUMN('Data BH'!N$4)-COLUMN('Data BH'!$B$4))*7,500,1),0))</f>
        <v>76.239998</v>
      </c>
      <c r="O340" s="62">
        <f ca="1">INDEX(OFFSET('Raw data BH'!$G$4,0,(COLUMN('Data BH'!O$4)-COLUMN('Data BH'!$B$4))*7,500,1),MATCH($A340,OFFSET('Raw data BH'!$B$4,0,(COLUMN('Data BH'!O$4)-COLUMN('Data BH'!$B$4))*7,500,1),0))</f>
        <v>38.82</v>
      </c>
      <c r="P340" s="62">
        <v>120.152039</v>
      </c>
      <c r="R340" s="60">
        <f t="shared" ca="1" si="77"/>
        <v>-8.6590472149152387E-2</v>
      </c>
      <c r="S340" s="60">
        <f t="shared" ca="1" si="78"/>
        <v>0.17748481445437791</v>
      </c>
      <c r="T340" s="60">
        <f t="shared" ca="1" si="79"/>
        <v>2.8264745219309884E-2</v>
      </c>
      <c r="U340" s="60">
        <f t="shared" ca="1" si="80"/>
        <v>-3.748117168524856E-2</v>
      </c>
      <c r="V340" s="60" t="str">
        <f t="shared" ca="1" si="81"/>
        <v/>
      </c>
      <c r="W340" s="60">
        <f t="shared" ca="1" si="82"/>
        <v>3.9428490241934178E-2</v>
      </c>
      <c r="X340" s="60">
        <f t="shared" ca="1" si="83"/>
        <v>-1.9265675558672202E-2</v>
      </c>
      <c r="Y340" s="60">
        <f t="shared" ca="1" si="84"/>
        <v>-9.9192393171935178E-3</v>
      </c>
      <c r="Z340" s="60">
        <f t="shared" ca="1" si="85"/>
        <v>0.20238086673908517</v>
      </c>
      <c r="AA340" s="60">
        <f t="shared" ca="1" si="86"/>
        <v>2.3425907407407465E-2</v>
      </c>
      <c r="AB340" s="60">
        <f t="shared" ca="1" si="87"/>
        <v>0.11398798699261614</v>
      </c>
      <c r="AC340" s="60">
        <f t="shared" ca="1" si="88"/>
        <v>7.3516985821655112E-2</v>
      </c>
      <c r="AD340" s="60">
        <f t="shared" ca="1" si="89"/>
        <v>7.6076219508150134E-2</v>
      </c>
      <c r="AE340" s="60">
        <f t="shared" ca="1" si="90"/>
        <v>0.13674956739387589</v>
      </c>
      <c r="AF340" s="60">
        <f t="shared" si="91"/>
        <v>1.8290344521449953E-3</v>
      </c>
      <c r="AG340" s="61">
        <v>2.5999999999999999E-3</v>
      </c>
    </row>
    <row r="341" spans="1:33" ht="16" x14ac:dyDescent="0.2">
      <c r="A341" s="74">
        <v>41275</v>
      </c>
      <c r="B341" s="62">
        <f ca="1">INDEX(OFFSET('Raw data BH'!$G$4,0,(COLUMN('Data BH'!B$4)-COLUMN('Data BH'!$B$4))*7,500,1),MATCH($A341,OFFSET('Raw data BH'!$B$4,0,(COLUMN('Data BH'!B$4)-COLUMN('Data BH'!$B$4))*7,500,1),0))</f>
        <v>14.112698</v>
      </c>
      <c r="C341" s="62">
        <f ca="1">INDEX(OFFSET('Raw data BH'!$G$4,0,(COLUMN('Data BH'!C$4)-COLUMN('Data BH'!$B$4))*7,500,1),MATCH($A341,OFFSET('Raw data BH'!$B$4,0,(COLUMN('Data BH'!C$4)-COLUMN('Data BH'!$B$4))*7,500,1),0))</f>
        <v>9.9408630000000002</v>
      </c>
      <c r="D341" s="62">
        <f ca="1">INDEX(OFFSET('Raw data BH'!$G$4,0,(COLUMN('Data BH'!D$4)-COLUMN('Data BH'!$B$4))*7,500,1),MATCH($A341,OFFSET('Raw data BH'!$B$4,0,(COLUMN('Data BH'!D$4)-COLUMN('Data BH'!$B$4))*7,500,1),0))</f>
        <v>51.735377999999997</v>
      </c>
      <c r="E341" s="62">
        <f ca="1">INDEX(OFFSET('Raw data BH'!$G$4,0,(COLUMN('Data BH'!E$4)-COLUMN('Data BH'!$B$4))*7,500,1),MATCH($A341,OFFSET('Raw data BH'!$B$4,0,(COLUMN('Data BH'!E$4)-COLUMN('Data BH'!$B$4))*7,500,1),0))</f>
        <v>28.420200000000001</v>
      </c>
      <c r="F341" s="62" t="e">
        <f ca="1">INDEX(OFFSET('Raw data BH'!$G$4,0,(COLUMN('Data BH'!F$4)-COLUMN('Data BH'!$B$4))*7,500,1),MATCH($A341,OFFSET('Raw data BH'!$B$4,0,(COLUMN('Data BH'!F$4)-COLUMN('Data BH'!$B$4))*7,500,1),0))</f>
        <v>#N/A</v>
      </c>
      <c r="G341" s="62">
        <f ca="1">INDEX(OFFSET('Raw data BH'!$G$4,0,(COLUMN('Data BH'!G$4)-COLUMN('Data BH'!$B$4))*7,500,1),MATCH($A341,OFFSET('Raw data BH'!$B$4,0,(COLUMN('Data BH'!G$4)-COLUMN('Data BH'!$B$4))*7,500,1),0))</f>
        <v>49.518996999999999</v>
      </c>
      <c r="H341" s="62">
        <f ca="1">INDEX(OFFSET('Raw data BH'!$G$4,0,(COLUMN('Data BH'!H$4)-COLUMN('Data BH'!$B$4))*7,500,1),MATCH($A341,OFFSET('Raw data BH'!$B$4,0,(COLUMN('Data BH'!H$4)-COLUMN('Data BH'!$B$4))*7,500,1),0))</f>
        <v>29.542750999999999</v>
      </c>
      <c r="I341" s="62">
        <f ca="1">INDEX(OFFSET('Raw data BH'!$G$4,0,(COLUMN('Data BH'!I$4)-COLUMN('Data BH'!$B$4))*7,500,1),MATCH($A341,OFFSET('Raw data BH'!$B$4,0,(COLUMN('Data BH'!I$4)-COLUMN('Data BH'!$B$4))*7,500,1),0))</f>
        <v>26.230198000000001</v>
      </c>
      <c r="J341" s="62">
        <f ca="1">INDEX(OFFSET('Raw data BH'!$G$4,0,(COLUMN('Data BH'!J$4)-COLUMN('Data BH'!$B$4))*7,500,1),MATCH($A341,OFFSET('Raw data BH'!$B$4,0,(COLUMN('Data BH'!J$4)-COLUMN('Data BH'!$B$4))*7,500,1),0))</f>
        <v>3.3460800000000002</v>
      </c>
      <c r="K341" s="62">
        <f ca="1">INDEX(OFFSET('Raw data BH'!$G$4,0,(COLUMN('Data BH'!K$4)-COLUMN('Data BH'!$B$4))*7,500,1),MATCH($A341,OFFSET('Raw data BH'!$B$4,0,(COLUMN('Data BH'!K$4)-COLUMN('Data BH'!$B$4))*7,500,1),0))</f>
        <v>57.705002</v>
      </c>
      <c r="L341" s="62">
        <f ca="1">INDEX(OFFSET('Raw data BH'!$G$4,0,(COLUMN('Data BH'!L$4)-COLUMN('Data BH'!$B$4))*7,500,1),MATCH($A341,OFFSET('Raw data BH'!$B$4,0,(COLUMN('Data BH'!L$4)-COLUMN('Data BH'!$B$4))*7,500,1),0))</f>
        <v>21.710588000000001</v>
      </c>
      <c r="M341" s="62">
        <f ca="1">INDEX(OFFSET('Raw data BH'!$G$4,0,(COLUMN('Data BH'!M$4)-COLUMN('Data BH'!$B$4))*7,500,1),MATCH($A341,OFFSET('Raw data BH'!$B$4,0,(COLUMN('Data BH'!M$4)-COLUMN('Data BH'!$B$4))*7,500,1),0))</f>
        <v>22.660136999999999</v>
      </c>
      <c r="N341" s="62">
        <f ca="1">INDEX(OFFSET('Raw data BH'!$G$4,0,(COLUMN('Data BH'!N$4)-COLUMN('Data BH'!$B$4))*7,500,1),MATCH($A341,OFFSET('Raw data BH'!$B$4,0,(COLUMN('Data BH'!N$4)-COLUMN('Data BH'!$B$4))*7,500,1),0))</f>
        <v>77.970000999999996</v>
      </c>
      <c r="O341" s="62">
        <f ca="1">INDEX(OFFSET('Raw data BH'!$G$4,0,(COLUMN('Data BH'!O$4)-COLUMN('Data BH'!$B$4))*7,500,1),MATCH($A341,OFFSET('Raw data BH'!$B$4,0,(COLUMN('Data BH'!O$4)-COLUMN('Data BH'!$B$4))*7,500,1),0))</f>
        <v>43.41</v>
      </c>
      <c r="P341" s="62">
        <v>127.19847900000001</v>
      </c>
      <c r="R341" s="60">
        <f t="shared" ca="1" si="77"/>
        <v>-0.14408884054275861</v>
      </c>
      <c r="S341" s="60">
        <f t="shared" ca="1" si="78"/>
        <v>-2.3993824007785269E-2</v>
      </c>
      <c r="T341" s="60">
        <f t="shared" ca="1" si="79"/>
        <v>2.3138705565653783E-2</v>
      </c>
      <c r="U341" s="60">
        <f t="shared" ca="1" si="80"/>
        <v>2.7310321334406806E-2</v>
      </c>
      <c r="V341" s="60" t="str">
        <f t="shared" ca="1" si="81"/>
        <v/>
      </c>
      <c r="W341" s="60">
        <f t="shared" ca="1" si="82"/>
        <v>8.9427843435663901E-2</v>
      </c>
      <c r="X341" s="60">
        <f t="shared" ca="1" si="83"/>
        <v>7.8579329660168895E-3</v>
      </c>
      <c r="Y341" s="60">
        <f t="shared" ca="1" si="84"/>
        <v>4.262002113445984E-2</v>
      </c>
      <c r="Z341" s="60">
        <f t="shared" ca="1" si="85"/>
        <v>0.11221096003515396</v>
      </c>
      <c r="AA341" s="60">
        <f t="shared" ca="1" si="86"/>
        <v>4.4150964338206089E-2</v>
      </c>
      <c r="AB341" s="60">
        <f t="shared" ca="1" si="87"/>
        <v>-2.5667644173946402E-2</v>
      </c>
      <c r="AC341" s="60">
        <f t="shared" ca="1" si="88"/>
        <v>5.6809313297295105E-2</v>
      </c>
      <c r="AD341" s="60">
        <f t="shared" ca="1" si="89"/>
        <v>2.2691540469347737E-2</v>
      </c>
      <c r="AE341" s="60">
        <f t="shared" ca="1" si="90"/>
        <v>0.11823802163833075</v>
      </c>
      <c r="AF341" s="60">
        <f t="shared" si="91"/>
        <v>5.8646029302923397E-2</v>
      </c>
      <c r="AG341" s="61">
        <v>2.7000000000000001E-3</v>
      </c>
    </row>
    <row r="342" spans="1:33" ht="16" x14ac:dyDescent="0.2">
      <c r="A342" s="74">
        <v>41306</v>
      </c>
      <c r="B342" s="62">
        <f ca="1">INDEX(OFFSET('Raw data BH'!$G$4,0,(COLUMN('Data BH'!B$4)-COLUMN('Data BH'!$B$4))*7,500,1),MATCH($A342,OFFSET('Raw data BH'!$B$4,0,(COLUMN('Data BH'!B$4)-COLUMN('Data BH'!$B$4))*7,500,1),0))</f>
        <v>13.676137000000001</v>
      </c>
      <c r="C342" s="62">
        <f ca="1">INDEX(OFFSET('Raw data BH'!$G$4,0,(COLUMN('Data BH'!C$4)-COLUMN('Data BH'!$B$4))*7,500,1),MATCH($A342,OFFSET('Raw data BH'!$B$4,0,(COLUMN('Data BH'!C$4)-COLUMN('Data BH'!$B$4))*7,500,1),0))</f>
        <v>9.8618290000000002</v>
      </c>
      <c r="D342" s="62">
        <f ca="1">INDEX(OFFSET('Raw data BH'!$G$4,0,(COLUMN('Data BH'!D$4)-COLUMN('Data BH'!$B$4))*7,500,1),MATCH($A342,OFFSET('Raw data BH'!$B$4,0,(COLUMN('Data BH'!D$4)-COLUMN('Data BH'!$B$4))*7,500,1),0))</f>
        <v>54.864486999999997</v>
      </c>
      <c r="E342" s="62">
        <f ca="1">INDEX(OFFSET('Raw data BH'!$G$4,0,(COLUMN('Data BH'!E$4)-COLUMN('Data BH'!$B$4))*7,500,1),MATCH($A342,OFFSET('Raw data BH'!$B$4,0,(COLUMN('Data BH'!E$4)-COLUMN('Data BH'!$B$4))*7,500,1),0))</f>
        <v>29.549685</v>
      </c>
      <c r="F342" s="62" t="e">
        <f ca="1">INDEX(OFFSET('Raw data BH'!$G$4,0,(COLUMN('Data BH'!F$4)-COLUMN('Data BH'!$B$4))*7,500,1),MATCH($A342,OFFSET('Raw data BH'!$B$4,0,(COLUMN('Data BH'!F$4)-COLUMN('Data BH'!$B$4))*7,500,1),0))</f>
        <v>#N/A</v>
      </c>
      <c r="G342" s="62">
        <f ca="1">INDEX(OFFSET('Raw data BH'!$G$4,0,(COLUMN('Data BH'!G$4)-COLUMN('Data BH'!$B$4))*7,500,1),MATCH($A342,OFFSET('Raw data BH'!$B$4,0,(COLUMN('Data BH'!G$4)-COLUMN('Data BH'!$B$4))*7,500,1),0))</f>
        <v>43.412685000000003</v>
      </c>
      <c r="H342" s="62">
        <f ca="1">INDEX(OFFSET('Raw data BH'!$G$4,0,(COLUMN('Data BH'!H$4)-COLUMN('Data BH'!$B$4))*7,500,1),MATCH($A342,OFFSET('Raw data BH'!$B$4,0,(COLUMN('Data BH'!H$4)-COLUMN('Data BH'!$B$4))*7,500,1),0))</f>
        <v>31.888317000000001</v>
      </c>
      <c r="I342" s="62">
        <f ca="1">INDEX(OFFSET('Raw data BH'!$G$4,0,(COLUMN('Data BH'!I$4)-COLUMN('Data BH'!$B$4))*7,500,1),MATCH($A342,OFFSET('Raw data BH'!$B$4,0,(COLUMN('Data BH'!I$4)-COLUMN('Data BH'!$B$4))*7,500,1),0))</f>
        <v>26.927565000000001</v>
      </c>
      <c r="J342" s="62">
        <f ca="1">INDEX(OFFSET('Raw data BH'!$G$4,0,(COLUMN('Data BH'!J$4)-COLUMN('Data BH'!$B$4))*7,500,1),MATCH($A342,OFFSET('Raw data BH'!$B$4,0,(COLUMN('Data BH'!J$4)-COLUMN('Data BH'!$B$4))*7,500,1),0))</f>
        <v>3.4552999999999998</v>
      </c>
      <c r="K342" s="62">
        <f ca="1">INDEX(OFFSET('Raw data BH'!$G$4,0,(COLUMN('Data BH'!K$4)-COLUMN('Data BH'!$B$4))*7,500,1),MATCH($A342,OFFSET('Raw data BH'!$B$4,0,(COLUMN('Data BH'!K$4)-COLUMN('Data BH'!$B$4))*7,500,1),0))</f>
        <v>59.810001</v>
      </c>
      <c r="L342" s="62">
        <f ca="1">INDEX(OFFSET('Raw data BH'!$G$4,0,(COLUMN('Data BH'!L$4)-COLUMN('Data BH'!$B$4))*7,500,1),MATCH($A342,OFFSET('Raw data BH'!$B$4,0,(COLUMN('Data BH'!L$4)-COLUMN('Data BH'!$B$4))*7,500,1),0))</f>
        <v>20.984065999999999</v>
      </c>
      <c r="M342" s="62">
        <f ca="1">INDEX(OFFSET('Raw data BH'!$G$4,0,(COLUMN('Data BH'!M$4)-COLUMN('Data BH'!$B$4))*7,500,1),MATCH($A342,OFFSET('Raw data BH'!$B$4,0,(COLUMN('Data BH'!M$4)-COLUMN('Data BH'!$B$4))*7,500,1),0))</f>
        <v>22.753288000000001</v>
      </c>
      <c r="N342" s="62">
        <f ca="1">INDEX(OFFSET('Raw data BH'!$G$4,0,(COLUMN('Data BH'!N$4)-COLUMN('Data BH'!$B$4))*7,500,1),MATCH($A342,OFFSET('Raw data BH'!$B$4,0,(COLUMN('Data BH'!N$4)-COLUMN('Data BH'!$B$4))*7,500,1),0))</f>
        <v>86.389999000000003</v>
      </c>
      <c r="O342" s="62">
        <f ca="1">INDEX(OFFSET('Raw data BH'!$G$4,0,(COLUMN('Data BH'!O$4)-COLUMN('Data BH'!$B$4))*7,500,1),MATCH($A342,OFFSET('Raw data BH'!$B$4,0,(COLUMN('Data BH'!O$4)-COLUMN('Data BH'!$B$4))*7,500,1),0))</f>
        <v>45.810001</v>
      </c>
      <c r="P342" s="62">
        <v>128.821304</v>
      </c>
      <c r="R342" s="60">
        <f t="shared" ca="1" si="77"/>
        <v>-3.0933914975010413E-2</v>
      </c>
      <c r="S342" s="60">
        <f t="shared" ca="1" si="78"/>
        <v>-7.9504163773306269E-3</v>
      </c>
      <c r="T342" s="60">
        <f t="shared" ca="1" si="79"/>
        <v>6.0482963901413944E-2</v>
      </c>
      <c r="U342" s="60">
        <f t="shared" ca="1" si="80"/>
        <v>3.9742331158823641E-2</v>
      </c>
      <c r="V342" s="60" t="str">
        <f t="shared" ca="1" si="81"/>
        <v/>
      </c>
      <c r="W342" s="60">
        <f t="shared" ca="1" si="82"/>
        <v>-0.12331251378132713</v>
      </c>
      <c r="X342" s="60">
        <f t="shared" ca="1" si="83"/>
        <v>7.9395652760976931E-2</v>
      </c>
      <c r="Y342" s="60">
        <f t="shared" ca="1" si="84"/>
        <v>2.6586417685447783E-2</v>
      </c>
      <c r="Z342" s="60">
        <f t="shared" ca="1" si="85"/>
        <v>3.2641180127193525E-2</v>
      </c>
      <c r="AA342" s="60">
        <f t="shared" ca="1" si="86"/>
        <v>3.6478622771731306E-2</v>
      </c>
      <c r="AB342" s="60">
        <f t="shared" ca="1" si="87"/>
        <v>-3.3463948558187462E-2</v>
      </c>
      <c r="AC342" s="60">
        <f t="shared" ca="1" si="88"/>
        <v>4.1107871501395721E-3</v>
      </c>
      <c r="AD342" s="60">
        <f t="shared" ca="1" si="89"/>
        <v>0.10799022562536598</v>
      </c>
      <c r="AE342" s="60">
        <f t="shared" ca="1" si="90"/>
        <v>5.528682331260093E-2</v>
      </c>
      <c r="AF342" s="60">
        <f t="shared" si="91"/>
        <v>1.2758210733007314E-2</v>
      </c>
      <c r="AG342" s="61">
        <v>2.7000000000000001E-3</v>
      </c>
    </row>
    <row r="343" spans="1:33" ht="16" x14ac:dyDescent="0.2">
      <c r="A343" s="74">
        <v>41334</v>
      </c>
      <c r="B343" s="62">
        <f ca="1">INDEX(OFFSET('Raw data BH'!$G$4,0,(COLUMN('Data BH'!B$4)-COLUMN('Data BH'!$B$4))*7,500,1),MATCH($A343,OFFSET('Raw data BH'!$B$4,0,(COLUMN('Data BH'!B$4)-COLUMN('Data BH'!$B$4))*7,500,1),0))</f>
        <v>13.795109999999999</v>
      </c>
      <c r="C343" s="62">
        <f ca="1">INDEX(OFFSET('Raw data BH'!$G$4,0,(COLUMN('Data BH'!C$4)-COLUMN('Data BH'!$B$4))*7,500,1),MATCH($A343,OFFSET('Raw data BH'!$B$4,0,(COLUMN('Data BH'!C$4)-COLUMN('Data BH'!$B$4))*7,500,1),0))</f>
        <v>10.70571</v>
      </c>
      <c r="D343" s="62">
        <f ca="1">INDEX(OFFSET('Raw data BH'!$G$4,0,(COLUMN('Data BH'!D$4)-COLUMN('Data BH'!$B$4))*7,500,1),MATCH($A343,OFFSET('Raw data BH'!$B$4,0,(COLUMN('Data BH'!D$4)-COLUMN('Data BH'!$B$4))*7,500,1),0))</f>
        <v>59.552016999999999</v>
      </c>
      <c r="E343" s="62">
        <f ca="1">INDEX(OFFSET('Raw data BH'!$G$4,0,(COLUMN('Data BH'!E$4)-COLUMN('Data BH'!$B$4))*7,500,1),MATCH($A343,OFFSET('Raw data BH'!$B$4,0,(COLUMN('Data BH'!E$4)-COLUMN('Data BH'!$B$4))*7,500,1),0))</f>
        <v>30.862325999999999</v>
      </c>
      <c r="F343" s="62" t="e">
        <f ca="1">INDEX(OFFSET('Raw data BH'!$G$4,0,(COLUMN('Data BH'!F$4)-COLUMN('Data BH'!$B$4))*7,500,1),MATCH($A343,OFFSET('Raw data BH'!$B$4,0,(COLUMN('Data BH'!F$4)-COLUMN('Data BH'!$B$4))*7,500,1),0))</f>
        <v>#N/A</v>
      </c>
      <c r="G343" s="62">
        <f ca="1">INDEX(OFFSET('Raw data BH'!$G$4,0,(COLUMN('Data BH'!G$4)-COLUMN('Data BH'!$B$4))*7,500,1),MATCH($A343,OFFSET('Raw data BH'!$B$4,0,(COLUMN('Data BH'!G$4)-COLUMN('Data BH'!$B$4))*7,500,1),0))</f>
        <v>48.371296000000001</v>
      </c>
      <c r="H343" s="62">
        <f ca="1">INDEX(OFFSET('Raw data BH'!$G$4,0,(COLUMN('Data BH'!H$4)-COLUMN('Data BH'!$B$4))*7,500,1),MATCH($A343,OFFSET('Raw data BH'!$B$4,0,(COLUMN('Data BH'!H$4)-COLUMN('Data BH'!$B$4))*7,500,1),0))</f>
        <v>33.683883999999999</v>
      </c>
      <c r="I343" s="62">
        <f ca="1">INDEX(OFFSET('Raw data BH'!$G$4,0,(COLUMN('Data BH'!I$4)-COLUMN('Data BH'!$B$4))*7,500,1),MATCH($A343,OFFSET('Raw data BH'!$B$4,0,(COLUMN('Data BH'!I$4)-COLUMN('Data BH'!$B$4))*7,500,1),0))</f>
        <v>26.887937999999998</v>
      </c>
      <c r="J343" s="62">
        <f ca="1">INDEX(OFFSET('Raw data BH'!$G$4,0,(COLUMN('Data BH'!J$4)-COLUMN('Data BH'!$B$4))*7,500,1),MATCH($A343,OFFSET('Raw data BH'!$B$4,0,(COLUMN('Data BH'!J$4)-COLUMN('Data BH'!$B$4))*7,500,1),0))</f>
        <v>3.1375709999999999</v>
      </c>
      <c r="K343" s="62">
        <f ca="1">INDEX(OFFSET('Raw data BH'!$G$4,0,(COLUMN('Data BH'!K$4)-COLUMN('Data BH'!$B$4))*7,500,1),MATCH($A343,OFFSET('Raw data BH'!$B$4,0,(COLUMN('Data BH'!K$4)-COLUMN('Data BH'!$B$4))*7,500,1),0))</f>
        <v>59.294998</v>
      </c>
      <c r="L343" s="62">
        <f ca="1">INDEX(OFFSET('Raw data BH'!$G$4,0,(COLUMN('Data BH'!L$4)-COLUMN('Data BH'!$B$4))*7,500,1),MATCH($A343,OFFSET('Raw data BH'!$B$4,0,(COLUMN('Data BH'!L$4)-COLUMN('Data BH'!$B$4))*7,500,1),0))</f>
        <v>21.501904</v>
      </c>
      <c r="M343" s="62">
        <f ca="1">INDEX(OFFSET('Raw data BH'!$G$4,0,(COLUMN('Data BH'!M$4)-COLUMN('Data BH'!$B$4))*7,500,1),MATCH($A343,OFFSET('Raw data BH'!$B$4,0,(COLUMN('Data BH'!M$4)-COLUMN('Data BH'!$B$4))*7,500,1),0))</f>
        <v>23.465902</v>
      </c>
      <c r="N343" s="62">
        <f ca="1">INDEX(OFFSET('Raw data BH'!$G$4,0,(COLUMN('Data BH'!N$4)-COLUMN('Data BH'!$B$4))*7,500,1),MATCH($A343,OFFSET('Raw data BH'!$B$4,0,(COLUMN('Data BH'!N$4)-COLUMN('Data BH'!$B$4))*7,500,1),0))</f>
        <v>104.18</v>
      </c>
      <c r="O343" s="62">
        <f ca="1">INDEX(OFFSET('Raw data BH'!$G$4,0,(COLUMN('Data BH'!O$4)-COLUMN('Data BH'!$B$4))*7,500,1),MATCH($A343,OFFSET('Raw data BH'!$B$4,0,(COLUMN('Data BH'!O$4)-COLUMN('Data BH'!$B$4))*7,500,1),0))</f>
        <v>47.27</v>
      </c>
      <c r="P343" s="62">
        <v>133.120789</v>
      </c>
      <c r="R343" s="60">
        <f t="shared" ca="1" si="77"/>
        <v>8.6993132636794535E-3</v>
      </c>
      <c r="S343" s="60">
        <f t="shared" ca="1" si="78"/>
        <v>8.5570435261045352E-2</v>
      </c>
      <c r="T343" s="60">
        <f t="shared" ca="1" si="79"/>
        <v>8.5438327346430976E-2</v>
      </c>
      <c r="U343" s="60">
        <f t="shared" ca="1" si="80"/>
        <v>4.4421488756986705E-2</v>
      </c>
      <c r="V343" s="60" t="str">
        <f t="shared" ca="1" si="81"/>
        <v/>
      </c>
      <c r="W343" s="60">
        <f t="shared" ca="1" si="82"/>
        <v>0.11422032523443315</v>
      </c>
      <c r="X343" s="60">
        <f t="shared" ca="1" si="83"/>
        <v>5.6307988910170303E-2</v>
      </c>
      <c r="Y343" s="60">
        <f t="shared" ca="1" si="84"/>
        <v>-1.4716146818326559E-3</v>
      </c>
      <c r="Z343" s="60">
        <f t="shared" ca="1" si="85"/>
        <v>-9.1954099499319875E-2</v>
      </c>
      <c r="AA343" s="60">
        <f t="shared" ca="1" si="86"/>
        <v>-8.6106502489441406E-3</v>
      </c>
      <c r="AB343" s="60">
        <f t="shared" ca="1" si="87"/>
        <v>2.4677676862053355E-2</v>
      </c>
      <c r="AC343" s="60">
        <f t="shared" ca="1" si="88"/>
        <v>3.1319165827813578E-2</v>
      </c>
      <c r="AD343" s="60">
        <f t="shared" ca="1" si="89"/>
        <v>0.20592662583547439</v>
      </c>
      <c r="AE343" s="60">
        <f t="shared" ca="1" si="90"/>
        <v>3.1870748049099618E-2</v>
      </c>
      <c r="AF343" s="60">
        <f t="shared" si="91"/>
        <v>3.3375574276130582E-2</v>
      </c>
      <c r="AG343" s="61">
        <v>2.5999999999999999E-3</v>
      </c>
    </row>
    <row r="344" spans="1:33" ht="16" x14ac:dyDescent="0.2">
      <c r="A344" s="74">
        <v>41365</v>
      </c>
      <c r="B344" s="62">
        <f ca="1">INDEX(OFFSET('Raw data BH'!$G$4,0,(COLUMN('Data BH'!B$4)-COLUMN('Data BH'!$B$4))*7,500,1),MATCH($A344,OFFSET('Raw data BH'!$B$4,0,(COLUMN('Data BH'!B$4)-COLUMN('Data BH'!$B$4))*7,500,1),0))</f>
        <v>13.798848</v>
      </c>
      <c r="C344" s="62">
        <f ca="1">INDEX(OFFSET('Raw data BH'!$G$4,0,(COLUMN('Data BH'!C$4)-COLUMN('Data BH'!$B$4))*7,500,1),MATCH($A344,OFFSET('Raw data BH'!$B$4,0,(COLUMN('Data BH'!C$4)-COLUMN('Data BH'!$B$4))*7,500,1),0))</f>
        <v>10.819974999999999</v>
      </c>
      <c r="D344" s="62">
        <f ca="1">INDEX(OFFSET('Raw data BH'!$G$4,0,(COLUMN('Data BH'!D$4)-COLUMN('Data BH'!$B$4))*7,500,1),MATCH($A344,OFFSET('Raw data BH'!$B$4,0,(COLUMN('Data BH'!D$4)-COLUMN('Data BH'!$B$4))*7,500,1),0))</f>
        <v>60.390639999999998</v>
      </c>
      <c r="E344" s="62">
        <f ca="1">INDEX(OFFSET('Raw data BH'!$G$4,0,(COLUMN('Data BH'!E$4)-COLUMN('Data BH'!$B$4))*7,500,1),MATCH($A344,OFFSET('Raw data BH'!$B$4,0,(COLUMN('Data BH'!E$4)-COLUMN('Data BH'!$B$4))*7,500,1),0))</f>
        <v>32.538558999999999</v>
      </c>
      <c r="F344" s="62" t="e">
        <f ca="1">INDEX(OFFSET('Raw data BH'!$G$4,0,(COLUMN('Data BH'!F$4)-COLUMN('Data BH'!$B$4))*7,500,1),MATCH($A344,OFFSET('Raw data BH'!$B$4,0,(COLUMN('Data BH'!F$4)-COLUMN('Data BH'!$B$4))*7,500,1),0))</f>
        <v>#N/A</v>
      </c>
      <c r="G344" s="62">
        <f ca="1">INDEX(OFFSET('Raw data BH'!$G$4,0,(COLUMN('Data BH'!G$4)-COLUMN('Data BH'!$B$4))*7,500,1),MATCH($A344,OFFSET('Raw data BH'!$B$4,0,(COLUMN('Data BH'!G$4)-COLUMN('Data BH'!$B$4))*7,500,1),0))</f>
        <v>55.202427</v>
      </c>
      <c r="H344" s="62">
        <f ca="1">INDEX(OFFSET('Raw data BH'!$G$4,0,(COLUMN('Data BH'!H$4)-COLUMN('Data BH'!$B$4))*7,500,1),MATCH($A344,OFFSET('Raw data BH'!$B$4,0,(COLUMN('Data BH'!H$4)-COLUMN('Data BH'!$B$4))*7,500,1),0))</f>
        <v>36.946033</v>
      </c>
      <c r="I344" s="62">
        <f ca="1">INDEX(OFFSET('Raw data BH'!$G$4,0,(COLUMN('Data BH'!I$4)-COLUMN('Data BH'!$B$4))*7,500,1),MATCH($A344,OFFSET('Raw data BH'!$B$4,0,(COLUMN('Data BH'!I$4)-COLUMN('Data BH'!$B$4))*7,500,1),0))</f>
        <v>26.52647</v>
      </c>
      <c r="J344" s="62">
        <f ca="1">INDEX(OFFSET('Raw data BH'!$G$4,0,(COLUMN('Data BH'!J$4)-COLUMN('Data BH'!$B$4))*7,500,1),MATCH($A344,OFFSET('Raw data BH'!$B$4,0,(COLUMN('Data BH'!J$4)-COLUMN('Data BH'!$B$4))*7,500,1),0))</f>
        <v>3.5148739999999998</v>
      </c>
      <c r="K344" s="62">
        <f ca="1">INDEX(OFFSET('Raw data BH'!$G$4,0,(COLUMN('Data BH'!K$4)-COLUMN('Data BH'!$B$4))*7,500,1),MATCH($A344,OFFSET('Raw data BH'!$B$4,0,(COLUMN('Data BH'!K$4)-COLUMN('Data BH'!$B$4))*7,500,1),0))</f>
        <v>59.325001</v>
      </c>
      <c r="L344" s="62">
        <f ca="1">INDEX(OFFSET('Raw data BH'!$G$4,0,(COLUMN('Data BH'!L$4)-COLUMN('Data BH'!$B$4))*7,500,1),MATCH($A344,OFFSET('Raw data BH'!$B$4,0,(COLUMN('Data BH'!L$4)-COLUMN('Data BH'!$B$4))*7,500,1),0))</f>
        <v>23.836048000000002</v>
      </c>
      <c r="M344" s="62">
        <f ca="1">INDEX(OFFSET('Raw data BH'!$G$4,0,(COLUMN('Data BH'!M$4)-COLUMN('Data BH'!$B$4))*7,500,1),MATCH($A344,OFFSET('Raw data BH'!$B$4,0,(COLUMN('Data BH'!M$4)-COLUMN('Data BH'!$B$4))*7,500,1),0))</f>
        <v>23.658728</v>
      </c>
      <c r="N344" s="62">
        <f ca="1">INDEX(OFFSET('Raw data BH'!$G$4,0,(COLUMN('Data BH'!N$4)-COLUMN('Data BH'!$B$4))*7,500,1),MATCH($A344,OFFSET('Raw data BH'!$B$4,0,(COLUMN('Data BH'!N$4)-COLUMN('Data BH'!$B$4))*7,500,1),0))</f>
        <v>100.739998</v>
      </c>
      <c r="O344" s="62">
        <f ca="1">INDEX(OFFSET('Raw data BH'!$G$4,0,(COLUMN('Data BH'!O$4)-COLUMN('Data BH'!$B$4))*7,500,1),MATCH($A344,OFFSET('Raw data BH'!$B$4,0,(COLUMN('Data BH'!O$4)-COLUMN('Data BH'!$B$4))*7,500,1),0))</f>
        <v>46.07</v>
      </c>
      <c r="P344" s="62">
        <v>136.28178399999999</v>
      </c>
      <c r="R344" s="60">
        <f t="shared" ca="1" si="77"/>
        <v>2.7096558128203441E-4</v>
      </c>
      <c r="S344" s="60">
        <f t="shared" ca="1" si="78"/>
        <v>1.0673276223622796E-2</v>
      </c>
      <c r="T344" s="60">
        <f t="shared" ca="1" si="79"/>
        <v>1.4082193051496494E-2</v>
      </c>
      <c r="U344" s="60">
        <f t="shared" ca="1" si="80"/>
        <v>5.4313242624681068E-2</v>
      </c>
      <c r="V344" s="60" t="str">
        <f t="shared" ca="1" si="81"/>
        <v/>
      </c>
      <c r="W344" s="60">
        <f t="shared" ca="1" si="82"/>
        <v>0.14122282355221571</v>
      </c>
      <c r="X344" s="60">
        <f t="shared" ca="1" si="83"/>
        <v>9.6845987238288744E-2</v>
      </c>
      <c r="Y344" s="60">
        <f t="shared" ca="1" si="84"/>
        <v>-1.3443500204441072E-2</v>
      </c>
      <c r="Z344" s="60">
        <f t="shared" ca="1" si="85"/>
        <v>0.12025321498700747</v>
      </c>
      <c r="AA344" s="60">
        <f t="shared" ca="1" si="86"/>
        <v>5.0599546356333569E-4</v>
      </c>
      <c r="AB344" s="60">
        <f t="shared" ca="1" si="87"/>
        <v>0.1085552237606493</v>
      </c>
      <c r="AC344" s="60">
        <f t="shared" ca="1" si="88"/>
        <v>8.2172848075474647E-3</v>
      </c>
      <c r="AD344" s="60">
        <f t="shared" ca="1" si="89"/>
        <v>-3.3019792666538761E-2</v>
      </c>
      <c r="AE344" s="60">
        <f t="shared" ca="1" si="90"/>
        <v>-2.5386079966151942E-2</v>
      </c>
      <c r="AF344" s="60">
        <f t="shared" si="91"/>
        <v>2.374531449028594E-2</v>
      </c>
      <c r="AG344" s="61">
        <v>2.3E-3</v>
      </c>
    </row>
    <row r="345" spans="1:33" ht="16" x14ac:dyDescent="0.2">
      <c r="A345" s="74">
        <v>41395</v>
      </c>
      <c r="B345" s="62">
        <f ca="1">INDEX(OFFSET('Raw data BH'!$G$4,0,(COLUMN('Data BH'!B$4)-COLUMN('Data BH'!$B$4))*7,500,1),MATCH($A345,OFFSET('Raw data BH'!$B$4,0,(COLUMN('Data BH'!B$4)-COLUMN('Data BH'!$B$4))*7,500,1),0))</f>
        <v>14.015440999999999</v>
      </c>
      <c r="C345" s="62">
        <f ca="1">INDEX(OFFSET('Raw data BH'!$G$4,0,(COLUMN('Data BH'!C$4)-COLUMN('Data BH'!$B$4))*7,500,1),MATCH($A345,OFFSET('Raw data BH'!$B$4,0,(COLUMN('Data BH'!C$4)-COLUMN('Data BH'!$B$4))*7,500,1),0))</f>
        <v>12.006569000000001</v>
      </c>
      <c r="D345" s="62">
        <f ca="1">INDEX(OFFSET('Raw data BH'!$G$4,0,(COLUMN('Data BH'!D$4)-COLUMN('Data BH'!$B$4))*7,500,1),MATCH($A345,OFFSET('Raw data BH'!$B$4,0,(COLUMN('Data BH'!D$4)-COLUMN('Data BH'!$B$4))*7,500,1),0))</f>
        <v>67.033103999999994</v>
      </c>
      <c r="E345" s="62">
        <f ca="1">INDEX(OFFSET('Raw data BH'!$G$4,0,(COLUMN('Data BH'!E$4)-COLUMN('Data BH'!$B$4))*7,500,1),MATCH($A345,OFFSET('Raw data BH'!$B$4,0,(COLUMN('Data BH'!E$4)-COLUMN('Data BH'!$B$4))*7,500,1),0))</f>
        <v>30.739823999999999</v>
      </c>
      <c r="F345" s="62" t="e">
        <f ca="1">INDEX(OFFSET('Raw data BH'!$G$4,0,(COLUMN('Data BH'!F$4)-COLUMN('Data BH'!$B$4))*7,500,1),MATCH($A345,OFFSET('Raw data BH'!$B$4,0,(COLUMN('Data BH'!F$4)-COLUMN('Data BH'!$B$4))*7,500,1),0))</f>
        <v>#N/A</v>
      </c>
      <c r="G345" s="62">
        <f ca="1">INDEX(OFFSET('Raw data BH'!$G$4,0,(COLUMN('Data BH'!G$4)-COLUMN('Data BH'!$B$4))*7,500,1),MATCH($A345,OFFSET('Raw data BH'!$B$4,0,(COLUMN('Data BH'!G$4)-COLUMN('Data BH'!$B$4))*7,500,1),0))</f>
        <v>60.273612999999997</v>
      </c>
      <c r="H345" s="62">
        <f ca="1">INDEX(OFFSET('Raw data BH'!$G$4,0,(COLUMN('Data BH'!H$4)-COLUMN('Data BH'!$B$4))*7,500,1),MATCH($A345,OFFSET('Raw data BH'!$B$4,0,(COLUMN('Data BH'!H$4)-COLUMN('Data BH'!$B$4))*7,500,1),0))</f>
        <v>33.573585999999999</v>
      </c>
      <c r="I345" s="62">
        <f ca="1">INDEX(OFFSET('Raw data BH'!$G$4,0,(COLUMN('Data BH'!I$4)-COLUMN('Data BH'!$B$4))*7,500,1),MATCH($A345,OFFSET('Raw data BH'!$B$4,0,(COLUMN('Data BH'!I$4)-COLUMN('Data BH'!$B$4))*7,500,1),0))</f>
        <v>27.945259</v>
      </c>
      <c r="J345" s="62">
        <f ca="1">INDEX(OFFSET('Raw data BH'!$G$4,0,(COLUMN('Data BH'!J$4)-COLUMN('Data BH'!$B$4))*7,500,1),MATCH($A345,OFFSET('Raw data BH'!$B$4,0,(COLUMN('Data BH'!J$4)-COLUMN('Data BH'!$B$4))*7,500,1),0))</f>
        <v>4.3389829999999998</v>
      </c>
      <c r="K345" s="62">
        <f ca="1">INDEX(OFFSET('Raw data BH'!$G$4,0,(COLUMN('Data BH'!K$4)-COLUMN('Data BH'!$B$4))*7,500,1),MATCH($A345,OFFSET('Raw data BH'!$B$4,0,(COLUMN('Data BH'!K$4)-COLUMN('Data BH'!$B$4))*7,500,1),0))</f>
        <v>62.034999999999997</v>
      </c>
      <c r="L345" s="62">
        <f ca="1">INDEX(OFFSET('Raw data BH'!$G$4,0,(COLUMN('Data BH'!L$4)-COLUMN('Data BH'!$B$4))*7,500,1),MATCH($A345,OFFSET('Raw data BH'!$B$4,0,(COLUMN('Data BH'!L$4)-COLUMN('Data BH'!$B$4))*7,500,1),0))</f>
        <v>26.193369000000001</v>
      </c>
      <c r="M345" s="62">
        <f ca="1">INDEX(OFFSET('Raw data BH'!$G$4,0,(COLUMN('Data BH'!M$4)-COLUMN('Data BH'!$B$4))*7,500,1),MATCH($A345,OFFSET('Raw data BH'!$B$4,0,(COLUMN('Data BH'!M$4)-COLUMN('Data BH'!$B$4))*7,500,1),0))</f>
        <v>25.337793000000001</v>
      </c>
      <c r="N345" s="62">
        <f ca="1">INDEX(OFFSET('Raw data BH'!$G$4,0,(COLUMN('Data BH'!N$4)-COLUMN('Data BH'!$B$4))*7,500,1),MATCH($A345,OFFSET('Raw data BH'!$B$4,0,(COLUMN('Data BH'!N$4)-COLUMN('Data BH'!$B$4))*7,500,1),0))</f>
        <v>112</v>
      </c>
      <c r="O345" s="62">
        <f ca="1">INDEX(OFFSET('Raw data BH'!$G$4,0,(COLUMN('Data BH'!O$4)-COLUMN('Data BH'!$B$4))*7,500,1),MATCH($A345,OFFSET('Raw data BH'!$B$4,0,(COLUMN('Data BH'!O$4)-COLUMN('Data BH'!$B$4))*7,500,1),0))</f>
        <v>47.040000999999997</v>
      </c>
      <c r="P345" s="62">
        <v>139.499359</v>
      </c>
      <c r="R345" s="60">
        <f t="shared" ca="1" si="77"/>
        <v>1.5696455240321372E-2</v>
      </c>
      <c r="S345" s="60">
        <f t="shared" ca="1" si="78"/>
        <v>0.10966698167047539</v>
      </c>
      <c r="T345" s="60">
        <f t="shared" ca="1" si="79"/>
        <v>0.1099916145945794</v>
      </c>
      <c r="U345" s="60">
        <f t="shared" ca="1" si="80"/>
        <v>-5.5280106288665087E-2</v>
      </c>
      <c r="V345" s="60" t="str">
        <f t="shared" ca="1" si="81"/>
        <v/>
      </c>
      <c r="W345" s="60">
        <f t="shared" ca="1" si="82"/>
        <v>9.1865272517818841E-2</v>
      </c>
      <c r="X345" s="60">
        <f t="shared" ca="1" si="83"/>
        <v>-9.128035478125629E-2</v>
      </c>
      <c r="Y345" s="60">
        <f t="shared" ca="1" si="84"/>
        <v>5.348578231479717E-2</v>
      </c>
      <c r="Z345" s="60">
        <f t="shared" ca="1" si="85"/>
        <v>0.23446331219838901</v>
      </c>
      <c r="AA345" s="60">
        <f t="shared" ca="1" si="86"/>
        <v>4.5680555487896068E-2</v>
      </c>
      <c r="AB345" s="60">
        <f t="shared" ca="1" si="87"/>
        <v>9.889730881562242E-2</v>
      </c>
      <c r="AC345" s="60">
        <f t="shared" ca="1" si="88"/>
        <v>7.0970214459543213E-2</v>
      </c>
      <c r="AD345" s="60">
        <f t="shared" ca="1" si="89"/>
        <v>0.11177290275507046</v>
      </c>
      <c r="AE345" s="60">
        <f t="shared" ca="1" si="90"/>
        <v>2.1054938137616608E-2</v>
      </c>
      <c r="AF345" s="60">
        <f t="shared" si="91"/>
        <v>2.3609721751221002E-2</v>
      </c>
      <c r="AG345" s="61">
        <v>2.5000000000000001E-3</v>
      </c>
    </row>
    <row r="346" spans="1:33" ht="16" x14ac:dyDescent="0.2">
      <c r="A346" s="74">
        <v>41426</v>
      </c>
      <c r="B346" s="62">
        <f ca="1">INDEX(OFFSET('Raw data BH'!$G$4,0,(COLUMN('Data BH'!B$4)-COLUMN('Data BH'!$B$4))*7,500,1),MATCH($A346,OFFSET('Raw data BH'!$B$4,0,(COLUMN('Data BH'!B$4)-COLUMN('Data BH'!$B$4))*7,500,1),0))</f>
        <v>12.439301</v>
      </c>
      <c r="C346" s="62">
        <f ca="1">INDEX(OFFSET('Raw data BH'!$G$4,0,(COLUMN('Data BH'!C$4)-COLUMN('Data BH'!$B$4))*7,500,1),MATCH($A346,OFFSET('Raw data BH'!$B$4,0,(COLUMN('Data BH'!C$4)-COLUMN('Data BH'!$B$4))*7,500,1),0))</f>
        <v>11.3034</v>
      </c>
      <c r="D346" s="62">
        <f ca="1">INDEX(OFFSET('Raw data BH'!$G$4,0,(COLUMN('Data BH'!D$4)-COLUMN('Data BH'!$B$4))*7,500,1),MATCH($A346,OFFSET('Raw data BH'!$B$4,0,(COLUMN('Data BH'!D$4)-COLUMN('Data BH'!$B$4))*7,500,1),0))</f>
        <v>66.191978000000006</v>
      </c>
      <c r="E346" s="62">
        <f ca="1">INDEX(OFFSET('Raw data BH'!$G$4,0,(COLUMN('Data BH'!E$4)-COLUMN('Data BH'!$B$4))*7,500,1),MATCH($A346,OFFSET('Raw data BH'!$B$4,0,(COLUMN('Data BH'!E$4)-COLUMN('Data BH'!$B$4))*7,500,1),0))</f>
        <v>30.832077000000002</v>
      </c>
      <c r="F346" s="62" t="e">
        <f ca="1">INDEX(OFFSET('Raw data BH'!$G$4,0,(COLUMN('Data BH'!F$4)-COLUMN('Data BH'!$B$4))*7,500,1),MATCH($A346,OFFSET('Raw data BH'!$B$4,0,(COLUMN('Data BH'!F$4)-COLUMN('Data BH'!$B$4))*7,500,1),0))</f>
        <v>#N/A</v>
      </c>
      <c r="G346" s="62">
        <f ca="1">INDEX(OFFSET('Raw data BH'!$G$4,0,(COLUMN('Data BH'!G$4)-COLUMN('Data BH'!$B$4))*7,500,1),MATCH($A346,OFFSET('Raw data BH'!$B$4,0,(COLUMN('Data BH'!G$4)-COLUMN('Data BH'!$B$4))*7,500,1),0))</f>
        <v>55.439579000000002</v>
      </c>
      <c r="H346" s="62">
        <f ca="1">INDEX(OFFSET('Raw data BH'!$G$4,0,(COLUMN('Data BH'!H$4)-COLUMN('Data BH'!$B$4))*7,500,1),MATCH($A346,OFFSET('Raw data BH'!$B$4,0,(COLUMN('Data BH'!H$4)-COLUMN('Data BH'!$B$4))*7,500,1),0))</f>
        <v>34.861682999999999</v>
      </c>
      <c r="I346" s="62">
        <f ca="1">INDEX(OFFSET('Raw data BH'!$G$4,0,(COLUMN('Data BH'!I$4)-COLUMN('Data BH'!$B$4))*7,500,1),MATCH($A346,OFFSET('Raw data BH'!$B$4,0,(COLUMN('Data BH'!I$4)-COLUMN('Data BH'!$B$4))*7,500,1),0))</f>
        <v>28.814062</v>
      </c>
      <c r="J346" s="62">
        <f ca="1">INDEX(OFFSET('Raw data BH'!$G$4,0,(COLUMN('Data BH'!J$4)-COLUMN('Data BH'!$B$4))*7,500,1),MATCH($A346,OFFSET('Raw data BH'!$B$4,0,(COLUMN('Data BH'!J$4)-COLUMN('Data BH'!$B$4))*7,500,1),0))</f>
        <v>3.3162929999999999</v>
      </c>
      <c r="K346" s="62">
        <f ca="1">INDEX(OFFSET('Raw data BH'!$G$4,0,(COLUMN('Data BH'!K$4)-COLUMN('Data BH'!$B$4))*7,500,1),MATCH($A346,OFFSET('Raw data BH'!$B$4,0,(COLUMN('Data BH'!K$4)-COLUMN('Data BH'!$B$4))*7,500,1),0))</f>
        <v>60.400002000000001</v>
      </c>
      <c r="L346" s="62">
        <f ca="1">INDEX(OFFSET('Raw data BH'!$G$4,0,(COLUMN('Data BH'!L$4)-COLUMN('Data BH'!$B$4))*7,500,1),MATCH($A346,OFFSET('Raw data BH'!$B$4,0,(COLUMN('Data BH'!L$4)-COLUMN('Data BH'!$B$4))*7,500,1),0))</f>
        <v>25.745087000000002</v>
      </c>
      <c r="M346" s="62">
        <f ca="1">INDEX(OFFSET('Raw data BH'!$G$4,0,(COLUMN('Data BH'!M$4)-COLUMN('Data BH'!$B$4))*7,500,1),MATCH($A346,OFFSET('Raw data BH'!$B$4,0,(COLUMN('Data BH'!M$4)-COLUMN('Data BH'!$B$4))*7,500,1),0))</f>
        <v>23.643550999999999</v>
      </c>
      <c r="N346" s="62">
        <f ca="1">INDEX(OFFSET('Raw data BH'!$G$4,0,(COLUMN('Data BH'!N$4)-COLUMN('Data BH'!$B$4))*7,500,1),MATCH($A346,OFFSET('Raw data BH'!$B$4,0,(COLUMN('Data BH'!N$4)-COLUMN('Data BH'!$B$4))*7,500,1),0))</f>
        <v>123.849998</v>
      </c>
      <c r="O346" s="62">
        <f ca="1">INDEX(OFFSET('Raw data BH'!$G$4,0,(COLUMN('Data BH'!O$4)-COLUMN('Data BH'!$B$4))*7,500,1),MATCH($A346,OFFSET('Raw data BH'!$B$4,0,(COLUMN('Data BH'!O$4)-COLUMN('Data BH'!$B$4))*7,500,1),0))</f>
        <v>44.66</v>
      </c>
      <c r="P346" s="62">
        <v>136.91339099999999</v>
      </c>
      <c r="R346" s="60">
        <f t="shared" ca="1" si="77"/>
        <v>-0.11245739609620553</v>
      </c>
      <c r="S346" s="60">
        <f t="shared" ca="1" si="78"/>
        <v>-5.856535701414789E-2</v>
      </c>
      <c r="T346" s="60">
        <f t="shared" ca="1" si="79"/>
        <v>-1.2547919607004743E-2</v>
      </c>
      <c r="U346" s="60">
        <f t="shared" ca="1" si="80"/>
        <v>3.0010907024062838E-3</v>
      </c>
      <c r="V346" s="60" t="str">
        <f t="shared" ca="1" si="81"/>
        <v/>
      </c>
      <c r="W346" s="60">
        <f t="shared" ca="1" si="82"/>
        <v>-8.0201497129432031E-2</v>
      </c>
      <c r="X346" s="60">
        <f t="shared" ca="1" si="83"/>
        <v>3.8366381237917135E-2</v>
      </c>
      <c r="Y346" s="60">
        <f t="shared" ca="1" si="84"/>
        <v>3.1089459575236011E-2</v>
      </c>
      <c r="Z346" s="60">
        <f t="shared" ca="1" si="85"/>
        <v>-0.23569808869958697</v>
      </c>
      <c r="AA346" s="60">
        <f t="shared" ca="1" si="86"/>
        <v>-2.6356057064560234E-2</v>
      </c>
      <c r="AB346" s="60">
        <f t="shared" ca="1" si="87"/>
        <v>-1.7114331493592871E-2</v>
      </c>
      <c r="AC346" s="60">
        <f t="shared" ca="1" si="88"/>
        <v>-6.6866202593098834E-2</v>
      </c>
      <c r="AD346" s="60">
        <f t="shared" ca="1" si="89"/>
        <v>0.10580355357142857</v>
      </c>
      <c r="AE346" s="60">
        <f t="shared" ca="1" si="90"/>
        <v>-5.0595258278162025E-2</v>
      </c>
      <c r="AF346" s="60">
        <f t="shared" si="91"/>
        <v>-1.8537490197356399E-2</v>
      </c>
      <c r="AG346" s="61">
        <v>3.3E-3</v>
      </c>
    </row>
    <row r="347" spans="1:33" ht="16" x14ac:dyDescent="0.2">
      <c r="A347" s="74">
        <v>41456</v>
      </c>
      <c r="B347" s="62">
        <f ca="1">INDEX(OFFSET('Raw data BH'!$G$4,0,(COLUMN('Data BH'!B$4)-COLUMN('Data BH'!$B$4))*7,500,1),MATCH($A347,OFFSET('Raw data BH'!$B$4,0,(COLUMN('Data BH'!B$4)-COLUMN('Data BH'!$B$4))*7,500,1),0))</f>
        <v>14.196044000000001</v>
      </c>
      <c r="C347" s="62">
        <f ca="1">INDEX(OFFSET('Raw data BH'!$G$4,0,(COLUMN('Data BH'!C$4)-COLUMN('Data BH'!$B$4))*7,500,1),MATCH($A347,OFFSET('Raw data BH'!$B$4,0,(COLUMN('Data BH'!C$4)-COLUMN('Data BH'!$B$4))*7,500,1),0))</f>
        <v>12.842401000000001</v>
      </c>
      <c r="D347" s="62">
        <f ca="1">INDEX(OFFSET('Raw data BH'!$G$4,0,(COLUMN('Data BH'!D$4)-COLUMN('Data BH'!$B$4))*7,500,1),MATCH($A347,OFFSET('Raw data BH'!$B$4,0,(COLUMN('Data BH'!D$4)-COLUMN('Data BH'!$B$4))*7,500,1),0))</f>
        <v>65.315444999999997</v>
      </c>
      <c r="E347" s="62">
        <f ca="1">INDEX(OFFSET('Raw data BH'!$G$4,0,(COLUMN('Data BH'!E$4)-COLUMN('Data BH'!$B$4))*7,500,1),MATCH($A347,OFFSET('Raw data BH'!$B$4,0,(COLUMN('Data BH'!E$4)-COLUMN('Data BH'!$B$4))*7,500,1),0))</f>
        <v>31.021963</v>
      </c>
      <c r="F347" s="62" t="e">
        <f ca="1">INDEX(OFFSET('Raw data BH'!$G$4,0,(COLUMN('Data BH'!F$4)-COLUMN('Data BH'!$B$4))*7,500,1),MATCH($A347,OFFSET('Raw data BH'!$B$4,0,(COLUMN('Data BH'!F$4)-COLUMN('Data BH'!$B$4))*7,500,1),0))</f>
        <v>#N/A</v>
      </c>
      <c r="G347" s="62">
        <f ca="1">INDEX(OFFSET('Raw data BH'!$G$4,0,(COLUMN('Data BH'!G$4)-COLUMN('Data BH'!$B$4))*7,500,1),MATCH($A347,OFFSET('Raw data BH'!$B$4,0,(COLUMN('Data BH'!G$4)-COLUMN('Data BH'!$B$4))*7,500,1),0))</f>
        <v>61.663223000000002</v>
      </c>
      <c r="H347" s="62">
        <f ca="1">INDEX(OFFSET('Raw data BH'!$G$4,0,(COLUMN('Data BH'!H$4)-COLUMN('Data BH'!$B$4))*7,500,1),MATCH($A347,OFFSET('Raw data BH'!$B$4,0,(COLUMN('Data BH'!H$4)-COLUMN('Data BH'!$B$4))*7,500,1),0))</f>
        <v>34.266109</v>
      </c>
      <c r="I347" s="62">
        <f ca="1">INDEX(OFFSET('Raw data BH'!$G$4,0,(COLUMN('Data BH'!I$4)-COLUMN('Data BH'!$B$4))*7,500,1),MATCH($A347,OFFSET('Raw data BH'!$B$4,0,(COLUMN('Data BH'!I$4)-COLUMN('Data BH'!$B$4))*7,500,1),0))</f>
        <v>29.938217000000002</v>
      </c>
      <c r="J347" s="62">
        <f ca="1">INDEX(OFFSET('Raw data BH'!$G$4,0,(COLUMN('Data BH'!J$4)-COLUMN('Data BH'!$B$4))*7,500,1),MATCH($A347,OFFSET('Raw data BH'!$B$4,0,(COLUMN('Data BH'!J$4)-COLUMN('Data BH'!$B$4))*7,500,1),0))</f>
        <v>3.9120349999999999</v>
      </c>
      <c r="K347" s="62">
        <f ca="1">INDEX(OFFSET('Raw data BH'!$G$4,0,(COLUMN('Data BH'!K$4)-COLUMN('Data BH'!$B$4))*7,500,1),MATCH($A347,OFFSET('Raw data BH'!$B$4,0,(COLUMN('Data BH'!K$4)-COLUMN('Data BH'!$B$4))*7,500,1),0))</f>
        <v>58.205002</v>
      </c>
      <c r="L347" s="62">
        <f ca="1">INDEX(OFFSET('Raw data BH'!$G$4,0,(COLUMN('Data BH'!L$4)-COLUMN('Data BH'!$B$4))*7,500,1),MATCH($A347,OFFSET('Raw data BH'!$B$4,0,(COLUMN('Data BH'!L$4)-COLUMN('Data BH'!$B$4))*7,500,1),0))</f>
        <v>27.723697999999999</v>
      </c>
      <c r="M347" s="62">
        <f ca="1">INDEX(OFFSET('Raw data BH'!$G$4,0,(COLUMN('Data BH'!M$4)-COLUMN('Data BH'!$B$4))*7,500,1),MATCH($A347,OFFSET('Raw data BH'!$B$4,0,(COLUMN('Data BH'!M$4)-COLUMN('Data BH'!$B$4))*7,500,1),0))</f>
        <v>26.509439</v>
      </c>
      <c r="N347" s="62">
        <f ca="1">INDEX(OFFSET('Raw data BH'!$G$4,0,(COLUMN('Data BH'!N$4)-COLUMN('Data BH'!$B$4))*7,500,1),MATCH($A347,OFFSET('Raw data BH'!$B$4,0,(COLUMN('Data BH'!N$4)-COLUMN('Data BH'!$B$4))*7,500,1),0))</f>
        <v>125.739998</v>
      </c>
      <c r="O347" s="62">
        <f ca="1">INDEX(OFFSET('Raw data BH'!$G$4,0,(COLUMN('Data BH'!O$4)-COLUMN('Data BH'!$B$4))*7,500,1),MATCH($A347,OFFSET('Raw data BH'!$B$4,0,(COLUMN('Data BH'!O$4)-COLUMN('Data BH'!$B$4))*7,500,1),0))</f>
        <v>47.84</v>
      </c>
      <c r="P347" s="62">
        <v>144.75058000000001</v>
      </c>
      <c r="R347" s="60">
        <f t="shared" ca="1" si="77"/>
        <v>0.14122521836235014</v>
      </c>
      <c r="S347" s="60">
        <f t="shared" ca="1" si="78"/>
        <v>0.13615381212732469</v>
      </c>
      <c r="T347" s="60">
        <f t="shared" ca="1" si="79"/>
        <v>-1.324228443513209E-2</v>
      </c>
      <c r="U347" s="60">
        <f t="shared" ca="1" si="80"/>
        <v>6.1587158075662174E-3</v>
      </c>
      <c r="V347" s="60" t="str">
        <f t="shared" ca="1" si="81"/>
        <v/>
      </c>
      <c r="W347" s="60">
        <f t="shared" ca="1" si="82"/>
        <v>0.11225994338809819</v>
      </c>
      <c r="X347" s="60">
        <f t="shared" ca="1" si="83"/>
        <v>-1.7083914164442326E-2</v>
      </c>
      <c r="Y347" s="60">
        <f t="shared" ca="1" si="84"/>
        <v>3.9014110540888103E-2</v>
      </c>
      <c r="Z347" s="60">
        <f t="shared" ca="1" si="85"/>
        <v>0.17964094246195983</v>
      </c>
      <c r="AA347" s="60">
        <f t="shared" ca="1" si="86"/>
        <v>-3.6341058399302684E-2</v>
      </c>
      <c r="AB347" s="60">
        <f t="shared" ca="1" si="87"/>
        <v>7.6853925566458425E-2</v>
      </c>
      <c r="AC347" s="60">
        <f t="shared" ca="1" si="88"/>
        <v>0.12121224937827657</v>
      </c>
      <c r="AD347" s="60">
        <f t="shared" ca="1" si="89"/>
        <v>1.5260395886320444E-2</v>
      </c>
      <c r="AE347" s="60">
        <f t="shared" ca="1" si="90"/>
        <v>7.1204657411554129E-2</v>
      </c>
      <c r="AF347" s="60">
        <f t="shared" si="91"/>
        <v>5.7241946479873684E-2</v>
      </c>
      <c r="AG347" s="61">
        <v>3.4000000000000002E-3</v>
      </c>
    </row>
    <row r="348" spans="1:33" ht="16" x14ac:dyDescent="0.2">
      <c r="A348" s="74">
        <v>41487</v>
      </c>
      <c r="B348" s="62">
        <f ca="1">INDEX(OFFSET('Raw data BH'!$G$4,0,(COLUMN('Data BH'!B$4)-COLUMN('Data BH'!$B$4))*7,500,1),MATCH($A348,OFFSET('Raw data BH'!$B$4,0,(COLUMN('Data BH'!B$4)-COLUMN('Data BH'!$B$4))*7,500,1),0))</f>
        <v>15.284286</v>
      </c>
      <c r="C348" s="62">
        <f ca="1">INDEX(OFFSET('Raw data BH'!$G$4,0,(COLUMN('Data BH'!C$4)-COLUMN('Data BH'!$B$4))*7,500,1),MATCH($A348,OFFSET('Raw data BH'!$B$4,0,(COLUMN('Data BH'!C$4)-COLUMN('Data BH'!$B$4))*7,500,1),0))</f>
        <v>12.420184000000001</v>
      </c>
      <c r="D348" s="62">
        <f ca="1">INDEX(OFFSET('Raw data BH'!$G$4,0,(COLUMN('Data BH'!D$4)-COLUMN('Data BH'!$B$4))*7,500,1),MATCH($A348,OFFSET('Raw data BH'!$B$4,0,(COLUMN('Data BH'!D$4)-COLUMN('Data BH'!$B$4))*7,500,1),0))</f>
        <v>63.862839000000001</v>
      </c>
      <c r="E348" s="62">
        <f ca="1">INDEX(OFFSET('Raw data BH'!$G$4,0,(COLUMN('Data BH'!E$4)-COLUMN('Data BH'!$B$4))*7,500,1),MATCH($A348,OFFSET('Raw data BH'!$B$4,0,(COLUMN('Data BH'!E$4)-COLUMN('Data BH'!$B$4))*7,500,1),0))</f>
        <v>29.551355000000001</v>
      </c>
      <c r="F348" s="62" t="e">
        <f ca="1">INDEX(OFFSET('Raw data BH'!$G$4,0,(COLUMN('Data BH'!F$4)-COLUMN('Data BH'!$B$4))*7,500,1),MATCH($A348,OFFSET('Raw data BH'!$B$4,0,(COLUMN('Data BH'!F$4)-COLUMN('Data BH'!$B$4))*7,500,1),0))</f>
        <v>#N/A</v>
      </c>
      <c r="G348" s="62">
        <f ca="1">INDEX(OFFSET('Raw data BH'!$G$4,0,(COLUMN('Data BH'!G$4)-COLUMN('Data BH'!$B$4))*7,500,1),MATCH($A348,OFFSET('Raw data BH'!$B$4,0,(COLUMN('Data BH'!G$4)-COLUMN('Data BH'!$B$4))*7,500,1),0))</f>
        <v>57.832591999999998</v>
      </c>
      <c r="H348" s="62">
        <f ca="1">INDEX(OFFSET('Raw data BH'!$G$4,0,(COLUMN('Data BH'!H$4)-COLUMN('Data BH'!$B$4))*7,500,1),MATCH($A348,OFFSET('Raw data BH'!$B$4,0,(COLUMN('Data BH'!H$4)-COLUMN('Data BH'!$B$4))*7,500,1),0))</f>
        <v>33.144547000000003</v>
      </c>
      <c r="I348" s="62">
        <f ca="1">INDEX(OFFSET('Raw data BH'!$G$4,0,(COLUMN('Data BH'!I$4)-COLUMN('Data BH'!$B$4))*7,500,1),MATCH($A348,OFFSET('Raw data BH'!$B$4,0,(COLUMN('Data BH'!I$4)-COLUMN('Data BH'!$B$4))*7,500,1),0))</f>
        <v>28.983604</v>
      </c>
      <c r="J348" s="62">
        <f ca="1">INDEX(OFFSET('Raw data BH'!$G$4,0,(COLUMN('Data BH'!J$4)-COLUMN('Data BH'!$B$4))*7,500,1),MATCH($A348,OFFSET('Raw data BH'!$B$4,0,(COLUMN('Data BH'!J$4)-COLUMN('Data BH'!$B$4))*7,500,1),0))</f>
        <v>3.5446610000000001</v>
      </c>
      <c r="K348" s="62">
        <f ca="1">INDEX(OFFSET('Raw data BH'!$G$4,0,(COLUMN('Data BH'!K$4)-COLUMN('Data BH'!$B$4))*7,500,1),MATCH($A348,OFFSET('Raw data BH'!$B$4,0,(COLUMN('Data BH'!K$4)-COLUMN('Data BH'!$B$4))*7,500,1),0))</f>
        <v>53.755001</v>
      </c>
      <c r="L348" s="62">
        <f ca="1">INDEX(OFFSET('Raw data BH'!$G$4,0,(COLUMN('Data BH'!L$4)-COLUMN('Data BH'!$B$4))*7,500,1),MATCH($A348,OFFSET('Raw data BH'!$B$4,0,(COLUMN('Data BH'!L$4)-COLUMN('Data BH'!$B$4))*7,500,1),0))</f>
        <v>26.340223000000002</v>
      </c>
      <c r="M348" s="62">
        <f ca="1">INDEX(OFFSET('Raw data BH'!$G$4,0,(COLUMN('Data BH'!M$4)-COLUMN('Data BH'!$B$4))*7,500,1),MATCH($A348,OFFSET('Raw data BH'!$B$4,0,(COLUMN('Data BH'!M$4)-COLUMN('Data BH'!$B$4))*7,500,1),0))</f>
        <v>25.186416999999999</v>
      </c>
      <c r="N348" s="62">
        <f ca="1">INDEX(OFFSET('Raw data BH'!$G$4,0,(COLUMN('Data BH'!N$4)-COLUMN('Data BH'!$B$4))*7,500,1),MATCH($A348,OFFSET('Raw data BH'!$B$4,0,(COLUMN('Data BH'!N$4)-COLUMN('Data BH'!$B$4))*7,500,1),0))</f>
        <v>121.41999800000001</v>
      </c>
      <c r="O348" s="62">
        <f ca="1">INDEX(OFFSET('Raw data BH'!$G$4,0,(COLUMN('Data BH'!O$4)-COLUMN('Data BH'!$B$4))*7,500,1),MATCH($A348,OFFSET('Raw data BH'!$B$4,0,(COLUMN('Data BH'!O$4)-COLUMN('Data BH'!$B$4))*7,500,1),0))</f>
        <v>47.990001999999997</v>
      </c>
      <c r="P348" s="62">
        <v>140.40910299999999</v>
      </c>
      <c r="R348" s="60">
        <f t="shared" ca="1" si="77"/>
        <v>7.6658116866924253E-2</v>
      </c>
      <c r="S348" s="60">
        <f t="shared" ca="1" si="78"/>
        <v>-3.2876796169189815E-2</v>
      </c>
      <c r="T348" s="60">
        <f t="shared" ca="1" si="79"/>
        <v>-2.223985460100586E-2</v>
      </c>
      <c r="U348" s="60">
        <f t="shared" ca="1" si="80"/>
        <v>-4.7405381793537704E-2</v>
      </c>
      <c r="V348" s="60" t="str">
        <f t="shared" ca="1" si="81"/>
        <v/>
      </c>
      <c r="W348" s="60">
        <f t="shared" ca="1" si="82"/>
        <v>-6.2121809623866153E-2</v>
      </c>
      <c r="X348" s="60">
        <f t="shared" ca="1" si="83"/>
        <v>-3.2730941234092148E-2</v>
      </c>
      <c r="Y348" s="60">
        <f t="shared" ca="1" si="84"/>
        <v>-3.1886100631844605E-2</v>
      </c>
      <c r="Z348" s="60">
        <f t="shared" ca="1" si="85"/>
        <v>-9.390866901753181E-2</v>
      </c>
      <c r="AA348" s="60">
        <f t="shared" ca="1" si="86"/>
        <v>-7.645392744767876E-2</v>
      </c>
      <c r="AB348" s="60">
        <f t="shared" ca="1" si="87"/>
        <v>-4.9902253299686006E-2</v>
      </c>
      <c r="AC348" s="60">
        <f t="shared" ca="1" si="88"/>
        <v>-4.9907581974858117E-2</v>
      </c>
      <c r="AD348" s="60">
        <f t="shared" ca="1" si="89"/>
        <v>-3.4356609421927864E-2</v>
      </c>
      <c r="AE348" s="60">
        <f t="shared" ca="1" si="90"/>
        <v>3.1354933110365746E-3</v>
      </c>
      <c r="AF348" s="60">
        <f t="shared" si="91"/>
        <v>-2.9992812464033181E-2</v>
      </c>
      <c r="AG348" s="61">
        <v>3.5999999999999999E-3</v>
      </c>
    </row>
    <row r="349" spans="1:33" ht="16" x14ac:dyDescent="0.2">
      <c r="A349" s="74">
        <v>41518</v>
      </c>
      <c r="B349" s="62">
        <f ca="1">INDEX(OFFSET('Raw data BH'!$G$4,0,(COLUMN('Data BH'!B$4)-COLUMN('Data BH'!$B$4))*7,500,1),MATCH($A349,OFFSET('Raw data BH'!$B$4,0,(COLUMN('Data BH'!B$4)-COLUMN('Data BH'!$B$4))*7,500,1),0))</f>
        <v>15.054588000000001</v>
      </c>
      <c r="C349" s="62">
        <f ca="1">INDEX(OFFSET('Raw data BH'!$G$4,0,(COLUMN('Data BH'!C$4)-COLUMN('Data BH'!$B$4))*7,500,1),MATCH($A349,OFFSET('Raw data BH'!$B$4,0,(COLUMN('Data BH'!C$4)-COLUMN('Data BH'!$B$4))*7,500,1),0))</f>
        <v>12.138709</v>
      </c>
      <c r="D349" s="62">
        <f ca="1">INDEX(OFFSET('Raw data BH'!$G$4,0,(COLUMN('Data BH'!D$4)-COLUMN('Data BH'!$B$4))*7,500,1),MATCH($A349,OFFSET('Raw data BH'!$B$4,0,(COLUMN('Data BH'!D$4)-COLUMN('Data BH'!$B$4))*7,500,1),0))</f>
        <v>67.068825000000004</v>
      </c>
      <c r="E349" s="62">
        <f ca="1">INDEX(OFFSET('Raw data BH'!$G$4,0,(COLUMN('Data BH'!E$4)-COLUMN('Data BH'!$B$4))*7,500,1),MATCH($A349,OFFSET('Raw data BH'!$B$4,0,(COLUMN('Data BH'!E$4)-COLUMN('Data BH'!$B$4))*7,500,1),0))</f>
        <v>29.319158999999999</v>
      </c>
      <c r="F349" s="62" t="e">
        <f ca="1">INDEX(OFFSET('Raw data BH'!$G$4,0,(COLUMN('Data BH'!F$4)-COLUMN('Data BH'!$B$4))*7,500,1),MATCH($A349,OFFSET('Raw data BH'!$B$4,0,(COLUMN('Data BH'!F$4)-COLUMN('Data BH'!$B$4))*7,500,1),0))</f>
        <v>#N/A</v>
      </c>
      <c r="G349" s="62">
        <f ca="1">INDEX(OFFSET('Raw data BH'!$G$4,0,(COLUMN('Data BH'!G$4)-COLUMN('Data BH'!$B$4))*7,500,1),MATCH($A349,OFFSET('Raw data BH'!$B$4,0,(COLUMN('Data BH'!G$4)-COLUMN('Data BH'!$B$4))*7,500,1),0))</f>
        <v>64.242125999999999</v>
      </c>
      <c r="H349" s="62">
        <f ca="1">INDEX(OFFSET('Raw data BH'!$G$4,0,(COLUMN('Data BH'!H$4)-COLUMN('Data BH'!$B$4))*7,500,1),MATCH($A349,OFFSET('Raw data BH'!$B$4,0,(COLUMN('Data BH'!H$4)-COLUMN('Data BH'!$B$4))*7,500,1),0))</f>
        <v>32.647857999999999</v>
      </c>
      <c r="I349" s="62">
        <f ca="1">INDEX(OFFSET('Raw data BH'!$G$4,0,(COLUMN('Data BH'!I$4)-COLUMN('Data BH'!$B$4))*7,500,1),MATCH($A349,OFFSET('Raw data BH'!$B$4,0,(COLUMN('Data BH'!I$4)-COLUMN('Data BH'!$B$4))*7,500,1),0))</f>
        <v>29.344591000000001</v>
      </c>
      <c r="J349" s="62">
        <f ca="1">INDEX(OFFSET('Raw data BH'!$G$4,0,(COLUMN('Data BH'!J$4)-COLUMN('Data BH'!$B$4))*7,500,1),MATCH($A349,OFFSET('Raw data BH'!$B$4,0,(COLUMN('Data BH'!J$4)-COLUMN('Data BH'!$B$4))*7,500,1),0))</f>
        <v>4.3886279999999998</v>
      </c>
      <c r="K349" s="62">
        <f ca="1">INDEX(OFFSET('Raw data BH'!$G$4,0,(COLUMN('Data BH'!K$4)-COLUMN('Data BH'!$B$4))*7,500,1),MATCH($A349,OFFSET('Raw data BH'!$B$4,0,(COLUMN('Data BH'!K$4)-COLUMN('Data BH'!$B$4))*7,500,1),0))</f>
        <v>56.900002000000001</v>
      </c>
      <c r="L349" s="62">
        <f ca="1">INDEX(OFFSET('Raw data BH'!$G$4,0,(COLUMN('Data BH'!L$4)-COLUMN('Data BH'!$B$4))*7,500,1),MATCH($A349,OFFSET('Raw data BH'!$B$4,0,(COLUMN('Data BH'!L$4)-COLUMN('Data BH'!$B$4))*7,500,1),0))</f>
        <v>27.800989000000001</v>
      </c>
      <c r="M349" s="62">
        <f ca="1">INDEX(OFFSET('Raw data BH'!$G$4,0,(COLUMN('Data BH'!M$4)-COLUMN('Data BH'!$B$4))*7,500,1),MATCH($A349,OFFSET('Raw data BH'!$B$4,0,(COLUMN('Data BH'!M$4)-COLUMN('Data BH'!$B$4))*7,500,1),0))</f>
        <v>25.567523999999999</v>
      </c>
      <c r="N349" s="62">
        <f ca="1">INDEX(OFFSET('Raw data BH'!$G$4,0,(COLUMN('Data BH'!N$4)-COLUMN('Data BH'!$B$4))*7,500,1),MATCH($A349,OFFSET('Raw data BH'!$B$4,0,(COLUMN('Data BH'!N$4)-COLUMN('Data BH'!$B$4))*7,500,1),0))</f>
        <v>134.759995</v>
      </c>
      <c r="O349" s="62">
        <f ca="1">INDEX(OFFSET('Raw data BH'!$G$4,0,(COLUMN('Data BH'!O$4)-COLUMN('Data BH'!$B$4))*7,500,1),MATCH($A349,OFFSET('Raw data BH'!$B$4,0,(COLUMN('Data BH'!O$4)-COLUMN('Data BH'!$B$4))*7,500,1),0))</f>
        <v>50.889999000000003</v>
      </c>
      <c r="P349" s="62">
        <v>144.149933</v>
      </c>
      <c r="R349" s="60">
        <f t="shared" ca="1" si="77"/>
        <v>-1.5028376202853022E-2</v>
      </c>
      <c r="S349" s="60">
        <f t="shared" ca="1" si="78"/>
        <v>-2.2662707734442566E-2</v>
      </c>
      <c r="T349" s="60">
        <f t="shared" ca="1" si="79"/>
        <v>5.0201119308209918E-2</v>
      </c>
      <c r="U349" s="60">
        <f t="shared" ca="1" si="80"/>
        <v>-7.8573723607597845E-3</v>
      </c>
      <c r="V349" s="60" t="str">
        <f t="shared" ca="1" si="81"/>
        <v/>
      </c>
      <c r="W349" s="60">
        <f t="shared" ca="1" si="82"/>
        <v>0.11082909788999262</v>
      </c>
      <c r="X349" s="60">
        <f t="shared" ca="1" si="83"/>
        <v>-1.4985541965621185E-2</v>
      </c>
      <c r="Y349" s="60">
        <f t="shared" ca="1" si="84"/>
        <v>1.2454869311628869E-2</v>
      </c>
      <c r="Z349" s="60">
        <f t="shared" ca="1" si="85"/>
        <v>0.23809526496327837</v>
      </c>
      <c r="AA349" s="60">
        <f t="shared" ca="1" si="86"/>
        <v>5.8506202985653344E-2</v>
      </c>
      <c r="AB349" s="60">
        <f t="shared" ca="1" si="87"/>
        <v>5.5457617044472274E-2</v>
      </c>
      <c r="AC349" s="60">
        <f t="shared" ca="1" si="88"/>
        <v>1.5131449622231008E-2</v>
      </c>
      <c r="AD349" s="60">
        <f t="shared" ca="1" si="89"/>
        <v>0.10986655591939631</v>
      </c>
      <c r="AE349" s="60">
        <f t="shared" ca="1" si="90"/>
        <v>6.0429191063588794E-2</v>
      </c>
      <c r="AF349" s="60">
        <f t="shared" si="91"/>
        <v>2.6642360930117404E-2</v>
      </c>
      <c r="AG349" s="61">
        <v>4.0000000000000001E-3</v>
      </c>
    </row>
    <row r="350" spans="1:33" ht="16" x14ac:dyDescent="0.2">
      <c r="A350" s="74">
        <v>41548</v>
      </c>
      <c r="B350" s="62">
        <f ca="1">INDEX(OFFSET('Raw data BH'!$G$4,0,(COLUMN('Data BH'!B$4)-COLUMN('Data BH'!$B$4))*7,500,1),MATCH($A350,OFFSET('Raw data BH'!$B$4,0,(COLUMN('Data BH'!B$4)-COLUMN('Data BH'!$B$4))*7,500,1),0))</f>
        <v>16.505572999999998</v>
      </c>
      <c r="C350" s="62">
        <f ca="1">INDEX(OFFSET('Raw data BH'!$G$4,0,(COLUMN('Data BH'!C$4)-COLUMN('Data BH'!$B$4))*7,500,1),MATCH($A350,OFFSET('Raw data BH'!$B$4,0,(COLUMN('Data BH'!C$4)-COLUMN('Data BH'!$B$4))*7,500,1),0))</f>
        <v>12.296870999999999</v>
      </c>
      <c r="D350" s="62">
        <f ca="1">INDEX(OFFSET('Raw data BH'!$G$4,0,(COLUMN('Data BH'!D$4)-COLUMN('Data BH'!$B$4))*7,500,1),MATCH($A350,OFFSET('Raw data BH'!$B$4,0,(COLUMN('Data BH'!D$4)-COLUMN('Data BH'!$B$4))*7,500,1),0))</f>
        <v>72.646056999999999</v>
      </c>
      <c r="E350" s="62">
        <f ca="1">INDEX(OFFSET('Raw data BH'!$G$4,0,(COLUMN('Data BH'!E$4)-COLUMN('Data BH'!$B$4))*7,500,1),MATCH($A350,OFFSET('Raw data BH'!$B$4,0,(COLUMN('Data BH'!E$4)-COLUMN('Data BH'!$B$4))*7,500,1),0))</f>
        <v>30.849959999999999</v>
      </c>
      <c r="F350" s="62" t="e">
        <f ca="1">INDEX(OFFSET('Raw data BH'!$G$4,0,(COLUMN('Data BH'!F$4)-COLUMN('Data BH'!$B$4))*7,500,1),MATCH($A350,OFFSET('Raw data BH'!$B$4,0,(COLUMN('Data BH'!F$4)-COLUMN('Data BH'!$B$4))*7,500,1),0))</f>
        <v>#N/A</v>
      </c>
      <c r="G350" s="62">
        <f ca="1">INDEX(OFFSET('Raw data BH'!$G$4,0,(COLUMN('Data BH'!G$4)-COLUMN('Data BH'!$B$4))*7,500,1),MATCH($A350,OFFSET('Raw data BH'!$B$4,0,(COLUMN('Data BH'!G$4)-COLUMN('Data BH'!$B$4))*7,500,1),0))</f>
        <v>64.543564000000003</v>
      </c>
      <c r="H350" s="62">
        <f ca="1">INDEX(OFFSET('Raw data BH'!$G$4,0,(COLUMN('Data BH'!H$4)-COLUMN('Data BH'!$B$4))*7,500,1),MATCH($A350,OFFSET('Raw data BH'!$B$4,0,(COLUMN('Data BH'!H$4)-COLUMN('Data BH'!$B$4))*7,500,1),0))</f>
        <v>35.334128999999997</v>
      </c>
      <c r="I350" s="62">
        <f ca="1">INDEX(OFFSET('Raw data BH'!$G$4,0,(COLUMN('Data BH'!I$4)-COLUMN('Data BH'!$B$4))*7,500,1),MATCH($A350,OFFSET('Raw data BH'!$B$4,0,(COLUMN('Data BH'!I$4)-COLUMN('Data BH'!$B$4))*7,500,1),0))</f>
        <v>30.159003999999999</v>
      </c>
      <c r="J350" s="62">
        <f ca="1">INDEX(OFFSET('Raw data BH'!$G$4,0,(COLUMN('Data BH'!J$4)-COLUMN('Data BH'!$B$4))*7,500,1),MATCH($A350,OFFSET('Raw data BH'!$B$4,0,(COLUMN('Data BH'!J$4)-COLUMN('Data BH'!$B$4))*7,500,1),0))</f>
        <v>4.8950079999999998</v>
      </c>
      <c r="K350" s="62">
        <f ca="1">INDEX(OFFSET('Raw data BH'!$G$4,0,(COLUMN('Data BH'!K$4)-COLUMN('Data BH'!$B$4))*7,500,1),MATCH($A350,OFFSET('Raw data BH'!$B$4,0,(COLUMN('Data BH'!K$4)-COLUMN('Data BH'!$B$4))*7,500,1),0))</f>
        <v>56.209999000000003</v>
      </c>
      <c r="L350" s="62">
        <f ca="1">INDEX(OFFSET('Raw data BH'!$G$4,0,(COLUMN('Data BH'!L$4)-COLUMN('Data BH'!$B$4))*7,500,1),MATCH($A350,OFFSET('Raw data BH'!$B$4,0,(COLUMN('Data BH'!L$4)-COLUMN('Data BH'!$B$4))*7,500,1),0))</f>
        <v>28.558418</v>
      </c>
      <c r="M350" s="62">
        <f ca="1">INDEX(OFFSET('Raw data BH'!$G$4,0,(COLUMN('Data BH'!M$4)-COLUMN('Data BH'!$B$4))*7,500,1),MATCH($A350,OFFSET('Raw data BH'!$B$4,0,(COLUMN('Data BH'!M$4)-COLUMN('Data BH'!$B$4))*7,500,1),0))</f>
        <v>26.931004999999999</v>
      </c>
      <c r="N350" s="62">
        <f ca="1">INDEX(OFFSET('Raw data BH'!$G$4,0,(COLUMN('Data BH'!N$4)-COLUMN('Data BH'!$B$4))*7,500,1),MATCH($A350,OFFSET('Raw data BH'!$B$4,0,(COLUMN('Data BH'!N$4)-COLUMN('Data BH'!$B$4))*7,500,1),0))</f>
        <v>134.03999300000001</v>
      </c>
      <c r="O350" s="62">
        <f ca="1">INDEX(OFFSET('Raw data BH'!$G$4,0,(COLUMN('Data BH'!O$4)-COLUMN('Data BH'!$B$4))*7,500,1),MATCH($A350,OFFSET('Raw data BH'!$B$4,0,(COLUMN('Data BH'!O$4)-COLUMN('Data BH'!$B$4))*7,500,1),0))</f>
        <v>54.279998999999997</v>
      </c>
      <c r="P350" s="62">
        <v>151.56021100000001</v>
      </c>
      <c r="R350" s="60">
        <f t="shared" ca="1" si="77"/>
        <v>9.6381581482003931E-2</v>
      </c>
      <c r="S350" s="60">
        <f t="shared" ca="1" si="78"/>
        <v>1.3029556932289799E-2</v>
      </c>
      <c r="T350" s="60">
        <f t="shared" ca="1" si="79"/>
        <v>8.3156846716786692E-2</v>
      </c>
      <c r="U350" s="60">
        <f t="shared" ca="1" si="80"/>
        <v>5.2211627216183221E-2</v>
      </c>
      <c r="V350" s="60" t="str">
        <f t="shared" ca="1" si="81"/>
        <v/>
      </c>
      <c r="W350" s="60">
        <f t="shared" ca="1" si="82"/>
        <v>4.6922170664154272E-3</v>
      </c>
      <c r="X350" s="60">
        <f t="shared" ca="1" si="83"/>
        <v>8.2280160615743947E-2</v>
      </c>
      <c r="Y350" s="60">
        <f t="shared" ca="1" si="84"/>
        <v>2.7753428221235055E-2</v>
      </c>
      <c r="Z350" s="60">
        <f t="shared" ca="1" si="85"/>
        <v>0.11538458032897747</v>
      </c>
      <c r="AA350" s="60">
        <f t="shared" ca="1" si="86"/>
        <v>-1.2126590083423872E-2</v>
      </c>
      <c r="AB350" s="60">
        <f t="shared" ca="1" si="87"/>
        <v>2.7244678237885678E-2</v>
      </c>
      <c r="AC350" s="60">
        <f t="shared" ca="1" si="88"/>
        <v>5.332862892785406E-2</v>
      </c>
      <c r="AD350" s="60">
        <f t="shared" ca="1" si="89"/>
        <v>-5.3428467402362179E-3</v>
      </c>
      <c r="AE350" s="60">
        <f t="shared" ca="1" si="90"/>
        <v>6.6614267373044989E-2</v>
      </c>
      <c r="AF350" s="60">
        <f t="shared" si="91"/>
        <v>5.1406739120718248E-2</v>
      </c>
      <c r="AG350" s="61">
        <v>3.4000000000000002E-3</v>
      </c>
    </row>
    <row r="351" spans="1:33" ht="16" x14ac:dyDescent="0.2">
      <c r="A351" s="74">
        <v>41579</v>
      </c>
      <c r="B351" s="62">
        <f ca="1">INDEX(OFFSET('Raw data BH'!$G$4,0,(COLUMN('Data BH'!B$4)-COLUMN('Data BH'!$B$4))*7,500,1),MATCH($A351,OFFSET('Raw data BH'!$B$4,0,(COLUMN('Data BH'!B$4)-COLUMN('Data BH'!$B$4))*7,500,1),0))</f>
        <v>17.559313</v>
      </c>
      <c r="C351" s="62">
        <f ca="1">INDEX(OFFSET('Raw data BH'!$G$4,0,(COLUMN('Data BH'!C$4)-COLUMN('Data BH'!$B$4))*7,500,1),MATCH($A351,OFFSET('Raw data BH'!$B$4,0,(COLUMN('Data BH'!C$4)-COLUMN('Data BH'!$B$4))*7,500,1),0))</f>
        <v>13.925306000000001</v>
      </c>
      <c r="D351" s="62">
        <f ca="1">INDEX(OFFSET('Raw data BH'!$G$4,0,(COLUMN('Data BH'!D$4)-COLUMN('Data BH'!$B$4))*7,500,1),MATCH($A351,OFFSET('Raw data BH'!$B$4,0,(COLUMN('Data BH'!D$4)-COLUMN('Data BH'!$B$4))*7,500,1),0))</f>
        <v>76.429946999999999</v>
      </c>
      <c r="E351" s="62">
        <f ca="1">INDEX(OFFSET('Raw data BH'!$G$4,0,(COLUMN('Data BH'!E$4)-COLUMN('Data BH'!$B$4))*7,500,1),MATCH($A351,OFFSET('Raw data BH'!$B$4,0,(COLUMN('Data BH'!E$4)-COLUMN('Data BH'!$B$4))*7,500,1),0))</f>
        <v>31.333335999999999</v>
      </c>
      <c r="F351" s="62" t="e">
        <f ca="1">INDEX(OFFSET('Raw data BH'!$G$4,0,(COLUMN('Data BH'!F$4)-COLUMN('Data BH'!$B$4))*7,500,1),MATCH($A351,OFFSET('Raw data BH'!$B$4,0,(COLUMN('Data BH'!F$4)-COLUMN('Data BH'!$B$4))*7,500,1),0))</f>
        <v>#N/A</v>
      </c>
      <c r="G351" s="62">
        <f ca="1">INDEX(OFFSET('Raw data BH'!$G$4,0,(COLUMN('Data BH'!G$4)-COLUMN('Data BH'!$B$4))*7,500,1),MATCH($A351,OFFSET('Raw data BH'!$B$4,0,(COLUMN('Data BH'!G$4)-COLUMN('Data BH'!$B$4))*7,500,1),0))</f>
        <v>68.169922</v>
      </c>
      <c r="H351" s="62">
        <f ca="1">INDEX(OFFSET('Raw data BH'!$G$4,0,(COLUMN('Data BH'!H$4)-COLUMN('Data BH'!$B$4))*7,500,1),MATCH($A351,OFFSET('Raw data BH'!$B$4,0,(COLUMN('Data BH'!H$4)-COLUMN('Data BH'!$B$4))*7,500,1),0))</f>
        <v>35.104973000000001</v>
      </c>
      <c r="I351" s="62">
        <f ca="1">INDEX(OFFSET('Raw data BH'!$G$4,0,(COLUMN('Data BH'!I$4)-COLUMN('Data BH'!$B$4))*7,500,1),MATCH($A351,OFFSET('Raw data BH'!$B$4,0,(COLUMN('Data BH'!I$4)-COLUMN('Data BH'!$B$4))*7,500,1),0))</f>
        <v>31.660515</v>
      </c>
      <c r="J351" s="62">
        <f ca="1">INDEX(OFFSET('Raw data BH'!$G$4,0,(COLUMN('Data BH'!J$4)-COLUMN('Data BH'!$B$4))*7,500,1),MATCH($A351,OFFSET('Raw data BH'!$B$4,0,(COLUMN('Data BH'!J$4)-COLUMN('Data BH'!$B$4))*7,500,1),0))</f>
        <v>4.9545820000000003</v>
      </c>
      <c r="K351" s="62">
        <f ca="1">INDEX(OFFSET('Raw data BH'!$G$4,0,(COLUMN('Data BH'!K$4)-COLUMN('Data BH'!$B$4))*7,500,1),MATCH($A351,OFFSET('Raw data BH'!$B$4,0,(COLUMN('Data BH'!K$4)-COLUMN('Data BH'!$B$4))*7,500,1),0))</f>
        <v>59.549999</v>
      </c>
      <c r="L351" s="62">
        <f ca="1">INDEX(OFFSET('Raw data BH'!$G$4,0,(COLUMN('Data BH'!L$4)-COLUMN('Data BH'!$B$4))*7,500,1),MATCH($A351,OFFSET('Raw data BH'!$B$4,0,(COLUMN('Data BH'!L$4)-COLUMN('Data BH'!$B$4))*7,500,1),0))</f>
        <v>29.934175</v>
      </c>
      <c r="M351" s="62">
        <f ca="1">INDEX(OFFSET('Raw data BH'!$G$4,0,(COLUMN('Data BH'!M$4)-COLUMN('Data BH'!$B$4))*7,500,1),MATCH($A351,OFFSET('Raw data BH'!$B$4,0,(COLUMN('Data BH'!M$4)-COLUMN('Data BH'!$B$4))*7,500,1),0))</f>
        <v>28.676293999999999</v>
      </c>
      <c r="N351" s="62">
        <f ca="1">INDEX(OFFSET('Raw data BH'!$G$4,0,(COLUMN('Data BH'!N$4)-COLUMN('Data BH'!$B$4))*7,500,1),MATCH($A351,OFFSET('Raw data BH'!$B$4,0,(COLUMN('Data BH'!N$4)-COLUMN('Data BH'!$B$4))*7,500,1),0))</f>
        <v>135.10000600000001</v>
      </c>
      <c r="O351" s="62">
        <f ca="1">INDEX(OFFSET('Raw data BH'!$G$4,0,(COLUMN('Data BH'!O$4)-COLUMN('Data BH'!$B$4))*7,500,1),MATCH($A351,OFFSET('Raw data BH'!$B$4,0,(COLUMN('Data BH'!O$4)-COLUMN('Data BH'!$B$4))*7,500,1),0))</f>
        <v>56.860000999999997</v>
      </c>
      <c r="P351" s="62">
        <v>156.052109</v>
      </c>
      <c r="R351" s="60">
        <f t="shared" ca="1" si="77"/>
        <v>6.3841467363780824E-2</v>
      </c>
      <c r="S351" s="60">
        <f t="shared" ca="1" si="78"/>
        <v>0.13242677751112475</v>
      </c>
      <c r="T351" s="60">
        <f t="shared" ca="1" si="79"/>
        <v>5.2086653512385395E-2</v>
      </c>
      <c r="U351" s="60">
        <f t="shared" ca="1" si="80"/>
        <v>1.5668610267241867E-2</v>
      </c>
      <c r="V351" s="60" t="str">
        <f t="shared" ca="1" si="81"/>
        <v/>
      </c>
      <c r="W351" s="60">
        <f t="shared" ca="1" si="82"/>
        <v>5.6184656924120224E-2</v>
      </c>
      <c r="X351" s="60">
        <f t="shared" ca="1" si="83"/>
        <v>-6.4854011259197764E-3</v>
      </c>
      <c r="Y351" s="60">
        <f t="shared" ca="1" si="84"/>
        <v>4.9786491622866524E-2</v>
      </c>
      <c r="Z351" s="60">
        <f t="shared" ca="1" si="85"/>
        <v>1.2170358046401653E-2</v>
      </c>
      <c r="AA351" s="60">
        <f t="shared" ca="1" si="86"/>
        <v>5.9420033079879531E-2</v>
      </c>
      <c r="AB351" s="60">
        <f t="shared" ca="1" si="87"/>
        <v>4.8173431735609507E-2</v>
      </c>
      <c r="AC351" s="60">
        <f t="shared" ca="1" si="88"/>
        <v>6.4805936503298023E-2</v>
      </c>
      <c r="AD351" s="60">
        <f t="shared" ca="1" si="89"/>
        <v>7.908184537132934E-3</v>
      </c>
      <c r="AE351" s="60">
        <f t="shared" ca="1" si="90"/>
        <v>4.7531356807873237E-2</v>
      </c>
      <c r="AF351" s="60">
        <f t="shared" si="91"/>
        <v>2.9637712763543211E-2</v>
      </c>
      <c r="AG351" s="61">
        <v>3.0000000000000001E-3</v>
      </c>
    </row>
    <row r="352" spans="1:33" ht="16" x14ac:dyDescent="0.2">
      <c r="A352" s="74">
        <v>41609</v>
      </c>
      <c r="B352" s="62">
        <f ca="1">INDEX(OFFSET('Raw data BH'!$G$4,0,(COLUMN('Data BH'!B$4)-COLUMN('Data BH'!$B$4))*7,500,1),MATCH($A352,OFFSET('Raw data BH'!$B$4,0,(COLUMN('Data BH'!B$4)-COLUMN('Data BH'!$B$4))*7,500,1),0))</f>
        <v>17.819058999999999</v>
      </c>
      <c r="C352" s="62">
        <f ca="1">INDEX(OFFSET('Raw data BH'!$G$4,0,(COLUMN('Data BH'!C$4)-COLUMN('Data BH'!$B$4))*7,500,1),MATCH($A352,OFFSET('Raw data BH'!$B$4,0,(COLUMN('Data BH'!C$4)-COLUMN('Data BH'!$B$4))*7,500,1),0))</f>
        <v>13.705247</v>
      </c>
      <c r="D352" s="62">
        <f ca="1">INDEX(OFFSET('Raw data BH'!$G$4,0,(COLUMN('Data BH'!D$4)-COLUMN('Data BH'!$B$4))*7,500,1),MATCH($A352,OFFSET('Raw data BH'!$B$4,0,(COLUMN('Data BH'!D$4)-COLUMN('Data BH'!$B$4))*7,500,1),0))</f>
        <v>80.821571000000006</v>
      </c>
      <c r="E352" s="62">
        <f ca="1">INDEX(OFFSET('Raw data BH'!$G$4,0,(COLUMN('Data BH'!E$4)-COLUMN('Data BH'!$B$4))*7,500,1),MATCH($A352,OFFSET('Raw data BH'!$B$4,0,(COLUMN('Data BH'!E$4)-COLUMN('Data BH'!$B$4))*7,500,1),0))</f>
        <v>32.432133</v>
      </c>
      <c r="F352" s="62" t="e">
        <f ca="1">INDEX(OFFSET('Raw data BH'!$G$4,0,(COLUMN('Data BH'!F$4)-COLUMN('Data BH'!$B$4))*7,500,1),MATCH($A352,OFFSET('Raw data BH'!$B$4,0,(COLUMN('Data BH'!F$4)-COLUMN('Data BH'!$B$4))*7,500,1),0))</f>
        <v>#N/A</v>
      </c>
      <c r="G352" s="62">
        <f ca="1">INDEX(OFFSET('Raw data BH'!$G$4,0,(COLUMN('Data BH'!G$4)-COLUMN('Data BH'!$B$4))*7,500,1),MATCH($A352,OFFSET('Raw data BH'!$B$4,0,(COLUMN('Data BH'!G$4)-COLUMN('Data BH'!$B$4))*7,500,1),0))</f>
        <v>71.917084000000003</v>
      </c>
      <c r="H352" s="62">
        <f ca="1">INDEX(OFFSET('Raw data BH'!$G$4,0,(COLUMN('Data BH'!H$4)-COLUMN('Data BH'!$B$4))*7,500,1),MATCH($A352,OFFSET('Raw data BH'!$B$4,0,(COLUMN('Data BH'!H$4)-COLUMN('Data BH'!$B$4))*7,500,1),0))</f>
        <v>34.765377000000001</v>
      </c>
      <c r="I352" s="62">
        <f ca="1">INDEX(OFFSET('Raw data BH'!$G$4,0,(COLUMN('Data BH'!I$4)-COLUMN('Data BH'!$B$4))*7,500,1),MATCH($A352,OFFSET('Raw data BH'!$B$4,0,(COLUMN('Data BH'!I$4)-COLUMN('Data BH'!$B$4))*7,500,1),0))</f>
        <v>32.613067999999998</v>
      </c>
      <c r="J352" s="62">
        <f ca="1">INDEX(OFFSET('Raw data BH'!$G$4,0,(COLUMN('Data BH'!J$4)-COLUMN('Data BH'!$B$4))*7,500,1),MATCH($A352,OFFSET('Raw data BH'!$B$4,0,(COLUMN('Data BH'!J$4)-COLUMN('Data BH'!$B$4))*7,500,1),0))</f>
        <v>4.8453629999999999</v>
      </c>
      <c r="K352" s="62">
        <f ca="1">INDEX(OFFSET('Raw data BH'!$G$4,0,(COLUMN('Data BH'!K$4)-COLUMN('Data BH'!$B$4))*7,500,1),MATCH($A352,OFFSET('Raw data BH'!$B$4,0,(COLUMN('Data BH'!K$4)-COLUMN('Data BH'!$B$4))*7,500,1),0))</f>
        <v>63.369999</v>
      </c>
      <c r="L352" s="62">
        <f ca="1">INDEX(OFFSET('Raw data BH'!$G$4,0,(COLUMN('Data BH'!L$4)-COLUMN('Data BH'!$B$4))*7,500,1),MATCH($A352,OFFSET('Raw data BH'!$B$4,0,(COLUMN('Data BH'!L$4)-COLUMN('Data BH'!$B$4))*7,500,1),0))</f>
        <v>31.588165</v>
      </c>
      <c r="M352" s="62">
        <f ca="1">INDEX(OFFSET('Raw data BH'!$G$4,0,(COLUMN('Data BH'!M$4)-COLUMN('Data BH'!$B$4))*7,500,1),MATCH($A352,OFFSET('Raw data BH'!$B$4,0,(COLUMN('Data BH'!M$4)-COLUMN('Data BH'!$B$4))*7,500,1),0))</f>
        <v>29.731449000000001</v>
      </c>
      <c r="N352" s="62">
        <f ca="1">INDEX(OFFSET('Raw data BH'!$G$4,0,(COLUMN('Data BH'!N$4)-COLUMN('Data BH'!$B$4))*7,500,1),MATCH($A352,OFFSET('Raw data BH'!$B$4,0,(COLUMN('Data BH'!N$4)-COLUMN('Data BH'!$B$4))*7,500,1),0))</f>
        <v>136.759995</v>
      </c>
      <c r="O352" s="62">
        <f ca="1">INDEX(OFFSET('Raw data BH'!$G$4,0,(COLUMN('Data BH'!O$4)-COLUMN('Data BH'!$B$4))*7,500,1),MATCH($A352,OFFSET('Raw data BH'!$B$4,0,(COLUMN('Data BH'!O$4)-COLUMN('Data BH'!$B$4))*7,500,1),0))</f>
        <v>59.779998999999997</v>
      </c>
      <c r="P352" s="62">
        <v>159.23350500000001</v>
      </c>
      <c r="R352" s="60">
        <f t="shared" ca="1" si="77"/>
        <v>1.4792492166407545E-2</v>
      </c>
      <c r="S352" s="60">
        <f t="shared" ca="1" si="78"/>
        <v>-1.5802812519882914E-2</v>
      </c>
      <c r="T352" s="60">
        <f t="shared" ca="1" si="79"/>
        <v>5.7459466771578427E-2</v>
      </c>
      <c r="U352" s="60">
        <f t="shared" ca="1" si="80"/>
        <v>3.5067986377192772E-2</v>
      </c>
      <c r="V352" s="60" t="str">
        <f t="shared" ca="1" si="81"/>
        <v/>
      </c>
      <c r="W352" s="60">
        <f t="shared" ca="1" si="82"/>
        <v>5.4967966664242418E-2</v>
      </c>
      <c r="X352" s="60">
        <f t="shared" ca="1" si="83"/>
        <v>-9.6737291323368835E-3</v>
      </c>
      <c r="Y352" s="60">
        <f t="shared" ca="1" si="84"/>
        <v>3.0086465744477042E-2</v>
      </c>
      <c r="Z352" s="60">
        <f t="shared" ca="1" si="85"/>
        <v>-2.2044039234793256E-2</v>
      </c>
      <c r="AA352" s="60">
        <f t="shared" ca="1" si="86"/>
        <v>6.4147776056217909E-2</v>
      </c>
      <c r="AB352" s="60">
        <f t="shared" ca="1" si="87"/>
        <v>5.5254237005028628E-2</v>
      </c>
      <c r="AC352" s="60">
        <f t="shared" ca="1" si="88"/>
        <v>3.6795375301982958E-2</v>
      </c>
      <c r="AD352" s="60">
        <f t="shared" ca="1" si="89"/>
        <v>1.2287112703755154E-2</v>
      </c>
      <c r="AE352" s="60">
        <f t="shared" ca="1" si="90"/>
        <v>5.1354167229086034E-2</v>
      </c>
      <c r="AF352" s="60">
        <f t="shared" si="91"/>
        <v>2.0386754273215235E-2</v>
      </c>
      <c r="AG352" s="61">
        <v>3.4000000000000002E-3</v>
      </c>
    </row>
    <row r="353" spans="1:33" ht="16" x14ac:dyDescent="0.2">
      <c r="A353" s="74">
        <v>41640</v>
      </c>
      <c r="B353" s="62">
        <f ca="1">INDEX(OFFSET('Raw data BH'!$G$4,0,(COLUMN('Data BH'!B$4)-COLUMN('Data BH'!$B$4))*7,500,1),MATCH($A353,OFFSET('Raw data BH'!$B$4,0,(COLUMN('Data BH'!B$4)-COLUMN('Data BH'!$B$4))*7,500,1),0))</f>
        <v>15.900002000000001</v>
      </c>
      <c r="C353" s="62">
        <f ca="1">INDEX(OFFSET('Raw data BH'!$G$4,0,(COLUMN('Data BH'!C$4)-COLUMN('Data BH'!$B$4))*7,500,1),MATCH($A353,OFFSET('Raw data BH'!$B$4,0,(COLUMN('Data BH'!C$4)-COLUMN('Data BH'!$B$4))*7,500,1),0))</f>
        <v>14.753418</v>
      </c>
      <c r="D353" s="62">
        <f ca="1">INDEX(OFFSET('Raw data BH'!$G$4,0,(COLUMN('Data BH'!D$4)-COLUMN('Data BH'!$B$4))*7,500,1),MATCH($A353,OFFSET('Raw data BH'!$B$4,0,(COLUMN('Data BH'!D$4)-COLUMN('Data BH'!$B$4))*7,500,1),0))</f>
        <v>75.735123000000002</v>
      </c>
      <c r="E353" s="62">
        <f ca="1">INDEX(OFFSET('Raw data BH'!$G$4,0,(COLUMN('Data BH'!E$4)-COLUMN('Data BH'!$B$4))*7,500,1),MATCH($A353,OFFSET('Raw data BH'!$B$4,0,(COLUMN('Data BH'!E$4)-COLUMN('Data BH'!$B$4))*7,500,1),0))</f>
        <v>29.692160000000001</v>
      </c>
      <c r="F353" s="62" t="e">
        <f ca="1">INDEX(OFFSET('Raw data BH'!$G$4,0,(COLUMN('Data BH'!F$4)-COLUMN('Data BH'!$B$4))*7,500,1),MATCH($A353,OFFSET('Raw data BH'!$B$4,0,(COLUMN('Data BH'!F$4)-COLUMN('Data BH'!$B$4))*7,500,1),0))</f>
        <v>#N/A</v>
      </c>
      <c r="G353" s="62">
        <f ca="1">INDEX(OFFSET('Raw data BH'!$G$4,0,(COLUMN('Data BH'!G$4)-COLUMN('Data BH'!$B$4))*7,500,1),MATCH($A353,OFFSET('Raw data BH'!$B$4,0,(COLUMN('Data BH'!G$4)-COLUMN('Data BH'!$B$4))*7,500,1),0))</f>
        <v>68.351912999999996</v>
      </c>
      <c r="H353" s="62">
        <f ca="1">INDEX(OFFSET('Raw data BH'!$G$4,0,(COLUMN('Data BH'!H$4)-COLUMN('Data BH'!$B$4))*7,500,1),MATCH($A353,OFFSET('Raw data BH'!$B$4,0,(COLUMN('Data BH'!H$4)-COLUMN('Data BH'!$B$4))*7,500,1),0))</f>
        <v>33.973011</v>
      </c>
      <c r="I353" s="62">
        <f ca="1">INDEX(OFFSET('Raw data BH'!$G$4,0,(COLUMN('Data BH'!I$4)-COLUMN('Data BH'!$B$4))*7,500,1),MATCH($A353,OFFSET('Raw data BH'!$B$4,0,(COLUMN('Data BH'!I$4)-COLUMN('Data BH'!$B$4))*7,500,1),0))</f>
        <v>32.255282999999999</v>
      </c>
      <c r="J353" s="62">
        <f ca="1">INDEX(OFFSET('Raw data BH'!$G$4,0,(COLUMN('Data BH'!J$4)-COLUMN('Data BH'!$B$4))*7,500,1),MATCH($A353,OFFSET('Raw data BH'!$B$4,0,(COLUMN('Data BH'!J$4)-COLUMN('Data BH'!$B$4))*7,500,1),0))</f>
        <v>4.6765689999999998</v>
      </c>
      <c r="K353" s="62">
        <f ca="1">INDEX(OFFSET('Raw data BH'!$G$4,0,(COLUMN('Data BH'!K$4)-COLUMN('Data BH'!$B$4))*7,500,1),MATCH($A353,OFFSET('Raw data BH'!$B$4,0,(COLUMN('Data BH'!K$4)-COLUMN('Data BH'!$B$4))*7,500,1),0))</f>
        <v>64.930000000000007</v>
      </c>
      <c r="L353" s="62">
        <f ca="1">INDEX(OFFSET('Raw data BH'!$G$4,0,(COLUMN('Data BH'!L$4)-COLUMN('Data BH'!$B$4))*7,500,1),MATCH($A353,OFFSET('Raw data BH'!$B$4,0,(COLUMN('Data BH'!L$4)-COLUMN('Data BH'!$B$4))*7,500,1),0))</f>
        <v>27.886005000000001</v>
      </c>
      <c r="M353" s="62">
        <f ca="1">INDEX(OFFSET('Raw data BH'!$G$4,0,(COLUMN('Data BH'!M$4)-COLUMN('Data BH'!$B$4))*7,500,1),MATCH($A353,OFFSET('Raw data BH'!$B$4,0,(COLUMN('Data BH'!M$4)-COLUMN('Data BH'!$B$4))*7,500,1),0))</f>
        <v>27.195677</v>
      </c>
      <c r="N353" s="62">
        <f ca="1">INDEX(OFFSET('Raw data BH'!$G$4,0,(COLUMN('Data BH'!N$4)-COLUMN('Data BH'!$B$4))*7,500,1),MATCH($A353,OFFSET('Raw data BH'!$B$4,0,(COLUMN('Data BH'!N$4)-COLUMN('Data BH'!$B$4))*7,500,1),0))</f>
        <v>137</v>
      </c>
      <c r="O353" s="62">
        <f ca="1">INDEX(OFFSET('Raw data BH'!$G$4,0,(COLUMN('Data BH'!O$4)-COLUMN('Data BH'!$B$4))*7,500,1),MATCH($A353,OFFSET('Raw data BH'!$B$4,0,(COLUMN('Data BH'!O$4)-COLUMN('Data BH'!$B$4))*7,500,1),0))</f>
        <v>58.75</v>
      </c>
      <c r="P353" s="62">
        <v>154.454803</v>
      </c>
      <c r="R353" s="60">
        <f t="shared" ca="1" si="77"/>
        <v>-0.10769687669814654</v>
      </c>
      <c r="S353" s="60">
        <f t="shared" ca="1" si="78"/>
        <v>7.6479541010826102E-2</v>
      </c>
      <c r="T353" s="60">
        <f t="shared" ca="1" si="79"/>
        <v>-6.2934287679213829E-2</v>
      </c>
      <c r="U353" s="60">
        <f t="shared" ca="1" si="80"/>
        <v>-8.4483280825223495E-2</v>
      </c>
      <c r="V353" s="60" t="str">
        <f t="shared" ca="1" si="81"/>
        <v/>
      </c>
      <c r="W353" s="60">
        <f t="shared" ca="1" si="82"/>
        <v>-4.9573353113149143E-2</v>
      </c>
      <c r="X353" s="60">
        <f t="shared" ca="1" si="83"/>
        <v>-2.2791813820974838E-2</v>
      </c>
      <c r="Y353" s="60">
        <f t="shared" ca="1" si="84"/>
        <v>-1.0970602336462187E-2</v>
      </c>
      <c r="Z353" s="60">
        <f t="shared" ca="1" si="85"/>
        <v>-3.4836192871411265E-2</v>
      </c>
      <c r="AA353" s="60">
        <f t="shared" ca="1" si="86"/>
        <v>2.4617342979601498E-2</v>
      </c>
      <c r="AB353" s="60">
        <f t="shared" ca="1" si="87"/>
        <v>-0.11720085671326586</v>
      </c>
      <c r="AC353" s="60">
        <f t="shared" ca="1" si="88"/>
        <v>-8.5289216815500724E-2</v>
      </c>
      <c r="AD353" s="60">
        <f t="shared" ca="1" si="89"/>
        <v>1.7549357178610059E-3</v>
      </c>
      <c r="AE353" s="60">
        <f t="shared" ca="1" si="90"/>
        <v>-1.7229826316992658E-2</v>
      </c>
      <c r="AF353" s="60">
        <f t="shared" si="91"/>
        <v>-3.0010656362805088E-2</v>
      </c>
      <c r="AG353" s="61">
        <v>3.9000000000000003E-3</v>
      </c>
    </row>
    <row r="354" spans="1:33" ht="16" x14ac:dyDescent="0.2">
      <c r="A354" s="74">
        <v>41671</v>
      </c>
      <c r="B354" s="62">
        <f ca="1">INDEX(OFFSET('Raw data BH'!$G$4,0,(COLUMN('Data BH'!B$4)-COLUMN('Data BH'!$B$4))*7,500,1),MATCH($A354,OFFSET('Raw data BH'!$B$4,0,(COLUMN('Data BH'!B$4)-COLUMN('Data BH'!$B$4))*7,500,1),0))</f>
        <v>16.714379999999998</v>
      </c>
      <c r="C354" s="62">
        <f ca="1">INDEX(OFFSET('Raw data BH'!$G$4,0,(COLUMN('Data BH'!C$4)-COLUMN('Data BH'!$B$4))*7,500,1),MATCH($A354,OFFSET('Raw data BH'!$B$4,0,(COLUMN('Data BH'!C$4)-COLUMN('Data BH'!$B$4))*7,500,1),0))</f>
        <v>14.559640999999999</v>
      </c>
      <c r="D354" s="62">
        <f ca="1">INDEX(OFFSET('Raw data BH'!$G$4,0,(COLUMN('Data BH'!D$4)-COLUMN('Data BH'!$B$4))*7,500,1),MATCH($A354,OFFSET('Raw data BH'!$B$4,0,(COLUMN('Data BH'!D$4)-COLUMN('Data BH'!$B$4))*7,500,1),0))</f>
        <v>81.521309000000002</v>
      </c>
      <c r="E354" s="62">
        <f ca="1">INDEX(OFFSET('Raw data BH'!$G$4,0,(COLUMN('Data BH'!E$4)-COLUMN('Data BH'!$B$4))*7,500,1),MATCH($A354,OFFSET('Raw data BH'!$B$4,0,(COLUMN('Data BH'!E$4)-COLUMN('Data BH'!$B$4))*7,500,1),0))</f>
        <v>29.990492</v>
      </c>
      <c r="F354" s="62" t="e">
        <f ca="1">INDEX(OFFSET('Raw data BH'!$G$4,0,(COLUMN('Data BH'!F$4)-COLUMN('Data BH'!$B$4))*7,500,1),MATCH($A354,OFFSET('Raw data BH'!$B$4,0,(COLUMN('Data BH'!F$4)-COLUMN('Data BH'!$B$4))*7,500,1),0))</f>
        <v>#N/A</v>
      </c>
      <c r="G354" s="62">
        <f ca="1">INDEX(OFFSET('Raw data BH'!$G$4,0,(COLUMN('Data BH'!G$4)-COLUMN('Data BH'!$B$4))*7,500,1),MATCH($A354,OFFSET('Raw data BH'!$B$4,0,(COLUMN('Data BH'!G$4)-COLUMN('Data BH'!$B$4))*7,500,1),0))</f>
        <v>72.402823999999995</v>
      </c>
      <c r="H354" s="62">
        <f ca="1">INDEX(OFFSET('Raw data BH'!$G$4,0,(COLUMN('Data BH'!H$4)-COLUMN('Data BH'!$B$4))*7,500,1),MATCH($A354,OFFSET('Raw data BH'!$B$4,0,(COLUMN('Data BH'!H$4)-COLUMN('Data BH'!$B$4))*7,500,1),0))</f>
        <v>34.027531000000003</v>
      </c>
      <c r="I354" s="62">
        <f ca="1">INDEX(OFFSET('Raw data BH'!$G$4,0,(COLUMN('Data BH'!I$4)-COLUMN('Data BH'!$B$4))*7,500,1),MATCH($A354,OFFSET('Raw data BH'!$B$4,0,(COLUMN('Data BH'!I$4)-COLUMN('Data BH'!$B$4))*7,500,1),0))</f>
        <v>33.400013000000001</v>
      </c>
      <c r="J354" s="62">
        <f ca="1">INDEX(OFFSET('Raw data BH'!$G$4,0,(COLUMN('Data BH'!J$4)-COLUMN('Data BH'!$B$4))*7,500,1),MATCH($A354,OFFSET('Raw data BH'!$B$4,0,(COLUMN('Data BH'!J$4)-COLUMN('Data BH'!$B$4))*7,500,1),0))</f>
        <v>6.6822319999999999</v>
      </c>
      <c r="K354" s="62">
        <f ca="1">INDEX(OFFSET('Raw data BH'!$G$4,0,(COLUMN('Data BH'!K$4)-COLUMN('Data BH'!$B$4))*7,500,1),MATCH($A354,OFFSET('Raw data BH'!$B$4,0,(COLUMN('Data BH'!K$4)-COLUMN('Data BH'!$B$4))*7,500,1),0))</f>
        <v>68.730002999999996</v>
      </c>
      <c r="L354" s="62">
        <f ca="1">INDEX(OFFSET('Raw data BH'!$G$4,0,(COLUMN('Data BH'!L$4)-COLUMN('Data BH'!$B$4))*7,500,1),MATCH($A354,OFFSET('Raw data BH'!$B$4,0,(COLUMN('Data BH'!L$4)-COLUMN('Data BH'!$B$4))*7,500,1),0))</f>
        <v>27.978752</v>
      </c>
      <c r="M354" s="62">
        <f ca="1">INDEX(OFFSET('Raw data BH'!$G$4,0,(COLUMN('Data BH'!M$4)-COLUMN('Data BH'!$B$4))*7,500,1),MATCH($A354,OFFSET('Raw data BH'!$B$4,0,(COLUMN('Data BH'!M$4)-COLUMN('Data BH'!$B$4))*7,500,1),0))</f>
        <v>27.35708</v>
      </c>
      <c r="N354" s="62">
        <f ca="1">INDEX(OFFSET('Raw data BH'!$G$4,0,(COLUMN('Data BH'!N$4)-COLUMN('Data BH'!$B$4))*7,500,1),MATCH($A354,OFFSET('Raw data BH'!$B$4,0,(COLUMN('Data BH'!N$4)-COLUMN('Data BH'!$B$4))*7,500,1),0))</f>
        <v>126.769997</v>
      </c>
      <c r="O354" s="62">
        <f ca="1">INDEX(OFFSET('Raw data BH'!$G$4,0,(COLUMN('Data BH'!O$4)-COLUMN('Data BH'!$B$4))*7,500,1),MATCH($A354,OFFSET('Raw data BH'!$B$4,0,(COLUMN('Data BH'!O$4)-COLUMN('Data BH'!$B$4))*7,500,1),0))</f>
        <v>55.110000999999997</v>
      </c>
      <c r="P354" s="62">
        <v>161.48493999999999</v>
      </c>
      <c r="R354" s="60">
        <f t="shared" ca="1" si="77"/>
        <v>5.1218735695756301E-2</v>
      </c>
      <c r="S354" s="60">
        <f t="shared" ca="1" si="78"/>
        <v>-1.3134380114492861E-2</v>
      </c>
      <c r="T354" s="60">
        <f t="shared" ca="1" si="79"/>
        <v>7.6400298445412185E-2</v>
      </c>
      <c r="U354" s="60">
        <f t="shared" ca="1" si="80"/>
        <v>1.0047500754407857E-2</v>
      </c>
      <c r="V354" s="60" t="str">
        <f t="shared" ca="1" si="81"/>
        <v/>
      </c>
      <c r="W354" s="60">
        <f t="shared" ca="1" si="82"/>
        <v>5.9265510242558994E-2</v>
      </c>
      <c r="X354" s="60">
        <f t="shared" ca="1" si="83"/>
        <v>1.6048032951805347E-3</v>
      </c>
      <c r="Y354" s="60">
        <f t="shared" ca="1" si="84"/>
        <v>3.548969016951431E-2</v>
      </c>
      <c r="Z354" s="60">
        <f t="shared" ca="1" si="85"/>
        <v>0.42887488669578078</v>
      </c>
      <c r="AA354" s="60">
        <f t="shared" ca="1" si="86"/>
        <v>5.8524611119667114E-2</v>
      </c>
      <c r="AB354" s="60">
        <f t="shared" ca="1" si="87"/>
        <v>3.3259335641659948E-3</v>
      </c>
      <c r="AC354" s="60">
        <f t="shared" ca="1" si="88"/>
        <v>5.9348770762353009E-3</v>
      </c>
      <c r="AD354" s="60">
        <f t="shared" ca="1" si="89"/>
        <v>-7.467155474452547E-2</v>
      </c>
      <c r="AE354" s="60">
        <f t="shared" ca="1" si="90"/>
        <v>-6.1957429787234064E-2</v>
      </c>
      <c r="AF354" s="60">
        <f t="shared" si="91"/>
        <v>4.5515819925651568E-2</v>
      </c>
      <c r="AG354" s="61">
        <v>3.3E-3</v>
      </c>
    </row>
    <row r="355" spans="1:33" ht="16" x14ac:dyDescent="0.2">
      <c r="A355" s="74">
        <v>41699</v>
      </c>
      <c r="B355" s="62">
        <f ca="1">INDEX(OFFSET('Raw data BH'!$G$4,0,(COLUMN('Data BH'!B$4)-COLUMN('Data BH'!$B$4))*7,500,1),MATCH($A355,OFFSET('Raw data BH'!$B$4,0,(COLUMN('Data BH'!B$4)-COLUMN('Data BH'!$B$4))*7,500,1),0))</f>
        <v>17.149929</v>
      </c>
      <c r="C355" s="62">
        <f ca="1">INDEX(OFFSET('Raw data BH'!$G$4,0,(COLUMN('Data BH'!C$4)-COLUMN('Data BH'!$B$4))*7,500,1),MATCH($A355,OFFSET('Raw data BH'!$B$4,0,(COLUMN('Data BH'!C$4)-COLUMN('Data BH'!$B$4))*7,500,1),0))</f>
        <v>15.14978</v>
      </c>
      <c r="D355" s="62">
        <f ca="1">INDEX(OFFSET('Raw data BH'!$G$4,0,(COLUMN('Data BH'!D$4)-COLUMN('Data BH'!$B$4))*7,500,1),MATCH($A355,OFFSET('Raw data BH'!$B$4,0,(COLUMN('Data BH'!D$4)-COLUMN('Data BH'!$B$4))*7,500,1),0))</f>
        <v>80.404976000000005</v>
      </c>
      <c r="E355" s="62">
        <f ca="1">INDEX(OFFSET('Raw data BH'!$G$4,0,(COLUMN('Data BH'!E$4)-COLUMN('Data BH'!$B$4))*7,500,1),MATCH($A355,OFFSET('Raw data BH'!$B$4,0,(COLUMN('Data BH'!E$4)-COLUMN('Data BH'!$B$4))*7,500,1),0))</f>
        <v>30.351628999999999</v>
      </c>
      <c r="F355" s="62" t="e">
        <f ca="1">INDEX(OFFSET('Raw data BH'!$G$4,0,(COLUMN('Data BH'!F$4)-COLUMN('Data BH'!$B$4))*7,500,1),MATCH($A355,OFFSET('Raw data BH'!$B$4,0,(COLUMN('Data BH'!F$4)-COLUMN('Data BH'!$B$4))*7,500,1),0))</f>
        <v>#N/A</v>
      </c>
      <c r="G355" s="62">
        <f ca="1">INDEX(OFFSET('Raw data BH'!$G$4,0,(COLUMN('Data BH'!G$4)-COLUMN('Data BH'!$B$4))*7,500,1),MATCH($A355,OFFSET('Raw data BH'!$B$4,0,(COLUMN('Data BH'!G$4)-COLUMN('Data BH'!$B$4))*7,500,1),0))</f>
        <v>72.952950000000001</v>
      </c>
      <c r="H355" s="62">
        <f ca="1">INDEX(OFFSET('Raw data BH'!$G$4,0,(COLUMN('Data BH'!H$4)-COLUMN('Data BH'!$B$4))*7,500,1),MATCH($A355,OFFSET('Raw data BH'!$B$4,0,(COLUMN('Data BH'!H$4)-COLUMN('Data BH'!$B$4))*7,500,1),0))</f>
        <v>34.020373999999997</v>
      </c>
      <c r="I355" s="62">
        <f ca="1">INDEX(OFFSET('Raw data BH'!$G$4,0,(COLUMN('Data BH'!I$4)-COLUMN('Data BH'!$B$4))*7,500,1),MATCH($A355,OFFSET('Raw data BH'!$B$4,0,(COLUMN('Data BH'!I$4)-COLUMN('Data BH'!$B$4))*7,500,1),0))</f>
        <v>34.796421000000002</v>
      </c>
      <c r="J355" s="62">
        <f ca="1">INDEX(OFFSET('Raw data BH'!$G$4,0,(COLUMN('Data BH'!J$4)-COLUMN('Data BH'!$B$4))*7,500,1),MATCH($A355,OFFSET('Raw data BH'!$B$4,0,(COLUMN('Data BH'!J$4)-COLUMN('Data BH'!$B$4))*7,500,1),0))</f>
        <v>6.1559939999999997</v>
      </c>
      <c r="K355" s="62">
        <f ca="1">INDEX(OFFSET('Raw data BH'!$G$4,0,(COLUMN('Data BH'!K$4)-COLUMN('Data BH'!$B$4))*7,500,1),MATCH($A355,OFFSET('Raw data BH'!$B$4,0,(COLUMN('Data BH'!K$4)-COLUMN('Data BH'!$B$4))*7,500,1),0))</f>
        <v>68.849997999999999</v>
      </c>
      <c r="L355" s="62">
        <f ca="1">INDEX(OFFSET('Raw data BH'!$G$4,0,(COLUMN('Data BH'!L$4)-COLUMN('Data BH'!$B$4))*7,500,1),MATCH($A355,OFFSET('Raw data BH'!$B$4,0,(COLUMN('Data BH'!L$4)-COLUMN('Data BH'!$B$4))*7,500,1),0))</f>
        <v>26.603003000000001</v>
      </c>
      <c r="M355" s="62">
        <f ca="1">INDEX(OFFSET('Raw data BH'!$G$4,0,(COLUMN('Data BH'!M$4)-COLUMN('Data BH'!$B$4))*7,500,1),MATCH($A355,OFFSET('Raw data BH'!$B$4,0,(COLUMN('Data BH'!M$4)-COLUMN('Data BH'!$B$4))*7,500,1),0))</f>
        <v>30.169725</v>
      </c>
      <c r="N355" s="62">
        <f ca="1">INDEX(OFFSET('Raw data BH'!$G$4,0,(COLUMN('Data BH'!N$4)-COLUMN('Data BH'!$B$4))*7,500,1),MATCH($A355,OFFSET('Raw data BH'!$B$4,0,(COLUMN('Data BH'!N$4)-COLUMN('Data BH'!$B$4))*7,500,1),0))</f>
        <v>123.199997</v>
      </c>
      <c r="O355" s="62">
        <f ca="1">INDEX(OFFSET('Raw data BH'!$G$4,0,(COLUMN('Data BH'!O$4)-COLUMN('Data BH'!$B$4))*7,500,1),MATCH($A355,OFFSET('Raw data BH'!$B$4,0,(COLUMN('Data BH'!O$4)-COLUMN('Data BH'!$B$4))*7,500,1),0))</f>
        <v>53.91</v>
      </c>
      <c r="P355" s="62">
        <v>162.109116</v>
      </c>
      <c r="R355" s="60">
        <f t="shared" ca="1" si="77"/>
        <v>2.6058340183722217E-2</v>
      </c>
      <c r="S355" s="60">
        <f t="shared" ca="1" si="78"/>
        <v>4.0532524119241797E-2</v>
      </c>
      <c r="T355" s="60">
        <f t="shared" ca="1" si="79"/>
        <v>-1.3693757051913891E-2</v>
      </c>
      <c r="U355" s="60">
        <f t="shared" ca="1" si="80"/>
        <v>1.2041716421324455E-2</v>
      </c>
      <c r="V355" s="60" t="str">
        <f t="shared" ca="1" si="81"/>
        <v/>
      </c>
      <c r="W355" s="60">
        <f t="shared" ca="1" si="82"/>
        <v>7.5981290453532857E-3</v>
      </c>
      <c r="X355" s="60">
        <f t="shared" ca="1" si="83"/>
        <v>-2.1032968862788604E-4</v>
      </c>
      <c r="Y355" s="60">
        <f t="shared" ca="1" si="84"/>
        <v>4.1808606481680055E-2</v>
      </c>
      <c r="Z355" s="60">
        <f t="shared" ca="1" si="85"/>
        <v>-7.8751830226786557E-2</v>
      </c>
      <c r="AA355" s="60">
        <f t="shared" ca="1" si="86"/>
        <v>1.7458896371647104E-3</v>
      </c>
      <c r="AB355" s="60">
        <f t="shared" ca="1" si="87"/>
        <v>-4.9171206778629739E-2</v>
      </c>
      <c r="AC355" s="60">
        <f t="shared" ca="1" si="88"/>
        <v>0.1028123249995978</v>
      </c>
      <c r="AD355" s="60">
        <f t="shared" ca="1" si="89"/>
        <v>-2.8161237552131624E-2</v>
      </c>
      <c r="AE355" s="60">
        <f t="shared" ca="1" si="90"/>
        <v>-2.1774650303490239E-2</v>
      </c>
      <c r="AF355" s="60">
        <f t="shared" si="91"/>
        <v>3.8652273085031386E-3</v>
      </c>
      <c r="AG355" s="61">
        <v>4.0000000000000001E-3</v>
      </c>
    </row>
    <row r="356" spans="1:33" ht="16" x14ac:dyDescent="0.2">
      <c r="A356" s="74">
        <v>41730</v>
      </c>
      <c r="B356" s="62">
        <f ca="1">INDEX(OFFSET('Raw data BH'!$G$4,0,(COLUMN('Data BH'!B$4)-COLUMN('Data BH'!$B$4))*7,500,1),MATCH($A356,OFFSET('Raw data BH'!$B$4,0,(COLUMN('Data BH'!B$4)-COLUMN('Data BH'!$B$4))*7,500,1),0))</f>
        <v>18.854562999999999</v>
      </c>
      <c r="C356" s="62">
        <f ca="1">INDEX(OFFSET('Raw data BH'!$G$4,0,(COLUMN('Data BH'!C$4)-COLUMN('Data BH'!$B$4))*7,500,1),MATCH($A356,OFFSET('Raw data BH'!$B$4,0,(COLUMN('Data BH'!C$4)-COLUMN('Data BH'!$B$4))*7,500,1),0))</f>
        <v>13.343301</v>
      </c>
      <c r="D356" s="62">
        <f ca="1">INDEX(OFFSET('Raw data BH'!$G$4,0,(COLUMN('Data BH'!D$4)-COLUMN('Data BH'!$B$4))*7,500,1),MATCH($A356,OFFSET('Raw data BH'!$B$4,0,(COLUMN('Data BH'!D$4)-COLUMN('Data BH'!$B$4))*7,500,1),0))</f>
        <v>78.082901000000007</v>
      </c>
      <c r="E356" s="62">
        <f ca="1">INDEX(OFFSET('Raw data BH'!$G$4,0,(COLUMN('Data BH'!E$4)-COLUMN('Data BH'!$B$4))*7,500,1),MATCH($A356,OFFSET('Raw data BH'!$B$4,0,(COLUMN('Data BH'!E$4)-COLUMN('Data BH'!$B$4))*7,500,1),0))</f>
        <v>32.277617999999997</v>
      </c>
      <c r="F356" s="62" t="e">
        <f ca="1">INDEX(OFFSET('Raw data BH'!$G$4,0,(COLUMN('Data BH'!F$4)-COLUMN('Data BH'!$B$4))*7,500,1),MATCH($A356,OFFSET('Raw data BH'!$B$4,0,(COLUMN('Data BH'!F$4)-COLUMN('Data BH'!$B$4))*7,500,1),0))</f>
        <v>#N/A</v>
      </c>
      <c r="G356" s="62">
        <f ca="1">INDEX(OFFSET('Raw data BH'!$G$4,0,(COLUMN('Data BH'!G$4)-COLUMN('Data BH'!$B$4))*7,500,1),MATCH($A356,OFFSET('Raw data BH'!$B$4,0,(COLUMN('Data BH'!G$4)-COLUMN('Data BH'!$B$4))*7,500,1),0))</f>
        <v>72.198775999999995</v>
      </c>
      <c r="H356" s="62">
        <f ca="1">INDEX(OFFSET('Raw data BH'!$G$4,0,(COLUMN('Data BH'!H$4)-COLUMN('Data BH'!$B$4))*7,500,1),MATCH($A356,OFFSET('Raw data BH'!$B$4,0,(COLUMN('Data BH'!H$4)-COLUMN('Data BH'!$B$4))*7,500,1),0))</f>
        <v>33.419632</v>
      </c>
      <c r="I356" s="62">
        <f ca="1">INDEX(OFFSET('Raw data BH'!$G$4,0,(COLUMN('Data BH'!I$4)-COLUMN('Data BH'!$B$4))*7,500,1),MATCH($A356,OFFSET('Raw data BH'!$B$4,0,(COLUMN('Data BH'!I$4)-COLUMN('Data BH'!$B$4))*7,500,1),0))</f>
        <v>33.286121000000001</v>
      </c>
      <c r="J356" s="62">
        <f ca="1">INDEX(OFFSET('Raw data BH'!$G$4,0,(COLUMN('Data BH'!J$4)-COLUMN('Data BH'!$B$4))*7,500,1),MATCH($A356,OFFSET('Raw data BH'!$B$4,0,(COLUMN('Data BH'!J$4)-COLUMN('Data BH'!$B$4))*7,500,1),0))</f>
        <v>5.302098</v>
      </c>
      <c r="K356" s="62">
        <f ca="1">INDEX(OFFSET('Raw data BH'!$G$4,0,(COLUMN('Data BH'!K$4)-COLUMN('Data BH'!$B$4))*7,500,1),MATCH($A356,OFFSET('Raw data BH'!$B$4,0,(COLUMN('Data BH'!K$4)-COLUMN('Data BH'!$B$4))*7,500,1),0))</f>
        <v>69.300003000000004</v>
      </c>
      <c r="L356" s="62">
        <f ca="1">INDEX(OFFSET('Raw data BH'!$G$4,0,(COLUMN('Data BH'!L$4)-COLUMN('Data BH'!$B$4))*7,500,1),MATCH($A356,OFFSET('Raw data BH'!$B$4,0,(COLUMN('Data BH'!L$4)-COLUMN('Data BH'!$B$4))*7,500,1),0))</f>
        <v>26.885984000000001</v>
      </c>
      <c r="M356" s="62">
        <f ca="1">INDEX(OFFSET('Raw data BH'!$G$4,0,(COLUMN('Data BH'!M$4)-COLUMN('Data BH'!$B$4))*7,500,1),MATCH($A356,OFFSET('Raw data BH'!$B$4,0,(COLUMN('Data BH'!M$4)-COLUMN('Data BH'!$B$4))*7,500,1),0))</f>
        <v>28.955759</v>
      </c>
      <c r="N356" s="62">
        <f ca="1">INDEX(OFFSET('Raw data BH'!$G$4,0,(COLUMN('Data BH'!N$4)-COLUMN('Data BH'!$B$4))*7,500,1),MATCH($A356,OFFSET('Raw data BH'!$B$4,0,(COLUMN('Data BH'!N$4)-COLUMN('Data BH'!$B$4))*7,500,1),0))</f>
        <v>135.529999</v>
      </c>
      <c r="O356" s="62">
        <f ca="1">INDEX(OFFSET('Raw data BH'!$G$4,0,(COLUMN('Data BH'!O$4)-COLUMN('Data BH'!$B$4))*7,500,1),MATCH($A356,OFFSET('Raw data BH'!$B$4,0,(COLUMN('Data BH'!O$4)-COLUMN('Data BH'!$B$4))*7,500,1),0))</f>
        <v>47.18</v>
      </c>
      <c r="P356" s="62">
        <v>163.95642100000001</v>
      </c>
      <c r="R356" s="60">
        <f t="shared" ca="1" si="77"/>
        <v>9.9395980006681039E-2</v>
      </c>
      <c r="S356" s="60">
        <f t="shared" ca="1" si="78"/>
        <v>-0.11924126951018432</v>
      </c>
      <c r="T356" s="60">
        <f t="shared" ca="1" si="79"/>
        <v>-2.8879742467680103E-2</v>
      </c>
      <c r="U356" s="60">
        <f t="shared" ca="1" si="80"/>
        <v>6.3455869205570448E-2</v>
      </c>
      <c r="V356" s="60" t="str">
        <f t="shared" ca="1" si="81"/>
        <v/>
      </c>
      <c r="W356" s="60">
        <f t="shared" ca="1" si="82"/>
        <v>-1.0337813618229386E-2</v>
      </c>
      <c r="X356" s="60">
        <f t="shared" ca="1" si="83"/>
        <v>-1.7658300875822097E-2</v>
      </c>
      <c r="Y356" s="60">
        <f t="shared" ca="1" si="84"/>
        <v>-4.340388915285287E-2</v>
      </c>
      <c r="Z356" s="60">
        <f t="shared" ca="1" si="85"/>
        <v>-0.13870968685154661</v>
      </c>
      <c r="AA356" s="60">
        <f t="shared" ca="1" si="86"/>
        <v>6.5360205239222147E-3</v>
      </c>
      <c r="AB356" s="60">
        <f t="shared" ca="1" si="87"/>
        <v>1.0637182576718862E-2</v>
      </c>
      <c r="AC356" s="60">
        <f t="shared" ca="1" si="88"/>
        <v>-4.0237887484887547E-2</v>
      </c>
      <c r="AD356" s="60">
        <f t="shared" ca="1" si="89"/>
        <v>0.10008118750197714</v>
      </c>
      <c r="AE356" s="60">
        <f t="shared" ca="1" si="90"/>
        <v>-0.12483769245038023</v>
      </c>
      <c r="AF356" s="60">
        <f t="shared" si="91"/>
        <v>1.1395441820804209E-2</v>
      </c>
      <c r="AG356" s="61">
        <v>4.1999999999999997E-3</v>
      </c>
    </row>
    <row r="357" spans="1:33" ht="16" x14ac:dyDescent="0.2">
      <c r="A357" s="74">
        <v>41760</v>
      </c>
      <c r="B357" s="62">
        <f ca="1">INDEX(OFFSET('Raw data BH'!$G$4,0,(COLUMN('Data BH'!B$4)-COLUMN('Data BH'!$B$4))*7,500,1),MATCH($A357,OFFSET('Raw data BH'!$B$4,0,(COLUMN('Data BH'!B$4)-COLUMN('Data BH'!$B$4))*7,500,1),0))</f>
        <v>20.225624</v>
      </c>
      <c r="C357" s="62">
        <f ca="1">INDEX(OFFSET('Raw data BH'!$G$4,0,(COLUMN('Data BH'!C$4)-COLUMN('Data BH'!$B$4))*7,500,1),MATCH($A357,OFFSET('Raw data BH'!$B$4,0,(COLUMN('Data BH'!C$4)-COLUMN('Data BH'!$B$4))*7,500,1),0))</f>
        <v>13.343301</v>
      </c>
      <c r="D357" s="62">
        <f ca="1">INDEX(OFFSET('Raw data BH'!$G$4,0,(COLUMN('Data BH'!D$4)-COLUMN('Data BH'!$B$4))*7,500,1),MATCH($A357,OFFSET('Raw data BH'!$B$4,0,(COLUMN('Data BH'!D$4)-COLUMN('Data BH'!$B$4))*7,500,1),0))</f>
        <v>81.924484000000007</v>
      </c>
      <c r="E357" s="62">
        <f ca="1">INDEX(OFFSET('Raw data BH'!$G$4,0,(COLUMN('Data BH'!E$4)-COLUMN('Data BH'!$B$4))*7,500,1),MATCH($A357,OFFSET('Raw data BH'!$B$4,0,(COLUMN('Data BH'!E$4)-COLUMN('Data BH'!$B$4))*7,500,1),0))</f>
        <v>32.372574</v>
      </c>
      <c r="F357" s="62" t="e">
        <f ca="1">INDEX(OFFSET('Raw data BH'!$G$4,0,(COLUMN('Data BH'!F$4)-COLUMN('Data BH'!$B$4))*7,500,1),MATCH($A357,OFFSET('Raw data BH'!$B$4,0,(COLUMN('Data BH'!F$4)-COLUMN('Data BH'!$B$4))*7,500,1),0))</f>
        <v>#N/A</v>
      </c>
      <c r="G357" s="62">
        <f ca="1">INDEX(OFFSET('Raw data BH'!$G$4,0,(COLUMN('Data BH'!G$4)-COLUMN('Data BH'!$B$4))*7,500,1),MATCH($A357,OFFSET('Raw data BH'!$B$4,0,(COLUMN('Data BH'!G$4)-COLUMN('Data BH'!$B$4))*7,500,1),0))</f>
        <v>78.673668000000006</v>
      </c>
      <c r="H357" s="62">
        <f ca="1">INDEX(OFFSET('Raw data BH'!$G$4,0,(COLUMN('Data BH'!H$4)-COLUMN('Data BH'!$B$4))*7,500,1),MATCH($A357,OFFSET('Raw data BH'!$B$4,0,(COLUMN('Data BH'!H$4)-COLUMN('Data BH'!$B$4))*7,500,1),0))</f>
        <v>36.127541000000001</v>
      </c>
      <c r="I357" s="62">
        <f ca="1">INDEX(OFFSET('Raw data BH'!$G$4,0,(COLUMN('Data BH'!I$4)-COLUMN('Data BH'!$B$4))*7,500,1),MATCH($A357,OFFSET('Raw data BH'!$B$4,0,(COLUMN('Data BH'!I$4)-COLUMN('Data BH'!$B$4))*7,500,1),0))</f>
        <v>34.437004000000002</v>
      </c>
      <c r="J357" s="62">
        <f ca="1">INDEX(OFFSET('Raw data BH'!$G$4,0,(COLUMN('Data BH'!J$4)-COLUMN('Data BH'!$B$4))*7,500,1),MATCH($A357,OFFSET('Raw data BH'!$B$4,0,(COLUMN('Data BH'!J$4)-COLUMN('Data BH'!$B$4))*7,500,1),0))</f>
        <v>4.8850790000000002</v>
      </c>
      <c r="K357" s="62">
        <f ca="1">INDEX(OFFSET('Raw data BH'!$G$4,0,(COLUMN('Data BH'!K$4)-COLUMN('Data BH'!$B$4))*7,500,1),MATCH($A357,OFFSET('Raw data BH'!$B$4,0,(COLUMN('Data BH'!K$4)-COLUMN('Data BH'!$B$4))*7,500,1),0))</f>
        <v>70.589995999999999</v>
      </c>
      <c r="L357" s="62">
        <f ca="1">INDEX(OFFSET('Raw data BH'!$G$4,0,(COLUMN('Data BH'!L$4)-COLUMN('Data BH'!$B$4))*7,500,1),MATCH($A357,OFFSET('Raw data BH'!$B$4,0,(COLUMN('Data BH'!L$4)-COLUMN('Data BH'!$B$4))*7,500,1),0))</f>
        <v>26.963957000000001</v>
      </c>
      <c r="M357" s="62">
        <f ca="1">INDEX(OFFSET('Raw data BH'!$G$4,0,(COLUMN('Data BH'!M$4)-COLUMN('Data BH'!$B$4))*7,500,1),MATCH($A357,OFFSET('Raw data BH'!$B$4,0,(COLUMN('Data BH'!M$4)-COLUMN('Data BH'!$B$4))*7,500,1),0))</f>
        <v>29.695222999999999</v>
      </c>
      <c r="N357" s="62">
        <f ca="1">INDEX(OFFSET('Raw data BH'!$G$4,0,(COLUMN('Data BH'!N$4)-COLUMN('Data BH'!$B$4))*7,500,1),MATCH($A357,OFFSET('Raw data BH'!$B$4,0,(COLUMN('Data BH'!N$4)-COLUMN('Data BH'!$B$4))*7,500,1),0))</f>
        <v>143.13999899999999</v>
      </c>
      <c r="O357" s="62">
        <f ca="1">INDEX(OFFSET('Raw data BH'!$G$4,0,(COLUMN('Data BH'!O$4)-COLUMN('Data BH'!$B$4))*7,500,1),MATCH($A357,OFFSET('Raw data BH'!$B$4,0,(COLUMN('Data BH'!O$4)-COLUMN('Data BH'!$B$4))*7,500,1),0))</f>
        <v>50.080002</v>
      </c>
      <c r="P357" s="62">
        <v>167.76123000000001</v>
      </c>
      <c r="R357" s="60">
        <f t="shared" ca="1" si="77"/>
        <v>7.271772885958705E-2</v>
      </c>
      <c r="S357" s="60">
        <f t="shared" ca="1" si="78"/>
        <v>0</v>
      </c>
      <c r="T357" s="60">
        <f t="shared" ca="1" si="79"/>
        <v>4.9198774005591916E-2</v>
      </c>
      <c r="U357" s="60">
        <f t="shared" ca="1" si="80"/>
        <v>2.9418527724072163E-3</v>
      </c>
      <c r="V357" s="60" t="str">
        <f t="shared" ca="1" si="81"/>
        <v/>
      </c>
      <c r="W357" s="60">
        <f t="shared" ca="1" si="82"/>
        <v>8.96814649600155E-2</v>
      </c>
      <c r="X357" s="60">
        <f t="shared" ca="1" si="83"/>
        <v>8.1027493061563316E-2</v>
      </c>
      <c r="Y357" s="60">
        <f t="shared" ca="1" si="84"/>
        <v>3.4575461646612515E-2</v>
      </c>
      <c r="Z357" s="60">
        <f t="shared" ca="1" si="85"/>
        <v>-7.8651695989021664E-2</v>
      </c>
      <c r="AA357" s="60">
        <f t="shared" ca="1" si="86"/>
        <v>1.8614616798789951E-2</v>
      </c>
      <c r="AB357" s="60">
        <f t="shared" ca="1" si="87"/>
        <v>2.9001356245692556E-3</v>
      </c>
      <c r="AC357" s="60">
        <f t="shared" ca="1" si="88"/>
        <v>2.5537717730003129E-2</v>
      </c>
      <c r="AD357" s="60">
        <f t="shared" ca="1" si="89"/>
        <v>5.6149930319116859E-2</v>
      </c>
      <c r="AE357" s="60">
        <f t="shared" ca="1" si="90"/>
        <v>6.1466765578634952E-2</v>
      </c>
      <c r="AF357" s="60">
        <f t="shared" si="91"/>
        <v>2.3206221365371205E-2</v>
      </c>
      <c r="AG357" s="61">
        <v>3.9000000000000003E-3</v>
      </c>
    </row>
    <row r="358" spans="1:33" ht="16" x14ac:dyDescent="0.2">
      <c r="A358" s="74">
        <v>41791</v>
      </c>
      <c r="B358" s="62">
        <f ca="1">INDEX(OFFSET('Raw data BH'!$G$4,0,(COLUMN('Data BH'!B$4)-COLUMN('Data BH'!$B$4))*7,500,1),MATCH($A358,OFFSET('Raw data BH'!$B$4,0,(COLUMN('Data BH'!B$4)-COLUMN('Data BH'!$B$4))*7,500,1),0))</f>
        <v>20.901197</v>
      </c>
      <c r="C358" s="62">
        <f ca="1">INDEX(OFFSET('Raw data BH'!$G$4,0,(COLUMN('Data BH'!C$4)-COLUMN('Data BH'!$B$4))*7,500,1),MATCH($A358,OFFSET('Raw data BH'!$B$4,0,(COLUMN('Data BH'!C$4)-COLUMN('Data BH'!$B$4))*7,500,1),0))</f>
        <v>13.546004</v>
      </c>
      <c r="D358" s="62">
        <f ca="1">INDEX(OFFSET('Raw data BH'!$G$4,0,(COLUMN('Data BH'!D$4)-COLUMN('Data BH'!$B$4))*7,500,1),MATCH($A358,OFFSET('Raw data BH'!$B$4,0,(COLUMN('Data BH'!D$4)-COLUMN('Data BH'!$B$4))*7,500,1),0))</f>
        <v>84.941811000000001</v>
      </c>
      <c r="E358" s="62">
        <f ca="1">INDEX(OFFSET('Raw data BH'!$G$4,0,(COLUMN('Data BH'!E$4)-COLUMN('Data BH'!$B$4))*7,500,1),MATCH($A358,OFFSET('Raw data BH'!$B$4,0,(COLUMN('Data BH'!E$4)-COLUMN('Data BH'!$B$4))*7,500,1),0))</f>
        <v>33.519962</v>
      </c>
      <c r="F358" s="62" t="e">
        <f ca="1">INDEX(OFFSET('Raw data BH'!$G$4,0,(COLUMN('Data BH'!F$4)-COLUMN('Data BH'!$B$4))*7,500,1),MATCH($A358,OFFSET('Raw data BH'!$B$4,0,(COLUMN('Data BH'!F$4)-COLUMN('Data BH'!$B$4))*7,500,1),0))</f>
        <v>#N/A</v>
      </c>
      <c r="G358" s="62">
        <f ca="1">INDEX(OFFSET('Raw data BH'!$G$4,0,(COLUMN('Data BH'!G$4)-COLUMN('Data BH'!$B$4))*7,500,1),MATCH($A358,OFFSET('Raw data BH'!$B$4,0,(COLUMN('Data BH'!G$4)-COLUMN('Data BH'!$B$4))*7,500,1),0))</f>
        <v>80.902923999999999</v>
      </c>
      <c r="H358" s="62">
        <f ca="1">INDEX(OFFSET('Raw data BH'!$G$4,0,(COLUMN('Data BH'!H$4)-COLUMN('Data BH'!$B$4))*7,500,1),MATCH($A358,OFFSET('Raw data BH'!$B$4,0,(COLUMN('Data BH'!H$4)-COLUMN('Data BH'!$B$4))*7,500,1),0))</f>
        <v>35.382713000000003</v>
      </c>
      <c r="I358" s="62">
        <f ca="1">INDEX(OFFSET('Raw data BH'!$G$4,0,(COLUMN('Data BH'!I$4)-COLUMN('Data BH'!$B$4))*7,500,1),MATCH($A358,OFFSET('Raw data BH'!$B$4,0,(COLUMN('Data BH'!I$4)-COLUMN('Data BH'!$B$4))*7,500,1),0))</f>
        <v>35.359363999999999</v>
      </c>
      <c r="J358" s="62">
        <f ca="1">INDEX(OFFSET('Raw data BH'!$G$4,0,(COLUMN('Data BH'!J$4)-COLUMN('Data BH'!$B$4))*7,500,1),MATCH($A358,OFFSET('Raw data BH'!$B$4,0,(COLUMN('Data BH'!J$4)-COLUMN('Data BH'!$B$4))*7,500,1),0))</f>
        <v>5.7290460000000003</v>
      </c>
      <c r="K358" s="62">
        <f ca="1">INDEX(OFFSET('Raw data BH'!$G$4,0,(COLUMN('Data BH'!K$4)-COLUMN('Data BH'!$B$4))*7,500,1),MATCH($A358,OFFSET('Raw data BH'!$B$4,0,(COLUMN('Data BH'!K$4)-COLUMN('Data BH'!$B$4))*7,500,1),0))</f>
        <v>72.319999999999993</v>
      </c>
      <c r="L358" s="62">
        <f ca="1">INDEX(OFFSET('Raw data BH'!$G$4,0,(COLUMN('Data BH'!L$4)-COLUMN('Data BH'!$B$4))*7,500,1),MATCH($A358,OFFSET('Raw data BH'!$B$4,0,(COLUMN('Data BH'!L$4)-COLUMN('Data BH'!$B$4))*7,500,1),0))</f>
        <v>28.305140000000002</v>
      </c>
      <c r="M358" s="62">
        <f ca="1">INDEX(OFFSET('Raw data BH'!$G$4,0,(COLUMN('Data BH'!M$4)-COLUMN('Data BH'!$B$4))*7,500,1),MATCH($A358,OFFSET('Raw data BH'!$B$4,0,(COLUMN('Data BH'!M$4)-COLUMN('Data BH'!$B$4))*7,500,1),0))</f>
        <v>32.204197000000001</v>
      </c>
      <c r="N358" s="62">
        <f ca="1">INDEX(OFFSET('Raw data BH'!$G$4,0,(COLUMN('Data BH'!N$4)-COLUMN('Data BH'!$B$4))*7,500,1),MATCH($A358,OFFSET('Raw data BH'!$B$4,0,(COLUMN('Data BH'!N$4)-COLUMN('Data BH'!$B$4))*7,500,1),0))</f>
        <v>158.38000500000001</v>
      </c>
      <c r="O358" s="62">
        <f ca="1">INDEX(OFFSET('Raw data BH'!$G$4,0,(COLUMN('Data BH'!O$4)-COLUMN('Data BH'!$B$4))*7,500,1),MATCH($A358,OFFSET('Raw data BH'!$B$4,0,(COLUMN('Data BH'!O$4)-COLUMN('Data BH'!$B$4))*7,500,1),0))</f>
        <v>48.810001</v>
      </c>
      <c r="P358" s="62">
        <v>170.40812700000001</v>
      </c>
      <c r="R358" s="60">
        <f t="shared" ca="1" si="77"/>
        <v>3.3401837194244388E-2</v>
      </c>
      <c r="S358" s="60">
        <f t="shared" ca="1" si="78"/>
        <v>1.519136831283352E-2</v>
      </c>
      <c r="T358" s="60">
        <f t="shared" ca="1" si="79"/>
        <v>3.6830589009263726E-2</v>
      </c>
      <c r="U358" s="60">
        <f t="shared" ca="1" si="80"/>
        <v>3.5443211899059968E-2</v>
      </c>
      <c r="V358" s="60" t="str">
        <f t="shared" ca="1" si="81"/>
        <v/>
      </c>
      <c r="W358" s="60">
        <f t="shared" ca="1" si="82"/>
        <v>2.8335478142445192E-2</v>
      </c>
      <c r="X358" s="60">
        <f t="shared" ca="1" si="83"/>
        <v>-2.0616625969644531E-2</v>
      </c>
      <c r="Y358" s="60">
        <f t="shared" ca="1" si="84"/>
        <v>2.6783979233501176E-2</v>
      </c>
      <c r="Z358" s="60">
        <f t="shared" ca="1" si="85"/>
        <v>0.17276424802956103</v>
      </c>
      <c r="AA358" s="60">
        <f t="shared" ca="1" si="86"/>
        <v>2.4507778694306648E-2</v>
      </c>
      <c r="AB358" s="60">
        <f t="shared" ca="1" si="87"/>
        <v>4.9739843451018784E-2</v>
      </c>
      <c r="AC358" s="60">
        <f t="shared" ca="1" si="88"/>
        <v>8.4490828710058974E-2</v>
      </c>
      <c r="AD358" s="60">
        <f t="shared" ca="1" si="89"/>
        <v>0.10646923366263272</v>
      </c>
      <c r="AE358" s="60">
        <f t="shared" ca="1" si="90"/>
        <v>-2.535944387542155E-2</v>
      </c>
      <c r="AF358" s="60">
        <f t="shared" si="91"/>
        <v>1.5777763431991998E-2</v>
      </c>
      <c r="AG358" s="61">
        <v>4.5000000000000005E-3</v>
      </c>
    </row>
    <row r="359" spans="1:33" ht="16" x14ac:dyDescent="0.2">
      <c r="A359" s="74">
        <v>41821</v>
      </c>
      <c r="B359" s="62">
        <f ca="1">INDEX(OFFSET('Raw data BH'!$G$4,0,(COLUMN('Data BH'!B$4)-COLUMN('Data BH'!$B$4))*7,500,1),MATCH($A359,OFFSET('Raw data BH'!$B$4,0,(COLUMN('Data BH'!B$4)-COLUMN('Data BH'!$B$4))*7,500,1),0))</f>
        <v>21.501711</v>
      </c>
      <c r="C359" s="62">
        <f ca="1">INDEX(OFFSET('Raw data BH'!$G$4,0,(COLUMN('Data BH'!C$4)-COLUMN('Data BH'!$B$4))*7,500,1),MATCH($A359,OFFSET('Raw data BH'!$B$4,0,(COLUMN('Data BH'!C$4)-COLUMN('Data BH'!$B$4))*7,500,1),0))</f>
        <v>13.448897000000001</v>
      </c>
      <c r="D359" s="62">
        <f ca="1">INDEX(OFFSET('Raw data BH'!$G$4,0,(COLUMN('Data BH'!D$4)-COLUMN('Data BH'!$B$4))*7,500,1),MATCH($A359,OFFSET('Raw data BH'!$B$4,0,(COLUMN('Data BH'!D$4)-COLUMN('Data BH'!$B$4))*7,500,1),0))</f>
        <v>78.790740999999997</v>
      </c>
      <c r="E359" s="62">
        <f ca="1">INDEX(OFFSET('Raw data BH'!$G$4,0,(COLUMN('Data BH'!E$4)-COLUMN('Data BH'!$B$4))*7,500,1),MATCH($A359,OFFSET('Raw data BH'!$B$4,0,(COLUMN('Data BH'!E$4)-COLUMN('Data BH'!$B$4))*7,500,1),0))</f>
        <v>31.324460999999999</v>
      </c>
      <c r="F359" s="62" t="e">
        <f ca="1">INDEX(OFFSET('Raw data BH'!$G$4,0,(COLUMN('Data BH'!F$4)-COLUMN('Data BH'!$B$4))*7,500,1),MATCH($A359,OFFSET('Raw data BH'!$B$4,0,(COLUMN('Data BH'!F$4)-COLUMN('Data BH'!$B$4))*7,500,1),0))</f>
        <v>#N/A</v>
      </c>
      <c r="G359" s="62">
        <f ca="1">INDEX(OFFSET('Raw data BH'!$G$4,0,(COLUMN('Data BH'!G$4)-COLUMN('Data BH'!$B$4))*7,500,1),MATCH($A359,OFFSET('Raw data BH'!$B$4,0,(COLUMN('Data BH'!G$4)-COLUMN('Data BH'!$B$4))*7,500,1),0))</f>
        <v>80.293769999999995</v>
      </c>
      <c r="H359" s="62">
        <f ca="1">INDEX(OFFSET('Raw data BH'!$G$4,0,(COLUMN('Data BH'!H$4)-COLUMN('Data BH'!$B$4))*7,500,1),MATCH($A359,OFFSET('Raw data BH'!$B$4,0,(COLUMN('Data BH'!H$4)-COLUMN('Data BH'!$B$4))*7,500,1),0))</f>
        <v>36.460171000000003</v>
      </c>
      <c r="I359" s="62">
        <f ca="1">INDEX(OFFSET('Raw data BH'!$G$4,0,(COLUMN('Data BH'!I$4)-COLUMN('Data BH'!$B$4))*7,500,1),MATCH($A359,OFFSET('Raw data BH'!$B$4,0,(COLUMN('Data BH'!I$4)-COLUMN('Data BH'!$B$4))*7,500,1),0))</f>
        <v>34.501368999999997</v>
      </c>
      <c r="J359" s="62">
        <f ca="1">INDEX(OFFSET('Raw data BH'!$G$4,0,(COLUMN('Data BH'!J$4)-COLUMN('Data BH'!$B$4))*7,500,1),MATCH($A359,OFFSET('Raw data BH'!$B$4,0,(COLUMN('Data BH'!J$4)-COLUMN('Data BH'!$B$4))*7,500,1),0))</f>
        <v>6.4935799999999997</v>
      </c>
      <c r="K359" s="62">
        <f ca="1">INDEX(OFFSET('Raw data BH'!$G$4,0,(COLUMN('Data BH'!K$4)-COLUMN('Data BH'!$B$4))*7,500,1),MATCH($A359,OFFSET('Raw data BH'!$B$4,0,(COLUMN('Data BH'!K$4)-COLUMN('Data BH'!$B$4))*7,500,1),0))</f>
        <v>70.440002000000007</v>
      </c>
      <c r="L359" s="62">
        <f ca="1">INDEX(OFFSET('Raw data BH'!$G$4,0,(COLUMN('Data BH'!L$4)-COLUMN('Data BH'!$B$4))*7,500,1),MATCH($A359,OFFSET('Raw data BH'!$B$4,0,(COLUMN('Data BH'!L$4)-COLUMN('Data BH'!$B$4))*7,500,1),0))</f>
        <v>26.591280000000001</v>
      </c>
      <c r="M359" s="62">
        <f ca="1">INDEX(OFFSET('Raw data BH'!$G$4,0,(COLUMN('Data BH'!M$4)-COLUMN('Data BH'!$B$4))*7,500,1),MATCH($A359,OFFSET('Raw data BH'!$B$4,0,(COLUMN('Data BH'!M$4)-COLUMN('Data BH'!$B$4))*7,500,1),0))</f>
        <v>33.544598000000001</v>
      </c>
      <c r="N359" s="62">
        <f ca="1">INDEX(OFFSET('Raw data BH'!$G$4,0,(COLUMN('Data BH'!N$4)-COLUMN('Data BH'!$B$4))*7,500,1),MATCH($A359,OFFSET('Raw data BH'!$B$4,0,(COLUMN('Data BH'!N$4)-COLUMN('Data BH'!$B$4))*7,500,1),0))</f>
        <v>154.520004</v>
      </c>
      <c r="O359" s="62">
        <f ca="1">INDEX(OFFSET('Raw data BH'!$G$4,0,(COLUMN('Data BH'!O$4)-COLUMN('Data BH'!$B$4))*7,500,1),MATCH($A359,OFFSET('Raw data BH'!$B$4,0,(COLUMN('Data BH'!O$4)-COLUMN('Data BH'!$B$4))*7,500,1),0))</f>
        <v>54.049999</v>
      </c>
      <c r="P359" s="62">
        <v>168.923813</v>
      </c>
      <c r="R359" s="60">
        <f t="shared" ca="1" si="77"/>
        <v>2.8731081765317024E-2</v>
      </c>
      <c r="S359" s="60">
        <f t="shared" ca="1" si="78"/>
        <v>-7.1686823656629262E-3</v>
      </c>
      <c r="T359" s="60">
        <f t="shared" ca="1" si="79"/>
        <v>-7.2415103087453692E-2</v>
      </c>
      <c r="U359" s="60">
        <f t="shared" ca="1" si="80"/>
        <v>-6.5498314109067257E-2</v>
      </c>
      <c r="V359" s="60" t="str">
        <f t="shared" ca="1" si="81"/>
        <v/>
      </c>
      <c r="W359" s="60">
        <f t="shared" ca="1" si="82"/>
        <v>-7.5294435588014741E-3</v>
      </c>
      <c r="X359" s="60">
        <f t="shared" ca="1" si="83"/>
        <v>3.0451537167316634E-2</v>
      </c>
      <c r="Y359" s="60">
        <f t="shared" ca="1" si="84"/>
        <v>-2.4265000920265511E-2</v>
      </c>
      <c r="Z359" s="60">
        <f t="shared" ca="1" si="85"/>
        <v>0.13344874521866279</v>
      </c>
      <c r="AA359" s="60">
        <f t="shared" ca="1" si="86"/>
        <v>-2.5995547566371457E-2</v>
      </c>
      <c r="AB359" s="60">
        <f t="shared" ca="1" si="87"/>
        <v>-6.0549426711897558E-2</v>
      </c>
      <c r="AC359" s="60">
        <f t="shared" ca="1" si="88"/>
        <v>4.1621935178200564E-2</v>
      </c>
      <c r="AD359" s="60">
        <f t="shared" ca="1" si="89"/>
        <v>-2.4371769656150843E-2</v>
      </c>
      <c r="AE359" s="60">
        <f t="shared" ca="1" si="90"/>
        <v>0.10735500701997536</v>
      </c>
      <c r="AF359" s="60">
        <f t="shared" si="91"/>
        <v>-8.7103474824297145E-3</v>
      </c>
      <c r="AG359" s="61">
        <v>5.1000000000000004E-3</v>
      </c>
    </row>
    <row r="360" spans="1:33" ht="16" x14ac:dyDescent="0.2">
      <c r="A360" s="74">
        <v>41852</v>
      </c>
      <c r="B360" s="62">
        <f ca="1">INDEX(OFFSET('Raw data BH'!$G$4,0,(COLUMN('Data BH'!B$4)-COLUMN('Data BH'!$B$4))*7,500,1),MATCH($A360,OFFSET('Raw data BH'!$B$4,0,(COLUMN('Data BH'!B$4)-COLUMN('Data BH'!$B$4))*7,500,1),0))</f>
        <v>23.053619000000001</v>
      </c>
      <c r="C360" s="62">
        <f ca="1">INDEX(OFFSET('Raw data BH'!$G$4,0,(COLUMN('Data BH'!C$4)-COLUMN('Data BH'!$B$4))*7,500,1),MATCH($A360,OFFSET('Raw data BH'!$B$4,0,(COLUMN('Data BH'!C$4)-COLUMN('Data BH'!$B$4))*7,500,1),0))</f>
        <v>14.189685000000001</v>
      </c>
      <c r="D360" s="62">
        <f ca="1">INDEX(OFFSET('Raw data BH'!$G$4,0,(COLUMN('Data BH'!D$4)-COLUMN('Data BH'!$B$4))*7,500,1),MATCH($A360,OFFSET('Raw data BH'!$B$4,0,(COLUMN('Data BH'!D$4)-COLUMN('Data BH'!$B$4))*7,500,1),0))</f>
        <v>80.399581999999995</v>
      </c>
      <c r="E360" s="62">
        <f ca="1">INDEX(OFFSET('Raw data BH'!$G$4,0,(COLUMN('Data BH'!E$4)-COLUMN('Data BH'!$B$4))*7,500,1),MATCH($A360,OFFSET('Raw data BH'!$B$4,0,(COLUMN('Data BH'!E$4)-COLUMN('Data BH'!$B$4))*7,500,1),0))</f>
        <v>33.261817999999998</v>
      </c>
      <c r="F360" s="62" t="e">
        <f ca="1">INDEX(OFFSET('Raw data BH'!$G$4,0,(COLUMN('Data BH'!F$4)-COLUMN('Data BH'!$B$4))*7,500,1),MATCH($A360,OFFSET('Raw data BH'!$B$4,0,(COLUMN('Data BH'!F$4)-COLUMN('Data BH'!$B$4))*7,500,1),0))</f>
        <v>#N/A</v>
      </c>
      <c r="G360" s="62">
        <f ca="1">INDEX(OFFSET('Raw data BH'!$G$4,0,(COLUMN('Data BH'!G$4)-COLUMN('Data BH'!$B$4))*7,500,1),MATCH($A360,OFFSET('Raw data BH'!$B$4,0,(COLUMN('Data BH'!G$4)-COLUMN('Data BH'!$B$4))*7,500,1),0))</f>
        <v>86.357337999999999</v>
      </c>
      <c r="H360" s="62">
        <f ca="1">INDEX(OFFSET('Raw data BH'!$G$4,0,(COLUMN('Data BH'!H$4)-COLUMN('Data BH'!$B$4))*7,500,1),MATCH($A360,OFFSET('Raw data BH'!$B$4,0,(COLUMN('Data BH'!H$4)-COLUMN('Data BH'!$B$4))*7,500,1),0))</f>
        <v>36.414226999999997</v>
      </c>
      <c r="I360" s="62">
        <f ca="1">INDEX(OFFSET('Raw data BH'!$G$4,0,(COLUMN('Data BH'!I$4)-COLUMN('Data BH'!$B$4))*7,500,1),MATCH($A360,OFFSET('Raw data BH'!$B$4,0,(COLUMN('Data BH'!I$4)-COLUMN('Data BH'!$B$4))*7,500,1),0))</f>
        <v>34.706589000000001</v>
      </c>
      <c r="J360" s="62">
        <f ca="1">INDEX(OFFSET('Raw data BH'!$G$4,0,(COLUMN('Data BH'!J$4)-COLUMN('Data BH'!$B$4))*7,500,1),MATCH($A360,OFFSET('Raw data BH'!$B$4,0,(COLUMN('Data BH'!J$4)-COLUMN('Data BH'!$B$4))*7,500,1),0))</f>
        <v>6.9897600000000004</v>
      </c>
      <c r="K360" s="62">
        <f ca="1">INDEX(OFFSET('Raw data BH'!$G$4,0,(COLUMN('Data BH'!K$4)-COLUMN('Data BH'!$B$4))*7,500,1),MATCH($A360,OFFSET('Raw data BH'!$B$4,0,(COLUMN('Data BH'!K$4)-COLUMN('Data BH'!$B$4))*7,500,1),0))</f>
        <v>74.680000000000007</v>
      </c>
      <c r="L360" s="62">
        <f ca="1">INDEX(OFFSET('Raw data BH'!$G$4,0,(COLUMN('Data BH'!L$4)-COLUMN('Data BH'!$B$4))*7,500,1),MATCH($A360,OFFSET('Raw data BH'!$B$4,0,(COLUMN('Data BH'!L$4)-COLUMN('Data BH'!$B$4))*7,500,1),0))</f>
        <v>27.361813999999999</v>
      </c>
      <c r="M360" s="62">
        <f ca="1">INDEX(OFFSET('Raw data BH'!$G$4,0,(COLUMN('Data BH'!M$4)-COLUMN('Data BH'!$B$4))*7,500,1),MATCH($A360,OFFSET('Raw data BH'!$B$4,0,(COLUMN('Data BH'!M$4)-COLUMN('Data BH'!$B$4))*7,500,1),0))</f>
        <v>33.809413999999997</v>
      </c>
      <c r="N360" s="62">
        <f ca="1">INDEX(OFFSET('Raw data BH'!$G$4,0,(COLUMN('Data BH'!N$4)-COLUMN('Data BH'!$B$4))*7,500,1),MATCH($A360,OFFSET('Raw data BH'!$B$4,0,(COLUMN('Data BH'!N$4)-COLUMN('Data BH'!$B$4))*7,500,1),0))</f>
        <v>156.86999499999999</v>
      </c>
      <c r="O360" s="62">
        <f ca="1">INDEX(OFFSET('Raw data BH'!$G$4,0,(COLUMN('Data BH'!O$4)-COLUMN('Data BH'!$B$4))*7,500,1),MATCH($A360,OFFSET('Raw data BH'!$B$4,0,(COLUMN('Data BH'!O$4)-COLUMN('Data BH'!$B$4))*7,500,1),0))</f>
        <v>57.080002</v>
      </c>
      <c r="P360" s="62">
        <v>175.59013400000001</v>
      </c>
      <c r="R360" s="60">
        <f t="shared" ca="1" si="77"/>
        <v>7.2176023573193859E-2</v>
      </c>
      <c r="S360" s="60">
        <f t="shared" ca="1" si="78"/>
        <v>5.5081691829448998E-2</v>
      </c>
      <c r="T360" s="60">
        <f t="shared" ca="1" si="79"/>
        <v>2.0419163211068181E-2</v>
      </c>
      <c r="U360" s="60">
        <f t="shared" ca="1" si="80"/>
        <v>6.1848055422246473E-2</v>
      </c>
      <c r="V360" s="60" t="str">
        <f t="shared" ca="1" si="81"/>
        <v/>
      </c>
      <c r="W360" s="60">
        <f t="shared" ca="1" si="82"/>
        <v>7.5517291067538572E-2</v>
      </c>
      <c r="X360" s="60">
        <f t="shared" ca="1" si="83"/>
        <v>-1.2601147701695181E-3</v>
      </c>
      <c r="Y360" s="60">
        <f t="shared" ca="1" si="84"/>
        <v>5.9481697668288813E-3</v>
      </c>
      <c r="Z360" s="60">
        <f t="shared" ca="1" si="85"/>
        <v>7.641085502912115E-2</v>
      </c>
      <c r="AA360" s="60">
        <f t="shared" ca="1" si="86"/>
        <v>6.0193042016097653E-2</v>
      </c>
      <c r="AB360" s="60">
        <f t="shared" ca="1" si="87"/>
        <v>2.8976942817344531E-2</v>
      </c>
      <c r="AC360" s="60">
        <f t="shared" ca="1" si="88"/>
        <v>7.894445478225709E-3</v>
      </c>
      <c r="AD360" s="60">
        <f t="shared" ca="1" si="89"/>
        <v>1.5208328625204937E-2</v>
      </c>
      <c r="AE360" s="60">
        <f t="shared" ca="1" si="90"/>
        <v>5.6059260981669912E-2</v>
      </c>
      <c r="AF360" s="60">
        <f t="shared" si="91"/>
        <v>3.9463476946260956E-2</v>
      </c>
      <c r="AG360" s="61">
        <v>4.6999999999999993E-3</v>
      </c>
    </row>
    <row r="361" spans="1:33" ht="16" x14ac:dyDescent="0.2">
      <c r="A361" s="74">
        <v>41883</v>
      </c>
      <c r="B361" s="62">
        <f ca="1">INDEX(OFFSET('Raw data BH'!$G$4,0,(COLUMN('Data BH'!B$4)-COLUMN('Data BH'!$B$4))*7,500,1),MATCH($A361,OFFSET('Raw data BH'!$B$4,0,(COLUMN('Data BH'!B$4)-COLUMN('Data BH'!$B$4))*7,500,1),0))</f>
        <v>22.772729999999999</v>
      </c>
      <c r="C361" s="62">
        <f ca="1">INDEX(OFFSET('Raw data BH'!$G$4,0,(COLUMN('Data BH'!C$4)-COLUMN('Data BH'!$B$4))*7,500,1),MATCH($A361,OFFSET('Raw data BH'!$B$4,0,(COLUMN('Data BH'!C$4)-COLUMN('Data BH'!$B$4))*7,500,1),0))</f>
        <v>15.036303999999999</v>
      </c>
      <c r="D361" s="62">
        <f ca="1">INDEX(OFFSET('Raw data BH'!$G$4,0,(COLUMN('Data BH'!D$4)-COLUMN('Data BH'!$B$4))*7,500,1),MATCH($A361,OFFSET('Raw data BH'!$B$4,0,(COLUMN('Data BH'!D$4)-COLUMN('Data BH'!$B$4))*7,500,1),0))</f>
        <v>78.594977999999998</v>
      </c>
      <c r="E361" s="62">
        <f ca="1">INDEX(OFFSET('Raw data BH'!$G$4,0,(COLUMN('Data BH'!E$4)-COLUMN('Data BH'!$B$4))*7,500,1),MATCH($A361,OFFSET('Raw data BH'!$B$4,0,(COLUMN('Data BH'!E$4)-COLUMN('Data BH'!$B$4))*7,500,1),0))</f>
        <v>34.011246</v>
      </c>
      <c r="F361" s="62" t="e">
        <f ca="1">INDEX(OFFSET('Raw data BH'!$G$4,0,(COLUMN('Data BH'!F$4)-COLUMN('Data BH'!$B$4))*7,500,1),MATCH($A361,OFFSET('Raw data BH'!$B$4,0,(COLUMN('Data BH'!F$4)-COLUMN('Data BH'!$B$4))*7,500,1),0))</f>
        <v>#N/A</v>
      </c>
      <c r="G361" s="62">
        <f ca="1">INDEX(OFFSET('Raw data BH'!$G$4,0,(COLUMN('Data BH'!G$4)-COLUMN('Data BH'!$B$4))*7,500,1),MATCH($A361,OFFSET('Raw data BH'!$B$4,0,(COLUMN('Data BH'!G$4)-COLUMN('Data BH'!$B$4))*7,500,1),0))</f>
        <v>87.483788000000004</v>
      </c>
      <c r="H361" s="62">
        <f ca="1">INDEX(OFFSET('Raw data BH'!$G$4,0,(COLUMN('Data BH'!H$4)-COLUMN('Data BH'!$B$4))*7,500,1),MATCH($A361,OFFSET('Raw data BH'!$B$4,0,(COLUMN('Data BH'!H$4)-COLUMN('Data BH'!$B$4))*7,500,1),0))</f>
        <v>36.538494</v>
      </c>
      <c r="I361" s="62">
        <f ca="1">INDEX(OFFSET('Raw data BH'!$G$4,0,(COLUMN('Data BH'!I$4)-COLUMN('Data BH'!$B$4))*7,500,1),MATCH($A361,OFFSET('Raw data BH'!$B$4,0,(COLUMN('Data BH'!I$4)-COLUMN('Data BH'!$B$4))*7,500,1),0))</f>
        <v>34.337181000000001</v>
      </c>
      <c r="J361" s="62">
        <f ca="1">INDEX(OFFSET('Raw data BH'!$G$4,0,(COLUMN('Data BH'!J$4)-COLUMN('Data BH'!$B$4))*7,500,1),MATCH($A361,OFFSET('Raw data BH'!$B$4,0,(COLUMN('Data BH'!J$4)-COLUMN('Data BH'!$B$4))*7,500,1),0))</f>
        <v>6.572165</v>
      </c>
      <c r="K361" s="62">
        <f ca="1">INDEX(OFFSET('Raw data BH'!$G$4,0,(COLUMN('Data BH'!K$4)-COLUMN('Data BH'!$B$4))*7,500,1),MATCH($A361,OFFSET('Raw data BH'!$B$4,0,(COLUMN('Data BH'!K$4)-COLUMN('Data BH'!$B$4))*7,500,1),0))</f>
        <v>73.139999000000003</v>
      </c>
      <c r="L361" s="62">
        <f ca="1">INDEX(OFFSET('Raw data BH'!$G$4,0,(COLUMN('Data BH'!L$4)-COLUMN('Data BH'!$B$4))*7,500,1),MATCH($A361,OFFSET('Raw data BH'!$B$4,0,(COLUMN('Data BH'!L$4)-COLUMN('Data BH'!$B$4))*7,500,1),0))</f>
        <v>25.113119000000001</v>
      </c>
      <c r="M361" s="62">
        <f ca="1">INDEX(OFFSET('Raw data BH'!$G$4,0,(COLUMN('Data BH'!M$4)-COLUMN('Data BH'!$B$4))*7,500,1),MATCH($A361,OFFSET('Raw data BH'!$B$4,0,(COLUMN('Data BH'!M$4)-COLUMN('Data BH'!$B$4))*7,500,1),0))</f>
        <v>33.421107999999997</v>
      </c>
      <c r="N361" s="62">
        <f ca="1">INDEX(OFFSET('Raw data BH'!$G$4,0,(COLUMN('Data BH'!N$4)-COLUMN('Data BH'!$B$4))*7,500,1),MATCH($A361,OFFSET('Raw data BH'!$B$4,0,(COLUMN('Data BH'!N$4)-COLUMN('Data BH'!$B$4))*7,500,1),0))</f>
        <v>151.36999499999999</v>
      </c>
      <c r="O361" s="62">
        <f ca="1">INDEX(OFFSET('Raw data BH'!$G$4,0,(COLUMN('Data BH'!O$4)-COLUMN('Data BH'!$B$4))*7,500,1),MATCH($A361,OFFSET('Raw data BH'!$B$4,0,(COLUMN('Data BH'!O$4)-COLUMN('Data BH'!$B$4))*7,500,1),0))</f>
        <v>55.119999</v>
      </c>
      <c r="P361" s="62">
        <v>172.36198400000001</v>
      </c>
      <c r="R361" s="60">
        <f t="shared" ca="1" si="77"/>
        <v>-1.2184160760182694E-2</v>
      </c>
      <c r="S361" s="60">
        <f t="shared" ca="1" si="78"/>
        <v>5.9664397060258834E-2</v>
      </c>
      <c r="T361" s="60">
        <f t="shared" ca="1" si="79"/>
        <v>-2.2445440077039192E-2</v>
      </c>
      <c r="U361" s="60">
        <f t="shared" ca="1" si="80"/>
        <v>2.2531179744895491E-2</v>
      </c>
      <c r="V361" s="60" t="str">
        <f t="shared" ca="1" si="81"/>
        <v/>
      </c>
      <c r="W361" s="60">
        <f t="shared" ca="1" si="82"/>
        <v>1.3044056545606031E-2</v>
      </c>
      <c r="X361" s="60">
        <f t="shared" ca="1" si="83"/>
        <v>3.4125947531442602E-3</v>
      </c>
      <c r="Y361" s="60">
        <f t="shared" ca="1" si="84"/>
        <v>-1.0643742604610318E-2</v>
      </c>
      <c r="Z361" s="60">
        <f t="shared" ca="1" si="85"/>
        <v>-5.9743825252941529E-2</v>
      </c>
      <c r="AA361" s="60">
        <f t="shared" ca="1" si="86"/>
        <v>-2.0621331012319222E-2</v>
      </c>
      <c r="AB361" s="60">
        <f t="shared" ca="1" si="87"/>
        <v>-8.2183695861685169E-2</v>
      </c>
      <c r="AC361" s="60">
        <f t="shared" ca="1" si="88"/>
        <v>-1.1485144344708265E-2</v>
      </c>
      <c r="AD361" s="60">
        <f t="shared" ca="1" si="89"/>
        <v>-3.5060879551886304E-2</v>
      </c>
      <c r="AE361" s="60">
        <f t="shared" ca="1" si="90"/>
        <v>-3.4337822903369952E-2</v>
      </c>
      <c r="AF361" s="60">
        <f t="shared" si="91"/>
        <v>-1.838457506957647E-2</v>
      </c>
      <c r="AG361" s="61">
        <v>5.6999999999999993E-3</v>
      </c>
    </row>
    <row r="362" spans="1:33" ht="16" x14ac:dyDescent="0.2">
      <c r="A362" s="74">
        <v>41913</v>
      </c>
      <c r="B362" s="62">
        <f ca="1">INDEX(OFFSET('Raw data BH'!$G$4,0,(COLUMN('Data BH'!B$4)-COLUMN('Data BH'!$B$4))*7,500,1),MATCH($A362,OFFSET('Raw data BH'!$B$4,0,(COLUMN('Data BH'!B$4)-COLUMN('Data BH'!$B$4))*7,500,1),0))</f>
        <v>24.411460999999999</v>
      </c>
      <c r="C362" s="62">
        <f ca="1">INDEX(OFFSET('Raw data BH'!$G$4,0,(COLUMN('Data BH'!C$4)-COLUMN('Data BH'!$B$4))*7,500,1),MATCH($A362,OFFSET('Raw data BH'!$B$4,0,(COLUMN('Data BH'!C$4)-COLUMN('Data BH'!$B$4))*7,500,1),0))</f>
        <v>15.179968000000001</v>
      </c>
      <c r="D362" s="62">
        <f ca="1">INDEX(OFFSET('Raw data BH'!$G$4,0,(COLUMN('Data BH'!D$4)-COLUMN('Data BH'!$B$4))*7,500,1),MATCH($A362,OFFSET('Raw data BH'!$B$4,0,(COLUMN('Data BH'!D$4)-COLUMN('Data BH'!$B$4))*7,500,1),0))</f>
        <v>80.758705000000006</v>
      </c>
      <c r="E362" s="62">
        <f ca="1">INDEX(OFFSET('Raw data BH'!$G$4,0,(COLUMN('Data BH'!E$4)-COLUMN('Data BH'!$B$4))*7,500,1),MATCH($A362,OFFSET('Raw data BH'!$B$4,0,(COLUMN('Data BH'!E$4)-COLUMN('Data BH'!$B$4))*7,500,1),0))</f>
        <v>33.632621999999998</v>
      </c>
      <c r="F362" s="62" t="e">
        <f ca="1">INDEX(OFFSET('Raw data BH'!$G$4,0,(COLUMN('Data BH'!F$4)-COLUMN('Data BH'!$B$4))*7,500,1),MATCH($A362,OFFSET('Raw data BH'!$B$4,0,(COLUMN('Data BH'!F$4)-COLUMN('Data BH'!$B$4))*7,500,1),0))</f>
        <v>#N/A</v>
      </c>
      <c r="G362" s="62">
        <f ca="1">INDEX(OFFSET('Raw data BH'!$G$4,0,(COLUMN('Data BH'!G$4)-COLUMN('Data BH'!$B$4))*7,500,1),MATCH($A362,OFFSET('Raw data BH'!$B$4,0,(COLUMN('Data BH'!G$4)-COLUMN('Data BH'!$B$4))*7,500,1),0))</f>
        <v>91.862587000000005</v>
      </c>
      <c r="H362" s="62">
        <f ca="1">INDEX(OFFSET('Raw data BH'!$G$4,0,(COLUMN('Data BH'!H$4)-COLUMN('Data BH'!$B$4))*7,500,1),MATCH($A362,OFFSET('Raw data BH'!$B$4,0,(COLUMN('Data BH'!H$4)-COLUMN('Data BH'!$B$4))*7,500,1),0))</f>
        <v>36.728518999999999</v>
      </c>
      <c r="I362" s="62">
        <f ca="1">INDEX(OFFSET('Raw data BH'!$G$4,0,(COLUMN('Data BH'!I$4)-COLUMN('Data BH'!$B$4))*7,500,1),MATCH($A362,OFFSET('Raw data BH'!$B$4,0,(COLUMN('Data BH'!I$4)-COLUMN('Data BH'!$B$4))*7,500,1),0))</f>
        <v>35.175075999999997</v>
      </c>
      <c r="J362" s="62">
        <f ca="1">INDEX(OFFSET('Raw data BH'!$G$4,0,(COLUMN('Data BH'!J$4)-COLUMN('Data BH'!$B$4))*7,500,1),MATCH($A362,OFFSET('Raw data BH'!$B$4,0,(COLUMN('Data BH'!J$4)-COLUMN('Data BH'!$B$4))*7,500,1),0))</f>
        <v>6.3335379999999999</v>
      </c>
      <c r="K362" s="62">
        <f ca="1">INDEX(OFFSET('Raw data BH'!$G$4,0,(COLUMN('Data BH'!K$4)-COLUMN('Data BH'!$B$4))*7,500,1),MATCH($A362,OFFSET('Raw data BH'!$B$4,0,(COLUMN('Data BH'!K$4)-COLUMN('Data BH'!$B$4))*7,500,1),0))</f>
        <v>78.069999999999993</v>
      </c>
      <c r="L362" s="62">
        <f ca="1">INDEX(OFFSET('Raw data BH'!$G$4,0,(COLUMN('Data BH'!L$4)-COLUMN('Data BH'!$B$4))*7,500,1),MATCH($A362,OFFSET('Raw data BH'!$B$4,0,(COLUMN('Data BH'!L$4)-COLUMN('Data BH'!$B$4))*7,500,1),0))</f>
        <v>24.904593999999999</v>
      </c>
      <c r="M362" s="62">
        <f ca="1">INDEX(OFFSET('Raw data BH'!$G$4,0,(COLUMN('Data BH'!M$4)-COLUMN('Data BH'!$B$4))*7,500,1),MATCH($A362,OFFSET('Raw data BH'!$B$4,0,(COLUMN('Data BH'!M$4)-COLUMN('Data BH'!$B$4))*7,500,1),0))</f>
        <v>33.412475999999998</v>
      </c>
      <c r="N362" s="62">
        <f ca="1">INDEX(OFFSET('Raw data BH'!$G$4,0,(COLUMN('Data BH'!N$4)-COLUMN('Data BH'!$B$4))*7,500,1),MATCH($A362,OFFSET('Raw data BH'!$B$4,0,(COLUMN('Data BH'!N$4)-COLUMN('Data BH'!$B$4))*7,500,1),0))</f>
        <v>158.38999899999999</v>
      </c>
      <c r="O362" s="62">
        <f ca="1">INDEX(OFFSET('Raw data BH'!$G$4,0,(COLUMN('Data BH'!O$4)-COLUMN('Data BH'!$B$4))*7,500,1),MATCH($A362,OFFSET('Raw data BH'!$B$4,0,(COLUMN('Data BH'!O$4)-COLUMN('Data BH'!$B$4))*7,500,1),0))</f>
        <v>59.759998000000003</v>
      </c>
      <c r="P362" s="62">
        <v>177.24589499999999</v>
      </c>
      <c r="R362" s="60">
        <f t="shared" ca="1" si="77"/>
        <v>7.1960234894981934E-2</v>
      </c>
      <c r="S362" s="60">
        <f t="shared" ca="1" si="78"/>
        <v>9.5544756211367599E-3</v>
      </c>
      <c r="T362" s="60">
        <f t="shared" ca="1" si="79"/>
        <v>2.7530092317094468E-2</v>
      </c>
      <c r="U362" s="60">
        <f t="shared" ca="1" si="80"/>
        <v>-1.1132317822169835E-2</v>
      </c>
      <c r="V362" s="60" t="str">
        <f t="shared" ca="1" si="81"/>
        <v/>
      </c>
      <c r="W362" s="60">
        <f t="shared" ca="1" si="82"/>
        <v>5.0052690905428188E-2</v>
      </c>
      <c r="X362" s="60">
        <f t="shared" ca="1" si="83"/>
        <v>5.2006795901331504E-3</v>
      </c>
      <c r="Y362" s="60">
        <f t="shared" ca="1" si="84"/>
        <v>2.4401974058382736E-2</v>
      </c>
      <c r="Z362" s="60">
        <f t="shared" ca="1" si="85"/>
        <v>-3.6308735401500147E-2</v>
      </c>
      <c r="AA362" s="60">
        <f t="shared" ca="1" si="86"/>
        <v>6.7404991350902055E-2</v>
      </c>
      <c r="AB362" s="60">
        <f t="shared" ca="1" si="87"/>
        <v>-8.3034289767034419E-3</v>
      </c>
      <c r="AC362" s="60">
        <f t="shared" ca="1" si="88"/>
        <v>-2.5827988707016747E-4</v>
      </c>
      <c r="AD362" s="60">
        <f t="shared" ca="1" si="89"/>
        <v>4.6376456575822678E-2</v>
      </c>
      <c r="AE362" s="60">
        <f t="shared" ca="1" si="90"/>
        <v>8.4179954357401332E-2</v>
      </c>
      <c r="AF362" s="60">
        <f t="shared" si="91"/>
        <v>2.8335198323082622E-2</v>
      </c>
      <c r="AG362" s="61">
        <v>4.5000000000000005E-3</v>
      </c>
    </row>
    <row r="363" spans="1:33" ht="16" x14ac:dyDescent="0.2">
      <c r="A363" s="74">
        <v>41944</v>
      </c>
      <c r="B363" s="62">
        <f ca="1">INDEX(OFFSET('Raw data BH'!$G$4,0,(COLUMN('Data BH'!B$4)-COLUMN('Data BH'!$B$4))*7,500,1),MATCH($A363,OFFSET('Raw data BH'!$B$4,0,(COLUMN('Data BH'!B$4)-COLUMN('Data BH'!$B$4))*7,500,1),0))</f>
        <v>26.881992</v>
      </c>
      <c r="C363" s="62">
        <f ca="1">INDEX(OFFSET('Raw data BH'!$G$4,0,(COLUMN('Data BH'!C$4)-COLUMN('Data BH'!$B$4))*7,500,1),MATCH($A363,OFFSET('Raw data BH'!$B$4,0,(COLUMN('Data BH'!C$4)-COLUMN('Data BH'!$B$4))*7,500,1),0))</f>
        <v>15.073810999999999</v>
      </c>
      <c r="D363" s="62">
        <f ca="1">INDEX(OFFSET('Raw data BH'!$G$4,0,(COLUMN('Data BH'!D$4)-COLUMN('Data BH'!$B$4))*7,500,1),MATCH($A363,OFFSET('Raw data BH'!$B$4,0,(COLUMN('Data BH'!D$4)-COLUMN('Data BH'!$B$4))*7,500,1),0))</f>
        <v>83.223511000000002</v>
      </c>
      <c r="E363" s="62">
        <f ca="1">INDEX(OFFSET('Raw data BH'!$G$4,0,(COLUMN('Data BH'!E$4)-COLUMN('Data BH'!$B$4))*7,500,1),MATCH($A363,OFFSET('Raw data BH'!$B$4,0,(COLUMN('Data BH'!E$4)-COLUMN('Data BH'!$B$4))*7,500,1),0))</f>
        <v>36.001682000000002</v>
      </c>
      <c r="F363" s="62" t="e">
        <f ca="1">INDEX(OFFSET('Raw data BH'!$G$4,0,(COLUMN('Data BH'!F$4)-COLUMN('Data BH'!$B$4))*7,500,1),MATCH($A363,OFFSET('Raw data BH'!$B$4,0,(COLUMN('Data BH'!F$4)-COLUMN('Data BH'!$B$4))*7,500,1),0))</f>
        <v>#N/A</v>
      </c>
      <c r="G363" s="62">
        <f ca="1">INDEX(OFFSET('Raw data BH'!$G$4,0,(COLUMN('Data BH'!G$4)-COLUMN('Data BH'!$B$4))*7,500,1),MATCH($A363,OFFSET('Raw data BH'!$B$4,0,(COLUMN('Data BH'!G$4)-COLUMN('Data BH'!$B$4))*7,500,1),0))</f>
        <v>93.510445000000004</v>
      </c>
      <c r="H363" s="62">
        <f ca="1">INDEX(OFFSET('Raw data BH'!$G$4,0,(COLUMN('Data BH'!H$4)-COLUMN('Data BH'!$B$4))*7,500,1),MATCH($A363,OFFSET('Raw data BH'!$B$4,0,(COLUMN('Data BH'!H$4)-COLUMN('Data BH'!$B$4))*7,500,1),0))</f>
        <v>37.390984000000003</v>
      </c>
      <c r="I363" s="62">
        <f ca="1">INDEX(OFFSET('Raw data BH'!$G$4,0,(COLUMN('Data BH'!I$4)-COLUMN('Data BH'!$B$4))*7,500,1),MATCH($A363,OFFSET('Raw data BH'!$B$4,0,(COLUMN('Data BH'!I$4)-COLUMN('Data BH'!$B$4))*7,500,1),0))</f>
        <v>36.496215999999997</v>
      </c>
      <c r="J363" s="62">
        <f ca="1">INDEX(OFFSET('Raw data BH'!$G$4,0,(COLUMN('Data BH'!J$4)-COLUMN('Data BH'!$B$4))*7,500,1),MATCH($A363,OFFSET('Raw data BH'!$B$4,0,(COLUMN('Data BH'!J$4)-COLUMN('Data BH'!$B$4))*7,500,1),0))</f>
        <v>6.0451980000000001</v>
      </c>
      <c r="K363" s="62">
        <f ca="1">INDEX(OFFSET('Raw data BH'!$G$4,0,(COLUMN('Data BH'!K$4)-COLUMN('Data BH'!$B$4))*7,500,1),MATCH($A363,OFFSET('Raw data BH'!$B$4,0,(COLUMN('Data BH'!K$4)-COLUMN('Data BH'!$B$4))*7,500,1),0))</f>
        <v>76.529999000000004</v>
      </c>
      <c r="L363" s="62">
        <f ca="1">INDEX(OFFSET('Raw data BH'!$G$4,0,(COLUMN('Data BH'!L$4)-COLUMN('Data BH'!$B$4))*7,500,1),MATCH($A363,OFFSET('Raw data BH'!$B$4,0,(COLUMN('Data BH'!L$4)-COLUMN('Data BH'!$B$4))*7,500,1),0))</f>
        <v>26.514668</v>
      </c>
      <c r="M363" s="62">
        <f ca="1">INDEX(OFFSET('Raw data BH'!$G$4,0,(COLUMN('Data BH'!M$4)-COLUMN('Data BH'!$B$4))*7,500,1),MATCH($A363,OFFSET('Raw data BH'!$B$4,0,(COLUMN('Data BH'!M$4)-COLUMN('Data BH'!$B$4))*7,500,1),0))</f>
        <v>34.704631999999997</v>
      </c>
      <c r="N363" s="62">
        <f ca="1">INDEX(OFFSET('Raw data BH'!$G$4,0,(COLUMN('Data BH'!N$4)-COLUMN('Data BH'!$B$4))*7,500,1),MATCH($A363,OFFSET('Raw data BH'!$B$4,0,(COLUMN('Data BH'!N$4)-COLUMN('Data BH'!$B$4))*7,500,1),0))</f>
        <v>169.699997</v>
      </c>
      <c r="O363" s="62">
        <f ca="1">INDEX(OFFSET('Raw data BH'!$G$4,0,(COLUMN('Data BH'!O$4)-COLUMN('Data BH'!$B$4))*7,500,1),MATCH($A363,OFFSET('Raw data BH'!$B$4,0,(COLUMN('Data BH'!O$4)-COLUMN('Data BH'!$B$4))*7,500,1),0))</f>
        <v>60.099997999999999</v>
      </c>
      <c r="P363" s="62">
        <v>182.11520400000001</v>
      </c>
      <c r="R363" s="60">
        <f t="shared" ca="1" si="77"/>
        <v>0.10120373377078917</v>
      </c>
      <c r="S363" s="60">
        <f t="shared" ca="1" si="78"/>
        <v>-6.9932294982441023E-3</v>
      </c>
      <c r="T363" s="60">
        <f t="shared" ca="1" si="79"/>
        <v>3.0520623132824998E-2</v>
      </c>
      <c r="U363" s="60">
        <f t="shared" ca="1" si="80"/>
        <v>7.0439349034398857E-2</v>
      </c>
      <c r="V363" s="60" t="str">
        <f t="shared" ca="1" si="81"/>
        <v/>
      </c>
      <c r="W363" s="60">
        <f t="shared" ca="1" si="82"/>
        <v>1.7938292985369531E-2</v>
      </c>
      <c r="X363" s="60">
        <f t="shared" ca="1" si="83"/>
        <v>1.8036801320521656E-2</v>
      </c>
      <c r="Y363" s="60">
        <f t="shared" ca="1" si="84"/>
        <v>3.7558980682799392E-2</v>
      </c>
      <c r="Z363" s="60">
        <f t="shared" ca="1" si="85"/>
        <v>-4.5525897215742628E-2</v>
      </c>
      <c r="AA363" s="60">
        <f t="shared" ca="1" si="86"/>
        <v>-1.9725899833482607E-2</v>
      </c>
      <c r="AB363" s="60">
        <f t="shared" ca="1" si="87"/>
        <v>6.4649678689803203E-2</v>
      </c>
      <c r="AC363" s="60">
        <f t="shared" ca="1" si="88"/>
        <v>3.8672859802428183E-2</v>
      </c>
      <c r="AD363" s="60">
        <f t="shared" ca="1" si="89"/>
        <v>7.1406010931283737E-2</v>
      </c>
      <c r="AE363" s="60">
        <f t="shared" ca="1" si="90"/>
        <v>5.6894245545322519E-3</v>
      </c>
      <c r="AF363" s="60">
        <f t="shared" si="91"/>
        <v>2.7472055135607132E-2</v>
      </c>
      <c r="AG363" s="61">
        <v>5.3E-3</v>
      </c>
    </row>
    <row r="364" spans="1:33" ht="16" x14ac:dyDescent="0.2">
      <c r="A364" s="74">
        <v>41974</v>
      </c>
      <c r="B364" s="62">
        <f ca="1">INDEX(OFFSET('Raw data BH'!$G$4,0,(COLUMN('Data BH'!B$4)-COLUMN('Data BH'!$B$4))*7,500,1),MATCH($A364,OFFSET('Raw data BH'!$B$4,0,(COLUMN('Data BH'!B$4)-COLUMN('Data BH'!$B$4))*7,500,1),0))</f>
        <v>25.057606</v>
      </c>
      <c r="C364" s="62">
        <f ca="1">INDEX(OFFSET('Raw data BH'!$G$4,0,(COLUMN('Data BH'!C$4)-COLUMN('Data BH'!$B$4))*7,500,1),MATCH($A364,OFFSET('Raw data BH'!$B$4,0,(COLUMN('Data BH'!C$4)-COLUMN('Data BH'!$B$4))*7,500,1),0))</f>
        <v>15.825732</v>
      </c>
      <c r="D364" s="62">
        <f ca="1">INDEX(OFFSET('Raw data BH'!$G$4,0,(COLUMN('Data BH'!D$4)-COLUMN('Data BH'!$B$4))*7,500,1),MATCH($A364,OFFSET('Raw data BH'!$B$4,0,(COLUMN('Data BH'!D$4)-COLUMN('Data BH'!$B$4))*7,500,1),0))</f>
        <v>83.781784000000002</v>
      </c>
      <c r="E364" s="62">
        <f ca="1">INDEX(OFFSET('Raw data BH'!$G$4,0,(COLUMN('Data BH'!E$4)-COLUMN('Data BH'!$B$4))*7,500,1),MATCH($A364,OFFSET('Raw data BH'!$B$4,0,(COLUMN('Data BH'!E$4)-COLUMN('Data BH'!$B$4))*7,500,1),0))</f>
        <v>34.140030000000003</v>
      </c>
      <c r="F364" s="62" t="e">
        <f ca="1">INDEX(OFFSET('Raw data BH'!$G$4,0,(COLUMN('Data BH'!F$4)-COLUMN('Data BH'!$B$4))*7,500,1),MATCH($A364,OFFSET('Raw data BH'!$B$4,0,(COLUMN('Data BH'!F$4)-COLUMN('Data BH'!$B$4))*7,500,1),0))</f>
        <v>#N/A</v>
      </c>
      <c r="G364" s="62">
        <f ca="1">INDEX(OFFSET('Raw data BH'!$G$4,0,(COLUMN('Data BH'!G$4)-COLUMN('Data BH'!$B$4))*7,500,1),MATCH($A364,OFFSET('Raw data BH'!$B$4,0,(COLUMN('Data BH'!G$4)-COLUMN('Data BH'!$B$4))*7,500,1),0))</f>
        <v>88.944205999999994</v>
      </c>
      <c r="H364" s="62">
        <f ca="1">INDEX(OFFSET('Raw data BH'!$G$4,0,(COLUMN('Data BH'!H$4)-COLUMN('Data BH'!$B$4))*7,500,1),MATCH($A364,OFFSET('Raw data BH'!$B$4,0,(COLUMN('Data BH'!H$4)-COLUMN('Data BH'!$B$4))*7,500,1),0))</f>
        <v>34.575015999999998</v>
      </c>
      <c r="I364" s="62">
        <f ca="1">INDEX(OFFSET('Raw data BH'!$G$4,0,(COLUMN('Data BH'!I$4)-COLUMN('Data BH'!$B$4))*7,500,1),MATCH($A364,OFFSET('Raw data BH'!$B$4,0,(COLUMN('Data BH'!I$4)-COLUMN('Data BH'!$B$4))*7,500,1),0))</f>
        <v>37.115490000000001</v>
      </c>
      <c r="J364" s="62">
        <f ca="1">INDEX(OFFSET('Raw data BH'!$G$4,0,(COLUMN('Data BH'!J$4)-COLUMN('Data BH'!$B$4))*7,500,1),MATCH($A364,OFFSET('Raw data BH'!$B$4,0,(COLUMN('Data BH'!J$4)-COLUMN('Data BH'!$B$4))*7,500,1),0))</f>
        <v>3.907505</v>
      </c>
      <c r="K364" s="62">
        <f ca="1">INDEX(OFFSET('Raw data BH'!$G$4,0,(COLUMN('Data BH'!K$4)-COLUMN('Data BH'!$B$4))*7,500,1),MATCH($A364,OFFSET('Raw data BH'!$B$4,0,(COLUMN('Data BH'!K$4)-COLUMN('Data BH'!$B$4))*7,500,1),0))</f>
        <v>75.739998</v>
      </c>
      <c r="L364" s="62">
        <f ca="1">INDEX(OFFSET('Raw data BH'!$G$4,0,(COLUMN('Data BH'!L$4)-COLUMN('Data BH'!$B$4))*7,500,1),MATCH($A364,OFFSET('Raw data BH'!$B$4,0,(COLUMN('Data BH'!L$4)-COLUMN('Data BH'!$B$4))*7,500,1),0))</f>
        <v>27.688514999999999</v>
      </c>
      <c r="M364" s="62">
        <f ca="1">INDEX(OFFSET('Raw data BH'!$G$4,0,(COLUMN('Data BH'!M$4)-COLUMN('Data BH'!$B$4))*7,500,1),MATCH($A364,OFFSET('Raw data BH'!$B$4,0,(COLUMN('Data BH'!M$4)-COLUMN('Data BH'!$B$4))*7,500,1),0))</f>
        <v>35.172794000000003</v>
      </c>
      <c r="N364" s="62">
        <f ca="1">INDEX(OFFSET('Raw data BH'!$G$4,0,(COLUMN('Data BH'!N$4)-COLUMN('Data BH'!$B$4))*7,500,1),MATCH($A364,OFFSET('Raw data BH'!$B$4,0,(COLUMN('Data BH'!N$4)-COLUMN('Data BH'!$B$4))*7,500,1),0))</f>
        <v>166.61999499999999</v>
      </c>
      <c r="O364" s="62">
        <f ca="1">INDEX(OFFSET('Raw data BH'!$G$4,0,(COLUMN('Data BH'!O$4)-COLUMN('Data BH'!$B$4))*7,500,1),MATCH($A364,OFFSET('Raw data BH'!$B$4,0,(COLUMN('Data BH'!O$4)-COLUMN('Data BH'!$B$4))*7,500,1),0))</f>
        <v>57</v>
      </c>
      <c r="P364" s="62">
        <v>180.65617399999999</v>
      </c>
      <c r="R364" s="60">
        <f t="shared" ca="1" si="77"/>
        <v>-6.7866473585737275E-2</v>
      </c>
      <c r="S364" s="60">
        <f t="shared" ca="1" si="78"/>
        <v>4.9882607656418276E-2</v>
      </c>
      <c r="T364" s="60">
        <f t="shared" ca="1" si="79"/>
        <v>6.7081164119595638E-3</v>
      </c>
      <c r="U364" s="60">
        <f t="shared" ca="1" si="80"/>
        <v>-5.1710139542924694E-2</v>
      </c>
      <c r="V364" s="60" t="str">
        <f t="shared" ca="1" si="81"/>
        <v/>
      </c>
      <c r="W364" s="60">
        <f t="shared" ca="1" si="82"/>
        <v>-4.8831325741204745E-2</v>
      </c>
      <c r="X364" s="60">
        <f t="shared" ca="1" si="83"/>
        <v>-7.5311417319212648E-2</v>
      </c>
      <c r="Y364" s="60">
        <f t="shared" ca="1" si="84"/>
        <v>1.6968170070015054E-2</v>
      </c>
      <c r="Z364" s="60">
        <f t="shared" ca="1" si="85"/>
        <v>-0.35361835956407051</v>
      </c>
      <c r="AA364" s="60">
        <f t="shared" ca="1" si="86"/>
        <v>-1.0322762450317047E-2</v>
      </c>
      <c r="AB364" s="60">
        <f t="shared" ca="1" si="87"/>
        <v>4.4271608454610867E-2</v>
      </c>
      <c r="AC364" s="60">
        <f t="shared" ca="1" si="88"/>
        <v>1.3489899561534235E-2</v>
      </c>
      <c r="AD364" s="60">
        <f t="shared" ca="1" si="89"/>
        <v>-1.8149688005003384E-2</v>
      </c>
      <c r="AE364" s="60">
        <f t="shared" ca="1" si="90"/>
        <v>-5.1580667273899095E-2</v>
      </c>
      <c r="AF364" s="60">
        <f t="shared" si="91"/>
        <v>-8.0115771113762335E-3</v>
      </c>
      <c r="AG364" s="61">
        <v>6.4000000000000003E-3</v>
      </c>
    </row>
    <row r="365" spans="1:33" ht="16" x14ac:dyDescent="0.2">
      <c r="A365" s="74">
        <v>42005</v>
      </c>
      <c r="B365" s="62">
        <f ca="1">INDEX(OFFSET('Raw data BH'!$G$4,0,(COLUMN('Data BH'!B$4)-COLUMN('Data BH'!$B$4))*7,500,1),MATCH($A365,OFFSET('Raw data BH'!$B$4,0,(COLUMN('Data BH'!B$4)-COLUMN('Data BH'!$B$4))*7,500,1),0))</f>
        <v>26.59675</v>
      </c>
      <c r="C365" s="62">
        <f ca="1">INDEX(OFFSET('Raw data BH'!$G$4,0,(COLUMN('Data BH'!C$4)-COLUMN('Data BH'!$B$4))*7,500,1),MATCH($A365,OFFSET('Raw data BH'!$B$4,0,(COLUMN('Data BH'!C$4)-COLUMN('Data BH'!$B$4))*7,500,1),0))</f>
        <v>13.441079999999999</v>
      </c>
      <c r="D365" s="62">
        <f ca="1">INDEX(OFFSET('Raw data BH'!$G$4,0,(COLUMN('Data BH'!D$4)-COLUMN('Data BH'!$B$4))*7,500,1),MATCH($A365,OFFSET('Raw data BH'!$B$4,0,(COLUMN('Data BH'!D$4)-COLUMN('Data BH'!$B$4))*7,500,1),0))</f>
        <v>72.660751000000005</v>
      </c>
      <c r="E365" s="62">
        <f ca="1">INDEX(OFFSET('Raw data BH'!$G$4,0,(COLUMN('Data BH'!E$4)-COLUMN('Data BH'!$B$4))*7,500,1),MATCH($A365,OFFSET('Raw data BH'!$B$4,0,(COLUMN('Data BH'!E$4)-COLUMN('Data BH'!$B$4))*7,500,1),0))</f>
        <v>33.290984999999999</v>
      </c>
      <c r="F365" s="62" t="e">
        <f ca="1">INDEX(OFFSET('Raw data BH'!$G$4,0,(COLUMN('Data BH'!F$4)-COLUMN('Data BH'!$B$4))*7,500,1),MATCH($A365,OFFSET('Raw data BH'!$B$4,0,(COLUMN('Data BH'!F$4)-COLUMN('Data BH'!$B$4))*7,500,1),0))</f>
        <v>#N/A</v>
      </c>
      <c r="G365" s="62">
        <f ca="1">INDEX(OFFSET('Raw data BH'!$G$4,0,(COLUMN('Data BH'!G$4)-COLUMN('Data BH'!$B$4))*7,500,1),MATCH($A365,OFFSET('Raw data BH'!$B$4,0,(COLUMN('Data BH'!G$4)-COLUMN('Data BH'!$B$4))*7,500,1),0))</f>
        <v>84.785255000000006</v>
      </c>
      <c r="H365" s="62">
        <f ca="1">INDEX(OFFSET('Raw data BH'!$G$4,0,(COLUMN('Data BH'!H$4)-COLUMN('Data BH'!$B$4))*7,500,1),MATCH($A365,OFFSET('Raw data BH'!$B$4,0,(COLUMN('Data BH'!H$4)-COLUMN('Data BH'!$B$4))*7,500,1),0))</f>
        <v>33.784187000000003</v>
      </c>
      <c r="I365" s="62">
        <f ca="1">INDEX(OFFSET('Raw data BH'!$G$4,0,(COLUMN('Data BH'!I$4)-COLUMN('Data BH'!$B$4))*7,500,1),MATCH($A365,OFFSET('Raw data BH'!$B$4,0,(COLUMN('Data BH'!I$4)-COLUMN('Data BH'!$B$4))*7,500,1),0))</f>
        <v>34.791705999999998</v>
      </c>
      <c r="J365" s="62">
        <f ca="1">INDEX(OFFSET('Raw data BH'!$G$4,0,(COLUMN('Data BH'!J$4)-COLUMN('Data BH'!$B$4))*7,500,1),MATCH($A365,OFFSET('Raw data BH'!$B$4,0,(COLUMN('Data BH'!J$4)-COLUMN('Data BH'!$B$4))*7,500,1),0))</f>
        <v>3.6291069999999999</v>
      </c>
      <c r="K365" s="62">
        <f ca="1">INDEX(OFFSET('Raw data BH'!$G$4,0,(COLUMN('Data BH'!K$4)-COLUMN('Data BH'!$B$4))*7,500,1),MATCH($A365,OFFSET('Raw data BH'!$B$4,0,(COLUMN('Data BH'!K$4)-COLUMN('Data BH'!$B$4))*7,500,1),0))</f>
        <v>75.059997999999993</v>
      </c>
      <c r="L365" s="62">
        <f ca="1">INDEX(OFFSET('Raw data BH'!$G$4,0,(COLUMN('Data BH'!L$4)-COLUMN('Data BH'!$B$4))*7,500,1),MATCH($A365,OFFSET('Raw data BH'!$B$4,0,(COLUMN('Data BH'!L$4)-COLUMN('Data BH'!$B$4))*7,500,1),0))</f>
        <v>26.103024999999999</v>
      </c>
      <c r="M365" s="62">
        <f ca="1">INDEX(OFFSET('Raw data BH'!$G$4,0,(COLUMN('Data BH'!M$4)-COLUMN('Data BH'!$B$4))*7,500,1),MATCH($A365,OFFSET('Raw data BH'!$B$4,0,(COLUMN('Data BH'!M$4)-COLUMN('Data BH'!$B$4))*7,500,1),0))</f>
        <v>31.210764000000001</v>
      </c>
      <c r="N365" s="62">
        <f ca="1">INDEX(OFFSET('Raw data BH'!$G$4,0,(COLUMN('Data BH'!N$4)-COLUMN('Data BH'!$B$4))*7,500,1),MATCH($A365,OFFSET('Raw data BH'!$B$4,0,(COLUMN('Data BH'!N$4)-COLUMN('Data BH'!$B$4))*7,500,1),0))</f>
        <v>151.11999499999999</v>
      </c>
      <c r="O365" s="62">
        <f ca="1">INDEX(OFFSET('Raw data BH'!$G$4,0,(COLUMN('Data BH'!O$4)-COLUMN('Data BH'!$B$4))*7,500,1),MATCH($A365,OFFSET('Raw data BH'!$B$4,0,(COLUMN('Data BH'!O$4)-COLUMN('Data BH'!$B$4))*7,500,1),0))</f>
        <v>54.48</v>
      </c>
      <c r="P365" s="62">
        <v>176.270996</v>
      </c>
      <c r="R365" s="60">
        <f t="shared" ca="1" si="77"/>
        <v>6.1424223846444193E-2</v>
      </c>
      <c r="S365" s="60">
        <f t="shared" ca="1" si="78"/>
        <v>-0.15068194002021518</v>
      </c>
      <c r="T365" s="60">
        <f t="shared" ca="1" si="79"/>
        <v>-0.13273807824383399</v>
      </c>
      <c r="U365" s="60">
        <f t="shared" ca="1" si="80"/>
        <v>-2.4869486054933332E-2</v>
      </c>
      <c r="V365" s="60" t="str">
        <f t="shared" ca="1" si="81"/>
        <v/>
      </c>
      <c r="W365" s="60">
        <f t="shared" ca="1" si="82"/>
        <v>-4.6759099743944987E-2</v>
      </c>
      <c r="X365" s="60">
        <f t="shared" ca="1" si="83"/>
        <v>-2.2872845525219621E-2</v>
      </c>
      <c r="Y365" s="60">
        <f t="shared" ca="1" si="84"/>
        <v>-6.2609546580147613E-2</v>
      </c>
      <c r="Z365" s="60">
        <f t="shared" ca="1" si="85"/>
        <v>-7.1246997764558229E-2</v>
      </c>
      <c r="AA365" s="60">
        <f t="shared" ca="1" si="86"/>
        <v>-8.9780831523128546E-3</v>
      </c>
      <c r="AB365" s="60">
        <f t="shared" ca="1" si="87"/>
        <v>-5.7261648015431654E-2</v>
      </c>
      <c r="AC365" s="60">
        <f t="shared" ca="1" si="88"/>
        <v>-0.11264473331291225</v>
      </c>
      <c r="AD365" s="60">
        <f t="shared" ca="1" si="89"/>
        <v>-9.3026050084805245E-2</v>
      </c>
      <c r="AE365" s="60">
        <f t="shared" ca="1" si="90"/>
        <v>-4.4210526315789478E-2</v>
      </c>
      <c r="AF365" s="60">
        <f t="shared" si="91"/>
        <v>-2.4273612702547354E-2</v>
      </c>
      <c r="AG365" s="61">
        <v>5.5000000000000005E-3</v>
      </c>
    </row>
    <row r="366" spans="1:33" ht="16" x14ac:dyDescent="0.2">
      <c r="A366" s="74">
        <v>42036</v>
      </c>
      <c r="B366" s="62">
        <f ca="1">INDEX(OFFSET('Raw data BH'!$G$4,0,(COLUMN('Data BH'!B$4)-COLUMN('Data BH'!$B$4))*7,500,1),MATCH($A366,OFFSET('Raw data BH'!$B$4,0,(COLUMN('Data BH'!B$4)-COLUMN('Data BH'!$B$4))*7,500,1),0))</f>
        <v>29.161987</v>
      </c>
      <c r="C366" s="62">
        <f ca="1">INDEX(OFFSET('Raw data BH'!$G$4,0,(COLUMN('Data BH'!C$4)-COLUMN('Data BH'!$B$4))*7,500,1),MATCH($A366,OFFSET('Raw data BH'!$B$4,0,(COLUMN('Data BH'!C$4)-COLUMN('Data BH'!$B$4))*7,500,1),0))</f>
        <v>14.026631999999999</v>
      </c>
      <c r="D366" s="62">
        <f ca="1">INDEX(OFFSET('Raw data BH'!$G$4,0,(COLUMN('Data BH'!D$4)-COLUMN('Data BH'!$B$4))*7,500,1),MATCH($A366,OFFSET('Raw data BH'!$B$4,0,(COLUMN('Data BH'!D$4)-COLUMN('Data BH'!$B$4))*7,500,1),0))</f>
        <v>73.687316999999993</v>
      </c>
      <c r="E366" s="62">
        <f ca="1">INDEX(OFFSET('Raw data BH'!$G$4,0,(COLUMN('Data BH'!E$4)-COLUMN('Data BH'!$B$4))*7,500,1),MATCH($A366,OFFSET('Raw data BH'!$B$4,0,(COLUMN('Data BH'!E$4)-COLUMN('Data BH'!$B$4))*7,500,1),0))</f>
        <v>35.013351</v>
      </c>
      <c r="F366" s="62" t="e">
        <f ca="1">INDEX(OFFSET('Raw data BH'!$G$4,0,(COLUMN('Data BH'!F$4)-COLUMN('Data BH'!$B$4))*7,500,1),MATCH($A366,OFFSET('Raw data BH'!$B$4,0,(COLUMN('Data BH'!F$4)-COLUMN('Data BH'!$B$4))*7,500,1),0))</f>
        <v>#N/A</v>
      </c>
      <c r="G366" s="62">
        <f ca="1">INDEX(OFFSET('Raw data BH'!$G$4,0,(COLUMN('Data BH'!G$4)-COLUMN('Data BH'!$B$4))*7,500,1),MATCH($A366,OFFSET('Raw data BH'!$B$4,0,(COLUMN('Data BH'!G$4)-COLUMN('Data BH'!$B$4))*7,500,1),0))</f>
        <v>89.993217000000001</v>
      </c>
      <c r="H366" s="62">
        <f ca="1">INDEX(OFFSET('Raw data BH'!$G$4,0,(COLUMN('Data BH'!H$4)-COLUMN('Data BH'!$B$4))*7,500,1),MATCH($A366,OFFSET('Raw data BH'!$B$4,0,(COLUMN('Data BH'!H$4)-COLUMN('Data BH'!$B$4))*7,500,1),0))</f>
        <v>36.980801</v>
      </c>
      <c r="I366" s="62">
        <f ca="1">INDEX(OFFSET('Raw data BH'!$G$4,0,(COLUMN('Data BH'!I$4)-COLUMN('Data BH'!$B$4))*7,500,1),MATCH($A366,OFFSET('Raw data BH'!$B$4,0,(COLUMN('Data BH'!I$4)-COLUMN('Data BH'!$B$4))*7,500,1),0))</f>
        <v>37.033123000000003</v>
      </c>
      <c r="J366" s="62">
        <f ca="1">INDEX(OFFSET('Raw data BH'!$G$4,0,(COLUMN('Data BH'!J$4)-COLUMN('Data BH'!$B$4))*7,500,1),MATCH($A366,OFFSET('Raw data BH'!$B$4,0,(COLUMN('Data BH'!J$4)-COLUMN('Data BH'!$B$4))*7,500,1),0))</f>
        <v>4.2952719999999998</v>
      </c>
      <c r="K366" s="62">
        <f ca="1">INDEX(OFFSET('Raw data BH'!$G$4,0,(COLUMN('Data BH'!K$4)-COLUMN('Data BH'!$B$4))*7,500,1),MATCH($A366,OFFSET('Raw data BH'!$B$4,0,(COLUMN('Data BH'!K$4)-COLUMN('Data BH'!$B$4))*7,500,1),0))</f>
        <v>74.599997999999999</v>
      </c>
      <c r="L366" s="62">
        <f ca="1">INDEX(OFFSET('Raw data BH'!$G$4,0,(COLUMN('Data BH'!L$4)-COLUMN('Data BH'!$B$4))*7,500,1),MATCH($A366,OFFSET('Raw data BH'!$B$4,0,(COLUMN('Data BH'!L$4)-COLUMN('Data BH'!$B$4))*7,500,1),0))</f>
        <v>29.856034999999999</v>
      </c>
      <c r="M366" s="62">
        <f ca="1">INDEX(OFFSET('Raw data BH'!$G$4,0,(COLUMN('Data BH'!M$4)-COLUMN('Data BH'!$B$4))*7,500,1),MATCH($A366,OFFSET('Raw data BH'!$B$4,0,(COLUMN('Data BH'!M$4)-COLUMN('Data BH'!$B$4))*7,500,1),0))</f>
        <v>34.092067999999998</v>
      </c>
      <c r="N366" s="62">
        <f ca="1">INDEX(OFFSET('Raw data BH'!$G$4,0,(COLUMN('Data BH'!N$4)-COLUMN('Data BH'!$B$4))*7,500,1),MATCH($A366,OFFSET('Raw data BH'!$B$4,0,(COLUMN('Data BH'!N$4)-COLUMN('Data BH'!$B$4))*7,500,1),0))</f>
        <v>180.60000600000001</v>
      </c>
      <c r="O366" s="62">
        <f ca="1">INDEX(OFFSET('Raw data BH'!$G$4,0,(COLUMN('Data BH'!O$4)-COLUMN('Data BH'!$B$4))*7,500,1),MATCH($A366,OFFSET('Raw data BH'!$B$4,0,(COLUMN('Data BH'!O$4)-COLUMN('Data BH'!$B$4))*7,500,1),0))</f>
        <v>64.019997000000004</v>
      </c>
      <c r="P366" s="62">
        <v>186.17823799999999</v>
      </c>
      <c r="R366" s="60">
        <f t="shared" ca="1" si="77"/>
        <v>9.6449265417767105E-2</v>
      </c>
      <c r="S366" s="60">
        <f t="shared" ca="1" si="78"/>
        <v>4.3564356435643603E-2</v>
      </c>
      <c r="T366" s="60">
        <f t="shared" ca="1" si="79"/>
        <v>1.41282051984295E-2</v>
      </c>
      <c r="U366" s="60">
        <f t="shared" ca="1" si="80"/>
        <v>5.1736708901824358E-2</v>
      </c>
      <c r="V366" s="60" t="str">
        <f t="shared" ca="1" si="81"/>
        <v/>
      </c>
      <c r="W366" s="60">
        <f t="shared" ca="1" si="82"/>
        <v>6.1425326844862349E-2</v>
      </c>
      <c r="X366" s="60">
        <f t="shared" ca="1" si="83"/>
        <v>9.4618645107546806E-2</v>
      </c>
      <c r="Y366" s="60">
        <f t="shared" ca="1" si="84"/>
        <v>6.442388884293293E-2</v>
      </c>
      <c r="Z366" s="60">
        <f t="shared" ca="1" si="85"/>
        <v>0.18356168611176238</v>
      </c>
      <c r="AA366" s="60">
        <f t="shared" ca="1" si="86"/>
        <v>-6.1284307521562997E-3</v>
      </c>
      <c r="AB366" s="60">
        <f t="shared" ca="1" si="87"/>
        <v>0.14377682280118864</v>
      </c>
      <c r="AC366" s="60">
        <f t="shared" ca="1" si="88"/>
        <v>9.2317637594516944E-2</v>
      </c>
      <c r="AD366" s="60">
        <f t="shared" ca="1" si="89"/>
        <v>0.19507683943478171</v>
      </c>
      <c r="AE366" s="60">
        <f t="shared" ca="1" si="90"/>
        <v>0.17511007709251114</v>
      </c>
      <c r="AF366" s="60">
        <f t="shared" si="91"/>
        <v>5.6204606684130853E-2</v>
      </c>
      <c r="AG366" s="61">
        <v>6.1999999999999998E-3</v>
      </c>
    </row>
    <row r="367" spans="1:33" ht="16" x14ac:dyDescent="0.2">
      <c r="A367" s="74">
        <v>42064</v>
      </c>
      <c r="B367" s="62">
        <f ca="1">INDEX(OFFSET('Raw data BH'!$G$4,0,(COLUMN('Data BH'!B$4)-COLUMN('Data BH'!$B$4))*7,500,1),MATCH($A367,OFFSET('Raw data BH'!$B$4,0,(COLUMN('Data BH'!B$4)-COLUMN('Data BH'!$B$4))*7,500,1),0))</f>
        <v>28.358606000000002</v>
      </c>
      <c r="C367" s="62">
        <f ca="1">INDEX(OFFSET('Raw data BH'!$G$4,0,(COLUMN('Data BH'!C$4)-COLUMN('Data BH'!$B$4))*7,500,1),MATCH($A367,OFFSET('Raw data BH'!$B$4,0,(COLUMN('Data BH'!C$4)-COLUMN('Data BH'!$B$4))*7,500,1),0))</f>
        <v>13.654006000000001</v>
      </c>
      <c r="D367" s="62">
        <f ca="1">INDEX(OFFSET('Raw data BH'!$G$4,0,(COLUMN('Data BH'!D$4)-COLUMN('Data BH'!$B$4))*7,500,1),MATCH($A367,OFFSET('Raw data BH'!$B$4,0,(COLUMN('Data BH'!D$4)-COLUMN('Data BH'!$B$4))*7,500,1),0))</f>
        <v>70.553428999999994</v>
      </c>
      <c r="E367" s="62">
        <f ca="1">INDEX(OFFSET('Raw data BH'!$G$4,0,(COLUMN('Data BH'!E$4)-COLUMN('Data BH'!$B$4))*7,500,1),MATCH($A367,OFFSET('Raw data BH'!$B$4,0,(COLUMN('Data BH'!E$4)-COLUMN('Data BH'!$B$4))*7,500,1),0))</f>
        <v>32.789634999999997</v>
      </c>
      <c r="F367" s="62" t="e">
        <f ca="1">INDEX(OFFSET('Raw data BH'!$G$4,0,(COLUMN('Data BH'!F$4)-COLUMN('Data BH'!$B$4))*7,500,1),MATCH($A367,OFFSET('Raw data BH'!$B$4,0,(COLUMN('Data BH'!F$4)-COLUMN('Data BH'!$B$4))*7,500,1),0))</f>
        <v>#N/A</v>
      </c>
      <c r="G367" s="62">
        <f ca="1">INDEX(OFFSET('Raw data BH'!$G$4,0,(COLUMN('Data BH'!G$4)-COLUMN('Data BH'!$B$4))*7,500,1),MATCH($A367,OFFSET('Raw data BH'!$B$4,0,(COLUMN('Data BH'!G$4)-COLUMN('Data BH'!$B$4))*7,500,1),0))</f>
        <v>96.696838</v>
      </c>
      <c r="H367" s="62">
        <f ca="1">INDEX(OFFSET('Raw data BH'!$G$4,0,(COLUMN('Data BH'!H$4)-COLUMN('Data BH'!$B$4))*7,500,1),MATCH($A367,OFFSET('Raw data BH'!$B$4,0,(COLUMN('Data BH'!H$4)-COLUMN('Data BH'!$B$4))*7,500,1),0))</f>
        <v>36.367564999999999</v>
      </c>
      <c r="I367" s="62">
        <f ca="1">INDEX(OFFSET('Raw data BH'!$G$4,0,(COLUMN('Data BH'!I$4)-COLUMN('Data BH'!$B$4))*7,500,1),MATCH($A367,OFFSET('Raw data BH'!$B$4,0,(COLUMN('Data BH'!I$4)-COLUMN('Data BH'!$B$4))*7,500,1),0))</f>
        <v>36.252766000000001</v>
      </c>
      <c r="J367" s="62">
        <f ca="1">INDEX(OFFSET('Raw data BH'!$G$4,0,(COLUMN('Data BH'!J$4)-COLUMN('Data BH'!$B$4))*7,500,1),MATCH($A367,OFFSET('Raw data BH'!$B$4,0,(COLUMN('Data BH'!J$4)-COLUMN('Data BH'!$B$4))*7,500,1),0))</f>
        <v>5.0807510000000002</v>
      </c>
      <c r="K367" s="62">
        <f ca="1">INDEX(OFFSET('Raw data BH'!$G$4,0,(COLUMN('Data BH'!K$4)-COLUMN('Data BH'!$B$4))*7,500,1),MATCH($A367,OFFSET('Raw data BH'!$B$4,0,(COLUMN('Data BH'!K$4)-COLUMN('Data BH'!$B$4))*7,500,1),0))</f>
        <v>81.279999000000004</v>
      </c>
      <c r="L367" s="62">
        <f ca="1">INDEX(OFFSET('Raw data BH'!$G$4,0,(COLUMN('Data BH'!L$4)-COLUMN('Data BH'!$B$4))*7,500,1),MATCH($A367,OFFSET('Raw data BH'!$B$4,0,(COLUMN('Data BH'!L$4)-COLUMN('Data BH'!$B$4))*7,500,1),0))</f>
        <v>30.008075999999999</v>
      </c>
      <c r="M367" s="62">
        <f ca="1">INDEX(OFFSET('Raw data BH'!$G$4,0,(COLUMN('Data BH'!M$4)-COLUMN('Data BH'!$B$4))*7,500,1),MATCH($A367,OFFSET('Raw data BH'!$B$4,0,(COLUMN('Data BH'!M$4)-COLUMN('Data BH'!$B$4))*7,500,1),0))</f>
        <v>35.050212999999999</v>
      </c>
      <c r="N367" s="62">
        <f ca="1">INDEX(OFFSET('Raw data BH'!$G$4,0,(COLUMN('Data BH'!N$4)-COLUMN('Data BH'!$B$4))*7,500,1),MATCH($A367,OFFSET('Raw data BH'!$B$4,0,(COLUMN('Data BH'!N$4)-COLUMN('Data BH'!$B$4))*7,500,1),0))</f>
        <v>193.11000100000001</v>
      </c>
      <c r="O367" s="62">
        <f ca="1">INDEX(OFFSET('Raw data BH'!$G$4,0,(COLUMN('Data BH'!O$4)-COLUMN('Data BH'!$B$4))*7,500,1),MATCH($A367,OFFSET('Raw data BH'!$B$4,0,(COLUMN('Data BH'!O$4)-COLUMN('Data BH'!$B$4))*7,500,1),0))</f>
        <v>66.970000999999996</v>
      </c>
      <c r="P367" s="62">
        <v>182.439819</v>
      </c>
      <c r="R367" s="60">
        <f t="shared" ca="1" si="77"/>
        <v>-2.7548911533360143E-2</v>
      </c>
      <c r="S367" s="60">
        <f t="shared" ca="1" si="78"/>
        <v>-2.6565607481539355E-2</v>
      </c>
      <c r="T367" s="60">
        <f t="shared" ca="1" si="79"/>
        <v>-4.2529544127654972E-2</v>
      </c>
      <c r="U367" s="60">
        <f t="shared" ca="1" si="80"/>
        <v>-6.3510516317047294E-2</v>
      </c>
      <c r="V367" s="60" t="str">
        <f t="shared" ca="1" si="81"/>
        <v/>
      </c>
      <c r="W367" s="60">
        <f t="shared" ca="1" si="82"/>
        <v>7.449029186277456E-2</v>
      </c>
      <c r="X367" s="60">
        <f t="shared" ca="1" si="83"/>
        <v>-1.6582550496945681E-2</v>
      </c>
      <c r="Y367" s="60">
        <f t="shared" ca="1" si="84"/>
        <v>-2.1071865853711569E-2</v>
      </c>
      <c r="Z367" s="60">
        <f t="shared" ca="1" si="85"/>
        <v>0.18287060749586992</v>
      </c>
      <c r="AA367" s="60">
        <f t="shared" ca="1" si="86"/>
        <v>8.954425173040903E-2</v>
      </c>
      <c r="AB367" s="60">
        <f t="shared" ca="1" si="87"/>
        <v>5.092471254136699E-3</v>
      </c>
      <c r="AC367" s="60">
        <f t="shared" ca="1" si="88"/>
        <v>2.8104631259095347E-2</v>
      </c>
      <c r="AD367" s="60">
        <f t="shared" ca="1" si="89"/>
        <v>6.9269073003242365E-2</v>
      </c>
      <c r="AE367" s="60">
        <f t="shared" ca="1" si="90"/>
        <v>4.6079414842834066E-2</v>
      </c>
      <c r="AF367" s="60">
        <f t="shared" si="91"/>
        <v>-2.0079785049850973E-2</v>
      </c>
      <c r="AG367" s="61">
        <v>6.4000000000000003E-3</v>
      </c>
    </row>
    <row r="368" spans="1:33" ht="16" x14ac:dyDescent="0.2">
      <c r="A368" s="74">
        <v>42095</v>
      </c>
      <c r="B368" s="62">
        <f ca="1">INDEX(OFFSET('Raw data BH'!$G$4,0,(COLUMN('Data BH'!B$4)-COLUMN('Data BH'!$B$4))*7,500,1),MATCH($A368,OFFSET('Raw data BH'!$B$4,0,(COLUMN('Data BH'!B$4)-COLUMN('Data BH'!$B$4))*7,500,1),0))</f>
        <v>28.522703</v>
      </c>
      <c r="C368" s="62">
        <f ca="1">INDEX(OFFSET('Raw data BH'!$G$4,0,(COLUMN('Data BH'!C$4)-COLUMN('Data BH'!$B$4))*7,500,1),MATCH($A368,OFFSET('Raw data BH'!$B$4,0,(COLUMN('Data BH'!C$4)-COLUMN('Data BH'!$B$4))*7,500,1),0))</f>
        <v>14.177291</v>
      </c>
      <c r="D368" s="62">
        <f ca="1">INDEX(OFFSET('Raw data BH'!$G$4,0,(COLUMN('Data BH'!D$4)-COLUMN('Data BH'!$B$4))*7,500,1),MATCH($A368,OFFSET('Raw data BH'!$B$4,0,(COLUMN('Data BH'!D$4)-COLUMN('Data BH'!$B$4))*7,500,1),0))</f>
        <v>70.182120999999995</v>
      </c>
      <c r="E368" s="62">
        <f ca="1">INDEX(OFFSET('Raw data BH'!$G$4,0,(COLUMN('Data BH'!E$4)-COLUMN('Data BH'!$B$4))*7,500,1),MATCH($A368,OFFSET('Raw data BH'!$B$4,0,(COLUMN('Data BH'!E$4)-COLUMN('Data BH'!$B$4))*7,500,1),0))</f>
        <v>33.069873999999999</v>
      </c>
      <c r="F368" s="62" t="e">
        <f ca="1">INDEX(OFFSET('Raw data BH'!$G$4,0,(COLUMN('Data BH'!F$4)-COLUMN('Data BH'!$B$4))*7,500,1),MATCH($A368,OFFSET('Raw data BH'!$B$4,0,(COLUMN('Data BH'!F$4)-COLUMN('Data BH'!$B$4))*7,500,1),0))</f>
        <v>#N/A</v>
      </c>
      <c r="G368" s="62">
        <f ca="1">INDEX(OFFSET('Raw data BH'!$G$4,0,(COLUMN('Data BH'!G$4)-COLUMN('Data BH'!$B$4))*7,500,1),MATCH($A368,OFFSET('Raw data BH'!$B$4,0,(COLUMN('Data BH'!G$4)-COLUMN('Data BH'!$B$4))*7,500,1),0))</f>
        <v>100.16229199999999</v>
      </c>
      <c r="H368" s="62">
        <f ca="1">INDEX(OFFSET('Raw data BH'!$G$4,0,(COLUMN('Data BH'!H$4)-COLUMN('Data BH'!$B$4))*7,500,1),MATCH($A368,OFFSET('Raw data BH'!$B$4,0,(COLUMN('Data BH'!H$4)-COLUMN('Data BH'!$B$4))*7,500,1),0))</f>
        <v>37.721156999999998</v>
      </c>
      <c r="I368" s="62">
        <f ca="1">INDEX(OFFSET('Raw data BH'!$G$4,0,(COLUMN('Data BH'!I$4)-COLUMN('Data BH'!$B$4))*7,500,1),MATCH($A368,OFFSET('Raw data BH'!$B$4,0,(COLUMN('Data BH'!I$4)-COLUMN('Data BH'!$B$4))*7,500,1),0))</f>
        <v>35.791401</v>
      </c>
      <c r="J368" s="62">
        <f ca="1">INDEX(OFFSET('Raw data BH'!$G$4,0,(COLUMN('Data BH'!J$4)-COLUMN('Data BH'!$B$4))*7,500,1),MATCH($A368,OFFSET('Raw data BH'!$B$4,0,(COLUMN('Data BH'!J$4)-COLUMN('Data BH'!$B$4))*7,500,1),0))</f>
        <v>5.9954840000000003</v>
      </c>
      <c r="K368" s="62">
        <f ca="1">INDEX(OFFSET('Raw data BH'!$G$4,0,(COLUMN('Data BH'!K$4)-COLUMN('Data BH'!$B$4))*7,500,1),MATCH($A368,OFFSET('Raw data BH'!$B$4,0,(COLUMN('Data BH'!K$4)-COLUMN('Data BH'!$B$4))*7,500,1),0))</f>
        <v>81.099997999999999</v>
      </c>
      <c r="L368" s="62">
        <f ca="1">INDEX(OFFSET('Raw data BH'!$G$4,0,(COLUMN('Data BH'!L$4)-COLUMN('Data BH'!$B$4))*7,500,1),MATCH($A368,OFFSET('Raw data BH'!$B$4,0,(COLUMN('Data BH'!L$4)-COLUMN('Data BH'!$B$4))*7,500,1),0))</f>
        <v>28.285892</v>
      </c>
      <c r="M368" s="62">
        <f ca="1">INDEX(OFFSET('Raw data BH'!$G$4,0,(COLUMN('Data BH'!M$4)-COLUMN('Data BH'!$B$4))*7,500,1),MATCH($A368,OFFSET('Raw data BH'!$B$4,0,(COLUMN('Data BH'!M$4)-COLUMN('Data BH'!$B$4))*7,500,1),0))</f>
        <v>36.879367999999999</v>
      </c>
      <c r="N368" s="62">
        <f ca="1">INDEX(OFFSET('Raw data BH'!$G$4,0,(COLUMN('Data BH'!N$4)-COLUMN('Data BH'!$B$4))*7,500,1),MATCH($A368,OFFSET('Raw data BH'!$B$4,0,(COLUMN('Data BH'!N$4)-COLUMN('Data BH'!$B$4))*7,500,1),0))</f>
        <v>187.05999800000001</v>
      </c>
      <c r="O368" s="62">
        <f ca="1">INDEX(OFFSET('Raw data BH'!$G$4,0,(COLUMN('Data BH'!O$4)-COLUMN('Data BH'!$B$4))*7,500,1),MATCH($A368,OFFSET('Raw data BH'!$B$4,0,(COLUMN('Data BH'!O$4)-COLUMN('Data BH'!$B$4))*7,500,1),0))</f>
        <v>63.509998000000003</v>
      </c>
      <c r="P368" s="62">
        <v>185.056274</v>
      </c>
      <c r="R368" s="60">
        <f t="shared" ca="1" si="77"/>
        <v>5.7864974039978367E-3</v>
      </c>
      <c r="S368" s="60">
        <f t="shared" ca="1" si="78"/>
        <v>3.832464992325324E-2</v>
      </c>
      <c r="T368" s="60">
        <f t="shared" ca="1" si="79"/>
        <v>-5.2627916922365348E-3</v>
      </c>
      <c r="U368" s="60">
        <f t="shared" ca="1" si="80"/>
        <v>8.5465727203124509E-3</v>
      </c>
      <c r="V368" s="60" t="str">
        <f t="shared" ca="1" si="81"/>
        <v/>
      </c>
      <c r="W368" s="60">
        <f t="shared" ca="1" si="82"/>
        <v>3.5838338374621914E-2</v>
      </c>
      <c r="X368" s="60">
        <f t="shared" ca="1" si="83"/>
        <v>3.7219758870300934E-2</v>
      </c>
      <c r="Y368" s="60">
        <f t="shared" ca="1" si="84"/>
        <v>-1.2726339281256549E-2</v>
      </c>
      <c r="Z368" s="60">
        <f t="shared" ca="1" si="85"/>
        <v>0.18003893518891201</v>
      </c>
      <c r="AA368" s="60">
        <f t="shared" ca="1" si="86"/>
        <v>-2.2145792595298364E-3</v>
      </c>
      <c r="AB368" s="60">
        <f t="shared" ca="1" si="87"/>
        <v>-5.7390683761264771E-2</v>
      </c>
      <c r="AC368" s="60">
        <f t="shared" ca="1" si="88"/>
        <v>5.2186701404639102E-2</v>
      </c>
      <c r="AD368" s="60">
        <f t="shared" ca="1" si="89"/>
        <v>-3.1329309557613261E-2</v>
      </c>
      <c r="AE368" s="60">
        <f t="shared" ca="1" si="90"/>
        <v>-5.1664968617814333E-2</v>
      </c>
      <c r="AF368" s="60">
        <f t="shared" si="91"/>
        <v>1.4341468953112724E-2</v>
      </c>
      <c r="AG368" s="61">
        <v>5.4000000000000003E-3</v>
      </c>
    </row>
    <row r="369" spans="1:33" ht="16" x14ac:dyDescent="0.2">
      <c r="A369" s="74">
        <v>42125</v>
      </c>
      <c r="B369" s="62">
        <f ca="1">INDEX(OFFSET('Raw data BH'!$G$4,0,(COLUMN('Data BH'!B$4)-COLUMN('Data BH'!$B$4))*7,500,1),MATCH($A369,OFFSET('Raw data BH'!$B$4,0,(COLUMN('Data BH'!B$4)-COLUMN('Data BH'!$B$4))*7,500,1),0))</f>
        <v>29.691863999999999</v>
      </c>
      <c r="C369" s="62">
        <f ca="1">INDEX(OFFSET('Raw data BH'!$G$4,0,(COLUMN('Data BH'!C$4)-COLUMN('Data BH'!$B$4))*7,500,1),MATCH($A369,OFFSET('Raw data BH'!$B$4,0,(COLUMN('Data BH'!C$4)-COLUMN('Data BH'!$B$4))*7,500,1),0))</f>
        <v>14.684575000000001</v>
      </c>
      <c r="D369" s="62">
        <f ca="1">INDEX(OFFSET('Raw data BH'!$G$4,0,(COLUMN('Data BH'!D$4)-COLUMN('Data BH'!$B$4))*7,500,1),MATCH($A369,OFFSET('Raw data BH'!$B$4,0,(COLUMN('Data BH'!D$4)-COLUMN('Data BH'!$B$4))*7,500,1),0))</f>
        <v>72.239104999999995</v>
      </c>
      <c r="E369" s="62">
        <f ca="1">INDEX(OFFSET('Raw data BH'!$G$4,0,(COLUMN('Data BH'!E$4)-COLUMN('Data BH'!$B$4))*7,500,1),MATCH($A369,OFFSET('Raw data BH'!$B$4,0,(COLUMN('Data BH'!E$4)-COLUMN('Data BH'!$B$4))*7,500,1),0))</f>
        <v>33.396000000000001</v>
      </c>
      <c r="F369" s="62" t="e">
        <f ca="1">INDEX(OFFSET('Raw data BH'!$G$4,0,(COLUMN('Data BH'!F$4)-COLUMN('Data BH'!$B$4))*7,500,1),MATCH($A369,OFFSET('Raw data BH'!$B$4,0,(COLUMN('Data BH'!F$4)-COLUMN('Data BH'!$B$4))*7,500,1),0))</f>
        <v>#N/A</v>
      </c>
      <c r="G369" s="62">
        <f ca="1">INDEX(OFFSET('Raw data BH'!$G$4,0,(COLUMN('Data BH'!G$4)-COLUMN('Data BH'!$B$4))*7,500,1),MATCH($A369,OFFSET('Raw data BH'!$B$4,0,(COLUMN('Data BH'!G$4)-COLUMN('Data BH'!$B$4))*7,500,1),0))</f>
        <v>100.702591</v>
      </c>
      <c r="H369" s="62">
        <f ca="1">INDEX(OFFSET('Raw data BH'!$G$4,0,(COLUMN('Data BH'!H$4)-COLUMN('Data BH'!$B$4))*7,500,1),MATCH($A369,OFFSET('Raw data BH'!$B$4,0,(COLUMN('Data BH'!H$4)-COLUMN('Data BH'!$B$4))*7,500,1),0))</f>
        <v>37.390704999999997</v>
      </c>
      <c r="I369" s="62">
        <f ca="1">INDEX(OFFSET('Raw data BH'!$G$4,0,(COLUMN('Data BH'!I$4)-COLUMN('Data BH'!$B$4))*7,500,1),MATCH($A369,OFFSET('Raw data BH'!$B$4,0,(COLUMN('Data BH'!I$4)-COLUMN('Data BH'!$B$4))*7,500,1),0))</f>
        <v>35.991779000000001</v>
      </c>
      <c r="J369" s="62">
        <f ca="1">INDEX(OFFSET('Raw data BH'!$G$4,0,(COLUMN('Data BH'!J$4)-COLUMN('Data BH'!$B$4))*7,500,1),MATCH($A369,OFFSET('Raw data BH'!$B$4,0,(COLUMN('Data BH'!J$4)-COLUMN('Data BH'!$B$4))*7,500,1),0))</f>
        <v>6.8008480000000002</v>
      </c>
      <c r="K369" s="62">
        <f ca="1">INDEX(OFFSET('Raw data BH'!$G$4,0,(COLUMN('Data BH'!K$4)-COLUMN('Data BH'!$B$4))*7,500,1),MATCH($A369,OFFSET('Raw data BH'!$B$4,0,(COLUMN('Data BH'!K$4)-COLUMN('Data BH'!$B$4))*7,500,1),0))</f>
        <v>83.779999000000004</v>
      </c>
      <c r="L369" s="62">
        <f ca="1">INDEX(OFFSET('Raw data BH'!$G$4,0,(COLUMN('Data BH'!L$4)-COLUMN('Data BH'!$B$4))*7,500,1),MATCH($A369,OFFSET('Raw data BH'!$B$4,0,(COLUMN('Data BH'!L$4)-COLUMN('Data BH'!$B$4))*7,500,1),0))</f>
        <v>29.020060999999998</v>
      </c>
      <c r="M369" s="62">
        <f ca="1">INDEX(OFFSET('Raw data BH'!$G$4,0,(COLUMN('Data BH'!M$4)-COLUMN('Data BH'!$B$4))*7,500,1),MATCH($A369,OFFSET('Raw data BH'!$B$4,0,(COLUMN('Data BH'!M$4)-COLUMN('Data BH'!$B$4))*7,500,1),0))</f>
        <v>37.918216999999999</v>
      </c>
      <c r="N369" s="62">
        <f ca="1">INDEX(OFFSET('Raw data BH'!$G$4,0,(COLUMN('Data BH'!N$4)-COLUMN('Data BH'!$B$4))*7,500,1),MATCH($A369,OFFSET('Raw data BH'!$B$4,0,(COLUMN('Data BH'!N$4)-COLUMN('Data BH'!$B$4))*7,500,1),0))</f>
        <v>179.020004</v>
      </c>
      <c r="O369" s="62">
        <f ca="1">INDEX(OFFSET('Raw data BH'!$G$4,0,(COLUMN('Data BH'!O$4)-COLUMN('Data BH'!$B$4))*7,500,1),MATCH($A369,OFFSET('Raw data BH'!$B$4,0,(COLUMN('Data BH'!O$4)-COLUMN('Data BH'!$B$4))*7,500,1),0))</f>
        <v>63.189999</v>
      </c>
      <c r="P369" s="62">
        <v>187.43537900000001</v>
      </c>
      <c r="R369" s="60">
        <f t="shared" ca="1" si="77"/>
        <v>4.0990540062069147E-2</v>
      </c>
      <c r="S369" s="60">
        <f t="shared" ca="1" si="78"/>
        <v>3.5781447950810952E-2</v>
      </c>
      <c r="T369" s="60">
        <f t="shared" ca="1" si="79"/>
        <v>2.9309231050455242E-2</v>
      </c>
      <c r="U369" s="60">
        <f t="shared" ca="1" si="80"/>
        <v>9.8617249040622301E-3</v>
      </c>
      <c r="V369" s="60" t="str">
        <f t="shared" ca="1" si="81"/>
        <v/>
      </c>
      <c r="W369" s="60">
        <f t="shared" ca="1" si="82"/>
        <v>5.3942355871809955E-3</v>
      </c>
      <c r="X369" s="60">
        <f t="shared" ca="1" si="83"/>
        <v>-8.7603887653817658E-3</v>
      </c>
      <c r="Y369" s="60">
        <f t="shared" ca="1" si="84"/>
        <v>5.5984955716039675E-3</v>
      </c>
      <c r="Z369" s="60">
        <f t="shared" ca="1" si="85"/>
        <v>0.1343284378709042</v>
      </c>
      <c r="AA369" s="60">
        <f t="shared" ca="1" si="86"/>
        <v>3.3045635833431231E-2</v>
      </c>
      <c r="AB369" s="60">
        <f t="shared" ca="1" si="87"/>
        <v>2.5955306624235064E-2</v>
      </c>
      <c r="AC369" s="60">
        <f t="shared" ca="1" si="88"/>
        <v>2.8168839552781932E-2</v>
      </c>
      <c r="AD369" s="60">
        <f t="shared" ca="1" si="89"/>
        <v>-4.2980830139857096E-2</v>
      </c>
      <c r="AE369" s="60">
        <f t="shared" ca="1" si="90"/>
        <v>-5.038561015227927E-3</v>
      </c>
      <c r="AF369" s="60">
        <f t="shared" si="91"/>
        <v>1.2856116404894369E-2</v>
      </c>
      <c r="AG369" s="61">
        <v>6.0999999999999995E-3</v>
      </c>
    </row>
    <row r="370" spans="1:33" ht="16" x14ac:dyDescent="0.2">
      <c r="A370" s="74">
        <v>42156</v>
      </c>
      <c r="B370" s="62">
        <f ca="1">INDEX(OFFSET('Raw data BH'!$G$4,0,(COLUMN('Data BH'!B$4)-COLUMN('Data BH'!$B$4))*7,500,1),MATCH($A370,OFFSET('Raw data BH'!$B$4,0,(COLUMN('Data BH'!B$4)-COLUMN('Data BH'!$B$4))*7,500,1),0))</f>
        <v>28.705922999999999</v>
      </c>
      <c r="C370" s="62">
        <f ca="1">INDEX(OFFSET('Raw data BH'!$G$4,0,(COLUMN('Data BH'!C$4)-COLUMN('Data BH'!$B$4))*7,500,1),MATCH($A370,OFFSET('Raw data BH'!$B$4,0,(COLUMN('Data BH'!C$4)-COLUMN('Data BH'!$B$4))*7,500,1),0))</f>
        <v>15.147363</v>
      </c>
      <c r="D370" s="62">
        <f ca="1">INDEX(OFFSET('Raw data BH'!$G$4,0,(COLUMN('Data BH'!D$4)-COLUMN('Data BH'!$B$4))*7,500,1),MATCH($A370,OFFSET('Raw data BH'!$B$4,0,(COLUMN('Data BH'!D$4)-COLUMN('Data BH'!$B$4))*7,500,1),0))</f>
        <v>70.426765000000003</v>
      </c>
      <c r="E370" s="62">
        <f ca="1">INDEX(OFFSET('Raw data BH'!$G$4,0,(COLUMN('Data BH'!E$4)-COLUMN('Data BH'!$B$4))*7,500,1),MATCH($A370,OFFSET('Raw data BH'!$B$4,0,(COLUMN('Data BH'!E$4)-COLUMN('Data BH'!$B$4))*7,500,1),0))</f>
        <v>31.985479000000002</v>
      </c>
      <c r="F370" s="62" t="e">
        <f ca="1">INDEX(OFFSET('Raw data BH'!$G$4,0,(COLUMN('Data BH'!F$4)-COLUMN('Data BH'!$B$4))*7,500,1),MATCH($A370,OFFSET('Raw data BH'!$B$4,0,(COLUMN('Data BH'!F$4)-COLUMN('Data BH'!$B$4))*7,500,1),0))</f>
        <v>#N/A</v>
      </c>
      <c r="G370" s="62">
        <f ca="1">INDEX(OFFSET('Raw data BH'!$G$4,0,(COLUMN('Data BH'!G$4)-COLUMN('Data BH'!$B$4))*7,500,1),MATCH($A370,OFFSET('Raw data BH'!$B$4,0,(COLUMN('Data BH'!G$4)-COLUMN('Data BH'!$B$4))*7,500,1),0))</f>
        <v>100.88402600000001</v>
      </c>
      <c r="H370" s="62">
        <f ca="1">INDEX(OFFSET('Raw data BH'!$G$4,0,(COLUMN('Data BH'!H$4)-COLUMN('Data BH'!$B$4))*7,500,1),MATCH($A370,OFFSET('Raw data BH'!$B$4,0,(COLUMN('Data BH'!H$4)-COLUMN('Data BH'!$B$4))*7,500,1),0))</f>
        <v>35.250422999999998</v>
      </c>
      <c r="I370" s="62">
        <f ca="1">INDEX(OFFSET('Raw data BH'!$G$4,0,(COLUMN('Data BH'!I$4)-COLUMN('Data BH'!$B$4))*7,500,1),MATCH($A370,OFFSET('Raw data BH'!$B$4,0,(COLUMN('Data BH'!I$4)-COLUMN('Data BH'!$B$4))*7,500,1),0))</f>
        <v>36.233887000000003</v>
      </c>
      <c r="J370" s="62">
        <f ca="1">INDEX(OFFSET('Raw data BH'!$G$4,0,(COLUMN('Data BH'!J$4)-COLUMN('Data BH'!$B$4))*7,500,1),MATCH($A370,OFFSET('Raw data BH'!$B$4,0,(COLUMN('Data BH'!J$4)-COLUMN('Data BH'!$B$4))*7,500,1),0))</f>
        <v>5.9358279999999999</v>
      </c>
      <c r="K370" s="62">
        <f ca="1">INDEX(OFFSET('Raw data BH'!$G$4,0,(COLUMN('Data BH'!K$4)-COLUMN('Data BH'!$B$4))*7,500,1),MATCH($A370,OFFSET('Raw data BH'!$B$4,0,(COLUMN('Data BH'!K$4)-COLUMN('Data BH'!$B$4))*7,500,1),0))</f>
        <v>79.470000999999996</v>
      </c>
      <c r="L370" s="62">
        <f ca="1">INDEX(OFFSET('Raw data BH'!$G$4,0,(COLUMN('Data BH'!L$4)-COLUMN('Data BH'!$B$4))*7,500,1),MATCH($A370,OFFSET('Raw data BH'!$B$4,0,(COLUMN('Data BH'!L$4)-COLUMN('Data BH'!$B$4))*7,500,1),0))</f>
        <v>26.890149999999998</v>
      </c>
      <c r="M370" s="62">
        <f ca="1">INDEX(OFFSET('Raw data BH'!$G$4,0,(COLUMN('Data BH'!M$4)-COLUMN('Data BH'!$B$4))*7,500,1),MATCH($A370,OFFSET('Raw data BH'!$B$4,0,(COLUMN('Data BH'!M$4)-COLUMN('Data BH'!$B$4))*7,500,1),0))</f>
        <v>36.702671000000002</v>
      </c>
      <c r="N370" s="62">
        <f ca="1">INDEX(OFFSET('Raw data BH'!$G$4,0,(COLUMN('Data BH'!N$4)-COLUMN('Data BH'!$B$4))*7,500,1),MATCH($A370,OFFSET('Raw data BH'!$B$4,0,(COLUMN('Data BH'!N$4)-COLUMN('Data BH'!$B$4))*7,500,1),0))</f>
        <v>171.25</v>
      </c>
      <c r="O370" s="62">
        <f ca="1">INDEX(OFFSET('Raw data BH'!$G$4,0,(COLUMN('Data BH'!O$4)-COLUMN('Data BH'!$B$4))*7,500,1),MATCH($A370,OFFSET('Raw data BH'!$B$4,0,(COLUMN('Data BH'!O$4)-COLUMN('Data BH'!$B$4))*7,500,1),0))</f>
        <v>61.720001000000003</v>
      </c>
      <c r="P370" s="62">
        <v>182.73928799999999</v>
      </c>
      <c r="R370" s="60">
        <f t="shared" ca="1" si="77"/>
        <v>-3.3205763033267277E-2</v>
      </c>
      <c r="S370" s="60">
        <f t="shared" ca="1" si="78"/>
        <v>3.151524644056769E-2</v>
      </c>
      <c r="T370" s="60">
        <f t="shared" ca="1" si="79"/>
        <v>-2.5088073834801716E-2</v>
      </c>
      <c r="U370" s="60">
        <f t="shared" ca="1" si="80"/>
        <v>-4.2236225895316726E-2</v>
      </c>
      <c r="V370" s="60" t="str">
        <f t="shared" ca="1" si="81"/>
        <v/>
      </c>
      <c r="W370" s="60">
        <f t="shared" ca="1" si="82"/>
        <v>1.8016914778291593E-3</v>
      </c>
      <c r="X370" s="60">
        <f t="shared" ca="1" si="83"/>
        <v>-5.7241017520263338E-2</v>
      </c>
      <c r="Y370" s="60">
        <f t="shared" ca="1" si="84"/>
        <v>6.726758352233686E-3</v>
      </c>
      <c r="Z370" s="60">
        <f t="shared" ca="1" si="85"/>
        <v>-0.12719296181887907</v>
      </c>
      <c r="AA370" s="60">
        <f t="shared" ca="1" si="86"/>
        <v>-5.1444235514970682E-2</v>
      </c>
      <c r="AB370" s="60">
        <f t="shared" ca="1" si="87"/>
        <v>-7.3394435662971214E-2</v>
      </c>
      <c r="AC370" s="60">
        <f t="shared" ca="1" si="88"/>
        <v>-3.2057045298305997E-2</v>
      </c>
      <c r="AD370" s="60">
        <f t="shared" ca="1" si="89"/>
        <v>-4.340299310908291E-2</v>
      </c>
      <c r="AE370" s="60">
        <f t="shared" ca="1" si="90"/>
        <v>-2.3263143270503828E-2</v>
      </c>
      <c r="AF370" s="60">
        <f t="shared" si="91"/>
        <v>-2.5054453567167956E-2</v>
      </c>
      <c r="AG370" s="61">
        <v>6.8999999999999999E-3</v>
      </c>
    </row>
    <row r="371" spans="1:33" ht="16" x14ac:dyDescent="0.2">
      <c r="A371" s="74">
        <v>42186</v>
      </c>
      <c r="B371" s="62">
        <f ca="1">INDEX(OFFSET('Raw data BH'!$G$4,0,(COLUMN('Data BH'!B$4)-COLUMN('Data BH'!$B$4))*7,500,1),MATCH($A371,OFFSET('Raw data BH'!$B$4,0,(COLUMN('Data BH'!B$4)-COLUMN('Data BH'!$B$4))*7,500,1),0))</f>
        <v>27.760731</v>
      </c>
      <c r="C371" s="62">
        <f ca="1">INDEX(OFFSET('Raw data BH'!$G$4,0,(COLUMN('Data BH'!C$4)-COLUMN('Data BH'!$B$4))*7,500,1),MATCH($A371,OFFSET('Raw data BH'!$B$4,0,(COLUMN('Data BH'!C$4)-COLUMN('Data BH'!$B$4))*7,500,1),0))</f>
        <v>15.960469</v>
      </c>
      <c r="D371" s="62">
        <f ca="1">INDEX(OFFSET('Raw data BH'!$G$4,0,(COLUMN('Data BH'!D$4)-COLUMN('Data BH'!$B$4))*7,500,1),MATCH($A371,OFFSET('Raw data BH'!$B$4,0,(COLUMN('Data BH'!D$4)-COLUMN('Data BH'!$B$4))*7,500,1),0))</f>
        <v>69.180428000000006</v>
      </c>
      <c r="E371" s="62">
        <f ca="1">INDEX(OFFSET('Raw data BH'!$G$4,0,(COLUMN('Data BH'!E$4)-COLUMN('Data BH'!$B$4))*7,500,1),MATCH($A371,OFFSET('Raw data BH'!$B$4,0,(COLUMN('Data BH'!E$4)-COLUMN('Data BH'!$B$4))*7,500,1),0))</f>
        <v>33.770161000000002</v>
      </c>
      <c r="F371" s="62" t="e">
        <f ca="1">INDEX(OFFSET('Raw data BH'!$G$4,0,(COLUMN('Data BH'!F$4)-COLUMN('Data BH'!$B$4))*7,500,1),MATCH($A371,OFFSET('Raw data BH'!$B$4,0,(COLUMN('Data BH'!F$4)-COLUMN('Data BH'!$B$4))*7,500,1),0))</f>
        <v>#N/A</v>
      </c>
      <c r="G371" s="62">
        <f ca="1">INDEX(OFFSET('Raw data BH'!$G$4,0,(COLUMN('Data BH'!G$4)-COLUMN('Data BH'!$B$4))*7,500,1),MATCH($A371,OFFSET('Raw data BH'!$B$4,0,(COLUMN('Data BH'!G$4)-COLUMN('Data BH'!$B$4))*7,500,1),0))</f>
        <v>103.192154</v>
      </c>
      <c r="H371" s="62">
        <f ca="1">INDEX(OFFSET('Raw data BH'!$G$4,0,(COLUMN('Data BH'!H$4)-COLUMN('Data BH'!$B$4))*7,500,1),MATCH($A371,OFFSET('Raw data BH'!$B$4,0,(COLUMN('Data BH'!H$4)-COLUMN('Data BH'!$B$4))*7,500,1),0))</f>
        <v>35.386547</v>
      </c>
      <c r="I371" s="62">
        <f ca="1">INDEX(OFFSET('Raw data BH'!$G$4,0,(COLUMN('Data BH'!I$4)-COLUMN('Data BH'!$B$4))*7,500,1),MATCH($A371,OFFSET('Raw data BH'!$B$4,0,(COLUMN('Data BH'!I$4)-COLUMN('Data BH'!$B$4))*7,500,1),0))</f>
        <v>37.962273000000003</v>
      </c>
      <c r="J371" s="62">
        <f ca="1">INDEX(OFFSET('Raw data BH'!$G$4,0,(COLUMN('Data BH'!J$4)-COLUMN('Data BH'!$B$4))*7,500,1),MATCH($A371,OFFSET('Raw data BH'!$B$4,0,(COLUMN('Data BH'!J$4)-COLUMN('Data BH'!$B$4))*7,500,1),0))</f>
        <v>4.3947000000000003</v>
      </c>
      <c r="K371" s="62">
        <f ca="1">INDEX(OFFSET('Raw data BH'!$G$4,0,(COLUMN('Data BH'!K$4)-COLUMN('Data BH'!$B$4))*7,500,1),MATCH($A371,OFFSET('Raw data BH'!$B$4,0,(COLUMN('Data BH'!K$4)-COLUMN('Data BH'!$B$4))*7,500,1),0))</f>
        <v>79.029999000000004</v>
      </c>
      <c r="L371" s="62">
        <f ca="1">INDEX(OFFSET('Raw data BH'!$G$4,0,(COLUMN('Data BH'!L$4)-COLUMN('Data BH'!$B$4))*7,500,1),MATCH($A371,OFFSET('Raw data BH'!$B$4,0,(COLUMN('Data BH'!L$4)-COLUMN('Data BH'!$B$4))*7,500,1),0))</f>
        <v>25.685095</v>
      </c>
      <c r="M371" s="62">
        <f ca="1">INDEX(OFFSET('Raw data BH'!$G$4,0,(COLUMN('Data BH'!M$4)-COLUMN('Data BH'!$B$4))*7,500,1),MATCH($A371,OFFSET('Raw data BH'!$B$4,0,(COLUMN('Data BH'!M$4)-COLUMN('Data BH'!$B$4))*7,500,1),0))</f>
        <v>37.953189999999999</v>
      </c>
      <c r="N371" s="62">
        <f ca="1">INDEX(OFFSET('Raw data BH'!$G$4,0,(COLUMN('Data BH'!N$4)-COLUMN('Data BH'!$B$4))*7,500,1),MATCH($A371,OFFSET('Raw data BH'!$B$4,0,(COLUMN('Data BH'!N$4)-COLUMN('Data BH'!$B$4))*7,500,1),0))</f>
        <v>185.86000100000001</v>
      </c>
      <c r="O371" s="62">
        <f ca="1">INDEX(OFFSET('Raw data BH'!$G$4,0,(COLUMN('Data BH'!O$4)-COLUMN('Data BH'!$B$4))*7,500,1),MATCH($A371,OFFSET('Raw data BH'!$B$4,0,(COLUMN('Data BH'!O$4)-COLUMN('Data BH'!$B$4))*7,500,1),0))</f>
        <v>70.940002000000007</v>
      </c>
      <c r="P371" s="62">
        <v>187.77623</v>
      </c>
      <c r="R371" s="60">
        <f t="shared" ca="1" si="77"/>
        <v>-3.2926723868102026E-2</v>
      </c>
      <c r="S371" s="60">
        <f t="shared" ca="1" si="78"/>
        <v>5.3679706494127011E-2</v>
      </c>
      <c r="T371" s="60">
        <f t="shared" ca="1" si="79"/>
        <v>-1.7696922469745635E-2</v>
      </c>
      <c r="U371" s="60">
        <f t="shared" ca="1" si="80"/>
        <v>5.5796631965399079E-2</v>
      </c>
      <c r="V371" s="60" t="str">
        <f t="shared" ca="1" si="81"/>
        <v/>
      </c>
      <c r="W371" s="60">
        <f t="shared" ca="1" si="82"/>
        <v>2.2879023483856509E-2</v>
      </c>
      <c r="X371" s="60">
        <f t="shared" ca="1" si="83"/>
        <v>3.8616274193363775E-3</v>
      </c>
      <c r="Y371" s="60">
        <f t="shared" ca="1" si="84"/>
        <v>4.7700816641615074E-2</v>
      </c>
      <c r="Z371" s="60">
        <f t="shared" ca="1" si="85"/>
        <v>-0.25963151223384495</v>
      </c>
      <c r="AA371" s="60">
        <f t="shared" ca="1" si="86"/>
        <v>-5.5367056054270725E-3</v>
      </c>
      <c r="AB371" s="60">
        <f t="shared" ca="1" si="87"/>
        <v>-4.4813993228003501E-2</v>
      </c>
      <c r="AC371" s="60">
        <f t="shared" ca="1" si="88"/>
        <v>3.4071607486005462E-2</v>
      </c>
      <c r="AD371" s="60">
        <f t="shared" ca="1" si="89"/>
        <v>8.5313874452554783E-2</v>
      </c>
      <c r="AE371" s="60">
        <f t="shared" ca="1" si="90"/>
        <v>0.14938433004886065</v>
      </c>
      <c r="AF371" s="60">
        <f t="shared" si="91"/>
        <v>2.7563541781995049E-2</v>
      </c>
      <c r="AG371" s="61">
        <v>6.7000000000000002E-3</v>
      </c>
    </row>
    <row r="372" spans="1:33" ht="16" x14ac:dyDescent="0.2">
      <c r="A372" s="74">
        <v>42217</v>
      </c>
      <c r="B372" s="62">
        <f ca="1">INDEX(OFFSET('Raw data BH'!$G$4,0,(COLUMN('Data BH'!B$4)-COLUMN('Data BH'!$B$4))*7,500,1),MATCH($A372,OFFSET('Raw data BH'!$B$4,0,(COLUMN('Data BH'!B$4)-COLUMN('Data BH'!$B$4))*7,500,1),0))</f>
        <v>25.806266999999998</v>
      </c>
      <c r="C372" s="62">
        <f ca="1">INDEX(OFFSET('Raw data BH'!$G$4,0,(COLUMN('Data BH'!C$4)-COLUMN('Data BH'!$B$4))*7,500,1),MATCH($A372,OFFSET('Raw data BH'!$B$4,0,(COLUMN('Data BH'!C$4)-COLUMN('Data BH'!$B$4))*7,500,1),0))</f>
        <v>14.585794999999999</v>
      </c>
      <c r="D372" s="62">
        <f ca="1">INDEX(OFFSET('Raw data BH'!$G$4,0,(COLUMN('Data BH'!D$4)-COLUMN('Data BH'!$B$4))*7,500,1),MATCH($A372,OFFSET('Raw data BH'!$B$4,0,(COLUMN('Data BH'!D$4)-COLUMN('Data BH'!$B$4))*7,500,1),0))</f>
        <v>69.780715999999998</v>
      </c>
      <c r="E372" s="62">
        <f ca="1">INDEX(OFFSET('Raw data BH'!$G$4,0,(COLUMN('Data BH'!E$4)-COLUMN('Data BH'!$B$4))*7,500,1),MATCH($A372,OFFSET('Raw data BH'!$B$4,0,(COLUMN('Data BH'!E$4)-COLUMN('Data BH'!$B$4))*7,500,1),0))</f>
        <v>32.323338</v>
      </c>
      <c r="F372" s="62">
        <f ca="1">INDEX(OFFSET('Raw data BH'!$G$4,0,(COLUMN('Data BH'!F$4)-COLUMN('Data BH'!$B$4))*7,500,1),MATCH($A372,OFFSET('Raw data BH'!$B$4,0,(COLUMN('Data BH'!F$4)-COLUMN('Data BH'!$B$4))*7,500,1),0))</f>
        <v>57.042271</v>
      </c>
      <c r="G372" s="62">
        <f ca="1">INDEX(OFFSET('Raw data BH'!$G$4,0,(COLUMN('Data BH'!G$4)-COLUMN('Data BH'!$B$4))*7,500,1),MATCH($A372,OFFSET('Raw data BH'!$B$4,0,(COLUMN('Data BH'!G$4)-COLUMN('Data BH'!$B$4))*7,500,1),0))</f>
        <v>95.604361999999995</v>
      </c>
      <c r="H372" s="62">
        <f ca="1">INDEX(OFFSET('Raw data BH'!$G$4,0,(COLUMN('Data BH'!H$4)-COLUMN('Data BH'!$B$4))*7,500,1),MATCH($A372,OFFSET('Raw data BH'!$B$4,0,(COLUMN('Data BH'!H$4)-COLUMN('Data BH'!$B$4))*7,500,1),0))</f>
        <v>35.206462999999999</v>
      </c>
      <c r="I372" s="62">
        <f ca="1">INDEX(OFFSET('Raw data BH'!$G$4,0,(COLUMN('Data BH'!I$4)-COLUMN('Data BH'!$B$4))*7,500,1),MATCH($A372,OFFSET('Raw data BH'!$B$4,0,(COLUMN('Data BH'!I$4)-COLUMN('Data BH'!$B$4))*7,500,1),0))</f>
        <v>35.560775999999997</v>
      </c>
      <c r="J372" s="62">
        <f ca="1">INDEX(OFFSET('Raw data BH'!$G$4,0,(COLUMN('Data BH'!J$4)-COLUMN('Data BH'!$B$4))*7,500,1),MATCH($A372,OFFSET('Raw data BH'!$B$4,0,(COLUMN('Data BH'!J$4)-COLUMN('Data BH'!$B$4))*7,500,1),0))</f>
        <v>4.0168749999999998</v>
      </c>
      <c r="K372" s="62">
        <f ca="1">INDEX(OFFSET('Raw data BH'!$G$4,0,(COLUMN('Data BH'!K$4)-COLUMN('Data BH'!$B$4))*7,500,1),MATCH($A372,OFFSET('Raw data BH'!$B$4,0,(COLUMN('Data BH'!K$4)-COLUMN('Data BH'!$B$4))*7,500,1),0))</f>
        <v>75.639999000000003</v>
      </c>
      <c r="L372" s="62">
        <f ca="1">INDEX(OFFSET('Raw data BH'!$G$4,0,(COLUMN('Data BH'!L$4)-COLUMN('Data BH'!$B$4))*7,500,1),MATCH($A372,OFFSET('Raw data BH'!$B$4,0,(COLUMN('Data BH'!L$4)-COLUMN('Data BH'!$B$4))*7,500,1),0))</f>
        <v>23.997747</v>
      </c>
      <c r="M372" s="62">
        <f ca="1">INDEX(OFFSET('Raw data BH'!$G$4,0,(COLUMN('Data BH'!M$4)-COLUMN('Data BH'!$B$4))*7,500,1),MATCH($A372,OFFSET('Raw data BH'!$B$4,0,(COLUMN('Data BH'!M$4)-COLUMN('Data BH'!$B$4))*7,500,1),0))</f>
        <v>34.940674000000001</v>
      </c>
      <c r="N372" s="62">
        <f ca="1">INDEX(OFFSET('Raw data BH'!$G$4,0,(COLUMN('Data BH'!N$4)-COLUMN('Data BH'!$B$4))*7,500,1),MATCH($A372,OFFSET('Raw data BH'!$B$4,0,(COLUMN('Data BH'!N$4)-COLUMN('Data BH'!$B$4))*7,500,1),0))</f>
        <v>181.61000100000001</v>
      </c>
      <c r="O372" s="62">
        <f ca="1">INDEX(OFFSET('Raw data BH'!$G$4,0,(COLUMN('Data BH'!O$4)-COLUMN('Data BH'!$B$4))*7,500,1),MATCH($A372,OFFSET('Raw data BH'!$B$4,0,(COLUMN('Data BH'!O$4)-COLUMN('Data BH'!$B$4))*7,500,1),0))</f>
        <v>68.940002000000007</v>
      </c>
      <c r="P372" s="62">
        <v>176.33123800000001</v>
      </c>
      <c r="R372" s="60">
        <f t="shared" ca="1" si="77"/>
        <v>-7.0403909752952853E-2</v>
      </c>
      <c r="S372" s="60">
        <f t="shared" ca="1" si="78"/>
        <v>-8.6129925129393214E-2</v>
      </c>
      <c r="T372" s="60">
        <f t="shared" ca="1" si="79"/>
        <v>8.6771362559363574E-3</v>
      </c>
      <c r="U372" s="60">
        <f t="shared" ca="1" si="80"/>
        <v>-4.284323666683143E-2</v>
      </c>
      <c r="V372" s="60" t="str">
        <f t="shared" ca="1" si="81"/>
        <v/>
      </c>
      <c r="W372" s="60">
        <f t="shared" ca="1" si="82"/>
        <v>-7.3530706607791152E-2</v>
      </c>
      <c r="X372" s="60">
        <f t="shared" ca="1" si="83"/>
        <v>-5.089052627824886E-3</v>
      </c>
      <c r="Y372" s="60">
        <f t="shared" ca="1" si="84"/>
        <v>-6.326009509493824E-2</v>
      </c>
      <c r="Z372" s="60">
        <f t="shared" ca="1" si="85"/>
        <v>-8.5972876419323385E-2</v>
      </c>
      <c r="AA372" s="60">
        <f t="shared" ca="1" si="86"/>
        <v>-4.2895103668165291E-2</v>
      </c>
      <c r="AB372" s="60">
        <f t="shared" ca="1" si="87"/>
        <v>-6.5693663971264304E-2</v>
      </c>
      <c r="AC372" s="60">
        <f t="shared" ca="1" si="88"/>
        <v>-7.9374513710178229E-2</v>
      </c>
      <c r="AD372" s="60">
        <f t="shared" ca="1" si="89"/>
        <v>-2.2866673717493402E-2</v>
      </c>
      <c r="AE372" s="60">
        <f t="shared" ca="1" si="90"/>
        <v>-2.8192838224053052E-2</v>
      </c>
      <c r="AF372" s="60">
        <f t="shared" si="91"/>
        <v>-6.095016392649899E-2</v>
      </c>
      <c r="AG372" s="61">
        <v>6.9999999999999993E-3</v>
      </c>
    </row>
    <row r="373" spans="1:33" ht="16" x14ac:dyDescent="0.2">
      <c r="A373" s="74">
        <v>42248</v>
      </c>
      <c r="B373" s="62">
        <f ca="1">INDEX(OFFSET('Raw data BH'!$G$4,0,(COLUMN('Data BH'!B$4)-COLUMN('Data BH'!$B$4))*7,500,1),MATCH($A373,OFFSET('Raw data BH'!$B$4,0,(COLUMN('Data BH'!B$4)-COLUMN('Data BH'!$B$4))*7,500,1),0))</f>
        <v>25.357531000000002</v>
      </c>
      <c r="C373" s="62">
        <f ca="1">INDEX(OFFSET('Raw data BH'!$G$4,0,(COLUMN('Data BH'!C$4)-COLUMN('Data BH'!$B$4))*7,500,1),MATCH($A373,OFFSET('Raw data BH'!$B$4,0,(COLUMN('Data BH'!C$4)-COLUMN('Data BH'!$B$4))*7,500,1),0))</f>
        <v>13.907387</v>
      </c>
      <c r="D373" s="62">
        <f ca="1">INDEX(OFFSET('Raw data BH'!$G$4,0,(COLUMN('Data BH'!D$4)-COLUMN('Data BH'!$B$4))*7,500,1),MATCH($A373,OFFSET('Raw data BH'!$B$4,0,(COLUMN('Data BH'!D$4)-COLUMN('Data BH'!$B$4))*7,500,1),0))</f>
        <v>67.424987999999999</v>
      </c>
      <c r="E373" s="62">
        <f ca="1">INDEX(OFFSET('Raw data BH'!$G$4,0,(COLUMN('Data BH'!E$4)-COLUMN('Data BH'!$B$4))*7,500,1),MATCH($A373,OFFSET('Raw data BH'!$B$4,0,(COLUMN('Data BH'!E$4)-COLUMN('Data BH'!$B$4))*7,500,1),0))</f>
        <v>32.980983999999999</v>
      </c>
      <c r="F373" s="62">
        <f ca="1">INDEX(OFFSET('Raw data BH'!$G$4,0,(COLUMN('Data BH'!F$4)-COLUMN('Data BH'!$B$4))*7,500,1),MATCH($A373,OFFSET('Raw data BH'!$B$4,0,(COLUMN('Data BH'!F$4)-COLUMN('Data BH'!$B$4))*7,500,1),0))</f>
        <v>55.409348000000001</v>
      </c>
      <c r="G373" s="62">
        <f ca="1">INDEX(OFFSET('Raw data BH'!$G$4,0,(COLUMN('Data BH'!G$4)-COLUMN('Data BH'!$B$4))*7,500,1),MATCH($A373,OFFSET('Raw data BH'!$B$4,0,(COLUMN('Data BH'!G$4)-COLUMN('Data BH'!$B$4))*7,500,1),0))</f>
        <v>92.044944999999998</v>
      </c>
      <c r="H373" s="62">
        <f ca="1">INDEX(OFFSET('Raw data BH'!$G$4,0,(COLUMN('Data BH'!H$4)-COLUMN('Data BH'!$B$4))*7,500,1),MATCH($A373,OFFSET('Raw data BH'!$B$4,0,(COLUMN('Data BH'!H$4)-COLUMN('Data BH'!$B$4))*7,500,1),0))</f>
        <v>33.293483999999999</v>
      </c>
      <c r="I373" s="62">
        <f ca="1">INDEX(OFFSET('Raw data BH'!$G$4,0,(COLUMN('Data BH'!I$4)-COLUMN('Data BH'!$B$4))*7,500,1),MATCH($A373,OFFSET('Raw data BH'!$B$4,0,(COLUMN('Data BH'!I$4)-COLUMN('Data BH'!$B$4))*7,500,1),0))</f>
        <v>34.435585000000003</v>
      </c>
      <c r="J373" s="62">
        <f ca="1">INDEX(OFFSET('Raw data BH'!$G$4,0,(COLUMN('Data BH'!J$4)-COLUMN('Data BH'!$B$4))*7,500,1),MATCH($A373,OFFSET('Raw data BH'!$B$4,0,(COLUMN('Data BH'!J$4)-COLUMN('Data BH'!$B$4))*7,500,1),0))</f>
        <v>5.2497780000000001</v>
      </c>
      <c r="K373" s="62">
        <f ca="1">INDEX(OFFSET('Raw data BH'!$G$4,0,(COLUMN('Data BH'!K$4)-COLUMN('Data BH'!$B$4))*7,500,1),MATCH($A373,OFFSET('Raw data BH'!$B$4,0,(COLUMN('Data BH'!K$4)-COLUMN('Data BH'!$B$4))*7,500,1),0))</f>
        <v>72.330001999999993</v>
      </c>
      <c r="L373" s="62">
        <f ca="1">INDEX(OFFSET('Raw data BH'!$G$4,0,(COLUMN('Data BH'!L$4)-COLUMN('Data BH'!$B$4))*7,500,1),MATCH($A373,OFFSET('Raw data BH'!$B$4,0,(COLUMN('Data BH'!L$4)-COLUMN('Data BH'!$B$4))*7,500,1),0))</f>
        <v>24.470526</v>
      </c>
      <c r="M373" s="62">
        <f ca="1">INDEX(OFFSET('Raw data BH'!$G$4,0,(COLUMN('Data BH'!M$4)-COLUMN('Data BH'!$B$4))*7,500,1),MATCH($A373,OFFSET('Raw data BH'!$B$4,0,(COLUMN('Data BH'!M$4)-COLUMN('Data BH'!$B$4))*7,500,1),0))</f>
        <v>34.370041000000001</v>
      </c>
      <c r="N373" s="62">
        <f ca="1">INDEX(OFFSET('Raw data BH'!$G$4,0,(COLUMN('Data BH'!N$4)-COLUMN('Data BH'!$B$4))*7,500,1),MATCH($A373,OFFSET('Raw data BH'!$B$4,0,(COLUMN('Data BH'!N$4)-COLUMN('Data BH'!$B$4))*7,500,1),0))</f>
        <v>175.85000600000001</v>
      </c>
      <c r="O373" s="62">
        <f ca="1">INDEX(OFFSET('Raw data BH'!$G$4,0,(COLUMN('Data BH'!O$4)-COLUMN('Data BH'!$B$4))*7,500,1),MATCH($A373,OFFSET('Raw data BH'!$B$4,0,(COLUMN('Data BH'!O$4)-COLUMN('Data BH'!$B$4))*7,500,1),0))</f>
        <v>70.559997999999993</v>
      </c>
      <c r="P373" s="62">
        <v>170.94326799999999</v>
      </c>
      <c r="R373" s="60">
        <f t="shared" ca="1" si="77"/>
        <v>-1.7388644394014663E-2</v>
      </c>
      <c r="S373" s="60">
        <f t="shared" ca="1" si="78"/>
        <v>-4.6511554563875235E-2</v>
      </c>
      <c r="T373" s="60">
        <f t="shared" ca="1" si="79"/>
        <v>-3.3759011587098042E-2</v>
      </c>
      <c r="U373" s="60">
        <f t="shared" ca="1" si="80"/>
        <v>2.0345856606765134E-2</v>
      </c>
      <c r="V373" s="60">
        <f t="shared" ca="1" si="81"/>
        <v>-2.8626542586286496E-2</v>
      </c>
      <c r="W373" s="60">
        <f t="shared" ca="1" si="82"/>
        <v>-3.7230696649594219E-2</v>
      </c>
      <c r="X373" s="60">
        <f t="shared" ca="1" si="83"/>
        <v>-5.4336017793096714E-2</v>
      </c>
      <c r="Y373" s="60">
        <f t="shared" ca="1" si="84"/>
        <v>-3.1641351133619655E-2</v>
      </c>
      <c r="Z373" s="60">
        <f t="shared" ca="1" si="85"/>
        <v>0.30693088532752455</v>
      </c>
      <c r="AA373" s="60">
        <f t="shared" ca="1" si="86"/>
        <v>-4.375987630565692E-2</v>
      </c>
      <c r="AB373" s="60">
        <f t="shared" ca="1" si="87"/>
        <v>1.9700974428974449E-2</v>
      </c>
      <c r="AC373" s="60">
        <f t="shared" ca="1" si="88"/>
        <v>-1.6331482329161706E-2</v>
      </c>
      <c r="AD373" s="60">
        <f t="shared" ca="1" si="89"/>
        <v>-3.1716287474718996E-2</v>
      </c>
      <c r="AE373" s="60">
        <f t="shared" ca="1" si="90"/>
        <v>2.3498635813790525E-2</v>
      </c>
      <c r="AF373" s="60">
        <f t="shared" si="91"/>
        <v>-3.0555958553413087E-2</v>
      </c>
      <c r="AG373" s="61">
        <v>7.0999999999999995E-3</v>
      </c>
    </row>
    <row r="374" spans="1:33" ht="16" x14ac:dyDescent="0.2">
      <c r="A374" s="74">
        <v>42278</v>
      </c>
      <c r="B374" s="62">
        <f ca="1">INDEX(OFFSET('Raw data BH'!$G$4,0,(COLUMN('Data BH'!B$4)-COLUMN('Data BH'!$B$4))*7,500,1),MATCH($A374,OFFSET('Raw data BH'!$B$4,0,(COLUMN('Data BH'!B$4)-COLUMN('Data BH'!$B$4))*7,500,1),0))</f>
        <v>27.472577999999999</v>
      </c>
      <c r="C374" s="62">
        <f ca="1">INDEX(OFFSET('Raw data BH'!$G$4,0,(COLUMN('Data BH'!C$4)-COLUMN('Data BH'!$B$4))*7,500,1),MATCH($A374,OFFSET('Raw data BH'!$B$4,0,(COLUMN('Data BH'!C$4)-COLUMN('Data BH'!$B$4))*7,500,1),0))</f>
        <v>15.026783999999999</v>
      </c>
      <c r="D374" s="62">
        <f ca="1">INDEX(OFFSET('Raw data BH'!$G$4,0,(COLUMN('Data BH'!D$4)-COLUMN('Data BH'!$B$4))*7,500,1),MATCH($A374,OFFSET('Raw data BH'!$B$4,0,(COLUMN('Data BH'!D$4)-COLUMN('Data BH'!$B$4))*7,500,1),0))</f>
        <v>66.633667000000003</v>
      </c>
      <c r="E374" s="62">
        <f ca="1">INDEX(OFFSET('Raw data BH'!$G$4,0,(COLUMN('Data BH'!E$4)-COLUMN('Data BH'!$B$4))*7,500,1),MATCH($A374,OFFSET('Raw data BH'!$B$4,0,(COLUMN('Data BH'!E$4)-COLUMN('Data BH'!$B$4))*7,500,1),0))</f>
        <v>35.115794999999999</v>
      </c>
      <c r="F374" s="62">
        <f ca="1">INDEX(OFFSET('Raw data BH'!$G$4,0,(COLUMN('Data BH'!F$4)-COLUMN('Data BH'!$B$4))*7,500,1),MATCH($A374,OFFSET('Raw data BH'!$B$4,0,(COLUMN('Data BH'!F$4)-COLUMN('Data BH'!$B$4))*7,500,1),0))</f>
        <v>61.210934000000002</v>
      </c>
      <c r="G374" s="62">
        <f ca="1">INDEX(OFFSET('Raw data BH'!$G$4,0,(COLUMN('Data BH'!G$4)-COLUMN('Data BH'!$B$4))*7,500,1),MATCH($A374,OFFSET('Raw data BH'!$B$4,0,(COLUMN('Data BH'!G$4)-COLUMN('Data BH'!$B$4))*7,500,1),0))</f>
        <v>90.132835</v>
      </c>
      <c r="H374" s="62">
        <f ca="1">INDEX(OFFSET('Raw data BH'!$G$4,0,(COLUMN('Data BH'!H$4)-COLUMN('Data BH'!$B$4))*7,500,1),MATCH($A374,OFFSET('Raw data BH'!$B$4,0,(COLUMN('Data BH'!H$4)-COLUMN('Data BH'!$B$4))*7,500,1),0))</f>
        <v>35.872180999999998</v>
      </c>
      <c r="I374" s="62">
        <f ca="1">INDEX(OFFSET('Raw data BH'!$G$4,0,(COLUMN('Data BH'!I$4)-COLUMN('Data BH'!$B$4))*7,500,1),MATCH($A374,OFFSET('Raw data BH'!$B$4,0,(COLUMN('Data BH'!I$4)-COLUMN('Data BH'!$B$4))*7,500,1),0))</f>
        <v>35.636096999999999</v>
      </c>
      <c r="J374" s="62">
        <f ca="1">INDEX(OFFSET('Raw data BH'!$G$4,0,(COLUMN('Data BH'!J$4)-COLUMN('Data BH'!$B$4))*7,500,1),MATCH($A374,OFFSET('Raw data BH'!$B$4,0,(COLUMN('Data BH'!J$4)-COLUMN('Data BH'!$B$4))*7,500,1),0))</f>
        <v>6.1843969999999997</v>
      </c>
      <c r="K374" s="62">
        <f ca="1">INDEX(OFFSET('Raw data BH'!$G$4,0,(COLUMN('Data BH'!K$4)-COLUMN('Data BH'!$B$4))*7,500,1),MATCH($A374,OFFSET('Raw data BH'!$B$4,0,(COLUMN('Data BH'!K$4)-COLUMN('Data BH'!$B$4))*7,500,1),0))</f>
        <v>77.510002</v>
      </c>
      <c r="L374" s="62">
        <f ca="1">INDEX(OFFSET('Raw data BH'!$G$4,0,(COLUMN('Data BH'!L$4)-COLUMN('Data BH'!$B$4))*7,500,1),MATCH($A374,OFFSET('Raw data BH'!$B$4,0,(COLUMN('Data BH'!L$4)-COLUMN('Data BH'!$B$4))*7,500,1),0))</f>
        <v>28.806684000000001</v>
      </c>
      <c r="M374" s="62">
        <f ca="1">INDEX(OFFSET('Raw data BH'!$G$4,0,(COLUMN('Data BH'!M$4)-COLUMN('Data BH'!$B$4))*7,500,1),MATCH($A374,OFFSET('Raw data BH'!$B$4,0,(COLUMN('Data BH'!M$4)-COLUMN('Data BH'!$B$4))*7,500,1),0))</f>
        <v>36.564807999999999</v>
      </c>
      <c r="N374" s="62">
        <f ca="1">INDEX(OFFSET('Raw data BH'!$G$4,0,(COLUMN('Data BH'!N$4)-COLUMN('Data BH'!$B$4))*7,500,1),MATCH($A374,OFFSET('Raw data BH'!$B$4,0,(COLUMN('Data BH'!N$4)-COLUMN('Data BH'!$B$4))*7,500,1),0))</f>
        <v>190.94000199999999</v>
      </c>
      <c r="O374" s="62">
        <f ca="1">INDEX(OFFSET('Raw data BH'!$G$4,0,(COLUMN('Data BH'!O$4)-COLUMN('Data BH'!$B$4))*7,500,1),MATCH($A374,OFFSET('Raw data BH'!$B$4,0,(COLUMN('Data BH'!O$4)-COLUMN('Data BH'!$B$4))*7,500,1),0))</f>
        <v>80.599997999999999</v>
      </c>
      <c r="P374" s="62">
        <v>186.447968</v>
      </c>
      <c r="R374" s="60">
        <f t="shared" ca="1" si="77"/>
        <v>8.3409027479844022E-2</v>
      </c>
      <c r="S374" s="60">
        <f t="shared" ca="1" si="78"/>
        <v>8.0489383088282462E-2</v>
      </c>
      <c r="T374" s="60">
        <f t="shared" ca="1" si="79"/>
        <v>-1.1736316512210521E-2</v>
      </c>
      <c r="U374" s="60">
        <f t="shared" ca="1" si="80"/>
        <v>6.4728541756061686E-2</v>
      </c>
      <c r="V374" s="60">
        <f t="shared" ca="1" si="81"/>
        <v>0.10470410155340582</v>
      </c>
      <c r="W374" s="60">
        <f t="shared" ca="1" si="82"/>
        <v>-2.0773655739595442E-2</v>
      </c>
      <c r="X374" s="60">
        <f t="shared" ca="1" si="83"/>
        <v>7.7453504115099436E-2</v>
      </c>
      <c r="Y374" s="60">
        <f t="shared" ca="1" si="84"/>
        <v>3.4862541176518214E-2</v>
      </c>
      <c r="Z374" s="60">
        <f t="shared" ca="1" si="85"/>
        <v>0.17803019480061821</v>
      </c>
      <c r="AA374" s="60">
        <f t="shared" ca="1" si="86"/>
        <v>7.1616201531419899E-2</v>
      </c>
      <c r="AB374" s="60">
        <f t="shared" ca="1" si="87"/>
        <v>0.17719921508838832</v>
      </c>
      <c r="AC374" s="60">
        <f t="shared" ca="1" si="88"/>
        <v>6.3856979396678559E-2</v>
      </c>
      <c r="AD374" s="60">
        <f t="shared" ca="1" si="89"/>
        <v>8.5811745721521282E-2</v>
      </c>
      <c r="AE374" s="60">
        <f t="shared" ca="1" si="90"/>
        <v>0.14229025346627711</v>
      </c>
      <c r="AF374" s="60">
        <f t="shared" si="91"/>
        <v>9.0700851700109109E-2</v>
      </c>
      <c r="AG374" s="61">
        <v>6.4000000000000003E-3</v>
      </c>
    </row>
    <row r="375" spans="1:33" ht="16" x14ac:dyDescent="0.2">
      <c r="A375" s="74">
        <v>42309</v>
      </c>
      <c r="B375" s="62">
        <f ca="1">INDEX(OFFSET('Raw data BH'!$G$4,0,(COLUMN('Data BH'!B$4)-COLUMN('Data BH'!$B$4))*7,500,1),MATCH($A375,OFFSET('Raw data BH'!$B$4,0,(COLUMN('Data BH'!B$4)-COLUMN('Data BH'!$B$4))*7,500,1),0))</f>
        <v>27.196701000000001</v>
      </c>
      <c r="C375" s="62">
        <f ca="1">INDEX(OFFSET('Raw data BH'!$G$4,0,(COLUMN('Data BH'!C$4)-COLUMN('Data BH'!$B$4))*7,500,1),MATCH($A375,OFFSET('Raw data BH'!$B$4,0,(COLUMN('Data BH'!C$4)-COLUMN('Data BH'!$B$4))*7,500,1),0))</f>
        <v>15.608871000000001</v>
      </c>
      <c r="D375" s="62">
        <f ca="1">INDEX(OFFSET('Raw data BH'!$G$4,0,(COLUMN('Data BH'!D$4)-COLUMN('Data BH'!$B$4))*7,500,1),MATCH($A375,OFFSET('Raw data BH'!$B$4,0,(COLUMN('Data BH'!D$4)-COLUMN('Data BH'!$B$4))*7,500,1),0))</f>
        <v>65.406836999999996</v>
      </c>
      <c r="E375" s="62">
        <f ca="1">INDEX(OFFSET('Raw data BH'!$G$4,0,(COLUMN('Data BH'!E$4)-COLUMN('Data BH'!$B$4))*7,500,1),MATCH($A375,OFFSET('Raw data BH'!$B$4,0,(COLUMN('Data BH'!E$4)-COLUMN('Data BH'!$B$4))*7,500,1),0))</f>
        <v>35.339675999999997</v>
      </c>
      <c r="F375" s="62">
        <f ca="1">INDEX(OFFSET('Raw data BH'!$G$4,0,(COLUMN('Data BH'!F$4)-COLUMN('Data BH'!$B$4))*7,500,1),MATCH($A375,OFFSET('Raw data BH'!$B$4,0,(COLUMN('Data BH'!F$4)-COLUMN('Data BH'!$B$4))*7,500,1),0))</f>
        <v>57.850867999999998</v>
      </c>
      <c r="G375" s="62">
        <f ca="1">INDEX(OFFSET('Raw data BH'!$G$4,0,(COLUMN('Data BH'!G$4)-COLUMN('Data BH'!$B$4))*7,500,1),MATCH($A375,OFFSET('Raw data BH'!$B$4,0,(COLUMN('Data BH'!G$4)-COLUMN('Data BH'!$B$4))*7,500,1),0))</f>
        <v>96.656586000000004</v>
      </c>
      <c r="H375" s="62">
        <f ca="1">INDEX(OFFSET('Raw data BH'!$G$4,0,(COLUMN('Data BH'!H$4)-COLUMN('Data BH'!$B$4))*7,500,1),MATCH($A375,OFFSET('Raw data BH'!$B$4,0,(COLUMN('Data BH'!H$4)-COLUMN('Data BH'!$B$4))*7,500,1),0))</f>
        <v>35.229733000000003</v>
      </c>
      <c r="I375" s="62">
        <f ca="1">INDEX(OFFSET('Raw data BH'!$G$4,0,(COLUMN('Data BH'!I$4)-COLUMN('Data BH'!$B$4))*7,500,1),MATCH($A375,OFFSET('Raw data BH'!$B$4,0,(COLUMN('Data BH'!I$4)-COLUMN('Data BH'!$B$4))*7,500,1),0))</f>
        <v>37.080798999999999</v>
      </c>
      <c r="J375" s="62">
        <f ca="1">INDEX(OFFSET('Raw data BH'!$G$4,0,(COLUMN('Data BH'!J$4)-COLUMN('Data BH'!$B$4))*7,500,1),MATCH($A375,OFFSET('Raw data BH'!$B$4,0,(COLUMN('Data BH'!J$4)-COLUMN('Data BH'!$B$4))*7,500,1),0))</f>
        <v>5.4287470000000004</v>
      </c>
      <c r="K375" s="62">
        <f ca="1">INDEX(OFFSET('Raw data BH'!$G$4,0,(COLUMN('Data BH'!K$4)-COLUMN('Data BH'!$B$4))*7,500,1),MATCH($A375,OFFSET('Raw data BH'!$B$4,0,(COLUMN('Data BH'!K$4)-COLUMN('Data BH'!$B$4))*7,500,1),0))</f>
        <v>73.040001000000004</v>
      </c>
      <c r="L375" s="62">
        <f ca="1">INDEX(OFFSET('Raw data BH'!$G$4,0,(COLUMN('Data BH'!L$4)-COLUMN('Data BH'!$B$4))*7,500,1),MATCH($A375,OFFSET('Raw data BH'!$B$4,0,(COLUMN('Data BH'!L$4)-COLUMN('Data BH'!$B$4))*7,500,1),0))</f>
        <v>29.871151000000001</v>
      </c>
      <c r="M375" s="62">
        <f ca="1">INDEX(OFFSET('Raw data BH'!$G$4,0,(COLUMN('Data BH'!M$4)-COLUMN('Data BH'!$B$4))*7,500,1),MATCH($A375,OFFSET('Raw data BH'!$B$4,0,(COLUMN('Data BH'!M$4)-COLUMN('Data BH'!$B$4))*7,500,1),0))</f>
        <v>38.639946000000002</v>
      </c>
      <c r="N375" s="62">
        <f ca="1">INDEX(OFFSET('Raw data BH'!$G$4,0,(COLUMN('Data BH'!N$4)-COLUMN('Data BH'!$B$4))*7,500,1),MATCH($A375,OFFSET('Raw data BH'!$B$4,0,(COLUMN('Data BH'!N$4)-COLUMN('Data BH'!$B$4))*7,500,1),0))</f>
        <v>187.36000100000001</v>
      </c>
      <c r="O375" s="62">
        <f ca="1">INDEX(OFFSET('Raw data BH'!$G$4,0,(COLUMN('Data BH'!O$4)-COLUMN('Data BH'!$B$4))*7,500,1),MATCH($A375,OFFSET('Raw data BH'!$B$4,0,(COLUMN('Data BH'!O$4)-COLUMN('Data BH'!$B$4))*7,500,1),0))</f>
        <v>89.440002000000007</v>
      </c>
      <c r="P375" s="62">
        <v>187.129456</v>
      </c>
      <c r="R375" s="60">
        <f t="shared" ca="1" si="77"/>
        <v>-1.0041904330929441E-2</v>
      </c>
      <c r="S375" s="60">
        <f t="shared" ca="1" si="78"/>
        <v>3.8736631870132765E-2</v>
      </c>
      <c r="T375" s="60">
        <f t="shared" ca="1" si="79"/>
        <v>-1.8411563631940076E-2</v>
      </c>
      <c r="U375" s="60">
        <f t="shared" ca="1" si="80"/>
        <v>6.3755070901854172E-3</v>
      </c>
      <c r="V375" s="60">
        <f t="shared" ca="1" si="81"/>
        <v>-5.4893231983684565E-2</v>
      </c>
      <c r="W375" s="60">
        <f t="shared" ca="1" si="82"/>
        <v>7.237929440475277E-2</v>
      </c>
      <c r="X375" s="60">
        <f t="shared" ca="1" si="83"/>
        <v>-1.7909365477387418E-2</v>
      </c>
      <c r="Y375" s="60">
        <f t="shared" ca="1" si="84"/>
        <v>4.0540410471999744E-2</v>
      </c>
      <c r="Z375" s="60">
        <f t="shared" ca="1" si="85"/>
        <v>-0.12218652845216749</v>
      </c>
      <c r="AA375" s="60">
        <f t="shared" ca="1" si="86"/>
        <v>-5.7669989480841455E-2</v>
      </c>
      <c r="AB375" s="60">
        <f t="shared" ca="1" si="87"/>
        <v>3.6952083759449694E-2</v>
      </c>
      <c r="AC375" s="60">
        <f t="shared" ca="1" si="88"/>
        <v>5.675232863249291E-2</v>
      </c>
      <c r="AD375" s="60">
        <f t="shared" ca="1" si="89"/>
        <v>-1.8749350384944408E-2</v>
      </c>
      <c r="AE375" s="60">
        <f t="shared" ca="1" si="90"/>
        <v>0.10967747170415576</v>
      </c>
      <c r="AF375" s="60">
        <f t="shared" si="91"/>
        <v>3.655110899358327E-3</v>
      </c>
      <c r="AG375" s="61">
        <v>8.8000000000000005E-3</v>
      </c>
    </row>
    <row r="376" spans="1:33" ht="16" x14ac:dyDescent="0.2">
      <c r="A376" s="74">
        <v>42339</v>
      </c>
      <c r="B376" s="62">
        <f ca="1">INDEX(OFFSET('Raw data BH'!$G$4,0,(COLUMN('Data BH'!B$4)-COLUMN('Data BH'!$B$4))*7,500,1),MATCH($A376,OFFSET('Raw data BH'!$B$4,0,(COLUMN('Data BH'!B$4)-COLUMN('Data BH'!$B$4))*7,500,1),0))</f>
        <v>24.302439</v>
      </c>
      <c r="C376" s="62">
        <f ca="1">INDEX(OFFSET('Raw data BH'!$G$4,0,(COLUMN('Data BH'!C$4)-COLUMN('Data BH'!$B$4))*7,500,1),MATCH($A376,OFFSET('Raw data BH'!$B$4,0,(COLUMN('Data BH'!C$4)-COLUMN('Data BH'!$B$4))*7,500,1),0))</f>
        <v>15.07156</v>
      </c>
      <c r="D376" s="62">
        <f ca="1">INDEX(OFFSET('Raw data BH'!$G$4,0,(COLUMN('Data BH'!D$4)-COLUMN('Data BH'!$B$4))*7,500,1),MATCH($A376,OFFSET('Raw data BH'!$B$4,0,(COLUMN('Data BH'!D$4)-COLUMN('Data BH'!$B$4))*7,500,1),0))</f>
        <v>63.498683999999997</v>
      </c>
      <c r="E376" s="62">
        <f ca="1">INDEX(OFFSET('Raw data BH'!$G$4,0,(COLUMN('Data BH'!E$4)-COLUMN('Data BH'!$B$4))*7,500,1),MATCH($A376,OFFSET('Raw data BH'!$B$4,0,(COLUMN('Data BH'!E$4)-COLUMN('Data BH'!$B$4))*7,500,1),0))</f>
        <v>35.894779</v>
      </c>
      <c r="F376" s="62">
        <f ca="1">INDEX(OFFSET('Raw data BH'!$G$4,0,(COLUMN('Data BH'!F$4)-COLUMN('Data BH'!$B$4))*7,500,1),MATCH($A376,OFFSET('Raw data BH'!$B$4,0,(COLUMN('Data BH'!F$4)-COLUMN('Data BH'!$B$4))*7,500,1),0))</f>
        <v>57.579906000000001</v>
      </c>
      <c r="G376" s="62">
        <f ca="1">INDEX(OFFSET('Raw data BH'!$G$4,0,(COLUMN('Data BH'!G$4)-COLUMN('Data BH'!$B$4))*7,500,1),MATCH($A376,OFFSET('Raw data BH'!$B$4,0,(COLUMN('Data BH'!G$4)-COLUMN('Data BH'!$B$4))*7,500,1),0))</f>
        <v>94.367889000000005</v>
      </c>
      <c r="H376" s="62">
        <f ca="1">INDEX(OFFSET('Raw data BH'!$G$4,0,(COLUMN('Data BH'!H$4)-COLUMN('Data BH'!$B$4))*7,500,1),MATCH($A376,OFFSET('Raw data BH'!$B$4,0,(COLUMN('Data BH'!H$4)-COLUMN('Data BH'!$B$4))*7,500,1),0))</f>
        <v>35.826571999999999</v>
      </c>
      <c r="I376" s="62">
        <f ca="1">INDEX(OFFSET('Raw data BH'!$G$4,0,(COLUMN('Data BH'!I$4)-COLUMN('Data BH'!$B$4))*7,500,1),MATCH($A376,OFFSET('Raw data BH'!$B$4,0,(COLUMN('Data BH'!I$4)-COLUMN('Data BH'!$B$4))*7,500,1),0))</f>
        <v>36.050072</v>
      </c>
      <c r="J376" s="62">
        <f ca="1">INDEX(OFFSET('Raw data BH'!$G$4,0,(COLUMN('Data BH'!J$4)-COLUMN('Data BH'!$B$4))*7,500,1),MATCH($A376,OFFSET('Raw data BH'!$B$4,0,(COLUMN('Data BH'!J$4)-COLUMN('Data BH'!$B$4))*7,500,1),0))</f>
        <v>5.4188039999999997</v>
      </c>
      <c r="K376" s="62">
        <f ca="1">INDEX(OFFSET('Raw data BH'!$G$4,0,(COLUMN('Data BH'!K$4)-COLUMN('Data BH'!$B$4))*7,500,1),MATCH($A376,OFFSET('Raw data BH'!$B$4,0,(COLUMN('Data BH'!K$4)-COLUMN('Data BH'!$B$4))*7,500,1),0))</f>
        <v>69.709998999999996</v>
      </c>
      <c r="L376" s="62">
        <f ca="1">INDEX(OFFSET('Raw data BH'!$G$4,0,(COLUMN('Data BH'!L$4)-COLUMN('Data BH'!$B$4))*7,500,1),MATCH($A376,OFFSET('Raw data BH'!$B$4,0,(COLUMN('Data BH'!L$4)-COLUMN('Data BH'!$B$4))*7,500,1),0))</f>
        <v>28.064033999999999</v>
      </c>
      <c r="M376" s="62">
        <f ca="1">INDEX(OFFSET('Raw data BH'!$G$4,0,(COLUMN('Data BH'!M$4)-COLUMN('Data BH'!$B$4))*7,500,1),MATCH($A376,OFFSET('Raw data BH'!$B$4,0,(COLUMN('Data BH'!M$4)-COLUMN('Data BH'!$B$4))*7,500,1),0))</f>
        <v>36.330708000000001</v>
      </c>
      <c r="N376" s="62">
        <f ca="1">INDEX(OFFSET('Raw data BH'!$G$4,0,(COLUMN('Data BH'!N$4)-COLUMN('Data BH'!$B$4))*7,500,1),MATCH($A376,OFFSET('Raw data BH'!$B$4,0,(COLUMN('Data BH'!N$4)-COLUMN('Data BH'!$B$4))*7,500,1),0))</f>
        <v>183.10000600000001</v>
      </c>
      <c r="O376" s="62">
        <f ca="1">INDEX(OFFSET('Raw data BH'!$G$4,0,(COLUMN('Data BH'!O$4)-COLUMN('Data BH'!$B$4))*7,500,1),MATCH($A376,OFFSET('Raw data BH'!$B$4,0,(COLUMN('Data BH'!O$4)-COLUMN('Data BH'!$B$4))*7,500,1),0))</f>
        <v>87.360000999999997</v>
      </c>
      <c r="P376" s="62">
        <v>182.80740399999999</v>
      </c>
      <c r="R376" s="60">
        <f t="shared" ca="1" si="77"/>
        <v>-0.10641959846526983</v>
      </c>
      <c r="S376" s="60">
        <f t="shared" ca="1" si="78"/>
        <v>-3.4423437800209955E-2</v>
      </c>
      <c r="T376" s="60">
        <f t="shared" ca="1" si="79"/>
        <v>-2.9173601530372073E-2</v>
      </c>
      <c r="U376" s="60">
        <f t="shared" ca="1" si="80"/>
        <v>1.5707642594120053E-2</v>
      </c>
      <c r="V376" s="60">
        <f t="shared" ca="1" si="81"/>
        <v>-4.6838018057049347E-3</v>
      </c>
      <c r="W376" s="60">
        <f t="shared" ca="1" si="82"/>
        <v>-2.3678645136504195E-2</v>
      </c>
      <c r="X376" s="60">
        <f t="shared" ca="1" si="83"/>
        <v>1.694134326819885E-2</v>
      </c>
      <c r="Y376" s="60">
        <f t="shared" ca="1" si="84"/>
        <v>-2.7796785069275298E-2</v>
      </c>
      <c r="Z376" s="60">
        <f t="shared" ca="1" si="85"/>
        <v>-1.8315460271036699E-3</v>
      </c>
      <c r="AA376" s="60">
        <f t="shared" ca="1" si="86"/>
        <v>-4.5591483494092588E-2</v>
      </c>
      <c r="AB376" s="60">
        <f t="shared" ca="1" si="87"/>
        <v>-6.0497066216162909E-2</v>
      </c>
      <c r="AC376" s="60">
        <f t="shared" ca="1" si="88"/>
        <v>-5.9762971718438695E-2</v>
      </c>
      <c r="AD376" s="60">
        <f t="shared" ca="1" si="89"/>
        <v>-2.2736950134837008E-2</v>
      </c>
      <c r="AE376" s="60">
        <f t="shared" ca="1" si="90"/>
        <v>-2.3255824614136444E-2</v>
      </c>
      <c r="AF376" s="60">
        <f t="shared" si="91"/>
        <v>-2.3096588278437635E-2</v>
      </c>
      <c r="AG376" s="61">
        <v>9.7999999999999997E-3</v>
      </c>
    </row>
    <row r="377" spans="1:33" ht="16" x14ac:dyDescent="0.2">
      <c r="A377" s="74">
        <v>42370</v>
      </c>
      <c r="B377" s="62">
        <f ca="1">INDEX(OFFSET('Raw data BH'!$G$4,0,(COLUMN('Data BH'!B$4)-COLUMN('Data BH'!$B$4))*7,500,1),MATCH($A377,OFFSET('Raw data BH'!$B$4,0,(COLUMN('Data BH'!B$4)-COLUMN('Data BH'!$B$4))*7,500,1),0))</f>
        <v>22.473866000000001</v>
      </c>
      <c r="C377" s="62">
        <f ca="1">INDEX(OFFSET('Raw data BH'!$G$4,0,(COLUMN('Data BH'!C$4)-COLUMN('Data BH'!$B$4))*7,500,1),MATCH($A377,OFFSET('Raw data BH'!$B$4,0,(COLUMN('Data BH'!C$4)-COLUMN('Data BH'!$B$4))*7,500,1),0))</f>
        <v>12.698268000000001</v>
      </c>
      <c r="D377" s="62">
        <f ca="1">INDEX(OFFSET('Raw data BH'!$G$4,0,(COLUMN('Data BH'!D$4)-COLUMN('Data BH'!$B$4))*7,500,1),MATCH($A377,OFFSET('Raw data BH'!$B$4,0,(COLUMN('Data BH'!D$4)-COLUMN('Data BH'!$B$4))*7,500,1),0))</f>
        <v>48.845131000000002</v>
      </c>
      <c r="E377" s="62">
        <f ca="1">INDEX(OFFSET('Raw data BH'!$G$4,0,(COLUMN('Data BH'!E$4)-COLUMN('Data BH'!$B$4))*7,500,1),MATCH($A377,OFFSET('Raw data BH'!$B$4,0,(COLUMN('Data BH'!E$4)-COLUMN('Data BH'!$B$4))*7,500,1),0))</f>
        <v>35.861355000000003</v>
      </c>
      <c r="F377" s="62">
        <f ca="1">INDEX(OFFSET('Raw data BH'!$G$4,0,(COLUMN('Data BH'!F$4)-COLUMN('Data BH'!$B$4))*7,500,1),MATCH($A377,OFFSET('Raw data BH'!$B$4,0,(COLUMN('Data BH'!F$4)-COLUMN('Data BH'!$B$4))*7,500,1),0))</f>
        <v>62.280898999999998</v>
      </c>
      <c r="G377" s="62">
        <f ca="1">INDEX(OFFSET('Raw data BH'!$G$4,0,(COLUMN('Data BH'!G$4)-COLUMN('Data BH'!$B$4))*7,500,1),MATCH($A377,OFFSET('Raw data BH'!$B$4,0,(COLUMN('Data BH'!G$4)-COLUMN('Data BH'!$B$4))*7,500,1),0))</f>
        <v>83.834479999999999</v>
      </c>
      <c r="H377" s="62">
        <f ca="1">INDEX(OFFSET('Raw data BH'!$G$4,0,(COLUMN('Data BH'!H$4)-COLUMN('Data BH'!$B$4))*7,500,1),MATCH($A377,OFFSET('Raw data BH'!$B$4,0,(COLUMN('Data BH'!H$4)-COLUMN('Data BH'!$B$4))*7,500,1),0))</f>
        <v>38.733322000000001</v>
      </c>
      <c r="I377" s="62">
        <f ca="1">INDEX(OFFSET('Raw data BH'!$G$4,0,(COLUMN('Data BH'!I$4)-COLUMN('Data BH'!$B$4))*7,500,1),MATCH($A377,OFFSET('Raw data BH'!$B$4,0,(COLUMN('Data BH'!I$4)-COLUMN('Data BH'!$B$4))*7,500,1),0))</f>
        <v>34.046661</v>
      </c>
      <c r="J377" s="62">
        <f ca="1">INDEX(OFFSET('Raw data BH'!$G$4,0,(COLUMN('Data BH'!J$4)-COLUMN('Data BH'!$B$4))*7,500,1),MATCH($A377,OFFSET('Raw data BH'!$B$4,0,(COLUMN('Data BH'!J$4)-COLUMN('Data BH'!$B$4))*7,500,1),0))</f>
        <v>4.4941279999999999</v>
      </c>
      <c r="K377" s="62">
        <f ca="1">INDEX(OFFSET('Raw data BH'!$G$4,0,(COLUMN('Data BH'!K$4)-COLUMN('Data BH'!$B$4))*7,500,1),MATCH($A377,OFFSET('Raw data BH'!$B$4,0,(COLUMN('Data BH'!K$4)-COLUMN('Data BH'!$B$4))*7,500,1),0))</f>
        <v>67.120002999999997</v>
      </c>
      <c r="L377" s="62">
        <f ca="1">INDEX(OFFSET('Raw data BH'!$G$4,0,(COLUMN('Data BH'!L$4)-COLUMN('Data BH'!$B$4))*7,500,1),MATCH($A377,OFFSET('Raw data BH'!$B$4,0,(COLUMN('Data BH'!L$4)-COLUMN('Data BH'!$B$4))*7,500,1),0))</f>
        <v>24.715638999999999</v>
      </c>
      <c r="M377" s="62">
        <f ca="1">INDEX(OFFSET('Raw data BH'!$G$4,0,(COLUMN('Data BH'!M$4)-COLUMN('Data BH'!$B$4))*7,500,1),MATCH($A377,OFFSET('Raw data BH'!$B$4,0,(COLUMN('Data BH'!M$4)-COLUMN('Data BH'!$B$4))*7,500,1),0))</f>
        <v>31.923779</v>
      </c>
      <c r="N377" s="62">
        <f ca="1">INDEX(OFFSET('Raw data BH'!$G$4,0,(COLUMN('Data BH'!N$4)-COLUMN('Data BH'!$B$4))*7,500,1),MATCH($A377,OFFSET('Raw data BH'!$B$4,0,(COLUMN('Data BH'!N$4)-COLUMN('Data BH'!$B$4))*7,500,1),0))</f>
        <v>171.36000100000001</v>
      </c>
      <c r="O377" s="62">
        <f ca="1">INDEX(OFFSET('Raw data BH'!$G$4,0,(COLUMN('Data BH'!O$4)-COLUMN('Data BH'!$B$4))*7,500,1),MATCH($A377,OFFSET('Raw data BH'!$B$4,0,(COLUMN('Data BH'!O$4)-COLUMN('Data BH'!$B$4))*7,500,1),0))</f>
        <v>75.599997999999999</v>
      </c>
      <c r="P377" s="62">
        <v>174.73983799999999</v>
      </c>
      <c r="R377" s="60">
        <f t="shared" ca="1" si="77"/>
        <v>-7.5242365591371208E-2</v>
      </c>
      <c r="S377" s="60">
        <f t="shared" ca="1" si="78"/>
        <v>-0.15746823819166689</v>
      </c>
      <c r="T377" s="60">
        <f t="shared" ca="1" si="79"/>
        <v>-0.23076939673269448</v>
      </c>
      <c r="U377" s="60">
        <f t="shared" ca="1" si="80"/>
        <v>-9.311660617828954E-4</v>
      </c>
      <c r="V377" s="60">
        <f t="shared" ca="1" si="81"/>
        <v>8.1642943286500014E-2</v>
      </c>
      <c r="W377" s="60">
        <f t="shared" ca="1" si="82"/>
        <v>-0.11162069122898366</v>
      </c>
      <c r="X377" s="60">
        <f t="shared" ca="1" si="83"/>
        <v>8.1133913677256198E-2</v>
      </c>
      <c r="Y377" s="60">
        <f t="shared" ca="1" si="84"/>
        <v>-5.5573009673878015E-2</v>
      </c>
      <c r="Z377" s="60">
        <f t="shared" ca="1" si="85"/>
        <v>-0.17064208264406677</v>
      </c>
      <c r="AA377" s="60">
        <f t="shared" ca="1" si="86"/>
        <v>-3.715386654933106E-2</v>
      </c>
      <c r="AB377" s="60">
        <f t="shared" ca="1" si="87"/>
        <v>-0.11931267614627317</v>
      </c>
      <c r="AC377" s="60">
        <f t="shared" ca="1" si="88"/>
        <v>-0.12130038864092607</v>
      </c>
      <c r="AD377" s="60">
        <f t="shared" ca="1" si="89"/>
        <v>-6.4117993529721695E-2</v>
      </c>
      <c r="AE377" s="60">
        <f t="shared" ca="1" si="90"/>
        <v>-0.13461541741511651</v>
      </c>
      <c r="AF377" s="60">
        <f t="shared" si="91"/>
        <v>-4.4131505745795718E-2</v>
      </c>
      <c r="AG377" s="61">
        <v>9.0000000000000011E-3</v>
      </c>
    </row>
    <row r="378" spans="1:33" ht="16" x14ac:dyDescent="0.2">
      <c r="A378" s="74">
        <v>42401</v>
      </c>
      <c r="B378" s="62">
        <f ca="1">INDEX(OFFSET('Raw data BH'!$G$4,0,(COLUMN('Data BH'!B$4)-COLUMN('Data BH'!$B$4))*7,500,1),MATCH($A378,OFFSET('Raw data BH'!$B$4,0,(COLUMN('Data BH'!B$4)-COLUMN('Data BH'!$B$4))*7,500,1),0))</f>
        <v>22.323796999999999</v>
      </c>
      <c r="C378" s="62">
        <f ca="1">INDEX(OFFSET('Raw data BH'!$G$4,0,(COLUMN('Data BH'!C$4)-COLUMN('Data BH'!$B$4))*7,500,1),MATCH($A378,OFFSET('Raw data BH'!$B$4,0,(COLUMN('Data BH'!C$4)-COLUMN('Data BH'!$B$4))*7,500,1),0))</f>
        <v>11.243442999999999</v>
      </c>
      <c r="D378" s="62">
        <f ca="1">INDEX(OFFSET('Raw data BH'!$G$4,0,(COLUMN('Data BH'!D$4)-COLUMN('Data BH'!$B$4))*7,500,1),MATCH($A378,OFFSET('Raw data BH'!$B$4,0,(COLUMN('Data BH'!D$4)-COLUMN('Data BH'!$B$4))*7,500,1),0))</f>
        <v>50.966254999999997</v>
      </c>
      <c r="E378" s="62">
        <f ca="1">INDEX(OFFSET('Raw data BH'!$G$4,0,(COLUMN('Data BH'!E$4)-COLUMN('Data BH'!$B$4))*7,500,1),MATCH($A378,OFFSET('Raw data BH'!$B$4,0,(COLUMN('Data BH'!E$4)-COLUMN('Data BH'!$B$4))*7,500,1),0))</f>
        <v>36.036819000000001</v>
      </c>
      <c r="F378" s="62">
        <f ca="1">INDEX(OFFSET('Raw data BH'!$G$4,0,(COLUMN('Data BH'!F$4)-COLUMN('Data BH'!$B$4))*7,500,1),MATCH($A378,OFFSET('Raw data BH'!$B$4,0,(COLUMN('Data BH'!F$4)-COLUMN('Data BH'!$B$4))*7,500,1),0))</f>
        <v>61.451126000000002</v>
      </c>
      <c r="G378" s="62">
        <f ca="1">INDEX(OFFSET('Raw data BH'!$G$4,0,(COLUMN('Data BH'!G$4)-COLUMN('Data BH'!$B$4))*7,500,1),MATCH($A378,OFFSET('Raw data BH'!$B$4,0,(COLUMN('Data BH'!G$4)-COLUMN('Data BH'!$B$4))*7,500,1),0))</f>
        <v>83.514724999999999</v>
      </c>
      <c r="H378" s="62">
        <f ca="1">INDEX(OFFSET('Raw data BH'!$G$4,0,(COLUMN('Data BH'!H$4)-COLUMN('Data BH'!$B$4))*7,500,1),MATCH($A378,OFFSET('Raw data BH'!$B$4,0,(COLUMN('Data BH'!H$4)-COLUMN('Data BH'!$B$4))*7,500,1),0))</f>
        <v>39.806080000000001</v>
      </c>
      <c r="I378" s="62">
        <f ca="1">INDEX(OFFSET('Raw data BH'!$G$4,0,(COLUMN('Data BH'!I$4)-COLUMN('Data BH'!$B$4))*7,500,1),MATCH($A378,OFFSET('Raw data BH'!$B$4,0,(COLUMN('Data BH'!I$4)-COLUMN('Data BH'!$B$4))*7,500,1),0))</f>
        <v>32.737831</v>
      </c>
      <c r="J378" s="62">
        <f ca="1">INDEX(OFFSET('Raw data BH'!$G$4,0,(COLUMN('Data BH'!J$4)-COLUMN('Data BH'!$B$4))*7,500,1),MATCH($A378,OFFSET('Raw data BH'!$B$4,0,(COLUMN('Data BH'!J$4)-COLUMN('Data BH'!$B$4))*7,500,1),0))</f>
        <v>4.9415519999999997</v>
      </c>
      <c r="K378" s="62">
        <f ca="1">INDEX(OFFSET('Raw data BH'!$G$4,0,(COLUMN('Data BH'!K$4)-COLUMN('Data BH'!$B$4))*7,500,1),MATCH($A378,OFFSET('Raw data BH'!$B$4,0,(COLUMN('Data BH'!K$4)-COLUMN('Data BH'!$B$4))*7,500,1),0))</f>
        <v>65.970000999999996</v>
      </c>
      <c r="L378" s="62">
        <f ca="1">INDEX(OFFSET('Raw data BH'!$G$4,0,(COLUMN('Data BH'!L$4)-COLUMN('Data BH'!$B$4))*7,500,1),MATCH($A378,OFFSET('Raw data BH'!$B$4,0,(COLUMN('Data BH'!L$4)-COLUMN('Data BH'!$B$4))*7,500,1),0))</f>
        <v>24.548863999999998</v>
      </c>
      <c r="M378" s="62">
        <f ca="1">INDEX(OFFSET('Raw data BH'!$G$4,0,(COLUMN('Data BH'!M$4)-COLUMN('Data BH'!$B$4))*7,500,1),MATCH($A378,OFFSET('Raw data BH'!$B$4,0,(COLUMN('Data BH'!M$4)-COLUMN('Data BH'!$B$4))*7,500,1),0))</f>
        <v>31.342870999999999</v>
      </c>
      <c r="N378" s="62">
        <f ca="1">INDEX(OFFSET('Raw data BH'!$G$4,0,(COLUMN('Data BH'!N$4)-COLUMN('Data BH'!$B$4))*7,500,1),MATCH($A378,OFFSET('Raw data BH'!$B$4,0,(COLUMN('Data BH'!N$4)-COLUMN('Data BH'!$B$4))*7,500,1),0))</f>
        <v>179.55999800000001</v>
      </c>
      <c r="O378" s="62">
        <f ca="1">INDEX(OFFSET('Raw data BH'!$G$4,0,(COLUMN('Data BH'!O$4)-COLUMN('Data BH'!$B$4))*7,500,1),MATCH($A378,OFFSET('Raw data BH'!$B$4,0,(COLUMN('Data BH'!O$4)-COLUMN('Data BH'!$B$4))*7,500,1),0))</f>
        <v>84.489998</v>
      </c>
      <c r="P378" s="62">
        <v>174.59551999999999</v>
      </c>
      <c r="R378" s="60">
        <f t="shared" ca="1" si="77"/>
        <v>-6.6774893113629163E-3</v>
      </c>
      <c r="S378" s="60">
        <f t="shared" ca="1" si="78"/>
        <v>-0.11456877426118284</v>
      </c>
      <c r="T378" s="60">
        <f t="shared" ca="1" si="79"/>
        <v>4.3425495163478933E-2</v>
      </c>
      <c r="U378" s="60">
        <f t="shared" ca="1" si="80"/>
        <v>4.8928435637749512E-3</v>
      </c>
      <c r="V378" s="60">
        <f t="shared" ca="1" si="81"/>
        <v>-1.3323073579910805E-2</v>
      </c>
      <c r="W378" s="60">
        <f t="shared" ca="1" si="82"/>
        <v>-3.8141227809845857E-3</v>
      </c>
      <c r="X378" s="60">
        <f t="shared" ca="1" si="83"/>
        <v>2.7695997776797876E-2</v>
      </c>
      <c r="Y378" s="60">
        <f t="shared" ca="1" si="84"/>
        <v>-3.844224254472417E-2</v>
      </c>
      <c r="Z378" s="60">
        <f t="shared" ca="1" si="85"/>
        <v>9.9557466988034138E-2</v>
      </c>
      <c r="AA378" s="60">
        <f t="shared" ca="1" si="86"/>
        <v>-1.7133521284258602E-2</v>
      </c>
      <c r="AB378" s="60">
        <f t="shared" ca="1" si="87"/>
        <v>-6.747751899111365E-3</v>
      </c>
      <c r="AC378" s="60">
        <f t="shared" ca="1" si="88"/>
        <v>-1.8196717876038493E-2</v>
      </c>
      <c r="AD378" s="60">
        <f t="shared" ca="1" si="89"/>
        <v>4.7852456536808807E-2</v>
      </c>
      <c r="AE378" s="60">
        <f t="shared" ca="1" si="90"/>
        <v>0.11759259570350777</v>
      </c>
      <c r="AF378" s="60">
        <f t="shared" si="91"/>
        <v>-8.2590210481936488E-4</v>
      </c>
      <c r="AG378" s="61">
        <v>7.3000000000000001E-3</v>
      </c>
    </row>
    <row r="379" spans="1:33" ht="16" x14ac:dyDescent="0.2">
      <c r="A379" s="74">
        <v>42430</v>
      </c>
      <c r="B379" s="62">
        <f ca="1">INDEX(OFFSET('Raw data BH'!$G$4,0,(COLUMN('Data BH'!B$4)-COLUMN('Data BH'!$B$4))*7,500,1),MATCH($A379,OFFSET('Raw data BH'!$B$4,0,(COLUMN('Data BH'!B$4)-COLUMN('Data BH'!$B$4))*7,500,1),0))</f>
        <v>25.300169</v>
      </c>
      <c r="C379" s="62">
        <f ca="1">INDEX(OFFSET('Raw data BH'!$G$4,0,(COLUMN('Data BH'!C$4)-COLUMN('Data BH'!$B$4))*7,500,1),MATCH($A379,OFFSET('Raw data BH'!$B$4,0,(COLUMN('Data BH'!C$4)-COLUMN('Data BH'!$B$4))*7,500,1),0))</f>
        <v>12.141484999999999</v>
      </c>
      <c r="D379" s="62">
        <f ca="1">INDEX(OFFSET('Raw data BH'!$G$4,0,(COLUMN('Data BH'!D$4)-COLUMN('Data BH'!$B$4))*7,500,1),MATCH($A379,OFFSET('Raw data BH'!$B$4,0,(COLUMN('Data BH'!D$4)-COLUMN('Data BH'!$B$4))*7,500,1),0))</f>
        <v>56.303139000000002</v>
      </c>
      <c r="E379" s="62">
        <f ca="1">INDEX(OFFSET('Raw data BH'!$G$4,0,(COLUMN('Data BH'!E$4)-COLUMN('Data BH'!$B$4))*7,500,1),MATCH($A379,OFFSET('Raw data BH'!$B$4,0,(COLUMN('Data BH'!E$4)-COLUMN('Data BH'!$B$4))*7,500,1),0))</f>
        <v>38.760677000000001</v>
      </c>
      <c r="F379" s="62">
        <f ca="1">INDEX(OFFSET('Raw data BH'!$G$4,0,(COLUMN('Data BH'!F$4)-COLUMN('Data BH'!$B$4))*7,500,1),MATCH($A379,OFFSET('Raw data BH'!$B$4,0,(COLUMN('Data BH'!F$4)-COLUMN('Data BH'!$B$4))*7,500,1),0))</f>
        <v>62.679844000000003</v>
      </c>
      <c r="G379" s="62">
        <f ca="1">INDEX(OFFSET('Raw data BH'!$G$4,0,(COLUMN('Data BH'!G$4)-COLUMN('Data BH'!$B$4))*7,500,1),MATCH($A379,OFFSET('Raw data BH'!$B$4,0,(COLUMN('Data BH'!G$4)-COLUMN('Data BH'!$B$4))*7,500,1),0))</f>
        <v>91.215980999999999</v>
      </c>
      <c r="H379" s="62">
        <f ca="1">INDEX(OFFSET('Raw data BH'!$G$4,0,(COLUMN('Data BH'!H$4)-COLUMN('Data BH'!$B$4))*7,500,1),MATCH($A379,OFFSET('Raw data BH'!$B$4,0,(COLUMN('Data BH'!H$4)-COLUMN('Data BH'!$B$4))*7,500,1),0))</f>
        <v>42.434704000000004</v>
      </c>
      <c r="I379" s="62">
        <f ca="1">INDEX(OFFSET('Raw data BH'!$G$4,0,(COLUMN('Data BH'!I$4)-COLUMN('Data BH'!$B$4))*7,500,1),MATCH($A379,OFFSET('Raw data BH'!$B$4,0,(COLUMN('Data BH'!I$4)-COLUMN('Data BH'!$B$4))*7,500,1),0))</f>
        <v>34.497104999999998</v>
      </c>
      <c r="J379" s="62">
        <f ca="1">INDEX(OFFSET('Raw data BH'!$G$4,0,(COLUMN('Data BH'!J$4)-COLUMN('Data BH'!$B$4))*7,500,1),MATCH($A379,OFFSET('Raw data BH'!$B$4,0,(COLUMN('Data BH'!J$4)-COLUMN('Data BH'!$B$4))*7,500,1),0))</f>
        <v>5.7071440000000004</v>
      </c>
      <c r="K379" s="62">
        <f ca="1">INDEX(OFFSET('Raw data BH'!$G$4,0,(COLUMN('Data BH'!K$4)-COLUMN('Data BH'!$B$4))*7,500,1),MATCH($A379,OFFSET('Raw data BH'!$B$4,0,(COLUMN('Data BH'!K$4)-COLUMN('Data BH'!$B$4))*7,500,1),0))</f>
        <v>73.379997000000003</v>
      </c>
      <c r="L379" s="62">
        <f ca="1">INDEX(OFFSET('Raw data BH'!$G$4,0,(COLUMN('Data BH'!L$4)-COLUMN('Data BH'!$B$4))*7,500,1),MATCH($A379,OFFSET('Raw data BH'!$B$4,0,(COLUMN('Data BH'!L$4)-COLUMN('Data BH'!$B$4))*7,500,1),0))</f>
        <v>26.208254</v>
      </c>
      <c r="M379" s="62">
        <f ca="1">INDEX(OFFSET('Raw data BH'!$G$4,0,(COLUMN('Data BH'!M$4)-COLUMN('Data BH'!$B$4))*7,500,1),MATCH($A379,OFFSET('Raw data BH'!$B$4,0,(COLUMN('Data BH'!M$4)-COLUMN('Data BH'!$B$4))*7,500,1),0))</f>
        <v>32.618206000000001</v>
      </c>
      <c r="N379" s="62">
        <f ca="1">INDEX(OFFSET('Raw data BH'!$G$4,0,(COLUMN('Data BH'!N$4)-COLUMN('Data BH'!$B$4))*7,500,1),MATCH($A379,OFFSET('Raw data BH'!$B$4,0,(COLUMN('Data BH'!N$4)-COLUMN('Data BH'!$B$4))*7,500,1),0))</f>
        <v>202.429993</v>
      </c>
      <c r="O379" s="62">
        <f ca="1">INDEX(OFFSET('Raw data BH'!$G$4,0,(COLUMN('Data BH'!O$4)-COLUMN('Data BH'!$B$4))*7,500,1),MATCH($A379,OFFSET('Raw data BH'!$B$4,0,(COLUMN('Data BH'!O$4)-COLUMN('Data BH'!$B$4))*7,500,1),0))</f>
        <v>88.540001000000004</v>
      </c>
      <c r="P379" s="62">
        <v>185.38372799999999</v>
      </c>
      <c r="R379" s="60">
        <f t="shared" ca="1" si="77"/>
        <v>0.13332731882483984</v>
      </c>
      <c r="S379" s="60">
        <f t="shared" ca="1" si="78"/>
        <v>7.9872508803575659E-2</v>
      </c>
      <c r="T379" s="60">
        <f t="shared" ca="1" si="79"/>
        <v>0.10471407012345724</v>
      </c>
      <c r="U379" s="60">
        <f t="shared" ca="1" si="80"/>
        <v>7.5585417236743391E-2</v>
      </c>
      <c r="V379" s="60">
        <f t="shared" ca="1" si="81"/>
        <v>1.9995044517166383E-2</v>
      </c>
      <c r="W379" s="60">
        <f t="shared" ca="1" si="82"/>
        <v>9.2214349026474185E-2</v>
      </c>
      <c r="X379" s="60">
        <f t="shared" ca="1" si="83"/>
        <v>6.6035741273694937E-2</v>
      </c>
      <c r="Y379" s="60">
        <f t="shared" ca="1" si="84"/>
        <v>5.3738257736134054E-2</v>
      </c>
      <c r="Z379" s="60">
        <f t="shared" ca="1" si="85"/>
        <v>0.15492946345601566</v>
      </c>
      <c r="AA379" s="60">
        <f t="shared" ca="1" si="86"/>
        <v>0.11232372120170209</v>
      </c>
      <c r="AB379" s="60">
        <f t="shared" ca="1" si="87"/>
        <v>6.75953885279581E-2</v>
      </c>
      <c r="AC379" s="60">
        <f t="shared" ca="1" si="88"/>
        <v>4.0689795137146323E-2</v>
      </c>
      <c r="AD379" s="60">
        <f t="shared" ca="1" si="89"/>
        <v>0.12736687043179851</v>
      </c>
      <c r="AE379" s="60">
        <f t="shared" ca="1" si="90"/>
        <v>4.793470346632045E-2</v>
      </c>
      <c r="AF379" s="60">
        <f t="shared" si="91"/>
        <v>6.1789718315796494E-2</v>
      </c>
      <c r="AG379" s="61">
        <v>8.8000000000000005E-3</v>
      </c>
    </row>
    <row r="380" spans="1:33" ht="16" x14ac:dyDescent="0.2">
      <c r="A380" s="74">
        <v>42461</v>
      </c>
      <c r="B380" s="62">
        <f ca="1">INDEX(OFFSET('Raw data BH'!$G$4,0,(COLUMN('Data BH'!B$4)-COLUMN('Data BH'!$B$4))*7,500,1),MATCH($A380,OFFSET('Raw data BH'!$B$4,0,(COLUMN('Data BH'!B$4)-COLUMN('Data BH'!$B$4))*7,500,1),0))</f>
        <v>21.760138000000001</v>
      </c>
      <c r="C380" s="62">
        <f ca="1">INDEX(OFFSET('Raw data BH'!$G$4,0,(COLUMN('Data BH'!C$4)-COLUMN('Data BH'!$B$4))*7,500,1),MATCH($A380,OFFSET('Raw data BH'!$B$4,0,(COLUMN('Data BH'!C$4)-COLUMN('Data BH'!$B$4))*7,500,1),0))</f>
        <v>13.125197999999999</v>
      </c>
      <c r="D380" s="62">
        <f ca="1">INDEX(OFFSET('Raw data BH'!$G$4,0,(COLUMN('Data BH'!D$4)-COLUMN('Data BH'!$B$4))*7,500,1),MATCH($A380,OFFSET('Raw data BH'!$B$4,0,(COLUMN('Data BH'!D$4)-COLUMN('Data BH'!$B$4))*7,500,1),0))</f>
        <v>59.998595999999999</v>
      </c>
      <c r="E380" s="62">
        <f ca="1">INDEX(OFFSET('Raw data BH'!$G$4,0,(COLUMN('Data BH'!E$4)-COLUMN('Data BH'!$B$4))*7,500,1),MATCH($A380,OFFSET('Raw data BH'!$B$4,0,(COLUMN('Data BH'!E$4)-COLUMN('Data BH'!$B$4))*7,500,1),0))</f>
        <v>37.724079000000003</v>
      </c>
      <c r="F380" s="62">
        <f ca="1">INDEX(OFFSET('Raw data BH'!$G$4,0,(COLUMN('Data BH'!F$4)-COLUMN('Data BH'!$B$4))*7,500,1),MATCH($A380,OFFSET('Raw data BH'!$B$4,0,(COLUMN('Data BH'!F$4)-COLUMN('Data BH'!$B$4))*7,500,1),0))</f>
        <v>62.752785000000003</v>
      </c>
      <c r="G380" s="62">
        <f ca="1">INDEX(OFFSET('Raw data BH'!$G$4,0,(COLUMN('Data BH'!G$4)-COLUMN('Data BH'!$B$4))*7,500,1),MATCH($A380,OFFSET('Raw data BH'!$B$4,0,(COLUMN('Data BH'!G$4)-COLUMN('Data BH'!$B$4))*7,500,1),0))</f>
        <v>90.422484999999995</v>
      </c>
      <c r="H380" s="62">
        <f ca="1">INDEX(OFFSET('Raw data BH'!$G$4,0,(COLUMN('Data BH'!H$4)-COLUMN('Data BH'!$B$4))*7,500,1),MATCH($A380,OFFSET('Raw data BH'!$B$4,0,(COLUMN('Data BH'!H$4)-COLUMN('Data BH'!$B$4))*7,500,1),0))</f>
        <v>39.970852000000001</v>
      </c>
      <c r="I380" s="62">
        <f ca="1">INDEX(OFFSET('Raw data BH'!$G$4,0,(COLUMN('Data BH'!I$4)-COLUMN('Data BH'!$B$4))*7,500,1),MATCH($A380,OFFSET('Raw data BH'!$B$4,0,(COLUMN('Data BH'!I$4)-COLUMN('Data BH'!$B$4))*7,500,1),0))</f>
        <v>36.510685000000002</v>
      </c>
      <c r="J380" s="62">
        <f ca="1">INDEX(OFFSET('Raw data BH'!$G$4,0,(COLUMN('Data BH'!J$4)-COLUMN('Data BH'!$B$4))*7,500,1),MATCH($A380,OFFSET('Raw data BH'!$B$4,0,(COLUMN('Data BH'!J$4)-COLUMN('Data BH'!$B$4))*7,500,1),0))</f>
        <v>5.8364000000000003</v>
      </c>
      <c r="K380" s="62">
        <f ca="1">INDEX(OFFSET('Raw data BH'!$G$4,0,(COLUMN('Data BH'!K$4)-COLUMN('Data BH'!$B$4))*7,500,1),MATCH($A380,OFFSET('Raw data BH'!$B$4,0,(COLUMN('Data BH'!K$4)-COLUMN('Data BH'!$B$4))*7,500,1),0))</f>
        <v>73.900002000000001</v>
      </c>
      <c r="L380" s="62">
        <f ca="1">INDEX(OFFSET('Raw data BH'!$G$4,0,(COLUMN('Data BH'!L$4)-COLUMN('Data BH'!$B$4))*7,500,1),MATCH($A380,OFFSET('Raw data BH'!$B$4,0,(COLUMN('Data BH'!L$4)-COLUMN('Data BH'!$B$4))*7,500,1),0))</f>
        <v>26.849333000000001</v>
      </c>
      <c r="M380" s="62">
        <f ca="1">INDEX(OFFSET('Raw data BH'!$G$4,0,(COLUMN('Data BH'!M$4)-COLUMN('Data BH'!$B$4))*7,500,1),MATCH($A380,OFFSET('Raw data BH'!$B$4,0,(COLUMN('Data BH'!M$4)-COLUMN('Data BH'!$B$4))*7,500,1),0))</f>
        <v>35.638241000000001</v>
      </c>
      <c r="N380" s="62">
        <f ca="1">INDEX(OFFSET('Raw data BH'!$G$4,0,(COLUMN('Data BH'!N$4)-COLUMN('Data BH'!$B$4))*7,500,1),MATCH($A380,OFFSET('Raw data BH'!$B$4,0,(COLUMN('Data BH'!N$4)-COLUMN('Data BH'!$B$4))*7,500,1),0))</f>
        <v>212.240005</v>
      </c>
      <c r="O380" s="62">
        <f ca="1">INDEX(OFFSET('Raw data BH'!$G$4,0,(COLUMN('Data BH'!O$4)-COLUMN('Data BH'!$B$4))*7,500,1),MATCH($A380,OFFSET('Raw data BH'!$B$4,0,(COLUMN('Data BH'!O$4)-COLUMN('Data BH'!$B$4))*7,500,1),0))</f>
        <v>86.400002000000001</v>
      </c>
      <c r="P380" s="62">
        <v>187.07424900000001</v>
      </c>
      <c r="R380" s="60">
        <f t="shared" ca="1" si="77"/>
        <v>-0.13992123926128708</v>
      </c>
      <c r="S380" s="60">
        <f t="shared" ca="1" si="78"/>
        <v>8.1020814175531308E-2</v>
      </c>
      <c r="T380" s="60">
        <f t="shared" ca="1" si="79"/>
        <v>6.5635008378484905E-2</v>
      </c>
      <c r="U380" s="60">
        <f t="shared" ca="1" si="80"/>
        <v>-2.6743547332777395E-2</v>
      </c>
      <c r="V380" s="60">
        <f t="shared" ca="1" si="81"/>
        <v>1.1637074272232706E-3</v>
      </c>
      <c r="W380" s="60">
        <f t="shared" ca="1" si="82"/>
        <v>-8.6990896913119453E-3</v>
      </c>
      <c r="X380" s="60">
        <f t="shared" ca="1" si="83"/>
        <v>-5.8062193623407921E-2</v>
      </c>
      <c r="Y380" s="60">
        <f t="shared" ca="1" si="84"/>
        <v>5.8369535646542126E-2</v>
      </c>
      <c r="Z380" s="60">
        <f t="shared" ca="1" si="85"/>
        <v>2.264810560238173E-2</v>
      </c>
      <c r="AA380" s="60">
        <f t="shared" ca="1" si="86"/>
        <v>7.086467992087675E-3</v>
      </c>
      <c r="AB380" s="60">
        <f t="shared" ca="1" si="87"/>
        <v>2.4460957986747189E-2</v>
      </c>
      <c r="AC380" s="60">
        <f t="shared" ca="1" si="88"/>
        <v>9.2587403488714193E-2</v>
      </c>
      <c r="AD380" s="60">
        <f t="shared" ca="1" si="89"/>
        <v>4.8461257418509041E-2</v>
      </c>
      <c r="AE380" s="60">
        <f t="shared" ca="1" si="90"/>
        <v>-2.4169855159590581E-2</v>
      </c>
      <c r="AF380" s="60">
        <f t="shared" si="91"/>
        <v>9.1190365963511599E-3</v>
      </c>
      <c r="AG380" s="61">
        <v>7.7000000000000002E-3</v>
      </c>
    </row>
    <row r="381" spans="1:33" ht="16" x14ac:dyDescent="0.2">
      <c r="A381" s="74">
        <v>42491</v>
      </c>
      <c r="B381" s="62">
        <f ca="1">INDEX(OFFSET('Raw data BH'!$G$4,0,(COLUMN('Data BH'!B$4)-COLUMN('Data BH'!$B$4))*7,500,1),MATCH($A381,OFFSET('Raw data BH'!$B$4,0,(COLUMN('Data BH'!B$4)-COLUMN('Data BH'!$B$4))*7,500,1),0))</f>
        <v>23.180789999999998</v>
      </c>
      <c r="C381" s="62">
        <f ca="1">INDEX(OFFSET('Raw data BH'!$G$4,0,(COLUMN('Data BH'!C$4)-COLUMN('Data BH'!$B$4))*7,500,1),MATCH($A381,OFFSET('Raw data BH'!$B$4,0,(COLUMN('Data BH'!C$4)-COLUMN('Data BH'!$B$4))*7,500,1),0))</f>
        <v>13.332535</v>
      </c>
      <c r="D381" s="62">
        <f ca="1">INDEX(OFFSET('Raw data BH'!$G$4,0,(COLUMN('Data BH'!D$4)-COLUMN('Data BH'!$B$4))*7,500,1),MATCH($A381,OFFSET('Raw data BH'!$B$4,0,(COLUMN('Data BH'!D$4)-COLUMN('Data BH'!$B$4))*7,500,1),0))</f>
        <v>60.593159</v>
      </c>
      <c r="E381" s="62">
        <f ca="1">INDEX(OFFSET('Raw data BH'!$G$4,0,(COLUMN('Data BH'!E$4)-COLUMN('Data BH'!$B$4))*7,500,1),MATCH($A381,OFFSET('Raw data BH'!$B$4,0,(COLUMN('Data BH'!E$4)-COLUMN('Data BH'!$B$4))*7,500,1),0))</f>
        <v>37.555675999999998</v>
      </c>
      <c r="F381" s="62">
        <f ca="1">INDEX(OFFSET('Raw data BH'!$G$4,0,(COLUMN('Data BH'!F$4)-COLUMN('Data BH'!$B$4))*7,500,1),MATCH($A381,OFFSET('Raw data BH'!$B$4,0,(COLUMN('Data BH'!F$4)-COLUMN('Data BH'!$B$4))*7,500,1),0))</f>
        <v>66.868256000000002</v>
      </c>
      <c r="G381" s="62">
        <f ca="1">INDEX(OFFSET('Raw data BH'!$G$4,0,(COLUMN('Data BH'!G$4)-COLUMN('Data BH'!$B$4))*7,500,1),MATCH($A381,OFFSET('Raw data BH'!$B$4,0,(COLUMN('Data BH'!G$4)-COLUMN('Data BH'!$B$4))*7,500,1),0))</f>
        <v>93.180862000000005</v>
      </c>
      <c r="H381" s="62">
        <f ca="1">INDEX(OFFSET('Raw data BH'!$G$4,0,(COLUMN('Data BH'!H$4)-COLUMN('Data BH'!$B$4))*7,500,1),MATCH($A381,OFFSET('Raw data BH'!$B$4,0,(COLUMN('Data BH'!H$4)-COLUMN('Data BH'!$B$4))*7,500,1),0))</f>
        <v>40.361069000000001</v>
      </c>
      <c r="I381" s="62">
        <f ca="1">INDEX(OFFSET('Raw data BH'!$G$4,0,(COLUMN('Data BH'!I$4)-COLUMN('Data BH'!$B$4))*7,500,1),MATCH($A381,OFFSET('Raw data BH'!$B$4,0,(COLUMN('Data BH'!I$4)-COLUMN('Data BH'!$B$4))*7,500,1),0))</f>
        <v>36.621867999999999</v>
      </c>
      <c r="J381" s="62">
        <f ca="1">INDEX(OFFSET('Raw data BH'!$G$4,0,(COLUMN('Data BH'!J$4)-COLUMN('Data BH'!$B$4))*7,500,1),MATCH($A381,OFFSET('Raw data BH'!$B$4,0,(COLUMN('Data BH'!J$4)-COLUMN('Data BH'!$B$4))*7,500,1),0))</f>
        <v>5.7767429999999997</v>
      </c>
      <c r="K381" s="62">
        <f ca="1">INDEX(OFFSET('Raw data BH'!$G$4,0,(COLUMN('Data BH'!K$4)-COLUMN('Data BH'!$B$4))*7,500,1),MATCH($A381,OFFSET('Raw data BH'!$B$4,0,(COLUMN('Data BH'!K$4)-COLUMN('Data BH'!$B$4))*7,500,1),0))</f>
        <v>77.319999999999993</v>
      </c>
      <c r="L381" s="62">
        <f ca="1">INDEX(OFFSET('Raw data BH'!$G$4,0,(COLUMN('Data BH'!L$4)-COLUMN('Data BH'!$B$4))*7,500,1),MATCH($A381,OFFSET('Raw data BH'!$B$4,0,(COLUMN('Data BH'!L$4)-COLUMN('Data BH'!$B$4))*7,500,1),0))</f>
        <v>26.410284000000001</v>
      </c>
      <c r="M381" s="62">
        <f ca="1">INDEX(OFFSET('Raw data BH'!$G$4,0,(COLUMN('Data BH'!M$4)-COLUMN('Data BH'!$B$4))*7,500,1),MATCH($A381,OFFSET('Raw data BH'!$B$4,0,(COLUMN('Data BH'!M$4)-COLUMN('Data BH'!$B$4))*7,500,1),0))</f>
        <v>37.406590000000001</v>
      </c>
      <c r="N381" s="62">
        <f ca="1">INDEX(OFFSET('Raw data BH'!$G$4,0,(COLUMN('Data BH'!N$4)-COLUMN('Data BH'!$B$4))*7,500,1),MATCH($A381,OFFSET('Raw data BH'!$B$4,0,(COLUMN('Data BH'!N$4)-COLUMN('Data BH'!$B$4))*7,500,1),0))</f>
        <v>218.94000199999999</v>
      </c>
      <c r="O381" s="62">
        <f ca="1">INDEX(OFFSET('Raw data BH'!$G$4,0,(COLUMN('Data BH'!O$4)-COLUMN('Data BH'!$B$4))*7,500,1),MATCH($A381,OFFSET('Raw data BH'!$B$4,0,(COLUMN('Data BH'!O$4)-COLUMN('Data BH'!$B$4))*7,500,1),0))</f>
        <v>85.459998999999996</v>
      </c>
      <c r="P381" s="62">
        <v>190.25668300000001</v>
      </c>
      <c r="R381" s="60">
        <f t="shared" ca="1" si="77"/>
        <v>6.5286902132697833E-2</v>
      </c>
      <c r="S381" s="60">
        <f t="shared" ca="1" si="78"/>
        <v>1.5796866454890868E-2</v>
      </c>
      <c r="T381" s="60">
        <f t="shared" ca="1" si="79"/>
        <v>9.9096152183295594E-3</v>
      </c>
      <c r="U381" s="60">
        <f t="shared" ca="1" si="80"/>
        <v>-4.4640718730337703E-3</v>
      </c>
      <c r="V381" s="60">
        <f t="shared" ca="1" si="81"/>
        <v>6.558228451534065E-2</v>
      </c>
      <c r="W381" s="60">
        <f t="shared" ca="1" si="82"/>
        <v>3.0505432360103946E-2</v>
      </c>
      <c r="X381" s="60">
        <f t="shared" ca="1" si="83"/>
        <v>9.7625389621416314E-3</v>
      </c>
      <c r="Y381" s="60">
        <f t="shared" ca="1" si="84"/>
        <v>3.0452181327191852E-3</v>
      </c>
      <c r="Z381" s="60">
        <f t="shared" ca="1" si="85"/>
        <v>-1.0221540675759089E-2</v>
      </c>
      <c r="AA381" s="60">
        <f t="shared" ca="1" si="86"/>
        <v>4.6278726758356425E-2</v>
      </c>
      <c r="AB381" s="60">
        <f t="shared" ca="1" si="87"/>
        <v>-1.6352324283065101E-2</v>
      </c>
      <c r="AC381" s="60">
        <f t="shared" ca="1" si="88"/>
        <v>4.9619424258340983E-2</v>
      </c>
      <c r="AD381" s="60">
        <f t="shared" ca="1" si="89"/>
        <v>3.1568021306821903E-2</v>
      </c>
      <c r="AE381" s="60">
        <f t="shared" ca="1" si="90"/>
        <v>-1.0879664100007846E-2</v>
      </c>
      <c r="AF381" s="60">
        <f t="shared" si="91"/>
        <v>1.7011609117832061E-2</v>
      </c>
      <c r="AG381" s="61">
        <v>8.199999999999999E-3</v>
      </c>
    </row>
    <row r="382" spans="1:33" ht="16" x14ac:dyDescent="0.2">
      <c r="A382" s="74">
        <v>42522</v>
      </c>
      <c r="B382" s="62">
        <f ca="1">INDEX(OFFSET('Raw data BH'!$G$4,0,(COLUMN('Data BH'!B$4)-COLUMN('Data BH'!$B$4))*7,500,1),MATCH($A382,OFFSET('Raw data BH'!$B$4,0,(COLUMN('Data BH'!B$4)-COLUMN('Data BH'!$B$4))*7,500,1),0))</f>
        <v>22.327020999999998</v>
      </c>
      <c r="C382" s="62">
        <f ca="1">INDEX(OFFSET('Raw data BH'!$G$4,0,(COLUMN('Data BH'!C$4)-COLUMN('Data BH'!$B$4))*7,500,1),MATCH($A382,OFFSET('Raw data BH'!$B$4,0,(COLUMN('Data BH'!C$4)-COLUMN('Data BH'!$B$4))*7,500,1),0))</f>
        <v>11.962318</v>
      </c>
      <c r="D382" s="62">
        <f ca="1">INDEX(OFFSET('Raw data BH'!$G$4,0,(COLUMN('Data BH'!D$4)-COLUMN('Data BH'!$B$4))*7,500,1),MATCH($A382,OFFSET('Raw data BH'!$B$4,0,(COLUMN('Data BH'!D$4)-COLUMN('Data BH'!$B$4))*7,500,1),0))</f>
        <v>55.985999999999997</v>
      </c>
      <c r="E382" s="62">
        <f ca="1">INDEX(OFFSET('Raw data BH'!$G$4,0,(COLUMN('Data BH'!E$4)-COLUMN('Data BH'!$B$4))*7,500,1),MATCH($A382,OFFSET('Raw data BH'!$B$4,0,(COLUMN('Data BH'!E$4)-COLUMN('Data BH'!$B$4))*7,500,1),0))</f>
        <v>38.170383000000001</v>
      </c>
      <c r="F382" s="62">
        <f ca="1">INDEX(OFFSET('Raw data BH'!$G$4,0,(COLUMN('Data BH'!F$4)-COLUMN('Data BH'!$B$4))*7,500,1),MATCH($A382,OFFSET('Raw data BH'!$B$4,0,(COLUMN('Data BH'!F$4)-COLUMN('Data BH'!$B$4))*7,500,1),0))</f>
        <v>71.609268</v>
      </c>
      <c r="G382" s="62">
        <f ca="1">INDEX(OFFSET('Raw data BH'!$G$4,0,(COLUMN('Data BH'!G$4)-COLUMN('Data BH'!$B$4))*7,500,1),MATCH($A382,OFFSET('Raw data BH'!$B$4,0,(COLUMN('Data BH'!G$4)-COLUMN('Data BH'!$B$4))*7,500,1),0))</f>
        <v>88.874663999999996</v>
      </c>
      <c r="H382" s="62">
        <f ca="1">INDEX(OFFSET('Raw data BH'!$G$4,0,(COLUMN('Data BH'!H$4)-COLUMN('Data BH'!$B$4))*7,500,1),MATCH($A382,OFFSET('Raw data BH'!$B$4,0,(COLUMN('Data BH'!H$4)-COLUMN('Data BH'!$B$4))*7,500,1),0))</f>
        <v>44.278229000000003</v>
      </c>
      <c r="I382" s="62">
        <f ca="1">INDEX(OFFSET('Raw data BH'!$G$4,0,(COLUMN('Data BH'!I$4)-COLUMN('Data BH'!$B$4))*7,500,1),MATCH($A382,OFFSET('Raw data BH'!$B$4,0,(COLUMN('Data BH'!I$4)-COLUMN('Data BH'!$B$4))*7,500,1),0))</f>
        <v>34.492289999999997</v>
      </c>
      <c r="J382" s="62">
        <f ca="1">INDEX(OFFSET('Raw data BH'!$G$4,0,(COLUMN('Data BH'!J$4)-COLUMN('Data BH'!$B$4))*7,500,1),MATCH($A382,OFFSET('Raw data BH'!$B$4,0,(COLUMN('Data BH'!J$4)-COLUMN('Data BH'!$B$4))*7,500,1),0))</f>
        <v>5.9557130000000003</v>
      </c>
      <c r="K382" s="62">
        <f ca="1">INDEX(OFFSET('Raw data BH'!$G$4,0,(COLUMN('Data BH'!K$4)-COLUMN('Data BH'!$B$4))*7,500,1),MATCH($A382,OFFSET('Raw data BH'!$B$4,0,(COLUMN('Data BH'!K$4)-COLUMN('Data BH'!$B$4))*7,500,1),0))</f>
        <v>77.319999999999993</v>
      </c>
      <c r="L382" s="62">
        <f ca="1">INDEX(OFFSET('Raw data BH'!$G$4,0,(COLUMN('Data BH'!L$4)-COLUMN('Data BH'!$B$4))*7,500,1),MATCH($A382,OFFSET('Raw data BH'!$B$4,0,(COLUMN('Data BH'!L$4)-COLUMN('Data BH'!$B$4))*7,500,1),0))</f>
        <v>23.894217999999999</v>
      </c>
      <c r="M382" s="62">
        <f ca="1">INDEX(OFFSET('Raw data BH'!$G$4,0,(COLUMN('Data BH'!M$4)-COLUMN('Data BH'!$B$4))*7,500,1),MATCH($A382,OFFSET('Raw data BH'!$B$4,0,(COLUMN('Data BH'!M$4)-COLUMN('Data BH'!$B$4))*7,500,1),0))</f>
        <v>34.551738999999998</v>
      </c>
      <c r="N382" s="62">
        <f ca="1">INDEX(OFFSET('Raw data BH'!$G$4,0,(COLUMN('Data BH'!N$4)-COLUMN('Data BH'!$B$4))*7,500,1),MATCH($A382,OFFSET('Raw data BH'!$B$4,0,(COLUMN('Data BH'!N$4)-COLUMN('Data BH'!$B$4))*7,500,1),0))</f>
        <v>228.63999899999999</v>
      </c>
      <c r="O382" s="62">
        <f ca="1">INDEX(OFFSET('Raw data BH'!$G$4,0,(COLUMN('Data BH'!O$4)-COLUMN('Data BH'!$B$4))*7,500,1),MATCH($A382,OFFSET('Raw data BH'!$B$4,0,(COLUMN('Data BH'!O$4)-COLUMN('Data BH'!$B$4))*7,500,1),0))</f>
        <v>86.459998999999996</v>
      </c>
      <c r="P382" s="62">
        <v>189.93026699999999</v>
      </c>
      <c r="R382" s="60">
        <f t="shared" ca="1" si="77"/>
        <v>-3.6830884538447517E-2</v>
      </c>
      <c r="S382" s="60">
        <f t="shared" ca="1" si="78"/>
        <v>-0.10277242849915635</v>
      </c>
      <c r="T382" s="60">
        <f t="shared" ca="1" si="79"/>
        <v>-7.6034309417668755E-2</v>
      </c>
      <c r="U382" s="60">
        <f t="shared" ca="1" si="80"/>
        <v>1.6367885376367575E-2</v>
      </c>
      <c r="V382" s="60">
        <f t="shared" ca="1" si="81"/>
        <v>7.0900787363139761E-2</v>
      </c>
      <c r="W382" s="60">
        <f t="shared" ca="1" si="82"/>
        <v>-4.6213330801769259E-2</v>
      </c>
      <c r="X382" s="60">
        <f t="shared" ca="1" si="83"/>
        <v>9.7052929891425777E-2</v>
      </c>
      <c r="Y382" s="60">
        <f t="shared" ca="1" si="84"/>
        <v>-5.815044715905815E-2</v>
      </c>
      <c r="Z382" s="60">
        <f t="shared" ca="1" si="85"/>
        <v>3.0981125523500186E-2</v>
      </c>
      <c r="AA382" s="60">
        <f t="shared" ca="1" si="86"/>
        <v>0</v>
      </c>
      <c r="AB382" s="60">
        <f t="shared" ca="1" si="87"/>
        <v>-9.5268418923477038E-2</v>
      </c>
      <c r="AC382" s="60">
        <f t="shared" ca="1" si="88"/>
        <v>-7.6319466703594352E-2</v>
      </c>
      <c r="AD382" s="60">
        <f t="shared" ca="1" si="89"/>
        <v>4.4304361520924873E-2</v>
      </c>
      <c r="AE382" s="60">
        <f t="shared" ca="1" si="90"/>
        <v>1.1701380899852287E-2</v>
      </c>
      <c r="AF382" s="60">
        <f t="shared" si="91"/>
        <v>-1.715661152360326E-3</v>
      </c>
      <c r="AG382" s="61">
        <v>7.3000000000000001E-3</v>
      </c>
    </row>
    <row r="383" spans="1:33" ht="16" x14ac:dyDescent="0.2">
      <c r="A383" s="74">
        <v>42552</v>
      </c>
      <c r="B383" s="62">
        <f ca="1">INDEX(OFFSET('Raw data BH'!$G$4,0,(COLUMN('Data BH'!B$4)-COLUMN('Data BH'!$B$4))*7,500,1),MATCH($A383,OFFSET('Raw data BH'!$B$4,0,(COLUMN('Data BH'!B$4)-COLUMN('Data BH'!$B$4))*7,500,1),0))</f>
        <v>24.337851000000001</v>
      </c>
      <c r="C383" s="62">
        <f ca="1">INDEX(OFFSET('Raw data BH'!$G$4,0,(COLUMN('Data BH'!C$4)-COLUMN('Data BH'!$B$4))*7,500,1),MATCH($A383,OFFSET('Raw data BH'!$B$4,0,(COLUMN('Data BH'!C$4)-COLUMN('Data BH'!$B$4))*7,500,1),0))</f>
        <v>13.106403999999999</v>
      </c>
      <c r="D383" s="62">
        <f ca="1">INDEX(OFFSET('Raw data BH'!$G$4,0,(COLUMN('Data BH'!D$4)-COLUMN('Data BH'!$B$4))*7,500,1),MATCH($A383,OFFSET('Raw data BH'!$B$4,0,(COLUMN('Data BH'!D$4)-COLUMN('Data BH'!$B$4))*7,500,1),0))</f>
        <v>59.694274999999998</v>
      </c>
      <c r="E383" s="62">
        <f ca="1">INDEX(OFFSET('Raw data BH'!$G$4,0,(COLUMN('Data BH'!E$4)-COLUMN('Data BH'!$B$4))*7,500,1),MATCH($A383,OFFSET('Raw data BH'!$B$4,0,(COLUMN('Data BH'!E$4)-COLUMN('Data BH'!$B$4))*7,500,1),0))</f>
        <v>37.020622000000003</v>
      </c>
      <c r="F383" s="62">
        <f ca="1">INDEX(OFFSET('Raw data BH'!$G$4,0,(COLUMN('Data BH'!F$4)-COLUMN('Data BH'!$B$4))*7,500,1),MATCH($A383,OFFSET('Raw data BH'!$B$4,0,(COLUMN('Data BH'!F$4)-COLUMN('Data BH'!$B$4))*7,500,1),0))</f>
        <v>69.917762999999994</v>
      </c>
      <c r="G383" s="62">
        <f ca="1">INDEX(OFFSET('Raw data BH'!$G$4,0,(COLUMN('Data BH'!G$4)-COLUMN('Data BH'!$B$4))*7,500,1),MATCH($A383,OFFSET('Raw data BH'!$B$4,0,(COLUMN('Data BH'!G$4)-COLUMN('Data BH'!$B$4))*7,500,1),0))</f>
        <v>100.540001</v>
      </c>
      <c r="H383" s="62">
        <f ca="1">INDEX(OFFSET('Raw data BH'!$G$4,0,(COLUMN('Data BH'!H$4)-COLUMN('Data BH'!$B$4))*7,500,1),MATCH($A383,OFFSET('Raw data BH'!$B$4,0,(COLUMN('Data BH'!H$4)-COLUMN('Data BH'!$B$4))*7,500,1),0))</f>
        <v>43.937260000000002</v>
      </c>
      <c r="I383" s="62">
        <f ca="1">INDEX(OFFSET('Raw data BH'!$G$4,0,(COLUMN('Data BH'!I$4)-COLUMN('Data BH'!$B$4))*7,500,1),MATCH($A383,OFFSET('Raw data BH'!$B$4,0,(COLUMN('Data BH'!I$4)-COLUMN('Data BH'!$B$4))*7,500,1),0))</f>
        <v>36.305228999999997</v>
      </c>
      <c r="J383" s="62">
        <f ca="1">INDEX(OFFSET('Raw data BH'!$G$4,0,(COLUMN('Data BH'!J$4)-COLUMN('Data BH'!$B$4))*7,500,1),MATCH($A383,OFFSET('Raw data BH'!$B$4,0,(COLUMN('Data BH'!J$4)-COLUMN('Data BH'!$B$4))*7,500,1),0))</f>
        <v>6.3832519999999997</v>
      </c>
      <c r="K383" s="62">
        <f ca="1">INDEX(OFFSET('Raw data BH'!$G$4,0,(COLUMN('Data BH'!K$4)-COLUMN('Data BH'!$B$4))*7,500,1),MATCH($A383,OFFSET('Raw data BH'!$B$4,0,(COLUMN('Data BH'!K$4)-COLUMN('Data BH'!$B$4))*7,500,1),0))</f>
        <v>77.540001000000004</v>
      </c>
      <c r="L383" s="62">
        <f ca="1">INDEX(OFFSET('Raw data BH'!$G$4,0,(COLUMN('Data BH'!L$4)-COLUMN('Data BH'!$B$4))*7,500,1),MATCH($A383,OFFSET('Raw data BH'!$B$4,0,(COLUMN('Data BH'!L$4)-COLUMN('Data BH'!$B$4))*7,500,1),0))</f>
        <v>26.968821999999999</v>
      </c>
      <c r="M383" s="62">
        <f ca="1">INDEX(OFFSET('Raw data BH'!$G$4,0,(COLUMN('Data BH'!M$4)-COLUMN('Data BH'!$B$4))*7,500,1),MATCH($A383,OFFSET('Raw data BH'!$B$4,0,(COLUMN('Data BH'!M$4)-COLUMN('Data BH'!$B$4))*7,500,1),0))</f>
        <v>35.040886</v>
      </c>
      <c r="N383" s="62">
        <f ca="1">INDEX(OFFSET('Raw data BH'!$G$4,0,(COLUMN('Data BH'!N$4)-COLUMN('Data BH'!$B$4))*7,500,1),MATCH($A383,OFFSET('Raw data BH'!$B$4,0,(COLUMN('Data BH'!N$4)-COLUMN('Data BH'!$B$4))*7,500,1),0))</f>
        <v>234.86999499999999</v>
      </c>
      <c r="O383" s="62">
        <f ca="1">INDEX(OFFSET('Raw data BH'!$G$4,0,(COLUMN('Data BH'!O$4)-COLUMN('Data BH'!$B$4))*7,500,1),MATCH($A383,OFFSET('Raw data BH'!$B$4,0,(COLUMN('Data BH'!O$4)-COLUMN('Data BH'!$B$4))*7,500,1),0))</f>
        <v>86.610000999999997</v>
      </c>
      <c r="P383" s="62">
        <v>197.88104200000001</v>
      </c>
      <c r="R383" s="60">
        <f t="shared" ca="1" si="77"/>
        <v>9.0062619639225572E-2</v>
      </c>
      <c r="S383" s="60">
        <f t="shared" ca="1" si="78"/>
        <v>9.5640828140499234E-2</v>
      </c>
      <c r="T383" s="60">
        <f t="shared" ca="1" si="79"/>
        <v>6.6235755367413329E-2</v>
      </c>
      <c r="U383" s="60">
        <f t="shared" ca="1" si="80"/>
        <v>-3.0121809361986163E-2</v>
      </c>
      <c r="V383" s="60">
        <f t="shared" ca="1" si="81"/>
        <v>-2.3621313933833377E-2</v>
      </c>
      <c r="W383" s="60">
        <f t="shared" ca="1" si="82"/>
        <v>0.13125604615506625</v>
      </c>
      <c r="X383" s="60">
        <f t="shared" ca="1" si="83"/>
        <v>-7.7006015755508583E-3</v>
      </c>
      <c r="Y383" s="60">
        <f t="shared" ca="1" si="84"/>
        <v>5.256070269616786E-2</v>
      </c>
      <c r="Z383" s="60">
        <f t="shared" ca="1" si="85"/>
        <v>7.1786367140256768E-2</v>
      </c>
      <c r="AA383" s="60">
        <f t="shared" ca="1" si="86"/>
        <v>2.8453310915677044E-3</v>
      </c>
      <c r="AB383" s="60">
        <f t="shared" ca="1" si="87"/>
        <v>0.12867564864437075</v>
      </c>
      <c r="AC383" s="60">
        <f t="shared" ca="1" si="88"/>
        <v>1.4156943012332945E-2</v>
      </c>
      <c r="AD383" s="60">
        <f t="shared" ca="1" si="89"/>
        <v>2.7248058201749803E-2</v>
      </c>
      <c r="AE383" s="60">
        <f t="shared" ca="1" si="90"/>
        <v>1.734929467209545E-3</v>
      </c>
      <c r="AF383" s="60">
        <f t="shared" si="91"/>
        <v>4.1861548059636045E-2</v>
      </c>
      <c r="AG383" s="61">
        <v>6.7000000000000002E-3</v>
      </c>
    </row>
    <row r="384" spans="1:33" ht="16" x14ac:dyDescent="0.2">
      <c r="A384" s="74">
        <v>42583</v>
      </c>
      <c r="B384" s="62">
        <f ca="1">INDEX(OFFSET('Raw data BH'!$G$4,0,(COLUMN('Data BH'!B$4)-COLUMN('Data BH'!$B$4))*7,500,1),MATCH($A384,OFFSET('Raw data BH'!$B$4,0,(COLUMN('Data BH'!B$4)-COLUMN('Data BH'!$B$4))*7,500,1),0))</f>
        <v>24.779259</v>
      </c>
      <c r="C384" s="62">
        <f ca="1">INDEX(OFFSET('Raw data BH'!$G$4,0,(COLUMN('Data BH'!C$4)-COLUMN('Data BH'!$B$4))*7,500,1),MATCH($A384,OFFSET('Raw data BH'!$B$4,0,(COLUMN('Data BH'!C$4)-COLUMN('Data BH'!$B$4))*7,500,1),0))</f>
        <v>14.598851</v>
      </c>
      <c r="D384" s="62">
        <f ca="1">INDEX(OFFSET('Raw data BH'!$G$4,0,(COLUMN('Data BH'!D$4)-COLUMN('Data BH'!$B$4))*7,500,1),MATCH($A384,OFFSET('Raw data BH'!$B$4,0,(COLUMN('Data BH'!D$4)-COLUMN('Data BH'!$B$4))*7,500,1),0))</f>
        <v>60.731487000000001</v>
      </c>
      <c r="E384" s="62">
        <f ca="1">INDEX(OFFSET('Raw data BH'!$G$4,0,(COLUMN('Data BH'!E$4)-COLUMN('Data BH'!$B$4))*7,500,1),MATCH($A384,OFFSET('Raw data BH'!$B$4,0,(COLUMN('Data BH'!E$4)-COLUMN('Data BH'!$B$4))*7,500,1),0))</f>
        <v>36.850918</v>
      </c>
      <c r="F384" s="62">
        <f ca="1">INDEX(OFFSET('Raw data BH'!$G$4,0,(COLUMN('Data BH'!F$4)-COLUMN('Data BH'!$B$4))*7,500,1),MATCH($A384,OFFSET('Raw data BH'!$B$4,0,(COLUMN('Data BH'!F$4)-COLUMN('Data BH'!$B$4))*7,500,1),0))</f>
        <v>72.426674000000006</v>
      </c>
      <c r="G384" s="62">
        <f ca="1">INDEX(OFFSET('Raw data BH'!$G$4,0,(COLUMN('Data BH'!G$4)-COLUMN('Data BH'!$B$4))*7,500,1),MATCH($A384,OFFSET('Raw data BH'!$B$4,0,(COLUMN('Data BH'!G$4)-COLUMN('Data BH'!$B$4))*7,500,1),0))</f>
        <v>103.081718</v>
      </c>
      <c r="H384" s="62">
        <f ca="1">INDEX(OFFSET('Raw data BH'!$G$4,0,(COLUMN('Data BH'!H$4)-COLUMN('Data BH'!$B$4))*7,500,1),MATCH($A384,OFFSET('Raw data BH'!$B$4,0,(COLUMN('Data BH'!H$4)-COLUMN('Data BH'!$B$4))*7,500,1),0))</f>
        <v>41.913905999999997</v>
      </c>
      <c r="I384" s="62">
        <f ca="1">INDEX(OFFSET('Raw data BH'!$G$4,0,(COLUMN('Data BH'!I$4)-COLUMN('Data BH'!$B$4))*7,500,1),MATCH($A384,OFFSET('Raw data BH'!$B$4,0,(COLUMN('Data BH'!I$4)-COLUMN('Data BH'!$B$4))*7,500,1),0))</f>
        <v>38.009861000000001</v>
      </c>
      <c r="J384" s="62">
        <f ca="1">INDEX(OFFSET('Raw data BH'!$G$4,0,(COLUMN('Data BH'!J$4)-COLUMN('Data BH'!$B$4))*7,500,1),MATCH($A384,OFFSET('Raw data BH'!$B$4,0,(COLUMN('Data BH'!J$4)-COLUMN('Data BH'!$B$4))*7,500,1),0))</f>
        <v>6.9599320000000002</v>
      </c>
      <c r="K384" s="62">
        <f ca="1">INDEX(OFFSET('Raw data BH'!$G$4,0,(COLUMN('Data BH'!K$4)-COLUMN('Data BH'!$B$4))*7,500,1),MATCH($A384,OFFSET('Raw data BH'!$B$4,0,(COLUMN('Data BH'!K$4)-COLUMN('Data BH'!$B$4))*7,500,1),0))</f>
        <v>64.629997000000003</v>
      </c>
      <c r="L384" s="62">
        <f ca="1">INDEX(OFFSET('Raw data BH'!$G$4,0,(COLUMN('Data BH'!L$4)-COLUMN('Data BH'!$B$4))*7,500,1),MATCH($A384,OFFSET('Raw data BH'!$B$4,0,(COLUMN('Data BH'!L$4)-COLUMN('Data BH'!$B$4))*7,500,1),0))</f>
        <v>27.293745000000001</v>
      </c>
      <c r="M384" s="62">
        <f ca="1">INDEX(OFFSET('Raw data BH'!$G$4,0,(COLUMN('Data BH'!M$4)-COLUMN('Data BH'!$B$4))*7,500,1),MATCH($A384,OFFSET('Raw data BH'!$B$4,0,(COLUMN('Data BH'!M$4)-COLUMN('Data BH'!$B$4))*7,500,1),0))</f>
        <v>37.237366000000002</v>
      </c>
      <c r="N384" s="62">
        <f ca="1">INDEX(OFFSET('Raw data BH'!$G$4,0,(COLUMN('Data BH'!N$4)-COLUMN('Data BH'!$B$4))*7,500,1),MATCH($A384,OFFSET('Raw data BH'!$B$4,0,(COLUMN('Data BH'!N$4)-COLUMN('Data BH'!$B$4))*7,500,1),0))</f>
        <v>257.209991</v>
      </c>
      <c r="O384" s="62">
        <f ca="1">INDEX(OFFSET('Raw data BH'!$G$4,0,(COLUMN('Data BH'!O$4)-COLUMN('Data BH'!$B$4))*7,500,1),MATCH($A384,OFFSET('Raw data BH'!$B$4,0,(COLUMN('Data BH'!O$4)-COLUMN('Data BH'!$B$4))*7,500,1),0))</f>
        <v>74.449996999999996</v>
      </c>
      <c r="P384" s="62">
        <v>198.11799600000001</v>
      </c>
      <c r="R384" s="60">
        <f t="shared" ca="1" si="77"/>
        <v>1.813668758182474E-2</v>
      </c>
      <c r="S384" s="60">
        <f t="shared" ca="1" si="78"/>
        <v>0.11387158521895091</v>
      </c>
      <c r="T384" s="60">
        <f t="shared" ca="1" si="79"/>
        <v>1.7375401577454541E-2</v>
      </c>
      <c r="U384" s="60">
        <f t="shared" ca="1" si="80"/>
        <v>-4.5840396738877631E-3</v>
      </c>
      <c r="V384" s="60">
        <f t="shared" ca="1" si="81"/>
        <v>3.5883742447538225E-2</v>
      </c>
      <c r="W384" s="60">
        <f t="shared" ca="1" si="82"/>
        <v>2.5280654214435483E-2</v>
      </c>
      <c r="X384" s="60">
        <f t="shared" ca="1" si="83"/>
        <v>-4.6050982696690834E-2</v>
      </c>
      <c r="Y384" s="60">
        <f t="shared" ca="1" si="84"/>
        <v>4.6952795697831951E-2</v>
      </c>
      <c r="Z384" s="60">
        <f t="shared" ca="1" si="85"/>
        <v>9.0342665462682659E-2</v>
      </c>
      <c r="AA384" s="60">
        <f t="shared" ca="1" si="86"/>
        <v>-0.16649476184556666</v>
      </c>
      <c r="AB384" s="60">
        <f t="shared" ca="1" si="87"/>
        <v>1.2048097614348885E-2</v>
      </c>
      <c r="AC384" s="60">
        <f t="shared" ca="1" si="88"/>
        <v>6.2683346534103013E-2</v>
      </c>
      <c r="AD384" s="60">
        <f t="shared" ca="1" si="89"/>
        <v>9.5116432390608407E-2</v>
      </c>
      <c r="AE384" s="60">
        <f t="shared" ca="1" si="90"/>
        <v>-0.14039953653851134</v>
      </c>
      <c r="AF384" s="60">
        <f t="shared" si="91"/>
        <v>1.1974568033656929E-3</v>
      </c>
      <c r="AG384" s="61">
        <v>7.4000000000000003E-3</v>
      </c>
    </row>
    <row r="385" spans="1:33" ht="16" x14ac:dyDescent="0.2">
      <c r="A385" s="74">
        <v>42614</v>
      </c>
      <c r="B385" s="62">
        <f ca="1">INDEX(OFFSET('Raw data BH'!$G$4,0,(COLUMN('Data BH'!B$4)-COLUMN('Data BH'!$B$4))*7,500,1),MATCH($A385,OFFSET('Raw data BH'!$B$4,0,(COLUMN('Data BH'!B$4)-COLUMN('Data BH'!$B$4))*7,500,1),0))</f>
        <v>26.545428999999999</v>
      </c>
      <c r="C385" s="62">
        <f ca="1">INDEX(OFFSET('Raw data BH'!$G$4,0,(COLUMN('Data BH'!C$4)-COLUMN('Data BH'!$B$4))*7,500,1),MATCH($A385,OFFSET('Raw data BH'!$B$4,0,(COLUMN('Data BH'!C$4)-COLUMN('Data BH'!$B$4))*7,500,1),0))</f>
        <v>14.221519000000001</v>
      </c>
      <c r="D385" s="62">
        <f ca="1">INDEX(OFFSET('Raw data BH'!$G$4,0,(COLUMN('Data BH'!D$4)-COLUMN('Data BH'!$B$4))*7,500,1),MATCH($A385,OFFSET('Raw data BH'!$B$4,0,(COLUMN('Data BH'!D$4)-COLUMN('Data BH'!$B$4))*7,500,1),0))</f>
        <v>59.305332</v>
      </c>
      <c r="E385" s="62">
        <f ca="1">INDEX(OFFSET('Raw data BH'!$G$4,0,(COLUMN('Data BH'!E$4)-COLUMN('Data BH'!$B$4))*7,500,1),MATCH($A385,OFFSET('Raw data BH'!$B$4,0,(COLUMN('Data BH'!E$4)-COLUMN('Data BH'!$B$4))*7,500,1),0))</f>
        <v>35.909072999999999</v>
      </c>
      <c r="F385" s="62">
        <f ca="1">INDEX(OFFSET('Raw data BH'!$G$4,0,(COLUMN('Data BH'!F$4)-COLUMN('Data BH'!$B$4))*7,500,1),MATCH($A385,OFFSET('Raw data BH'!$B$4,0,(COLUMN('Data BH'!F$4)-COLUMN('Data BH'!$B$4))*7,500,1),0))</f>
        <v>72.931961000000001</v>
      </c>
      <c r="G385" s="62">
        <f ca="1">INDEX(OFFSET('Raw data BH'!$G$4,0,(COLUMN('Data BH'!G$4)-COLUMN('Data BH'!$B$4))*7,500,1),MATCH($A385,OFFSET('Raw data BH'!$B$4,0,(COLUMN('Data BH'!G$4)-COLUMN('Data BH'!$B$4))*7,500,1),0))</f>
        <v>103.058983</v>
      </c>
      <c r="H385" s="62">
        <f ca="1">INDEX(OFFSET('Raw data BH'!$G$4,0,(COLUMN('Data BH'!H$4)-COLUMN('Data BH'!$B$4))*7,500,1),MATCH($A385,OFFSET('Raw data BH'!$B$4,0,(COLUMN('Data BH'!H$4)-COLUMN('Data BH'!$B$4))*7,500,1),0))</f>
        <v>41.633564</v>
      </c>
      <c r="I385" s="62">
        <f ca="1">INDEX(OFFSET('Raw data BH'!$G$4,0,(COLUMN('Data BH'!I$4)-COLUMN('Data BH'!$B$4))*7,500,1),MATCH($A385,OFFSET('Raw data BH'!$B$4,0,(COLUMN('Data BH'!I$4)-COLUMN('Data BH'!$B$4))*7,500,1),0))</f>
        <v>36.925097999999998</v>
      </c>
      <c r="J385" s="62">
        <f ca="1">INDEX(OFFSET('Raw data BH'!$G$4,0,(COLUMN('Data BH'!J$4)-COLUMN('Data BH'!$B$4))*7,500,1),MATCH($A385,OFFSET('Raw data BH'!$B$4,0,(COLUMN('Data BH'!J$4)-COLUMN('Data BH'!$B$4))*7,500,1),0))</f>
        <v>6.6616489999999997</v>
      </c>
      <c r="K385" s="62">
        <f ca="1">INDEX(OFFSET('Raw data BH'!$G$4,0,(COLUMN('Data BH'!K$4)-COLUMN('Data BH'!$B$4))*7,500,1),MATCH($A385,OFFSET('Raw data BH'!$B$4,0,(COLUMN('Data BH'!K$4)-COLUMN('Data BH'!$B$4))*7,500,1),0))</f>
        <v>66.069999999999993</v>
      </c>
      <c r="L385" s="62">
        <f ca="1">INDEX(OFFSET('Raw data BH'!$G$4,0,(COLUMN('Data BH'!L$4)-COLUMN('Data BH'!$B$4))*7,500,1),MATCH($A385,OFFSET('Raw data BH'!$B$4,0,(COLUMN('Data BH'!L$4)-COLUMN('Data BH'!$B$4))*7,500,1),0))</f>
        <v>27.165479999999999</v>
      </c>
      <c r="M385" s="62">
        <f ca="1">INDEX(OFFSET('Raw data BH'!$G$4,0,(COLUMN('Data BH'!M$4)-COLUMN('Data BH'!$B$4))*7,500,1),MATCH($A385,OFFSET('Raw data BH'!$B$4,0,(COLUMN('Data BH'!M$4)-COLUMN('Data BH'!$B$4))*7,500,1),0))</f>
        <v>35.637782999999999</v>
      </c>
      <c r="N385" s="62">
        <f ca="1">INDEX(OFFSET('Raw data BH'!$G$4,0,(COLUMN('Data BH'!N$4)-COLUMN('Data BH'!$B$4))*7,500,1),MATCH($A385,OFFSET('Raw data BH'!$B$4,0,(COLUMN('Data BH'!N$4)-COLUMN('Data BH'!$B$4))*7,500,1),0))</f>
        <v>269.97000100000002</v>
      </c>
      <c r="O385" s="62">
        <f ca="1">INDEX(OFFSET('Raw data BH'!$G$4,0,(COLUMN('Data BH'!O$4)-COLUMN('Data BH'!$B$4))*7,500,1),MATCH($A385,OFFSET('Raw data BH'!$B$4,0,(COLUMN('Data BH'!O$4)-COLUMN('Data BH'!$B$4))*7,500,1),0))</f>
        <v>78.239998</v>
      </c>
      <c r="P385" s="62">
        <v>197.13369800000001</v>
      </c>
      <c r="R385" s="60">
        <f t="shared" ca="1" si="77"/>
        <v>7.1276142680457122E-2</v>
      </c>
      <c r="S385" s="60">
        <f t="shared" ca="1" si="78"/>
        <v>-2.5846691633471641E-2</v>
      </c>
      <c r="T385" s="60">
        <f t="shared" ca="1" si="79"/>
        <v>-2.3482958683359811E-2</v>
      </c>
      <c r="U385" s="60">
        <f t="shared" ca="1" si="80"/>
        <v>-2.5558250679128314E-2</v>
      </c>
      <c r="V385" s="60">
        <f t="shared" ca="1" si="81"/>
        <v>6.9765318782966101E-3</v>
      </c>
      <c r="W385" s="60">
        <f t="shared" ca="1" si="82"/>
        <v>-2.2055317316305167E-4</v>
      </c>
      <c r="X385" s="60">
        <f t="shared" ca="1" si="83"/>
        <v>-6.6885200343770324E-3</v>
      </c>
      <c r="Y385" s="60">
        <f t="shared" ca="1" si="84"/>
        <v>-2.8538988869230564E-2</v>
      </c>
      <c r="Z385" s="60">
        <f t="shared" ca="1" si="85"/>
        <v>-4.2857171593055909E-2</v>
      </c>
      <c r="AA385" s="60">
        <f t="shared" ca="1" si="86"/>
        <v>2.2280722061614577E-2</v>
      </c>
      <c r="AB385" s="60">
        <f t="shared" ca="1" si="87"/>
        <v>-4.6994283855148478E-3</v>
      </c>
      <c r="AC385" s="60">
        <f t="shared" ca="1" si="88"/>
        <v>-4.2956394928685415E-2</v>
      </c>
      <c r="AD385" s="60">
        <f t="shared" ca="1" si="89"/>
        <v>4.9609309305562732E-2</v>
      </c>
      <c r="AE385" s="60">
        <f t="shared" ca="1" si="90"/>
        <v>5.0906664240698341E-2</v>
      </c>
      <c r="AF385" s="60">
        <f t="shared" si="91"/>
        <v>-4.9682412495227757E-3</v>
      </c>
      <c r="AG385" s="61">
        <v>7.7000000000000002E-3</v>
      </c>
    </row>
    <row r="386" spans="1:33" ht="16" x14ac:dyDescent="0.2">
      <c r="A386" s="74">
        <v>42644</v>
      </c>
      <c r="B386" s="62">
        <f ca="1">INDEX(OFFSET('Raw data BH'!$G$4,0,(COLUMN('Data BH'!B$4)-COLUMN('Data BH'!$B$4))*7,500,1),MATCH($A386,OFFSET('Raw data BH'!$B$4,0,(COLUMN('Data BH'!B$4)-COLUMN('Data BH'!$B$4))*7,500,1),0))</f>
        <v>26.660484</v>
      </c>
      <c r="C386" s="62">
        <f ca="1">INDEX(OFFSET('Raw data BH'!$G$4,0,(COLUMN('Data BH'!C$4)-COLUMN('Data BH'!$B$4))*7,500,1),MATCH($A386,OFFSET('Raw data BH'!$B$4,0,(COLUMN('Data BH'!C$4)-COLUMN('Data BH'!$B$4))*7,500,1),0))</f>
        <v>14.993937000000001</v>
      </c>
      <c r="D386" s="62">
        <f ca="1">INDEX(OFFSET('Raw data BH'!$G$4,0,(COLUMN('Data BH'!D$4)-COLUMN('Data BH'!$B$4))*7,500,1),MATCH($A386,OFFSET('Raw data BH'!$B$4,0,(COLUMN('Data BH'!D$4)-COLUMN('Data BH'!$B$4))*7,500,1),0))</f>
        <v>61.509383999999997</v>
      </c>
      <c r="E386" s="62">
        <f ca="1">INDEX(OFFSET('Raw data BH'!$G$4,0,(COLUMN('Data BH'!E$4)-COLUMN('Data BH'!$B$4))*7,500,1),MATCH($A386,OFFSET('Raw data BH'!$B$4,0,(COLUMN('Data BH'!E$4)-COLUMN('Data BH'!$B$4))*7,500,1),0))</f>
        <v>36.270888999999997</v>
      </c>
      <c r="F386" s="62">
        <f ca="1">INDEX(OFFSET('Raw data BH'!$G$4,0,(COLUMN('Data BH'!F$4)-COLUMN('Data BH'!$B$4))*7,500,1),MATCH($A386,OFFSET('Raw data BH'!$B$4,0,(COLUMN('Data BH'!F$4)-COLUMN('Data BH'!$B$4))*7,500,1),0))</f>
        <v>72.475684999999999</v>
      </c>
      <c r="G386" s="62">
        <f ca="1">INDEX(OFFSET('Raw data BH'!$G$4,0,(COLUMN('Data BH'!G$4)-COLUMN('Data BH'!$B$4))*7,500,1),MATCH($A386,OFFSET('Raw data BH'!$B$4,0,(COLUMN('Data BH'!G$4)-COLUMN('Data BH'!$B$4))*7,500,1),0))</f>
        <v>95.673141000000001</v>
      </c>
      <c r="H386" s="62">
        <f ca="1">INDEX(OFFSET('Raw data BH'!$G$4,0,(COLUMN('Data BH'!H$4)-COLUMN('Data BH'!$B$4))*7,500,1),MATCH($A386,OFFSET('Raw data BH'!$B$4,0,(COLUMN('Data BH'!H$4)-COLUMN('Data BH'!$B$4))*7,500,1),0))</f>
        <v>38.525866999999998</v>
      </c>
      <c r="I386" s="62">
        <f ca="1">INDEX(OFFSET('Raw data BH'!$G$4,0,(COLUMN('Data BH'!I$4)-COLUMN('Data BH'!$B$4))*7,500,1),MATCH($A386,OFFSET('Raw data BH'!$B$4,0,(COLUMN('Data BH'!I$4)-COLUMN('Data BH'!$B$4))*7,500,1),0))</f>
        <v>38.788204</v>
      </c>
      <c r="J386" s="62">
        <f ca="1">INDEX(OFFSET('Raw data BH'!$G$4,0,(COLUMN('Data BH'!J$4)-COLUMN('Data BH'!$B$4))*7,500,1),MATCH($A386,OFFSET('Raw data BH'!$B$4,0,(COLUMN('Data BH'!J$4)-COLUMN('Data BH'!$B$4))*7,500,1),0))</f>
        <v>6.5125080000000004</v>
      </c>
      <c r="K386" s="62">
        <f ca="1">INDEX(OFFSET('Raw data BH'!$G$4,0,(COLUMN('Data BH'!K$4)-COLUMN('Data BH'!$B$4))*7,500,1),MATCH($A386,OFFSET('Raw data BH'!$B$4,0,(COLUMN('Data BH'!K$4)-COLUMN('Data BH'!$B$4))*7,500,1),0))</f>
        <v>58.619999</v>
      </c>
      <c r="L386" s="62">
        <f ca="1">INDEX(OFFSET('Raw data BH'!$G$4,0,(COLUMN('Data BH'!L$4)-COLUMN('Data BH'!$B$4))*7,500,1),MATCH($A386,OFFSET('Raw data BH'!$B$4,0,(COLUMN('Data BH'!L$4)-COLUMN('Data BH'!$B$4))*7,500,1),0))</f>
        <v>27.343615</v>
      </c>
      <c r="M386" s="62">
        <f ca="1">INDEX(OFFSET('Raw data BH'!$G$4,0,(COLUMN('Data BH'!M$4)-COLUMN('Data BH'!$B$4))*7,500,1),MATCH($A386,OFFSET('Raw data BH'!$B$4,0,(COLUMN('Data BH'!M$4)-COLUMN('Data BH'!$B$4))*7,500,1),0))</f>
        <v>38.667167999999997</v>
      </c>
      <c r="N386" s="62">
        <f ca="1">INDEX(OFFSET('Raw data BH'!$G$4,0,(COLUMN('Data BH'!N$4)-COLUMN('Data BH'!$B$4))*7,500,1),MATCH($A386,OFFSET('Raw data BH'!$B$4,0,(COLUMN('Data BH'!N$4)-COLUMN('Data BH'!$B$4))*7,500,1),0))</f>
        <v>249.88999899999999</v>
      </c>
      <c r="O386" s="62">
        <f ca="1">INDEX(OFFSET('Raw data BH'!$G$4,0,(COLUMN('Data BH'!O$4)-COLUMN('Data BH'!$B$4))*7,500,1),MATCH($A386,OFFSET('Raw data BH'!$B$4,0,(COLUMN('Data BH'!O$4)-COLUMN('Data BH'!$B$4))*7,500,1),0))</f>
        <v>84.019997000000004</v>
      </c>
      <c r="P386" s="62">
        <v>194.69451900000001</v>
      </c>
      <c r="R386" s="60">
        <f t="shared" ca="1" si="77"/>
        <v>4.334267869620767E-3</v>
      </c>
      <c r="S386" s="60">
        <f t="shared" ca="1" si="78"/>
        <v>5.4313326164385112E-2</v>
      </c>
      <c r="T386" s="60">
        <f t="shared" ca="1" si="79"/>
        <v>3.7164482950706734E-2</v>
      </c>
      <c r="U386" s="60">
        <f t="shared" ca="1" si="80"/>
        <v>1.007589363278738E-2</v>
      </c>
      <c r="V386" s="60">
        <f t="shared" ca="1" si="81"/>
        <v>-6.2561871879462938E-3</v>
      </c>
      <c r="W386" s="60">
        <f t="shared" ca="1" si="82"/>
        <v>-7.1666164219765238E-2</v>
      </c>
      <c r="X386" s="60">
        <f t="shared" ca="1" si="83"/>
        <v>-7.46440299946457E-2</v>
      </c>
      <c r="Y386" s="60">
        <f t="shared" ca="1" si="84"/>
        <v>5.0456358978383742E-2</v>
      </c>
      <c r="Z386" s="60">
        <f t="shared" ca="1" si="85"/>
        <v>-2.2388000328447122E-2</v>
      </c>
      <c r="AA386" s="60">
        <f t="shared" ca="1" si="86"/>
        <v>-0.11275920992886324</v>
      </c>
      <c r="AB386" s="60">
        <f t="shared" ca="1" si="87"/>
        <v>6.5574029982169435E-3</v>
      </c>
      <c r="AC386" s="60">
        <f t="shared" ca="1" si="88"/>
        <v>8.5004866885237895E-2</v>
      </c>
      <c r="AD386" s="60">
        <f t="shared" ca="1" si="89"/>
        <v>-7.437864179583431E-2</v>
      </c>
      <c r="AE386" s="60">
        <f t="shared" ca="1" si="90"/>
        <v>7.3875244730962297E-2</v>
      </c>
      <c r="AF386" s="60">
        <f t="shared" si="91"/>
        <v>-1.2373221954168345E-2</v>
      </c>
      <c r="AG386" s="61">
        <v>8.3999999999999995E-3</v>
      </c>
    </row>
    <row r="387" spans="1:33" ht="16" x14ac:dyDescent="0.2">
      <c r="A387" s="74">
        <v>42675</v>
      </c>
      <c r="B387" s="62">
        <f ca="1">INDEX(OFFSET('Raw data BH'!$G$4,0,(COLUMN('Data BH'!B$4)-COLUMN('Data BH'!$B$4))*7,500,1),MATCH($A387,OFFSET('Raw data BH'!$B$4,0,(COLUMN('Data BH'!B$4)-COLUMN('Data BH'!$B$4))*7,500,1),0))</f>
        <v>25.951357000000002</v>
      </c>
      <c r="C387" s="62">
        <f ca="1">INDEX(OFFSET('Raw data BH'!$G$4,0,(COLUMN('Data BH'!C$4)-COLUMN('Data BH'!$B$4))*7,500,1),MATCH($A387,OFFSET('Raw data BH'!$B$4,0,(COLUMN('Data BH'!C$4)-COLUMN('Data BH'!$B$4))*7,500,1),0))</f>
        <v>19.192243999999999</v>
      </c>
      <c r="D387" s="62">
        <f ca="1">INDEX(OFFSET('Raw data BH'!$G$4,0,(COLUMN('Data BH'!D$4)-COLUMN('Data BH'!$B$4))*7,500,1),MATCH($A387,OFFSET('Raw data BH'!$B$4,0,(COLUMN('Data BH'!D$4)-COLUMN('Data BH'!$B$4))*7,500,1),0))</f>
        <v>67.049591000000007</v>
      </c>
      <c r="E387" s="62">
        <f ca="1">INDEX(OFFSET('Raw data BH'!$G$4,0,(COLUMN('Data BH'!E$4)-COLUMN('Data BH'!$B$4))*7,500,1),MATCH($A387,OFFSET('Raw data BH'!$B$4,0,(COLUMN('Data BH'!E$4)-COLUMN('Data BH'!$B$4))*7,500,1),0))</f>
        <v>34.517220000000002</v>
      </c>
      <c r="F387" s="62">
        <f ca="1">INDEX(OFFSET('Raw data BH'!$G$4,0,(COLUMN('Data BH'!F$4)-COLUMN('Data BH'!$B$4))*7,500,1),MATCH($A387,OFFSET('Raw data BH'!$B$4,0,(COLUMN('Data BH'!F$4)-COLUMN('Data BH'!$B$4))*7,500,1),0))</f>
        <v>66.527702000000005</v>
      </c>
      <c r="G387" s="62">
        <f ca="1">INDEX(OFFSET('Raw data BH'!$G$4,0,(COLUMN('Data BH'!G$4)-COLUMN('Data BH'!$B$4))*7,500,1),MATCH($A387,OFFSET('Raw data BH'!$B$4,0,(COLUMN('Data BH'!G$4)-COLUMN('Data BH'!$B$4))*7,500,1),0))</f>
        <v>95.654128999999998</v>
      </c>
      <c r="H387" s="62">
        <f ca="1">INDEX(OFFSET('Raw data BH'!$G$4,0,(COLUMN('Data BH'!H$4)-COLUMN('Data BH'!$B$4))*7,500,1),MATCH($A387,OFFSET('Raw data BH'!$B$4,0,(COLUMN('Data BH'!H$4)-COLUMN('Data BH'!$B$4))*7,500,1),0))</f>
        <v>40.423389</v>
      </c>
      <c r="I387" s="62">
        <f ca="1">INDEX(OFFSET('Raw data BH'!$G$4,0,(COLUMN('Data BH'!I$4)-COLUMN('Data BH'!$B$4))*7,500,1),MATCH($A387,OFFSET('Raw data BH'!$B$4,0,(COLUMN('Data BH'!I$4)-COLUMN('Data BH'!$B$4))*7,500,1),0))</f>
        <v>42.999786</v>
      </c>
      <c r="J387" s="62">
        <f ca="1">INDEX(OFFSET('Raw data BH'!$G$4,0,(COLUMN('Data BH'!J$4)-COLUMN('Data BH'!$B$4))*7,500,1),MATCH($A387,OFFSET('Raw data BH'!$B$4,0,(COLUMN('Data BH'!J$4)-COLUMN('Data BH'!$B$4))*7,500,1),0))</f>
        <v>6.0153699999999999</v>
      </c>
      <c r="K387" s="62">
        <f ca="1">INDEX(OFFSET('Raw data BH'!$G$4,0,(COLUMN('Data BH'!K$4)-COLUMN('Data BH'!$B$4))*7,500,1),MATCH($A387,OFFSET('Raw data BH'!$B$4,0,(COLUMN('Data BH'!K$4)-COLUMN('Data BH'!$B$4))*7,500,1),0))</f>
        <v>63.349997999999999</v>
      </c>
      <c r="L387" s="62">
        <f ca="1">INDEX(OFFSET('Raw data BH'!$G$4,0,(COLUMN('Data BH'!L$4)-COLUMN('Data BH'!$B$4))*7,500,1),MATCH($A387,OFFSET('Raw data BH'!$B$4,0,(COLUMN('Data BH'!L$4)-COLUMN('Data BH'!$B$4))*7,500,1),0))</f>
        <v>29.878952000000002</v>
      </c>
      <c r="M387" s="62">
        <f ca="1">INDEX(OFFSET('Raw data BH'!$G$4,0,(COLUMN('Data BH'!M$4)-COLUMN('Data BH'!$B$4))*7,500,1),MATCH($A387,OFFSET('Raw data BH'!$B$4,0,(COLUMN('Data BH'!M$4)-COLUMN('Data BH'!$B$4))*7,500,1),0))</f>
        <v>42.560757000000002</v>
      </c>
      <c r="N387" s="62">
        <f ca="1">INDEX(OFFSET('Raw data BH'!$G$4,0,(COLUMN('Data BH'!N$4)-COLUMN('Data BH'!$B$4))*7,500,1),MATCH($A387,OFFSET('Raw data BH'!$B$4,0,(COLUMN('Data BH'!N$4)-COLUMN('Data BH'!$B$4))*7,500,1),0))</f>
        <v>275.30999800000001</v>
      </c>
      <c r="O387" s="62">
        <f ca="1">INDEX(OFFSET('Raw data BH'!$G$4,0,(COLUMN('Data BH'!O$4)-COLUMN('Data BH'!$B$4))*7,500,1),MATCH($A387,OFFSET('Raw data BH'!$B$4,0,(COLUMN('Data BH'!O$4)-COLUMN('Data BH'!$B$4))*7,500,1),0))</f>
        <v>78.849997999999999</v>
      </c>
      <c r="P387" s="62">
        <v>201.86676</v>
      </c>
      <c r="R387" s="60">
        <f t="shared" ca="1" si="77"/>
        <v>-2.6598429345843777E-2</v>
      </c>
      <c r="S387" s="60">
        <f t="shared" ca="1" si="78"/>
        <v>0.28000030945841625</v>
      </c>
      <c r="T387" s="60">
        <f t="shared" ca="1" si="79"/>
        <v>9.007092316190346E-2</v>
      </c>
      <c r="U387" s="60">
        <f t="shared" ca="1" si="80"/>
        <v>-4.8349214710452615E-2</v>
      </c>
      <c r="V387" s="60">
        <f t="shared" ca="1" si="81"/>
        <v>-8.2068668961183255E-2</v>
      </c>
      <c r="W387" s="60">
        <f t="shared" ca="1" si="82"/>
        <v>-1.9871825886852434E-4</v>
      </c>
      <c r="X387" s="60">
        <f t="shared" ca="1" si="83"/>
        <v>4.9253193964460262E-2</v>
      </c>
      <c r="Y387" s="60">
        <f t="shared" ca="1" si="84"/>
        <v>0.10857893807096608</v>
      </c>
      <c r="Z387" s="60">
        <f t="shared" ca="1" si="85"/>
        <v>-7.6335875518310337E-2</v>
      </c>
      <c r="AA387" s="60">
        <f t="shared" ca="1" si="86"/>
        <v>8.0689168896096453E-2</v>
      </c>
      <c r="AB387" s="60">
        <f t="shared" ca="1" si="87"/>
        <v>9.2721353778569604E-2</v>
      </c>
      <c r="AC387" s="60">
        <f t="shared" ca="1" si="88"/>
        <v>0.10069496167911773</v>
      </c>
      <c r="AD387" s="60">
        <f t="shared" ca="1" si="89"/>
        <v>0.10172475529923086</v>
      </c>
      <c r="AE387" s="60">
        <f t="shared" ca="1" si="90"/>
        <v>-6.1532958636025703E-2</v>
      </c>
      <c r="AF387" s="60">
        <f t="shared" si="91"/>
        <v>3.6838433032621687E-2</v>
      </c>
      <c r="AG387" s="61">
        <v>9.7999999999999997E-3</v>
      </c>
    </row>
    <row r="388" spans="1:33" ht="16" x14ac:dyDescent="0.2">
      <c r="A388" s="74">
        <v>42705</v>
      </c>
      <c r="B388" s="62">
        <f ca="1">INDEX(OFFSET('Raw data BH'!$G$4,0,(COLUMN('Data BH'!B$4)-COLUMN('Data BH'!$B$4))*7,500,1),MATCH($A388,OFFSET('Raw data BH'!$B$4,0,(COLUMN('Data BH'!B$4)-COLUMN('Data BH'!$B$4))*7,500,1),0))</f>
        <v>27.335484000000001</v>
      </c>
      <c r="C388" s="62">
        <f ca="1">INDEX(OFFSET('Raw data BH'!$G$4,0,(COLUMN('Data BH'!C$4)-COLUMN('Data BH'!$B$4))*7,500,1),MATCH($A388,OFFSET('Raw data BH'!$B$4,0,(COLUMN('Data BH'!C$4)-COLUMN('Data BH'!$B$4))*7,500,1),0))</f>
        <v>20.157302999999999</v>
      </c>
      <c r="D388" s="62">
        <f ca="1">INDEX(OFFSET('Raw data BH'!$G$4,0,(COLUMN('Data BH'!D$4)-COLUMN('Data BH'!$B$4))*7,500,1),MATCH($A388,OFFSET('Raw data BH'!$B$4,0,(COLUMN('Data BH'!D$4)-COLUMN('Data BH'!$B$4))*7,500,1),0))</f>
        <v>68.948295999999999</v>
      </c>
      <c r="E388" s="62">
        <f ca="1">INDEX(OFFSET('Raw data BH'!$G$4,0,(COLUMN('Data BH'!E$4)-COLUMN('Data BH'!$B$4))*7,500,1),MATCH($A388,OFFSET('Raw data BH'!$B$4,0,(COLUMN('Data BH'!E$4)-COLUMN('Data BH'!$B$4))*7,500,1),0))</f>
        <v>35.766609000000003</v>
      </c>
      <c r="F388" s="62">
        <f ca="1">INDEX(OFFSET('Raw data BH'!$G$4,0,(COLUMN('Data BH'!F$4)-COLUMN('Data BH'!$B$4))*7,500,1),MATCH($A388,OFFSET('Raw data BH'!$B$4,0,(COLUMN('Data BH'!F$4)-COLUMN('Data BH'!$B$4))*7,500,1),0))</f>
        <v>71.659408999999997</v>
      </c>
      <c r="G388" s="62">
        <f ca="1">INDEX(OFFSET('Raw data BH'!$G$4,0,(COLUMN('Data BH'!G$4)-COLUMN('Data BH'!$B$4))*7,500,1),MATCH($A388,OFFSET('Raw data BH'!$B$4,0,(COLUMN('Data BH'!G$4)-COLUMN('Data BH'!$B$4))*7,500,1),0))</f>
        <v>90.062186999999994</v>
      </c>
      <c r="H388" s="62">
        <f ca="1">INDEX(OFFSET('Raw data BH'!$G$4,0,(COLUMN('Data BH'!H$4)-COLUMN('Data BH'!$B$4))*7,500,1),MATCH($A388,OFFSET('Raw data BH'!$B$4,0,(COLUMN('Data BH'!H$4)-COLUMN('Data BH'!$B$4))*7,500,1),0))</f>
        <v>43.242496000000003</v>
      </c>
      <c r="I388" s="62">
        <f ca="1">INDEX(OFFSET('Raw data BH'!$G$4,0,(COLUMN('Data BH'!I$4)-COLUMN('Data BH'!$B$4))*7,500,1),MATCH($A388,OFFSET('Raw data BH'!$B$4,0,(COLUMN('Data BH'!I$4)-COLUMN('Data BH'!$B$4))*7,500,1),0))</f>
        <v>44.516308000000002</v>
      </c>
      <c r="J388" s="62">
        <f ca="1">INDEX(OFFSET('Raw data BH'!$G$4,0,(COLUMN('Data BH'!J$4)-COLUMN('Data BH'!$B$4))*7,500,1),MATCH($A388,OFFSET('Raw data BH'!$B$4,0,(COLUMN('Data BH'!J$4)-COLUMN('Data BH'!$B$4))*7,500,1),0))</f>
        <v>5.2199489999999997</v>
      </c>
      <c r="K388" s="62">
        <f ca="1">INDEX(OFFSET('Raw data BH'!$G$4,0,(COLUMN('Data BH'!K$4)-COLUMN('Data BH'!$B$4))*7,500,1),MATCH($A388,OFFSET('Raw data BH'!$B$4,0,(COLUMN('Data BH'!K$4)-COLUMN('Data BH'!$B$4))*7,500,1),0))</f>
        <v>64.199996999999996</v>
      </c>
      <c r="L388" s="62">
        <f ca="1">INDEX(OFFSET('Raw data BH'!$G$4,0,(COLUMN('Data BH'!L$4)-COLUMN('Data BH'!$B$4))*7,500,1),MATCH($A388,OFFSET('Raw data BH'!$B$4,0,(COLUMN('Data BH'!L$4)-COLUMN('Data BH'!$B$4))*7,500,1),0))</f>
        <v>30.147202</v>
      </c>
      <c r="M388" s="62">
        <f ca="1">INDEX(OFFSET('Raw data BH'!$G$4,0,(COLUMN('Data BH'!M$4)-COLUMN('Data BH'!$B$4))*7,500,1),MATCH($A388,OFFSET('Raw data BH'!$B$4,0,(COLUMN('Data BH'!M$4)-COLUMN('Data BH'!$B$4))*7,500,1),0))</f>
        <v>42.524864000000001</v>
      </c>
      <c r="N388" s="62">
        <f ca="1">INDEX(OFFSET('Raw data BH'!$G$4,0,(COLUMN('Data BH'!N$4)-COLUMN('Data BH'!$B$4))*7,500,1),MATCH($A388,OFFSET('Raw data BH'!$B$4,0,(COLUMN('Data BH'!N$4)-COLUMN('Data BH'!$B$4))*7,500,1),0))</f>
        <v>287.92001299999998</v>
      </c>
      <c r="O388" s="62">
        <f ca="1">INDEX(OFFSET('Raw data BH'!$G$4,0,(COLUMN('Data BH'!O$4)-COLUMN('Data BH'!$B$4))*7,500,1),MATCH($A388,OFFSET('Raw data BH'!$B$4,0,(COLUMN('Data BH'!O$4)-COLUMN('Data BH'!$B$4))*7,500,1),0))</f>
        <v>76.069999999999993</v>
      </c>
      <c r="P388" s="62">
        <v>204.75209000000001</v>
      </c>
      <c r="R388" s="60">
        <f t="shared" ca="1" si="77"/>
        <v>5.3335438297118731E-2</v>
      </c>
      <c r="S388" s="60">
        <f t="shared" ca="1" si="78"/>
        <v>5.0283802144241108E-2</v>
      </c>
      <c r="T388" s="60">
        <f t="shared" ca="1" si="79"/>
        <v>2.8317920686495857E-2</v>
      </c>
      <c r="U388" s="60">
        <f t="shared" ca="1" si="80"/>
        <v>3.619610733425227E-2</v>
      </c>
      <c r="V388" s="60">
        <f t="shared" ca="1" si="81"/>
        <v>7.7136393498155043E-2</v>
      </c>
      <c r="W388" s="60">
        <f t="shared" ca="1" si="82"/>
        <v>-5.8460016922008751E-2</v>
      </c>
      <c r="X388" s="60">
        <f t="shared" ca="1" si="83"/>
        <v>6.9739501554409555E-2</v>
      </c>
      <c r="Y388" s="60">
        <f t="shared" ca="1" si="84"/>
        <v>3.5268129008828142E-2</v>
      </c>
      <c r="Z388" s="60">
        <f t="shared" ca="1" si="85"/>
        <v>-0.13223143381038904</v>
      </c>
      <c r="AA388" s="60">
        <f t="shared" ca="1" si="86"/>
        <v>1.3417506343094132E-2</v>
      </c>
      <c r="AB388" s="60">
        <f t="shared" ca="1" si="87"/>
        <v>8.9778918618028669E-3</v>
      </c>
      <c r="AC388" s="60">
        <f t="shared" ca="1" si="88"/>
        <v>-8.4333556379179164E-4</v>
      </c>
      <c r="AD388" s="60">
        <f t="shared" ca="1" si="89"/>
        <v>4.5802967896574343E-2</v>
      </c>
      <c r="AE388" s="60">
        <f t="shared" ca="1" si="90"/>
        <v>-3.5256792270305537E-2</v>
      </c>
      <c r="AF388" s="60">
        <f t="shared" si="91"/>
        <v>1.4293239758739862E-2</v>
      </c>
      <c r="AG388" s="61">
        <v>1.2E-2</v>
      </c>
    </row>
    <row r="389" spans="1:33" ht="16" x14ac:dyDescent="0.2">
      <c r="A389" s="74">
        <v>42736</v>
      </c>
      <c r="B389" s="62">
        <f ca="1">INDEX(OFFSET('Raw data BH'!$G$4,0,(COLUMN('Data BH'!B$4)-COLUMN('Data BH'!$B$4))*7,500,1),MATCH($A389,OFFSET('Raw data BH'!$B$4,0,(COLUMN('Data BH'!B$4)-COLUMN('Data BH'!$B$4))*7,500,1),0))</f>
        <v>28.640661000000001</v>
      </c>
      <c r="C389" s="62">
        <f ca="1">INDEX(OFFSET('Raw data BH'!$G$4,0,(COLUMN('Data BH'!C$4)-COLUMN('Data BH'!$B$4))*7,500,1),MATCH($A389,OFFSET('Raw data BH'!$B$4,0,(COLUMN('Data BH'!C$4)-COLUMN('Data BH'!$B$4))*7,500,1),0))</f>
        <v>20.649830000000001</v>
      </c>
      <c r="D389" s="62">
        <f ca="1">INDEX(OFFSET('Raw data BH'!$G$4,0,(COLUMN('Data BH'!D$4)-COLUMN('Data BH'!$B$4))*7,500,1),MATCH($A389,OFFSET('Raw data BH'!$B$4,0,(COLUMN('Data BH'!D$4)-COLUMN('Data BH'!$B$4))*7,500,1),0))</f>
        <v>71.088943</v>
      </c>
      <c r="E389" s="62">
        <f ca="1">INDEX(OFFSET('Raw data BH'!$G$4,0,(COLUMN('Data BH'!E$4)-COLUMN('Data BH'!$B$4))*7,500,1),MATCH($A389,OFFSET('Raw data BH'!$B$4,0,(COLUMN('Data BH'!E$4)-COLUMN('Data BH'!$B$4))*7,500,1),0))</f>
        <v>35.861496000000002</v>
      </c>
      <c r="F389" s="62">
        <f ca="1">INDEX(OFFSET('Raw data BH'!$G$4,0,(COLUMN('Data BH'!F$4)-COLUMN('Data BH'!$B$4))*7,500,1),MATCH($A389,OFFSET('Raw data BH'!$B$4,0,(COLUMN('Data BH'!F$4)-COLUMN('Data BH'!$B$4))*7,500,1),0))</f>
        <v>73.2761</v>
      </c>
      <c r="G389" s="62">
        <f ca="1">INDEX(OFFSET('Raw data BH'!$G$4,0,(COLUMN('Data BH'!G$4)-COLUMN('Data BH'!$B$4))*7,500,1),MATCH($A389,OFFSET('Raw data BH'!$B$4,0,(COLUMN('Data BH'!G$4)-COLUMN('Data BH'!$B$4))*7,500,1),0))</f>
        <v>99.042625000000001</v>
      </c>
      <c r="H389" s="62">
        <f ca="1">INDEX(OFFSET('Raw data BH'!$G$4,0,(COLUMN('Data BH'!H$4)-COLUMN('Data BH'!$B$4))*7,500,1),MATCH($A389,OFFSET('Raw data BH'!$B$4,0,(COLUMN('Data BH'!H$4)-COLUMN('Data BH'!$B$4))*7,500,1),0))</f>
        <v>39.702412000000002</v>
      </c>
      <c r="I389" s="62">
        <f ca="1">INDEX(OFFSET('Raw data BH'!$G$4,0,(COLUMN('Data BH'!I$4)-COLUMN('Data BH'!$B$4))*7,500,1),MATCH($A389,OFFSET('Raw data BH'!$B$4,0,(COLUMN('Data BH'!I$4)-COLUMN('Data BH'!$B$4))*7,500,1),0))</f>
        <v>45.871062999999999</v>
      </c>
      <c r="J389" s="62">
        <f ca="1">INDEX(OFFSET('Raw data BH'!$G$4,0,(COLUMN('Data BH'!J$4)-COLUMN('Data BH'!$B$4))*7,500,1),MATCH($A389,OFFSET('Raw data BH'!$B$4,0,(COLUMN('Data BH'!J$4)-COLUMN('Data BH'!$B$4))*7,500,1),0))</f>
        <v>5.5480600000000004</v>
      </c>
      <c r="K389" s="62">
        <f ca="1">INDEX(OFFSET('Raw data BH'!$G$4,0,(COLUMN('Data BH'!K$4)-COLUMN('Data BH'!$B$4))*7,500,1),MATCH($A389,OFFSET('Raw data BH'!$B$4,0,(COLUMN('Data BH'!K$4)-COLUMN('Data BH'!$B$4))*7,500,1),0))</f>
        <v>63.75</v>
      </c>
      <c r="L389" s="62">
        <f ca="1">INDEX(OFFSET('Raw data BH'!$G$4,0,(COLUMN('Data BH'!L$4)-COLUMN('Data BH'!$B$4))*7,500,1),MATCH($A389,OFFSET('Raw data BH'!$B$4,0,(COLUMN('Data BH'!L$4)-COLUMN('Data BH'!$B$4))*7,500,1),0))</f>
        <v>32.022433999999997</v>
      </c>
      <c r="M389" s="62">
        <f ca="1">INDEX(OFFSET('Raw data BH'!$G$4,0,(COLUMN('Data BH'!M$4)-COLUMN('Data BH'!$B$4))*7,500,1),MATCH($A389,OFFSET('Raw data BH'!$B$4,0,(COLUMN('Data BH'!M$4)-COLUMN('Data BH'!$B$4))*7,500,1),0))</f>
        <v>40.146408000000001</v>
      </c>
      <c r="N389" s="62">
        <f ca="1">INDEX(OFFSET('Raw data BH'!$G$4,0,(COLUMN('Data BH'!N$4)-COLUMN('Data BH'!$B$4))*7,500,1),MATCH($A389,OFFSET('Raw data BH'!$B$4,0,(COLUMN('Data BH'!N$4)-COLUMN('Data BH'!$B$4))*7,500,1),0))</f>
        <v>323.95001200000002</v>
      </c>
      <c r="O389" s="62">
        <f ca="1">INDEX(OFFSET('Raw data BH'!$G$4,0,(COLUMN('Data BH'!O$4)-COLUMN('Data BH'!$B$4))*7,500,1),MATCH($A389,OFFSET('Raw data BH'!$B$4,0,(COLUMN('Data BH'!O$4)-COLUMN('Data BH'!$B$4))*7,500,1),0))</f>
        <v>80.209998999999996</v>
      </c>
      <c r="P389" s="62">
        <v>209.64450099999999</v>
      </c>
      <c r="R389" s="60">
        <f t="shared" ca="1" si="77"/>
        <v>4.7746621204877826E-2</v>
      </c>
      <c r="S389" s="60">
        <f t="shared" ca="1" si="78"/>
        <v>2.4434171575433705E-2</v>
      </c>
      <c r="T389" s="60">
        <f t="shared" ca="1" si="79"/>
        <v>3.1047134217791372E-2</v>
      </c>
      <c r="U389" s="60">
        <f t="shared" ca="1" si="80"/>
        <v>2.6529492913347497E-3</v>
      </c>
      <c r="V389" s="60">
        <f t="shared" ca="1" si="81"/>
        <v>2.2560763793070038E-2</v>
      </c>
      <c r="W389" s="60">
        <f t="shared" ca="1" si="82"/>
        <v>9.9713745570047196E-2</v>
      </c>
      <c r="X389" s="60">
        <f t="shared" ca="1" si="83"/>
        <v>-8.1865857142011444E-2</v>
      </c>
      <c r="Y389" s="60">
        <f t="shared" ca="1" si="84"/>
        <v>3.0432779825317002E-2</v>
      </c>
      <c r="Z389" s="60">
        <f t="shared" ca="1" si="85"/>
        <v>6.2857127531322776E-2</v>
      </c>
      <c r="AA389" s="60">
        <f t="shared" ca="1" si="86"/>
        <v>-7.0092993929578018E-3</v>
      </c>
      <c r="AB389" s="60">
        <f t="shared" ca="1" si="87"/>
        <v>6.2202522144509276E-2</v>
      </c>
      <c r="AC389" s="60">
        <f t="shared" ca="1" si="88"/>
        <v>-5.5930949009031505E-2</v>
      </c>
      <c r="AD389" s="60">
        <f t="shared" ca="1" si="89"/>
        <v>0.12513891835646751</v>
      </c>
      <c r="AE389" s="60">
        <f t="shared" ca="1" si="90"/>
        <v>5.4423544104114763E-2</v>
      </c>
      <c r="AF389" s="60">
        <f t="shared" si="91"/>
        <v>2.3894315315657888E-2</v>
      </c>
      <c r="AG389" s="61">
        <v>1.21E-2</v>
      </c>
    </row>
    <row r="390" spans="1:33" ht="16" x14ac:dyDescent="0.2">
      <c r="A390" s="74">
        <v>42767</v>
      </c>
      <c r="B390" s="62">
        <f ca="1">INDEX(OFFSET('Raw data BH'!$G$4,0,(COLUMN('Data BH'!B$4)-COLUMN('Data BH'!$B$4))*7,500,1),MATCH($A390,OFFSET('Raw data BH'!$B$4,0,(COLUMN('Data BH'!B$4)-COLUMN('Data BH'!$B$4))*7,500,1),0))</f>
        <v>32.331974000000002</v>
      </c>
      <c r="C390" s="62">
        <f ca="1">INDEX(OFFSET('Raw data BH'!$G$4,0,(COLUMN('Data BH'!C$4)-COLUMN('Data BH'!$B$4))*7,500,1),MATCH($A390,OFFSET('Raw data BH'!$B$4,0,(COLUMN('Data BH'!C$4)-COLUMN('Data BH'!$B$4))*7,500,1),0))</f>
        <v>22.510501999999999</v>
      </c>
      <c r="D390" s="62">
        <f ca="1">INDEX(OFFSET('Raw data BH'!$G$4,0,(COLUMN('Data BH'!D$4)-COLUMN('Data BH'!$B$4))*7,500,1),MATCH($A390,OFFSET('Raw data BH'!$B$4,0,(COLUMN('Data BH'!D$4)-COLUMN('Data BH'!$B$4))*7,500,1),0))</f>
        <v>74.831817999999998</v>
      </c>
      <c r="E390" s="62">
        <f ca="1">INDEX(OFFSET('Raw data BH'!$G$4,0,(COLUMN('Data BH'!E$4)-COLUMN('Data BH'!$B$4))*7,500,1),MATCH($A390,OFFSET('Raw data BH'!$B$4,0,(COLUMN('Data BH'!E$4)-COLUMN('Data BH'!$B$4))*7,500,1),0))</f>
        <v>36.197941</v>
      </c>
      <c r="F390" s="62">
        <f ca="1">INDEX(OFFSET('Raw data BH'!$G$4,0,(COLUMN('Data BH'!F$4)-COLUMN('Data BH'!$B$4))*7,500,1),MATCH($A390,OFFSET('Raw data BH'!$B$4,0,(COLUMN('Data BH'!F$4)-COLUMN('Data BH'!$B$4))*7,500,1),0))</f>
        <v>75.097954000000001</v>
      </c>
      <c r="G390" s="62">
        <f ca="1">INDEX(OFFSET('Raw data BH'!$G$4,0,(COLUMN('Data BH'!G$4)-COLUMN('Data BH'!$B$4))*7,500,1),MATCH($A390,OFFSET('Raw data BH'!$B$4,0,(COLUMN('Data BH'!G$4)-COLUMN('Data BH'!$B$4))*7,500,1),0))</f>
        <v>106.398933</v>
      </c>
      <c r="H390" s="62">
        <f ca="1">INDEX(OFFSET('Raw data BH'!$G$4,0,(COLUMN('Data BH'!H$4)-COLUMN('Data BH'!$B$4))*7,500,1),MATCH($A390,OFFSET('Raw data BH'!$B$4,0,(COLUMN('Data BH'!H$4)-COLUMN('Data BH'!$B$4))*7,500,1),0))</f>
        <v>40.634514000000003</v>
      </c>
      <c r="I390" s="62">
        <f ca="1">INDEX(OFFSET('Raw data BH'!$G$4,0,(COLUMN('Data BH'!I$4)-COLUMN('Data BH'!$B$4))*7,500,1),MATCH($A390,OFFSET('Raw data BH'!$B$4,0,(COLUMN('Data BH'!I$4)-COLUMN('Data BH'!$B$4))*7,500,1),0))</f>
        <v>47.918498999999997</v>
      </c>
      <c r="J390" s="62">
        <f ca="1">INDEX(OFFSET('Raw data BH'!$G$4,0,(COLUMN('Data BH'!J$4)-COLUMN('Data BH'!$B$4))*7,500,1),MATCH($A390,OFFSET('Raw data BH'!$B$4,0,(COLUMN('Data BH'!J$4)-COLUMN('Data BH'!$B$4))*7,500,1),0))</f>
        <v>5.8761710000000003</v>
      </c>
      <c r="K390" s="62">
        <f ca="1">INDEX(OFFSET('Raw data BH'!$G$4,0,(COLUMN('Data BH'!K$4)-COLUMN('Data BH'!$B$4))*7,500,1),MATCH($A390,OFFSET('Raw data BH'!$B$4,0,(COLUMN('Data BH'!K$4)-COLUMN('Data BH'!$B$4))*7,500,1),0))</f>
        <v>69.410004000000001</v>
      </c>
      <c r="L390" s="62">
        <f ca="1">INDEX(OFFSET('Raw data BH'!$G$4,0,(COLUMN('Data BH'!L$4)-COLUMN('Data BH'!$B$4))*7,500,1),MATCH($A390,OFFSET('Raw data BH'!$B$4,0,(COLUMN('Data BH'!L$4)-COLUMN('Data BH'!$B$4))*7,500,1),0))</f>
        <v>32.223613999999998</v>
      </c>
      <c r="M390" s="62">
        <f ca="1">INDEX(OFFSET('Raw data BH'!$G$4,0,(COLUMN('Data BH'!M$4)-COLUMN('Data BH'!$B$4))*7,500,1),MATCH($A390,OFFSET('Raw data BH'!$B$4,0,(COLUMN('Data BH'!M$4)-COLUMN('Data BH'!$B$4))*7,500,1),0))</f>
        <v>42.488971999999997</v>
      </c>
      <c r="N390" s="62">
        <f ca="1">INDEX(OFFSET('Raw data BH'!$G$4,0,(COLUMN('Data BH'!N$4)-COLUMN('Data BH'!$B$4))*7,500,1),MATCH($A390,OFFSET('Raw data BH'!$B$4,0,(COLUMN('Data BH'!N$4)-COLUMN('Data BH'!$B$4))*7,500,1),0))</f>
        <v>323.05999800000001</v>
      </c>
      <c r="O390" s="62">
        <f ca="1">INDEX(OFFSET('Raw data BH'!$G$4,0,(COLUMN('Data BH'!O$4)-COLUMN('Data BH'!$B$4))*7,500,1),MATCH($A390,OFFSET('Raw data BH'!$B$4,0,(COLUMN('Data BH'!O$4)-COLUMN('Data BH'!$B$4))*7,500,1),0))</f>
        <v>82.470000999999996</v>
      </c>
      <c r="P390" s="62">
        <v>217.88179</v>
      </c>
      <c r="R390" s="60">
        <f t="shared" ref="R390:R436" ca="1" si="92">IFERROR(B390/B389-1,"")</f>
        <v>0.12888365251067357</v>
      </c>
      <c r="S390" s="60">
        <f t="shared" ref="S390:S436" ca="1" si="93">IFERROR(C390/C389-1,"")</f>
        <v>9.0105923390168208E-2</v>
      </c>
      <c r="T390" s="60">
        <f t="shared" ref="T390:T436" ca="1" si="94">IFERROR(D390/D389-1,"")</f>
        <v>5.2650592933981333E-2</v>
      </c>
      <c r="U390" s="60">
        <f t="shared" ref="U390:U436" ca="1" si="95">IFERROR(E390/E389-1,"")</f>
        <v>9.3817893152030596E-3</v>
      </c>
      <c r="V390" s="60">
        <f t="shared" ref="V390:V436" ca="1" si="96">IFERROR(F390/F389-1,"")</f>
        <v>2.4862867974687619E-2</v>
      </c>
      <c r="W390" s="60">
        <f t="shared" ref="W390:W436" ca="1" si="97">IFERROR(G390/G389-1,"")</f>
        <v>7.4274162260945742E-2</v>
      </c>
      <c r="X390" s="60">
        <f t="shared" ref="X390:X436" ca="1" si="98">IFERROR(H390/H389-1,"")</f>
        <v>2.347721342471587E-2</v>
      </c>
      <c r="Y390" s="60">
        <f t="shared" ref="Y390:Y436" ca="1" si="99">IFERROR(I390/I389-1,"")</f>
        <v>4.4634588040830758E-2</v>
      </c>
      <c r="Z390" s="60">
        <f t="shared" ref="Z390:Z436" ca="1" si="100">IFERROR(J390/J389-1,"")</f>
        <v>5.9139771379545181E-2</v>
      </c>
      <c r="AA390" s="60">
        <f t="shared" ref="AA390:AA436" ca="1" si="101">IFERROR(K390/K389-1,"")</f>
        <v>8.8784376470588233E-2</v>
      </c>
      <c r="AB390" s="60">
        <f t="shared" ref="AB390:AB436" ca="1" si="102">IFERROR(L390/L389-1,"")</f>
        <v>6.2824705954582782E-3</v>
      </c>
      <c r="AC390" s="60">
        <f t="shared" ref="AC390:AC436" ca="1" si="103">IFERROR(M390/M389-1,"")</f>
        <v>5.835052540690544E-2</v>
      </c>
      <c r="AD390" s="60">
        <f t="shared" ref="AD390:AD436" ca="1" si="104">IFERROR(N390/N389-1,"")</f>
        <v>-2.747380666866639E-3</v>
      </c>
      <c r="AE390" s="60">
        <f t="shared" ref="AE390:AE436" ca="1" si="105">IFERROR(O390/O389-1,"")</f>
        <v>2.8176063186336586E-2</v>
      </c>
      <c r="AF390" s="60">
        <f t="shared" ref="AF390:AF436" si="106">IFERROR(P390/P389-1,"")</f>
        <v>3.9291700763474768E-2</v>
      </c>
      <c r="AG390" s="61">
        <v>1.2E-2</v>
      </c>
    </row>
    <row r="391" spans="1:33" ht="16" x14ac:dyDescent="0.2">
      <c r="A391" s="74">
        <v>42795</v>
      </c>
      <c r="B391" s="62">
        <f ca="1">INDEX(OFFSET('Raw data BH'!$G$4,0,(COLUMN('Data BH'!B$4)-COLUMN('Data BH'!$B$4))*7,500,1),MATCH($A391,OFFSET('Raw data BH'!$B$4,0,(COLUMN('Data BH'!B$4)-COLUMN('Data BH'!$B$4))*7,500,1),0))</f>
        <v>34.053204000000001</v>
      </c>
      <c r="C391" s="62">
        <f ca="1">INDEX(OFFSET('Raw data BH'!$G$4,0,(COLUMN('Data BH'!C$4)-COLUMN('Data BH'!$B$4))*7,500,1),MATCH($A391,OFFSET('Raw data BH'!$B$4,0,(COLUMN('Data BH'!C$4)-COLUMN('Data BH'!$B$4))*7,500,1),0))</f>
        <v>21.516314999999999</v>
      </c>
      <c r="D391" s="62">
        <f ca="1">INDEX(OFFSET('Raw data BH'!$G$4,0,(COLUMN('Data BH'!D$4)-COLUMN('Data BH'!$B$4))*7,500,1),MATCH($A391,OFFSET('Raw data BH'!$B$4,0,(COLUMN('Data BH'!D$4)-COLUMN('Data BH'!$B$4))*7,500,1),0))</f>
        <v>73.943854999999999</v>
      </c>
      <c r="E391" s="62">
        <f ca="1">INDEX(OFFSET('Raw data BH'!$G$4,0,(COLUMN('Data BH'!E$4)-COLUMN('Data BH'!$B$4))*7,500,1),MATCH($A391,OFFSET('Raw data BH'!$B$4,0,(COLUMN('Data BH'!E$4)-COLUMN('Data BH'!$B$4))*7,500,1),0))</f>
        <v>36.612026</v>
      </c>
      <c r="F391" s="62">
        <f ca="1">INDEX(OFFSET('Raw data BH'!$G$4,0,(COLUMN('Data BH'!F$4)-COLUMN('Data BH'!$B$4))*7,500,1),MATCH($A391,OFFSET('Raw data BH'!$B$4,0,(COLUMN('Data BH'!F$4)-COLUMN('Data BH'!$B$4))*7,500,1),0))</f>
        <v>74.523514000000006</v>
      </c>
      <c r="G391" s="62">
        <f ca="1">INDEX(OFFSET('Raw data BH'!$G$4,0,(COLUMN('Data BH'!G$4)-COLUMN('Data BH'!$B$4))*7,500,1),MATCH($A391,OFFSET('Raw data BH'!$B$4,0,(COLUMN('Data BH'!G$4)-COLUMN('Data BH'!$B$4))*7,500,1),0))</f>
        <v>107.412605</v>
      </c>
      <c r="H391" s="62">
        <f ca="1">INDEX(OFFSET('Raw data BH'!$G$4,0,(COLUMN('Data BH'!H$4)-COLUMN('Data BH'!$B$4))*7,500,1),MATCH($A391,OFFSET('Raw data BH'!$B$4,0,(COLUMN('Data BH'!H$4)-COLUMN('Data BH'!$B$4))*7,500,1),0))</f>
        <v>39.914009</v>
      </c>
      <c r="I391" s="62">
        <f ca="1">INDEX(OFFSET('Raw data BH'!$G$4,0,(COLUMN('Data BH'!I$4)-COLUMN('Data BH'!$B$4))*7,500,1),MATCH($A391,OFFSET('Raw data BH'!$B$4,0,(COLUMN('Data BH'!I$4)-COLUMN('Data BH'!$B$4))*7,500,1),0))</f>
        <v>44.869132999999998</v>
      </c>
      <c r="J391" s="62">
        <f ca="1">INDEX(OFFSET('Raw data BH'!$G$4,0,(COLUMN('Data BH'!J$4)-COLUMN('Data BH'!$B$4))*7,500,1),MATCH($A391,OFFSET('Raw data BH'!$B$4,0,(COLUMN('Data BH'!J$4)-COLUMN('Data BH'!$B$4))*7,500,1),0))</f>
        <v>5.4983469999999999</v>
      </c>
      <c r="K391" s="62">
        <f ca="1">INDEX(OFFSET('Raw data BH'!$G$4,0,(COLUMN('Data BH'!K$4)-COLUMN('Data BH'!$B$4))*7,500,1),MATCH($A391,OFFSET('Raw data BH'!$B$4,0,(COLUMN('Data BH'!K$4)-COLUMN('Data BH'!$B$4))*7,500,1),0))</f>
        <v>67.970000999999996</v>
      </c>
      <c r="L391" s="62">
        <f ca="1">INDEX(OFFSET('Raw data BH'!$G$4,0,(COLUMN('Data BH'!L$4)-COLUMN('Data BH'!$B$4))*7,500,1),MATCH($A391,OFFSET('Raw data BH'!$B$4,0,(COLUMN('Data BH'!L$4)-COLUMN('Data BH'!$B$4))*7,500,1),0))</f>
        <v>30.929071</v>
      </c>
      <c r="M391" s="62">
        <f ca="1">INDEX(OFFSET('Raw data BH'!$G$4,0,(COLUMN('Data BH'!M$4)-COLUMN('Data BH'!$B$4))*7,500,1),MATCH($A391,OFFSET('Raw data BH'!$B$4,0,(COLUMN('Data BH'!M$4)-COLUMN('Data BH'!$B$4))*7,500,1),0))</f>
        <v>42.570090999999998</v>
      </c>
      <c r="N391" s="62">
        <f ca="1">INDEX(OFFSET('Raw data BH'!$G$4,0,(COLUMN('Data BH'!N$4)-COLUMN('Data BH'!$B$4))*7,500,1),MATCH($A391,OFFSET('Raw data BH'!$B$4,0,(COLUMN('Data BH'!N$4)-COLUMN('Data BH'!$B$4))*7,500,1),0))</f>
        <v>327.32000699999998</v>
      </c>
      <c r="O391" s="62">
        <f ca="1">INDEX(OFFSET('Raw data BH'!$G$4,0,(COLUMN('Data BH'!O$4)-COLUMN('Data BH'!$B$4))*7,500,1),MATCH($A391,OFFSET('Raw data BH'!$B$4,0,(COLUMN('Data BH'!O$4)-COLUMN('Data BH'!$B$4))*7,500,1),0))</f>
        <v>87.110000999999997</v>
      </c>
      <c r="P391" s="62">
        <v>217.209137</v>
      </c>
      <c r="R391" s="60">
        <f t="shared" ca="1" si="92"/>
        <v>5.3236155639615479E-2</v>
      </c>
      <c r="S391" s="60">
        <f t="shared" ca="1" si="93"/>
        <v>-4.4165474408345062E-2</v>
      </c>
      <c r="T391" s="60">
        <f t="shared" ca="1" si="94"/>
        <v>-1.1866115560629553E-2</v>
      </c>
      <c r="U391" s="60">
        <f t="shared" ca="1" si="95"/>
        <v>1.1439462813644496E-2</v>
      </c>
      <c r="V391" s="60">
        <f t="shared" ca="1" si="96"/>
        <v>-7.6492097241424029E-3</v>
      </c>
      <c r="W391" s="60">
        <f t="shared" ca="1" si="97"/>
        <v>9.527088020704122E-3</v>
      </c>
      <c r="X391" s="60">
        <f t="shared" ca="1" si="98"/>
        <v>-1.7731355172600383E-2</v>
      </c>
      <c r="Y391" s="60">
        <f t="shared" ca="1" si="99"/>
        <v>-6.3636509148585763E-2</v>
      </c>
      <c r="Z391" s="60">
        <f t="shared" ca="1" si="100"/>
        <v>-6.4297652331765098E-2</v>
      </c>
      <c r="AA391" s="60">
        <f t="shared" ca="1" si="101"/>
        <v>-2.0746332185775485E-2</v>
      </c>
      <c r="AB391" s="60">
        <f t="shared" ca="1" si="102"/>
        <v>-4.0173737185406844E-2</v>
      </c>
      <c r="AC391" s="60">
        <f t="shared" ca="1" si="103"/>
        <v>1.9091777508761787E-3</v>
      </c>
      <c r="AD391" s="60">
        <f t="shared" ca="1" si="104"/>
        <v>1.3186432942403403E-2</v>
      </c>
      <c r="AE391" s="60">
        <f t="shared" ca="1" si="105"/>
        <v>5.626288279055558E-2</v>
      </c>
      <c r="AF391" s="60">
        <f t="shared" si="106"/>
        <v>-3.0872382680534605E-3</v>
      </c>
      <c r="AG391" s="61">
        <v>1.3100000000000001E-2</v>
      </c>
    </row>
    <row r="392" spans="1:33" ht="16" x14ac:dyDescent="0.2">
      <c r="A392" s="74">
        <v>42826</v>
      </c>
      <c r="B392" s="62">
        <f ca="1">INDEX(OFFSET('Raw data BH'!$G$4,0,(COLUMN('Data BH'!B$4)-COLUMN('Data BH'!$B$4))*7,500,1),MATCH($A392,OFFSET('Raw data BH'!$B$4,0,(COLUMN('Data BH'!B$4)-COLUMN('Data BH'!$B$4))*7,500,1),0))</f>
        <v>34.050831000000002</v>
      </c>
      <c r="C392" s="62">
        <f ca="1">INDEX(OFFSET('Raw data BH'!$G$4,0,(COLUMN('Data BH'!C$4)-COLUMN('Data BH'!$B$4))*7,500,1),MATCH($A392,OFFSET('Raw data BH'!$B$4,0,(COLUMN('Data BH'!C$4)-COLUMN('Data BH'!$B$4))*7,500,1),0))</f>
        <v>21.353187999999999</v>
      </c>
      <c r="D392" s="62">
        <f ca="1">INDEX(OFFSET('Raw data BH'!$G$4,0,(COLUMN('Data BH'!D$4)-COLUMN('Data BH'!$B$4))*7,500,1),MATCH($A392,OFFSET('Raw data BH'!$B$4,0,(COLUMN('Data BH'!D$4)-COLUMN('Data BH'!$B$4))*7,500,1),0))</f>
        <v>74.074698999999995</v>
      </c>
      <c r="E392" s="62">
        <f ca="1">INDEX(OFFSET('Raw data BH'!$G$4,0,(COLUMN('Data BH'!E$4)-COLUMN('Data BH'!$B$4))*7,500,1),MATCH($A392,OFFSET('Raw data BH'!$B$4,0,(COLUMN('Data BH'!E$4)-COLUMN('Data BH'!$B$4))*7,500,1),0))</f>
        <v>37.553085000000003</v>
      </c>
      <c r="F392" s="62">
        <f ca="1">INDEX(OFFSET('Raw data BH'!$G$4,0,(COLUMN('Data BH'!F$4)-COLUMN('Data BH'!$B$4))*7,500,1),MATCH($A392,OFFSET('Raw data BH'!$B$4,0,(COLUMN('Data BH'!F$4)-COLUMN('Data BH'!$B$4))*7,500,1),0))</f>
        <v>74.668403999999995</v>
      </c>
      <c r="G392" s="62">
        <f ca="1">INDEX(OFFSET('Raw data BH'!$G$4,0,(COLUMN('Data BH'!G$4)-COLUMN('Data BH'!$B$4))*7,500,1),MATCH($A392,OFFSET('Raw data BH'!$B$4,0,(COLUMN('Data BH'!G$4)-COLUMN('Data BH'!$B$4))*7,500,1),0))</f>
        <v>113.43322000000001</v>
      </c>
      <c r="H392" s="62">
        <f ca="1">INDEX(OFFSET('Raw data BH'!$G$4,0,(COLUMN('Data BH'!H$4)-COLUMN('Data BH'!$B$4))*7,500,1),MATCH($A392,OFFSET('Raw data BH'!$B$4,0,(COLUMN('Data BH'!H$4)-COLUMN('Data BH'!$B$4))*7,500,1),0))</f>
        <v>37.588768000000002</v>
      </c>
      <c r="I392" s="62">
        <f ca="1">INDEX(OFFSET('Raw data BH'!$G$4,0,(COLUMN('Data BH'!I$4)-COLUMN('Data BH'!$B$4))*7,500,1),MATCH($A392,OFFSET('Raw data BH'!$B$4,0,(COLUMN('Data BH'!I$4)-COLUMN('Data BH'!$B$4))*7,500,1),0))</f>
        <v>44.916058</v>
      </c>
      <c r="J392" s="62">
        <f ca="1">INDEX(OFFSET('Raw data BH'!$G$4,0,(COLUMN('Data BH'!J$4)-COLUMN('Data BH'!$B$4))*7,500,1),MATCH($A392,OFFSET('Raw data BH'!$B$4,0,(COLUMN('Data BH'!J$4)-COLUMN('Data BH'!$B$4))*7,500,1),0))</f>
        <v>5.8562859999999999</v>
      </c>
      <c r="K392" s="62">
        <f ca="1">INDEX(OFFSET('Raw data BH'!$G$4,0,(COLUMN('Data BH'!K$4)-COLUMN('Data BH'!$B$4))*7,500,1),MATCH($A392,OFFSET('Raw data BH'!$B$4,0,(COLUMN('Data BH'!K$4)-COLUMN('Data BH'!$B$4))*7,500,1),0))</f>
        <v>69.010002</v>
      </c>
      <c r="L392" s="62">
        <f ca="1">INDEX(OFFSET('Raw data BH'!$G$4,0,(COLUMN('Data BH'!L$4)-COLUMN('Data BH'!$B$4))*7,500,1),MATCH($A392,OFFSET('Raw data BH'!$B$4,0,(COLUMN('Data BH'!L$4)-COLUMN('Data BH'!$B$4))*7,500,1),0))</f>
        <v>30.609300999999999</v>
      </c>
      <c r="M392" s="62">
        <f ca="1">INDEX(OFFSET('Raw data BH'!$G$4,0,(COLUMN('Data BH'!M$4)-COLUMN('Data BH'!$B$4))*7,500,1),MATCH($A392,OFFSET('Raw data BH'!$B$4,0,(COLUMN('Data BH'!M$4)-COLUMN('Data BH'!$B$4))*7,500,1),0))</f>
        <v>42.416862000000002</v>
      </c>
      <c r="N392" s="62">
        <f ca="1">INDEX(OFFSET('Raw data BH'!$G$4,0,(COLUMN('Data BH'!N$4)-COLUMN('Data BH'!$B$4))*7,500,1),MATCH($A392,OFFSET('Raw data BH'!$B$4,0,(COLUMN('Data BH'!N$4)-COLUMN('Data BH'!$B$4))*7,500,1),0))</f>
        <v>345.16000400000001</v>
      </c>
      <c r="O392" s="62">
        <f ca="1">INDEX(OFFSET('Raw data BH'!$G$4,0,(COLUMN('Data BH'!O$4)-COLUMN('Data BH'!$B$4))*7,500,1),MATCH($A392,OFFSET('Raw data BH'!$B$4,0,(COLUMN('Data BH'!O$4)-COLUMN('Data BH'!$B$4))*7,500,1),0))</f>
        <v>88.919998000000007</v>
      </c>
      <c r="P392" s="62">
        <v>220.31956500000001</v>
      </c>
      <c r="R392" s="60">
        <f t="shared" ca="1" si="92"/>
        <v>-6.9685072805469872E-5</v>
      </c>
      <c r="S392" s="60">
        <f t="shared" ca="1" si="93"/>
        <v>-7.5815491639715793E-3</v>
      </c>
      <c r="T392" s="60">
        <f t="shared" ca="1" si="94"/>
        <v>1.7695047140833253E-3</v>
      </c>
      <c r="U392" s="60">
        <f t="shared" ca="1" si="95"/>
        <v>2.570354888309101E-2</v>
      </c>
      <c r="V392" s="60">
        <f t="shared" ca="1" si="96"/>
        <v>1.9442185724090066E-3</v>
      </c>
      <c r="W392" s="60">
        <f t="shared" ca="1" si="97"/>
        <v>5.6051289324935416E-2</v>
      </c>
      <c r="X392" s="60">
        <f t="shared" ca="1" si="98"/>
        <v>-5.825626285748442E-2</v>
      </c>
      <c r="Y392" s="60">
        <f t="shared" ca="1" si="99"/>
        <v>1.0458191826439034E-3</v>
      </c>
      <c r="Z392" s="60">
        <f t="shared" ca="1" si="100"/>
        <v>6.5099383505624608E-2</v>
      </c>
      <c r="AA392" s="60">
        <f t="shared" ca="1" si="101"/>
        <v>1.5300882517274017E-2</v>
      </c>
      <c r="AB392" s="60">
        <f t="shared" ca="1" si="102"/>
        <v>-1.0338816836755305E-2</v>
      </c>
      <c r="AC392" s="60">
        <f t="shared" ca="1" si="103"/>
        <v>-3.5994520190242296E-3</v>
      </c>
      <c r="AD392" s="60">
        <f t="shared" ca="1" si="104"/>
        <v>5.4503228090179157E-2</v>
      </c>
      <c r="AE392" s="60">
        <f t="shared" ca="1" si="105"/>
        <v>2.0778291576417418E-2</v>
      </c>
      <c r="AF392" s="60">
        <f t="shared" si="106"/>
        <v>1.4319968501141034E-2</v>
      </c>
      <c r="AG392" s="61">
        <v>1.24E-2</v>
      </c>
    </row>
    <row r="393" spans="1:33" ht="16" x14ac:dyDescent="0.2">
      <c r="A393" s="74">
        <v>42856</v>
      </c>
      <c r="B393" s="62">
        <f ca="1">INDEX(OFFSET('Raw data BH'!$G$4,0,(COLUMN('Data BH'!B$4)-COLUMN('Data BH'!$B$4))*7,500,1),MATCH($A393,OFFSET('Raw data BH'!$B$4,0,(COLUMN('Data BH'!B$4)-COLUMN('Data BH'!$B$4))*7,500,1),0))</f>
        <v>36.210273999999998</v>
      </c>
      <c r="C393" s="62">
        <f ca="1">INDEX(OFFSET('Raw data BH'!$G$4,0,(COLUMN('Data BH'!C$4)-COLUMN('Data BH'!$B$4))*7,500,1),MATCH($A393,OFFSET('Raw data BH'!$B$4,0,(COLUMN('Data BH'!C$4)-COLUMN('Data BH'!$B$4))*7,500,1),0))</f>
        <v>20.502345999999999</v>
      </c>
      <c r="D393" s="62">
        <f ca="1">INDEX(OFFSET('Raw data BH'!$G$4,0,(COLUMN('Data BH'!D$4)-COLUMN('Data BH'!$B$4))*7,500,1),MATCH($A393,OFFSET('Raw data BH'!$B$4,0,(COLUMN('Data BH'!D$4)-COLUMN('Data BH'!$B$4))*7,500,1),0))</f>
        <v>72.210814999999997</v>
      </c>
      <c r="E393" s="62">
        <f ca="1">INDEX(OFFSET('Raw data BH'!$G$4,0,(COLUMN('Data BH'!E$4)-COLUMN('Data BH'!$B$4))*7,500,1),MATCH($A393,OFFSET('Raw data BH'!$B$4,0,(COLUMN('Data BH'!E$4)-COLUMN('Data BH'!$B$4))*7,500,1),0))</f>
        <v>39.572163000000003</v>
      </c>
      <c r="F393" s="62">
        <f ca="1">INDEX(OFFSET('Raw data BH'!$G$4,0,(COLUMN('Data BH'!F$4)-COLUMN('Data BH'!$B$4))*7,500,1),MATCH($A393,OFFSET('Raw data BH'!$B$4,0,(COLUMN('Data BH'!F$4)-COLUMN('Data BH'!$B$4))*7,500,1),0))</f>
        <v>76.163589000000002</v>
      </c>
      <c r="G393" s="62">
        <f ca="1">INDEX(OFFSET('Raw data BH'!$G$4,0,(COLUMN('Data BH'!G$4)-COLUMN('Data BH'!$B$4))*7,500,1),MATCH($A393,OFFSET('Raw data BH'!$B$4,0,(COLUMN('Data BH'!G$4)-COLUMN('Data BH'!$B$4))*7,500,1),0))</f>
        <v>113.557869</v>
      </c>
      <c r="H393" s="62">
        <f ca="1">INDEX(OFFSET('Raw data BH'!$G$4,0,(COLUMN('Data BH'!H$4)-COLUMN('Data BH'!$B$4))*7,500,1),MATCH($A393,OFFSET('Raw data BH'!$B$4,0,(COLUMN('Data BH'!H$4)-COLUMN('Data BH'!$B$4))*7,500,1),0))</f>
        <v>38.642082000000002</v>
      </c>
      <c r="I393" s="62">
        <f ca="1">INDEX(OFFSET('Raw data BH'!$G$4,0,(COLUMN('Data BH'!I$4)-COLUMN('Data BH'!$B$4))*7,500,1),MATCH($A393,OFFSET('Raw data BH'!$B$4,0,(COLUMN('Data BH'!I$4)-COLUMN('Data BH'!$B$4))*7,500,1),0))</f>
        <v>44.574455</v>
      </c>
      <c r="J393" s="62">
        <f ca="1">INDEX(OFFSET('Raw data BH'!$G$4,0,(COLUMN('Data BH'!J$4)-COLUMN('Data BH'!$B$4))*7,500,1),MATCH($A393,OFFSET('Raw data BH'!$B$4,0,(COLUMN('Data BH'!J$4)-COLUMN('Data BH'!$B$4))*7,500,1),0))</f>
        <v>5.9159420000000003</v>
      </c>
      <c r="K393" s="62">
        <f ca="1">INDEX(OFFSET('Raw data BH'!$G$4,0,(COLUMN('Data BH'!K$4)-COLUMN('Data BH'!$B$4))*7,500,1),MATCH($A393,OFFSET('Raw data BH'!$B$4,0,(COLUMN('Data BH'!K$4)-COLUMN('Data BH'!$B$4))*7,500,1),0))</f>
        <v>66.260002</v>
      </c>
      <c r="L393" s="62">
        <f ca="1">INDEX(OFFSET('Raw data BH'!$G$4,0,(COLUMN('Data BH'!L$4)-COLUMN('Data BH'!$B$4))*7,500,1),MATCH($A393,OFFSET('Raw data BH'!$B$4,0,(COLUMN('Data BH'!L$4)-COLUMN('Data BH'!$B$4))*7,500,1),0))</f>
        <v>29.981922000000001</v>
      </c>
      <c r="M393" s="62">
        <f ca="1">INDEX(OFFSET('Raw data BH'!$G$4,0,(COLUMN('Data BH'!M$4)-COLUMN('Data BH'!$B$4))*7,500,1),MATCH($A393,OFFSET('Raw data BH'!$B$4,0,(COLUMN('Data BH'!M$4)-COLUMN('Data BH'!$B$4))*7,500,1),0))</f>
        <v>42.642524999999999</v>
      </c>
      <c r="N393" s="62">
        <f ca="1">INDEX(OFFSET('Raw data BH'!$G$4,0,(COLUMN('Data BH'!N$4)-COLUMN('Data BH'!$B$4))*7,500,1),MATCH($A393,OFFSET('Raw data BH'!$B$4,0,(COLUMN('Data BH'!N$4)-COLUMN('Data BH'!$B$4))*7,500,1),0))</f>
        <v>345.54998799999998</v>
      </c>
      <c r="O393" s="62">
        <f ca="1">INDEX(OFFSET('Raw data BH'!$G$4,0,(COLUMN('Data BH'!O$4)-COLUMN('Data BH'!$B$4))*7,500,1),MATCH($A393,OFFSET('Raw data BH'!$B$4,0,(COLUMN('Data BH'!O$4)-COLUMN('Data BH'!$B$4))*7,500,1),0))</f>
        <v>90.160004000000001</v>
      </c>
      <c r="P393" s="62">
        <v>223.42889400000001</v>
      </c>
      <c r="R393" s="60">
        <f t="shared" ca="1" si="92"/>
        <v>6.3418217311641989E-2</v>
      </c>
      <c r="S393" s="60">
        <f t="shared" ca="1" si="93"/>
        <v>-3.9846134450743365E-2</v>
      </c>
      <c r="T393" s="60">
        <f t="shared" ca="1" si="94"/>
        <v>-2.5162221718916467E-2</v>
      </c>
      <c r="U393" s="60">
        <f t="shared" ca="1" si="95"/>
        <v>5.3765968894432969E-2</v>
      </c>
      <c r="V393" s="60">
        <f t="shared" ca="1" si="96"/>
        <v>2.0024333183819021E-2</v>
      </c>
      <c r="W393" s="60">
        <f t="shared" ca="1" si="97"/>
        <v>1.0988756203869077E-3</v>
      </c>
      <c r="X393" s="60">
        <f t="shared" ca="1" si="98"/>
        <v>2.8022041052263358E-2</v>
      </c>
      <c r="Y393" s="60">
        <f t="shared" ca="1" si="99"/>
        <v>-7.6053646559989252E-3</v>
      </c>
      <c r="Z393" s="60">
        <f t="shared" ca="1" si="100"/>
        <v>1.0186660965670224E-2</v>
      </c>
      <c r="AA393" s="60">
        <f t="shared" ca="1" si="101"/>
        <v>-3.9849296048419136E-2</v>
      </c>
      <c r="AB393" s="60">
        <f t="shared" ca="1" si="102"/>
        <v>-2.0496351746157049E-2</v>
      </c>
      <c r="AC393" s="60">
        <f t="shared" ca="1" si="103"/>
        <v>5.320124812627558E-3</v>
      </c>
      <c r="AD393" s="60">
        <f t="shared" ca="1" si="104"/>
        <v>1.1298643976140887E-3</v>
      </c>
      <c r="AE393" s="60">
        <f t="shared" ca="1" si="105"/>
        <v>1.3945186998317149E-2</v>
      </c>
      <c r="AF393" s="60">
        <f t="shared" si="106"/>
        <v>1.4112813812064307E-2</v>
      </c>
      <c r="AG393" s="61">
        <v>1.3000000000000001E-2</v>
      </c>
    </row>
    <row r="394" spans="1:33" ht="16" x14ac:dyDescent="0.2">
      <c r="A394" s="74">
        <v>42887</v>
      </c>
      <c r="B394" s="62">
        <f ca="1">INDEX(OFFSET('Raw data BH'!$G$4,0,(COLUMN('Data BH'!B$4)-COLUMN('Data BH'!$B$4))*7,500,1),MATCH($A394,OFFSET('Raw data BH'!$B$4,0,(COLUMN('Data BH'!B$4)-COLUMN('Data BH'!$B$4))*7,500,1),0))</f>
        <v>34.279442000000003</v>
      </c>
      <c r="C394" s="62">
        <f ca="1">INDEX(OFFSET('Raw data BH'!$G$4,0,(COLUMN('Data BH'!C$4)-COLUMN('Data BH'!$B$4))*7,500,1),MATCH($A394,OFFSET('Raw data BH'!$B$4,0,(COLUMN('Data BH'!C$4)-COLUMN('Data BH'!$B$4))*7,500,1),0))</f>
        <v>22.267762999999999</v>
      </c>
      <c r="D394" s="62">
        <f ca="1">INDEX(OFFSET('Raw data BH'!$G$4,0,(COLUMN('Data BH'!D$4)-COLUMN('Data BH'!$B$4))*7,500,1),MATCH($A394,OFFSET('Raw data BH'!$B$4,0,(COLUMN('Data BH'!D$4)-COLUMN('Data BH'!$B$4))*7,500,1),0))</f>
        <v>79.062126000000006</v>
      </c>
      <c r="E394" s="62">
        <f ca="1">INDEX(OFFSET('Raw data BH'!$G$4,0,(COLUMN('Data BH'!E$4)-COLUMN('Data BH'!$B$4))*7,500,1),MATCH($A394,OFFSET('Raw data BH'!$B$4,0,(COLUMN('Data BH'!E$4)-COLUMN('Data BH'!$B$4))*7,500,1),0))</f>
        <v>39.032573999999997</v>
      </c>
      <c r="F394" s="62">
        <f ca="1">INDEX(OFFSET('Raw data BH'!$G$4,0,(COLUMN('Data BH'!F$4)-COLUMN('Data BH'!$B$4))*7,500,1),MATCH($A394,OFFSET('Raw data BH'!$B$4,0,(COLUMN('Data BH'!F$4)-COLUMN('Data BH'!$B$4))*7,500,1),0))</f>
        <v>71.224143999999995</v>
      </c>
      <c r="G394" s="62">
        <f ca="1">INDEX(OFFSET('Raw data BH'!$G$4,0,(COLUMN('Data BH'!G$4)-COLUMN('Data BH'!$B$4))*7,500,1),MATCH($A394,OFFSET('Raw data BH'!$B$4,0,(COLUMN('Data BH'!G$4)-COLUMN('Data BH'!$B$4))*7,500,1),0))</f>
        <v>117.04825599999999</v>
      </c>
      <c r="H394" s="62">
        <f ca="1">INDEX(OFFSET('Raw data BH'!$G$4,0,(COLUMN('Data BH'!H$4)-COLUMN('Data BH'!$B$4))*7,500,1),MATCH($A394,OFFSET('Raw data BH'!$B$4,0,(COLUMN('Data BH'!H$4)-COLUMN('Data BH'!$B$4))*7,500,1),0))</f>
        <v>37.001617000000003</v>
      </c>
      <c r="I394" s="62">
        <f ca="1">INDEX(OFFSET('Raw data BH'!$G$4,0,(COLUMN('Data BH'!I$4)-COLUMN('Data BH'!$B$4))*7,500,1),MATCH($A394,OFFSET('Raw data BH'!$B$4,0,(COLUMN('Data BH'!I$4)-COLUMN('Data BH'!$B$4))*7,500,1),0))</f>
        <v>45.476630999999998</v>
      </c>
      <c r="J394" s="62">
        <f ca="1">INDEX(OFFSET('Raw data BH'!$G$4,0,(COLUMN('Data BH'!J$4)-COLUMN('Data BH'!$B$4))*7,500,1),MATCH($A394,OFFSET('Raw data BH'!$B$4,0,(COLUMN('Data BH'!J$4)-COLUMN('Data BH'!$B$4))*7,500,1),0))</f>
        <v>6.1545690000000004</v>
      </c>
      <c r="K394" s="62">
        <f ca="1">INDEX(OFFSET('Raw data BH'!$G$4,0,(COLUMN('Data BH'!K$4)-COLUMN('Data BH'!$B$4))*7,500,1),MATCH($A394,OFFSET('Raw data BH'!$B$4,0,(COLUMN('Data BH'!K$4)-COLUMN('Data BH'!$B$4))*7,500,1),0))</f>
        <v>64.760002</v>
      </c>
      <c r="L394" s="62">
        <f ca="1">INDEX(OFFSET('Raw data BH'!$G$4,0,(COLUMN('Data BH'!L$4)-COLUMN('Data BH'!$B$4))*7,500,1),MATCH($A394,OFFSET('Raw data BH'!$B$4,0,(COLUMN('Data BH'!L$4)-COLUMN('Data BH'!$B$4))*7,500,1),0))</f>
        <v>30.865555000000001</v>
      </c>
      <c r="M394" s="62">
        <f ca="1">INDEX(OFFSET('Raw data BH'!$G$4,0,(COLUMN('Data BH'!M$4)-COLUMN('Data BH'!$B$4))*7,500,1),MATCH($A394,OFFSET('Raw data BH'!$B$4,0,(COLUMN('Data BH'!M$4)-COLUMN('Data BH'!$B$4))*7,500,1),0))</f>
        <v>46.171931999999998</v>
      </c>
      <c r="N394" s="62">
        <f ca="1">INDEX(OFFSET('Raw data BH'!$G$4,0,(COLUMN('Data BH'!N$4)-COLUMN('Data BH'!$B$4))*7,500,1),MATCH($A394,OFFSET('Raw data BH'!$B$4,0,(COLUMN('Data BH'!N$4)-COLUMN('Data BH'!$B$4))*7,500,1),0))</f>
        <v>336.85000600000001</v>
      </c>
      <c r="O394" s="62">
        <f ca="1">INDEX(OFFSET('Raw data BH'!$G$4,0,(COLUMN('Data BH'!O$4)-COLUMN('Data BH'!$B$4))*7,500,1),MATCH($A394,OFFSET('Raw data BH'!$B$4,0,(COLUMN('Data BH'!O$4)-COLUMN('Data BH'!$B$4))*7,500,1),0))</f>
        <v>92.959998999999996</v>
      </c>
      <c r="P394" s="62">
        <v>223.762024</v>
      </c>
      <c r="R394" s="60">
        <f t="shared" ca="1" si="92"/>
        <v>-5.332276690311688E-2</v>
      </c>
      <c r="S394" s="60">
        <f t="shared" ca="1" si="93"/>
        <v>8.6108048317982799E-2</v>
      </c>
      <c r="T394" s="60">
        <f t="shared" ca="1" si="94"/>
        <v>9.4879291973093194E-2</v>
      </c>
      <c r="U394" s="60">
        <f t="shared" ca="1" si="95"/>
        <v>-1.3635570034420619E-2</v>
      </c>
      <c r="V394" s="60">
        <f t="shared" ca="1" si="96"/>
        <v>-6.4853101919868927E-2</v>
      </c>
      <c r="W394" s="60">
        <f t="shared" ca="1" si="97"/>
        <v>3.0736637018082824E-2</v>
      </c>
      <c r="X394" s="60">
        <f t="shared" ca="1" si="98"/>
        <v>-4.2452810901855598E-2</v>
      </c>
      <c r="Y394" s="60">
        <f t="shared" ca="1" si="99"/>
        <v>2.0239753912863367E-2</v>
      </c>
      <c r="Z394" s="60">
        <f t="shared" ca="1" si="100"/>
        <v>4.0336264283862278E-2</v>
      </c>
      <c r="AA394" s="60">
        <f t="shared" ca="1" si="101"/>
        <v>-2.2638091680105887E-2</v>
      </c>
      <c r="AB394" s="60">
        <f t="shared" ca="1" si="102"/>
        <v>2.9472193277002123E-2</v>
      </c>
      <c r="AC394" s="60">
        <f t="shared" ca="1" si="103"/>
        <v>8.2767307986569616E-2</v>
      </c>
      <c r="AD394" s="60">
        <f t="shared" ca="1" si="104"/>
        <v>-2.5177202437060897E-2</v>
      </c>
      <c r="AE394" s="60">
        <f t="shared" ca="1" si="105"/>
        <v>3.1055843786342185E-2</v>
      </c>
      <c r="AF394" s="60">
        <f t="shared" si="106"/>
        <v>1.4909888960019657E-3</v>
      </c>
      <c r="AG394" s="61">
        <v>1.34E-2</v>
      </c>
    </row>
    <row r="395" spans="1:33" ht="16" x14ac:dyDescent="0.2">
      <c r="A395" s="74">
        <v>42917</v>
      </c>
      <c r="B395" s="62">
        <f ca="1">INDEX(OFFSET('Raw data BH'!$G$4,0,(COLUMN('Data BH'!B$4)-COLUMN('Data BH'!$B$4))*7,500,1),MATCH($A395,OFFSET('Raw data BH'!$B$4,0,(COLUMN('Data BH'!B$4)-COLUMN('Data BH'!$B$4))*7,500,1),0))</f>
        <v>35.400517000000001</v>
      </c>
      <c r="C395" s="62">
        <f ca="1">INDEX(OFFSET('Raw data BH'!$G$4,0,(COLUMN('Data BH'!C$4)-COLUMN('Data BH'!$B$4))*7,500,1),MATCH($A395,OFFSET('Raw data BH'!$B$4,0,(COLUMN('Data BH'!C$4)-COLUMN('Data BH'!$B$4))*7,500,1),0))</f>
        <v>22.139265000000002</v>
      </c>
      <c r="D395" s="62">
        <f ca="1">INDEX(OFFSET('Raw data BH'!$G$4,0,(COLUMN('Data BH'!D$4)-COLUMN('Data BH'!$B$4))*7,500,1),MATCH($A395,OFFSET('Raw data BH'!$B$4,0,(COLUMN('Data BH'!D$4)-COLUMN('Data BH'!$B$4))*7,500,1),0))</f>
        <v>79.991271999999995</v>
      </c>
      <c r="E395" s="62">
        <f ca="1">INDEX(OFFSET('Raw data BH'!$G$4,0,(COLUMN('Data BH'!E$4)-COLUMN('Data BH'!$B$4))*7,500,1),MATCH($A395,OFFSET('Raw data BH'!$B$4,0,(COLUMN('Data BH'!E$4)-COLUMN('Data BH'!$B$4))*7,500,1),0))</f>
        <v>40.222481000000002</v>
      </c>
      <c r="F395" s="62">
        <f ca="1">INDEX(OFFSET('Raw data BH'!$G$4,0,(COLUMN('Data BH'!F$4)-COLUMN('Data BH'!$B$4))*7,500,1),MATCH($A395,OFFSET('Raw data BH'!$B$4,0,(COLUMN('Data BH'!F$4)-COLUMN('Data BH'!$B$4))*7,500,1),0))</f>
        <v>72.737792999999996</v>
      </c>
      <c r="G395" s="62">
        <f ca="1">INDEX(OFFSET('Raw data BH'!$G$4,0,(COLUMN('Data BH'!G$4)-COLUMN('Data BH'!$B$4))*7,500,1),MATCH($A395,OFFSET('Raw data BH'!$B$4,0,(COLUMN('Data BH'!G$4)-COLUMN('Data BH'!$B$4))*7,500,1),0))</f>
        <v>126.619484</v>
      </c>
      <c r="H395" s="62">
        <f ca="1">INDEX(OFFSET('Raw data BH'!$G$4,0,(COLUMN('Data BH'!H$4)-COLUMN('Data BH'!$B$4))*7,500,1),MATCH($A395,OFFSET('Raw data BH'!$B$4,0,(COLUMN('Data BH'!H$4)-COLUMN('Data BH'!$B$4))*7,500,1),0))</f>
        <v>40.100276999999998</v>
      </c>
      <c r="I395" s="62">
        <f ca="1">INDEX(OFFSET('Raw data BH'!$G$4,0,(COLUMN('Data BH'!I$4)-COLUMN('Data BH'!$B$4))*7,500,1),MATCH($A395,OFFSET('Raw data BH'!$B$4,0,(COLUMN('Data BH'!I$4)-COLUMN('Data BH'!$B$4))*7,500,1),0))</f>
        <v>46.483021000000001</v>
      </c>
      <c r="J395" s="62">
        <f ca="1">INDEX(OFFSET('Raw data BH'!$G$4,0,(COLUMN('Data BH'!J$4)-COLUMN('Data BH'!$B$4))*7,500,1),MATCH($A395,OFFSET('Raw data BH'!$B$4,0,(COLUMN('Data BH'!J$4)-COLUMN('Data BH'!$B$4))*7,500,1),0))</f>
        <v>6.2440530000000001</v>
      </c>
      <c r="K395" s="62">
        <f ca="1">INDEX(OFFSET('Raw data BH'!$G$4,0,(COLUMN('Data BH'!K$4)-COLUMN('Data BH'!$B$4))*7,500,1),MATCH($A395,OFFSET('Raw data BH'!$B$4,0,(COLUMN('Data BH'!K$4)-COLUMN('Data BH'!$B$4))*7,500,1),0))</f>
        <v>64.779999000000004</v>
      </c>
      <c r="L395" s="62">
        <f ca="1">INDEX(OFFSET('Raw data BH'!$G$4,0,(COLUMN('Data BH'!L$4)-COLUMN('Data BH'!$B$4))*7,500,1),MATCH($A395,OFFSET('Raw data BH'!$B$4,0,(COLUMN('Data BH'!L$4)-COLUMN('Data BH'!$B$4))*7,500,1),0))</f>
        <v>32.148197000000003</v>
      </c>
      <c r="M395" s="62">
        <f ca="1">INDEX(OFFSET('Raw data BH'!$G$4,0,(COLUMN('Data BH'!M$4)-COLUMN('Data BH'!$B$4))*7,500,1),MATCH($A395,OFFSET('Raw data BH'!$B$4,0,(COLUMN('Data BH'!M$4)-COLUMN('Data BH'!$B$4))*7,500,1),0))</f>
        <v>47.990935999999998</v>
      </c>
      <c r="N395" s="62">
        <f ca="1">INDEX(OFFSET('Raw data BH'!$G$4,0,(COLUMN('Data BH'!N$4)-COLUMN('Data BH'!$B$4))*7,500,1),MATCH($A395,OFFSET('Raw data BH'!$B$4,0,(COLUMN('Data BH'!N$4)-COLUMN('Data BH'!$B$4))*7,500,1),0))</f>
        <v>391.97000100000002</v>
      </c>
      <c r="O395" s="62">
        <f ca="1">INDEX(OFFSET('Raw data BH'!$G$4,0,(COLUMN('Data BH'!O$4)-COLUMN('Data BH'!$B$4))*7,500,1),MATCH($A395,OFFSET('Raw data BH'!$B$4,0,(COLUMN('Data BH'!O$4)-COLUMN('Data BH'!$B$4))*7,500,1),0))</f>
        <v>101.16999800000001</v>
      </c>
      <c r="P395" s="62">
        <v>229.47493</v>
      </c>
      <c r="R395" s="60">
        <f t="shared" ca="1" si="92"/>
        <v>3.2704003758287525E-2</v>
      </c>
      <c r="S395" s="60">
        <f t="shared" ca="1" si="93"/>
        <v>-5.7705841399514624E-3</v>
      </c>
      <c r="T395" s="60">
        <f t="shared" ca="1" si="94"/>
        <v>1.1752099861316534E-2</v>
      </c>
      <c r="U395" s="60">
        <f t="shared" ca="1" si="95"/>
        <v>3.0484973909227886E-2</v>
      </c>
      <c r="V395" s="60">
        <f t="shared" ca="1" si="96"/>
        <v>2.1251908622446969E-2</v>
      </c>
      <c r="W395" s="60">
        <f t="shared" ca="1" si="97"/>
        <v>8.1771641262215811E-2</v>
      </c>
      <c r="X395" s="60">
        <f t="shared" ca="1" si="98"/>
        <v>8.3743907732464651E-2</v>
      </c>
      <c r="Y395" s="60">
        <f t="shared" ca="1" si="99"/>
        <v>2.212982751514736E-2</v>
      </c>
      <c r="Z395" s="60">
        <f t="shared" ca="1" si="100"/>
        <v>1.4539442160775184E-2</v>
      </c>
      <c r="AA395" s="60">
        <f t="shared" ca="1" si="101"/>
        <v>3.0878627829578065E-4</v>
      </c>
      <c r="AB395" s="60">
        <f t="shared" ca="1" si="102"/>
        <v>4.1555773093987947E-2</v>
      </c>
      <c r="AC395" s="60">
        <f t="shared" ca="1" si="103"/>
        <v>3.9396315493144263E-2</v>
      </c>
      <c r="AD395" s="60">
        <f t="shared" ca="1" si="104"/>
        <v>0.16363364707792227</v>
      </c>
      <c r="AE395" s="60">
        <f t="shared" ca="1" si="105"/>
        <v>8.8317546130782576E-2</v>
      </c>
      <c r="AF395" s="60">
        <f t="shared" si="106"/>
        <v>2.5531168774197477E-2</v>
      </c>
      <c r="AG395" s="61">
        <v>1.37E-2</v>
      </c>
    </row>
    <row r="396" spans="1:33" ht="16" x14ac:dyDescent="0.2">
      <c r="A396" s="74">
        <v>42948</v>
      </c>
      <c r="B396" s="62">
        <f ca="1">INDEX(OFFSET('Raw data BH'!$G$4,0,(COLUMN('Data BH'!B$4)-COLUMN('Data BH'!$B$4))*7,500,1),MATCH($A396,OFFSET('Raw data BH'!$B$4,0,(COLUMN('Data BH'!B$4)-COLUMN('Data BH'!$B$4))*7,500,1),0))</f>
        <v>39.035057000000002</v>
      </c>
      <c r="C396" s="62">
        <f ca="1">INDEX(OFFSET('Raw data BH'!$G$4,0,(COLUMN('Data BH'!C$4)-COLUMN('Data BH'!$B$4))*7,500,1),MATCH($A396,OFFSET('Raw data BH'!$B$4,0,(COLUMN('Data BH'!C$4)-COLUMN('Data BH'!$B$4))*7,500,1),0))</f>
        <v>21.928148</v>
      </c>
      <c r="D396" s="62">
        <f ca="1">INDEX(OFFSET('Raw data BH'!$G$4,0,(COLUMN('Data BH'!D$4)-COLUMN('Data BH'!$B$4))*7,500,1),MATCH($A396,OFFSET('Raw data BH'!$B$4,0,(COLUMN('Data BH'!D$4)-COLUMN('Data BH'!$B$4))*7,500,1),0))</f>
        <v>81.112815999999995</v>
      </c>
      <c r="E396" s="62">
        <f ca="1">INDEX(OFFSET('Raw data BH'!$G$4,0,(COLUMN('Data BH'!E$4)-COLUMN('Data BH'!$B$4))*7,500,1),MATCH($A396,OFFSET('Raw data BH'!$B$4,0,(COLUMN('Data BH'!E$4)-COLUMN('Data BH'!$B$4))*7,500,1),0))</f>
        <v>39.968024999999997</v>
      </c>
      <c r="F396" s="62">
        <f ca="1">INDEX(OFFSET('Raw data BH'!$G$4,0,(COLUMN('Data BH'!F$4)-COLUMN('Data BH'!$B$4))*7,500,1),MATCH($A396,OFFSET('Raw data BH'!$B$4,0,(COLUMN('Data BH'!F$4)-COLUMN('Data BH'!$B$4))*7,500,1),0))</f>
        <v>67.15728</v>
      </c>
      <c r="G396" s="62">
        <f ca="1">INDEX(OFFSET('Raw data BH'!$G$4,0,(COLUMN('Data BH'!G$4)-COLUMN('Data BH'!$B$4))*7,500,1),MATCH($A396,OFFSET('Raw data BH'!$B$4,0,(COLUMN('Data BH'!G$4)-COLUMN('Data BH'!$B$4))*7,500,1),0))</f>
        <v>128.92816199999999</v>
      </c>
      <c r="H396" s="62">
        <f ca="1">INDEX(OFFSET('Raw data BH'!$G$4,0,(COLUMN('Data BH'!H$4)-COLUMN('Data BH'!$B$4))*7,500,1),MATCH($A396,OFFSET('Raw data BH'!$B$4,0,(COLUMN('Data BH'!H$4)-COLUMN('Data BH'!$B$4))*7,500,1),0))</f>
        <v>40.265255000000003</v>
      </c>
      <c r="I396" s="62">
        <f ca="1">INDEX(OFFSET('Raw data BH'!$G$4,0,(COLUMN('Data BH'!I$4)-COLUMN('Data BH'!$B$4))*7,500,1),MATCH($A396,OFFSET('Raw data BH'!$B$4,0,(COLUMN('Data BH'!I$4)-COLUMN('Data BH'!$B$4))*7,500,1),0))</f>
        <v>45.135562999999998</v>
      </c>
      <c r="J396" s="62">
        <f ca="1">INDEX(OFFSET('Raw data BH'!$G$4,0,(COLUMN('Data BH'!J$4)-COLUMN('Data BH'!$B$4))*7,500,1),MATCH($A396,OFFSET('Raw data BH'!$B$4,0,(COLUMN('Data BH'!J$4)-COLUMN('Data BH'!$B$4))*7,500,1),0))</f>
        <v>5.9755989999999999</v>
      </c>
      <c r="K396" s="62">
        <f ca="1">INDEX(OFFSET('Raw data BH'!$G$4,0,(COLUMN('Data BH'!K$4)-COLUMN('Data BH'!$B$4))*7,500,1),MATCH($A396,OFFSET('Raw data BH'!$B$4,0,(COLUMN('Data BH'!K$4)-COLUMN('Data BH'!$B$4))*7,500,1),0))</f>
        <v>58.560001</v>
      </c>
      <c r="L396" s="62">
        <f ca="1">INDEX(OFFSET('Raw data BH'!$G$4,0,(COLUMN('Data BH'!L$4)-COLUMN('Data BH'!$B$4))*7,500,1),MATCH($A396,OFFSET('Raw data BH'!$B$4,0,(COLUMN('Data BH'!L$4)-COLUMN('Data BH'!$B$4))*7,500,1),0))</f>
        <v>32.648555999999999</v>
      </c>
      <c r="M396" s="62">
        <f ca="1">INDEX(OFFSET('Raw data BH'!$G$4,0,(COLUMN('Data BH'!M$4)-COLUMN('Data BH'!$B$4))*7,500,1),MATCH($A396,OFFSET('Raw data BH'!$B$4,0,(COLUMN('Data BH'!M$4)-COLUMN('Data BH'!$B$4))*7,500,1),0))</f>
        <v>47.527996000000002</v>
      </c>
      <c r="N396" s="62">
        <f ca="1">INDEX(OFFSET('Raw data BH'!$G$4,0,(COLUMN('Data BH'!N$4)-COLUMN('Data BH'!$B$4))*7,500,1),MATCH($A396,OFFSET('Raw data BH'!$B$4,0,(COLUMN('Data BH'!N$4)-COLUMN('Data BH'!$B$4))*7,500,1),0))</f>
        <v>398.540009</v>
      </c>
      <c r="O396" s="62">
        <f ca="1">INDEX(OFFSET('Raw data BH'!$G$4,0,(COLUMN('Data BH'!O$4)-COLUMN('Data BH'!$B$4))*7,500,1),MATCH($A396,OFFSET('Raw data BH'!$B$4,0,(COLUMN('Data BH'!O$4)-COLUMN('Data BH'!$B$4))*7,500,1),0))</f>
        <v>103.75</v>
      </c>
      <c r="P396" s="62">
        <v>230.14445499999999</v>
      </c>
      <c r="R396" s="60">
        <f t="shared" ca="1" si="92"/>
        <v>0.10266912203570366</v>
      </c>
      <c r="S396" s="60">
        <f t="shared" ca="1" si="93"/>
        <v>-9.5358630921126286E-3</v>
      </c>
      <c r="T396" s="60">
        <f t="shared" ca="1" si="94"/>
        <v>1.4020829672517277E-2</v>
      </c>
      <c r="U396" s="60">
        <f t="shared" ca="1" si="95"/>
        <v>-6.326213442676587E-3</v>
      </c>
      <c r="V396" s="60">
        <f t="shared" ca="1" si="96"/>
        <v>-7.672095577604332E-2</v>
      </c>
      <c r="W396" s="60">
        <f t="shared" ca="1" si="97"/>
        <v>1.8233197033088455E-2</v>
      </c>
      <c r="X396" s="60">
        <f t="shared" ca="1" si="98"/>
        <v>4.1141361691841016E-3</v>
      </c>
      <c r="Y396" s="60">
        <f t="shared" ca="1" si="99"/>
        <v>-2.8988176134249199E-2</v>
      </c>
      <c r="Z396" s="60">
        <f t="shared" ca="1" si="100"/>
        <v>-4.2993549221955751E-2</v>
      </c>
      <c r="AA396" s="60">
        <f t="shared" ca="1" si="101"/>
        <v>-9.6017259895295859E-2</v>
      </c>
      <c r="AB396" s="60">
        <f t="shared" ca="1" si="102"/>
        <v>1.5564138791360316E-2</v>
      </c>
      <c r="AC396" s="60">
        <f t="shared" ca="1" si="103"/>
        <v>-9.6464048961244497E-3</v>
      </c>
      <c r="AD396" s="60">
        <f t="shared" ca="1" si="104"/>
        <v>1.6761507215446336E-2</v>
      </c>
      <c r="AE396" s="60">
        <f t="shared" ca="1" si="105"/>
        <v>2.5501651191097041E-2</v>
      </c>
      <c r="AF396" s="60">
        <f t="shared" si="106"/>
        <v>2.9176389769460798E-3</v>
      </c>
      <c r="AG396" s="61">
        <v>1.34E-2</v>
      </c>
    </row>
    <row r="397" spans="1:33" ht="16" x14ac:dyDescent="0.2">
      <c r="A397" s="74">
        <v>42979</v>
      </c>
      <c r="B397" s="62">
        <f ca="1">INDEX(OFFSET('Raw data BH'!$G$4,0,(COLUMN('Data BH'!B$4)-COLUMN('Data BH'!$B$4))*7,500,1),MATCH($A397,OFFSET('Raw data BH'!$B$4,0,(COLUMN('Data BH'!B$4)-COLUMN('Data BH'!$B$4))*7,500,1),0))</f>
        <v>36.827488000000002</v>
      </c>
      <c r="C397" s="62">
        <f ca="1">INDEX(OFFSET('Raw data BH'!$G$4,0,(COLUMN('Data BH'!C$4)-COLUMN('Data BH'!$B$4))*7,500,1),MATCH($A397,OFFSET('Raw data BH'!$B$4,0,(COLUMN('Data BH'!C$4)-COLUMN('Data BH'!$B$4))*7,500,1),0))</f>
        <v>23.378046000000001</v>
      </c>
      <c r="D397" s="62">
        <f ca="1">INDEX(OFFSET('Raw data BH'!$G$4,0,(COLUMN('Data BH'!D$4)-COLUMN('Data BH'!$B$4))*7,500,1),MATCH($A397,OFFSET('Raw data BH'!$B$4,0,(COLUMN('Data BH'!D$4)-COLUMN('Data BH'!$B$4))*7,500,1),0))</f>
        <v>85.220268000000004</v>
      </c>
      <c r="E397" s="62">
        <f ca="1">INDEX(OFFSET('Raw data BH'!$G$4,0,(COLUMN('Data BH'!E$4)-COLUMN('Data BH'!$B$4))*7,500,1),MATCH($A397,OFFSET('Raw data BH'!$B$4,0,(COLUMN('Data BH'!E$4)-COLUMN('Data BH'!$B$4))*7,500,1),0))</f>
        <v>39.494194</v>
      </c>
      <c r="F397" s="62">
        <f ca="1">INDEX(OFFSET('Raw data BH'!$G$4,0,(COLUMN('Data BH'!F$4)-COLUMN('Data BH'!$B$4))*7,500,1),MATCH($A397,OFFSET('Raw data BH'!$B$4,0,(COLUMN('Data BH'!F$4)-COLUMN('Data BH'!$B$4))*7,500,1),0))</f>
        <v>64.964027000000002</v>
      </c>
      <c r="G397" s="62">
        <f ca="1">INDEX(OFFSET('Raw data BH'!$G$4,0,(COLUMN('Data BH'!G$4)-COLUMN('Data BH'!$B$4))*7,500,1),MATCH($A397,OFFSET('Raw data BH'!$B$4,0,(COLUMN('Data BH'!G$4)-COLUMN('Data BH'!$B$4))*7,500,1),0))</f>
        <v>134.30290199999999</v>
      </c>
      <c r="H397" s="62">
        <f ca="1">INDEX(OFFSET('Raw data BH'!$G$4,0,(COLUMN('Data BH'!H$4)-COLUMN('Data BH'!$B$4))*7,500,1),MATCH($A397,OFFSET('Raw data BH'!$B$4,0,(COLUMN('Data BH'!H$4)-COLUMN('Data BH'!$B$4))*7,500,1),0))</f>
        <v>41.541119000000002</v>
      </c>
      <c r="I397" s="62">
        <f ca="1">INDEX(OFFSET('Raw data BH'!$G$4,0,(COLUMN('Data BH'!I$4)-COLUMN('Data BH'!$B$4))*7,500,1),MATCH($A397,OFFSET('Raw data BH'!$B$4,0,(COLUMN('Data BH'!I$4)-COLUMN('Data BH'!$B$4))*7,500,1),0))</f>
        <v>47.196381000000002</v>
      </c>
      <c r="J397" s="62">
        <f ca="1">INDEX(OFFSET('Raw data BH'!$G$4,0,(COLUMN('Data BH'!J$4)-COLUMN('Data BH'!$B$4))*7,500,1),MATCH($A397,OFFSET('Raw data BH'!$B$4,0,(COLUMN('Data BH'!J$4)-COLUMN('Data BH'!$B$4))*7,500,1),0))</f>
        <v>9.4655079999999998</v>
      </c>
      <c r="K397" s="62">
        <f ca="1">INDEX(OFFSET('Raw data BH'!$G$4,0,(COLUMN('Data BH'!K$4)-COLUMN('Data BH'!$B$4))*7,500,1),MATCH($A397,OFFSET('Raw data BH'!$B$4,0,(COLUMN('Data BH'!K$4)-COLUMN('Data BH'!$B$4))*7,500,1),0))</f>
        <v>59.389999000000003</v>
      </c>
      <c r="L397" s="62">
        <f ca="1">INDEX(OFFSET('Raw data BH'!$G$4,0,(COLUMN('Data BH'!L$4)-COLUMN('Data BH'!$B$4))*7,500,1),MATCH($A397,OFFSET('Raw data BH'!$B$4,0,(COLUMN('Data BH'!L$4)-COLUMN('Data BH'!$B$4))*7,500,1),0))</f>
        <v>36.079600999999997</v>
      </c>
      <c r="M397" s="62">
        <f ca="1">INDEX(OFFSET('Raw data BH'!$G$4,0,(COLUMN('Data BH'!M$4)-COLUMN('Data BH'!$B$4))*7,500,1),MATCH($A397,OFFSET('Raw data BH'!$B$4,0,(COLUMN('Data BH'!M$4)-COLUMN('Data BH'!$B$4))*7,500,1),0))</f>
        <v>48.200733</v>
      </c>
      <c r="N397" s="62">
        <f ca="1">INDEX(OFFSET('Raw data BH'!$G$4,0,(COLUMN('Data BH'!N$4)-COLUMN('Data BH'!$B$4))*7,500,1),MATCH($A397,OFFSET('Raw data BH'!$B$4,0,(COLUMN('Data BH'!N$4)-COLUMN('Data BH'!$B$4))*7,500,1),0))</f>
        <v>363.42001299999998</v>
      </c>
      <c r="O397" s="62">
        <f ca="1">INDEX(OFFSET('Raw data BH'!$G$4,0,(COLUMN('Data BH'!O$4)-COLUMN('Data BH'!$B$4))*7,500,1),MATCH($A397,OFFSET('Raw data BH'!$B$4,0,(COLUMN('Data BH'!O$4)-COLUMN('Data BH'!$B$4))*7,500,1),0))</f>
        <v>106.389999</v>
      </c>
      <c r="P397" s="62">
        <v>233.62233000000001</v>
      </c>
      <c r="R397" s="60">
        <f t="shared" ca="1" si="92"/>
        <v>-5.6553497539404085E-2</v>
      </c>
      <c r="S397" s="60">
        <f t="shared" ca="1" si="93"/>
        <v>6.6120403784213799E-2</v>
      </c>
      <c r="T397" s="60">
        <f t="shared" ca="1" si="94"/>
        <v>5.0638754793077556E-2</v>
      </c>
      <c r="U397" s="60">
        <f t="shared" ca="1" si="95"/>
        <v>-1.1855251791901056E-2</v>
      </c>
      <c r="V397" s="60">
        <f t="shared" ca="1" si="96"/>
        <v>-3.2658454898709444E-2</v>
      </c>
      <c r="W397" s="60">
        <f t="shared" ca="1" si="97"/>
        <v>4.168786645698086E-2</v>
      </c>
      <c r="X397" s="60">
        <f t="shared" ca="1" si="98"/>
        <v>3.1686475101175837E-2</v>
      </c>
      <c r="Y397" s="60">
        <f t="shared" ca="1" si="99"/>
        <v>4.5658409090853835E-2</v>
      </c>
      <c r="Z397" s="60">
        <f t="shared" ca="1" si="100"/>
        <v>0.58402663900305218</v>
      </c>
      <c r="AA397" s="60">
        <f t="shared" ca="1" si="101"/>
        <v>1.4173462872721032E-2</v>
      </c>
      <c r="AB397" s="60">
        <f t="shared" ca="1" si="102"/>
        <v>0.10509025268988914</v>
      </c>
      <c r="AC397" s="60">
        <f t="shared" ca="1" si="103"/>
        <v>1.4154541672659615E-2</v>
      </c>
      <c r="AD397" s="60">
        <f t="shared" ca="1" si="104"/>
        <v>-8.8121631973968273E-2</v>
      </c>
      <c r="AE397" s="60">
        <f t="shared" ca="1" si="105"/>
        <v>2.5445773493975921E-2</v>
      </c>
      <c r="AF397" s="60">
        <f t="shared" si="106"/>
        <v>1.5111704516191926E-2</v>
      </c>
      <c r="AG397" s="61">
        <v>1.38E-2</v>
      </c>
    </row>
    <row r="398" spans="1:33" ht="16" x14ac:dyDescent="0.2">
      <c r="A398" s="74">
        <v>43009</v>
      </c>
      <c r="B398" s="62">
        <f ca="1">INDEX(OFFSET('Raw data BH'!$G$4,0,(COLUMN('Data BH'!B$4)-COLUMN('Data BH'!$B$4))*7,500,1),MATCH($A398,OFFSET('Raw data BH'!$B$4,0,(COLUMN('Data BH'!B$4)-COLUMN('Data BH'!$B$4))*7,500,1),0))</f>
        <v>40.392676999999999</v>
      </c>
      <c r="C398" s="62">
        <f ca="1">INDEX(OFFSET('Raw data BH'!$G$4,0,(COLUMN('Data BH'!C$4)-COLUMN('Data BH'!$B$4))*7,500,1),MATCH($A398,OFFSET('Raw data BH'!$B$4,0,(COLUMN('Data BH'!C$4)-COLUMN('Data BH'!$B$4))*7,500,1),0))</f>
        <v>25.269324999999998</v>
      </c>
      <c r="D398" s="62">
        <f ca="1">INDEX(OFFSET('Raw data BH'!$G$4,0,(COLUMN('Data BH'!D$4)-COLUMN('Data BH'!$B$4))*7,500,1),MATCH($A398,OFFSET('Raw data BH'!$B$4,0,(COLUMN('Data BH'!D$4)-COLUMN('Data BH'!$B$4))*7,500,1),0))</f>
        <v>89.987166999999999</v>
      </c>
      <c r="E398" s="62">
        <f ca="1">INDEX(OFFSET('Raw data BH'!$G$4,0,(COLUMN('Data BH'!E$4)-COLUMN('Data BH'!$B$4))*7,500,1),MATCH($A398,OFFSET('Raw data BH'!$B$4,0,(COLUMN('Data BH'!E$4)-COLUMN('Data BH'!$B$4))*7,500,1),0))</f>
        <v>40.666355000000003</v>
      </c>
      <c r="F398" s="62">
        <f ca="1">INDEX(OFFSET('Raw data BH'!$G$4,0,(COLUMN('Data BH'!F$4)-COLUMN('Data BH'!$B$4))*7,500,1),MATCH($A398,OFFSET('Raw data BH'!$B$4,0,(COLUMN('Data BH'!F$4)-COLUMN('Data BH'!$B$4))*7,500,1),0))</f>
        <v>64.779739000000006</v>
      </c>
      <c r="G398" s="62">
        <f ca="1">INDEX(OFFSET('Raw data BH'!$G$4,0,(COLUMN('Data BH'!G$4)-COLUMN('Data BH'!$B$4))*7,500,1),MATCH($A398,OFFSET('Raw data BH'!$B$4,0,(COLUMN('Data BH'!G$4)-COLUMN('Data BH'!$B$4))*7,500,1),0))</f>
        <v>137.390106</v>
      </c>
      <c r="H398" s="62">
        <f ca="1">INDEX(OFFSET('Raw data BH'!$G$4,0,(COLUMN('Data BH'!H$4)-COLUMN('Data BH'!$B$4))*7,500,1),MATCH($A398,OFFSET('Raw data BH'!$B$4,0,(COLUMN('Data BH'!H$4)-COLUMN('Data BH'!$B$4))*7,500,1),0))</f>
        <v>40.181313000000003</v>
      </c>
      <c r="I398" s="62">
        <f ca="1">INDEX(OFFSET('Raw data BH'!$G$4,0,(COLUMN('Data BH'!I$4)-COLUMN('Data BH'!$B$4))*7,500,1),MATCH($A398,OFFSET('Raw data BH'!$B$4,0,(COLUMN('Data BH'!I$4)-COLUMN('Data BH'!$B$4))*7,500,1),0))</f>
        <v>48.158943000000001</v>
      </c>
      <c r="J398" s="62">
        <f ca="1">INDEX(OFFSET('Raw data BH'!$G$4,0,(COLUMN('Data BH'!J$4)-COLUMN('Data BH'!$B$4))*7,500,1),MATCH($A398,OFFSET('Raw data BH'!$B$4,0,(COLUMN('Data BH'!J$4)-COLUMN('Data BH'!$B$4))*7,500,1),0))</f>
        <v>8.7198019999999996</v>
      </c>
      <c r="K398" s="62">
        <f ca="1">INDEX(OFFSET('Raw data BH'!$G$4,0,(COLUMN('Data BH'!K$4)-COLUMN('Data BH'!$B$4))*7,500,1),MATCH($A398,OFFSET('Raw data BH'!$B$4,0,(COLUMN('Data BH'!K$4)-COLUMN('Data BH'!$B$4))*7,500,1),0))</f>
        <v>60.740001999999997</v>
      </c>
      <c r="L398" s="62">
        <f ca="1">INDEX(OFFSET('Raw data BH'!$G$4,0,(COLUMN('Data BH'!L$4)-COLUMN('Data BH'!$B$4))*7,500,1),MATCH($A398,OFFSET('Raw data BH'!$B$4,0,(COLUMN('Data BH'!L$4)-COLUMN('Data BH'!$B$4))*7,500,1),0))</f>
        <v>38.794047999999997</v>
      </c>
      <c r="M398" s="62">
        <f ca="1">INDEX(OFFSET('Raw data BH'!$G$4,0,(COLUMN('Data BH'!M$4)-COLUMN('Data BH'!$B$4))*7,500,1),MATCH($A398,OFFSET('Raw data BH'!$B$4,0,(COLUMN('Data BH'!M$4)-COLUMN('Data BH'!$B$4))*7,500,1),0))</f>
        <v>46.773434000000002</v>
      </c>
      <c r="N398" s="62">
        <f ca="1">INDEX(OFFSET('Raw data BH'!$G$4,0,(COLUMN('Data BH'!N$4)-COLUMN('Data BH'!$B$4))*7,500,1),MATCH($A398,OFFSET('Raw data BH'!$B$4,0,(COLUMN('Data BH'!N$4)-COLUMN('Data BH'!$B$4))*7,500,1),0))</f>
        <v>334.17001299999998</v>
      </c>
      <c r="O398" s="62">
        <f ca="1">INDEX(OFFSET('Raw data BH'!$G$4,0,(COLUMN('Data BH'!O$4)-COLUMN('Data BH'!$B$4))*7,500,1),MATCH($A398,OFFSET('Raw data BH'!$B$4,0,(COLUMN('Data BH'!O$4)-COLUMN('Data BH'!$B$4))*7,500,1),0))</f>
        <v>107.519997</v>
      </c>
      <c r="P398" s="62">
        <v>240.31414799999999</v>
      </c>
      <c r="R398" s="60">
        <f t="shared" ca="1" si="92"/>
        <v>9.6807824633599715E-2</v>
      </c>
      <c r="S398" s="60">
        <f t="shared" ca="1" si="93"/>
        <v>8.0899789486255536E-2</v>
      </c>
      <c r="T398" s="60">
        <f t="shared" ca="1" si="94"/>
        <v>5.5936212263495655E-2</v>
      </c>
      <c r="U398" s="60">
        <f t="shared" ca="1" si="95"/>
        <v>2.967932451033195E-2</v>
      </c>
      <c r="V398" s="60">
        <f t="shared" ca="1" si="96"/>
        <v>-2.8367699557786397E-3</v>
      </c>
      <c r="W398" s="60">
        <f t="shared" ca="1" si="97"/>
        <v>2.2986874848020866E-2</v>
      </c>
      <c r="X398" s="60">
        <f t="shared" ca="1" si="98"/>
        <v>-3.2733976183934699E-2</v>
      </c>
      <c r="Y398" s="60">
        <f t="shared" ca="1" si="99"/>
        <v>2.0394826459257498E-2</v>
      </c>
      <c r="Z398" s="60">
        <f t="shared" ca="1" si="100"/>
        <v>-7.878140296326408E-2</v>
      </c>
      <c r="AA398" s="60">
        <f t="shared" ca="1" si="101"/>
        <v>2.2731150408000333E-2</v>
      </c>
      <c r="AB398" s="60">
        <f t="shared" ca="1" si="102"/>
        <v>7.5234950630413078E-2</v>
      </c>
      <c r="AC398" s="60">
        <f t="shared" ca="1" si="103"/>
        <v>-2.9611562131223179E-2</v>
      </c>
      <c r="AD398" s="60">
        <f t="shared" ca="1" si="104"/>
        <v>-8.0485385927274167E-2</v>
      </c>
      <c r="AE398" s="60">
        <f t="shared" ca="1" si="105"/>
        <v>1.0621280295340485E-2</v>
      </c>
      <c r="AF398" s="60">
        <f t="shared" si="106"/>
        <v>2.8643743087400919E-2</v>
      </c>
      <c r="AG398" s="61">
        <v>1.55E-2</v>
      </c>
    </row>
    <row r="399" spans="1:33" ht="16" x14ac:dyDescent="0.2">
      <c r="A399" s="74">
        <v>43040</v>
      </c>
      <c r="B399" s="62">
        <f ca="1">INDEX(OFFSET('Raw data BH'!$G$4,0,(COLUMN('Data BH'!B$4)-COLUMN('Data BH'!$B$4))*7,500,1),MATCH($A399,OFFSET('Raw data BH'!$B$4,0,(COLUMN('Data BH'!B$4)-COLUMN('Data BH'!$B$4))*7,500,1),0))</f>
        <v>41.064132999999998</v>
      </c>
      <c r="C399" s="62">
        <f ca="1">INDEX(OFFSET('Raw data BH'!$G$4,0,(COLUMN('Data BH'!C$4)-COLUMN('Data BH'!$B$4))*7,500,1),MATCH($A399,OFFSET('Raw data BH'!$B$4,0,(COLUMN('Data BH'!C$4)-COLUMN('Data BH'!$B$4))*7,500,1),0))</f>
        <v>25.988935000000001</v>
      </c>
      <c r="D399" s="62">
        <f ca="1">INDEX(OFFSET('Raw data BH'!$G$4,0,(COLUMN('Data BH'!D$4)-COLUMN('Data BH'!$B$4))*7,500,1),MATCH($A399,OFFSET('Raw data BH'!$B$4,0,(COLUMN('Data BH'!D$4)-COLUMN('Data BH'!$B$4))*7,500,1),0))</f>
        <v>92.405677999999995</v>
      </c>
      <c r="E399" s="62">
        <f ca="1">INDEX(OFFSET('Raw data BH'!$G$4,0,(COLUMN('Data BH'!E$4)-COLUMN('Data BH'!$B$4))*7,500,1),MATCH($A399,OFFSET('Raw data BH'!$B$4,0,(COLUMN('Data BH'!E$4)-COLUMN('Data BH'!$B$4))*7,500,1),0))</f>
        <v>40.480618</v>
      </c>
      <c r="F399" s="62">
        <f ca="1">INDEX(OFFSET('Raw data BH'!$G$4,0,(COLUMN('Data BH'!F$4)-COLUMN('Data BH'!$B$4))*7,500,1),MATCH($A399,OFFSET('Raw data BH'!$B$4,0,(COLUMN('Data BH'!F$4)-COLUMN('Data BH'!$B$4))*7,500,1),0))</f>
        <v>68.164062999999999</v>
      </c>
      <c r="G399" s="62">
        <f ca="1">INDEX(OFFSET('Raw data BH'!$G$4,0,(COLUMN('Data BH'!G$4)-COLUMN('Data BH'!$B$4))*7,500,1),MATCH($A399,OFFSET('Raw data BH'!$B$4,0,(COLUMN('Data BH'!G$4)-COLUMN('Data BH'!$B$4))*7,500,1),0))</f>
        <v>146.468414</v>
      </c>
      <c r="H399" s="62">
        <f ca="1">INDEX(OFFSET('Raw data BH'!$G$4,0,(COLUMN('Data BH'!H$4)-COLUMN('Data BH'!$B$4))*7,500,1),MATCH($A399,OFFSET('Raw data BH'!$B$4,0,(COLUMN('Data BH'!H$4)-COLUMN('Data BH'!$B$4))*7,500,1),0))</f>
        <v>43.228703000000003</v>
      </c>
      <c r="I399" s="62">
        <f ca="1">INDEX(OFFSET('Raw data BH'!$G$4,0,(COLUMN('Data BH'!I$4)-COLUMN('Data BH'!$B$4))*7,500,1),MATCH($A399,OFFSET('Raw data BH'!$B$4,0,(COLUMN('Data BH'!I$4)-COLUMN('Data BH'!$B$4))*7,500,1),0))</f>
        <v>48.840851000000001</v>
      </c>
      <c r="J399" s="62">
        <f ca="1">INDEX(OFFSET('Raw data BH'!$G$4,0,(COLUMN('Data BH'!J$4)-COLUMN('Data BH'!$B$4))*7,500,1),MATCH($A399,OFFSET('Raw data BH'!$B$4,0,(COLUMN('Data BH'!J$4)-COLUMN('Data BH'!$B$4))*7,500,1),0))</f>
        <v>8.7993430000000004</v>
      </c>
      <c r="K399" s="62">
        <f ca="1">INDEX(OFFSET('Raw data BH'!$G$4,0,(COLUMN('Data BH'!K$4)-COLUMN('Data BH'!$B$4))*7,500,1),MATCH($A399,OFFSET('Raw data BH'!$B$4,0,(COLUMN('Data BH'!K$4)-COLUMN('Data BH'!$B$4))*7,500,1),0))</f>
        <v>61.060001</v>
      </c>
      <c r="L399" s="62">
        <f ca="1">INDEX(OFFSET('Raw data BH'!$G$4,0,(COLUMN('Data BH'!L$4)-COLUMN('Data BH'!$B$4))*7,500,1),MATCH($A399,OFFSET('Raw data BH'!$B$4,0,(COLUMN('Data BH'!L$4)-COLUMN('Data BH'!$B$4))*7,500,1),0))</f>
        <v>38.893332999999998</v>
      </c>
      <c r="M399" s="62">
        <f ca="1">INDEX(OFFSET('Raw data BH'!$G$4,0,(COLUMN('Data BH'!M$4)-COLUMN('Data BH'!$B$4))*7,500,1),MATCH($A399,OFFSET('Raw data BH'!$B$4,0,(COLUMN('Data BH'!M$4)-COLUMN('Data BH'!$B$4))*7,500,1),0))</f>
        <v>49.994514000000002</v>
      </c>
      <c r="N399" s="62">
        <f ca="1">INDEX(OFFSET('Raw data BH'!$G$4,0,(COLUMN('Data BH'!N$4)-COLUMN('Data BH'!$B$4))*7,500,1),MATCH($A399,OFFSET('Raw data BH'!$B$4,0,(COLUMN('Data BH'!N$4)-COLUMN('Data BH'!$B$4))*7,500,1),0))</f>
        <v>326.209991</v>
      </c>
      <c r="O399" s="62">
        <f ca="1">INDEX(OFFSET('Raw data BH'!$G$4,0,(COLUMN('Data BH'!O$4)-COLUMN('Data BH'!$B$4))*7,500,1),MATCH($A399,OFFSET('Raw data BH'!$B$4,0,(COLUMN('Data BH'!O$4)-COLUMN('Data BH'!$B$4))*7,500,1),0))</f>
        <v>115.099998</v>
      </c>
      <c r="P399" s="62">
        <v>247.659561</v>
      </c>
      <c r="R399" s="60">
        <f t="shared" ca="1" si="92"/>
        <v>1.6623211182561715E-2</v>
      </c>
      <c r="S399" s="60">
        <f t="shared" ca="1" si="93"/>
        <v>2.8477610699929823E-2</v>
      </c>
      <c r="T399" s="60">
        <f t="shared" ca="1" si="94"/>
        <v>2.6876176688616082E-2</v>
      </c>
      <c r="U399" s="60">
        <f t="shared" ca="1" si="95"/>
        <v>-4.5673382824696906E-3</v>
      </c>
      <c r="V399" s="60">
        <f t="shared" ca="1" si="96"/>
        <v>5.2243557202352964E-2</v>
      </c>
      <c r="W399" s="60">
        <f t="shared" ca="1" si="97"/>
        <v>6.6076868737549255E-2</v>
      </c>
      <c r="X399" s="60">
        <f t="shared" ca="1" si="98"/>
        <v>7.5840976127385273E-2</v>
      </c>
      <c r="Y399" s="60">
        <f t="shared" ca="1" si="99"/>
        <v>1.4159530037858081E-2</v>
      </c>
      <c r="Z399" s="60">
        <f t="shared" ca="1" si="100"/>
        <v>9.1218814372162615E-3</v>
      </c>
      <c r="AA399" s="60">
        <f t="shared" ca="1" si="101"/>
        <v>5.2683402940949531E-3</v>
      </c>
      <c r="AB399" s="60">
        <f t="shared" ca="1" si="102"/>
        <v>2.5592843520738651E-3</v>
      </c>
      <c r="AC399" s="60">
        <f t="shared" ca="1" si="103"/>
        <v>6.8865587247667115E-2</v>
      </c>
      <c r="AD399" s="60">
        <f t="shared" ca="1" si="104"/>
        <v>-2.3820276177802913E-2</v>
      </c>
      <c r="AE399" s="60">
        <f t="shared" ca="1" si="105"/>
        <v>7.0498523172391803E-2</v>
      </c>
      <c r="AF399" s="60">
        <f t="shared" si="106"/>
        <v>3.0565878293607573E-2</v>
      </c>
      <c r="AG399" s="61">
        <v>1.7000000000000001E-2</v>
      </c>
    </row>
    <row r="400" spans="1:33" ht="16" x14ac:dyDescent="0.2">
      <c r="A400" s="74">
        <v>43070</v>
      </c>
      <c r="B400" s="62">
        <f ca="1">INDEX(OFFSET('Raw data BH'!$G$4,0,(COLUMN('Data BH'!B$4)-COLUMN('Data BH'!$B$4))*7,500,1),MATCH($A400,OFFSET('Raw data BH'!$B$4,0,(COLUMN('Data BH'!B$4)-COLUMN('Data BH'!$B$4))*7,500,1),0))</f>
        <v>40.583443000000003</v>
      </c>
      <c r="C400" s="62">
        <f ca="1">INDEX(OFFSET('Raw data BH'!$G$4,0,(COLUMN('Data BH'!C$4)-COLUMN('Data BH'!$B$4))*7,500,1),MATCH($A400,OFFSET('Raw data BH'!$B$4,0,(COLUMN('Data BH'!C$4)-COLUMN('Data BH'!$B$4))*7,500,1),0))</f>
        <v>27.350463999999999</v>
      </c>
      <c r="D400" s="62">
        <f ca="1">INDEX(OFFSET('Raw data BH'!$G$4,0,(COLUMN('Data BH'!D$4)-COLUMN('Data BH'!$B$4))*7,500,1),MATCH($A400,OFFSET('Raw data BH'!$B$4,0,(COLUMN('Data BH'!D$4)-COLUMN('Data BH'!$B$4))*7,500,1),0))</f>
        <v>93.918839000000006</v>
      </c>
      <c r="E400" s="62">
        <f ca="1">INDEX(OFFSET('Raw data BH'!$G$4,0,(COLUMN('Data BH'!E$4)-COLUMN('Data BH'!$B$4))*7,500,1),MATCH($A400,OFFSET('Raw data BH'!$B$4,0,(COLUMN('Data BH'!E$4)-COLUMN('Data BH'!$B$4))*7,500,1),0))</f>
        <v>40.910590999999997</v>
      </c>
      <c r="F400" s="62">
        <f ca="1">INDEX(OFFSET('Raw data BH'!$G$4,0,(COLUMN('Data BH'!F$4)-COLUMN('Data BH'!$B$4))*7,500,1),MATCH($A400,OFFSET('Raw data BH'!$B$4,0,(COLUMN('Data BH'!F$4)-COLUMN('Data BH'!$B$4))*7,500,1),0))</f>
        <v>65.660888999999997</v>
      </c>
      <c r="G400" s="62">
        <f ca="1">INDEX(OFFSET('Raw data BH'!$G$4,0,(COLUMN('Data BH'!G$4)-COLUMN('Data BH'!$B$4))*7,500,1),MATCH($A400,OFFSET('Raw data BH'!$B$4,0,(COLUMN('Data BH'!G$4)-COLUMN('Data BH'!$B$4))*7,500,1),0))</f>
        <v>142.776398</v>
      </c>
      <c r="H400" s="62">
        <f ca="1">INDEX(OFFSET('Raw data BH'!$G$4,0,(COLUMN('Data BH'!H$4)-COLUMN('Data BH'!$B$4))*7,500,1),MATCH($A400,OFFSET('Raw data BH'!$B$4,0,(COLUMN('Data BH'!H$4)-COLUMN('Data BH'!$B$4))*7,500,1),0))</f>
        <v>44.961590000000001</v>
      </c>
      <c r="I400" s="62">
        <f ca="1">INDEX(OFFSET('Raw data BH'!$G$4,0,(COLUMN('Data BH'!I$4)-COLUMN('Data BH'!$B$4))*7,500,1),MATCH($A400,OFFSET('Raw data BH'!$B$4,0,(COLUMN('Data BH'!I$4)-COLUMN('Data BH'!$B$4))*7,500,1),0))</f>
        <v>47.450462000000002</v>
      </c>
      <c r="J400" s="62">
        <f ca="1">INDEX(OFFSET('Raw data BH'!$G$4,0,(COLUMN('Data BH'!J$4)-COLUMN('Data BH'!$B$4))*7,500,1),MATCH($A400,OFFSET('Raw data BH'!$B$4,0,(COLUMN('Data BH'!J$4)-COLUMN('Data BH'!$B$4))*7,500,1),0))</f>
        <v>8.7396860000000007</v>
      </c>
      <c r="K400" s="62">
        <f ca="1">INDEX(OFFSET('Raw data BH'!$G$4,0,(COLUMN('Data BH'!K$4)-COLUMN('Data BH'!$B$4))*7,500,1),MATCH($A400,OFFSET('Raw data BH'!$B$4,0,(COLUMN('Data BH'!K$4)-COLUMN('Data BH'!$B$4))*7,500,1),0))</f>
        <v>72.25</v>
      </c>
      <c r="L400" s="62">
        <f ca="1">INDEX(OFFSET('Raw data BH'!$G$4,0,(COLUMN('Data BH'!L$4)-COLUMN('Data BH'!$B$4))*7,500,1),MATCH($A400,OFFSET('Raw data BH'!$B$4,0,(COLUMN('Data BH'!L$4)-COLUMN('Data BH'!$B$4))*7,500,1),0))</f>
        <v>36.997860000000003</v>
      </c>
      <c r="M400" s="62">
        <f ca="1">INDEX(OFFSET('Raw data BH'!$G$4,0,(COLUMN('Data BH'!M$4)-COLUMN('Data BH'!$B$4))*7,500,1),MATCH($A400,OFFSET('Raw data BH'!$B$4,0,(COLUMN('Data BH'!M$4)-COLUMN('Data BH'!$B$4))*7,500,1),0))</f>
        <v>49.190810999999997</v>
      </c>
      <c r="N400" s="62">
        <f ca="1">INDEX(OFFSET('Raw data BH'!$G$4,0,(COLUMN('Data BH'!N$4)-COLUMN('Data BH'!$B$4))*7,500,1),MATCH($A400,OFFSET('Raw data BH'!$B$4,0,(COLUMN('Data BH'!N$4)-COLUMN('Data BH'!$B$4))*7,500,1),0))</f>
        <v>335.959991</v>
      </c>
      <c r="O400" s="62">
        <f ca="1">INDEX(OFFSET('Raw data BH'!$G$4,0,(COLUMN('Data BH'!O$4)-COLUMN('Data BH'!$B$4))*7,500,1),MATCH($A400,OFFSET('Raw data BH'!$B$4,0,(COLUMN('Data BH'!O$4)-COLUMN('Data BH'!$B$4))*7,500,1),0))</f>
        <v>114.44000200000001</v>
      </c>
      <c r="P400" s="62">
        <v>249.388428</v>
      </c>
      <c r="R400" s="60">
        <f t="shared" ca="1" si="92"/>
        <v>-1.1705835844628587E-2</v>
      </c>
      <c r="S400" s="60">
        <f t="shared" ca="1" si="93"/>
        <v>5.2388795462376514E-2</v>
      </c>
      <c r="T400" s="60">
        <f t="shared" ca="1" si="94"/>
        <v>1.6375195039421753E-2</v>
      </c>
      <c r="U400" s="60">
        <f t="shared" ca="1" si="95"/>
        <v>1.062170048886113E-2</v>
      </c>
      <c r="V400" s="60">
        <f t="shared" ca="1" si="96"/>
        <v>-3.6722781621746914E-2</v>
      </c>
      <c r="W400" s="60">
        <f t="shared" ca="1" si="97"/>
        <v>-2.5206909115572107E-2</v>
      </c>
      <c r="X400" s="60">
        <f t="shared" ca="1" si="98"/>
        <v>4.008649068189718E-2</v>
      </c>
      <c r="Y400" s="60">
        <f t="shared" ca="1" si="99"/>
        <v>-2.8467747214314443E-2</v>
      </c>
      <c r="Z400" s="60">
        <f t="shared" ca="1" si="100"/>
        <v>-6.7797107124929479E-3</v>
      </c>
      <c r="AA400" s="60">
        <f t="shared" ca="1" si="101"/>
        <v>0.183262345508314</v>
      </c>
      <c r="AB400" s="60">
        <f t="shared" ca="1" si="102"/>
        <v>-4.8735164970304723E-2</v>
      </c>
      <c r="AC400" s="60">
        <f t="shared" ca="1" si="103"/>
        <v>-1.6075823839391767E-2</v>
      </c>
      <c r="AD400" s="60">
        <f t="shared" ca="1" si="104"/>
        <v>2.9888722813520507E-2</v>
      </c>
      <c r="AE400" s="60">
        <f t="shared" ca="1" si="105"/>
        <v>-5.7341095696630262E-3</v>
      </c>
      <c r="AF400" s="60">
        <f t="shared" si="106"/>
        <v>6.9808207404518097E-3</v>
      </c>
      <c r="AG400" s="61">
        <v>1.84E-2</v>
      </c>
    </row>
    <row r="401" spans="1:33" ht="16" x14ac:dyDescent="0.2">
      <c r="A401" s="74">
        <v>43101</v>
      </c>
      <c r="B401" s="62">
        <f ca="1">INDEX(OFFSET('Raw data BH'!$G$4,0,(COLUMN('Data BH'!B$4)-COLUMN('Data BH'!$B$4))*7,500,1),MATCH($A401,OFFSET('Raw data BH'!$B$4,0,(COLUMN('Data BH'!B$4)-COLUMN('Data BH'!$B$4))*7,500,1),0))</f>
        <v>40.151786999999999</v>
      </c>
      <c r="C401" s="62">
        <f ca="1">INDEX(OFFSET('Raw data BH'!$G$4,0,(COLUMN('Data BH'!C$4)-COLUMN('Data BH'!$B$4))*7,500,1),MATCH($A401,OFFSET('Raw data BH'!$B$4,0,(COLUMN('Data BH'!C$4)-COLUMN('Data BH'!$B$4))*7,500,1),0))</f>
        <v>29.648202999999999</v>
      </c>
      <c r="D401" s="62">
        <f ca="1">INDEX(OFFSET('Raw data BH'!$G$4,0,(COLUMN('Data BH'!D$4)-COLUMN('Data BH'!$B$4))*7,500,1),MATCH($A401,OFFSET('Raw data BH'!$B$4,0,(COLUMN('Data BH'!D$4)-COLUMN('Data BH'!$B$4))*7,500,1),0))</f>
        <v>94.003936999999993</v>
      </c>
      <c r="E401" s="62">
        <f ca="1">INDEX(OFFSET('Raw data BH'!$G$4,0,(COLUMN('Data BH'!E$4)-COLUMN('Data BH'!$B$4))*7,500,1),MATCH($A401,OFFSET('Raw data BH'!$B$4,0,(COLUMN('Data BH'!E$4)-COLUMN('Data BH'!$B$4))*7,500,1),0))</f>
        <v>42.435367999999997</v>
      </c>
      <c r="F401" s="62">
        <f ca="1">INDEX(OFFSET('Raw data BH'!$G$4,0,(COLUMN('Data BH'!F$4)-COLUMN('Data BH'!$B$4))*7,500,1),MATCH($A401,OFFSET('Raw data BH'!$B$4,0,(COLUMN('Data BH'!F$4)-COLUMN('Data BH'!$B$4))*7,500,1),0))</f>
        <v>66.192841000000001</v>
      </c>
      <c r="G401" s="62">
        <f ca="1">INDEX(OFFSET('Raw data BH'!$G$4,0,(COLUMN('Data BH'!G$4)-COLUMN('Data BH'!$B$4))*7,500,1),MATCH($A401,OFFSET('Raw data BH'!$B$4,0,(COLUMN('Data BH'!G$4)-COLUMN('Data BH'!$B$4))*7,500,1),0))</f>
        <v>156.49208100000001</v>
      </c>
      <c r="H401" s="62">
        <f ca="1">INDEX(OFFSET('Raw data BH'!$G$4,0,(COLUMN('Data BH'!H$4)-COLUMN('Data BH'!$B$4))*7,500,1),MATCH($A401,OFFSET('Raw data BH'!$B$4,0,(COLUMN('Data BH'!H$4)-COLUMN('Data BH'!$B$4))*7,500,1),0))</f>
        <v>45.929974000000001</v>
      </c>
      <c r="I401" s="62">
        <f ca="1">INDEX(OFFSET('Raw data BH'!$G$4,0,(COLUMN('Data BH'!I$4)-COLUMN('Data BH'!$B$4))*7,500,1),MATCH($A401,OFFSET('Raw data BH'!$B$4,0,(COLUMN('Data BH'!I$4)-COLUMN('Data BH'!$B$4))*7,500,1),0))</f>
        <v>50.885520999999997</v>
      </c>
      <c r="J401" s="62">
        <f ca="1">INDEX(OFFSET('Raw data BH'!$G$4,0,(COLUMN('Data BH'!J$4)-COLUMN('Data BH'!$B$4))*7,500,1),MATCH($A401,OFFSET('Raw data BH'!$B$4,0,(COLUMN('Data BH'!J$4)-COLUMN('Data BH'!$B$4))*7,500,1),0))</f>
        <v>9.3859650000000006</v>
      </c>
      <c r="K401" s="62">
        <f ca="1">INDEX(OFFSET('Raw data BH'!$G$4,0,(COLUMN('Data BH'!K$4)-COLUMN('Data BH'!$B$4))*7,500,1),MATCH($A401,OFFSET('Raw data BH'!$B$4,0,(COLUMN('Data BH'!K$4)-COLUMN('Data BH'!$B$4))*7,500,1),0))</f>
        <v>78.040001000000004</v>
      </c>
      <c r="L401" s="62">
        <f ca="1">INDEX(OFFSET('Raw data BH'!$G$4,0,(COLUMN('Data BH'!L$4)-COLUMN('Data BH'!$B$4))*7,500,1),MATCH($A401,OFFSET('Raw data BH'!$B$4,0,(COLUMN('Data BH'!L$4)-COLUMN('Data BH'!$B$4))*7,500,1),0))</f>
        <v>38.627808000000002</v>
      </c>
      <c r="M401" s="62">
        <f ca="1">INDEX(OFFSET('Raw data BH'!$G$4,0,(COLUMN('Data BH'!M$4)-COLUMN('Data BH'!$B$4))*7,500,1),MATCH($A401,OFFSET('Raw data BH'!$B$4,0,(COLUMN('Data BH'!M$4)-COLUMN('Data BH'!$B$4))*7,500,1),0))</f>
        <v>51.784607000000001</v>
      </c>
      <c r="N401" s="62">
        <f ca="1">INDEX(OFFSET('Raw data BH'!$G$4,0,(COLUMN('Data BH'!N$4)-COLUMN('Data BH'!$B$4))*7,500,1),MATCH($A401,OFFSET('Raw data BH'!$B$4,0,(COLUMN('Data BH'!N$4)-COLUMN('Data BH'!$B$4))*7,500,1),0))</f>
        <v>377.25</v>
      </c>
      <c r="O401" s="62">
        <f ca="1">INDEX(OFFSET('Raw data BH'!$G$4,0,(COLUMN('Data BH'!O$4)-COLUMN('Data BH'!$B$4))*7,500,1),MATCH($A401,OFFSET('Raw data BH'!$B$4,0,(COLUMN('Data BH'!O$4)-COLUMN('Data BH'!$B$4))*7,500,1),0))</f>
        <v>114.91999800000001</v>
      </c>
      <c r="P401" s="62">
        <v>264.79031400000002</v>
      </c>
      <c r="R401" s="60">
        <f t="shared" ca="1" si="92"/>
        <v>-1.0636258732409809E-2</v>
      </c>
      <c r="S401" s="60">
        <f t="shared" ca="1" si="93"/>
        <v>8.4010969612800634E-2</v>
      </c>
      <c r="T401" s="60">
        <f t="shared" ca="1" si="94"/>
        <v>9.0608019547588903E-4</v>
      </c>
      <c r="U401" s="60">
        <f t="shared" ca="1" si="95"/>
        <v>3.727095998197627E-2</v>
      </c>
      <c r="V401" s="60">
        <f t="shared" ca="1" si="96"/>
        <v>8.1015046872119356E-3</v>
      </c>
      <c r="W401" s="60">
        <f t="shared" ca="1" si="97"/>
        <v>9.6064077761648159E-2</v>
      </c>
      <c r="X401" s="60">
        <f t="shared" ca="1" si="98"/>
        <v>2.1538028348196736E-2</v>
      </c>
      <c r="Y401" s="60">
        <f t="shared" ca="1" si="99"/>
        <v>7.239253012963287E-2</v>
      </c>
      <c r="Z401" s="60">
        <f t="shared" ca="1" si="100"/>
        <v>7.3947622374533895E-2</v>
      </c>
      <c r="AA401" s="60">
        <f t="shared" ca="1" si="101"/>
        <v>8.0138422145328736E-2</v>
      </c>
      <c r="AB401" s="60">
        <f t="shared" ca="1" si="102"/>
        <v>4.4055196705971689E-2</v>
      </c>
      <c r="AC401" s="60">
        <f t="shared" ca="1" si="103"/>
        <v>5.272927905173197E-2</v>
      </c>
      <c r="AD401" s="60">
        <f t="shared" ca="1" si="104"/>
        <v>0.12290156597843227</v>
      </c>
      <c r="AE401" s="60">
        <f t="shared" ca="1" si="105"/>
        <v>4.1943026180653042E-3</v>
      </c>
      <c r="AF401" s="60">
        <f t="shared" si="106"/>
        <v>6.1758623379269295E-2</v>
      </c>
      <c r="AG401" s="61">
        <v>2.0299999999999999E-2</v>
      </c>
    </row>
    <row r="402" spans="1:33" ht="16" x14ac:dyDescent="0.2">
      <c r="A402" s="74">
        <v>43132</v>
      </c>
      <c r="B402" s="62">
        <f ca="1">INDEX(OFFSET('Raw data BH'!$G$4,0,(COLUMN('Data BH'!B$4)-COLUMN('Data BH'!$B$4))*7,500,1),MATCH($A402,OFFSET('Raw data BH'!$B$4,0,(COLUMN('Data BH'!B$4)-COLUMN('Data BH'!$B$4))*7,500,1),0))</f>
        <v>42.71537</v>
      </c>
      <c r="C402" s="62">
        <f ca="1">INDEX(OFFSET('Raw data BH'!$G$4,0,(COLUMN('Data BH'!C$4)-COLUMN('Data BH'!$B$4))*7,500,1),MATCH($A402,OFFSET('Raw data BH'!$B$4,0,(COLUMN('Data BH'!C$4)-COLUMN('Data BH'!$B$4))*7,500,1),0))</f>
        <v>29.740849999999998</v>
      </c>
      <c r="D402" s="62">
        <f ca="1">INDEX(OFFSET('Raw data BH'!$G$4,0,(COLUMN('Data BH'!D$4)-COLUMN('Data BH'!$B$4))*7,500,1),MATCH($A402,OFFSET('Raw data BH'!$B$4,0,(COLUMN('Data BH'!D$4)-COLUMN('Data BH'!$B$4))*7,500,1),0))</f>
        <v>92.541923999999995</v>
      </c>
      <c r="E402" s="62">
        <f ca="1">INDEX(OFFSET('Raw data BH'!$G$4,0,(COLUMN('Data BH'!E$4)-COLUMN('Data BH'!$B$4))*7,500,1),MATCH($A402,OFFSET('Raw data BH'!$B$4,0,(COLUMN('Data BH'!E$4)-COLUMN('Data BH'!$B$4))*7,500,1),0))</f>
        <v>38.538699999999999</v>
      </c>
      <c r="F402" s="62">
        <f ca="1">INDEX(OFFSET('Raw data BH'!$G$4,0,(COLUMN('Data BH'!F$4)-COLUMN('Data BH'!$B$4))*7,500,1),MATCH($A402,OFFSET('Raw data BH'!$B$4,0,(COLUMN('Data BH'!F$4)-COLUMN('Data BH'!$B$4))*7,500,1),0))</f>
        <v>56.617302000000002</v>
      </c>
      <c r="G402" s="62">
        <f ca="1">INDEX(OFFSET('Raw data BH'!$G$4,0,(COLUMN('Data BH'!G$4)-COLUMN('Data BH'!$B$4))*7,500,1),MATCH($A402,OFFSET('Raw data BH'!$B$4,0,(COLUMN('Data BH'!G$4)-COLUMN('Data BH'!$B$4))*7,500,1),0))</f>
        <v>161.41540499999999</v>
      </c>
      <c r="H402" s="62">
        <f ca="1">INDEX(OFFSET('Raw data BH'!$G$4,0,(COLUMN('Data BH'!H$4)-COLUMN('Data BH'!$B$4))*7,500,1),MATCH($A402,OFFSET('Raw data BH'!$B$4,0,(COLUMN('Data BH'!H$4)-COLUMN('Data BH'!$B$4))*7,500,1),0))</f>
        <v>41.01482</v>
      </c>
      <c r="I402" s="62">
        <f ca="1">INDEX(OFFSET('Raw data BH'!$G$4,0,(COLUMN('Data BH'!I$4)-COLUMN('Data BH'!$B$4))*7,500,1),MATCH($A402,OFFSET('Raw data BH'!$B$4,0,(COLUMN('Data BH'!I$4)-COLUMN('Data BH'!$B$4))*7,500,1),0))</f>
        <v>48.409824</v>
      </c>
      <c r="J402" s="62">
        <f ca="1">INDEX(OFFSET('Raw data BH'!$G$4,0,(COLUMN('Data BH'!J$4)-COLUMN('Data BH'!$B$4))*7,500,1),MATCH($A402,OFFSET('Raw data BH'!$B$4,0,(COLUMN('Data BH'!J$4)-COLUMN('Data BH'!$B$4))*7,500,1),0))</f>
        <v>9.0876830000000002</v>
      </c>
      <c r="K402" s="62">
        <f ca="1">INDEX(OFFSET('Raw data BH'!$G$4,0,(COLUMN('Data BH'!K$4)-COLUMN('Data BH'!$B$4))*7,500,1),MATCH($A402,OFFSET('Raw data BH'!$B$4,0,(COLUMN('Data BH'!K$4)-COLUMN('Data BH'!$B$4))*7,500,1),0))</f>
        <v>72.019997000000004</v>
      </c>
      <c r="L402" s="62">
        <f ca="1">INDEX(OFFSET('Raw data BH'!$G$4,0,(COLUMN('Data BH'!L$4)-COLUMN('Data BH'!$B$4))*7,500,1),MATCH($A402,OFFSET('Raw data BH'!$B$4,0,(COLUMN('Data BH'!L$4)-COLUMN('Data BH'!$B$4))*7,500,1),0))</f>
        <v>35.840702</v>
      </c>
      <c r="M402" s="62">
        <f ca="1">INDEX(OFFSET('Raw data BH'!$G$4,0,(COLUMN('Data BH'!M$4)-COLUMN('Data BH'!$B$4))*7,500,1),MATCH($A402,OFFSET('Raw data BH'!$B$4,0,(COLUMN('Data BH'!M$4)-COLUMN('Data BH'!$B$4))*7,500,1),0))</f>
        <v>52.303234000000003</v>
      </c>
      <c r="N402" s="62">
        <f ca="1">INDEX(OFFSET('Raw data BH'!$G$4,0,(COLUMN('Data BH'!N$4)-COLUMN('Data BH'!$B$4))*7,500,1),MATCH($A402,OFFSET('Raw data BH'!$B$4,0,(COLUMN('Data BH'!N$4)-COLUMN('Data BH'!$B$4))*7,500,1),0))</f>
        <v>341.92999300000002</v>
      </c>
      <c r="O402" s="62">
        <f ca="1">INDEX(OFFSET('Raw data BH'!$G$4,0,(COLUMN('Data BH'!O$4)-COLUMN('Data BH'!$B$4))*7,500,1),MATCH($A402,OFFSET('Raw data BH'!$B$4,0,(COLUMN('Data BH'!O$4)-COLUMN('Data BH'!$B$4))*7,500,1),0))</f>
        <v>116.019997</v>
      </c>
      <c r="P402" s="62">
        <v>255.16244499999999</v>
      </c>
      <c r="R402" s="60">
        <f t="shared" ca="1" si="92"/>
        <v>6.3847295264841009E-2</v>
      </c>
      <c r="S402" s="60">
        <f t="shared" ca="1" si="93"/>
        <v>3.1248774166852122E-3</v>
      </c>
      <c r="T402" s="60">
        <f t="shared" ca="1" si="94"/>
        <v>-1.5552678394735731E-2</v>
      </c>
      <c r="U402" s="60">
        <f t="shared" ca="1" si="95"/>
        <v>-9.1825950466601358E-2</v>
      </c>
      <c r="V402" s="60">
        <f t="shared" ca="1" si="96"/>
        <v>-0.14466124818543447</v>
      </c>
      <c r="W402" s="60">
        <f t="shared" ca="1" si="97"/>
        <v>3.1460531220106835E-2</v>
      </c>
      <c r="X402" s="60">
        <f t="shared" ca="1" si="98"/>
        <v>-0.10701408191522166</v>
      </c>
      <c r="Y402" s="60">
        <f t="shared" ca="1" si="99"/>
        <v>-4.8652287553467288E-2</v>
      </c>
      <c r="Z402" s="60">
        <f t="shared" ca="1" si="100"/>
        <v>-3.1779577273088111E-2</v>
      </c>
      <c r="AA402" s="60">
        <f t="shared" ca="1" si="101"/>
        <v>-7.713997850922627E-2</v>
      </c>
      <c r="AB402" s="60">
        <f t="shared" ca="1" si="102"/>
        <v>-7.2152838701072586E-2</v>
      </c>
      <c r="AC402" s="60">
        <f t="shared" ca="1" si="103"/>
        <v>1.0015080350035399E-2</v>
      </c>
      <c r="AD402" s="60">
        <f t="shared" ca="1" si="104"/>
        <v>-9.3624935719019198E-2</v>
      </c>
      <c r="AE402" s="60">
        <f t="shared" ca="1" si="105"/>
        <v>9.5718675525908736E-3</v>
      </c>
      <c r="AF402" s="60">
        <f t="shared" si="106"/>
        <v>-3.6360351912268385E-2</v>
      </c>
      <c r="AG402" s="61">
        <v>2.18E-2</v>
      </c>
    </row>
    <row r="403" spans="1:33" ht="16" x14ac:dyDescent="0.2">
      <c r="A403" s="74">
        <v>43160</v>
      </c>
      <c r="B403" s="62">
        <f ca="1">INDEX(OFFSET('Raw data BH'!$G$4,0,(COLUMN('Data BH'!B$4)-COLUMN('Data BH'!$B$4))*7,500,1),MATCH($A403,OFFSET('Raw data BH'!$B$4,0,(COLUMN('Data BH'!B$4)-COLUMN('Data BH'!$B$4))*7,500,1),0))</f>
        <v>40.399765000000002</v>
      </c>
      <c r="C403" s="62">
        <f ca="1">INDEX(OFFSET('Raw data BH'!$G$4,0,(COLUMN('Data BH'!C$4)-COLUMN('Data BH'!$B$4))*7,500,1),MATCH($A403,OFFSET('Raw data BH'!$B$4,0,(COLUMN('Data BH'!C$4)-COLUMN('Data BH'!$B$4))*7,500,1),0))</f>
        <v>27.785920999999998</v>
      </c>
      <c r="D403" s="62">
        <f ca="1">INDEX(OFFSET('Raw data BH'!$G$4,0,(COLUMN('Data BH'!D$4)-COLUMN('Data BH'!$B$4))*7,500,1),MATCH($A403,OFFSET('Raw data BH'!$B$4,0,(COLUMN('Data BH'!D$4)-COLUMN('Data BH'!$B$4))*7,500,1),0))</f>
        <v>88.527428</v>
      </c>
      <c r="E403" s="62">
        <f ca="1">INDEX(OFFSET('Raw data BH'!$G$4,0,(COLUMN('Data BH'!E$4)-COLUMN('Data BH'!$B$4))*7,500,1),MATCH($A403,OFFSET('Raw data BH'!$B$4,0,(COLUMN('Data BH'!E$4)-COLUMN('Data BH'!$B$4))*7,500,1),0))</f>
        <v>38.725955999999996</v>
      </c>
      <c r="F403" s="62">
        <f ca="1">INDEX(OFFSET('Raw data BH'!$G$4,0,(COLUMN('Data BH'!F$4)-COLUMN('Data BH'!$B$4))*7,500,1),MATCH($A403,OFFSET('Raw data BH'!$B$4,0,(COLUMN('Data BH'!F$4)-COLUMN('Data BH'!$B$4))*7,500,1),0))</f>
        <v>52.597935</v>
      </c>
      <c r="G403" s="62">
        <f ca="1">INDEX(OFFSET('Raw data BH'!$G$4,0,(COLUMN('Data BH'!G$4)-COLUMN('Data BH'!$B$4))*7,500,1),MATCH($A403,OFFSET('Raw data BH'!$B$4,0,(COLUMN('Data BH'!G$4)-COLUMN('Data BH'!$B$4))*7,500,1),0))</f>
        <v>156.43029799999999</v>
      </c>
      <c r="H403" s="62">
        <f ca="1">INDEX(OFFSET('Raw data BH'!$G$4,0,(COLUMN('Data BH'!H$4)-COLUMN('Data BH'!$B$4))*7,500,1),MATCH($A403,OFFSET('Raw data BH'!$B$4,0,(COLUMN('Data BH'!H$4)-COLUMN('Data BH'!$B$4))*7,500,1),0))</f>
        <v>41.083556999999999</v>
      </c>
      <c r="I403" s="62">
        <f ca="1">INDEX(OFFSET('Raw data BH'!$G$4,0,(COLUMN('Data BH'!I$4)-COLUMN('Data BH'!$B$4))*7,500,1),MATCH($A403,OFFSET('Raw data BH'!$B$4,0,(COLUMN('Data BH'!I$4)-COLUMN('Data BH'!$B$4))*7,500,1),0))</f>
        <v>44.972327999999997</v>
      </c>
      <c r="J403" s="62">
        <f ca="1">INDEX(OFFSET('Raw data BH'!$G$4,0,(COLUMN('Data BH'!J$4)-COLUMN('Data BH'!$B$4))*7,500,1),MATCH($A403,OFFSET('Raw data BH'!$B$4,0,(COLUMN('Data BH'!J$4)-COLUMN('Data BH'!$B$4))*7,500,1),0))</f>
        <v>7.9840359999999997</v>
      </c>
      <c r="K403" s="62">
        <f ca="1">INDEX(OFFSET('Raw data BH'!$G$4,0,(COLUMN('Data BH'!K$4)-COLUMN('Data BH'!$B$4))*7,500,1),MATCH($A403,OFFSET('Raw data BH'!$B$4,0,(COLUMN('Data BH'!K$4)-COLUMN('Data BH'!$B$4))*7,500,1),0))</f>
        <v>65.940002000000007</v>
      </c>
      <c r="L403" s="62">
        <f ca="1">INDEX(OFFSET('Raw data BH'!$G$4,0,(COLUMN('Data BH'!L$4)-COLUMN('Data BH'!$B$4))*7,500,1),MATCH($A403,OFFSET('Raw data BH'!$B$4,0,(COLUMN('Data BH'!L$4)-COLUMN('Data BH'!$B$4))*7,500,1),0))</f>
        <v>33.099139999999998</v>
      </c>
      <c r="M403" s="62">
        <f ca="1">INDEX(OFFSET('Raw data BH'!$G$4,0,(COLUMN('Data BH'!M$4)-COLUMN('Data BH'!$B$4))*7,500,1),MATCH($A403,OFFSET('Raw data BH'!$B$4,0,(COLUMN('Data BH'!M$4)-COLUMN('Data BH'!$B$4))*7,500,1),0))</f>
        <v>47.259098000000002</v>
      </c>
      <c r="N403" s="62">
        <f ca="1">INDEX(OFFSET('Raw data BH'!$G$4,0,(COLUMN('Data BH'!N$4)-COLUMN('Data BH'!$B$4))*7,500,1),MATCH($A403,OFFSET('Raw data BH'!$B$4,0,(COLUMN('Data BH'!N$4)-COLUMN('Data BH'!$B$4))*7,500,1),0))</f>
        <v>311.22000100000002</v>
      </c>
      <c r="O403" s="62">
        <f ca="1">INDEX(OFFSET('Raw data BH'!$G$4,0,(COLUMN('Data BH'!O$4)-COLUMN('Data BH'!$B$4))*7,500,1),MATCH($A403,OFFSET('Raw data BH'!$B$4,0,(COLUMN('Data BH'!O$4)-COLUMN('Data BH'!$B$4))*7,500,1),0))</f>
        <v>118.55999799999999</v>
      </c>
      <c r="P403" s="62">
        <v>247.17832899999999</v>
      </c>
      <c r="R403" s="60">
        <f t="shared" ca="1" si="92"/>
        <v>-5.4210112191466431E-2</v>
      </c>
      <c r="S403" s="60">
        <f t="shared" ca="1" si="93"/>
        <v>-6.5732115928092139E-2</v>
      </c>
      <c r="T403" s="60">
        <f t="shared" ca="1" si="94"/>
        <v>-4.3380295399952917E-2</v>
      </c>
      <c r="U403" s="60">
        <f t="shared" ca="1" si="95"/>
        <v>4.8589080586527444E-3</v>
      </c>
      <c r="V403" s="60">
        <f t="shared" ca="1" si="96"/>
        <v>-7.0991849805912777E-2</v>
      </c>
      <c r="W403" s="60">
        <f t="shared" ca="1" si="97"/>
        <v>-3.0883712741048508E-2</v>
      </c>
      <c r="X403" s="60">
        <f t="shared" ca="1" si="98"/>
        <v>1.6759064162661375E-3</v>
      </c>
      <c r="Y403" s="60">
        <f t="shared" ca="1" si="99"/>
        <v>-7.1008231717595183E-2</v>
      </c>
      <c r="Z403" s="60">
        <f t="shared" ca="1" si="100"/>
        <v>-0.12144426692700439</v>
      </c>
      <c r="AA403" s="60">
        <f t="shared" ca="1" si="101"/>
        <v>-8.4420928259688721E-2</v>
      </c>
      <c r="AB403" s="60">
        <f t="shared" ca="1" si="102"/>
        <v>-7.6492977174386856E-2</v>
      </c>
      <c r="AC403" s="60">
        <f t="shared" ca="1" si="103"/>
        <v>-9.6440231592562764E-2</v>
      </c>
      <c r="AD403" s="60">
        <f t="shared" ca="1" si="104"/>
        <v>-8.9813683001479183E-2</v>
      </c>
      <c r="AE403" s="60">
        <f t="shared" ca="1" si="105"/>
        <v>2.1892786292693867E-2</v>
      </c>
      <c r="AF403" s="60">
        <f t="shared" si="106"/>
        <v>-3.1290325659013019E-2</v>
      </c>
      <c r="AG403" s="61">
        <v>2.2799999999999997E-2</v>
      </c>
    </row>
    <row r="404" spans="1:33" ht="16" x14ac:dyDescent="0.2">
      <c r="A404" s="74">
        <v>43191</v>
      </c>
      <c r="B404" s="62">
        <f ca="1">INDEX(OFFSET('Raw data BH'!$G$4,0,(COLUMN('Data BH'!B$4)-COLUMN('Data BH'!$B$4))*7,500,1),MATCH($A404,OFFSET('Raw data BH'!$B$4,0,(COLUMN('Data BH'!B$4)-COLUMN('Data BH'!$B$4))*7,500,1),0))</f>
        <v>39.792973000000003</v>
      </c>
      <c r="C404" s="62">
        <f ca="1">INDEX(OFFSET('Raw data BH'!$G$4,0,(COLUMN('Data BH'!C$4)-COLUMN('Data BH'!$B$4))*7,500,1),MATCH($A404,OFFSET('Raw data BH'!$B$4,0,(COLUMN('Data BH'!C$4)-COLUMN('Data BH'!$B$4))*7,500,1),0))</f>
        <v>27.825088999999998</v>
      </c>
      <c r="D404" s="62">
        <f ca="1">INDEX(OFFSET('Raw data BH'!$G$4,0,(COLUMN('Data BH'!D$4)-COLUMN('Data BH'!$B$4))*7,500,1),MATCH($A404,OFFSET('Raw data BH'!$B$4,0,(COLUMN('Data BH'!D$4)-COLUMN('Data BH'!$B$4))*7,500,1),0))</f>
        <v>93.718734999999995</v>
      </c>
      <c r="E404" s="62">
        <f ca="1">INDEX(OFFSET('Raw data BH'!$G$4,0,(COLUMN('Data BH'!E$4)-COLUMN('Data BH'!$B$4))*7,500,1),MATCH($A404,OFFSET('Raw data BH'!$B$4,0,(COLUMN('Data BH'!E$4)-COLUMN('Data BH'!$B$4))*7,500,1),0))</f>
        <v>38.869906999999998</v>
      </c>
      <c r="F404" s="62">
        <f ca="1">INDEX(OFFSET('Raw data BH'!$G$4,0,(COLUMN('Data BH'!F$4)-COLUMN('Data BH'!$B$4))*7,500,1),MATCH($A404,OFFSET('Raw data BH'!$B$4,0,(COLUMN('Data BH'!F$4)-COLUMN('Data BH'!$B$4))*7,500,1),0))</f>
        <v>48.052708000000003</v>
      </c>
      <c r="G404" s="62">
        <f ca="1">INDEX(OFFSET('Raw data BH'!$G$4,0,(COLUMN('Data BH'!G$4)-COLUMN('Data BH'!$B$4))*7,500,1),MATCH($A404,OFFSET('Raw data BH'!$B$4,0,(COLUMN('Data BH'!G$4)-COLUMN('Data BH'!$B$4))*7,500,1),0))</f>
        <v>157.30311599999999</v>
      </c>
      <c r="H404" s="62">
        <f ca="1">INDEX(OFFSET('Raw data BH'!$G$4,0,(COLUMN('Data BH'!H$4)-COLUMN('Data BH'!$B$4))*7,500,1),MATCH($A404,OFFSET('Raw data BH'!$B$4,0,(COLUMN('Data BH'!H$4)-COLUMN('Data BH'!$B$4))*7,500,1),0))</f>
        <v>42.398026000000002</v>
      </c>
      <c r="I404" s="62">
        <f ca="1">INDEX(OFFSET('Raw data BH'!$G$4,0,(COLUMN('Data BH'!I$4)-COLUMN('Data BH'!$B$4))*7,500,1),MATCH($A404,OFFSET('Raw data BH'!$B$4,0,(COLUMN('Data BH'!I$4)-COLUMN('Data BH'!$B$4))*7,500,1),0))</f>
        <v>45.199759999999998</v>
      </c>
      <c r="J404" s="62">
        <f ca="1">INDEX(OFFSET('Raw data BH'!$G$4,0,(COLUMN('Data BH'!J$4)-COLUMN('Data BH'!$B$4))*7,500,1),MATCH($A404,OFFSET('Raw data BH'!$B$4,0,(COLUMN('Data BH'!J$4)-COLUMN('Data BH'!$B$4))*7,500,1),0))</f>
        <v>7.0195879999999997</v>
      </c>
      <c r="K404" s="62">
        <f ca="1">INDEX(OFFSET('Raw data BH'!$G$4,0,(COLUMN('Data BH'!K$4)-COLUMN('Data BH'!$B$4))*7,500,1),MATCH($A404,OFFSET('Raw data BH'!$B$4,0,(COLUMN('Data BH'!K$4)-COLUMN('Data BH'!$B$4))*7,500,1),0))</f>
        <v>62.790000999999997</v>
      </c>
      <c r="L404" s="62">
        <f ca="1">INDEX(OFFSET('Raw data BH'!$G$4,0,(COLUMN('Data BH'!L$4)-COLUMN('Data BH'!$B$4))*7,500,1),MATCH($A404,OFFSET('Raw data BH'!$B$4,0,(COLUMN('Data BH'!L$4)-COLUMN('Data BH'!$B$4))*7,500,1),0))</f>
        <v>33.803837000000001</v>
      </c>
      <c r="M404" s="62">
        <f ca="1">INDEX(OFFSET('Raw data BH'!$G$4,0,(COLUMN('Data BH'!M$4)-COLUMN('Data BH'!$B$4))*7,500,1),MATCH($A404,OFFSET('Raw data BH'!$B$4,0,(COLUMN('Data BH'!M$4)-COLUMN('Data BH'!$B$4))*7,500,1),0))</f>
        <v>49.992106999999997</v>
      </c>
      <c r="N404" s="62">
        <f ca="1">INDEX(OFFSET('Raw data BH'!$G$4,0,(COLUMN('Data BH'!N$4)-COLUMN('Data BH'!$B$4))*7,500,1),MATCH($A404,OFFSET('Raw data BH'!$B$4,0,(COLUMN('Data BH'!N$4)-COLUMN('Data BH'!$B$4))*7,500,1),0))</f>
        <v>271.290009</v>
      </c>
      <c r="O404" s="62">
        <f ca="1">INDEX(OFFSET('Raw data BH'!$G$4,0,(COLUMN('Data BH'!O$4)-COLUMN('Data BH'!$B$4))*7,500,1),MATCH($A404,OFFSET('Raw data BH'!$B$4,0,(COLUMN('Data BH'!O$4)-COLUMN('Data BH'!$B$4))*7,500,1),0))</f>
        <v>117.41999800000001</v>
      </c>
      <c r="P404" s="62">
        <v>249.45088200000001</v>
      </c>
      <c r="R404" s="60">
        <f t="shared" ca="1" si="92"/>
        <v>-1.5019691327412432E-2</v>
      </c>
      <c r="S404" s="60">
        <f t="shared" ca="1" si="93"/>
        <v>1.4096347571130874E-3</v>
      </c>
      <c r="T404" s="60">
        <f t="shared" ca="1" si="94"/>
        <v>5.8640662191157267E-2</v>
      </c>
      <c r="U404" s="60">
        <f t="shared" ca="1" si="95"/>
        <v>3.7171709847525491E-3</v>
      </c>
      <c r="V404" s="60">
        <f t="shared" ca="1" si="96"/>
        <v>-8.6414552206279471E-2</v>
      </c>
      <c r="W404" s="60">
        <f t="shared" ca="1" si="97"/>
        <v>5.5795968630065751E-3</v>
      </c>
      <c r="X404" s="60">
        <f t="shared" ca="1" si="98"/>
        <v>3.1995014453106041E-2</v>
      </c>
      <c r="Y404" s="60">
        <f t="shared" ca="1" si="99"/>
        <v>5.0571542571689054E-3</v>
      </c>
      <c r="Z404" s="60">
        <f t="shared" ca="1" si="100"/>
        <v>-0.12079705051430134</v>
      </c>
      <c r="AA404" s="60">
        <f t="shared" ca="1" si="101"/>
        <v>-4.7770714353330024E-2</v>
      </c>
      <c r="AB404" s="60">
        <f t="shared" ca="1" si="102"/>
        <v>2.1290492743920364E-2</v>
      </c>
      <c r="AC404" s="60">
        <f t="shared" ca="1" si="103"/>
        <v>5.7830325073068289E-2</v>
      </c>
      <c r="AD404" s="60">
        <f t="shared" ca="1" si="104"/>
        <v>-0.12830149692082293</v>
      </c>
      <c r="AE404" s="60">
        <f t="shared" ca="1" si="105"/>
        <v>-9.615384777587388E-3</v>
      </c>
      <c r="AF404" s="60">
        <f t="shared" si="106"/>
        <v>9.1939815646218115E-3</v>
      </c>
      <c r="AG404" s="61">
        <v>2.3799999999999998E-2</v>
      </c>
    </row>
    <row r="405" spans="1:33" ht="16" x14ac:dyDescent="0.2">
      <c r="A405" s="74">
        <v>43221</v>
      </c>
      <c r="B405" s="62">
        <f ca="1">INDEX(OFFSET('Raw data BH'!$G$4,0,(COLUMN('Data BH'!B$4)-COLUMN('Data BH'!$B$4))*7,500,1),MATCH($A405,OFFSET('Raw data BH'!$B$4,0,(COLUMN('Data BH'!B$4)-COLUMN('Data BH'!$B$4))*7,500,1),0))</f>
        <v>44.996445000000001</v>
      </c>
      <c r="C405" s="62">
        <f ca="1">INDEX(OFFSET('Raw data BH'!$G$4,0,(COLUMN('Data BH'!C$4)-COLUMN('Data BH'!$B$4))*7,500,1),MATCH($A405,OFFSET('Raw data BH'!$B$4,0,(COLUMN('Data BH'!C$4)-COLUMN('Data BH'!$B$4))*7,500,1),0))</f>
        <v>27.006702000000001</v>
      </c>
      <c r="D405" s="62">
        <f ca="1">INDEX(OFFSET('Raw data BH'!$G$4,0,(COLUMN('Data BH'!D$4)-COLUMN('Data BH'!$B$4))*7,500,1),MATCH($A405,OFFSET('Raw data BH'!$B$4,0,(COLUMN('Data BH'!D$4)-COLUMN('Data BH'!$B$4))*7,500,1),0))</f>
        <v>93.641898999999995</v>
      </c>
      <c r="E405" s="62">
        <f ca="1">INDEX(OFFSET('Raw data BH'!$G$4,0,(COLUMN('Data BH'!E$4)-COLUMN('Data BH'!$B$4))*7,500,1),MATCH($A405,OFFSET('Raw data BH'!$B$4,0,(COLUMN('Data BH'!E$4)-COLUMN('Data BH'!$B$4))*7,500,1),0))</f>
        <v>38.680992000000003</v>
      </c>
      <c r="F405" s="62">
        <f ca="1">INDEX(OFFSET('Raw data BH'!$G$4,0,(COLUMN('Data BH'!F$4)-COLUMN('Data BH'!$B$4))*7,500,1),MATCH($A405,OFFSET('Raw data BH'!$B$4,0,(COLUMN('Data BH'!F$4)-COLUMN('Data BH'!$B$4))*7,500,1),0))</f>
        <v>48.990242000000002</v>
      </c>
      <c r="G405" s="62">
        <f ca="1">INDEX(OFFSET('Raw data BH'!$G$4,0,(COLUMN('Data BH'!G$4)-COLUMN('Data BH'!$B$4))*7,500,1),MATCH($A405,OFFSET('Raw data BH'!$B$4,0,(COLUMN('Data BH'!G$4)-COLUMN('Data BH'!$B$4))*7,500,1),0))</f>
        <v>165.42042499999999</v>
      </c>
      <c r="H405" s="62">
        <f ca="1">INDEX(OFFSET('Raw data BH'!$G$4,0,(COLUMN('Data BH'!H$4)-COLUMN('Data BH'!$B$4))*7,500,1),MATCH($A405,OFFSET('Raw data BH'!$B$4,0,(COLUMN('Data BH'!H$4)-COLUMN('Data BH'!$B$4))*7,500,1),0))</f>
        <v>41.470001000000003</v>
      </c>
      <c r="I405" s="62">
        <f ca="1">INDEX(OFFSET('Raw data BH'!$G$4,0,(COLUMN('Data BH'!I$4)-COLUMN('Data BH'!$B$4))*7,500,1),MATCH($A405,OFFSET('Raw data BH'!$B$4,0,(COLUMN('Data BH'!I$4)-COLUMN('Data BH'!$B$4))*7,500,1),0))</f>
        <v>44.787640000000003</v>
      </c>
      <c r="J405" s="62">
        <f ca="1">INDEX(OFFSET('Raw data BH'!$G$4,0,(COLUMN('Data BH'!J$4)-COLUMN('Data BH'!$B$4))*7,500,1),MATCH($A405,OFFSET('Raw data BH'!$B$4,0,(COLUMN('Data BH'!J$4)-COLUMN('Data BH'!$B$4))*7,500,1),0))</f>
        <v>6.4727370000000004</v>
      </c>
      <c r="K405" s="62">
        <f ca="1">INDEX(OFFSET('Raw data BH'!$G$4,0,(COLUMN('Data BH'!K$4)-COLUMN('Data BH'!$B$4))*7,500,1),MATCH($A405,OFFSET('Raw data BH'!$B$4,0,(COLUMN('Data BH'!K$4)-COLUMN('Data BH'!$B$4))*7,500,1),0))</f>
        <v>66.839995999999999</v>
      </c>
      <c r="L405" s="62">
        <f ca="1">INDEX(OFFSET('Raw data BH'!$G$4,0,(COLUMN('Data BH'!L$4)-COLUMN('Data BH'!$B$4))*7,500,1),MATCH($A405,OFFSET('Raw data BH'!$B$4,0,(COLUMN('Data BH'!L$4)-COLUMN('Data BH'!$B$4))*7,500,1),0))</f>
        <v>39.287520999999998</v>
      </c>
      <c r="M405" s="62">
        <f ca="1">INDEX(OFFSET('Raw data BH'!$G$4,0,(COLUMN('Data BH'!M$4)-COLUMN('Data BH'!$B$4))*7,500,1),MATCH($A405,OFFSET('Raw data BH'!$B$4,0,(COLUMN('Data BH'!M$4)-COLUMN('Data BH'!$B$4))*7,500,1),0))</f>
        <v>50.431007000000001</v>
      </c>
      <c r="N405" s="62">
        <f ca="1">INDEX(OFFSET('Raw data BH'!$G$4,0,(COLUMN('Data BH'!N$4)-COLUMN('Data BH'!$B$4))*7,500,1),MATCH($A405,OFFSET('Raw data BH'!$B$4,0,(COLUMN('Data BH'!N$4)-COLUMN('Data BH'!$B$4))*7,500,1),0))</f>
        <v>261.040009</v>
      </c>
      <c r="O405" s="62">
        <f ca="1">INDEX(OFFSET('Raw data BH'!$G$4,0,(COLUMN('Data BH'!O$4)-COLUMN('Data BH'!$B$4))*7,500,1),MATCH($A405,OFFSET('Raw data BH'!$B$4,0,(COLUMN('Data BH'!O$4)-COLUMN('Data BH'!$B$4))*7,500,1),0))</f>
        <v>130.44000199999999</v>
      </c>
      <c r="P405" s="62">
        <v>255.514847</v>
      </c>
      <c r="R405" s="60">
        <f t="shared" ca="1" si="92"/>
        <v>0.13076358984285985</v>
      </c>
      <c r="S405" s="60">
        <f t="shared" ca="1" si="93"/>
        <v>-2.9411837640483274E-2</v>
      </c>
      <c r="T405" s="60">
        <f t="shared" ca="1" si="94"/>
        <v>-8.1985741698287207E-4</v>
      </c>
      <c r="U405" s="60">
        <f t="shared" ca="1" si="95"/>
        <v>-4.8601865705517611E-3</v>
      </c>
      <c r="V405" s="60">
        <f t="shared" ca="1" si="96"/>
        <v>1.9510534140968705E-2</v>
      </c>
      <c r="W405" s="60">
        <f t="shared" ca="1" si="97"/>
        <v>5.1602976510649601E-2</v>
      </c>
      <c r="X405" s="60">
        <f t="shared" ca="1" si="98"/>
        <v>-2.1888401125090051E-2</v>
      </c>
      <c r="Y405" s="60">
        <f t="shared" ca="1" si="99"/>
        <v>-9.1177475278628739E-3</v>
      </c>
      <c r="Z405" s="60">
        <f t="shared" ca="1" si="100"/>
        <v>-7.7903574967647549E-2</v>
      </c>
      <c r="AA405" s="60">
        <f t="shared" ca="1" si="101"/>
        <v>6.4500636016871615E-2</v>
      </c>
      <c r="AB405" s="60">
        <f t="shared" ca="1" si="102"/>
        <v>0.16222075618220488</v>
      </c>
      <c r="AC405" s="60">
        <f t="shared" ca="1" si="103"/>
        <v>8.7793859138605157E-3</v>
      </c>
      <c r="AD405" s="60">
        <f t="shared" ca="1" si="104"/>
        <v>-3.7782445574691237E-2</v>
      </c>
      <c r="AE405" s="60">
        <f t="shared" ca="1" si="105"/>
        <v>0.11088404208625513</v>
      </c>
      <c r="AF405" s="60">
        <f t="shared" si="106"/>
        <v>2.4309254597063346E-2</v>
      </c>
      <c r="AG405" s="61">
        <v>2.5099999999999997E-2</v>
      </c>
    </row>
    <row r="406" spans="1:33" ht="16" x14ac:dyDescent="0.2">
      <c r="A406" s="74">
        <v>43252</v>
      </c>
      <c r="B406" s="62">
        <f ca="1">INDEX(OFFSET('Raw data BH'!$G$4,0,(COLUMN('Data BH'!B$4)-COLUMN('Data BH'!$B$4))*7,500,1),MATCH($A406,OFFSET('Raw data BH'!$B$4,0,(COLUMN('Data BH'!B$4)-COLUMN('Data BH'!$B$4))*7,500,1),0))</f>
        <v>44.744537000000001</v>
      </c>
      <c r="C406" s="62">
        <f ca="1">INDEX(OFFSET('Raw data BH'!$G$4,0,(COLUMN('Data BH'!C$4)-COLUMN('Data BH'!$B$4))*7,500,1),MATCH($A406,OFFSET('Raw data BH'!$B$4,0,(COLUMN('Data BH'!C$4)-COLUMN('Data BH'!$B$4))*7,500,1),0))</f>
        <v>26.323332000000001</v>
      </c>
      <c r="D406" s="62">
        <f ca="1">INDEX(OFFSET('Raw data BH'!$G$4,0,(COLUMN('Data BH'!D$4)-COLUMN('Data BH'!$B$4))*7,500,1),MATCH($A406,OFFSET('Raw data BH'!$B$4,0,(COLUMN('Data BH'!D$4)-COLUMN('Data BH'!$B$4))*7,500,1),0))</f>
        <v>93.356110000000001</v>
      </c>
      <c r="E406" s="62">
        <f ca="1">INDEX(OFFSET('Raw data BH'!$G$4,0,(COLUMN('Data BH'!E$4)-COLUMN('Data BH'!$B$4))*7,500,1),MATCH($A406,OFFSET('Raw data BH'!$B$4,0,(COLUMN('Data BH'!E$4)-COLUMN('Data BH'!$B$4))*7,500,1),0))</f>
        <v>39.454613000000002</v>
      </c>
      <c r="F406" s="62">
        <f ca="1">INDEX(OFFSET('Raw data BH'!$G$4,0,(COLUMN('Data BH'!F$4)-COLUMN('Data BH'!$B$4))*7,500,1),MATCH($A406,OFFSET('Raw data BH'!$B$4,0,(COLUMN('Data BH'!F$4)-COLUMN('Data BH'!$B$4))*7,500,1),0))</f>
        <v>54.111941999999999</v>
      </c>
      <c r="G406" s="62">
        <f ca="1">INDEX(OFFSET('Raw data BH'!$G$4,0,(COLUMN('Data BH'!G$4)-COLUMN('Data BH'!$B$4))*7,500,1),MATCH($A406,OFFSET('Raw data BH'!$B$4,0,(COLUMN('Data BH'!G$4)-COLUMN('Data BH'!$B$4))*7,500,1),0))</f>
        <v>165.83609000000001</v>
      </c>
      <c r="H406" s="62">
        <f ca="1">INDEX(OFFSET('Raw data BH'!$G$4,0,(COLUMN('Data BH'!H$4)-COLUMN('Data BH'!$B$4))*7,500,1),MATCH($A406,OFFSET('Raw data BH'!$B$4,0,(COLUMN('Data BH'!H$4)-COLUMN('Data BH'!$B$4))*7,500,1),0))</f>
        <v>43.766655</v>
      </c>
      <c r="I406" s="62">
        <f ca="1">INDEX(OFFSET('Raw data BH'!$G$4,0,(COLUMN('Data BH'!I$4)-COLUMN('Data BH'!$B$4))*7,500,1),MATCH($A406,OFFSET('Raw data BH'!$B$4,0,(COLUMN('Data BH'!I$4)-COLUMN('Data BH'!$B$4))*7,500,1),0))</f>
        <v>44.814509999999999</v>
      </c>
      <c r="J406" s="62">
        <f ca="1">INDEX(OFFSET('Raw data BH'!$G$4,0,(COLUMN('Data BH'!J$4)-COLUMN('Data BH'!$B$4))*7,500,1),MATCH($A406,OFFSET('Raw data BH'!$B$4,0,(COLUMN('Data BH'!J$4)-COLUMN('Data BH'!$B$4))*7,500,1),0))</f>
        <v>6.1744539999999999</v>
      </c>
      <c r="K406" s="62">
        <f ca="1">INDEX(OFFSET('Raw data BH'!$G$4,0,(COLUMN('Data BH'!K$4)-COLUMN('Data BH'!$B$4))*7,500,1),MATCH($A406,OFFSET('Raw data BH'!$B$4,0,(COLUMN('Data BH'!K$4)-COLUMN('Data BH'!$B$4))*7,500,1),0))</f>
        <v>69.440002000000007</v>
      </c>
      <c r="L406" s="62">
        <f ca="1">INDEX(OFFSET('Raw data BH'!$G$4,0,(COLUMN('Data BH'!L$4)-COLUMN('Data BH'!$B$4))*7,500,1),MATCH($A406,OFFSET('Raw data BH'!$B$4,0,(COLUMN('Data BH'!L$4)-COLUMN('Data BH'!$B$4))*7,500,1),0))</f>
        <v>36.251255</v>
      </c>
      <c r="M406" s="62">
        <f ca="1">INDEX(OFFSET('Raw data BH'!$G$4,0,(COLUMN('Data BH'!M$4)-COLUMN('Data BH'!$B$4))*7,500,1),MATCH($A406,OFFSET('Raw data BH'!$B$4,0,(COLUMN('Data BH'!M$4)-COLUMN('Data BH'!$B$4))*7,500,1),0))</f>
        <v>49.675694</v>
      </c>
      <c r="N406" s="62">
        <f ca="1">INDEX(OFFSET('Raw data BH'!$G$4,0,(COLUMN('Data BH'!N$4)-COLUMN('Data BH'!$B$4))*7,500,1),MATCH($A406,OFFSET('Raw data BH'!$B$4,0,(COLUMN('Data BH'!N$4)-COLUMN('Data BH'!$B$4))*7,500,1),0))</f>
        <v>293.209991</v>
      </c>
      <c r="O406" s="62">
        <f ca="1">INDEX(OFFSET('Raw data BH'!$G$4,0,(COLUMN('Data BH'!O$4)-COLUMN('Data BH'!$B$4))*7,500,1),MATCH($A406,OFFSET('Raw data BH'!$B$4,0,(COLUMN('Data BH'!O$4)-COLUMN('Data BH'!$B$4))*7,500,1),0))</f>
        <v>137.41999799999999</v>
      </c>
      <c r="P406" s="62">
        <v>255.83549500000001</v>
      </c>
      <c r="R406" s="60">
        <f t="shared" ca="1" si="92"/>
        <v>-5.5983978289840808E-3</v>
      </c>
      <c r="S406" s="60">
        <f t="shared" ca="1" si="93"/>
        <v>-2.5303719054625806E-2</v>
      </c>
      <c r="T406" s="60">
        <f t="shared" ca="1" si="94"/>
        <v>-3.0519351172063613E-3</v>
      </c>
      <c r="U406" s="60">
        <f t="shared" ca="1" si="95"/>
        <v>2.0000029988889612E-2</v>
      </c>
      <c r="V406" s="60">
        <f t="shared" ca="1" si="96"/>
        <v>0.10454530924750283</v>
      </c>
      <c r="W406" s="60">
        <f t="shared" ca="1" si="97"/>
        <v>2.51277918068471E-3</v>
      </c>
      <c r="X406" s="60">
        <f t="shared" ca="1" si="98"/>
        <v>5.5381093431851935E-2</v>
      </c>
      <c r="Y406" s="60">
        <f t="shared" ca="1" si="99"/>
        <v>5.9994230551096983E-4</v>
      </c>
      <c r="Z406" s="60">
        <f t="shared" ca="1" si="100"/>
        <v>-4.6082978498894756E-2</v>
      </c>
      <c r="AA406" s="60">
        <f t="shared" ca="1" si="101"/>
        <v>3.8898955050805428E-2</v>
      </c>
      <c r="AB406" s="60">
        <f t="shared" ca="1" si="102"/>
        <v>-7.7283216724211123E-2</v>
      </c>
      <c r="AC406" s="60">
        <f t="shared" ca="1" si="103"/>
        <v>-1.4977154828575978E-2</v>
      </c>
      <c r="AD406" s="60">
        <f t="shared" ca="1" si="104"/>
        <v>0.12323774475505789</v>
      </c>
      <c r="AE406" s="60">
        <f t="shared" ca="1" si="105"/>
        <v>5.3511161399706131E-2</v>
      </c>
      <c r="AF406" s="60">
        <f t="shared" si="106"/>
        <v>1.2549094652023474E-3</v>
      </c>
      <c r="AG406" s="61">
        <v>2.53E-2</v>
      </c>
    </row>
    <row r="407" spans="1:33" ht="16" x14ac:dyDescent="0.2">
      <c r="A407" s="74">
        <v>43282</v>
      </c>
      <c r="B407" s="62">
        <f ca="1">INDEX(OFFSET('Raw data BH'!$G$4,0,(COLUMN('Data BH'!B$4)-COLUMN('Data BH'!$B$4))*7,500,1),MATCH($A407,OFFSET('Raw data BH'!$B$4,0,(COLUMN('Data BH'!B$4)-COLUMN('Data BH'!$B$4))*7,500,1),0))</f>
        <v>45.996631999999998</v>
      </c>
      <c r="C407" s="62">
        <f ca="1">INDEX(OFFSET('Raw data BH'!$G$4,0,(COLUMN('Data BH'!C$4)-COLUMN('Data BH'!$B$4))*7,500,1),MATCH($A407,OFFSET('Raw data BH'!$B$4,0,(COLUMN('Data BH'!C$4)-COLUMN('Data BH'!$B$4))*7,500,1),0))</f>
        <v>28.835207</v>
      </c>
      <c r="D407" s="62">
        <f ca="1">INDEX(OFFSET('Raw data BH'!$G$4,0,(COLUMN('Data BH'!D$4)-COLUMN('Data BH'!$B$4))*7,500,1),MATCH($A407,OFFSET('Raw data BH'!$B$4,0,(COLUMN('Data BH'!D$4)-COLUMN('Data BH'!$B$4))*7,500,1),0))</f>
        <v>94.804077000000007</v>
      </c>
      <c r="E407" s="62">
        <f ca="1">INDEX(OFFSET('Raw data BH'!$G$4,0,(COLUMN('Data BH'!E$4)-COLUMN('Data BH'!$B$4))*7,500,1),MATCH($A407,OFFSET('Raw data BH'!$B$4,0,(COLUMN('Data BH'!E$4)-COLUMN('Data BH'!$B$4))*7,500,1),0))</f>
        <v>42.319972999999997</v>
      </c>
      <c r="F407" s="62">
        <f ca="1">INDEX(OFFSET('Raw data BH'!$G$4,0,(COLUMN('Data BH'!F$4)-COLUMN('Data BH'!$B$4))*7,500,1),MATCH($A407,OFFSET('Raw data BH'!$B$4,0,(COLUMN('Data BH'!F$4)-COLUMN('Data BH'!$B$4))*7,500,1),0))</f>
        <v>51.89819</v>
      </c>
      <c r="G407" s="62">
        <f ca="1">INDEX(OFFSET('Raw data BH'!$G$4,0,(COLUMN('Data BH'!G$4)-COLUMN('Data BH'!$B$4))*7,500,1),MATCH($A407,OFFSET('Raw data BH'!$B$4,0,(COLUMN('Data BH'!G$4)-COLUMN('Data BH'!$B$4))*7,500,1),0))</f>
        <v>166.38059999999999</v>
      </c>
      <c r="H407" s="62">
        <f ca="1">INDEX(OFFSET('Raw data BH'!$G$4,0,(COLUMN('Data BH'!H$4)-COLUMN('Data BH'!$B$4))*7,500,1),MATCH($A407,OFFSET('Raw data BH'!$B$4,0,(COLUMN('Data BH'!H$4)-COLUMN('Data BH'!$B$4))*7,500,1),0))</f>
        <v>44.923667999999999</v>
      </c>
      <c r="I407" s="62">
        <f ca="1">INDEX(OFFSET('Raw data BH'!$G$4,0,(COLUMN('Data BH'!I$4)-COLUMN('Data BH'!$B$4))*7,500,1),MATCH($A407,OFFSET('Raw data BH'!$B$4,0,(COLUMN('Data BH'!I$4)-COLUMN('Data BH'!$B$4))*7,500,1),0))</f>
        <v>47.781013000000002</v>
      </c>
      <c r="J407" s="62">
        <f ca="1">INDEX(OFFSET('Raw data BH'!$G$4,0,(COLUMN('Data BH'!J$4)-COLUMN('Data BH'!$B$4))*7,500,1),MATCH($A407,OFFSET('Raw data BH'!$B$4,0,(COLUMN('Data BH'!J$4)-COLUMN('Data BH'!$B$4))*7,500,1),0))</f>
        <v>5.6673730000000004</v>
      </c>
      <c r="K407" s="62">
        <f ca="1">INDEX(OFFSET('Raw data BH'!$G$4,0,(COLUMN('Data BH'!K$4)-COLUMN('Data BH'!$B$4))*7,500,1),MATCH($A407,OFFSET('Raw data BH'!$B$4,0,(COLUMN('Data BH'!K$4)-COLUMN('Data BH'!$B$4))*7,500,1),0))</f>
        <v>70.279999000000004</v>
      </c>
      <c r="L407" s="62">
        <f ca="1">INDEX(OFFSET('Raw data BH'!$G$4,0,(COLUMN('Data BH'!L$4)-COLUMN('Data BH'!$B$4))*7,500,1),MATCH($A407,OFFSET('Raw data BH'!$B$4,0,(COLUMN('Data BH'!L$4)-COLUMN('Data BH'!$B$4))*7,500,1),0))</f>
        <v>35.184685000000002</v>
      </c>
      <c r="M407" s="62">
        <f ca="1">INDEX(OFFSET('Raw data BH'!$G$4,0,(COLUMN('Data BH'!M$4)-COLUMN('Data BH'!$B$4))*7,500,1),MATCH($A407,OFFSET('Raw data BH'!$B$4,0,(COLUMN('Data BH'!M$4)-COLUMN('Data BH'!$B$4))*7,500,1),0))</f>
        <v>49.251980000000003</v>
      </c>
      <c r="N407" s="62">
        <f ca="1">INDEX(OFFSET('Raw data BH'!$G$4,0,(COLUMN('Data BH'!N$4)-COLUMN('Data BH'!$B$4))*7,500,1),MATCH($A407,OFFSET('Raw data BH'!$B$4,0,(COLUMN('Data BH'!N$4)-COLUMN('Data BH'!$B$4))*7,500,1),0))</f>
        <v>304.57998700000002</v>
      </c>
      <c r="O407" s="62">
        <f ca="1">INDEX(OFFSET('Raw data BH'!$G$4,0,(COLUMN('Data BH'!O$4)-COLUMN('Data BH'!$B$4))*7,500,1),MATCH($A407,OFFSET('Raw data BH'!$B$4,0,(COLUMN('Data BH'!O$4)-COLUMN('Data BH'!$B$4))*7,500,1),0))</f>
        <v>145.229996</v>
      </c>
      <c r="P407" s="62">
        <v>266.50460800000002</v>
      </c>
      <c r="R407" s="60">
        <f t="shared" ca="1" si="92"/>
        <v>2.7983192674448709E-2</v>
      </c>
      <c r="S407" s="60">
        <f t="shared" ca="1" si="93"/>
        <v>9.5423899983482219E-2</v>
      </c>
      <c r="T407" s="60">
        <f t="shared" ca="1" si="94"/>
        <v>1.5510147113027895E-2</v>
      </c>
      <c r="U407" s="60">
        <f t="shared" ca="1" si="95"/>
        <v>7.2624207465930457E-2</v>
      </c>
      <c r="V407" s="60">
        <f t="shared" ca="1" si="96"/>
        <v>-4.0910599734158448E-2</v>
      </c>
      <c r="W407" s="60">
        <f t="shared" ca="1" si="97"/>
        <v>3.2834228062177395E-3</v>
      </c>
      <c r="X407" s="60">
        <f t="shared" ca="1" si="98"/>
        <v>2.64359476409608E-2</v>
      </c>
      <c r="Y407" s="60">
        <f t="shared" ca="1" si="99"/>
        <v>6.6195145277723633E-2</v>
      </c>
      <c r="Z407" s="60">
        <f t="shared" ca="1" si="100"/>
        <v>-8.2125642202533156E-2</v>
      </c>
      <c r="AA407" s="60">
        <f t="shared" ca="1" si="101"/>
        <v>1.2096730642375153E-2</v>
      </c>
      <c r="AB407" s="60">
        <f t="shared" ca="1" si="102"/>
        <v>-2.9421602093499866E-2</v>
      </c>
      <c r="AC407" s="60">
        <f t="shared" ca="1" si="103"/>
        <v>-8.5296040353255442E-3</v>
      </c>
      <c r="AD407" s="60">
        <f t="shared" ca="1" si="104"/>
        <v>3.8777655431257108E-2</v>
      </c>
      <c r="AE407" s="60">
        <f t="shared" ca="1" si="105"/>
        <v>5.6833052784646343E-2</v>
      </c>
      <c r="AF407" s="60">
        <f t="shared" si="106"/>
        <v>4.1703020919751532E-2</v>
      </c>
      <c r="AG407" s="61">
        <v>2.6099999999999998E-2</v>
      </c>
    </row>
    <row r="408" spans="1:33" ht="16" x14ac:dyDescent="0.2">
      <c r="A408" s="74">
        <v>43313</v>
      </c>
      <c r="B408" s="62">
        <f ca="1">INDEX(OFFSET('Raw data BH'!$G$4,0,(COLUMN('Data BH'!B$4)-COLUMN('Data BH'!$B$4))*7,500,1),MATCH($A408,OFFSET('Raw data BH'!$B$4,0,(COLUMN('Data BH'!B$4)-COLUMN('Data BH'!$B$4))*7,500,1),0))</f>
        <v>55.022410999999998</v>
      </c>
      <c r="C408" s="62">
        <f ca="1">INDEX(OFFSET('Raw data BH'!$G$4,0,(COLUMN('Data BH'!C$4)-COLUMN('Data BH'!$B$4))*7,500,1),MATCH($A408,OFFSET('Raw data BH'!$B$4,0,(COLUMN('Data BH'!C$4)-COLUMN('Data BH'!$B$4))*7,500,1),0))</f>
        <v>28.881896999999999</v>
      </c>
      <c r="D408" s="62">
        <f ca="1">INDEX(OFFSET('Raw data BH'!$G$4,0,(COLUMN('Data BH'!D$4)-COLUMN('Data BH'!$B$4))*7,500,1),MATCH($A408,OFFSET('Raw data BH'!$B$4,0,(COLUMN('Data BH'!D$4)-COLUMN('Data BH'!$B$4))*7,500,1),0))</f>
        <v>101.320412</v>
      </c>
      <c r="E408" s="62">
        <f ca="1">INDEX(OFFSET('Raw data BH'!$G$4,0,(COLUMN('Data BH'!E$4)-COLUMN('Data BH'!$B$4))*7,500,1),MATCH($A408,OFFSET('Raw data BH'!$B$4,0,(COLUMN('Data BH'!E$4)-COLUMN('Data BH'!$B$4))*7,500,1),0))</f>
        <v>40.450381999999998</v>
      </c>
      <c r="F408" s="62">
        <f ca="1">INDEX(OFFSET('Raw data BH'!$G$4,0,(COLUMN('Data BH'!F$4)-COLUMN('Data BH'!$B$4))*7,500,1),MATCH($A408,OFFSET('Raw data BH'!$B$4,0,(COLUMN('Data BH'!F$4)-COLUMN('Data BH'!$B$4))*7,500,1),0))</f>
        <v>50.192656999999997</v>
      </c>
      <c r="G408" s="62">
        <f ca="1">INDEX(OFFSET('Raw data BH'!$G$4,0,(COLUMN('Data BH'!G$4)-COLUMN('Data BH'!$B$4))*7,500,1),MATCH($A408,OFFSET('Raw data BH'!$B$4,0,(COLUMN('Data BH'!G$4)-COLUMN('Data BH'!$B$4))*7,500,1),0))</f>
        <v>173.089493</v>
      </c>
      <c r="H408" s="62">
        <f ca="1">INDEX(OFFSET('Raw data BH'!$G$4,0,(COLUMN('Data BH'!H$4)-COLUMN('Data BH'!$B$4))*7,500,1),MATCH($A408,OFFSET('Raw data BH'!$B$4,0,(COLUMN('Data BH'!H$4)-COLUMN('Data BH'!$B$4))*7,500,1),0))</f>
        <v>47.846953999999997</v>
      </c>
      <c r="I408" s="62">
        <f ca="1">INDEX(OFFSET('Raw data BH'!$G$4,0,(COLUMN('Data BH'!I$4)-COLUMN('Data BH'!$B$4))*7,500,1),MATCH($A408,OFFSET('Raw data BH'!$B$4,0,(COLUMN('Data BH'!I$4)-COLUMN('Data BH'!$B$4))*7,500,1),0))</f>
        <v>48.772514000000001</v>
      </c>
      <c r="J408" s="62">
        <f ca="1">INDEX(OFFSET('Raw data BH'!$G$4,0,(COLUMN('Data BH'!J$4)-COLUMN('Data BH'!$B$4))*7,500,1),MATCH($A408,OFFSET('Raw data BH'!$B$4,0,(COLUMN('Data BH'!J$4)-COLUMN('Data BH'!$B$4))*7,500,1),0))</f>
        <v>5.8662289999999997</v>
      </c>
      <c r="K408" s="62">
        <f ca="1">INDEX(OFFSET('Raw data BH'!$G$4,0,(COLUMN('Data BH'!K$4)-COLUMN('Data BH'!$B$4))*7,500,1),MATCH($A408,OFFSET('Raw data BH'!$B$4,0,(COLUMN('Data BH'!K$4)-COLUMN('Data BH'!$B$4))*7,500,1),0))</f>
        <v>69.290001000000004</v>
      </c>
      <c r="L408" s="62">
        <f ca="1">INDEX(OFFSET('Raw data BH'!$G$4,0,(COLUMN('Data BH'!L$4)-COLUMN('Data BH'!$B$4))*7,500,1),MATCH($A408,OFFSET('Raw data BH'!$B$4,0,(COLUMN('Data BH'!L$4)-COLUMN('Data BH'!$B$4))*7,500,1),0))</f>
        <v>33.458393000000001</v>
      </c>
      <c r="M408" s="62">
        <f ca="1">INDEX(OFFSET('Raw data BH'!$G$4,0,(COLUMN('Data BH'!M$4)-COLUMN('Data BH'!$B$4))*7,500,1),MATCH($A408,OFFSET('Raw data BH'!$B$4,0,(COLUMN('Data BH'!M$4)-COLUMN('Data BH'!$B$4))*7,500,1),0))</f>
        <v>48.289265</v>
      </c>
      <c r="N408" s="62">
        <f ca="1">INDEX(OFFSET('Raw data BH'!$G$4,0,(COLUMN('Data BH'!N$4)-COLUMN('Data BH'!$B$4))*7,500,1),MATCH($A408,OFFSET('Raw data BH'!$B$4,0,(COLUMN('Data BH'!N$4)-COLUMN('Data BH'!$B$4))*7,500,1),0))</f>
        <v>310.39999399999999</v>
      </c>
      <c r="O408" s="62">
        <f ca="1">INDEX(OFFSET('Raw data BH'!$G$4,0,(COLUMN('Data BH'!O$4)-COLUMN('Data BH'!$B$4))*7,500,1),MATCH($A408,OFFSET('Raw data BH'!$B$4,0,(COLUMN('Data BH'!O$4)-COLUMN('Data BH'!$B$4))*7,500,1),0))</f>
        <v>158.61000100000001</v>
      </c>
      <c r="P408" s="62">
        <v>275.011414</v>
      </c>
      <c r="R408" s="60">
        <f t="shared" ca="1" si="92"/>
        <v>0.19622695418221059</v>
      </c>
      <c r="S408" s="60">
        <f t="shared" ca="1" si="93"/>
        <v>1.6192011383859839E-3</v>
      </c>
      <c r="T408" s="60">
        <f t="shared" ca="1" si="94"/>
        <v>6.8734754940971587E-2</v>
      </c>
      <c r="U408" s="60">
        <f t="shared" ca="1" si="95"/>
        <v>-4.4177509281492222E-2</v>
      </c>
      <c r="V408" s="60">
        <f t="shared" ca="1" si="96"/>
        <v>-3.2863053605530435E-2</v>
      </c>
      <c r="W408" s="60">
        <f t="shared" ca="1" si="97"/>
        <v>4.032256765512332E-2</v>
      </c>
      <c r="X408" s="60">
        <f t="shared" ca="1" si="98"/>
        <v>6.5072291069375732E-2</v>
      </c>
      <c r="Y408" s="60">
        <f t="shared" ca="1" si="99"/>
        <v>2.0750941383348209E-2</v>
      </c>
      <c r="Z408" s="60">
        <f t="shared" ca="1" si="100"/>
        <v>3.5087861695356715E-2</v>
      </c>
      <c r="AA408" s="60">
        <f t="shared" ca="1" si="101"/>
        <v>-1.4086482841298875E-2</v>
      </c>
      <c r="AB408" s="60">
        <f t="shared" ca="1" si="102"/>
        <v>-4.9063733269176679E-2</v>
      </c>
      <c r="AC408" s="60">
        <f t="shared" ca="1" si="103"/>
        <v>-1.9546726852402774E-2</v>
      </c>
      <c r="AD408" s="60">
        <f t="shared" ca="1" si="104"/>
        <v>1.9108304052819935E-2</v>
      </c>
      <c r="AE408" s="60">
        <f t="shared" ca="1" si="105"/>
        <v>9.2129762229009593E-2</v>
      </c>
      <c r="AF408" s="60">
        <f t="shared" si="106"/>
        <v>3.1919920874313723E-2</v>
      </c>
      <c r="AG408" s="61">
        <v>2.64E-2</v>
      </c>
    </row>
    <row r="409" spans="1:33" ht="16" x14ac:dyDescent="0.2">
      <c r="A409" s="74">
        <v>43344</v>
      </c>
      <c r="B409" s="62">
        <f ca="1">INDEX(OFFSET('Raw data BH'!$G$4,0,(COLUMN('Data BH'!B$4)-COLUMN('Data BH'!$B$4))*7,500,1),MATCH($A409,OFFSET('Raw data BH'!$B$4,0,(COLUMN('Data BH'!B$4)-COLUMN('Data BH'!$B$4))*7,500,1),0))</f>
        <v>54.756926999999997</v>
      </c>
      <c r="C409" s="62">
        <f ca="1">INDEX(OFFSET('Raw data BH'!$G$4,0,(COLUMN('Data BH'!C$4)-COLUMN('Data BH'!$B$4))*7,500,1),MATCH($A409,OFFSET('Raw data BH'!$B$4,0,(COLUMN('Data BH'!C$4)-COLUMN('Data BH'!$B$4))*7,500,1),0))</f>
        <v>27.509236999999999</v>
      </c>
      <c r="D409" s="62">
        <f ca="1">INDEX(OFFSET('Raw data BH'!$G$4,0,(COLUMN('Data BH'!D$4)-COLUMN('Data BH'!$B$4))*7,500,1),MATCH($A409,OFFSET('Raw data BH'!$B$4,0,(COLUMN('Data BH'!D$4)-COLUMN('Data BH'!$B$4))*7,500,1),0))</f>
        <v>101.807991</v>
      </c>
      <c r="E409" s="62">
        <f ca="1">INDEX(OFFSET('Raw data BH'!$G$4,0,(COLUMN('Data BH'!E$4)-COLUMN('Data BH'!$B$4))*7,500,1),MATCH($A409,OFFSET('Raw data BH'!$B$4,0,(COLUMN('Data BH'!E$4)-COLUMN('Data BH'!$B$4))*7,500,1),0))</f>
        <v>41.920639000000001</v>
      </c>
      <c r="F409" s="62">
        <f ca="1">INDEX(OFFSET('Raw data BH'!$G$4,0,(COLUMN('Data BH'!F$4)-COLUMN('Data BH'!$B$4))*7,500,1),MATCH($A409,OFFSET('Raw data BH'!$B$4,0,(COLUMN('Data BH'!F$4)-COLUMN('Data BH'!$B$4))*7,500,1),0))</f>
        <v>47.978164999999997</v>
      </c>
      <c r="G409" s="62">
        <f ca="1">INDEX(OFFSET('Raw data BH'!$G$4,0,(COLUMN('Data BH'!G$4)-COLUMN('Data BH'!$B$4))*7,500,1),MATCH($A409,OFFSET('Raw data BH'!$B$4,0,(COLUMN('Data BH'!G$4)-COLUMN('Data BH'!$B$4))*7,500,1),0))</f>
        <v>162.987167</v>
      </c>
      <c r="H409" s="62">
        <f ca="1">INDEX(OFFSET('Raw data BH'!$G$4,0,(COLUMN('Data BH'!H$4)-COLUMN('Data BH'!$B$4))*7,500,1),MATCH($A409,OFFSET('Raw data BH'!$B$4,0,(COLUMN('Data BH'!H$4)-COLUMN('Data BH'!$B$4))*7,500,1),0))</f>
        <v>46.984535000000001</v>
      </c>
      <c r="I409" s="62">
        <f ca="1">INDEX(OFFSET('Raw data BH'!$G$4,0,(COLUMN('Data BH'!I$4)-COLUMN('Data BH'!$B$4))*7,500,1),MATCH($A409,OFFSET('Raw data BH'!$B$4,0,(COLUMN('Data BH'!I$4)-COLUMN('Data BH'!$B$4))*7,500,1),0))</f>
        <v>47.600746000000001</v>
      </c>
      <c r="J409" s="62">
        <f ca="1">INDEX(OFFSET('Raw data BH'!$G$4,0,(COLUMN('Data BH'!J$4)-COLUMN('Data BH'!$B$4))*7,500,1),MATCH($A409,OFFSET('Raw data BH'!$B$4,0,(COLUMN('Data BH'!J$4)-COLUMN('Data BH'!$B$4))*7,500,1),0))</f>
        <v>7.0891890000000002</v>
      </c>
      <c r="K409" s="62">
        <f ca="1">INDEX(OFFSET('Raw data BH'!$G$4,0,(COLUMN('Data BH'!K$4)-COLUMN('Data BH'!$B$4))*7,500,1),MATCH($A409,OFFSET('Raw data BH'!$B$4,0,(COLUMN('Data BH'!K$4)-COLUMN('Data BH'!$B$4))*7,500,1),0))</f>
        <v>71.629997000000003</v>
      </c>
      <c r="L409" s="62">
        <f ca="1">INDEX(OFFSET('Raw data BH'!$G$4,0,(COLUMN('Data BH'!L$4)-COLUMN('Data BH'!$B$4))*7,500,1),MATCH($A409,OFFSET('Raw data BH'!$B$4,0,(COLUMN('Data BH'!L$4)-COLUMN('Data BH'!$B$4))*7,500,1),0))</f>
        <v>31.249489000000001</v>
      </c>
      <c r="M409" s="62">
        <f ca="1">INDEX(OFFSET('Raw data BH'!$G$4,0,(COLUMN('Data BH'!M$4)-COLUMN('Data BH'!$B$4))*7,500,1),MATCH($A409,OFFSET('Raw data BH'!$B$4,0,(COLUMN('Data BH'!M$4)-COLUMN('Data BH'!$B$4))*7,500,1),0))</f>
        <v>47.215141000000003</v>
      </c>
      <c r="N409" s="62">
        <f ca="1">INDEX(OFFSET('Raw data BH'!$G$4,0,(COLUMN('Data BH'!N$4)-COLUMN('Data BH'!$B$4))*7,500,1),MATCH($A409,OFFSET('Raw data BH'!$B$4,0,(COLUMN('Data BH'!N$4)-COLUMN('Data BH'!$B$4))*7,500,1),0))</f>
        <v>325.88000499999998</v>
      </c>
      <c r="O409" s="62">
        <f ca="1">INDEX(OFFSET('Raw data BH'!$G$4,0,(COLUMN('Data BH'!O$4)-COLUMN('Data BH'!$B$4))*7,500,1),MATCH($A409,OFFSET('Raw data BH'!$B$4,0,(COLUMN('Data BH'!O$4)-COLUMN('Data BH'!$B$4))*7,500,1),0))</f>
        <v>160.11999499999999</v>
      </c>
      <c r="P409" s="62">
        <v>275.399811</v>
      </c>
      <c r="R409" s="60">
        <f t="shared" ca="1" si="92"/>
        <v>-4.8250157558527018E-3</v>
      </c>
      <c r="S409" s="60">
        <f t="shared" ca="1" si="93"/>
        <v>-4.7526656576609261E-2</v>
      </c>
      <c r="T409" s="60">
        <f t="shared" ca="1" si="94"/>
        <v>4.8122484934229881E-3</v>
      </c>
      <c r="U409" s="60">
        <f t="shared" ca="1" si="95"/>
        <v>3.6347172197286115E-2</v>
      </c>
      <c r="V409" s="60">
        <f t="shared" ca="1" si="96"/>
        <v>-4.4119840079396511E-2</v>
      </c>
      <c r="W409" s="60">
        <f t="shared" ca="1" si="97"/>
        <v>-5.8364755854938055E-2</v>
      </c>
      <c r="X409" s="60">
        <f t="shared" ca="1" si="98"/>
        <v>-1.8024532972360063E-2</v>
      </c>
      <c r="Y409" s="60">
        <f t="shared" ca="1" si="99"/>
        <v>-2.4025171226564224E-2</v>
      </c>
      <c r="Z409" s="60">
        <f t="shared" ca="1" si="100"/>
        <v>0.20847464359130896</v>
      </c>
      <c r="AA409" s="60">
        <f t="shared" ca="1" si="101"/>
        <v>3.3771048726063624E-2</v>
      </c>
      <c r="AB409" s="60">
        <f t="shared" ca="1" si="102"/>
        <v>-6.6019428966597404E-2</v>
      </c>
      <c r="AC409" s="60">
        <f t="shared" ca="1" si="103"/>
        <v>-2.2243535908032519E-2</v>
      </c>
      <c r="AD409" s="60">
        <f t="shared" ca="1" si="104"/>
        <v>4.9871170422767452E-2</v>
      </c>
      <c r="AE409" s="60">
        <f t="shared" ca="1" si="105"/>
        <v>9.5201689078860952E-3</v>
      </c>
      <c r="AF409" s="60">
        <f t="shared" si="106"/>
        <v>1.4122941093637209E-3</v>
      </c>
      <c r="AG409" s="61">
        <v>2.7699999999999999E-2</v>
      </c>
    </row>
    <row r="410" spans="1:33" ht="16" x14ac:dyDescent="0.2">
      <c r="A410" s="74">
        <v>43374</v>
      </c>
      <c r="B410" s="62">
        <f ca="1">INDEX(OFFSET('Raw data BH'!$G$4,0,(COLUMN('Data BH'!B$4)-COLUMN('Data BH'!$B$4))*7,500,1),MATCH($A410,OFFSET('Raw data BH'!$B$4,0,(COLUMN('Data BH'!B$4)-COLUMN('Data BH'!$B$4))*7,500,1),0))</f>
        <v>53.088073999999999</v>
      </c>
      <c r="C410" s="62">
        <f ca="1">INDEX(OFFSET('Raw data BH'!$G$4,0,(COLUMN('Data BH'!C$4)-COLUMN('Data BH'!$B$4))*7,500,1),MATCH($A410,OFFSET('Raw data BH'!$B$4,0,(COLUMN('Data BH'!C$4)-COLUMN('Data BH'!$B$4))*7,500,1),0))</f>
        <v>25.803156000000001</v>
      </c>
      <c r="D410" s="62">
        <f ca="1">INDEX(OFFSET('Raw data BH'!$G$4,0,(COLUMN('Data BH'!D$4)-COLUMN('Data BH'!$B$4))*7,500,1),MATCH($A410,OFFSET('Raw data BH'!$B$4,0,(COLUMN('Data BH'!D$4)-COLUMN('Data BH'!$B$4))*7,500,1),0))</f>
        <v>98.213302999999996</v>
      </c>
      <c r="E410" s="62">
        <f ca="1">INDEX(OFFSET('Raw data BH'!$G$4,0,(COLUMN('Data BH'!E$4)-COLUMN('Data BH'!$B$4))*7,500,1),MATCH($A410,OFFSET('Raw data BH'!$B$4,0,(COLUMN('Data BH'!E$4)-COLUMN('Data BH'!$B$4))*7,500,1),0))</f>
        <v>43.824055000000001</v>
      </c>
      <c r="F410" s="62">
        <f ca="1">INDEX(OFFSET('Raw data BH'!$G$4,0,(COLUMN('Data BH'!F$4)-COLUMN('Data BH'!$B$4))*7,500,1),MATCH($A410,OFFSET('Raw data BH'!$B$4,0,(COLUMN('Data BH'!F$4)-COLUMN('Data BH'!$B$4))*7,500,1),0))</f>
        <v>47.856276999999999</v>
      </c>
      <c r="G410" s="62">
        <f ca="1">INDEX(OFFSET('Raw data BH'!$G$4,0,(COLUMN('Data BH'!G$4)-COLUMN('Data BH'!$B$4))*7,500,1),MATCH($A410,OFFSET('Raw data BH'!$B$4,0,(COLUMN('Data BH'!G$4)-COLUMN('Data BH'!$B$4))*7,500,1),0))</f>
        <v>141.81442300000001</v>
      </c>
      <c r="H410" s="62">
        <f ca="1">INDEX(OFFSET('Raw data BH'!$G$4,0,(COLUMN('Data BH'!H$4)-COLUMN('Data BH'!$B$4))*7,500,1),MATCH($A410,OFFSET('Raw data BH'!$B$4,0,(COLUMN('Data BH'!H$4)-COLUMN('Data BH'!$B$4))*7,500,1),0))</f>
        <v>50.240627000000003</v>
      </c>
      <c r="I410" s="62">
        <f ca="1">INDEX(OFFSET('Raw data BH'!$G$4,0,(COLUMN('Data BH'!I$4)-COLUMN('Data BH'!$B$4))*7,500,1),MATCH($A410,OFFSET('Raw data BH'!$B$4,0,(COLUMN('Data BH'!I$4)-COLUMN('Data BH'!$B$4))*7,500,1),0))</f>
        <v>47.441437000000001</v>
      </c>
      <c r="J410" s="62">
        <f ca="1">INDEX(OFFSET('Raw data BH'!$G$4,0,(COLUMN('Data BH'!J$4)-COLUMN('Data BH'!$B$4))*7,500,1),MATCH($A410,OFFSET('Raw data BH'!$B$4,0,(COLUMN('Data BH'!J$4)-COLUMN('Data BH'!$B$4))*7,500,1),0))</f>
        <v>6.4329650000000003</v>
      </c>
      <c r="K410" s="62">
        <f ca="1">INDEX(OFFSET('Raw data BH'!$G$4,0,(COLUMN('Data BH'!K$4)-COLUMN('Data BH'!$B$4))*7,500,1),MATCH($A410,OFFSET('Raw data BH'!$B$4,0,(COLUMN('Data BH'!K$4)-COLUMN('Data BH'!$B$4))*7,500,1),0))</f>
        <v>67.339995999999999</v>
      </c>
      <c r="L410" s="62">
        <f ca="1">INDEX(OFFSET('Raw data BH'!$G$4,0,(COLUMN('Data BH'!L$4)-COLUMN('Data BH'!$B$4))*7,500,1),MATCH($A410,OFFSET('Raw data BH'!$B$4,0,(COLUMN('Data BH'!L$4)-COLUMN('Data BH'!$B$4))*7,500,1),0))</f>
        <v>34.329227000000003</v>
      </c>
      <c r="M410" s="62">
        <f ca="1">INDEX(OFFSET('Raw data BH'!$G$4,0,(COLUMN('Data BH'!M$4)-COLUMN('Data BH'!$B$4))*7,500,1),MATCH($A410,OFFSET('Raw data BH'!$B$4,0,(COLUMN('Data BH'!M$4)-COLUMN('Data BH'!$B$4))*7,500,1),0))</f>
        <v>43.826096</v>
      </c>
      <c r="N410" s="62">
        <f ca="1">INDEX(OFFSET('Raw data BH'!$G$4,0,(COLUMN('Data BH'!N$4)-COLUMN('Data BH'!$B$4))*7,500,1),MATCH($A410,OFFSET('Raw data BH'!$B$4,0,(COLUMN('Data BH'!N$4)-COLUMN('Data BH'!$B$4))*7,500,1),0))</f>
        <v>320.36999500000002</v>
      </c>
      <c r="O410" s="62">
        <f ca="1">INDEX(OFFSET('Raw data BH'!$G$4,0,(COLUMN('Data BH'!O$4)-COLUMN('Data BH'!$B$4))*7,500,1),MATCH($A410,OFFSET('Raw data BH'!$B$4,0,(COLUMN('Data BH'!O$4)-COLUMN('Data BH'!$B$4))*7,500,1),0))</f>
        <v>142.53999300000001</v>
      </c>
      <c r="P410" s="62">
        <v>257.529022</v>
      </c>
      <c r="R410" s="60">
        <f t="shared" ca="1" si="92"/>
        <v>-3.0477477306204537E-2</v>
      </c>
      <c r="S410" s="60">
        <f t="shared" ca="1" si="93"/>
        <v>-6.2018477648071335E-2</v>
      </c>
      <c r="T410" s="60">
        <f t="shared" ca="1" si="94"/>
        <v>-3.5308505400131196E-2</v>
      </c>
      <c r="U410" s="60">
        <f t="shared" ca="1" si="95"/>
        <v>4.5405223904148917E-2</v>
      </c>
      <c r="V410" s="60">
        <f t="shared" ca="1" si="96"/>
        <v>-2.5404889911899708E-3</v>
      </c>
      <c r="W410" s="60">
        <f t="shared" ca="1" si="97"/>
        <v>-0.12990436234774239</v>
      </c>
      <c r="X410" s="60">
        <f t="shared" ca="1" si="98"/>
        <v>6.9301356286701532E-2</v>
      </c>
      <c r="Y410" s="60">
        <f t="shared" ca="1" si="99"/>
        <v>-3.3467752795303118E-3</v>
      </c>
      <c r="Z410" s="60">
        <f t="shared" ca="1" si="100"/>
        <v>-9.2566864841662433E-2</v>
      </c>
      <c r="AA410" s="60">
        <f t="shared" ca="1" si="101"/>
        <v>-5.9891123547024638E-2</v>
      </c>
      <c r="AB410" s="60">
        <f t="shared" ca="1" si="102"/>
        <v>9.8553227542376831E-2</v>
      </c>
      <c r="AC410" s="60">
        <f t="shared" ca="1" si="103"/>
        <v>-7.1778775372078218E-2</v>
      </c>
      <c r="AD410" s="60">
        <f t="shared" ca="1" si="104"/>
        <v>-1.6908094744873869E-2</v>
      </c>
      <c r="AE410" s="60">
        <f t="shared" ca="1" si="105"/>
        <v>-0.10979267142745031</v>
      </c>
      <c r="AF410" s="60">
        <f t="shared" si="106"/>
        <v>-6.4890345912401504E-2</v>
      </c>
      <c r="AG410" s="61">
        <v>2.86E-2</v>
      </c>
    </row>
    <row r="411" spans="1:33" ht="16" x14ac:dyDescent="0.2">
      <c r="A411" s="74">
        <v>43405</v>
      </c>
      <c r="B411" s="62">
        <f ca="1">INDEX(OFFSET('Raw data BH'!$G$4,0,(COLUMN('Data BH'!B$4)-COLUMN('Data BH'!$B$4))*7,500,1),MATCH($A411,OFFSET('Raw data BH'!$B$4,0,(COLUMN('Data BH'!B$4)-COLUMN('Data BH'!$B$4))*7,500,1),0))</f>
        <v>43.317504999999997</v>
      </c>
      <c r="C411" s="62">
        <f ca="1">INDEX(OFFSET('Raw data BH'!$G$4,0,(COLUMN('Data BH'!C$4)-COLUMN('Data BH'!$B$4))*7,500,1),MATCH($A411,OFFSET('Raw data BH'!$B$4,0,(COLUMN('Data BH'!C$4)-COLUMN('Data BH'!$B$4))*7,500,1),0))</f>
        <v>26.647621000000001</v>
      </c>
      <c r="D411" s="62">
        <f ca="1">INDEX(OFFSET('Raw data BH'!$G$4,0,(COLUMN('Data BH'!D$4)-COLUMN('Data BH'!$B$4))*7,500,1),MATCH($A411,OFFSET('Raw data BH'!$B$4,0,(COLUMN('Data BH'!D$4)-COLUMN('Data BH'!$B$4))*7,500,1),0))</f>
        <v>107.721237</v>
      </c>
      <c r="E411" s="62">
        <f ca="1">INDEX(OFFSET('Raw data BH'!$G$4,0,(COLUMN('Data BH'!E$4)-COLUMN('Data BH'!$B$4))*7,500,1),MATCH($A411,OFFSET('Raw data BH'!$B$4,0,(COLUMN('Data BH'!E$4)-COLUMN('Data BH'!$B$4))*7,500,1),0))</f>
        <v>46.130589000000001</v>
      </c>
      <c r="F411" s="62">
        <f ca="1">INDEX(OFFSET('Raw data BH'!$G$4,0,(COLUMN('Data BH'!F$4)-COLUMN('Data BH'!$B$4))*7,500,1),MATCH($A411,OFFSET('Raw data BH'!$B$4,0,(COLUMN('Data BH'!F$4)-COLUMN('Data BH'!$B$4))*7,500,1),0))</f>
        <v>44.504517</v>
      </c>
      <c r="G411" s="62">
        <f ca="1">INDEX(OFFSET('Raw data BH'!$G$4,0,(COLUMN('Data BH'!G$4)-COLUMN('Data BH'!$B$4))*7,500,1),MATCH($A411,OFFSET('Raw data BH'!$B$4,0,(COLUMN('Data BH'!G$4)-COLUMN('Data BH'!$B$4))*7,500,1),0))</f>
        <v>155.06199599999999</v>
      </c>
      <c r="H411" s="62">
        <f ca="1">INDEX(OFFSET('Raw data BH'!$G$4,0,(COLUMN('Data BH'!H$4)-COLUMN('Data BH'!$B$4))*7,500,1),MATCH($A411,OFFSET('Raw data BH'!$B$4,0,(COLUMN('Data BH'!H$4)-COLUMN('Data BH'!$B$4))*7,500,1),0))</f>
        <v>53.653530000000003</v>
      </c>
      <c r="I411" s="62">
        <f ca="1">INDEX(OFFSET('Raw data BH'!$G$4,0,(COLUMN('Data BH'!I$4)-COLUMN('Data BH'!$B$4))*7,500,1),MATCH($A411,OFFSET('Raw data BH'!$B$4,0,(COLUMN('Data BH'!I$4)-COLUMN('Data BH'!$B$4))*7,500,1),0))</f>
        <v>49.429130999999998</v>
      </c>
      <c r="J411" s="62">
        <f ca="1">INDEX(OFFSET('Raw data BH'!$G$4,0,(COLUMN('Data BH'!J$4)-COLUMN('Data BH'!$B$4))*7,500,1),MATCH($A411,OFFSET('Raw data BH'!$B$4,0,(COLUMN('Data BH'!J$4)-COLUMN('Data BH'!$B$4))*7,500,1),0))</f>
        <v>7.4868980000000001</v>
      </c>
      <c r="K411" s="62">
        <f ca="1">INDEX(OFFSET('Raw data BH'!$G$4,0,(COLUMN('Data BH'!K$4)-COLUMN('Data BH'!$B$4))*7,500,1),MATCH($A411,OFFSET('Raw data BH'!$B$4,0,(COLUMN('Data BH'!K$4)-COLUMN('Data BH'!$B$4))*7,500,1),0))</f>
        <v>66.059997999999993</v>
      </c>
      <c r="L411" s="62">
        <f ca="1">INDEX(OFFSET('Raw data BH'!$G$4,0,(COLUMN('Data BH'!L$4)-COLUMN('Data BH'!$B$4))*7,500,1),MATCH($A411,OFFSET('Raw data BH'!$B$4,0,(COLUMN('Data BH'!L$4)-COLUMN('Data BH'!$B$4))*7,500,1),0))</f>
        <v>35.605201999999998</v>
      </c>
      <c r="M411" s="62">
        <f ca="1">INDEX(OFFSET('Raw data BH'!$G$4,0,(COLUMN('Data BH'!M$4)-COLUMN('Data BH'!$B$4))*7,500,1),MATCH($A411,OFFSET('Raw data BH'!$B$4,0,(COLUMN('Data BH'!M$4)-COLUMN('Data BH'!$B$4))*7,500,1),0))</f>
        <v>47.805835999999999</v>
      </c>
      <c r="N411" s="62">
        <f ca="1">INDEX(OFFSET('Raw data BH'!$G$4,0,(COLUMN('Data BH'!N$4)-COLUMN('Data BH'!$B$4))*7,500,1),MATCH($A411,OFFSET('Raw data BH'!$B$4,0,(COLUMN('Data BH'!N$4)-COLUMN('Data BH'!$B$4))*7,500,1),0))</f>
        <v>329.20001200000002</v>
      </c>
      <c r="O411" s="62">
        <f ca="1">INDEX(OFFSET('Raw data BH'!$G$4,0,(COLUMN('Data BH'!O$4)-COLUMN('Data BH'!$B$4))*7,500,1),MATCH($A411,OFFSET('Raw data BH'!$B$4,0,(COLUMN('Data BH'!O$4)-COLUMN('Data BH'!$B$4))*7,500,1),0))</f>
        <v>156.05999800000001</v>
      </c>
      <c r="P411" s="62">
        <v>262.30599999999998</v>
      </c>
      <c r="R411" s="60">
        <f t="shared" ca="1" si="92"/>
        <v>-0.18404451817182144</v>
      </c>
      <c r="S411" s="60">
        <f t="shared" ca="1" si="93"/>
        <v>3.2727198176843109E-2</v>
      </c>
      <c r="T411" s="60">
        <f t="shared" ca="1" si="94"/>
        <v>9.6809023926219151E-2</v>
      </c>
      <c r="U411" s="60">
        <f t="shared" ca="1" si="95"/>
        <v>5.2631688236061125E-2</v>
      </c>
      <c r="V411" s="60">
        <f t="shared" ca="1" si="96"/>
        <v>-7.0038043285314489E-2</v>
      </c>
      <c r="W411" s="60">
        <f t="shared" ca="1" si="97"/>
        <v>9.3414849630633068E-2</v>
      </c>
      <c r="X411" s="60">
        <f t="shared" ca="1" si="98"/>
        <v>6.7931138677867153E-2</v>
      </c>
      <c r="Y411" s="60">
        <f t="shared" ca="1" si="99"/>
        <v>4.1897845547975265E-2</v>
      </c>
      <c r="Z411" s="60">
        <f t="shared" ca="1" si="100"/>
        <v>0.16383316246862845</v>
      </c>
      <c r="AA411" s="60">
        <f t="shared" ca="1" si="101"/>
        <v>-1.9007990437065136E-2</v>
      </c>
      <c r="AB411" s="60">
        <f t="shared" ca="1" si="102"/>
        <v>3.7168765844916685E-2</v>
      </c>
      <c r="AC411" s="60">
        <f t="shared" ca="1" si="103"/>
        <v>9.08075407857456E-2</v>
      </c>
      <c r="AD411" s="60">
        <f t="shared" ca="1" si="104"/>
        <v>2.7561935068232568E-2</v>
      </c>
      <c r="AE411" s="60">
        <f t="shared" ca="1" si="105"/>
        <v>9.4850607997434055E-2</v>
      </c>
      <c r="AF411" s="60">
        <f t="shared" si="106"/>
        <v>1.8549280243839839E-2</v>
      </c>
      <c r="AG411" s="61">
        <v>2.86E-2</v>
      </c>
    </row>
    <row r="412" spans="1:33" ht="16" x14ac:dyDescent="0.2">
      <c r="A412" s="74">
        <v>43435</v>
      </c>
      <c r="B412" s="62">
        <f ca="1">INDEX(OFFSET('Raw data BH'!$G$4,0,(COLUMN('Data BH'!B$4)-COLUMN('Data BH'!$B$4))*7,500,1),MATCH($A412,OFFSET('Raw data BH'!$B$4,0,(COLUMN('Data BH'!B$4)-COLUMN('Data BH'!$B$4))*7,500,1),0))</f>
        <v>38.395919999999997</v>
      </c>
      <c r="C412" s="62">
        <f ca="1">INDEX(OFFSET('Raw data BH'!$G$4,0,(COLUMN('Data BH'!C$4)-COLUMN('Data BH'!$B$4))*7,500,1),MATCH($A412,OFFSET('Raw data BH'!$B$4,0,(COLUMN('Data BH'!C$4)-COLUMN('Data BH'!$B$4))*7,500,1),0))</f>
        <v>23.119627000000001</v>
      </c>
      <c r="D412" s="62">
        <f ca="1">INDEX(OFFSET('Raw data BH'!$G$4,0,(COLUMN('Data BH'!D$4)-COLUMN('Data BH'!$B$4))*7,500,1),MATCH($A412,OFFSET('Raw data BH'!$B$4,0,(COLUMN('Data BH'!D$4)-COLUMN('Data BH'!$B$4))*7,500,1),0))</f>
        <v>91.457984999999994</v>
      </c>
      <c r="E412" s="62">
        <f ca="1">INDEX(OFFSET('Raw data BH'!$G$4,0,(COLUMN('Data BH'!E$4)-COLUMN('Data BH'!$B$4))*7,500,1),MATCH($A412,OFFSET('Raw data BH'!$B$4,0,(COLUMN('Data BH'!E$4)-COLUMN('Data BH'!$B$4))*7,500,1),0))</f>
        <v>43.681663999999998</v>
      </c>
      <c r="F412" s="62">
        <f ca="1">INDEX(OFFSET('Raw data BH'!$G$4,0,(COLUMN('Data BH'!F$4)-COLUMN('Data BH'!$B$4))*7,500,1),MATCH($A412,OFFSET('Raw data BH'!$B$4,0,(COLUMN('Data BH'!F$4)-COLUMN('Data BH'!$B$4))*7,500,1),0))</f>
        <v>37.920386999999998</v>
      </c>
      <c r="G412" s="62">
        <f ca="1">INDEX(OFFSET('Raw data BH'!$G$4,0,(COLUMN('Data BH'!G$4)-COLUMN('Data BH'!$B$4))*7,500,1),MATCH($A412,OFFSET('Raw data BH'!$B$4,0,(COLUMN('Data BH'!G$4)-COLUMN('Data BH'!$B$4))*7,500,1),0))</f>
        <v>136.91799900000001</v>
      </c>
      <c r="H412" s="62">
        <f ca="1">INDEX(OFFSET('Raw data BH'!$G$4,0,(COLUMN('Data BH'!H$4)-COLUMN('Data BH'!$B$4))*7,500,1),MATCH($A412,OFFSET('Raw data BH'!$B$4,0,(COLUMN('Data BH'!H$4)-COLUMN('Data BH'!$B$4))*7,500,1),0))</f>
        <v>50.023243000000001</v>
      </c>
      <c r="I412" s="62">
        <f ca="1">INDEX(OFFSET('Raw data BH'!$G$4,0,(COLUMN('Data BH'!I$4)-COLUMN('Data BH'!$B$4))*7,500,1),MATCH($A412,OFFSET('Raw data BH'!$B$4,0,(COLUMN('Data BH'!I$4)-COLUMN('Data BH'!$B$4))*7,500,1),0))</f>
        <v>41.478363000000002</v>
      </c>
      <c r="J412" s="62">
        <f ca="1">INDEX(OFFSET('Raw data BH'!$G$4,0,(COLUMN('Data BH'!J$4)-COLUMN('Data BH'!$B$4))*7,500,1),MATCH($A412,OFFSET('Raw data BH'!$B$4,0,(COLUMN('Data BH'!J$4)-COLUMN('Data BH'!$B$4))*7,500,1),0))</f>
        <v>6.2937669999999999</v>
      </c>
      <c r="K412" s="62">
        <f ca="1">INDEX(OFFSET('Raw data BH'!$G$4,0,(COLUMN('Data BH'!K$4)-COLUMN('Data BH'!$B$4))*7,500,1),MATCH($A412,OFFSET('Raw data BH'!$B$4,0,(COLUMN('Data BH'!K$4)-COLUMN('Data BH'!$B$4))*7,500,1),0))</f>
        <v>51.459999000000003</v>
      </c>
      <c r="L412" s="62">
        <f ca="1">INDEX(OFFSET('Raw data BH'!$G$4,0,(COLUMN('Data BH'!L$4)-COLUMN('Data BH'!$B$4))*7,500,1),MATCH($A412,OFFSET('Raw data BH'!$B$4,0,(COLUMN('Data BH'!L$4)-COLUMN('Data BH'!$B$4))*7,500,1),0))</f>
        <v>31.383244000000001</v>
      </c>
      <c r="M412" s="62">
        <f ca="1">INDEX(OFFSET('Raw data BH'!$G$4,0,(COLUMN('Data BH'!M$4)-COLUMN('Data BH'!$B$4))*7,500,1),MATCH($A412,OFFSET('Raw data BH'!$B$4,0,(COLUMN('Data BH'!M$4)-COLUMN('Data BH'!$B$4))*7,500,1),0))</f>
        <v>43.855400000000003</v>
      </c>
      <c r="N412" s="62">
        <f ca="1">INDEX(OFFSET('Raw data BH'!$G$4,0,(COLUMN('Data BH'!N$4)-COLUMN('Data BH'!$B$4))*7,500,1),MATCH($A412,OFFSET('Raw data BH'!$B$4,0,(COLUMN('Data BH'!N$4)-COLUMN('Data BH'!$B$4))*7,500,1),0))</f>
        <v>284.97000100000002</v>
      </c>
      <c r="O412" s="62">
        <f ca="1">INDEX(OFFSET('Raw data BH'!$G$4,0,(COLUMN('Data BH'!O$4)-COLUMN('Data BH'!$B$4))*7,500,1),MATCH($A412,OFFSET('Raw data BH'!$B$4,0,(COLUMN('Data BH'!O$4)-COLUMN('Data BH'!$B$4))*7,500,1),0))</f>
        <v>148.28999300000001</v>
      </c>
      <c r="P412" s="62">
        <v>237.821609</v>
      </c>
      <c r="R412" s="60">
        <f t="shared" ca="1" si="92"/>
        <v>-0.11361653908737357</v>
      </c>
      <c r="S412" s="60">
        <f t="shared" ca="1" si="93"/>
        <v>-0.13239433268733447</v>
      </c>
      <c r="T412" s="60">
        <f t="shared" ca="1" si="94"/>
        <v>-0.15097535502679016</v>
      </c>
      <c r="U412" s="60">
        <f t="shared" ca="1" si="95"/>
        <v>-5.3086792366774271E-2</v>
      </c>
      <c r="V412" s="60">
        <f t="shared" ca="1" si="96"/>
        <v>-0.14794296048646027</v>
      </c>
      <c r="W412" s="60">
        <f t="shared" ca="1" si="97"/>
        <v>-0.11701124368346183</v>
      </c>
      <c r="X412" s="60">
        <f t="shared" ca="1" si="98"/>
        <v>-6.7661661776960536E-2</v>
      </c>
      <c r="Y412" s="60">
        <f t="shared" ca="1" si="99"/>
        <v>-0.16085186688796926</v>
      </c>
      <c r="Z412" s="60">
        <f t="shared" ca="1" si="100"/>
        <v>-0.15936252904741055</v>
      </c>
      <c r="AA412" s="60">
        <f t="shared" ca="1" si="101"/>
        <v>-0.22101119349110476</v>
      </c>
      <c r="AB412" s="60">
        <f t="shared" ca="1" si="102"/>
        <v>-0.11857699894526641</v>
      </c>
      <c r="AC412" s="60">
        <f t="shared" ca="1" si="103"/>
        <v>-8.2635015524045952E-2</v>
      </c>
      <c r="AD412" s="60">
        <f t="shared" ca="1" si="104"/>
        <v>-0.13435604309759253</v>
      </c>
      <c r="AE412" s="60">
        <f t="shared" ca="1" si="105"/>
        <v>-4.9788575545156699E-2</v>
      </c>
      <c r="AF412" s="60">
        <f t="shared" si="106"/>
        <v>-9.3342855291148497E-2</v>
      </c>
      <c r="AG412" s="61">
        <v>2.6800000000000001E-2</v>
      </c>
    </row>
    <row r="413" spans="1:33" ht="16" x14ac:dyDescent="0.2">
      <c r="A413" s="74">
        <v>43466</v>
      </c>
      <c r="B413" s="62">
        <f ca="1">INDEX(OFFSET('Raw data BH'!$G$4,0,(COLUMN('Data BH'!B$4)-COLUMN('Data BH'!$B$4))*7,500,1),MATCH($A413,OFFSET('Raw data BH'!$B$4,0,(COLUMN('Data BH'!B$4)-COLUMN('Data BH'!$B$4))*7,500,1),0))</f>
        <v>40.513610999999997</v>
      </c>
      <c r="C413" s="62">
        <f ca="1">INDEX(OFFSET('Raw data BH'!$G$4,0,(COLUMN('Data BH'!C$4)-COLUMN('Data BH'!$B$4))*7,500,1),MATCH($A413,OFFSET('Raw data BH'!$B$4,0,(COLUMN('Data BH'!C$4)-COLUMN('Data BH'!$B$4))*7,500,1),0))</f>
        <v>26.862590999999998</v>
      </c>
      <c r="D413" s="62">
        <f ca="1">INDEX(OFFSET('Raw data BH'!$G$4,0,(COLUMN('Data BH'!D$4)-COLUMN('Data BH'!$B$4))*7,500,1),MATCH($A413,OFFSET('Raw data BH'!$B$4,0,(COLUMN('Data BH'!D$4)-COLUMN('Data BH'!$B$4))*7,500,1),0))</f>
        <v>98.538978999999998</v>
      </c>
      <c r="E413" s="62">
        <f ca="1">INDEX(OFFSET('Raw data BH'!$G$4,0,(COLUMN('Data BH'!E$4)-COLUMN('Data BH'!$B$4))*7,500,1),MATCH($A413,OFFSET('Raw data BH'!$B$4,0,(COLUMN('Data BH'!E$4)-COLUMN('Data BH'!$B$4))*7,500,1),0))</f>
        <v>44.401229999999998</v>
      </c>
      <c r="F413" s="62">
        <f ca="1">INDEX(OFFSET('Raw data BH'!$G$4,0,(COLUMN('Data BH'!F$4)-COLUMN('Data BH'!$B$4))*7,500,1),MATCH($A413,OFFSET('Raw data BH'!$B$4,0,(COLUMN('Data BH'!F$4)-COLUMN('Data BH'!$B$4))*7,500,1),0))</f>
        <v>42.343262000000003</v>
      </c>
      <c r="G413" s="62">
        <f ca="1">INDEX(OFFSET('Raw data BH'!$G$4,0,(COLUMN('Data BH'!G$4)-COLUMN('Data BH'!$B$4))*7,500,1),MATCH($A413,OFFSET('Raw data BH'!$B$4,0,(COLUMN('Data BH'!G$4)-COLUMN('Data BH'!$B$4))*7,500,1),0))</f>
        <v>154.97624200000001</v>
      </c>
      <c r="H413" s="62">
        <f ca="1">INDEX(OFFSET('Raw data BH'!$G$4,0,(COLUMN('Data BH'!H$4)-COLUMN('Data BH'!$B$4))*7,500,1),MATCH($A413,OFFSET('Raw data BH'!$B$4,0,(COLUMN('Data BH'!H$4)-COLUMN('Data BH'!$B$4))*7,500,1),0))</f>
        <v>48.991104</v>
      </c>
      <c r="I413" s="62">
        <f ca="1">INDEX(OFFSET('Raw data BH'!$G$4,0,(COLUMN('Data BH'!I$4)-COLUMN('Data BH'!$B$4))*7,500,1),MATCH($A413,OFFSET('Raw data BH'!$B$4,0,(COLUMN('Data BH'!I$4)-COLUMN('Data BH'!$B$4))*7,500,1),0))</f>
        <v>46.813408000000003</v>
      </c>
      <c r="J413" s="62">
        <f ca="1">INDEX(OFFSET('Raw data BH'!$G$4,0,(COLUMN('Data BH'!J$4)-COLUMN('Data BH'!$B$4))*7,500,1),MATCH($A413,OFFSET('Raw data BH'!$B$4,0,(COLUMN('Data BH'!J$4)-COLUMN('Data BH'!$B$4))*7,500,1),0))</f>
        <v>5.8861140000000001</v>
      </c>
      <c r="K413" s="62">
        <f ca="1">INDEX(OFFSET('Raw data BH'!$G$4,0,(COLUMN('Data BH'!K$4)-COLUMN('Data BH'!$B$4))*7,500,1),MATCH($A413,OFFSET('Raw data BH'!$B$4,0,(COLUMN('Data BH'!K$4)-COLUMN('Data BH'!$B$4))*7,500,1),0))</f>
        <v>56.130001</v>
      </c>
      <c r="L413" s="62">
        <f ca="1">INDEX(OFFSET('Raw data BH'!$G$4,0,(COLUMN('Data BH'!L$4)-COLUMN('Data BH'!$B$4))*7,500,1),MATCH($A413,OFFSET('Raw data BH'!$B$4,0,(COLUMN('Data BH'!L$4)-COLUMN('Data BH'!$B$4))*7,500,1),0))</f>
        <v>36.994022000000001</v>
      </c>
      <c r="M413" s="62">
        <f ca="1">INDEX(OFFSET('Raw data BH'!$G$4,0,(COLUMN('Data BH'!M$4)-COLUMN('Data BH'!$B$4))*7,500,1),MATCH($A413,OFFSET('Raw data BH'!$B$4,0,(COLUMN('Data BH'!M$4)-COLUMN('Data BH'!$B$4))*7,500,1),0))</f>
        <v>48.746853000000002</v>
      </c>
      <c r="N413" s="62">
        <f ca="1">INDEX(OFFSET('Raw data BH'!$G$4,0,(COLUMN('Data BH'!N$4)-COLUMN('Data BH'!$B$4))*7,500,1),MATCH($A413,OFFSET('Raw data BH'!$B$4,0,(COLUMN('Data BH'!N$4)-COLUMN('Data BH'!$B$4))*7,500,1),0))</f>
        <v>331.04998799999998</v>
      </c>
      <c r="O413" s="62">
        <f ca="1">INDEX(OFFSET('Raw data BH'!$G$4,0,(COLUMN('Data BH'!O$4)-COLUMN('Data BH'!$B$4))*7,500,1),MATCH($A413,OFFSET('Raw data BH'!$B$4,0,(COLUMN('Data BH'!O$4)-COLUMN('Data BH'!$B$4))*7,500,1),0))</f>
        <v>169.270004</v>
      </c>
      <c r="P413" s="62">
        <v>258.36291499999999</v>
      </c>
      <c r="R413" s="60">
        <f t="shared" ca="1" si="92"/>
        <v>5.5154063244219786E-2</v>
      </c>
      <c r="S413" s="60">
        <f t="shared" ca="1" si="93"/>
        <v>0.16189551847008588</v>
      </c>
      <c r="T413" s="60">
        <f t="shared" ca="1" si="94"/>
        <v>7.7423463899844336E-2</v>
      </c>
      <c r="U413" s="60">
        <f t="shared" ca="1" si="95"/>
        <v>1.6472953045012284E-2</v>
      </c>
      <c r="V413" s="60">
        <f t="shared" ca="1" si="96"/>
        <v>0.11663580859551903</v>
      </c>
      <c r="W413" s="60">
        <f t="shared" ca="1" si="97"/>
        <v>0.13189093568333554</v>
      </c>
      <c r="X413" s="60">
        <f t="shared" ca="1" si="98"/>
        <v>-2.0633188456014362E-2</v>
      </c>
      <c r="Y413" s="60">
        <f t="shared" ca="1" si="99"/>
        <v>0.12862236149483519</v>
      </c>
      <c r="Z413" s="60">
        <f t="shared" ca="1" si="100"/>
        <v>-6.4770907470835803E-2</v>
      </c>
      <c r="AA413" s="60">
        <f t="shared" ca="1" si="101"/>
        <v>9.0750137791491214E-2</v>
      </c>
      <c r="AB413" s="60">
        <f t="shared" ca="1" si="102"/>
        <v>0.1787826013142555</v>
      </c>
      <c r="AC413" s="60">
        <f t="shared" ca="1" si="103"/>
        <v>0.11153593400128603</v>
      </c>
      <c r="AD413" s="60">
        <f t="shared" ca="1" si="104"/>
        <v>0.16170118552233137</v>
      </c>
      <c r="AE413" s="60">
        <f t="shared" ca="1" si="105"/>
        <v>0.1414796142043111</v>
      </c>
      <c r="AF413" s="60">
        <f t="shared" si="106"/>
        <v>8.6372748407399724E-2</v>
      </c>
      <c r="AG413" s="61">
        <v>2.5399999999999999E-2</v>
      </c>
    </row>
    <row r="414" spans="1:33" ht="16" x14ac:dyDescent="0.2">
      <c r="A414" s="74">
        <v>43497</v>
      </c>
      <c r="B414" s="62">
        <f ca="1">INDEX(OFFSET('Raw data BH'!$G$4,0,(COLUMN('Data BH'!B$4)-COLUMN('Data BH'!$B$4))*7,500,1),MATCH($A414,OFFSET('Raw data BH'!$B$4,0,(COLUMN('Data BH'!B$4)-COLUMN('Data BH'!$B$4))*7,500,1),0))</f>
        <v>42.146912</v>
      </c>
      <c r="C414" s="62">
        <f ca="1">INDEX(OFFSET('Raw data BH'!$G$4,0,(COLUMN('Data BH'!C$4)-COLUMN('Data BH'!$B$4))*7,500,1),MATCH($A414,OFFSET('Raw data BH'!$B$4,0,(COLUMN('Data BH'!C$4)-COLUMN('Data BH'!$B$4))*7,500,1),0))</f>
        <v>27.438151999999999</v>
      </c>
      <c r="D414" s="62">
        <f ca="1">INDEX(OFFSET('Raw data BH'!$G$4,0,(COLUMN('Data BH'!D$4)-COLUMN('Data BH'!$B$4))*7,500,1),MATCH($A414,OFFSET('Raw data BH'!$B$4,0,(COLUMN('Data BH'!D$4)-COLUMN('Data BH'!$B$4))*7,500,1),0))</f>
        <v>103.797867</v>
      </c>
      <c r="E414" s="62">
        <f ca="1">INDEX(OFFSET('Raw data BH'!$G$4,0,(COLUMN('Data BH'!E$4)-COLUMN('Data BH'!$B$4))*7,500,1),MATCH($A414,OFFSET('Raw data BH'!$B$4,0,(COLUMN('Data BH'!E$4)-COLUMN('Data BH'!$B$4))*7,500,1),0))</f>
        <v>41.827385</v>
      </c>
      <c r="F414" s="62">
        <f ca="1">INDEX(OFFSET('Raw data BH'!$G$4,0,(COLUMN('Data BH'!F$4)-COLUMN('Data BH'!$B$4))*7,500,1),MATCH($A414,OFFSET('Raw data BH'!$B$4,0,(COLUMN('Data BH'!F$4)-COLUMN('Data BH'!$B$4))*7,500,1),0))</f>
        <v>29.242048</v>
      </c>
      <c r="G414" s="62">
        <f ca="1">INDEX(OFFSET('Raw data BH'!$G$4,0,(COLUMN('Data BH'!G$4)-COLUMN('Data BH'!$B$4))*7,500,1),MATCH($A414,OFFSET('Raw data BH'!$B$4,0,(COLUMN('Data BH'!G$4)-COLUMN('Data BH'!$B$4))*7,500,1),0))</f>
        <v>169.26054400000001</v>
      </c>
      <c r="H414" s="62">
        <f ca="1">INDEX(OFFSET('Raw data BH'!$G$4,0,(COLUMN('Data BH'!H$4)-COLUMN('Data BH'!$B$4))*7,500,1),MATCH($A414,OFFSET('Raw data BH'!$B$4,0,(COLUMN('Data BH'!H$4)-COLUMN('Data BH'!$B$4))*7,500,1),0))</f>
        <v>51.174660000000003</v>
      </c>
      <c r="I414" s="62">
        <f ca="1">INDEX(OFFSET('Raw data BH'!$G$4,0,(COLUMN('Data BH'!I$4)-COLUMN('Data BH'!$B$4))*7,500,1),MATCH($A414,OFFSET('Raw data BH'!$B$4,0,(COLUMN('Data BH'!I$4)-COLUMN('Data BH'!$B$4))*7,500,1),0))</f>
        <v>47.298378</v>
      </c>
      <c r="J414" s="62">
        <f ca="1">INDEX(OFFSET('Raw data BH'!$G$4,0,(COLUMN('Data BH'!J$4)-COLUMN('Data BH'!$B$4))*7,500,1),MATCH($A414,OFFSET('Raw data BH'!$B$4,0,(COLUMN('Data BH'!J$4)-COLUMN('Data BH'!$B$4))*7,500,1),0))</f>
        <v>6.3832519999999997</v>
      </c>
      <c r="K414" s="62">
        <f ca="1">INDEX(OFFSET('Raw data BH'!$G$4,0,(COLUMN('Data BH'!K$4)-COLUMN('Data BH'!$B$4))*7,500,1),MATCH($A414,OFFSET('Raw data BH'!$B$4,0,(COLUMN('Data BH'!K$4)-COLUMN('Data BH'!$B$4))*7,500,1),0))</f>
        <v>56.900002000000001</v>
      </c>
      <c r="L414" s="62">
        <f ca="1">INDEX(OFFSET('Raw data BH'!$G$4,0,(COLUMN('Data BH'!L$4)-COLUMN('Data BH'!$B$4))*7,500,1),MATCH($A414,OFFSET('Raw data BH'!$B$4,0,(COLUMN('Data BH'!L$4)-COLUMN('Data BH'!$B$4))*7,500,1),0))</f>
        <v>37.430137999999999</v>
      </c>
      <c r="M414" s="62">
        <f ca="1">INDEX(OFFSET('Raw data BH'!$G$4,0,(COLUMN('Data BH'!M$4)-COLUMN('Data BH'!$B$4))*7,500,1),MATCH($A414,OFFSET('Raw data BH'!$B$4,0,(COLUMN('Data BH'!M$4)-COLUMN('Data BH'!$B$4))*7,500,1),0))</f>
        <v>49.152168000000003</v>
      </c>
      <c r="N414" s="62">
        <f ca="1">INDEX(OFFSET('Raw data BH'!$G$4,0,(COLUMN('Data BH'!N$4)-COLUMN('Data BH'!$B$4))*7,500,1),MATCH($A414,OFFSET('Raw data BH'!$B$4,0,(COLUMN('Data BH'!N$4)-COLUMN('Data BH'!$B$4))*7,500,1),0))</f>
        <v>344.91000400000001</v>
      </c>
      <c r="O414" s="62">
        <f ca="1">INDEX(OFFSET('Raw data BH'!$G$4,0,(COLUMN('Data BH'!O$4)-COLUMN('Data BH'!$B$4))*7,500,1),MATCH($A414,OFFSET('Raw data BH'!$B$4,0,(COLUMN('Data BH'!O$4)-COLUMN('Data BH'!$B$4))*7,500,1),0))</f>
        <v>178.03999300000001</v>
      </c>
      <c r="P414" s="62">
        <v>266.73785400000003</v>
      </c>
      <c r="R414" s="60">
        <f t="shared" ca="1" si="92"/>
        <v>4.0314870970153738E-2</v>
      </c>
      <c r="S414" s="60">
        <f t="shared" ca="1" si="93"/>
        <v>2.142611634149505E-2</v>
      </c>
      <c r="T414" s="60">
        <f t="shared" ca="1" si="94"/>
        <v>5.3368606549089481E-2</v>
      </c>
      <c r="U414" s="60">
        <f t="shared" ca="1" si="95"/>
        <v>-5.7967876115143646E-2</v>
      </c>
      <c r="V414" s="60">
        <f t="shared" ca="1" si="96"/>
        <v>-0.30940492964382393</v>
      </c>
      <c r="W414" s="60">
        <f t="shared" ca="1" si="97"/>
        <v>9.2170914816736893E-2</v>
      </c>
      <c r="X414" s="60">
        <f t="shared" ca="1" si="98"/>
        <v>4.4570459159279263E-2</v>
      </c>
      <c r="Y414" s="60">
        <f t="shared" ca="1" si="99"/>
        <v>1.0359638845349517E-2</v>
      </c>
      <c r="Z414" s="60">
        <f t="shared" ca="1" si="100"/>
        <v>8.4459458311544777E-2</v>
      </c>
      <c r="AA414" s="60">
        <f t="shared" ca="1" si="101"/>
        <v>1.3718171856081041E-2</v>
      </c>
      <c r="AB414" s="60">
        <f t="shared" ca="1" si="102"/>
        <v>1.1788823610474175E-2</v>
      </c>
      <c r="AC414" s="60">
        <f t="shared" ca="1" si="103"/>
        <v>8.3146905914111002E-3</v>
      </c>
      <c r="AD414" s="60">
        <f t="shared" ca="1" si="104"/>
        <v>4.1866837343005781E-2</v>
      </c>
      <c r="AE414" s="60">
        <f t="shared" ca="1" si="105"/>
        <v>5.181065039733812E-2</v>
      </c>
      <c r="AF414" s="60">
        <f t="shared" si="106"/>
        <v>3.2415406831897808E-2</v>
      </c>
      <c r="AG414" s="61">
        <v>2.5000000000000001E-2</v>
      </c>
    </row>
    <row r="415" spans="1:33" ht="16" x14ac:dyDescent="0.2">
      <c r="A415" s="74">
        <v>43525</v>
      </c>
      <c r="B415" s="62">
        <f ca="1">INDEX(OFFSET('Raw data BH'!$G$4,0,(COLUMN('Data BH'!B$4)-COLUMN('Data BH'!$B$4))*7,500,1),MATCH($A415,OFFSET('Raw data BH'!$B$4,0,(COLUMN('Data BH'!B$4)-COLUMN('Data BH'!$B$4))*7,500,1),0))</f>
        <v>46.434544000000002</v>
      </c>
      <c r="C415" s="62">
        <f ca="1">INDEX(OFFSET('Raw data BH'!$G$4,0,(COLUMN('Data BH'!C$4)-COLUMN('Data BH'!$B$4))*7,500,1),MATCH($A415,OFFSET('Raw data BH'!$B$4,0,(COLUMN('Data BH'!C$4)-COLUMN('Data BH'!$B$4))*7,500,1),0))</f>
        <v>26.165185999999999</v>
      </c>
      <c r="D415" s="62">
        <f ca="1">INDEX(OFFSET('Raw data BH'!$G$4,0,(COLUMN('Data BH'!D$4)-COLUMN('Data BH'!$B$4))*7,500,1),MATCH($A415,OFFSET('Raw data BH'!$B$4,0,(COLUMN('Data BH'!D$4)-COLUMN('Data BH'!$B$4))*7,500,1),0))</f>
        <v>105.300797</v>
      </c>
      <c r="E415" s="62">
        <f ca="1">INDEX(OFFSET('Raw data BH'!$G$4,0,(COLUMN('Data BH'!E$4)-COLUMN('Data BH'!$B$4))*7,500,1),MATCH($A415,OFFSET('Raw data BH'!$B$4,0,(COLUMN('Data BH'!E$4)-COLUMN('Data BH'!$B$4))*7,500,1),0))</f>
        <v>43.229621999999999</v>
      </c>
      <c r="F415" s="62">
        <f ca="1">INDEX(OFFSET('Raw data BH'!$G$4,0,(COLUMN('Data BH'!F$4)-COLUMN('Data BH'!$B$4))*7,500,1),MATCH($A415,OFFSET('Raw data BH'!$B$4,0,(COLUMN('Data BH'!F$4)-COLUMN('Data BH'!$B$4))*7,500,1),0))</f>
        <v>28.766276999999999</v>
      </c>
      <c r="G415" s="62">
        <f ca="1">INDEX(OFFSET('Raw data BH'!$G$4,0,(COLUMN('Data BH'!G$4)-COLUMN('Data BH'!$B$4))*7,500,1),MATCH($A415,OFFSET('Raw data BH'!$B$4,0,(COLUMN('Data BH'!G$4)-COLUMN('Data BH'!$B$4))*7,500,1),0))</f>
        <v>177.57330300000001</v>
      </c>
      <c r="H415" s="62">
        <f ca="1">INDEX(OFFSET('Raw data BH'!$G$4,0,(COLUMN('Data BH'!H$4)-COLUMN('Data BH'!$B$4))*7,500,1),MATCH($A415,OFFSET('Raw data BH'!$B$4,0,(COLUMN('Data BH'!H$4)-COLUMN('Data BH'!$B$4))*7,500,1),0))</f>
        <v>53.161591000000001</v>
      </c>
      <c r="I415" s="62">
        <f ca="1">INDEX(OFFSET('Raw data BH'!$G$4,0,(COLUMN('Data BH'!I$4)-COLUMN('Data BH'!$B$4))*7,500,1),MATCH($A415,OFFSET('Raw data BH'!$B$4,0,(COLUMN('Data BH'!I$4)-COLUMN('Data BH'!$B$4))*7,500,1),0))</f>
        <v>44.095734</v>
      </c>
      <c r="J415" s="62">
        <f ca="1">INDEX(OFFSET('Raw data BH'!$G$4,0,(COLUMN('Data BH'!J$4)-COLUMN('Data BH'!$B$4))*7,500,1),MATCH($A415,OFFSET('Raw data BH'!$B$4,0,(COLUMN('Data BH'!J$4)-COLUMN('Data BH'!$B$4))*7,500,1),0))</f>
        <v>6.0352550000000003</v>
      </c>
      <c r="K415" s="62">
        <f ca="1">INDEX(OFFSET('Raw data BH'!$G$4,0,(COLUMN('Data BH'!K$4)-COLUMN('Data BH'!$B$4))*7,500,1),MATCH($A415,OFFSET('Raw data BH'!$B$4,0,(COLUMN('Data BH'!K$4)-COLUMN('Data BH'!$B$4))*7,500,1),0))</f>
        <v>54.290000999999997</v>
      </c>
      <c r="L415" s="62">
        <f ca="1">INDEX(OFFSET('Raw data BH'!$G$4,0,(COLUMN('Data BH'!L$4)-COLUMN('Data BH'!$B$4))*7,500,1),MATCH($A415,OFFSET('Raw data BH'!$B$4,0,(COLUMN('Data BH'!L$4)-COLUMN('Data BH'!$B$4))*7,500,1),0))</f>
        <v>35.17371</v>
      </c>
      <c r="M415" s="62">
        <f ca="1">INDEX(OFFSET('Raw data BH'!$G$4,0,(COLUMN('Data BH'!M$4)-COLUMN('Data BH'!$B$4))*7,500,1),MATCH($A415,OFFSET('Raw data BH'!$B$4,0,(COLUMN('Data BH'!M$4)-COLUMN('Data BH'!$B$4))*7,500,1),0))</f>
        <v>47.232165999999999</v>
      </c>
      <c r="N415" s="62">
        <f ca="1">INDEX(OFFSET('Raw data BH'!$G$4,0,(COLUMN('Data BH'!N$4)-COLUMN('Data BH'!$B$4))*7,500,1),MATCH($A415,OFFSET('Raw data BH'!$B$4,0,(COLUMN('Data BH'!N$4)-COLUMN('Data BH'!$B$4))*7,500,1),0))</f>
        <v>346.91000400000001</v>
      </c>
      <c r="O415" s="62">
        <f ca="1">INDEX(OFFSET('Raw data BH'!$G$4,0,(COLUMN('Data BH'!O$4)-COLUMN('Data BH'!$B$4))*7,500,1),MATCH($A415,OFFSET('Raw data BH'!$B$4,0,(COLUMN('Data BH'!O$4)-COLUMN('Data BH'!$B$4))*7,500,1),0))</f>
        <v>181.55999800000001</v>
      </c>
      <c r="P415" s="62">
        <v>270.375092</v>
      </c>
      <c r="R415" s="60">
        <f t="shared" ca="1" si="92"/>
        <v>0.10173063212792433</v>
      </c>
      <c r="S415" s="60">
        <f t="shared" ca="1" si="93"/>
        <v>-4.6394013707628745E-2</v>
      </c>
      <c r="T415" s="60">
        <f t="shared" ca="1" si="94"/>
        <v>1.4479391951281784E-2</v>
      </c>
      <c r="U415" s="60">
        <f t="shared" ca="1" si="95"/>
        <v>3.3524376434242775E-2</v>
      </c>
      <c r="V415" s="60">
        <f t="shared" ca="1" si="96"/>
        <v>-1.6270098455484439E-2</v>
      </c>
      <c r="W415" s="60">
        <f t="shared" ca="1" si="97"/>
        <v>4.9112207745237946E-2</v>
      </c>
      <c r="X415" s="60">
        <f t="shared" ca="1" si="98"/>
        <v>3.882646215920138E-2</v>
      </c>
      <c r="Y415" s="60">
        <f t="shared" ca="1" si="99"/>
        <v>-6.7711497421750866E-2</v>
      </c>
      <c r="Z415" s="60">
        <f t="shared" ca="1" si="100"/>
        <v>-5.4517195937117902E-2</v>
      </c>
      <c r="AA415" s="60">
        <f t="shared" ca="1" si="101"/>
        <v>-4.586996323831416E-2</v>
      </c>
      <c r="AB415" s="60">
        <f t="shared" ca="1" si="102"/>
        <v>-6.0283721101963339E-2</v>
      </c>
      <c r="AC415" s="60">
        <f t="shared" ca="1" si="103"/>
        <v>-3.9062407176017166E-2</v>
      </c>
      <c r="AD415" s="60">
        <f t="shared" ca="1" si="104"/>
        <v>5.7986140639747497E-3</v>
      </c>
      <c r="AE415" s="60">
        <f t="shared" ca="1" si="105"/>
        <v>1.9770866874837534E-2</v>
      </c>
      <c r="AF415" s="60">
        <f t="shared" si="106"/>
        <v>1.363600233508655E-2</v>
      </c>
      <c r="AG415" s="61">
        <v>2.41E-2</v>
      </c>
    </row>
    <row r="416" spans="1:33" ht="16" x14ac:dyDescent="0.2">
      <c r="A416" s="74">
        <v>43556</v>
      </c>
      <c r="B416" s="62">
        <f ca="1">INDEX(OFFSET('Raw data BH'!$G$4,0,(COLUMN('Data BH'!B$4)-COLUMN('Data BH'!$B$4))*7,500,1),MATCH($A416,OFFSET('Raw data BH'!$B$4,0,(COLUMN('Data BH'!B$4)-COLUMN('Data BH'!$B$4))*7,500,1),0))</f>
        <v>49.055115000000001</v>
      </c>
      <c r="C416" s="62">
        <f ca="1">INDEX(OFFSET('Raw data BH'!$G$4,0,(COLUMN('Data BH'!C$4)-COLUMN('Data BH'!$B$4))*7,500,1),MATCH($A416,OFFSET('Raw data BH'!$B$4,0,(COLUMN('Data BH'!C$4)-COLUMN('Data BH'!$B$4))*7,500,1),0))</f>
        <v>29.000775999999998</v>
      </c>
      <c r="D416" s="62">
        <f ca="1">INDEX(OFFSET('Raw data BH'!$G$4,0,(COLUMN('Data BH'!D$4)-COLUMN('Data BH'!$B$4))*7,500,1),MATCH($A416,OFFSET('Raw data BH'!$B$4,0,(COLUMN('Data BH'!D$4)-COLUMN('Data BH'!$B$4))*7,500,1),0))</f>
        <v>112.940628</v>
      </c>
      <c r="E416" s="62">
        <f ca="1">INDEX(OFFSET('Raw data BH'!$G$4,0,(COLUMN('Data BH'!E$4)-COLUMN('Data BH'!$B$4))*7,500,1),MATCH($A416,OFFSET('Raw data BH'!$B$4,0,(COLUMN('Data BH'!E$4)-COLUMN('Data BH'!$B$4))*7,500,1),0))</f>
        <v>45.654288999999999</v>
      </c>
      <c r="F416" s="62">
        <f ca="1">INDEX(OFFSET('Raw data BH'!$G$4,0,(COLUMN('Data BH'!F$4)-COLUMN('Data BH'!$B$4))*7,500,1),MATCH($A416,OFFSET('Raw data BH'!$B$4,0,(COLUMN('Data BH'!F$4)-COLUMN('Data BH'!$B$4))*7,500,1),0))</f>
        <v>29.646989999999999</v>
      </c>
      <c r="G416" s="62">
        <f ca="1">INDEX(OFFSET('Raw data BH'!$G$4,0,(COLUMN('Data BH'!G$4)-COLUMN('Data BH'!$B$4))*7,500,1),MATCH($A416,OFFSET('Raw data BH'!$B$4,0,(COLUMN('Data BH'!G$4)-COLUMN('Data BH'!$B$4))*7,500,1),0))</f>
        <v>192.80169699999999</v>
      </c>
      <c r="H416" s="62">
        <f ca="1">INDEX(OFFSET('Raw data BH'!$G$4,0,(COLUMN('Data BH'!H$4)-COLUMN('Data BH'!$B$4))*7,500,1),MATCH($A416,OFFSET('Raw data BH'!$B$4,0,(COLUMN('Data BH'!H$4)-COLUMN('Data BH'!$B$4))*7,500,1),0))</f>
        <v>51.417403999999998</v>
      </c>
      <c r="I416" s="62">
        <f ca="1">INDEX(OFFSET('Raw data BH'!$G$4,0,(COLUMN('Data BH'!I$4)-COLUMN('Data BH'!$B$4))*7,500,1),MATCH($A416,OFFSET('Raw data BH'!$B$4,0,(COLUMN('Data BH'!I$4)-COLUMN('Data BH'!$B$4))*7,500,1),0))</f>
        <v>49.167870000000001</v>
      </c>
      <c r="J416" s="62">
        <f ca="1">INDEX(OFFSET('Raw data BH'!$G$4,0,(COLUMN('Data BH'!J$4)-COLUMN('Data BH'!$B$4))*7,500,1),MATCH($A416,OFFSET('Raw data BH'!$B$4,0,(COLUMN('Data BH'!J$4)-COLUMN('Data BH'!$B$4))*7,500,1),0))</f>
        <v>6.7411909999999997</v>
      </c>
      <c r="K416" s="62">
        <f ca="1">INDEX(OFFSET('Raw data BH'!$G$4,0,(COLUMN('Data BH'!K$4)-COLUMN('Data BH'!$B$4))*7,500,1),MATCH($A416,OFFSET('Raw data BH'!$B$4,0,(COLUMN('Data BH'!K$4)-COLUMN('Data BH'!$B$4))*7,500,1),0))</f>
        <v>55.240001999999997</v>
      </c>
      <c r="L416" s="62">
        <f ca="1">INDEX(OFFSET('Raw data BH'!$G$4,0,(COLUMN('Data BH'!L$4)-COLUMN('Data BH'!$B$4))*7,500,1),MATCH($A416,OFFSET('Raw data BH'!$B$4,0,(COLUMN('Data BH'!L$4)-COLUMN('Data BH'!$B$4))*7,500,1),0))</f>
        <v>37.294139999999999</v>
      </c>
      <c r="M416" s="62">
        <f ca="1">INDEX(OFFSET('Raw data BH'!$G$4,0,(COLUMN('Data BH'!M$4)-COLUMN('Data BH'!$B$4))*7,500,1),MATCH($A416,OFFSET('Raw data BH'!$B$4,0,(COLUMN('Data BH'!M$4)-COLUMN('Data BH'!$B$4))*7,500,1),0))</f>
        <v>46.510986000000003</v>
      </c>
      <c r="N416" s="62">
        <f ca="1">INDEX(OFFSET('Raw data BH'!$G$4,0,(COLUMN('Data BH'!N$4)-COLUMN('Data BH'!$B$4))*7,500,1),MATCH($A416,OFFSET('Raw data BH'!$B$4,0,(COLUMN('Data BH'!N$4)-COLUMN('Data BH'!$B$4))*7,500,1),0))</f>
        <v>371.19000199999999</v>
      </c>
      <c r="O416" s="62">
        <f ca="1">INDEX(OFFSET('Raw data BH'!$G$4,0,(COLUMN('Data BH'!O$4)-COLUMN('Data BH'!$B$4))*7,500,1),MATCH($A416,OFFSET('Raw data BH'!$B$4,0,(COLUMN('Data BH'!O$4)-COLUMN('Data BH'!$B$4))*7,500,1),0))</f>
        <v>197.449997</v>
      </c>
      <c r="P416" s="62">
        <v>282.66015599999997</v>
      </c>
      <c r="R416" s="60">
        <f t="shared" ca="1" si="92"/>
        <v>5.6435807789993575E-2</v>
      </c>
      <c r="S416" s="60">
        <f t="shared" ca="1" si="93"/>
        <v>0.10837262918750135</v>
      </c>
      <c r="T416" s="60">
        <f t="shared" ca="1" si="94"/>
        <v>7.2552451810977248E-2</v>
      </c>
      <c r="U416" s="60">
        <f t="shared" ca="1" si="95"/>
        <v>5.6088091633093695E-2</v>
      </c>
      <c r="V416" s="60">
        <f t="shared" ca="1" si="96"/>
        <v>3.061616211232332E-2</v>
      </c>
      <c r="W416" s="60">
        <f t="shared" ca="1" si="97"/>
        <v>8.5758352988455577E-2</v>
      </c>
      <c r="X416" s="60">
        <f t="shared" ca="1" si="98"/>
        <v>-3.2809157272964296E-2</v>
      </c>
      <c r="Y416" s="60">
        <f t="shared" ca="1" si="99"/>
        <v>0.11502554872995208</v>
      </c>
      <c r="Z416" s="60">
        <f t="shared" ca="1" si="100"/>
        <v>0.11696871134691067</v>
      </c>
      <c r="AA416" s="60">
        <f t="shared" ca="1" si="101"/>
        <v>1.7498636627396591E-2</v>
      </c>
      <c r="AB416" s="60">
        <f t="shared" ca="1" si="102"/>
        <v>6.0284513632482772E-2</v>
      </c>
      <c r="AC416" s="60">
        <f t="shared" ca="1" si="103"/>
        <v>-1.5268831838031627E-2</v>
      </c>
      <c r="AD416" s="60">
        <f t="shared" ca="1" si="104"/>
        <v>6.9989327837314264E-2</v>
      </c>
      <c r="AE416" s="60">
        <f t="shared" ca="1" si="105"/>
        <v>8.7519272830130612E-2</v>
      </c>
      <c r="AF416" s="60">
        <f t="shared" si="106"/>
        <v>4.5437114451356342E-2</v>
      </c>
      <c r="AG416" s="61">
        <v>2.3399999999999997E-2</v>
      </c>
    </row>
    <row r="417" spans="1:33" ht="16" x14ac:dyDescent="0.2">
      <c r="A417" s="74">
        <v>43586</v>
      </c>
      <c r="B417" s="62">
        <f ca="1">INDEX(OFFSET('Raw data BH'!$G$4,0,(COLUMN('Data BH'!B$4)-COLUMN('Data BH'!$B$4))*7,500,1),MATCH($A417,OFFSET('Raw data BH'!$B$4,0,(COLUMN('Data BH'!B$4)-COLUMN('Data BH'!$B$4))*7,500,1),0))</f>
        <v>42.797030999999997</v>
      </c>
      <c r="C417" s="62">
        <f ca="1">INDEX(OFFSET('Raw data BH'!$G$4,0,(COLUMN('Data BH'!C$4)-COLUMN('Data BH'!$B$4))*7,500,1),MATCH($A417,OFFSET('Raw data BH'!$B$4,0,(COLUMN('Data BH'!C$4)-COLUMN('Data BH'!$B$4))*7,500,1),0))</f>
        <v>25.226310999999999</v>
      </c>
      <c r="D417" s="62">
        <f ca="1">INDEX(OFFSET('Raw data BH'!$G$4,0,(COLUMN('Data BH'!D$4)-COLUMN('Data BH'!$B$4))*7,500,1),MATCH($A417,OFFSET('Raw data BH'!$B$4,0,(COLUMN('Data BH'!D$4)-COLUMN('Data BH'!$B$4))*7,500,1),0))</f>
        <v>110.90406</v>
      </c>
      <c r="E417" s="62">
        <f ca="1">INDEX(OFFSET('Raw data BH'!$G$4,0,(COLUMN('Data BH'!E$4)-COLUMN('Data BH'!$B$4))*7,500,1),MATCH($A417,OFFSET('Raw data BH'!$B$4,0,(COLUMN('Data BH'!E$4)-COLUMN('Data BH'!$B$4))*7,500,1),0))</f>
        <v>45.719428999999998</v>
      </c>
      <c r="F417" s="62">
        <f ca="1">INDEX(OFFSET('Raw data BH'!$G$4,0,(COLUMN('Data BH'!F$4)-COLUMN('Data BH'!$B$4))*7,500,1),MATCH($A417,OFFSET('Raw data BH'!$B$4,0,(COLUMN('Data BH'!F$4)-COLUMN('Data BH'!$B$4))*7,500,1),0))</f>
        <v>24.661228000000001</v>
      </c>
      <c r="G417" s="62">
        <f ca="1">INDEX(OFFSET('Raw data BH'!$G$4,0,(COLUMN('Data BH'!G$4)-COLUMN('Data BH'!$B$4))*7,500,1),MATCH($A417,OFFSET('Raw data BH'!$B$4,0,(COLUMN('Data BH'!G$4)-COLUMN('Data BH'!$B$4))*7,500,1),0))</f>
        <v>179.32853700000001</v>
      </c>
      <c r="H417" s="62">
        <f ca="1">INDEX(OFFSET('Raw data BH'!$G$4,0,(COLUMN('Data BH'!H$4)-COLUMN('Data BH'!$B$4))*7,500,1),MATCH($A417,OFFSET('Raw data BH'!$B$4,0,(COLUMN('Data BH'!H$4)-COLUMN('Data BH'!$B$4))*7,500,1),0))</f>
        <v>49.367516000000002</v>
      </c>
      <c r="I417" s="62">
        <f ca="1">INDEX(OFFSET('Raw data BH'!$G$4,0,(COLUMN('Data BH'!I$4)-COLUMN('Data BH'!$B$4))*7,500,1),MATCH($A417,OFFSET('Raw data BH'!$B$4,0,(COLUMN('Data BH'!I$4)-COLUMN('Data BH'!$B$4))*7,500,1),0))</f>
        <v>46.290832999999999</v>
      </c>
      <c r="J417" s="62">
        <f ca="1">INDEX(OFFSET('Raw data BH'!$G$4,0,(COLUMN('Data BH'!J$4)-COLUMN('Data BH'!$B$4))*7,500,1),MATCH($A417,OFFSET('Raw data BH'!$B$4,0,(COLUMN('Data BH'!J$4)-COLUMN('Data BH'!$B$4))*7,500,1),0))</f>
        <v>5.7767429999999997</v>
      </c>
      <c r="K417" s="62">
        <f ca="1">INDEX(OFFSET('Raw data BH'!$G$4,0,(COLUMN('Data BH'!K$4)-COLUMN('Data BH'!$B$4))*7,500,1),MATCH($A417,OFFSET('Raw data BH'!$B$4,0,(COLUMN('Data BH'!K$4)-COLUMN('Data BH'!$B$4))*7,500,1),0))</f>
        <v>43.419998</v>
      </c>
      <c r="L417" s="62">
        <f ca="1">INDEX(OFFSET('Raw data BH'!$G$4,0,(COLUMN('Data BH'!L$4)-COLUMN('Data BH'!$B$4))*7,500,1),MATCH($A417,OFFSET('Raw data BH'!$B$4,0,(COLUMN('Data BH'!L$4)-COLUMN('Data BH'!$B$4))*7,500,1),0))</f>
        <v>31.922632</v>
      </c>
      <c r="M417" s="62">
        <f ca="1">INDEX(OFFSET('Raw data BH'!$G$4,0,(COLUMN('Data BH'!M$4)-COLUMN('Data BH'!$B$4))*7,500,1),MATCH($A417,OFFSET('Raw data BH'!$B$4,0,(COLUMN('Data BH'!M$4)-COLUMN('Data BH'!$B$4))*7,500,1),0))</f>
        <v>40.214897000000001</v>
      </c>
      <c r="N417" s="62">
        <f ca="1">INDEX(OFFSET('Raw data BH'!$G$4,0,(COLUMN('Data BH'!N$4)-COLUMN('Data BH'!$B$4))*7,500,1),MATCH($A417,OFFSET('Raw data BH'!$B$4,0,(COLUMN('Data BH'!N$4)-COLUMN('Data BH'!$B$4))*7,500,1),0))</f>
        <v>376.79998799999998</v>
      </c>
      <c r="O417" s="62">
        <f ca="1">INDEX(OFFSET('Raw data BH'!$G$4,0,(COLUMN('Data BH'!O$4)-COLUMN('Data BH'!$B$4))*7,500,1),MATCH($A417,OFFSET('Raw data BH'!$B$4,0,(COLUMN('Data BH'!O$4)-COLUMN('Data BH'!$B$4))*7,500,1),0))</f>
        <v>194.979996</v>
      </c>
      <c r="P417" s="62">
        <v>264.634613</v>
      </c>
      <c r="R417" s="60">
        <f t="shared" ca="1" si="92"/>
        <v>-0.1275725069648701</v>
      </c>
      <c r="S417" s="60">
        <f t="shared" ca="1" si="93"/>
        <v>-0.13015048286983766</v>
      </c>
      <c r="T417" s="60">
        <f t="shared" ca="1" si="94"/>
        <v>-1.8032200068871629E-2</v>
      </c>
      <c r="U417" s="60">
        <f t="shared" ca="1" si="95"/>
        <v>1.4268100856855703E-3</v>
      </c>
      <c r="V417" s="60">
        <f t="shared" ca="1" si="96"/>
        <v>-0.16817093404760475</v>
      </c>
      <c r="W417" s="60">
        <f t="shared" ca="1" si="97"/>
        <v>-6.988092018712877E-2</v>
      </c>
      <c r="X417" s="60">
        <f t="shared" ca="1" si="98"/>
        <v>-3.9867590359093152E-2</v>
      </c>
      <c r="Y417" s="60">
        <f t="shared" ca="1" si="99"/>
        <v>-5.851457466024057E-2</v>
      </c>
      <c r="Z417" s="60">
        <f t="shared" ca="1" si="100"/>
        <v>-0.14306789408577802</v>
      </c>
      <c r="AA417" s="60">
        <f t="shared" ca="1" si="101"/>
        <v>-0.2139754448234813</v>
      </c>
      <c r="AB417" s="60">
        <f t="shared" ca="1" si="102"/>
        <v>-0.1440308852811728</v>
      </c>
      <c r="AC417" s="60">
        <f t="shared" ca="1" si="103"/>
        <v>-0.13536778171075547</v>
      </c>
      <c r="AD417" s="60">
        <f t="shared" ca="1" si="104"/>
        <v>1.5113515907683395E-2</v>
      </c>
      <c r="AE417" s="60">
        <f t="shared" ca="1" si="105"/>
        <v>-1.250950132959483E-2</v>
      </c>
      <c r="AF417" s="60">
        <f t="shared" si="106"/>
        <v>-6.3771078510265755E-2</v>
      </c>
      <c r="AG417" s="61">
        <v>2.2099999999999998E-2</v>
      </c>
    </row>
    <row r="418" spans="1:33" ht="16" x14ac:dyDescent="0.2">
      <c r="A418" s="74">
        <v>43617</v>
      </c>
      <c r="B418" s="62">
        <f ca="1">INDEX(OFFSET('Raw data BH'!$G$4,0,(COLUMN('Data BH'!B$4)-COLUMN('Data BH'!$B$4))*7,500,1),MATCH($A418,OFFSET('Raw data BH'!$B$4,0,(COLUMN('Data BH'!B$4)-COLUMN('Data BH'!$B$4))*7,500,1),0))</f>
        <v>48.569180000000003</v>
      </c>
      <c r="C418" s="62">
        <f ca="1">INDEX(OFFSET('Raw data BH'!$G$4,0,(COLUMN('Data BH'!C$4)-COLUMN('Data BH'!$B$4))*7,500,1),MATCH($A418,OFFSET('Raw data BH'!$B$4,0,(COLUMN('Data BH'!C$4)-COLUMN('Data BH'!$B$4))*7,500,1),0))</f>
        <v>27.502369000000002</v>
      </c>
      <c r="D418" s="62">
        <f ca="1">INDEX(OFFSET('Raw data BH'!$G$4,0,(COLUMN('Data BH'!D$4)-COLUMN('Data BH'!$B$4))*7,500,1),MATCH($A418,OFFSET('Raw data BH'!$B$4,0,(COLUMN('Data BH'!D$4)-COLUMN('Data BH'!$B$4))*7,500,1),0))</f>
        <v>119.34440600000001</v>
      </c>
      <c r="E418" s="62">
        <f ca="1">INDEX(OFFSET('Raw data BH'!$G$4,0,(COLUMN('Data BH'!E$4)-COLUMN('Data BH'!$B$4))*7,500,1),MATCH($A418,OFFSET('Raw data BH'!$B$4,0,(COLUMN('Data BH'!E$4)-COLUMN('Data BH'!$B$4))*7,500,1),0))</f>
        <v>47.385165999999998</v>
      </c>
      <c r="F418" s="62">
        <f ca="1">INDEX(OFFSET('Raw data BH'!$G$4,0,(COLUMN('Data BH'!F$4)-COLUMN('Data BH'!$B$4))*7,500,1),MATCH($A418,OFFSET('Raw data BH'!$B$4,0,(COLUMN('Data BH'!F$4)-COLUMN('Data BH'!$B$4))*7,500,1),0))</f>
        <v>28.076374000000001</v>
      </c>
      <c r="G418" s="62">
        <f ca="1">INDEX(OFFSET('Raw data BH'!$G$4,0,(COLUMN('Data BH'!G$4)-COLUMN('Data BH'!$B$4))*7,500,1),MATCH($A418,OFFSET('Raw data BH'!$B$4,0,(COLUMN('Data BH'!G$4)-COLUMN('Data BH'!$B$4))*7,500,1),0))</f>
        <v>192.024429</v>
      </c>
      <c r="H418" s="62">
        <f ca="1">INDEX(OFFSET('Raw data BH'!$G$4,0,(COLUMN('Data BH'!H$4)-COLUMN('Data BH'!$B$4))*7,500,1),MATCH($A418,OFFSET('Raw data BH'!$B$4,0,(COLUMN('Data BH'!H$4)-COLUMN('Data BH'!$B$4))*7,500,1),0))</f>
        <v>51.892662000000001</v>
      </c>
      <c r="I418" s="62">
        <f ca="1">INDEX(OFFSET('Raw data BH'!$G$4,0,(COLUMN('Data BH'!I$4)-COLUMN('Data BH'!$B$4))*7,500,1),MATCH($A418,OFFSET('Raw data BH'!$B$4,0,(COLUMN('Data BH'!I$4)-COLUMN('Data BH'!$B$4))*7,500,1),0))</f>
        <v>48.319515000000003</v>
      </c>
      <c r="J418" s="62">
        <f ca="1">INDEX(OFFSET('Raw data BH'!$G$4,0,(COLUMN('Data BH'!J$4)-COLUMN('Data BH'!$B$4))*7,500,1),MATCH($A418,OFFSET('Raw data BH'!$B$4,0,(COLUMN('Data BH'!J$4)-COLUMN('Data BH'!$B$4))*7,500,1),0))</f>
        <v>5.9954840000000003</v>
      </c>
      <c r="K418" s="62">
        <f ca="1">INDEX(OFFSET('Raw data BH'!$G$4,0,(COLUMN('Data BH'!K$4)-COLUMN('Data BH'!$B$4))*7,500,1),MATCH($A418,OFFSET('Raw data BH'!$B$4,0,(COLUMN('Data BH'!K$4)-COLUMN('Data BH'!$B$4))*7,500,1),0))</f>
        <v>56.259998000000003</v>
      </c>
      <c r="L418" s="62">
        <f ca="1">INDEX(OFFSET('Raw data BH'!$G$4,0,(COLUMN('Data BH'!L$4)-COLUMN('Data BH'!$B$4))*7,500,1),MATCH($A418,OFFSET('Raw data BH'!$B$4,0,(COLUMN('Data BH'!L$4)-COLUMN('Data BH'!$B$4))*7,500,1),0))</f>
        <v>36.891990999999997</v>
      </c>
      <c r="M418" s="62">
        <f ca="1">INDEX(OFFSET('Raw data BH'!$G$4,0,(COLUMN('Data BH'!M$4)-COLUMN('Data BH'!$B$4))*7,500,1),MATCH($A418,OFFSET('Raw data BH'!$B$4,0,(COLUMN('Data BH'!M$4)-COLUMN('Data BH'!$B$4))*7,500,1),0))</f>
        <v>41.590252</v>
      </c>
      <c r="N418" s="62">
        <f ca="1">INDEX(OFFSET('Raw data BH'!$G$4,0,(COLUMN('Data BH'!N$4)-COLUMN('Data BH'!$B$4))*7,500,1),MATCH($A418,OFFSET('Raw data BH'!$B$4,0,(COLUMN('Data BH'!N$4)-COLUMN('Data BH'!$B$4))*7,500,1),0))</f>
        <v>395.17999300000002</v>
      </c>
      <c r="O418" s="62">
        <f ca="1">INDEX(OFFSET('Raw data BH'!$G$4,0,(COLUMN('Data BH'!O$4)-COLUMN('Data BH'!$B$4))*7,500,1),MATCH($A418,OFFSET('Raw data BH'!$B$4,0,(COLUMN('Data BH'!O$4)-COLUMN('Data BH'!$B$4))*7,500,1),0))</f>
        <v>209.16000399999999</v>
      </c>
      <c r="P418" s="62">
        <v>281.67956500000003</v>
      </c>
      <c r="R418" s="60">
        <f t="shared" ca="1" si="92"/>
        <v>0.1348726503948372</v>
      </c>
      <c r="S418" s="60">
        <f t="shared" ca="1" si="93"/>
        <v>9.022555854480685E-2</v>
      </c>
      <c r="T418" s="60">
        <f t="shared" ca="1" si="94"/>
        <v>7.6104932497511824E-2</v>
      </c>
      <c r="U418" s="60">
        <f t="shared" ca="1" si="95"/>
        <v>3.6433897719938768E-2</v>
      </c>
      <c r="V418" s="60">
        <f t="shared" ca="1" si="96"/>
        <v>0.13848239836232001</v>
      </c>
      <c r="W418" s="60">
        <f t="shared" ca="1" si="97"/>
        <v>7.0796830289202584E-2</v>
      </c>
      <c r="X418" s="60">
        <f t="shared" ca="1" si="98"/>
        <v>5.1149950505915642E-2</v>
      </c>
      <c r="Y418" s="60">
        <f t="shared" ca="1" si="99"/>
        <v>4.3824702830471907E-2</v>
      </c>
      <c r="Z418" s="60">
        <f t="shared" ca="1" si="100"/>
        <v>3.7865800850063858E-2</v>
      </c>
      <c r="AA418" s="60">
        <f t="shared" ca="1" si="101"/>
        <v>0.29571627340931705</v>
      </c>
      <c r="AB418" s="60">
        <f t="shared" ca="1" si="102"/>
        <v>0.15566883708085211</v>
      </c>
      <c r="AC418" s="60">
        <f t="shared" ca="1" si="103"/>
        <v>3.4200137327219826E-2</v>
      </c>
      <c r="AD418" s="60">
        <f t="shared" ca="1" si="104"/>
        <v>4.8779208029061882E-2</v>
      </c>
      <c r="AE418" s="60">
        <f t="shared" ca="1" si="105"/>
        <v>7.2725450255932911E-2</v>
      </c>
      <c r="AF418" s="60">
        <f t="shared" si="106"/>
        <v>6.4409382456708464E-2</v>
      </c>
      <c r="AG418" s="61">
        <v>1.8100000000000002E-2</v>
      </c>
    </row>
    <row r="419" spans="1:33" ht="16" x14ac:dyDescent="0.2">
      <c r="A419" s="74">
        <v>43647</v>
      </c>
      <c r="B419" s="62">
        <f ca="1">INDEX(OFFSET('Raw data BH'!$G$4,0,(COLUMN('Data BH'!B$4)-COLUMN('Data BH'!$B$4))*7,500,1),MATCH($A419,OFFSET('Raw data BH'!$B$4,0,(COLUMN('Data BH'!B$4)-COLUMN('Data BH'!$B$4))*7,500,1),0))</f>
        <v>52.279598</v>
      </c>
      <c r="C419" s="62">
        <f ca="1">INDEX(OFFSET('Raw data BH'!$G$4,0,(COLUMN('Data BH'!C$4)-COLUMN('Data BH'!$B$4))*7,500,1),MATCH($A419,OFFSET('Raw data BH'!$B$4,0,(COLUMN('Data BH'!C$4)-COLUMN('Data BH'!$B$4))*7,500,1),0))</f>
        <v>29.252827</v>
      </c>
      <c r="D419" s="62">
        <f ca="1">INDEX(OFFSET('Raw data BH'!$G$4,0,(COLUMN('Data BH'!D$4)-COLUMN('Data BH'!$B$4))*7,500,1),MATCH($A419,OFFSET('Raw data BH'!$B$4,0,(COLUMN('Data BH'!D$4)-COLUMN('Data BH'!$B$4))*7,500,1),0))</f>
        <v>120.24355300000001</v>
      </c>
      <c r="E419" s="62">
        <f ca="1">INDEX(OFFSET('Raw data BH'!$G$4,0,(COLUMN('Data BH'!E$4)-COLUMN('Data BH'!$B$4))*7,500,1),MATCH($A419,OFFSET('Raw data BH'!$B$4,0,(COLUMN('Data BH'!E$4)-COLUMN('Data BH'!$B$4))*7,500,1),0))</f>
        <v>49.358790999999997</v>
      </c>
      <c r="F419" s="62">
        <f ca="1">INDEX(OFFSET('Raw data BH'!$G$4,0,(COLUMN('Data BH'!F$4)-COLUMN('Data BH'!$B$4))*7,500,1),MATCH($A419,OFFSET('Raw data BH'!$B$4,0,(COLUMN('Data BH'!F$4)-COLUMN('Data BH'!$B$4))*7,500,1),0))</f>
        <v>28.953755999999998</v>
      </c>
      <c r="G419" s="62">
        <f ca="1">INDEX(OFFSET('Raw data BH'!$G$4,0,(COLUMN('Data BH'!G$4)-COLUMN('Data BH'!$B$4))*7,500,1),MATCH($A419,OFFSET('Raw data BH'!$B$4,0,(COLUMN('Data BH'!G$4)-COLUMN('Data BH'!$B$4))*7,500,1),0))</f>
        <v>210.734283</v>
      </c>
      <c r="H419" s="62">
        <f ca="1">INDEX(OFFSET('Raw data BH'!$G$4,0,(COLUMN('Data BH'!H$4)-COLUMN('Data BH'!$B$4))*7,500,1),MATCH($A419,OFFSET('Raw data BH'!$B$4,0,(COLUMN('Data BH'!H$4)-COLUMN('Data BH'!$B$4))*7,500,1),0))</f>
        <v>50.203175000000002</v>
      </c>
      <c r="I419" s="62">
        <f ca="1">INDEX(OFFSET('Raw data BH'!$G$4,0,(COLUMN('Data BH'!I$4)-COLUMN('Data BH'!$B$4))*7,500,1),MATCH($A419,OFFSET('Raw data BH'!$B$4,0,(COLUMN('Data BH'!I$4)-COLUMN('Data BH'!$B$4))*7,500,1),0))</f>
        <v>53.077427</v>
      </c>
      <c r="J419" s="62">
        <f ca="1">INDEX(OFFSET('Raw data BH'!$G$4,0,(COLUMN('Data BH'!J$4)-COLUMN('Data BH'!$B$4))*7,500,1),MATCH($A419,OFFSET('Raw data BH'!$B$4,0,(COLUMN('Data BH'!J$4)-COLUMN('Data BH'!$B$4))*7,500,1),0))</f>
        <v>6.2444069999999998</v>
      </c>
      <c r="K419" s="62">
        <f ca="1">INDEX(OFFSET('Raw data BH'!$G$4,0,(COLUMN('Data BH'!K$4)-COLUMN('Data BH'!$B$4))*7,500,1),MATCH($A419,OFFSET('Raw data BH'!$B$4,0,(COLUMN('Data BH'!K$4)-COLUMN('Data BH'!$B$4))*7,500,1),0))</f>
        <v>59.849997999999999</v>
      </c>
      <c r="L419" s="62">
        <f ca="1">INDEX(OFFSET('Raw data BH'!$G$4,0,(COLUMN('Data BH'!L$4)-COLUMN('Data BH'!$B$4))*7,500,1),MATCH($A419,OFFSET('Raw data BH'!$B$4,0,(COLUMN('Data BH'!L$4)-COLUMN('Data BH'!$B$4))*7,500,1),0))</f>
        <v>39.038960000000003</v>
      </c>
      <c r="M419" s="62">
        <f ca="1">INDEX(OFFSET('Raw data BH'!$G$4,0,(COLUMN('Data BH'!M$4)-COLUMN('Data BH'!$B$4))*7,500,1),MATCH($A419,OFFSET('Raw data BH'!$B$4,0,(COLUMN('Data BH'!M$4)-COLUMN('Data BH'!$B$4))*7,500,1),0))</f>
        <v>44.199646000000001</v>
      </c>
      <c r="N419" s="62">
        <f ca="1">INDEX(OFFSET('Raw data BH'!$G$4,0,(COLUMN('Data BH'!N$4)-COLUMN('Data BH'!$B$4))*7,500,1),MATCH($A419,OFFSET('Raw data BH'!$B$4,0,(COLUMN('Data BH'!N$4)-COLUMN('Data BH'!$B$4))*7,500,1),0))</f>
        <v>385.38000499999998</v>
      </c>
      <c r="O419" s="62">
        <f ca="1">INDEX(OFFSET('Raw data BH'!$G$4,0,(COLUMN('Data BH'!O$4)-COLUMN('Data BH'!$B$4))*7,500,1),MATCH($A419,OFFSET('Raw data BH'!$B$4,0,(COLUMN('Data BH'!O$4)-COLUMN('Data BH'!$B$4))*7,500,1),0))</f>
        <v>211.08999600000001</v>
      </c>
      <c r="P419" s="62">
        <v>287.32916299999999</v>
      </c>
      <c r="R419" s="60">
        <f t="shared" ca="1" si="92"/>
        <v>7.6394495439288779E-2</v>
      </c>
      <c r="S419" s="60">
        <f t="shared" ca="1" si="93"/>
        <v>6.3647535235964448E-2</v>
      </c>
      <c r="T419" s="60">
        <f t="shared" ca="1" si="94"/>
        <v>7.5340523291891337E-3</v>
      </c>
      <c r="U419" s="60">
        <f t="shared" ca="1" si="95"/>
        <v>4.1650692961590519E-2</v>
      </c>
      <c r="V419" s="60">
        <f t="shared" ca="1" si="96"/>
        <v>3.1249833044680209E-2</v>
      </c>
      <c r="W419" s="60">
        <f t="shared" ca="1" si="97"/>
        <v>9.7434759199310106E-2</v>
      </c>
      <c r="X419" s="60">
        <f t="shared" ca="1" si="98"/>
        <v>-3.2557339224570936E-2</v>
      </c>
      <c r="Y419" s="60">
        <f t="shared" ca="1" si="99"/>
        <v>9.8467710199491743E-2</v>
      </c>
      <c r="Z419" s="60">
        <f t="shared" ca="1" si="100"/>
        <v>4.1518416194588958E-2</v>
      </c>
      <c r="AA419" s="60">
        <f t="shared" ca="1" si="101"/>
        <v>6.3810880334549624E-2</v>
      </c>
      <c r="AB419" s="60">
        <f t="shared" ca="1" si="102"/>
        <v>5.8196072963370371E-2</v>
      </c>
      <c r="AC419" s="60">
        <f t="shared" ca="1" si="103"/>
        <v>6.2740519100485503E-2</v>
      </c>
      <c r="AD419" s="60">
        <f t="shared" ca="1" si="104"/>
        <v>-2.4798795924873773E-2</v>
      </c>
      <c r="AE419" s="60">
        <f t="shared" ca="1" si="105"/>
        <v>9.2273473087141067E-3</v>
      </c>
      <c r="AF419" s="60">
        <f t="shared" si="106"/>
        <v>2.0056825918486343E-2</v>
      </c>
      <c r="AG419" s="61">
        <v>1.84E-2</v>
      </c>
    </row>
    <row r="420" spans="1:33" ht="16" x14ac:dyDescent="0.2">
      <c r="A420" s="74">
        <v>43678</v>
      </c>
      <c r="B420" s="62">
        <f ca="1">INDEX(OFFSET('Raw data BH'!$G$4,0,(COLUMN('Data BH'!B$4)-COLUMN('Data BH'!$B$4))*7,500,1),MATCH($A420,OFFSET('Raw data BH'!$B$4,0,(COLUMN('Data BH'!B$4)-COLUMN('Data BH'!$B$4))*7,500,1),0))</f>
        <v>51.224395999999999</v>
      </c>
      <c r="C420" s="62">
        <f ca="1">INDEX(OFFSET('Raw data BH'!$G$4,0,(COLUMN('Data BH'!C$4)-COLUMN('Data BH'!$B$4))*7,500,1),MATCH($A420,OFFSET('Raw data BH'!$B$4,0,(COLUMN('Data BH'!C$4)-COLUMN('Data BH'!$B$4))*7,500,1),0))</f>
        <v>26.230291000000001</v>
      </c>
      <c r="D420" s="62">
        <f ca="1">INDEX(OFFSET('Raw data BH'!$G$4,0,(COLUMN('Data BH'!D$4)-COLUMN('Data BH'!$B$4))*7,500,1),MATCH($A420,OFFSET('Raw data BH'!$B$4,0,(COLUMN('Data BH'!D$4)-COLUMN('Data BH'!$B$4))*7,500,1),0))</f>
        <v>116.74020400000001</v>
      </c>
      <c r="E420" s="62">
        <f ca="1">INDEX(OFFSET('Raw data BH'!$G$4,0,(COLUMN('Data BH'!E$4)-COLUMN('Data BH'!$B$4))*7,500,1),MATCH($A420,OFFSET('Raw data BH'!$B$4,0,(COLUMN('Data BH'!E$4)-COLUMN('Data BH'!$B$4))*7,500,1),0))</f>
        <v>51.618996000000003</v>
      </c>
      <c r="F420" s="62">
        <f ca="1">INDEX(OFFSET('Raw data BH'!$G$4,0,(COLUMN('Data BH'!F$4)-COLUMN('Data BH'!$B$4))*7,500,1),MATCH($A420,OFFSET('Raw data BH'!$B$4,0,(COLUMN('Data BH'!F$4)-COLUMN('Data BH'!$B$4))*7,500,1),0))</f>
        <v>23.083410000000001</v>
      </c>
      <c r="G420" s="62">
        <f ca="1">INDEX(OFFSET('Raw data BH'!$G$4,0,(COLUMN('Data BH'!G$4)-COLUMN('Data BH'!$B$4))*7,500,1),MATCH($A420,OFFSET('Raw data BH'!$B$4,0,(COLUMN('Data BH'!G$4)-COLUMN('Data BH'!$B$4))*7,500,1),0))</f>
        <v>211.95344499999999</v>
      </c>
      <c r="H420" s="62">
        <f ca="1">INDEX(OFFSET('Raw data BH'!$G$4,0,(COLUMN('Data BH'!H$4)-COLUMN('Data BH'!$B$4))*7,500,1),MATCH($A420,OFFSET('Raw data BH'!$B$4,0,(COLUMN('Data BH'!H$4)-COLUMN('Data BH'!$B$4))*7,500,1),0))</f>
        <v>53.384304</v>
      </c>
      <c r="I420" s="62">
        <f ca="1">INDEX(OFFSET('Raw data BH'!$G$4,0,(COLUMN('Data BH'!I$4)-COLUMN('Data BH'!$B$4))*7,500,1),MATCH($A420,OFFSET('Raw data BH'!$B$4,0,(COLUMN('Data BH'!I$4)-COLUMN('Data BH'!$B$4))*7,500,1),0))</f>
        <v>48.935253000000003</v>
      </c>
      <c r="J420" s="62">
        <f ca="1">INDEX(OFFSET('Raw data BH'!$G$4,0,(COLUMN('Data BH'!J$4)-COLUMN('Data BH'!$B$4))*7,500,1),MATCH($A420,OFFSET('Raw data BH'!$B$4,0,(COLUMN('Data BH'!J$4)-COLUMN('Data BH'!$B$4))*7,500,1),0))</f>
        <v>5.2053370000000001</v>
      </c>
      <c r="K420" s="62">
        <f ca="1">INDEX(OFFSET('Raw data BH'!$G$4,0,(COLUMN('Data BH'!K$4)-COLUMN('Data BH'!$B$4))*7,500,1),MATCH($A420,OFFSET('Raw data BH'!$B$4,0,(COLUMN('Data BH'!K$4)-COLUMN('Data BH'!$B$4))*7,500,1),0))</f>
        <v>56.369999</v>
      </c>
      <c r="L420" s="62">
        <f ca="1">INDEX(OFFSET('Raw data BH'!$G$4,0,(COLUMN('Data BH'!L$4)-COLUMN('Data BH'!$B$4))*7,500,1),MATCH($A420,OFFSET('Raw data BH'!$B$4,0,(COLUMN('Data BH'!L$4)-COLUMN('Data BH'!$B$4))*7,500,1),0))</f>
        <v>35.89378</v>
      </c>
      <c r="M420" s="62">
        <f ca="1">INDEX(OFFSET('Raw data BH'!$G$4,0,(COLUMN('Data BH'!M$4)-COLUMN('Data BH'!$B$4))*7,500,1),MATCH($A420,OFFSET('Raw data BH'!$B$4,0,(COLUMN('Data BH'!M$4)-COLUMN('Data BH'!$B$4))*7,500,1),0))</f>
        <v>39.882874000000001</v>
      </c>
      <c r="N420" s="62">
        <f ca="1">INDEX(OFFSET('Raw data BH'!$G$4,0,(COLUMN('Data BH'!N$4)-COLUMN('Data BH'!$B$4))*7,500,1),MATCH($A420,OFFSET('Raw data BH'!$B$4,0,(COLUMN('Data BH'!N$4)-COLUMN('Data BH'!$B$4))*7,500,1),0))</f>
        <v>409.58999599999999</v>
      </c>
      <c r="O420" s="62">
        <f ca="1">INDEX(OFFSET('Raw data BH'!$G$4,0,(COLUMN('Data BH'!O$4)-COLUMN('Data BH'!$B$4))*7,500,1),MATCH($A420,OFFSET('Raw data BH'!$B$4,0,(COLUMN('Data BH'!O$4)-COLUMN('Data BH'!$B$4))*7,500,1),0))</f>
        <v>203.85000600000001</v>
      </c>
      <c r="P420" s="62">
        <v>282.51821899999999</v>
      </c>
      <c r="R420" s="60">
        <f t="shared" ca="1" si="92"/>
        <v>-2.0183820082166681E-2</v>
      </c>
      <c r="S420" s="60">
        <f t="shared" ca="1" si="93"/>
        <v>-0.10332457782627291</v>
      </c>
      <c r="T420" s="60">
        <f t="shared" ca="1" si="94"/>
        <v>-2.9135441465206857E-2</v>
      </c>
      <c r="U420" s="60">
        <f t="shared" ca="1" si="95"/>
        <v>4.5791336339660482E-2</v>
      </c>
      <c r="V420" s="60">
        <f t="shared" ca="1" si="96"/>
        <v>-0.20274903193906857</v>
      </c>
      <c r="W420" s="60">
        <f t="shared" ca="1" si="97"/>
        <v>5.7853045201952114E-3</v>
      </c>
      <c r="X420" s="60">
        <f t="shared" ca="1" si="98"/>
        <v>6.3365095932677473E-2</v>
      </c>
      <c r="Y420" s="60">
        <f t="shared" ca="1" si="99"/>
        <v>-7.8040218490621149E-2</v>
      </c>
      <c r="Z420" s="60">
        <f t="shared" ca="1" si="100"/>
        <v>-0.16640010812876227</v>
      </c>
      <c r="AA420" s="60">
        <f t="shared" ca="1" si="101"/>
        <v>-5.8145348643119377E-2</v>
      </c>
      <c r="AB420" s="60">
        <f t="shared" ca="1" si="102"/>
        <v>-8.0565158498074774E-2</v>
      </c>
      <c r="AC420" s="60">
        <f t="shared" ca="1" si="103"/>
        <v>-9.7665307093183551E-2</v>
      </c>
      <c r="AD420" s="60">
        <f t="shared" ca="1" si="104"/>
        <v>6.2821087461452541E-2</v>
      </c>
      <c r="AE420" s="60">
        <f t="shared" ca="1" si="105"/>
        <v>-3.4298119935536886E-2</v>
      </c>
      <c r="AF420" s="60">
        <f t="shared" si="106"/>
        <v>-1.6743667610238377E-2</v>
      </c>
      <c r="AG420" s="61">
        <v>1.5700000000000002E-2</v>
      </c>
    </row>
    <row r="421" spans="1:33" ht="16" x14ac:dyDescent="0.2">
      <c r="A421" s="74">
        <v>43709</v>
      </c>
      <c r="B421" s="62">
        <f ca="1">INDEX(OFFSET('Raw data BH'!$G$4,0,(COLUMN('Data BH'!B$4)-COLUMN('Data BH'!$B$4))*7,500,1),MATCH($A421,OFFSET('Raw data BH'!$B$4,0,(COLUMN('Data BH'!B$4)-COLUMN('Data BH'!$B$4))*7,500,1),0))</f>
        <v>55.170628000000001</v>
      </c>
      <c r="C421" s="62">
        <f ca="1">INDEX(OFFSET('Raw data BH'!$G$4,0,(COLUMN('Data BH'!C$4)-COLUMN('Data BH'!$B$4))*7,500,1),MATCH($A421,OFFSET('Raw data BH'!$B$4,0,(COLUMN('Data BH'!C$4)-COLUMN('Data BH'!$B$4))*7,500,1),0))</f>
        <v>27.81307</v>
      </c>
      <c r="D421" s="62">
        <f ca="1">INDEX(OFFSET('Raw data BH'!$G$4,0,(COLUMN('Data BH'!D$4)-COLUMN('Data BH'!$B$4))*7,500,1),MATCH($A421,OFFSET('Raw data BH'!$B$4,0,(COLUMN('Data BH'!D$4)-COLUMN('Data BH'!$B$4))*7,500,1),0))</f>
        <v>114.713219</v>
      </c>
      <c r="E421" s="62">
        <f ca="1">INDEX(OFFSET('Raw data BH'!$G$4,0,(COLUMN('Data BH'!E$4)-COLUMN('Data BH'!$B$4))*7,500,1),MATCH($A421,OFFSET('Raw data BH'!$B$4,0,(COLUMN('Data BH'!E$4)-COLUMN('Data BH'!$B$4))*7,500,1),0))</f>
        <v>51.056286</v>
      </c>
      <c r="F421" s="62">
        <f ca="1">INDEX(OFFSET('Raw data BH'!$G$4,0,(COLUMN('Data BH'!F$4)-COLUMN('Data BH'!$B$4))*7,500,1),MATCH($A421,OFFSET('Raw data BH'!$B$4,0,(COLUMN('Data BH'!F$4)-COLUMN('Data BH'!$B$4))*7,500,1),0))</f>
        <v>25.667164</v>
      </c>
      <c r="G421" s="62">
        <f ca="1">INDEX(OFFSET('Raw data BH'!$G$4,0,(COLUMN('Data BH'!G$4)-COLUMN('Data BH'!$B$4))*7,500,1),MATCH($A421,OFFSET('Raw data BH'!$B$4,0,(COLUMN('Data BH'!G$4)-COLUMN('Data BH'!$B$4))*7,500,1),0))</f>
        <v>201.85526999999999</v>
      </c>
      <c r="H421" s="62">
        <f ca="1">INDEX(OFFSET('Raw data BH'!$G$4,0,(COLUMN('Data BH'!H$4)-COLUMN('Data BH'!$B$4))*7,500,1),MATCH($A421,OFFSET('Raw data BH'!$B$4,0,(COLUMN('Data BH'!H$4)-COLUMN('Data BH'!$B$4))*7,500,1),0))</f>
        <v>55.403655999999998</v>
      </c>
      <c r="I421" s="62">
        <f ca="1">INDEX(OFFSET('Raw data BH'!$G$4,0,(COLUMN('Data BH'!I$4)-COLUMN('Data BH'!$B$4))*7,500,1),MATCH($A421,OFFSET('Raw data BH'!$B$4,0,(COLUMN('Data BH'!I$4)-COLUMN('Data BH'!$B$4))*7,500,1),0))</f>
        <v>51.396408000000001</v>
      </c>
      <c r="J421" s="62">
        <f ca="1">INDEX(OFFSET('Raw data BH'!$G$4,0,(COLUMN('Data BH'!J$4)-COLUMN('Data BH'!$B$4))*7,500,1),MATCH($A421,OFFSET('Raw data BH'!$B$4,0,(COLUMN('Data BH'!J$4)-COLUMN('Data BH'!$B$4))*7,500,1),0))</f>
        <v>5.0155070000000004</v>
      </c>
      <c r="K421" s="62">
        <f ca="1">INDEX(OFFSET('Raw data BH'!$G$4,0,(COLUMN('Data BH'!K$4)-COLUMN('Data BH'!$B$4))*7,500,1),MATCH($A421,OFFSET('Raw data BH'!$B$4,0,(COLUMN('Data BH'!K$4)-COLUMN('Data BH'!$B$4))*7,500,1),0))</f>
        <v>57.07</v>
      </c>
      <c r="L421" s="62">
        <f ca="1">INDEX(OFFSET('Raw data BH'!$G$4,0,(COLUMN('Data BH'!L$4)-COLUMN('Data BH'!$B$4))*7,500,1),MATCH($A421,OFFSET('Raw data BH'!$B$4,0,(COLUMN('Data BH'!L$4)-COLUMN('Data BH'!$B$4))*7,500,1),0))</f>
        <v>36.271202000000002</v>
      </c>
      <c r="M421" s="62">
        <f ca="1">INDEX(OFFSET('Raw data BH'!$G$4,0,(COLUMN('Data BH'!M$4)-COLUMN('Data BH'!$B$4))*7,500,1),MATCH($A421,OFFSET('Raw data BH'!$B$4,0,(COLUMN('Data BH'!M$4)-COLUMN('Data BH'!$B$4))*7,500,1),0))</f>
        <v>42.869816</v>
      </c>
      <c r="N421" s="62">
        <f ca="1">INDEX(OFFSET('Raw data BH'!$G$4,0,(COLUMN('Data BH'!N$4)-COLUMN('Data BH'!$B$4))*7,500,1),MATCH($A421,OFFSET('Raw data BH'!$B$4,0,(COLUMN('Data BH'!N$4)-COLUMN('Data BH'!$B$4))*7,500,1),0))</f>
        <v>412.11999500000002</v>
      </c>
      <c r="O421" s="62">
        <f ca="1">INDEX(OFFSET('Raw data BH'!$G$4,0,(COLUMN('Data BH'!O$4)-COLUMN('Data BH'!$B$4))*7,500,1),MATCH($A421,OFFSET('Raw data BH'!$B$4,0,(COLUMN('Data BH'!O$4)-COLUMN('Data BH'!$B$4))*7,500,1),0))</f>
        <v>188.63000500000001</v>
      </c>
      <c r="P421" s="62">
        <v>286.69155899999998</v>
      </c>
      <c r="R421" s="60">
        <f t="shared" ca="1" si="92"/>
        <v>7.7038136281782688E-2</v>
      </c>
      <c r="S421" s="60">
        <f t="shared" ca="1" si="93"/>
        <v>6.0341648516213597E-2</v>
      </c>
      <c r="T421" s="60">
        <f t="shared" ca="1" si="94"/>
        <v>-1.7363212762588676E-2</v>
      </c>
      <c r="U421" s="60">
        <f t="shared" ca="1" si="95"/>
        <v>-1.0901219388304351E-2</v>
      </c>
      <c r="V421" s="60">
        <f t="shared" ca="1" si="96"/>
        <v>0.11193120947035107</v>
      </c>
      <c r="W421" s="60">
        <f t="shared" ca="1" si="97"/>
        <v>-4.7643363381048132E-2</v>
      </c>
      <c r="X421" s="60">
        <f t="shared" ca="1" si="98"/>
        <v>3.7826699023743027E-2</v>
      </c>
      <c r="Y421" s="60">
        <f t="shared" ca="1" si="99"/>
        <v>5.0294110055995711E-2</v>
      </c>
      <c r="Z421" s="60">
        <f t="shared" ca="1" si="100"/>
        <v>-3.6468340090180518E-2</v>
      </c>
      <c r="AA421" s="60">
        <f t="shared" ca="1" si="101"/>
        <v>1.2417970772005793E-2</v>
      </c>
      <c r="AB421" s="60">
        <f t="shared" ca="1" si="102"/>
        <v>1.0514969445959865E-2</v>
      </c>
      <c r="AC421" s="60">
        <f t="shared" ca="1" si="103"/>
        <v>7.489284749138192E-2</v>
      </c>
      <c r="AD421" s="60">
        <f t="shared" ca="1" si="104"/>
        <v>6.1769062347900583E-3</v>
      </c>
      <c r="AE421" s="60">
        <f t="shared" ca="1" si="105"/>
        <v>-7.4662744920399926E-2</v>
      </c>
      <c r="AF421" s="60">
        <f t="shared" si="106"/>
        <v>1.4771932283772493E-2</v>
      </c>
      <c r="AG421" s="61">
        <v>1.6500000000000001E-2</v>
      </c>
    </row>
    <row r="422" spans="1:33" ht="16" x14ac:dyDescent="0.2">
      <c r="A422" s="74">
        <v>43739</v>
      </c>
      <c r="B422" s="62">
        <f ca="1">INDEX(OFFSET('Raw data BH'!$G$4,0,(COLUMN('Data BH'!B$4)-COLUMN('Data BH'!$B$4))*7,500,1),MATCH($A422,OFFSET('Raw data BH'!$B$4,0,(COLUMN('Data BH'!B$4)-COLUMN('Data BH'!$B$4))*7,500,1),0))</f>
        <v>61.277161</v>
      </c>
      <c r="C422" s="62">
        <f ca="1">INDEX(OFFSET('Raw data BH'!$G$4,0,(COLUMN('Data BH'!C$4)-COLUMN('Data BH'!$B$4))*7,500,1),MATCH($A422,OFFSET('Raw data BH'!$B$4,0,(COLUMN('Data BH'!C$4)-COLUMN('Data BH'!$B$4))*7,500,1),0))</f>
        <v>30.011894000000002</v>
      </c>
      <c r="D422" s="62">
        <f ca="1">INDEX(OFFSET('Raw data BH'!$G$4,0,(COLUMN('Data BH'!D$4)-COLUMN('Data BH'!$B$4))*7,500,1),MATCH($A422,OFFSET('Raw data BH'!$B$4,0,(COLUMN('Data BH'!D$4)-COLUMN('Data BH'!$B$4))*7,500,1),0))</f>
        <v>113.743385</v>
      </c>
      <c r="E422" s="62">
        <f ca="1">INDEX(OFFSET('Raw data BH'!$G$4,0,(COLUMN('Data BH'!E$4)-COLUMN('Data BH'!$B$4))*7,500,1),MATCH($A422,OFFSET('Raw data BH'!$B$4,0,(COLUMN('Data BH'!E$4)-COLUMN('Data BH'!$B$4))*7,500,1),0))</f>
        <v>51.420127999999998</v>
      </c>
      <c r="F422" s="62">
        <f ca="1">INDEX(OFFSET('Raw data BH'!$G$4,0,(COLUMN('Data BH'!F$4)-COLUMN('Data BH'!$B$4))*7,500,1),MATCH($A422,OFFSET('Raw data BH'!$B$4,0,(COLUMN('Data BH'!F$4)-COLUMN('Data BH'!$B$4))*7,500,1),0))</f>
        <v>29.705366000000001</v>
      </c>
      <c r="G422" s="62">
        <f ca="1">INDEX(OFFSET('Raw data BH'!$G$4,0,(COLUMN('Data BH'!G$4)-COLUMN('Data BH'!$B$4))*7,500,1),MATCH($A422,OFFSET('Raw data BH'!$B$4,0,(COLUMN('Data BH'!G$4)-COLUMN('Data BH'!$B$4))*7,500,1),0))</f>
        <v>217.48495500000001</v>
      </c>
      <c r="H422" s="62">
        <f ca="1">INDEX(OFFSET('Raw data BH'!$G$4,0,(COLUMN('Data BH'!H$4)-COLUMN('Data BH'!$B$4))*7,500,1),MATCH($A422,OFFSET('Raw data BH'!$B$4,0,(COLUMN('Data BH'!H$4)-COLUMN('Data BH'!$B$4))*7,500,1),0))</f>
        <v>55.504626999999999</v>
      </c>
      <c r="I422" s="62">
        <f ca="1">INDEX(OFFSET('Raw data BH'!$G$4,0,(COLUMN('Data BH'!I$4)-COLUMN('Data BH'!$B$4))*7,500,1),MATCH($A422,OFFSET('Raw data BH'!$B$4,0,(COLUMN('Data BH'!I$4)-COLUMN('Data BH'!$B$4))*7,500,1),0))</f>
        <v>53.359993000000003</v>
      </c>
      <c r="J422" s="62">
        <f ca="1">INDEX(OFFSET('Raw data BH'!$G$4,0,(COLUMN('Data BH'!J$4)-COLUMN('Data BH'!$B$4))*7,500,1),MATCH($A422,OFFSET('Raw data BH'!$B$4,0,(COLUMN('Data BH'!J$4)-COLUMN('Data BH'!$B$4))*7,500,1),0))</f>
        <v>4.7157749999999998</v>
      </c>
      <c r="K422" s="62">
        <f ca="1">INDEX(OFFSET('Raw data BH'!$G$4,0,(COLUMN('Data BH'!K$4)-COLUMN('Data BH'!$B$4))*7,500,1),MATCH($A422,OFFSET('Raw data BH'!$B$4,0,(COLUMN('Data BH'!K$4)-COLUMN('Data BH'!$B$4))*7,500,1),0))</f>
        <v>58.599997999999999</v>
      </c>
      <c r="L422" s="62">
        <f ca="1">INDEX(OFFSET('Raw data BH'!$G$4,0,(COLUMN('Data BH'!L$4)-COLUMN('Data BH'!$B$4))*7,500,1),MATCH($A422,OFFSET('Raw data BH'!$B$4,0,(COLUMN('Data BH'!L$4)-COLUMN('Data BH'!$B$4))*7,500,1),0))</f>
        <v>36.322463999999997</v>
      </c>
      <c r="M422" s="62">
        <f ca="1">INDEX(OFFSET('Raw data BH'!$G$4,0,(COLUMN('Data BH'!M$4)-COLUMN('Data BH'!$B$4))*7,500,1),MATCH($A422,OFFSET('Raw data BH'!$B$4,0,(COLUMN('Data BH'!M$4)-COLUMN('Data BH'!$B$4))*7,500,1),0))</f>
        <v>44.330100999999999</v>
      </c>
      <c r="N422" s="62">
        <f ca="1">INDEX(OFFSET('Raw data BH'!$G$4,0,(COLUMN('Data BH'!N$4)-COLUMN('Data BH'!$B$4))*7,500,1),MATCH($A422,OFFSET('Raw data BH'!$B$4,0,(COLUMN('Data BH'!N$4)-COLUMN('Data BH'!$B$4))*7,500,1),0))</f>
        <v>467.85998499999999</v>
      </c>
      <c r="O422" s="62">
        <f ca="1">INDEX(OFFSET('Raw data BH'!$G$4,0,(COLUMN('Data BH'!O$4)-COLUMN('Data BH'!$B$4))*7,500,1),MATCH($A422,OFFSET('Raw data BH'!$B$4,0,(COLUMN('Data BH'!O$4)-COLUMN('Data BH'!$B$4))*7,500,1),0))</f>
        <v>190.020004</v>
      </c>
      <c r="P422" s="62">
        <v>294.38198899999998</v>
      </c>
      <c r="R422" s="60">
        <f t="shared" ca="1" si="92"/>
        <v>0.11068449320533391</v>
      </c>
      <c r="S422" s="60">
        <f t="shared" ca="1" si="93"/>
        <v>7.9057220220565494E-2</v>
      </c>
      <c r="T422" s="60">
        <f t="shared" ca="1" si="94"/>
        <v>-8.4544223277353003E-3</v>
      </c>
      <c r="U422" s="60">
        <f t="shared" ca="1" si="95"/>
        <v>7.1262919515924228E-3</v>
      </c>
      <c r="V422" s="60">
        <f t="shared" ca="1" si="96"/>
        <v>0.15732949694013731</v>
      </c>
      <c r="W422" s="60">
        <f t="shared" ca="1" si="97"/>
        <v>7.7430155774481424E-2</v>
      </c>
      <c r="X422" s="60">
        <f t="shared" ca="1" si="98"/>
        <v>1.8224609581720674E-3</v>
      </c>
      <c r="Y422" s="60">
        <f t="shared" ca="1" si="99"/>
        <v>3.8204712671749297E-2</v>
      </c>
      <c r="Z422" s="60">
        <f t="shared" ca="1" si="100"/>
        <v>-5.9761057057641565E-2</v>
      </c>
      <c r="AA422" s="60">
        <f t="shared" ca="1" si="101"/>
        <v>2.6809146661993966E-2</v>
      </c>
      <c r="AB422" s="60">
        <f t="shared" ca="1" si="102"/>
        <v>1.4132975245759738E-3</v>
      </c>
      <c r="AC422" s="60">
        <f t="shared" ca="1" si="103"/>
        <v>3.40632439383457E-2</v>
      </c>
      <c r="AD422" s="60">
        <f t="shared" ca="1" si="104"/>
        <v>0.13525184576399885</v>
      </c>
      <c r="AE422" s="60">
        <f t="shared" ca="1" si="105"/>
        <v>7.3689177922673377E-3</v>
      </c>
      <c r="AF422" s="60">
        <f t="shared" si="106"/>
        <v>2.6824752102310834E-2</v>
      </c>
      <c r="AG422" s="61">
        <v>1.55E-2</v>
      </c>
    </row>
    <row r="423" spans="1:33" ht="16" x14ac:dyDescent="0.2">
      <c r="A423" s="74">
        <v>43770</v>
      </c>
      <c r="B423" s="62">
        <f ca="1">INDEX(OFFSET('Raw data BH'!$G$4,0,(COLUMN('Data BH'!B$4)-COLUMN('Data BH'!$B$4))*7,500,1),MATCH($A423,OFFSET('Raw data BH'!$B$4,0,(COLUMN('Data BH'!B$4)-COLUMN('Data BH'!$B$4))*7,500,1),0))</f>
        <v>65.831795</v>
      </c>
      <c r="C423" s="62">
        <f ca="1">INDEX(OFFSET('Raw data BH'!$G$4,0,(COLUMN('Data BH'!C$4)-COLUMN('Data BH'!$B$4))*7,500,1),MATCH($A423,OFFSET('Raw data BH'!$B$4,0,(COLUMN('Data BH'!C$4)-COLUMN('Data BH'!$B$4))*7,500,1),0))</f>
        <v>31.979410000000001</v>
      </c>
      <c r="D423" s="62">
        <f ca="1">INDEX(OFFSET('Raw data BH'!$G$4,0,(COLUMN('Data BH'!D$4)-COLUMN('Data BH'!$B$4))*7,500,1),MATCH($A423,OFFSET('Raw data BH'!$B$4,0,(COLUMN('Data BH'!D$4)-COLUMN('Data BH'!$B$4))*7,500,1),0))</f>
        <v>116.943298</v>
      </c>
      <c r="E423" s="62">
        <f ca="1">INDEX(OFFSET('Raw data BH'!$G$4,0,(COLUMN('Data BH'!E$4)-COLUMN('Data BH'!$B$4))*7,500,1),MATCH($A423,OFFSET('Raw data BH'!$B$4,0,(COLUMN('Data BH'!E$4)-COLUMN('Data BH'!$B$4))*7,500,1),0))</f>
        <v>50.447082999999999</v>
      </c>
      <c r="F423" s="62">
        <f ca="1">INDEX(OFFSET('Raw data BH'!$G$4,0,(COLUMN('Data BH'!F$4)-COLUMN('Data BH'!$B$4))*7,500,1),MATCH($A423,OFFSET('Raw data BH'!$B$4,0,(COLUMN('Data BH'!F$4)-COLUMN('Data BH'!$B$4))*7,500,1),0))</f>
        <v>28.02393</v>
      </c>
      <c r="G423" s="62">
        <f ca="1">INDEX(OFFSET('Raw data BH'!$G$4,0,(COLUMN('Data BH'!G$4)-COLUMN('Data BH'!$B$4))*7,500,1),MATCH($A423,OFFSET('Raw data BH'!$B$4,0,(COLUMN('Data BH'!G$4)-COLUMN('Data BH'!$B$4))*7,500,1),0))</f>
        <v>223.37806699999999</v>
      </c>
      <c r="H423" s="62">
        <f ca="1">INDEX(OFFSET('Raw data BH'!$G$4,0,(COLUMN('Data BH'!H$4)-COLUMN('Data BH'!$B$4))*7,500,1),MATCH($A423,OFFSET('Raw data BH'!$B$4,0,(COLUMN('Data BH'!H$4)-COLUMN('Data BH'!$B$4))*7,500,1),0))</f>
        <v>55.868850999999999</v>
      </c>
      <c r="I423" s="62">
        <f ca="1">INDEX(OFFSET('Raw data BH'!$G$4,0,(COLUMN('Data BH'!I$4)-COLUMN('Data BH'!$B$4))*7,500,1),MATCH($A423,OFFSET('Raw data BH'!$B$4,0,(COLUMN('Data BH'!I$4)-COLUMN('Data BH'!$B$4))*7,500,1),0))</f>
        <v>56.176780999999998</v>
      </c>
      <c r="J423" s="62">
        <f ca="1">INDEX(OFFSET('Raw data BH'!$G$4,0,(COLUMN('Data BH'!J$4)-COLUMN('Data BH'!$B$4))*7,500,1),MATCH($A423,OFFSET('Raw data BH'!$B$4,0,(COLUMN('Data BH'!J$4)-COLUMN('Data BH'!$B$4))*7,500,1),0))</f>
        <v>4.7657309999999997</v>
      </c>
      <c r="K423" s="62">
        <f ca="1">INDEX(OFFSET('Raw data BH'!$G$4,0,(COLUMN('Data BH'!K$4)-COLUMN('Data BH'!$B$4))*7,500,1),MATCH($A423,OFFSET('Raw data BH'!$B$4,0,(COLUMN('Data BH'!K$4)-COLUMN('Data BH'!$B$4))*7,500,1),0))</f>
        <v>71.769997000000004</v>
      </c>
      <c r="L423" s="62">
        <f ca="1">INDEX(OFFSET('Raw data BH'!$G$4,0,(COLUMN('Data BH'!L$4)-COLUMN('Data BH'!$B$4))*7,500,1),MATCH($A423,OFFSET('Raw data BH'!$B$4,0,(COLUMN('Data BH'!L$4)-COLUMN('Data BH'!$B$4))*7,500,1),0))</f>
        <v>35.188609999999997</v>
      </c>
      <c r="M423" s="62">
        <f ca="1">INDEX(OFFSET('Raw data BH'!$G$4,0,(COLUMN('Data BH'!M$4)-COLUMN('Data BH'!$B$4))*7,500,1),MATCH($A423,OFFSET('Raw data BH'!$B$4,0,(COLUMN('Data BH'!M$4)-COLUMN('Data BH'!$B$4))*7,500,1),0))</f>
        <v>46.748328999999998</v>
      </c>
      <c r="N423" s="62">
        <f ca="1">INDEX(OFFSET('Raw data BH'!$G$4,0,(COLUMN('Data BH'!N$4)-COLUMN('Data BH'!$B$4))*7,500,1),MATCH($A423,OFFSET('Raw data BH'!$B$4,0,(COLUMN('Data BH'!N$4)-COLUMN('Data BH'!$B$4))*7,500,1),0))</f>
        <v>470.01001000000002</v>
      </c>
      <c r="O423" s="62">
        <f ca="1">INDEX(OFFSET('Raw data BH'!$G$4,0,(COLUMN('Data BH'!O$4)-COLUMN('Data BH'!$B$4))*7,500,1),MATCH($A423,OFFSET('Raw data BH'!$B$4,0,(COLUMN('Data BH'!O$4)-COLUMN('Data BH'!$B$4))*7,500,1),0))</f>
        <v>190.740005</v>
      </c>
      <c r="P423" s="62">
        <v>305.03805499999999</v>
      </c>
      <c r="R423" s="60">
        <f t="shared" ca="1" si="92"/>
        <v>7.4328410873995887E-2</v>
      </c>
      <c r="S423" s="60">
        <f t="shared" ca="1" si="93"/>
        <v>6.5557875154430345E-2</v>
      </c>
      <c r="T423" s="60">
        <f t="shared" ca="1" si="94"/>
        <v>2.8132739323697864E-2</v>
      </c>
      <c r="U423" s="60">
        <f t="shared" ca="1" si="95"/>
        <v>-1.892342625051413E-2</v>
      </c>
      <c r="V423" s="60">
        <f t="shared" ca="1" si="96"/>
        <v>-5.6603779936594711E-2</v>
      </c>
      <c r="W423" s="60">
        <f t="shared" ca="1" si="97"/>
        <v>2.7096642156235529E-2</v>
      </c>
      <c r="X423" s="60">
        <f t="shared" ca="1" si="98"/>
        <v>6.5620475208310047E-3</v>
      </c>
      <c r="Y423" s="60">
        <f t="shared" ca="1" si="99"/>
        <v>5.2788387734608477E-2</v>
      </c>
      <c r="Z423" s="60">
        <f t="shared" ca="1" si="100"/>
        <v>1.0593380727452084E-2</v>
      </c>
      <c r="AA423" s="60">
        <f t="shared" ca="1" si="101"/>
        <v>0.22474401790935228</v>
      </c>
      <c r="AB423" s="60">
        <f t="shared" ca="1" si="102"/>
        <v>-3.1216329376773544E-2</v>
      </c>
      <c r="AC423" s="60">
        <f t="shared" ca="1" si="103"/>
        <v>5.4550473503319985E-2</v>
      </c>
      <c r="AD423" s="60">
        <f t="shared" ca="1" si="104"/>
        <v>4.5954453659891037E-3</v>
      </c>
      <c r="AE423" s="60">
        <f t="shared" ca="1" si="105"/>
        <v>3.7890800170701233E-3</v>
      </c>
      <c r="AF423" s="60">
        <f t="shared" si="106"/>
        <v>3.6198090909699054E-2</v>
      </c>
      <c r="AG423" s="61">
        <v>1.61E-2</v>
      </c>
    </row>
    <row r="424" spans="1:33" ht="16" x14ac:dyDescent="0.2">
      <c r="A424" s="74">
        <v>43800</v>
      </c>
      <c r="B424" s="62">
        <f ca="1">INDEX(OFFSET('Raw data BH'!$G$4,0,(COLUMN('Data BH'!B$4)-COLUMN('Data BH'!$B$4))*7,500,1),MATCH($A424,OFFSET('Raw data BH'!$B$4,0,(COLUMN('Data BH'!B$4)-COLUMN('Data BH'!$B$4))*7,500,1),0))</f>
        <v>72.552093999999997</v>
      </c>
      <c r="C424" s="62">
        <f ca="1">INDEX(OFFSET('Raw data BH'!$G$4,0,(COLUMN('Data BH'!C$4)-COLUMN('Data BH'!$B$4))*7,500,1),MATCH($A424,OFFSET('Raw data BH'!$B$4,0,(COLUMN('Data BH'!C$4)-COLUMN('Data BH'!$B$4))*7,500,1),0))</f>
        <v>33.802975000000004</v>
      </c>
      <c r="D424" s="62">
        <f ca="1">INDEX(OFFSET('Raw data BH'!$G$4,0,(COLUMN('Data BH'!D$4)-COLUMN('Data BH'!$B$4))*7,500,1),MATCH($A424,OFFSET('Raw data BH'!$B$4,0,(COLUMN('Data BH'!D$4)-COLUMN('Data BH'!$B$4))*7,500,1),0))</f>
        <v>121.197723</v>
      </c>
      <c r="E424" s="62">
        <f ca="1">INDEX(OFFSET('Raw data BH'!$G$4,0,(COLUMN('Data BH'!E$4)-COLUMN('Data BH'!$B$4))*7,500,1),MATCH($A424,OFFSET('Raw data BH'!$B$4,0,(COLUMN('Data BH'!E$4)-COLUMN('Data BH'!$B$4))*7,500,1),0))</f>
        <v>52.679831999999998</v>
      </c>
      <c r="F424" s="62">
        <f ca="1">INDEX(OFFSET('Raw data BH'!$G$4,0,(COLUMN('Data BH'!F$4)-COLUMN('Data BH'!$B$4))*7,500,1),MATCH($A424,OFFSET('Raw data BH'!$B$4,0,(COLUMN('Data BH'!F$4)-COLUMN('Data BH'!$B$4))*7,500,1),0))</f>
        <v>29.880528999999999</v>
      </c>
      <c r="G424" s="62">
        <f ca="1">INDEX(OFFSET('Raw data BH'!$G$4,0,(COLUMN('Data BH'!G$4)-COLUMN('Data BH'!$B$4))*7,500,1),MATCH($A424,OFFSET('Raw data BH'!$B$4,0,(COLUMN('Data BH'!G$4)-COLUMN('Data BH'!$B$4))*7,500,1),0))</f>
        <v>234.48582500000001</v>
      </c>
      <c r="H424" s="62">
        <f ca="1">INDEX(OFFSET('Raw data BH'!$G$4,0,(COLUMN('Data BH'!H$4)-COLUMN('Data BH'!$B$4))*7,500,1),MATCH($A424,OFFSET('Raw data BH'!$B$4,0,(COLUMN('Data BH'!H$4)-COLUMN('Data BH'!$B$4))*7,500,1),0))</f>
        <v>56.944679000000001</v>
      </c>
      <c r="I424" s="62">
        <f ca="1">INDEX(OFFSET('Raw data BH'!$G$4,0,(COLUMN('Data BH'!I$4)-COLUMN('Data BH'!$B$4))*7,500,1),MATCH($A424,OFFSET('Raw data BH'!$B$4,0,(COLUMN('Data BH'!I$4)-COLUMN('Data BH'!$B$4))*7,500,1),0))</f>
        <v>55.484282999999998</v>
      </c>
      <c r="J424" s="62">
        <f ca="1">INDEX(OFFSET('Raw data BH'!$G$4,0,(COLUMN('Data BH'!J$4)-COLUMN('Data BH'!$B$4))*7,500,1),MATCH($A424,OFFSET('Raw data BH'!$B$4,0,(COLUMN('Data BH'!J$4)-COLUMN('Data BH'!$B$4))*7,500,1),0))</f>
        <v>4.9655519999999997</v>
      </c>
      <c r="K424" s="62">
        <f ca="1">INDEX(OFFSET('Raw data BH'!$G$4,0,(COLUMN('Data BH'!K$4)-COLUMN('Data BH'!$B$4))*7,500,1),MATCH($A424,OFFSET('Raw data BH'!$B$4,0,(COLUMN('Data BH'!K$4)-COLUMN('Data BH'!$B$4))*7,500,1),0))</f>
        <v>75.029999000000004</v>
      </c>
      <c r="L424" s="62">
        <f ca="1">INDEX(OFFSET('Raw data BH'!$G$4,0,(COLUMN('Data BH'!L$4)-COLUMN('Data BH'!$B$4))*7,500,1),MATCH($A424,OFFSET('Raw data BH'!$B$4,0,(COLUMN('Data BH'!L$4)-COLUMN('Data BH'!$B$4))*7,500,1),0))</f>
        <v>35.775084999999997</v>
      </c>
      <c r="M424" s="62">
        <f ca="1">INDEX(OFFSET('Raw data BH'!$G$4,0,(COLUMN('Data BH'!M$4)-COLUMN('Data BH'!$B$4))*7,500,1),MATCH($A424,OFFSET('Raw data BH'!$B$4,0,(COLUMN('Data BH'!M$4)-COLUMN('Data BH'!$B$4))*7,500,1),0))</f>
        <v>48.046630999999998</v>
      </c>
      <c r="N424" s="62">
        <f ca="1">INDEX(OFFSET('Raw data BH'!$G$4,0,(COLUMN('Data BH'!N$4)-COLUMN('Data BH'!$B$4))*7,500,1),MATCH($A424,OFFSET('Raw data BH'!$B$4,0,(COLUMN('Data BH'!N$4)-COLUMN('Data BH'!$B$4))*7,500,1),0))</f>
        <v>485.07998700000002</v>
      </c>
      <c r="O424" s="62">
        <f ca="1">INDEX(OFFSET('Raw data BH'!$G$4,0,(COLUMN('Data BH'!O$4)-COLUMN('Data BH'!$B$4))*7,500,1),MATCH($A424,OFFSET('Raw data BH'!$B$4,0,(COLUMN('Data BH'!O$4)-COLUMN('Data BH'!$B$4))*7,500,1),0))</f>
        <v>192.679993</v>
      </c>
      <c r="P424" s="62">
        <v>312.36532599999998</v>
      </c>
      <c r="R424" s="60">
        <f t="shared" ca="1" si="92"/>
        <v>0.1020828765188615</v>
      </c>
      <c r="S424" s="60">
        <f t="shared" ca="1" si="93"/>
        <v>5.7023097049007543E-2</v>
      </c>
      <c r="T424" s="60">
        <f t="shared" ca="1" si="94"/>
        <v>3.6380237882465138E-2</v>
      </c>
      <c r="U424" s="60">
        <f t="shared" ca="1" si="95"/>
        <v>4.4259229022221236E-2</v>
      </c>
      <c r="V424" s="60">
        <f t="shared" ca="1" si="96"/>
        <v>6.6250486637670081E-2</v>
      </c>
      <c r="W424" s="60">
        <f t="shared" ca="1" si="97"/>
        <v>4.9726269678929569E-2</v>
      </c>
      <c r="X424" s="60">
        <f t="shared" ca="1" si="98"/>
        <v>1.925631153574292E-2</v>
      </c>
      <c r="Y424" s="60">
        <f t="shared" ca="1" si="99"/>
        <v>-1.2327121413382547E-2</v>
      </c>
      <c r="Z424" s="60">
        <f t="shared" ca="1" si="100"/>
        <v>4.1928719854309904E-2</v>
      </c>
      <c r="AA424" s="60">
        <f t="shared" ca="1" si="101"/>
        <v>4.5422908405583495E-2</v>
      </c>
      <c r="AB424" s="60">
        <f t="shared" ca="1" si="102"/>
        <v>1.6666614566474891E-2</v>
      </c>
      <c r="AC424" s="60">
        <f t="shared" ca="1" si="103"/>
        <v>2.7772158444422601E-2</v>
      </c>
      <c r="AD424" s="60">
        <f t="shared" ca="1" si="104"/>
        <v>3.2063097975296273E-2</v>
      </c>
      <c r="AE424" s="60">
        <f t="shared" ca="1" si="105"/>
        <v>1.0170850105618801E-2</v>
      </c>
      <c r="AF424" s="60">
        <f t="shared" si="106"/>
        <v>2.4020842251960994E-2</v>
      </c>
      <c r="AG424" s="61">
        <v>1.61E-2</v>
      </c>
    </row>
    <row r="425" spans="1:33" ht="16" x14ac:dyDescent="0.2">
      <c r="A425" s="74">
        <v>43831</v>
      </c>
      <c r="B425" s="62">
        <f ca="1">INDEX(OFFSET('Raw data BH'!$G$4,0,(COLUMN('Data BH'!B$4)-COLUMN('Data BH'!$B$4))*7,500,1),MATCH($A425,OFFSET('Raw data BH'!$B$4,0,(COLUMN('Data BH'!B$4)-COLUMN('Data BH'!$B$4))*7,500,1),0))</f>
        <v>76.470634000000004</v>
      </c>
      <c r="C425" s="62">
        <f ca="1">INDEX(OFFSET('Raw data BH'!$G$4,0,(COLUMN('Data BH'!C$4)-COLUMN('Data BH'!$B$4))*7,500,1),MATCH($A425,OFFSET('Raw data BH'!$B$4,0,(COLUMN('Data BH'!C$4)-COLUMN('Data BH'!$B$4))*7,500,1),0))</f>
        <v>31.681156000000001</v>
      </c>
      <c r="D425" s="62">
        <f ca="1">INDEX(OFFSET('Raw data BH'!$G$4,0,(COLUMN('Data BH'!D$4)-COLUMN('Data BH'!$B$4))*7,500,1),MATCH($A425,OFFSET('Raw data BH'!$B$4,0,(COLUMN('Data BH'!D$4)-COLUMN('Data BH'!$B$4))*7,500,1),0))</f>
        <v>126.435455</v>
      </c>
      <c r="E425" s="62">
        <f ca="1">INDEX(OFFSET('Raw data BH'!$G$4,0,(COLUMN('Data BH'!E$4)-COLUMN('Data BH'!$B$4))*7,500,1),MATCH($A425,OFFSET('Raw data BH'!$B$4,0,(COLUMN('Data BH'!E$4)-COLUMN('Data BH'!$B$4))*7,500,1),0))</f>
        <v>55.582698999999998</v>
      </c>
      <c r="F425" s="62">
        <f ca="1">INDEX(OFFSET('Raw data BH'!$G$4,0,(COLUMN('Data BH'!F$4)-COLUMN('Data BH'!$B$4))*7,500,1),MATCH($A425,OFFSET('Raw data BH'!$B$4,0,(COLUMN('Data BH'!F$4)-COLUMN('Data BH'!$B$4))*7,500,1),0))</f>
        <v>27.155663000000001</v>
      </c>
      <c r="G425" s="62">
        <f ca="1">INDEX(OFFSET('Raw data BH'!$G$4,0,(COLUMN('Data BH'!G$4)-COLUMN('Data BH'!$B$4))*7,500,1),MATCH($A425,OFFSET('Raw data BH'!$B$4,0,(COLUMN('Data BH'!G$4)-COLUMN('Data BH'!$B$4))*7,500,1),0))</f>
        <v>253.62713600000001</v>
      </c>
      <c r="H425" s="62">
        <f ca="1">INDEX(OFFSET('Raw data BH'!$G$4,0,(COLUMN('Data BH'!H$4)-COLUMN('Data BH'!$B$4))*7,500,1),MATCH($A425,OFFSET('Raw data BH'!$B$4,0,(COLUMN('Data BH'!H$4)-COLUMN('Data BH'!$B$4))*7,500,1),0))</f>
        <v>55.126904000000003</v>
      </c>
      <c r="I425" s="62">
        <f ca="1">INDEX(OFFSET('Raw data BH'!$G$4,0,(COLUMN('Data BH'!I$4)-COLUMN('Data BH'!$B$4))*7,500,1),MATCH($A425,OFFSET('Raw data BH'!$B$4,0,(COLUMN('Data BH'!I$4)-COLUMN('Data BH'!$B$4))*7,500,1),0))</f>
        <v>50.156593000000001</v>
      </c>
      <c r="J425" s="62">
        <f ca="1">INDEX(OFFSET('Raw data BH'!$G$4,0,(COLUMN('Data BH'!J$4)-COLUMN('Data BH'!$B$4))*7,500,1),MATCH($A425,OFFSET('Raw data BH'!$B$4,0,(COLUMN('Data BH'!J$4)-COLUMN('Data BH'!$B$4))*7,500,1),0))</f>
        <v>5.2053370000000001</v>
      </c>
      <c r="K425" s="62">
        <f ca="1">INDEX(OFFSET('Raw data BH'!$G$4,0,(COLUMN('Data BH'!K$4)-COLUMN('Data BH'!$B$4))*7,500,1),MATCH($A425,OFFSET('Raw data BH'!$B$4,0,(COLUMN('Data BH'!K$4)-COLUMN('Data BH'!$B$4))*7,500,1),0))</f>
        <v>79.870002999999997</v>
      </c>
      <c r="L425" s="62">
        <f ca="1">INDEX(OFFSET('Raw data BH'!$G$4,0,(COLUMN('Data BH'!L$4)-COLUMN('Data BH'!$B$4))*7,500,1),MATCH($A425,OFFSET('Raw data BH'!$B$4,0,(COLUMN('Data BH'!L$4)-COLUMN('Data BH'!$B$4))*7,500,1),0))</f>
        <v>32.987583000000001</v>
      </c>
      <c r="M425" s="62">
        <f ca="1">INDEX(OFFSET('Raw data BH'!$G$4,0,(COLUMN('Data BH'!M$4)-COLUMN('Data BH'!$B$4))*7,500,1),MATCH($A425,OFFSET('Raw data BH'!$B$4,0,(COLUMN('Data BH'!M$4)-COLUMN('Data BH'!$B$4))*7,500,1),0))</f>
        <v>42.748412999999999</v>
      </c>
      <c r="N425" s="62">
        <f ca="1">INDEX(OFFSET('Raw data BH'!$G$4,0,(COLUMN('Data BH'!N$4)-COLUMN('Data BH'!$B$4))*7,500,1),MATCH($A425,OFFSET('Raw data BH'!$B$4,0,(COLUMN('Data BH'!N$4)-COLUMN('Data BH'!$B$4))*7,500,1),0))</f>
        <v>517.46002199999998</v>
      </c>
      <c r="O425" s="62">
        <f ca="1">INDEX(OFFSET('Raw data BH'!$G$4,0,(COLUMN('Data BH'!O$4)-COLUMN('Data BH'!$B$4))*7,500,1),MATCH($A425,OFFSET('Raw data BH'!$B$4,0,(COLUMN('Data BH'!O$4)-COLUMN('Data BH'!$B$4))*7,500,1),0))</f>
        <v>208.13999899999999</v>
      </c>
      <c r="P425" s="62">
        <v>313.77435300000002</v>
      </c>
      <c r="R425" s="60">
        <f t="shared" ca="1" si="92"/>
        <v>5.4010019338656345E-2</v>
      </c>
      <c r="S425" s="60">
        <f t="shared" ca="1" si="93"/>
        <v>-6.2770185168613213E-2</v>
      </c>
      <c r="T425" s="60">
        <f t="shared" ca="1" si="94"/>
        <v>4.3216422473547622E-2</v>
      </c>
      <c r="U425" s="60">
        <f t="shared" ca="1" si="95"/>
        <v>5.5103953254824312E-2</v>
      </c>
      <c r="V425" s="60">
        <f t="shared" ca="1" si="96"/>
        <v>-9.1192026754278621E-2</v>
      </c>
      <c r="W425" s="60">
        <f t="shared" ca="1" si="97"/>
        <v>8.1630994112330768E-2</v>
      </c>
      <c r="X425" s="60">
        <f t="shared" ca="1" si="98"/>
        <v>-3.1921770952471173E-2</v>
      </c>
      <c r="Y425" s="60">
        <f t="shared" ca="1" si="99"/>
        <v>-9.6021606695359085E-2</v>
      </c>
      <c r="Z425" s="60">
        <f t="shared" ca="1" si="100"/>
        <v>4.8289696694345352E-2</v>
      </c>
      <c r="AA425" s="60">
        <f t="shared" ca="1" si="101"/>
        <v>6.450758449297056E-2</v>
      </c>
      <c r="AB425" s="60">
        <f t="shared" ca="1" si="102"/>
        <v>-7.7917410957933364E-2</v>
      </c>
      <c r="AC425" s="60">
        <f t="shared" ca="1" si="103"/>
        <v>-0.11027241431350299</v>
      </c>
      <c r="AD425" s="60">
        <f t="shared" ca="1" si="104"/>
        <v>6.6751949921199261E-2</v>
      </c>
      <c r="AE425" s="60">
        <f t="shared" ca="1" si="105"/>
        <v>8.0236695877397013E-2</v>
      </c>
      <c r="AF425" s="60">
        <f t="shared" si="106"/>
        <v>4.5108303730230226E-3</v>
      </c>
      <c r="AG425" s="61">
        <v>1.52E-2</v>
      </c>
    </row>
    <row r="426" spans="1:33" ht="16" x14ac:dyDescent="0.2">
      <c r="A426" s="74">
        <v>43862</v>
      </c>
      <c r="B426" s="62">
        <f ca="1">INDEX(OFFSET('Raw data BH'!$G$4,0,(COLUMN('Data BH'!B$4)-COLUMN('Data BH'!$B$4))*7,500,1),MATCH($A426,OFFSET('Raw data BH'!$B$4,0,(COLUMN('Data BH'!B$4)-COLUMN('Data BH'!$B$4))*7,500,1),0))</f>
        <v>67.539055000000005</v>
      </c>
      <c r="C426" s="62">
        <f ca="1">INDEX(OFFSET('Raw data BH'!$G$4,0,(COLUMN('Data BH'!C$4)-COLUMN('Data BH'!$B$4))*7,500,1),MATCH($A426,OFFSET('Raw data BH'!$B$4,0,(COLUMN('Data BH'!C$4)-COLUMN('Data BH'!$B$4))*7,500,1),0))</f>
        <v>27.502680000000002</v>
      </c>
      <c r="D426" s="62">
        <f ca="1">INDEX(OFFSET('Raw data BH'!$G$4,0,(COLUMN('Data BH'!D$4)-COLUMN('Data BH'!$B$4))*7,500,1),MATCH($A426,OFFSET('Raw data BH'!$B$4,0,(COLUMN('Data BH'!D$4)-COLUMN('Data BH'!$B$4))*7,500,1),0))</f>
        <v>107.39373000000001</v>
      </c>
      <c r="E426" s="62">
        <f ca="1">INDEX(OFFSET('Raw data BH'!$G$4,0,(COLUMN('Data BH'!E$4)-COLUMN('Data BH'!$B$4))*7,500,1),MATCH($A426,OFFSET('Raw data BH'!$B$4,0,(COLUMN('Data BH'!E$4)-COLUMN('Data BH'!$B$4))*7,500,1),0))</f>
        <v>50.909568999999998</v>
      </c>
      <c r="F426" s="62">
        <f ca="1">INDEX(OFFSET('Raw data BH'!$G$4,0,(COLUMN('Data BH'!F$4)-COLUMN('Data BH'!$B$4))*7,500,1),MATCH($A426,OFFSET('Raw data BH'!$B$4,0,(COLUMN('Data BH'!F$4)-COLUMN('Data BH'!$B$4))*7,500,1),0))</f>
        <v>23.035813999999998</v>
      </c>
      <c r="G426" s="62">
        <f ca="1">INDEX(OFFSET('Raw data BH'!$G$4,0,(COLUMN('Data BH'!G$4)-COLUMN('Data BH'!$B$4))*7,500,1),MATCH($A426,OFFSET('Raw data BH'!$B$4,0,(COLUMN('Data BH'!G$4)-COLUMN('Data BH'!$B$4))*7,500,1),0))</f>
        <v>237.07354699999999</v>
      </c>
      <c r="H426" s="62">
        <f ca="1">INDEX(OFFSET('Raw data BH'!$G$4,0,(COLUMN('Data BH'!H$4)-COLUMN('Data BH'!$B$4))*7,500,1),MATCH($A426,OFFSET('Raw data BH'!$B$4,0,(COLUMN('Data BH'!H$4)-COLUMN('Data BH'!$B$4))*7,500,1),0))</f>
        <v>50.752772999999998</v>
      </c>
      <c r="I426" s="62">
        <f ca="1">INDEX(OFFSET('Raw data BH'!$G$4,0,(COLUMN('Data BH'!I$4)-COLUMN('Data BH'!$B$4))*7,500,1),MATCH($A426,OFFSET('Raw data BH'!$B$4,0,(COLUMN('Data BH'!I$4)-COLUMN('Data BH'!$B$4))*7,500,1),0))</f>
        <v>43.766852999999998</v>
      </c>
      <c r="J426" s="62">
        <f ca="1">INDEX(OFFSET('Raw data BH'!$G$4,0,(COLUMN('Data BH'!J$4)-COLUMN('Data BH'!$B$4))*7,500,1),MATCH($A426,OFFSET('Raw data BH'!$B$4,0,(COLUMN('Data BH'!J$4)-COLUMN('Data BH'!$B$4))*7,500,1),0))</f>
        <v>6.1045319999999998</v>
      </c>
      <c r="K426" s="62">
        <f ca="1">INDEX(OFFSET('Raw data BH'!$G$4,0,(COLUMN('Data BH'!K$4)-COLUMN('Data BH'!$B$4))*7,500,1),MATCH($A426,OFFSET('Raw data BH'!$B$4,0,(COLUMN('Data BH'!K$4)-COLUMN('Data BH'!$B$4))*7,500,1),0))</f>
        <v>77.620002999999997</v>
      </c>
      <c r="L426" s="62">
        <f ca="1">INDEX(OFFSET('Raw data BH'!$G$4,0,(COLUMN('Data BH'!L$4)-COLUMN('Data BH'!$B$4))*7,500,1),MATCH($A426,OFFSET('Raw data BH'!$B$4,0,(COLUMN('Data BH'!L$4)-COLUMN('Data BH'!$B$4))*7,500,1),0))</f>
        <v>30.132414000000001</v>
      </c>
      <c r="M426" s="62">
        <f ca="1">INDEX(OFFSET('Raw data BH'!$G$4,0,(COLUMN('Data BH'!M$4)-COLUMN('Data BH'!$B$4))*7,500,1),MATCH($A426,OFFSET('Raw data BH'!$B$4,0,(COLUMN('Data BH'!M$4)-COLUMN('Data BH'!$B$4))*7,500,1),0))</f>
        <v>38.342606000000004</v>
      </c>
      <c r="N426" s="62">
        <f ca="1">INDEX(OFFSET('Raw data BH'!$G$4,0,(COLUMN('Data BH'!N$4)-COLUMN('Data BH'!$B$4))*7,500,1),MATCH($A426,OFFSET('Raw data BH'!$B$4,0,(COLUMN('Data BH'!N$4)-COLUMN('Data BH'!$B$4))*7,500,1),0))</f>
        <v>493.17001299999998</v>
      </c>
      <c r="O426" s="62">
        <f ca="1">INDEX(OFFSET('Raw data BH'!$G$4,0,(COLUMN('Data BH'!O$4)-COLUMN('Data BH'!$B$4))*7,500,1),MATCH($A426,OFFSET('Raw data BH'!$B$4,0,(COLUMN('Data BH'!O$4)-COLUMN('Data BH'!$B$4))*7,500,1),0))</f>
        <v>189.75</v>
      </c>
      <c r="P426" s="62">
        <v>288.93417399999998</v>
      </c>
      <c r="R426" s="60">
        <f t="shared" ca="1" si="92"/>
        <v>-0.11679750163964897</v>
      </c>
      <c r="S426" s="60">
        <f t="shared" ca="1" si="93"/>
        <v>-0.13189152567538887</v>
      </c>
      <c r="T426" s="60">
        <f t="shared" ca="1" si="94"/>
        <v>-0.15060431427244836</v>
      </c>
      <c r="U426" s="60">
        <f t="shared" ca="1" si="95"/>
        <v>-8.4075262340175372E-2</v>
      </c>
      <c r="V426" s="60">
        <f t="shared" ca="1" si="96"/>
        <v>-0.15171233344588209</v>
      </c>
      <c r="W426" s="60">
        <f t="shared" ca="1" si="97"/>
        <v>-6.5267420754220984E-2</v>
      </c>
      <c r="X426" s="60">
        <f t="shared" ca="1" si="98"/>
        <v>-7.9346574587247032E-2</v>
      </c>
      <c r="Y426" s="60">
        <f t="shared" ca="1" si="99"/>
        <v>-0.12739581414551027</v>
      </c>
      <c r="Z426" s="60">
        <f t="shared" ca="1" si="100"/>
        <v>0.17274481940362363</v>
      </c>
      <c r="AA426" s="60">
        <f t="shared" ca="1" si="101"/>
        <v>-2.8170776455335833E-2</v>
      </c>
      <c r="AB426" s="60">
        <f t="shared" ca="1" si="102"/>
        <v>-8.655284020050813E-2</v>
      </c>
      <c r="AC426" s="60">
        <f t="shared" ca="1" si="103"/>
        <v>-0.10306363887707359</v>
      </c>
      <c r="AD426" s="60">
        <f t="shared" ca="1" si="104"/>
        <v>-4.6940841741006989E-2</v>
      </c>
      <c r="AE426" s="60">
        <f t="shared" ca="1" si="105"/>
        <v>-8.8353988125079219E-2</v>
      </c>
      <c r="AF426" s="60">
        <f t="shared" si="106"/>
        <v>-7.9165740483576164E-2</v>
      </c>
      <c r="AG426" s="61">
        <v>1.3300000000000001E-2</v>
      </c>
    </row>
    <row r="427" spans="1:33" ht="16" x14ac:dyDescent="0.2">
      <c r="A427" s="74">
        <v>43891</v>
      </c>
      <c r="B427" s="62">
        <f ca="1">INDEX(OFFSET('Raw data BH'!$G$4,0,(COLUMN('Data BH'!B$4)-COLUMN('Data BH'!$B$4))*7,500,1),MATCH($A427,OFFSET('Raw data BH'!$B$4,0,(COLUMN('Data BH'!B$4)-COLUMN('Data BH'!$B$4))*7,500,1),0))</f>
        <v>62.976531999999999</v>
      </c>
      <c r="C427" s="62">
        <f ca="1">INDEX(OFFSET('Raw data BH'!$G$4,0,(COLUMN('Data BH'!C$4)-COLUMN('Data BH'!$B$4))*7,500,1),MATCH($A427,OFFSET('Raw data BH'!$B$4,0,(COLUMN('Data BH'!C$4)-COLUMN('Data BH'!$B$4))*7,500,1),0))</f>
        <v>20.487082000000001</v>
      </c>
      <c r="D427" s="62">
        <f ca="1">INDEX(OFFSET('Raw data BH'!$G$4,0,(COLUMN('Data BH'!D$4)-COLUMN('Data BH'!$B$4))*7,500,1),MATCH($A427,OFFSET('Raw data BH'!$B$4,0,(COLUMN('Data BH'!D$4)-COLUMN('Data BH'!$B$4))*7,500,1),0))</f>
        <v>83.634842000000006</v>
      </c>
      <c r="E427" s="62">
        <f ca="1">INDEX(OFFSET('Raw data BH'!$G$4,0,(COLUMN('Data BH'!E$4)-COLUMN('Data BH'!$B$4))*7,500,1),MATCH($A427,OFFSET('Raw data BH'!$B$4,0,(COLUMN('Data BH'!E$4)-COLUMN('Data BH'!$B$4))*7,500,1),0))</f>
        <v>42.115307000000001</v>
      </c>
      <c r="F427" s="62">
        <f ca="1">INDEX(OFFSET('Raw data BH'!$G$4,0,(COLUMN('Data BH'!F$4)-COLUMN('Data BH'!$B$4))*7,500,1),MATCH($A427,OFFSET('Raw data BH'!$B$4,0,(COLUMN('Data BH'!F$4)-COLUMN('Data BH'!$B$4))*7,500,1),0))</f>
        <v>23.007914</v>
      </c>
      <c r="G427" s="62">
        <f ca="1">INDEX(OFFSET('Raw data BH'!$G$4,0,(COLUMN('Data BH'!G$4)-COLUMN('Data BH'!$B$4))*7,500,1),MATCH($A427,OFFSET('Raw data BH'!$B$4,0,(COLUMN('Data BH'!G$4)-COLUMN('Data BH'!$B$4))*7,500,1),0))</f>
        <v>209.326187</v>
      </c>
      <c r="H427" s="62">
        <f ca="1">INDEX(OFFSET('Raw data BH'!$G$4,0,(COLUMN('Data BH'!H$4)-COLUMN('Data BH'!$B$4))*7,500,1),MATCH($A427,OFFSET('Raw data BH'!$B$4,0,(COLUMN('Data BH'!H$4)-COLUMN('Data BH'!$B$4))*7,500,1),0))</f>
        <v>50.349826999999998</v>
      </c>
      <c r="I427" s="62">
        <f ca="1">INDEX(OFFSET('Raw data BH'!$G$4,0,(COLUMN('Data BH'!I$4)-COLUMN('Data BH'!$B$4))*7,500,1),MATCH($A427,OFFSET('Raw data BH'!$B$4,0,(COLUMN('Data BH'!I$4)-COLUMN('Data BH'!$B$4))*7,500,1),0))</f>
        <v>32.467013999999999</v>
      </c>
      <c r="J427" s="62">
        <f ca="1">INDEX(OFFSET('Raw data BH'!$G$4,0,(COLUMN('Data BH'!J$4)-COLUMN('Data BH'!$B$4))*7,500,1),MATCH($A427,OFFSET('Raw data BH'!$B$4,0,(COLUMN('Data BH'!J$4)-COLUMN('Data BH'!$B$4))*7,500,1),0))</f>
        <v>5.3052479999999997</v>
      </c>
      <c r="K427" s="62">
        <f ca="1">INDEX(OFFSET('Raw data BH'!$G$4,0,(COLUMN('Data BH'!K$4)-COLUMN('Data BH'!$B$4))*7,500,1),MATCH($A427,OFFSET('Raw data BH'!$B$4,0,(COLUMN('Data BH'!K$4)-COLUMN('Data BH'!$B$4))*7,500,1),0))</f>
        <v>76.059997999999993</v>
      </c>
      <c r="L427" s="62">
        <f ca="1">INDEX(OFFSET('Raw data BH'!$G$4,0,(COLUMN('Data BH'!L$4)-COLUMN('Data BH'!$B$4))*7,500,1),MATCH($A427,OFFSET('Raw data BH'!$B$4,0,(COLUMN('Data BH'!L$4)-COLUMN('Data BH'!$B$4))*7,500,1),0))</f>
        <v>20.52956</v>
      </c>
      <c r="M427" s="62">
        <f ca="1">INDEX(OFFSET('Raw data BH'!$G$4,0,(COLUMN('Data BH'!M$4)-COLUMN('Data BH'!$B$4))*7,500,1),MATCH($A427,OFFSET('Raw data BH'!$B$4,0,(COLUMN('Data BH'!M$4)-COLUMN('Data BH'!$B$4))*7,500,1),0))</f>
        <v>32.365391000000002</v>
      </c>
      <c r="N427" s="62">
        <f ca="1">INDEX(OFFSET('Raw data BH'!$G$4,0,(COLUMN('Data BH'!N$4)-COLUMN('Data BH'!$B$4))*7,500,1),MATCH($A427,OFFSET('Raw data BH'!$B$4,0,(COLUMN('Data BH'!N$4)-COLUMN('Data BH'!$B$4))*7,500,1),0))</f>
        <v>436.30999800000001</v>
      </c>
      <c r="O427" s="62">
        <f ca="1">INDEX(OFFSET('Raw data BH'!$G$4,0,(COLUMN('Data BH'!O$4)-COLUMN('Data BH'!$B$4))*7,500,1),MATCH($A427,OFFSET('Raw data BH'!$B$4,0,(COLUMN('Data BH'!O$4)-COLUMN('Data BH'!$B$4))*7,500,1),0))</f>
        <v>180.08999600000001</v>
      </c>
      <c r="P427" s="62">
        <v>251.37638899999999</v>
      </c>
      <c r="R427" s="60">
        <f t="shared" ca="1" si="92"/>
        <v>-6.7553847177755255E-2</v>
      </c>
      <c r="S427" s="60">
        <f t="shared" ca="1" si="93"/>
        <v>-0.25508779508033397</v>
      </c>
      <c r="T427" s="60">
        <f t="shared" ca="1" si="94"/>
        <v>-0.22123161193861129</v>
      </c>
      <c r="U427" s="60">
        <f t="shared" ca="1" si="95"/>
        <v>-0.17274280990279056</v>
      </c>
      <c r="V427" s="60">
        <f t="shared" ca="1" si="96"/>
        <v>-1.2111575479815118E-3</v>
      </c>
      <c r="W427" s="60">
        <f t="shared" ca="1" si="97"/>
        <v>-0.11704114757265593</v>
      </c>
      <c r="X427" s="60">
        <f t="shared" ca="1" si="98"/>
        <v>-7.939388848762996E-3</v>
      </c>
      <c r="Y427" s="60">
        <f t="shared" ca="1" si="99"/>
        <v>-0.25818257940546918</v>
      </c>
      <c r="Z427" s="60">
        <f t="shared" ca="1" si="100"/>
        <v>-0.13093288723853036</v>
      </c>
      <c r="AA427" s="60">
        <f t="shared" ca="1" si="101"/>
        <v>-2.00979765486482E-2</v>
      </c>
      <c r="AB427" s="60">
        <f t="shared" ca="1" si="102"/>
        <v>-0.31868850600552612</v>
      </c>
      <c r="AC427" s="60">
        <f t="shared" ca="1" si="103"/>
        <v>-0.1558896388002422</v>
      </c>
      <c r="AD427" s="60">
        <f t="shared" ca="1" si="104"/>
        <v>-0.11529495610269391</v>
      </c>
      <c r="AE427" s="60">
        <f t="shared" ca="1" si="105"/>
        <v>-5.0909111989459799E-2</v>
      </c>
      <c r="AF427" s="60">
        <f t="shared" si="106"/>
        <v>-0.12998734099206966</v>
      </c>
      <c r="AG427" s="61">
        <v>4.5000000000000005E-3</v>
      </c>
    </row>
    <row r="428" spans="1:33" ht="16" x14ac:dyDescent="0.2">
      <c r="A428" s="74">
        <v>43922</v>
      </c>
      <c r="B428" s="62">
        <f ca="1">INDEX(OFFSET('Raw data BH'!$G$4,0,(COLUMN('Data BH'!B$4)-COLUMN('Data BH'!$B$4))*7,500,1),MATCH($A428,OFFSET('Raw data BH'!$B$4,0,(COLUMN('Data BH'!B$4)-COLUMN('Data BH'!$B$4))*7,500,1),0))</f>
        <v>72.761436000000003</v>
      </c>
      <c r="C428" s="62">
        <f ca="1">INDEX(OFFSET('Raw data BH'!$G$4,0,(COLUMN('Data BH'!C$4)-COLUMN('Data BH'!$B$4))*7,500,1),MATCH($A428,OFFSET('Raw data BH'!$B$4,0,(COLUMN('Data BH'!C$4)-COLUMN('Data BH'!$B$4))*7,500,1),0))</f>
        <v>23.356484999999999</v>
      </c>
      <c r="D428" s="62">
        <f ca="1">INDEX(OFFSET('Raw data BH'!$G$4,0,(COLUMN('Data BH'!D$4)-COLUMN('Data BH'!$B$4))*7,500,1),MATCH($A428,OFFSET('Raw data BH'!$B$4,0,(COLUMN('Data BH'!D$4)-COLUMN('Data BH'!$B$4))*7,500,1),0))</f>
        <v>89.144713999999993</v>
      </c>
      <c r="E428" s="62">
        <f ca="1">INDEX(OFFSET('Raw data BH'!$G$4,0,(COLUMN('Data BH'!E$4)-COLUMN('Data BH'!$B$4))*7,500,1),MATCH($A428,OFFSET('Raw data BH'!$B$4,0,(COLUMN('Data BH'!E$4)-COLUMN('Data BH'!$B$4))*7,500,1),0))</f>
        <v>44.059241999999998</v>
      </c>
      <c r="F428" s="62">
        <f ca="1">INDEX(OFFSET('Raw data BH'!$G$4,0,(COLUMN('Data BH'!F$4)-COLUMN('Data BH'!$B$4))*7,500,1),MATCH($A428,OFFSET('Raw data BH'!$B$4,0,(COLUMN('Data BH'!F$4)-COLUMN('Data BH'!$B$4))*7,500,1),0))</f>
        <v>28.691611999999999</v>
      </c>
      <c r="G428" s="62">
        <f ca="1">INDEX(OFFSET('Raw data BH'!$G$4,0,(COLUMN('Data BH'!G$4)-COLUMN('Data BH'!$B$4))*7,500,1),MATCH($A428,OFFSET('Raw data BH'!$B$4,0,(COLUMN('Data BH'!G$4)-COLUMN('Data BH'!$B$4))*7,500,1),0))</f>
        <v>241.39318800000001</v>
      </c>
      <c r="H428" s="62">
        <f ca="1">INDEX(OFFSET('Raw data BH'!$G$4,0,(COLUMN('Data BH'!H$4)-COLUMN('Data BH'!$B$4))*7,500,1),MATCH($A428,OFFSET('Raw data BH'!$B$4,0,(COLUMN('Data BH'!H$4)-COLUMN('Data BH'!$B$4))*7,500,1),0))</f>
        <v>53.835799999999999</v>
      </c>
      <c r="I428" s="62">
        <f ca="1">INDEX(OFFSET('Raw data BH'!$G$4,0,(COLUMN('Data BH'!I$4)-COLUMN('Data BH'!$B$4))*7,500,1),MATCH($A428,OFFSET('Raw data BH'!$B$4,0,(COLUMN('Data BH'!I$4)-COLUMN('Data BH'!$B$4))*7,500,1),0))</f>
        <v>34.807713</v>
      </c>
      <c r="J428" s="62">
        <f ca="1">INDEX(OFFSET('Raw data BH'!$G$4,0,(COLUMN('Data BH'!J$4)-COLUMN('Data BH'!$B$4))*7,500,1),MATCH($A428,OFFSET('Raw data BH'!$B$4,0,(COLUMN('Data BH'!J$4)-COLUMN('Data BH'!$B$4))*7,500,1),0))</f>
        <v>6.1345049999999999</v>
      </c>
      <c r="K428" s="62">
        <f ca="1">INDEX(OFFSET('Raw data BH'!$G$4,0,(COLUMN('Data BH'!K$4)-COLUMN('Data BH'!$B$4))*7,500,1),MATCH($A428,OFFSET('Raw data BH'!$B$4,0,(COLUMN('Data BH'!K$4)-COLUMN('Data BH'!$B$4))*7,500,1),0))</f>
        <v>79.010002</v>
      </c>
      <c r="L428" s="62">
        <f ca="1">INDEX(OFFSET('Raw data BH'!$G$4,0,(COLUMN('Data BH'!L$4)-COLUMN('Data BH'!$B$4))*7,500,1),MATCH($A428,OFFSET('Raw data BH'!$B$4,0,(COLUMN('Data BH'!L$4)-COLUMN('Data BH'!$B$4))*7,500,1),0))</f>
        <v>22.290001</v>
      </c>
      <c r="M428" s="62">
        <f ca="1">INDEX(OFFSET('Raw data BH'!$G$4,0,(COLUMN('Data BH'!M$4)-COLUMN('Data BH'!$B$4))*7,500,1),MATCH($A428,OFFSET('Raw data BH'!$B$4,0,(COLUMN('Data BH'!M$4)-COLUMN('Data BH'!$B$4))*7,500,1),0))</f>
        <v>36.074722000000001</v>
      </c>
      <c r="N428" s="62">
        <f ca="1">INDEX(OFFSET('Raw data BH'!$G$4,0,(COLUMN('Data BH'!N$4)-COLUMN('Data BH'!$B$4))*7,500,1),MATCH($A428,OFFSET('Raw data BH'!$B$4,0,(COLUMN('Data BH'!N$4)-COLUMN('Data BH'!$B$4))*7,500,1),0))</f>
        <v>495.23001099999999</v>
      </c>
      <c r="O428" s="62">
        <f ca="1">INDEX(OFFSET('Raw data BH'!$G$4,0,(COLUMN('Data BH'!O$4)-COLUMN('Data BH'!$B$4))*7,500,1),MATCH($A428,OFFSET('Raw data BH'!$B$4,0,(COLUMN('Data BH'!O$4)-COLUMN('Data BH'!$B$4))*7,500,1),0))</f>
        <v>209.490005</v>
      </c>
      <c r="P428" s="62">
        <v>284.96295199999997</v>
      </c>
      <c r="R428" s="60">
        <f t="shared" ca="1" si="92"/>
        <v>0.15537381448695853</v>
      </c>
      <c r="S428" s="60">
        <f t="shared" ca="1" si="93"/>
        <v>0.14005913580079388</v>
      </c>
      <c r="T428" s="60">
        <f t="shared" ca="1" si="94"/>
        <v>6.5880102936046514E-2</v>
      </c>
      <c r="U428" s="60">
        <f t="shared" ca="1" si="95"/>
        <v>4.6157445795183216E-2</v>
      </c>
      <c r="V428" s="60">
        <f t="shared" ca="1" si="96"/>
        <v>0.24703230375426477</v>
      </c>
      <c r="W428" s="60">
        <f t="shared" ca="1" si="97"/>
        <v>0.15319154024431736</v>
      </c>
      <c r="X428" s="60">
        <f t="shared" ca="1" si="98"/>
        <v>6.9235054174068944E-2</v>
      </c>
      <c r="Y428" s="60">
        <f t="shared" ca="1" si="99"/>
        <v>7.2094680465533356E-2</v>
      </c>
      <c r="Z428" s="60">
        <f t="shared" ca="1" si="100"/>
        <v>0.15630880969183725</v>
      </c>
      <c r="AA428" s="60">
        <f t="shared" ca="1" si="101"/>
        <v>3.8785223212864262E-2</v>
      </c>
      <c r="AB428" s="60">
        <f t="shared" ca="1" si="102"/>
        <v>8.5751521221107518E-2</v>
      </c>
      <c r="AC428" s="60">
        <f t="shared" ca="1" si="103"/>
        <v>0.11460794649445138</v>
      </c>
      <c r="AD428" s="60">
        <f t="shared" ca="1" si="104"/>
        <v>0.13504162927753938</v>
      </c>
      <c r="AE428" s="60">
        <f t="shared" ca="1" si="105"/>
        <v>0.1632517610806099</v>
      </c>
      <c r="AF428" s="60">
        <f t="shared" si="106"/>
        <v>0.13361065107829195</v>
      </c>
      <c r="AG428" s="61">
        <v>2.2000000000000001E-3</v>
      </c>
    </row>
    <row r="429" spans="1:33" ht="16" x14ac:dyDescent="0.2">
      <c r="A429" s="74">
        <v>43952</v>
      </c>
      <c r="B429" s="62">
        <f ca="1">INDEX(OFFSET('Raw data BH'!$G$4,0,(COLUMN('Data BH'!B$4)-COLUMN('Data BH'!$B$4))*7,500,1),MATCH($A429,OFFSET('Raw data BH'!$B$4,0,(COLUMN('Data BH'!B$4)-COLUMN('Data BH'!$B$4))*7,500,1),0))</f>
        <v>78.739868000000001</v>
      </c>
      <c r="C429" s="62">
        <f ca="1">INDEX(OFFSET('Raw data BH'!$G$4,0,(COLUMN('Data BH'!C$4)-COLUMN('Data BH'!$B$4))*7,500,1),MATCH($A429,OFFSET('Raw data BH'!$B$4,0,(COLUMN('Data BH'!C$4)-COLUMN('Data BH'!$B$4))*7,500,1),0))</f>
        <v>23.424468999999998</v>
      </c>
      <c r="D429" s="62">
        <f ca="1">INDEX(OFFSET('Raw data BH'!$G$4,0,(COLUMN('Data BH'!D$4)-COLUMN('Data BH'!$B$4))*7,500,1),MATCH($A429,OFFSET('Raw data BH'!$B$4,0,(COLUMN('Data BH'!D$4)-COLUMN('Data BH'!$B$4))*7,500,1),0))</f>
        <v>93.392493999999999</v>
      </c>
      <c r="E429" s="62">
        <f ca="1">INDEX(OFFSET('Raw data BH'!$G$4,0,(COLUMN('Data BH'!E$4)-COLUMN('Data BH'!$B$4))*7,500,1),MATCH($A429,OFFSET('Raw data BH'!$B$4,0,(COLUMN('Data BH'!E$4)-COLUMN('Data BH'!$B$4))*7,500,1),0))</f>
        <v>44.817726</v>
      </c>
      <c r="F429" s="62">
        <f ca="1">INDEX(OFFSET('Raw data BH'!$G$4,0,(COLUMN('Data BH'!F$4)-COLUMN('Data BH'!$B$4))*7,500,1),MATCH($A429,OFFSET('Raw data BH'!$B$4,0,(COLUMN('Data BH'!F$4)-COLUMN('Data BH'!$B$4))*7,500,1),0))</f>
        <v>28.824048999999999</v>
      </c>
      <c r="G429" s="62">
        <f ca="1">INDEX(OFFSET('Raw data BH'!$G$4,0,(COLUMN('Data BH'!G$4)-COLUMN('Data BH'!$B$4))*7,500,1),MATCH($A429,OFFSET('Raw data BH'!$B$4,0,(COLUMN('Data BH'!G$4)-COLUMN('Data BH'!$B$4))*7,500,1),0))</f>
        <v>264.66159099999999</v>
      </c>
      <c r="H429" s="62">
        <f ca="1">INDEX(OFFSET('Raw data BH'!$G$4,0,(COLUMN('Data BH'!H$4)-COLUMN('Data BH'!$B$4))*7,500,1),MATCH($A429,OFFSET('Raw data BH'!$B$4,0,(COLUMN('Data BH'!H$4)-COLUMN('Data BH'!$B$4))*7,500,1),0))</f>
        <v>54.348475999999998</v>
      </c>
      <c r="I429" s="62">
        <f ca="1">INDEX(OFFSET('Raw data BH'!$G$4,0,(COLUMN('Data BH'!I$4)-COLUMN('Data BH'!$B$4))*7,500,1),MATCH($A429,OFFSET('Raw data BH'!$B$4,0,(COLUMN('Data BH'!I$4)-COLUMN('Data BH'!$B$4))*7,500,1),0))</f>
        <v>33.911301000000002</v>
      </c>
      <c r="J429" s="62">
        <f ca="1">INDEX(OFFSET('Raw data BH'!$G$4,0,(COLUMN('Data BH'!J$4)-COLUMN('Data BH'!$B$4))*7,500,1),MATCH($A429,OFFSET('Raw data BH'!$B$4,0,(COLUMN('Data BH'!J$4)-COLUMN('Data BH'!$B$4))*7,500,1),0))</f>
        <v>5.6749159999999996</v>
      </c>
      <c r="K429" s="62">
        <f ca="1">INDEX(OFFSET('Raw data BH'!$G$4,0,(COLUMN('Data BH'!K$4)-COLUMN('Data BH'!$B$4))*7,500,1),MATCH($A429,OFFSET('Raw data BH'!$B$4,0,(COLUMN('Data BH'!K$4)-COLUMN('Data BH'!$B$4))*7,500,1),0))</f>
        <v>80.959998999999996</v>
      </c>
      <c r="L429" s="62">
        <f ca="1">INDEX(OFFSET('Raw data BH'!$G$4,0,(COLUMN('Data BH'!L$4)-COLUMN('Data BH'!$B$4))*7,500,1),MATCH($A429,OFFSET('Raw data BH'!$B$4,0,(COLUMN('Data BH'!L$4)-COLUMN('Data BH'!$B$4))*7,500,1),0))</f>
        <v>25.879999000000002</v>
      </c>
      <c r="M429" s="62">
        <f ca="1">INDEX(OFFSET('Raw data BH'!$G$4,0,(COLUMN('Data BH'!M$4)-COLUMN('Data BH'!$B$4))*7,500,1),MATCH($A429,OFFSET('Raw data BH'!$B$4,0,(COLUMN('Data BH'!M$4)-COLUMN('Data BH'!$B$4))*7,500,1),0))</f>
        <v>36.031512999999997</v>
      </c>
      <c r="N429" s="62">
        <f ca="1">INDEX(OFFSET('Raw data BH'!$G$4,0,(COLUMN('Data BH'!N$4)-COLUMN('Data BH'!$B$4))*7,500,1),MATCH($A429,OFFSET('Raw data BH'!$B$4,0,(COLUMN('Data BH'!N$4)-COLUMN('Data BH'!$B$4))*7,500,1),0))</f>
        <v>544</v>
      </c>
      <c r="O429" s="62">
        <f ca="1">INDEX(OFFSET('Raw data BH'!$G$4,0,(COLUMN('Data BH'!O$4)-COLUMN('Data BH'!$B$4))*7,500,1),MATCH($A429,OFFSET('Raw data BH'!$B$4,0,(COLUMN('Data BH'!O$4)-COLUMN('Data BH'!$B$4))*7,500,1),0))</f>
        <v>219.009995</v>
      </c>
      <c r="P429" s="62">
        <v>298.5401</v>
      </c>
      <c r="R429" s="60">
        <f t="shared" ca="1" si="92"/>
        <v>8.216484347560149E-2</v>
      </c>
      <c r="S429" s="60">
        <f t="shared" ca="1" si="93"/>
        <v>2.9107119500215717E-3</v>
      </c>
      <c r="T429" s="60">
        <f t="shared" ca="1" si="94"/>
        <v>4.765038564148627E-2</v>
      </c>
      <c r="U429" s="60">
        <f t="shared" ca="1" si="95"/>
        <v>1.7215094167984057E-2</v>
      </c>
      <c r="V429" s="60">
        <f t="shared" ca="1" si="96"/>
        <v>4.6158786756211878E-3</v>
      </c>
      <c r="W429" s="60">
        <f t="shared" ca="1" si="97"/>
        <v>9.6392127685061224E-2</v>
      </c>
      <c r="X429" s="60">
        <f t="shared" ca="1" si="98"/>
        <v>9.5229568428443212E-3</v>
      </c>
      <c r="Y429" s="60">
        <f t="shared" ca="1" si="99"/>
        <v>-2.5753257618505332E-2</v>
      </c>
      <c r="Z429" s="60">
        <f t="shared" ca="1" si="100"/>
        <v>-7.4918677220085494E-2</v>
      </c>
      <c r="AA429" s="60">
        <f t="shared" ca="1" si="101"/>
        <v>2.4680381605356683E-2</v>
      </c>
      <c r="AB429" s="60">
        <f t="shared" ca="1" si="102"/>
        <v>0.16105867379727812</v>
      </c>
      <c r="AC429" s="60">
        <f t="shared" ca="1" si="103"/>
        <v>-1.1977639079243652E-3</v>
      </c>
      <c r="AD429" s="60">
        <f t="shared" ca="1" si="104"/>
        <v>9.8479469977032608E-2</v>
      </c>
      <c r="AE429" s="60">
        <f t="shared" ca="1" si="105"/>
        <v>4.5443647776895135E-2</v>
      </c>
      <c r="AF429" s="60">
        <f t="shared" si="106"/>
        <v>4.7645309345335507E-2</v>
      </c>
      <c r="AG429" s="61">
        <v>1.7000000000000001E-3</v>
      </c>
    </row>
    <row r="430" spans="1:33" ht="16" x14ac:dyDescent="0.2">
      <c r="A430" s="74">
        <v>43983</v>
      </c>
      <c r="B430" s="62">
        <f ca="1">INDEX(OFFSET('Raw data BH'!$G$4,0,(COLUMN('Data BH'!B$4)-COLUMN('Data BH'!$B$4))*7,500,1),MATCH($A430,OFFSET('Raw data BH'!$B$4,0,(COLUMN('Data BH'!B$4)-COLUMN('Data BH'!$B$4))*7,500,1),0))</f>
        <v>90.589600000000004</v>
      </c>
      <c r="C430" s="62">
        <f ca="1">INDEX(OFFSET('Raw data BH'!$G$4,0,(COLUMN('Data BH'!C$4)-COLUMN('Data BH'!$B$4))*7,500,1),MATCH($A430,OFFSET('Raw data BH'!$B$4,0,(COLUMN('Data BH'!C$4)-COLUMN('Data BH'!$B$4))*7,500,1),0))</f>
        <v>23.065138000000001</v>
      </c>
      <c r="D430" s="62">
        <f ca="1">INDEX(OFFSET('Raw data BH'!$G$4,0,(COLUMN('Data BH'!D$4)-COLUMN('Data BH'!$B$4))*7,500,1),MATCH($A430,OFFSET('Raw data BH'!$B$4,0,(COLUMN('Data BH'!D$4)-COLUMN('Data BH'!$B$4))*7,500,1),0))</f>
        <v>93.520195000000001</v>
      </c>
      <c r="E430" s="62">
        <f ca="1">INDEX(OFFSET('Raw data BH'!$G$4,0,(COLUMN('Data BH'!E$4)-COLUMN('Data BH'!$B$4))*7,500,1),MATCH($A430,OFFSET('Raw data BH'!$B$4,0,(COLUMN('Data BH'!E$4)-COLUMN('Data BH'!$B$4))*7,500,1),0))</f>
        <v>42.897511000000002</v>
      </c>
      <c r="F430" s="62">
        <f ca="1">INDEX(OFFSET('Raw data BH'!$G$4,0,(COLUMN('Data BH'!F$4)-COLUMN('Data BH'!$B$4))*7,500,1),MATCH($A430,OFFSET('Raw data BH'!$B$4,0,(COLUMN('Data BH'!F$4)-COLUMN('Data BH'!$B$4))*7,500,1),0))</f>
        <v>30.561299999999999</v>
      </c>
      <c r="G430" s="62">
        <f ca="1">INDEX(OFFSET('Raw data BH'!$G$4,0,(COLUMN('Data BH'!G$4)-COLUMN('Data BH'!$B$4))*7,500,1),MATCH($A430,OFFSET('Raw data BH'!$B$4,0,(COLUMN('Data BH'!G$4)-COLUMN('Data BH'!$B$4))*7,500,1),0))</f>
        <v>272.493652</v>
      </c>
      <c r="H430" s="62">
        <f ca="1">INDEX(OFFSET('Raw data BH'!$G$4,0,(COLUMN('Data BH'!H$4)-COLUMN('Data BH'!$B$4))*7,500,1),MATCH($A430,OFFSET('Raw data BH'!$B$4,0,(COLUMN('Data BH'!H$4)-COLUMN('Data BH'!$B$4))*7,500,1),0))</f>
        <v>52.217354</v>
      </c>
      <c r="I430" s="62">
        <f ca="1">INDEX(OFFSET('Raw data BH'!$G$4,0,(COLUMN('Data BH'!I$4)-COLUMN('Data BH'!$B$4))*7,500,1),MATCH($A430,OFFSET('Raw data BH'!$B$4,0,(COLUMN('Data BH'!I$4)-COLUMN('Data BH'!$B$4))*7,500,1),0))</f>
        <v>35.112876999999997</v>
      </c>
      <c r="J430" s="62">
        <f ca="1">INDEX(OFFSET('Raw data BH'!$G$4,0,(COLUMN('Data BH'!J$4)-COLUMN('Data BH'!$B$4))*7,500,1),MATCH($A430,OFFSET('Raw data BH'!$B$4,0,(COLUMN('Data BH'!J$4)-COLUMN('Data BH'!$B$4))*7,500,1),0))</f>
        <v>7.6331619999999996</v>
      </c>
      <c r="K430" s="62">
        <f ca="1">INDEX(OFFSET('Raw data BH'!$G$4,0,(COLUMN('Data BH'!K$4)-COLUMN('Data BH'!$B$4))*7,500,1),MATCH($A430,OFFSET('Raw data BH'!$B$4,0,(COLUMN('Data BH'!K$4)-COLUMN('Data BH'!$B$4))*7,500,1),0))</f>
        <v>79.139999000000003</v>
      </c>
      <c r="L430" s="62">
        <f ca="1">INDEX(OFFSET('Raw data BH'!$G$4,0,(COLUMN('Data BH'!L$4)-COLUMN('Data BH'!$B$4))*7,500,1),MATCH($A430,OFFSET('Raw data BH'!$B$4,0,(COLUMN('Data BH'!L$4)-COLUMN('Data BH'!$B$4))*7,500,1),0))</f>
        <v>25.299999</v>
      </c>
      <c r="M430" s="62">
        <f ca="1">INDEX(OFFSET('Raw data BH'!$G$4,0,(COLUMN('Data BH'!M$4)-COLUMN('Data BH'!$B$4))*7,500,1),MATCH($A430,OFFSET('Raw data BH'!$B$4,0,(COLUMN('Data BH'!M$4)-COLUMN('Data BH'!$B$4))*7,500,1),0))</f>
        <v>37.466186999999998</v>
      </c>
      <c r="N430" s="62">
        <f ca="1">INDEX(OFFSET('Raw data BH'!$G$4,0,(COLUMN('Data BH'!N$4)-COLUMN('Data BH'!$B$4))*7,500,1),MATCH($A430,OFFSET('Raw data BH'!$B$4,0,(COLUMN('Data BH'!N$4)-COLUMN('Data BH'!$B$4))*7,500,1),0))</f>
        <v>510.040009</v>
      </c>
      <c r="O430" s="62">
        <f ca="1">INDEX(OFFSET('Raw data BH'!$G$4,0,(COLUMN('Data BH'!O$4)-COLUMN('Data BH'!$B$4))*7,500,1),MATCH($A430,OFFSET('Raw data BH'!$B$4,0,(COLUMN('Data BH'!O$4)-COLUMN('Data BH'!$B$4))*7,500,1),0))</f>
        <v>206.83000200000001</v>
      </c>
      <c r="P430" s="62">
        <v>302.50329599999998</v>
      </c>
      <c r="R430" s="60">
        <f t="shared" ca="1" si="92"/>
        <v>0.15049214966933899</v>
      </c>
      <c r="S430" s="60">
        <f t="shared" ca="1" si="93"/>
        <v>-1.5339984867959955E-2</v>
      </c>
      <c r="T430" s="60">
        <f t="shared" ca="1" si="94"/>
        <v>1.3673582804203388E-3</v>
      </c>
      <c r="U430" s="60">
        <f t="shared" ca="1" si="95"/>
        <v>-4.2844989502590969E-2</v>
      </c>
      <c r="V430" s="60">
        <f t="shared" ca="1" si="96"/>
        <v>6.027088699439842E-2</v>
      </c>
      <c r="W430" s="60">
        <f t="shared" ca="1" si="97"/>
        <v>2.9592737542335712E-2</v>
      </c>
      <c r="X430" s="60">
        <f t="shared" ca="1" si="98"/>
        <v>-3.921217588511583E-2</v>
      </c>
      <c r="Y430" s="60">
        <f t="shared" ca="1" si="99"/>
        <v>3.5432907749543219E-2</v>
      </c>
      <c r="Z430" s="60">
        <f t="shared" ca="1" si="100"/>
        <v>0.34507048210052793</v>
      </c>
      <c r="AA430" s="60">
        <f t="shared" ca="1" si="101"/>
        <v>-2.2480237431821037E-2</v>
      </c>
      <c r="AB430" s="60">
        <f t="shared" ca="1" si="102"/>
        <v>-2.2411129150352815E-2</v>
      </c>
      <c r="AC430" s="60">
        <f t="shared" ca="1" si="103"/>
        <v>3.9817201126136403E-2</v>
      </c>
      <c r="AD430" s="60">
        <f t="shared" ca="1" si="104"/>
        <v>-6.2426454044117619E-2</v>
      </c>
      <c r="AE430" s="60">
        <f t="shared" ca="1" si="105"/>
        <v>-5.5613868216379814E-2</v>
      </c>
      <c r="AF430" s="60">
        <f t="shared" si="106"/>
        <v>1.3275255149978182E-2</v>
      </c>
      <c r="AG430" s="61">
        <v>1.9E-3</v>
      </c>
    </row>
    <row r="431" spans="1:33" ht="16" x14ac:dyDescent="0.2">
      <c r="A431" s="74">
        <v>44013</v>
      </c>
      <c r="B431" s="62">
        <f ca="1">INDEX(OFFSET('Raw data BH'!$G$4,0,(COLUMN('Data BH'!B$4)-COLUMN('Data BH'!$B$4))*7,500,1),MATCH($A431,OFFSET('Raw data BH'!$B$4,0,(COLUMN('Data BH'!B$4)-COLUMN('Data BH'!$B$4))*7,500,1),0))</f>
        <v>105.548805</v>
      </c>
      <c r="C431" s="62">
        <f ca="1">INDEX(OFFSET('Raw data BH'!$G$4,0,(COLUMN('Data BH'!C$4)-COLUMN('Data BH'!$B$4))*7,500,1),MATCH($A431,OFFSET('Raw data BH'!$B$4,0,(COLUMN('Data BH'!C$4)-COLUMN('Data BH'!$B$4))*7,500,1),0))</f>
        <v>24.331064000000001</v>
      </c>
      <c r="D431" s="62">
        <f ca="1">INDEX(OFFSET('Raw data BH'!$G$4,0,(COLUMN('Data BH'!D$4)-COLUMN('Data BH'!$B$4))*7,500,1),MATCH($A431,OFFSET('Raw data BH'!$B$4,0,(COLUMN('Data BH'!D$4)-COLUMN('Data BH'!$B$4))*7,500,1),0))</f>
        <v>91.673370000000006</v>
      </c>
      <c r="E431" s="62">
        <f ca="1">INDEX(OFFSET('Raw data BH'!$G$4,0,(COLUMN('Data BH'!E$4)-COLUMN('Data BH'!$B$4))*7,500,1),MATCH($A431,OFFSET('Raw data BH'!$B$4,0,(COLUMN('Data BH'!E$4)-COLUMN('Data BH'!$B$4))*7,500,1),0))</f>
        <v>45.767437000000001</v>
      </c>
      <c r="F431" s="62">
        <f ca="1">INDEX(OFFSET('Raw data BH'!$G$4,0,(COLUMN('Data BH'!F$4)-COLUMN('Data BH'!$B$4))*7,500,1),MATCH($A431,OFFSET('Raw data BH'!$B$4,0,(COLUMN('Data BH'!F$4)-COLUMN('Data BH'!$B$4))*7,500,1),0))</f>
        <v>32.947555999999999</v>
      </c>
      <c r="G431" s="62">
        <f ca="1">INDEX(OFFSET('Raw data BH'!$G$4,0,(COLUMN('Data BH'!G$4)-COLUMN('Data BH'!$B$4))*7,500,1),MATCH($A431,OFFSET('Raw data BH'!$B$4,0,(COLUMN('Data BH'!G$4)-COLUMN('Data BH'!$B$4))*7,500,1),0))</f>
        <v>279.01016199999998</v>
      </c>
      <c r="H431" s="62">
        <f ca="1">INDEX(OFFSET('Raw data BH'!$G$4,0,(COLUMN('Data BH'!H$4)-COLUMN('Data BH'!$B$4))*7,500,1),MATCH($A431,OFFSET('Raw data BH'!$B$4,0,(COLUMN('Data BH'!H$4)-COLUMN('Data BH'!$B$4))*7,500,1),0))</f>
        <v>54.443195000000003</v>
      </c>
      <c r="I431" s="62">
        <f ca="1">INDEX(OFFSET('Raw data BH'!$G$4,0,(COLUMN('Data BH'!I$4)-COLUMN('Data BH'!$B$4))*7,500,1),MATCH($A431,OFFSET('Raw data BH'!$B$4,0,(COLUMN('Data BH'!I$4)-COLUMN('Data BH'!$B$4))*7,500,1),0))</f>
        <v>35.545963</v>
      </c>
      <c r="J431" s="62">
        <f ca="1">INDEX(OFFSET('Raw data BH'!$G$4,0,(COLUMN('Data BH'!J$4)-COLUMN('Data BH'!$B$4))*7,500,1),MATCH($A431,OFFSET('Raw data BH'!$B$4,0,(COLUMN('Data BH'!J$4)-COLUMN('Data BH'!$B$4))*7,500,1),0))</f>
        <v>9.4515329999999995</v>
      </c>
      <c r="K431" s="62">
        <f ca="1">INDEX(OFFSET('Raw data BH'!$G$4,0,(COLUMN('Data BH'!K$4)-COLUMN('Data BH'!$B$4))*7,500,1),MATCH($A431,OFFSET('Raw data BH'!$B$4,0,(COLUMN('Data BH'!K$4)-COLUMN('Data BH'!$B$4))*7,500,1),0))</f>
        <v>87.389999000000003</v>
      </c>
      <c r="L431" s="62">
        <f ca="1">INDEX(OFFSET('Raw data BH'!$G$4,0,(COLUMN('Data BH'!L$4)-COLUMN('Data BH'!$B$4))*7,500,1),MATCH($A431,OFFSET('Raw data BH'!$B$4,0,(COLUMN('Data BH'!L$4)-COLUMN('Data BH'!$B$4))*7,500,1),0))</f>
        <v>24.889999</v>
      </c>
      <c r="M431" s="62">
        <f ca="1">INDEX(OFFSET('Raw data BH'!$G$4,0,(COLUMN('Data BH'!M$4)-COLUMN('Data BH'!$B$4))*7,500,1),MATCH($A431,OFFSET('Raw data BH'!$B$4,0,(COLUMN('Data BH'!M$4)-COLUMN('Data BH'!$B$4))*7,500,1),0))</f>
        <v>34.751944999999999</v>
      </c>
      <c r="N431" s="62">
        <f ca="1">INDEX(OFFSET('Raw data BH'!$G$4,0,(COLUMN('Data BH'!N$4)-COLUMN('Data BH'!$B$4))*7,500,1),MATCH($A431,OFFSET('Raw data BH'!$B$4,0,(COLUMN('Data BH'!N$4)-COLUMN('Data BH'!$B$4))*7,500,1),0))</f>
        <v>580</v>
      </c>
      <c r="O431" s="62">
        <f ca="1">INDEX(OFFSET('Raw data BH'!$G$4,0,(COLUMN('Data BH'!O$4)-COLUMN('Data BH'!$B$4))*7,500,1),MATCH($A431,OFFSET('Raw data BH'!$B$4,0,(COLUMN('Data BH'!O$4)-COLUMN('Data BH'!$B$4))*7,500,1),0))</f>
        <v>211.679993</v>
      </c>
      <c r="P431" s="62">
        <v>321.72796599999998</v>
      </c>
      <c r="R431" s="60">
        <f t="shared" ca="1" si="92"/>
        <v>0.16513159347209827</v>
      </c>
      <c r="S431" s="60">
        <f t="shared" ca="1" si="93"/>
        <v>5.4884822280274248E-2</v>
      </c>
      <c r="T431" s="60">
        <f t="shared" ca="1" si="94"/>
        <v>-1.9747873707919417E-2</v>
      </c>
      <c r="U431" s="60">
        <f t="shared" ca="1" si="95"/>
        <v>6.6901923517194151E-2</v>
      </c>
      <c r="V431" s="60">
        <f t="shared" ca="1" si="96"/>
        <v>7.8080971686413925E-2</v>
      </c>
      <c r="W431" s="60">
        <f t="shared" ca="1" si="97"/>
        <v>2.3914355259916142E-2</v>
      </c>
      <c r="X431" s="60">
        <f t="shared" ca="1" si="98"/>
        <v>4.2626460927146947E-2</v>
      </c>
      <c r="Y431" s="60">
        <f t="shared" ca="1" si="99"/>
        <v>1.2334107512750991E-2</v>
      </c>
      <c r="Z431" s="60">
        <f t="shared" ca="1" si="100"/>
        <v>0.23821988842893682</v>
      </c>
      <c r="AA431" s="60">
        <f t="shared" ca="1" si="101"/>
        <v>0.10424564195407693</v>
      </c>
      <c r="AB431" s="60">
        <f t="shared" ca="1" si="102"/>
        <v>-1.6205534237372921E-2</v>
      </c>
      <c r="AC431" s="60">
        <f t="shared" ca="1" si="103"/>
        <v>-7.2445108972524985E-2</v>
      </c>
      <c r="AD431" s="60">
        <f t="shared" ca="1" si="104"/>
        <v>0.13716569242708165</v>
      </c>
      <c r="AE431" s="60">
        <f t="shared" ca="1" si="105"/>
        <v>2.3449165754975798E-2</v>
      </c>
      <c r="AF431" s="60">
        <f t="shared" si="106"/>
        <v>6.3551935645686397E-2</v>
      </c>
      <c r="AG431" s="61">
        <v>1.5E-3</v>
      </c>
    </row>
    <row r="432" spans="1:33" ht="16" x14ac:dyDescent="0.2">
      <c r="A432" s="74">
        <v>44044</v>
      </c>
      <c r="B432" s="62">
        <f ca="1">INDEX(OFFSET('Raw data BH'!$G$4,0,(COLUMN('Data BH'!B$4)-COLUMN('Data BH'!$B$4))*7,500,1),MATCH($A432,OFFSET('Raw data BH'!$B$4,0,(COLUMN('Data BH'!B$4)-COLUMN('Data BH'!$B$4))*7,500,1),0))</f>
        <v>128.176331</v>
      </c>
      <c r="C432" s="62">
        <f ca="1">INDEX(OFFSET('Raw data BH'!$G$4,0,(COLUMN('Data BH'!C$4)-COLUMN('Data BH'!$B$4))*7,500,1),MATCH($A432,OFFSET('Raw data BH'!$B$4,0,(COLUMN('Data BH'!C$4)-COLUMN('Data BH'!$B$4))*7,500,1),0))</f>
        <v>25.172087000000001</v>
      </c>
      <c r="D432" s="62">
        <f ca="1">INDEX(OFFSET('Raw data BH'!$G$4,0,(COLUMN('Data BH'!D$4)-COLUMN('Data BH'!$B$4))*7,500,1),MATCH($A432,OFFSET('Raw data BH'!$B$4,0,(COLUMN('Data BH'!D$4)-COLUMN('Data BH'!$B$4))*7,500,1),0))</f>
        <v>100.250244</v>
      </c>
      <c r="E432" s="62">
        <f ca="1">INDEX(OFFSET('Raw data BH'!$G$4,0,(COLUMN('Data BH'!E$4)-COLUMN('Data BH'!$B$4))*7,500,1),MATCH($A432,OFFSET('Raw data BH'!$B$4,0,(COLUMN('Data BH'!E$4)-COLUMN('Data BH'!$B$4))*7,500,1),0))</f>
        <v>47.986049999999999</v>
      </c>
      <c r="F432" s="62">
        <f ca="1">INDEX(OFFSET('Raw data BH'!$G$4,0,(COLUMN('Data BH'!F$4)-COLUMN('Data BH'!$B$4))*7,500,1),MATCH($A432,OFFSET('Raw data BH'!$B$4,0,(COLUMN('Data BH'!F$4)-COLUMN('Data BH'!$B$4))*7,500,1),0))</f>
        <v>33.580055000000002</v>
      </c>
      <c r="G432" s="62">
        <f ca="1">INDEX(OFFSET('Raw data BH'!$G$4,0,(COLUMN('Data BH'!G$4)-COLUMN('Data BH'!$B$4))*7,500,1),MATCH($A432,OFFSET('Raw data BH'!$B$4,0,(COLUMN('Data BH'!G$4)-COLUMN('Data BH'!$B$4))*7,500,1),0))</f>
        <v>292.24157700000001</v>
      </c>
      <c r="H432" s="62">
        <f ca="1">INDEX(OFFSET('Raw data BH'!$G$4,0,(COLUMN('Data BH'!H$4)-COLUMN('Data BH'!$B$4))*7,500,1),MATCH($A432,OFFSET('Raw data BH'!$B$4,0,(COLUMN('Data BH'!H$4)-COLUMN('Data BH'!$B$4))*7,500,1),0))</f>
        <v>56.769053999999997</v>
      </c>
      <c r="I432" s="62">
        <f ca="1">INDEX(OFFSET('Raw data BH'!$G$4,0,(COLUMN('Data BH'!I$4)-COLUMN('Data BH'!$B$4))*7,500,1),MATCH($A432,OFFSET('Raw data BH'!$B$4,0,(COLUMN('Data BH'!I$4)-COLUMN('Data BH'!$B$4))*7,500,1),0))</f>
        <v>35.121426</v>
      </c>
      <c r="J432" s="62">
        <f ca="1">INDEX(OFFSET('Raw data BH'!$G$4,0,(COLUMN('Data BH'!J$4)-COLUMN('Data BH'!$B$4))*7,500,1),MATCH($A432,OFFSET('Raw data BH'!$B$4,0,(COLUMN('Data BH'!J$4)-COLUMN('Data BH'!$B$4))*7,500,1),0))</f>
        <v>10.350728</v>
      </c>
      <c r="K432" s="62">
        <f ca="1">INDEX(OFFSET('Raw data BH'!$G$4,0,(COLUMN('Data BH'!K$4)-COLUMN('Data BH'!$B$4))*7,500,1),MATCH($A432,OFFSET('Raw data BH'!$B$4,0,(COLUMN('Data BH'!K$4)-COLUMN('Data BH'!$B$4))*7,500,1),0))</f>
        <v>86.760002</v>
      </c>
      <c r="L432" s="62">
        <f ca="1">INDEX(OFFSET('Raw data BH'!$G$4,0,(COLUMN('Data BH'!L$4)-COLUMN('Data BH'!$B$4))*7,500,1),MATCH($A432,OFFSET('Raw data BH'!$B$4,0,(COLUMN('Data BH'!L$4)-COLUMN('Data BH'!$B$4))*7,500,1),0))</f>
        <v>29.629999000000002</v>
      </c>
      <c r="M432" s="62">
        <f ca="1">INDEX(OFFSET('Raw data BH'!$G$4,0,(COLUMN('Data BH'!M$4)-COLUMN('Data BH'!$B$4))*7,500,1),MATCH($A432,OFFSET('Raw data BH'!$B$4,0,(COLUMN('Data BH'!M$4)-COLUMN('Data BH'!$B$4))*7,500,1),0))</f>
        <v>36.154063999999998</v>
      </c>
      <c r="N432" s="62">
        <f ca="1">INDEX(OFFSET('Raw data BH'!$G$4,0,(COLUMN('Data BH'!N$4)-COLUMN('Data BH'!$B$4))*7,500,1),MATCH($A432,OFFSET('Raw data BH'!$B$4,0,(COLUMN('Data BH'!N$4)-COLUMN('Data BH'!$B$4))*7,500,1),0))</f>
        <v>615.60998500000005</v>
      </c>
      <c r="O432" s="62">
        <f ca="1">INDEX(OFFSET('Raw data BH'!$G$4,0,(COLUMN('Data BH'!O$4)-COLUMN('Data BH'!$B$4))*7,500,1),MATCH($A432,OFFSET('Raw data BH'!$B$4,0,(COLUMN('Data BH'!O$4)-COLUMN('Data BH'!$B$4))*7,500,1),0))</f>
        <v>214.800003</v>
      </c>
      <c r="P432" s="62">
        <v>344.18353300000001</v>
      </c>
      <c r="R432" s="60">
        <f t="shared" ca="1" si="92"/>
        <v>0.2143797459383836</v>
      </c>
      <c r="S432" s="60">
        <f t="shared" ca="1" si="93"/>
        <v>3.4565812658254425E-2</v>
      </c>
      <c r="T432" s="60">
        <f t="shared" ca="1" si="94"/>
        <v>9.3559056463180079E-2</v>
      </c>
      <c r="U432" s="60">
        <f t="shared" ca="1" si="95"/>
        <v>4.8475797322886871E-2</v>
      </c>
      <c r="V432" s="60">
        <f t="shared" ca="1" si="96"/>
        <v>1.9197144698684276E-2</v>
      </c>
      <c r="W432" s="60">
        <f t="shared" ca="1" si="97"/>
        <v>4.7422699249212386E-2</v>
      </c>
      <c r="X432" s="60">
        <f t="shared" ca="1" si="98"/>
        <v>4.2720839583349157E-2</v>
      </c>
      <c r="Y432" s="60">
        <f t="shared" ca="1" si="99"/>
        <v>-1.1943325322203324E-2</v>
      </c>
      <c r="Z432" s="60">
        <f t="shared" ca="1" si="100"/>
        <v>9.5137476640033025E-2</v>
      </c>
      <c r="AA432" s="60">
        <f t="shared" ca="1" si="101"/>
        <v>-7.2090285754552452E-3</v>
      </c>
      <c r="AB432" s="60">
        <f t="shared" ca="1" si="102"/>
        <v>0.19043793452944713</v>
      </c>
      <c r="AC432" s="60">
        <f t="shared" ca="1" si="103"/>
        <v>4.0346489959051102E-2</v>
      </c>
      <c r="AD432" s="60">
        <f t="shared" ca="1" si="104"/>
        <v>6.1396525862069007E-2</v>
      </c>
      <c r="AE432" s="60">
        <f t="shared" ca="1" si="105"/>
        <v>1.4739276753471975E-2</v>
      </c>
      <c r="AF432" s="60">
        <f t="shared" si="106"/>
        <v>6.9796751831017412E-2</v>
      </c>
      <c r="AG432" s="61">
        <v>1.4000000000000002E-3</v>
      </c>
    </row>
    <row r="433" spans="1:33" ht="16" x14ac:dyDescent="0.2">
      <c r="A433" s="74">
        <v>44075</v>
      </c>
      <c r="B433" s="62">
        <f ca="1">INDEX(OFFSET('Raw data BH'!$G$4,0,(COLUMN('Data BH'!B$4)-COLUMN('Data BH'!$B$4))*7,500,1),MATCH($A433,OFFSET('Raw data BH'!$B$4,0,(COLUMN('Data BH'!B$4)-COLUMN('Data BH'!$B$4))*7,500,1),0))</f>
        <v>115.242294</v>
      </c>
      <c r="C433" s="62">
        <f ca="1">INDEX(OFFSET('Raw data BH'!$G$4,0,(COLUMN('Data BH'!C$4)-COLUMN('Data BH'!$B$4))*7,500,1),MATCH($A433,OFFSET('Raw data BH'!$B$4,0,(COLUMN('Data BH'!C$4)-COLUMN('Data BH'!$B$4))*7,500,1),0))</f>
        <v>23.558495000000001</v>
      </c>
      <c r="D433" s="62">
        <f ca="1">INDEX(OFFSET('Raw data BH'!$G$4,0,(COLUMN('Data BH'!D$4)-COLUMN('Data BH'!$B$4))*7,500,1),MATCH($A433,OFFSET('Raw data BH'!$B$4,0,(COLUMN('Data BH'!D$4)-COLUMN('Data BH'!$B$4))*7,500,1),0))</f>
        <v>98.927932999999996</v>
      </c>
      <c r="E433" s="62">
        <f ca="1">INDEX(OFFSET('Raw data BH'!$G$4,0,(COLUMN('Data BH'!E$4)-COLUMN('Data BH'!$B$4))*7,500,1),MATCH($A433,OFFSET('Raw data BH'!$B$4,0,(COLUMN('Data BH'!E$4)-COLUMN('Data BH'!$B$4))*7,500,1),0))</f>
        <v>47.831032</v>
      </c>
      <c r="F433" s="62">
        <f ca="1">INDEX(OFFSET('Raw data BH'!$G$4,0,(COLUMN('Data BH'!F$4)-COLUMN('Data BH'!$B$4))*7,500,1),MATCH($A433,OFFSET('Raw data BH'!$B$4,0,(COLUMN('Data BH'!F$4)-COLUMN('Data BH'!$B$4))*7,500,1),0))</f>
        <v>29.031003999999999</v>
      </c>
      <c r="G433" s="62">
        <f ca="1">INDEX(OFFSET('Raw data BH'!$G$4,0,(COLUMN('Data BH'!G$4)-COLUMN('Data BH'!$B$4))*7,500,1),MATCH($A433,OFFSET('Raw data BH'!$B$4,0,(COLUMN('Data BH'!G$4)-COLUMN('Data BH'!$B$4))*7,500,1),0))</f>
        <v>288.055634</v>
      </c>
      <c r="H433" s="62">
        <f ca="1">INDEX(OFFSET('Raw data BH'!$G$4,0,(COLUMN('Data BH'!H$4)-COLUMN('Data BH'!$B$4))*7,500,1),MATCH($A433,OFFSET('Raw data BH'!$B$4,0,(COLUMN('Data BH'!H$4)-COLUMN('Data BH'!$B$4))*7,500,1),0))</f>
        <v>56.979773999999999</v>
      </c>
      <c r="I433" s="62">
        <f ca="1">INDEX(OFFSET('Raw data BH'!$G$4,0,(COLUMN('Data BH'!I$4)-COLUMN('Data BH'!$B$4))*7,500,1),MATCH($A433,OFFSET('Raw data BH'!$B$4,0,(COLUMN('Data BH'!I$4)-COLUMN('Data BH'!$B$4))*7,500,1),0))</f>
        <v>34.590736</v>
      </c>
      <c r="J433" s="62">
        <f ca="1">INDEX(OFFSET('Raw data BH'!$G$4,0,(COLUMN('Data BH'!J$4)-COLUMN('Data BH'!$B$4))*7,500,1),MATCH($A433,OFFSET('Raw data BH'!$B$4,0,(COLUMN('Data BH'!J$4)-COLUMN('Data BH'!$B$4))*7,500,1),0))</f>
        <v>16.215475000000001</v>
      </c>
      <c r="K433" s="62">
        <f ca="1">INDEX(OFFSET('Raw data BH'!$G$4,0,(COLUMN('Data BH'!K$4)-COLUMN('Data BH'!$B$4))*7,500,1),MATCH($A433,OFFSET('Raw data BH'!$B$4,0,(COLUMN('Data BH'!K$4)-COLUMN('Data BH'!$B$4))*7,500,1),0))</f>
        <v>85.650002000000001</v>
      </c>
      <c r="L433" s="62">
        <f ca="1">INDEX(OFFSET('Raw data BH'!$G$4,0,(COLUMN('Data BH'!L$4)-COLUMN('Data BH'!$B$4))*7,500,1),MATCH($A433,OFFSET('Raw data BH'!$B$4,0,(COLUMN('Data BH'!L$4)-COLUMN('Data BH'!$B$4))*7,500,1),0))</f>
        <v>29.59</v>
      </c>
      <c r="M433" s="62">
        <f ca="1">INDEX(OFFSET('Raw data BH'!$G$4,0,(COLUMN('Data BH'!M$4)-COLUMN('Data BH'!$B$4))*7,500,1),MATCH($A433,OFFSET('Raw data BH'!$B$4,0,(COLUMN('Data BH'!M$4)-COLUMN('Data BH'!$B$4))*7,500,1),0))</f>
        <v>33.573025000000001</v>
      </c>
      <c r="N433" s="62">
        <f ca="1">INDEX(OFFSET('Raw data BH'!$G$4,0,(COLUMN('Data BH'!N$4)-COLUMN('Data BH'!$B$4))*7,500,1),MATCH($A433,OFFSET('Raw data BH'!$B$4,0,(COLUMN('Data BH'!N$4)-COLUMN('Data BH'!$B$4))*7,500,1),0))</f>
        <v>624.34002699999996</v>
      </c>
      <c r="O433" s="62">
        <f ca="1">INDEX(OFFSET('Raw data BH'!$G$4,0,(COLUMN('Data BH'!O$4)-COLUMN('Data BH'!$B$4))*7,500,1),MATCH($A433,OFFSET('Raw data BH'!$B$4,0,(COLUMN('Data BH'!O$4)-COLUMN('Data BH'!$B$4))*7,500,1),0))</f>
        <v>204.85000600000001</v>
      </c>
      <c r="P433" s="62">
        <v>329.975189</v>
      </c>
      <c r="R433" s="60">
        <f t="shared" ca="1" si="92"/>
        <v>-0.10090815440800849</v>
      </c>
      <c r="S433" s="60">
        <f t="shared" ca="1" si="93"/>
        <v>-6.4102432190068281E-2</v>
      </c>
      <c r="T433" s="60">
        <f t="shared" ca="1" si="94"/>
        <v>-1.3190102559750394E-2</v>
      </c>
      <c r="U433" s="60">
        <f t="shared" ca="1" si="95"/>
        <v>-3.2304805250692459E-3</v>
      </c>
      <c r="V433" s="60">
        <f t="shared" ca="1" si="96"/>
        <v>-0.13546883708201196</v>
      </c>
      <c r="W433" s="60">
        <f t="shared" ca="1" si="97"/>
        <v>-1.4323571077636266E-2</v>
      </c>
      <c r="X433" s="60">
        <f t="shared" ca="1" si="98"/>
        <v>3.7118814768342112E-3</v>
      </c>
      <c r="Y433" s="60">
        <f t="shared" ca="1" si="99"/>
        <v>-1.5110149570806142E-2</v>
      </c>
      <c r="Z433" s="60">
        <f t="shared" ca="1" si="100"/>
        <v>0.56660236845176515</v>
      </c>
      <c r="AA433" s="60">
        <f t="shared" ca="1" si="101"/>
        <v>-1.2793913951269831E-2</v>
      </c>
      <c r="AB433" s="60">
        <f t="shared" ca="1" si="102"/>
        <v>-1.3499494211930418E-3</v>
      </c>
      <c r="AC433" s="60">
        <f t="shared" ca="1" si="103"/>
        <v>-7.1390010262746606E-2</v>
      </c>
      <c r="AD433" s="60">
        <f t="shared" ca="1" si="104"/>
        <v>1.4181124758721797E-2</v>
      </c>
      <c r="AE433" s="60">
        <f t="shared" ca="1" si="105"/>
        <v>-4.632214553553804E-2</v>
      </c>
      <c r="AF433" s="60">
        <f t="shared" si="106"/>
        <v>-4.1281300927316633E-2</v>
      </c>
      <c r="AG433" s="61">
        <v>1.2999999999999999E-3</v>
      </c>
    </row>
    <row r="434" spans="1:33" ht="16" x14ac:dyDescent="0.2">
      <c r="A434" s="74">
        <v>44105</v>
      </c>
      <c r="B434" s="62">
        <f ca="1">INDEX(OFFSET('Raw data BH'!$G$4,0,(COLUMN('Data BH'!B$4)-COLUMN('Data BH'!$B$4))*7,500,1),MATCH($A434,OFFSET('Raw data BH'!$B$4,0,(COLUMN('Data BH'!B$4)-COLUMN('Data BH'!$B$4))*7,500,1),0))</f>
        <v>108.326363</v>
      </c>
      <c r="C434" s="62">
        <f ca="1">INDEX(OFFSET('Raw data BH'!$G$4,0,(COLUMN('Data BH'!C$4)-COLUMN('Data BH'!$B$4))*7,500,1),MATCH($A434,OFFSET('Raw data BH'!$B$4,0,(COLUMN('Data BH'!C$4)-COLUMN('Data BH'!$B$4))*7,500,1),0))</f>
        <v>23.338549</v>
      </c>
      <c r="D434" s="62">
        <f ca="1">INDEX(OFFSET('Raw data BH'!$G$4,0,(COLUMN('Data BH'!D$4)-COLUMN('Data BH'!$B$4))*7,500,1),MATCH($A434,OFFSET('Raw data BH'!$B$4,0,(COLUMN('Data BH'!D$4)-COLUMN('Data BH'!$B$4))*7,500,1),0))</f>
        <v>90.036750999999995</v>
      </c>
      <c r="E434" s="62">
        <f ca="1">INDEX(OFFSET('Raw data BH'!$G$4,0,(COLUMN('Data BH'!E$4)-COLUMN('Data BH'!$B$4))*7,500,1),MATCH($A434,OFFSET('Raw data BH'!$B$4,0,(COLUMN('Data BH'!E$4)-COLUMN('Data BH'!$B$4))*7,500,1),0))</f>
        <v>46.938782000000003</v>
      </c>
      <c r="F434" s="62">
        <f ca="1">INDEX(OFFSET('Raw data BH'!$G$4,0,(COLUMN('Data BH'!F$4)-COLUMN('Data BH'!$B$4))*7,500,1),MATCH($A434,OFFSET('Raw data BH'!$B$4,0,(COLUMN('Data BH'!F$4)-COLUMN('Data BH'!$B$4))*7,500,1),0))</f>
        <v>29.651363</v>
      </c>
      <c r="G434" s="62">
        <f ca="1">INDEX(OFFSET('Raw data BH'!$G$4,0,(COLUMN('Data BH'!G$4)-COLUMN('Data BH'!$B$4))*7,500,1),MATCH($A434,OFFSET('Raw data BH'!$B$4,0,(COLUMN('Data BH'!G$4)-COLUMN('Data BH'!$B$4))*7,500,1),0))</f>
        <v>261.27242999999999</v>
      </c>
      <c r="H434" s="62">
        <f ca="1">INDEX(OFFSET('Raw data BH'!$G$4,0,(COLUMN('Data BH'!H$4)-COLUMN('Data BH'!$B$4))*7,500,1),MATCH($A434,OFFSET('Raw data BH'!$B$4,0,(COLUMN('Data BH'!H$4)-COLUMN('Data BH'!$B$4))*7,500,1),0))</f>
        <v>54.585262</v>
      </c>
      <c r="I434" s="62">
        <f ca="1">INDEX(OFFSET('Raw data BH'!$G$4,0,(COLUMN('Data BH'!I$4)-COLUMN('Data BH'!$B$4))*7,500,1),MATCH($A434,OFFSET('Raw data BH'!$B$4,0,(COLUMN('Data BH'!I$4)-COLUMN('Data BH'!$B$4))*7,500,1),0))</f>
        <v>38.024234999999997</v>
      </c>
      <c r="J434" s="62">
        <f ca="1">INDEX(OFFSET('Raw data BH'!$G$4,0,(COLUMN('Data BH'!J$4)-COLUMN('Data BH'!$B$4))*7,500,1),MATCH($A434,OFFSET('Raw data BH'!$B$4,0,(COLUMN('Data BH'!J$4)-COLUMN('Data BH'!$B$4))*7,500,1),0))</f>
        <v>20.401726</v>
      </c>
      <c r="K434" s="62">
        <f ca="1">INDEX(OFFSET('Raw data BH'!$G$4,0,(COLUMN('Data BH'!K$4)-COLUMN('Data BH'!$B$4))*7,500,1),MATCH($A434,OFFSET('Raw data BH'!$B$4,0,(COLUMN('Data BH'!K$4)-COLUMN('Data BH'!$B$4))*7,500,1),0))</f>
        <v>86.25</v>
      </c>
      <c r="L434" s="62">
        <f ca="1">INDEX(OFFSET('Raw data BH'!$G$4,0,(COLUMN('Data BH'!L$4)-COLUMN('Data BH'!$B$4))*7,500,1),MATCH($A434,OFFSET('Raw data BH'!$B$4,0,(COLUMN('Data BH'!L$4)-COLUMN('Data BH'!$B$4))*7,500,1),0))</f>
        <v>34.529998999999997</v>
      </c>
      <c r="M434" s="62">
        <f ca="1">INDEX(OFFSET('Raw data BH'!$G$4,0,(COLUMN('Data BH'!M$4)-COLUMN('Data BH'!$B$4))*7,500,1),MATCH($A434,OFFSET('Raw data BH'!$B$4,0,(COLUMN('Data BH'!M$4)-COLUMN('Data BH'!$B$4))*7,500,1),0))</f>
        <v>33.592579000000001</v>
      </c>
      <c r="N434" s="62">
        <f ca="1">INDEX(OFFSET('Raw data BH'!$G$4,0,(COLUMN('Data BH'!N$4)-COLUMN('Data BH'!$B$4))*7,500,1),MATCH($A434,OFFSET('Raw data BH'!$B$4,0,(COLUMN('Data BH'!N$4)-COLUMN('Data BH'!$B$4))*7,500,1),0))</f>
        <v>603.82000700000003</v>
      </c>
      <c r="O434" s="62">
        <f ca="1">INDEX(OFFSET('Raw data BH'!$G$4,0,(COLUMN('Data BH'!O$4)-COLUMN('Data BH'!$B$4))*7,500,1),MATCH($A434,OFFSET('Raw data BH'!$B$4,0,(COLUMN('Data BH'!O$4)-COLUMN('Data BH'!$B$4))*7,500,1),0))</f>
        <v>190.699997</v>
      </c>
      <c r="P434" s="62">
        <v>323.03567500000003</v>
      </c>
      <c r="R434" s="60">
        <f t="shared" ca="1" si="92"/>
        <v>-6.0012090699964715E-2</v>
      </c>
      <c r="S434" s="60">
        <f t="shared" ca="1" si="93"/>
        <v>-9.3361651497686493E-3</v>
      </c>
      <c r="T434" s="60">
        <f t="shared" ca="1" si="94"/>
        <v>-8.9875343903121907E-2</v>
      </c>
      <c r="U434" s="60">
        <f t="shared" ca="1" si="95"/>
        <v>-1.8654207586405347E-2</v>
      </c>
      <c r="V434" s="60">
        <f t="shared" ca="1" si="96"/>
        <v>2.136884415020579E-2</v>
      </c>
      <c r="W434" s="60">
        <f t="shared" ca="1" si="97"/>
        <v>-9.297927496880698E-2</v>
      </c>
      <c r="X434" s="60">
        <f t="shared" ca="1" si="98"/>
        <v>-4.2023894303266252E-2</v>
      </c>
      <c r="Y434" s="60">
        <f t="shared" ca="1" si="99"/>
        <v>9.9260651753694917E-2</v>
      </c>
      <c r="Z434" s="60">
        <f t="shared" ca="1" si="100"/>
        <v>0.25816394524366371</v>
      </c>
      <c r="AA434" s="60">
        <f t="shared" ca="1" si="101"/>
        <v>7.0052304260308507E-3</v>
      </c>
      <c r="AB434" s="60">
        <f t="shared" ca="1" si="102"/>
        <v>0.1669482595471441</v>
      </c>
      <c r="AC434" s="60">
        <f t="shared" ca="1" si="103"/>
        <v>5.8243187797346607E-4</v>
      </c>
      <c r="AD434" s="60">
        <f t="shared" ca="1" si="104"/>
        <v>-3.2866737855332007E-2</v>
      </c>
      <c r="AE434" s="60">
        <f t="shared" ca="1" si="105"/>
        <v>-6.9074974789114729E-2</v>
      </c>
      <c r="AF434" s="60">
        <f t="shared" si="106"/>
        <v>-2.1030411471330224E-2</v>
      </c>
      <c r="AG434" s="61">
        <v>1.5E-3</v>
      </c>
    </row>
    <row r="435" spans="1:33" ht="16" x14ac:dyDescent="0.2">
      <c r="A435" s="74">
        <v>44136</v>
      </c>
      <c r="B435" s="62">
        <f ca="1">INDEX(OFFSET('Raw data BH'!$G$4,0,(COLUMN('Data BH'!B$4)-COLUMN('Data BH'!$B$4))*7,500,1),MATCH($A435,OFFSET('Raw data BH'!$B$4,0,(COLUMN('Data BH'!B$4)-COLUMN('Data BH'!$B$4))*7,500,1),0))</f>
        <v>118.466408</v>
      </c>
      <c r="C435" s="62">
        <f ca="1">INDEX(OFFSET('Raw data BH'!$G$4,0,(COLUMN('Data BH'!C$4)-COLUMN('Data BH'!$B$4))*7,500,1),MATCH($A435,OFFSET('Raw data BH'!$B$4,0,(COLUMN('Data BH'!C$4)-COLUMN('Data BH'!$B$4))*7,500,1),0))</f>
        <v>27.730528</v>
      </c>
      <c r="D435" s="62">
        <f ca="1">INDEX(OFFSET('Raw data BH'!$G$4,0,(COLUMN('Data BH'!D$4)-COLUMN('Data BH'!$B$4))*7,500,1),MATCH($A435,OFFSET('Raw data BH'!$B$4,0,(COLUMN('Data BH'!D$4)-COLUMN('Data BH'!$B$4))*7,500,1),0))</f>
        <v>117.514854</v>
      </c>
      <c r="E435" s="62">
        <f ca="1">INDEX(OFFSET('Raw data BH'!$G$4,0,(COLUMN('Data BH'!E$4)-COLUMN('Data BH'!$B$4))*7,500,1),MATCH($A435,OFFSET('Raw data BH'!$B$4,0,(COLUMN('Data BH'!E$4)-COLUMN('Data BH'!$B$4))*7,500,1),0))</f>
        <v>50.396194000000001</v>
      </c>
      <c r="F435" s="62">
        <f ca="1">INDEX(OFFSET('Raw data BH'!$G$4,0,(COLUMN('Data BH'!F$4)-COLUMN('Data BH'!$B$4))*7,500,1),MATCH($A435,OFFSET('Raw data BH'!$B$4,0,(COLUMN('Data BH'!F$4)-COLUMN('Data BH'!$B$4))*7,500,1),0))</f>
        <v>31.929251000000001</v>
      </c>
      <c r="G435" s="62">
        <f ca="1">INDEX(OFFSET('Raw data BH'!$G$4,0,(COLUMN('Data BH'!G$4)-COLUMN('Data BH'!$B$4))*7,500,1),MATCH($A435,OFFSET('Raw data BH'!$B$4,0,(COLUMN('Data BH'!G$4)-COLUMN('Data BH'!$B$4))*7,500,1),0))</f>
        <v>280.59207199999997</v>
      </c>
      <c r="H435" s="62">
        <f ca="1">INDEX(OFFSET('Raw data BH'!$G$4,0,(COLUMN('Data BH'!H$4)-COLUMN('Data BH'!$B$4))*7,500,1),MATCH($A435,OFFSET('Raw data BH'!$B$4,0,(COLUMN('Data BH'!H$4)-COLUMN('Data BH'!$B$4))*7,500,1),0))</f>
        <v>58.477012999999999</v>
      </c>
      <c r="I435" s="62">
        <f ca="1">INDEX(OFFSET('Raw data BH'!$G$4,0,(COLUMN('Data BH'!I$4)-COLUMN('Data BH'!$B$4))*7,500,1),MATCH($A435,OFFSET('Raw data BH'!$B$4,0,(COLUMN('Data BH'!I$4)-COLUMN('Data BH'!$B$4))*7,500,1),0))</f>
        <v>42.182983</v>
      </c>
      <c r="J435" s="62">
        <f ca="1">INDEX(OFFSET('Raw data BH'!$G$4,0,(COLUMN('Data BH'!J$4)-COLUMN('Data BH'!$B$4))*7,500,1),MATCH($A435,OFFSET('Raw data BH'!$B$4,0,(COLUMN('Data BH'!J$4)-COLUMN('Data BH'!$B$4))*7,500,1),0))</f>
        <v>23.419024</v>
      </c>
      <c r="K435" s="62">
        <f ca="1">INDEX(OFFSET('Raw data BH'!$G$4,0,(COLUMN('Data BH'!K$4)-COLUMN('Data BH'!$B$4))*7,500,1),MATCH($A435,OFFSET('Raw data BH'!$B$4,0,(COLUMN('Data BH'!K$4)-COLUMN('Data BH'!$B$4))*7,500,1),0))</f>
        <v>109.849998</v>
      </c>
      <c r="L435" s="62">
        <f ca="1">INDEX(OFFSET('Raw data BH'!$G$4,0,(COLUMN('Data BH'!L$4)-COLUMN('Data BH'!$B$4))*7,500,1),MATCH($A435,OFFSET('Raw data BH'!$B$4,0,(COLUMN('Data BH'!L$4)-COLUMN('Data BH'!$B$4))*7,500,1),0))</f>
        <v>43.84</v>
      </c>
      <c r="M435" s="62">
        <f ca="1">INDEX(OFFSET('Raw data BH'!$G$4,0,(COLUMN('Data BH'!M$4)-COLUMN('Data BH'!$B$4))*7,500,1),MATCH($A435,OFFSET('Raw data BH'!$B$4,0,(COLUMN('Data BH'!M$4)-COLUMN('Data BH'!$B$4))*7,500,1),0))</f>
        <v>38.571807999999997</v>
      </c>
      <c r="N435" s="62">
        <f ca="1">INDEX(OFFSET('Raw data BH'!$G$4,0,(COLUMN('Data BH'!N$4)-COLUMN('Data BH'!$B$4))*7,500,1),MATCH($A435,OFFSET('Raw data BH'!$B$4,0,(COLUMN('Data BH'!N$4)-COLUMN('Data BH'!$B$4))*7,500,1),0))</f>
        <v>651.98999000000003</v>
      </c>
      <c r="O435" s="62">
        <f ca="1">INDEX(OFFSET('Raw data BH'!$G$4,0,(COLUMN('Data BH'!O$4)-COLUMN('Data BH'!$B$4))*7,500,1),MATCH($A435,OFFSET('Raw data BH'!$B$4,0,(COLUMN('Data BH'!O$4)-COLUMN('Data BH'!$B$4))*7,500,1),0))</f>
        <v>200.720001</v>
      </c>
      <c r="P435" s="62">
        <v>358.17450000000002</v>
      </c>
      <c r="R435" s="60">
        <f t="shared" ca="1" si="92"/>
        <v>9.3606438166856876E-2</v>
      </c>
      <c r="S435" s="60">
        <f t="shared" ca="1" si="93"/>
        <v>0.1881856065687717</v>
      </c>
      <c r="T435" s="60">
        <f t="shared" ca="1" si="94"/>
        <v>0.30518763388074732</v>
      </c>
      <c r="U435" s="60">
        <f t="shared" ca="1" si="95"/>
        <v>7.365789764208186E-2</v>
      </c>
      <c r="V435" s="60">
        <f t="shared" ca="1" si="96"/>
        <v>7.6822370695067255E-2</v>
      </c>
      <c r="W435" s="60">
        <f t="shared" ca="1" si="97"/>
        <v>7.3944434167814821E-2</v>
      </c>
      <c r="X435" s="60">
        <f t="shared" ca="1" si="98"/>
        <v>7.1296735737935935E-2</v>
      </c>
      <c r="Y435" s="60">
        <f t="shared" ca="1" si="99"/>
        <v>0.10937098405793044</v>
      </c>
      <c r="Z435" s="60">
        <f t="shared" ca="1" si="100"/>
        <v>0.14789425169223436</v>
      </c>
      <c r="AA435" s="60">
        <f t="shared" ca="1" si="101"/>
        <v>0.27362316521739127</v>
      </c>
      <c r="AB435" s="60">
        <f t="shared" ca="1" si="102"/>
        <v>0.26962065651956735</v>
      </c>
      <c r="AC435" s="60">
        <f t="shared" ca="1" si="103"/>
        <v>0.1482240765140419</v>
      </c>
      <c r="AD435" s="60">
        <f t="shared" ca="1" si="104"/>
        <v>7.9775400684926279E-2</v>
      </c>
      <c r="AE435" s="60">
        <f t="shared" ca="1" si="105"/>
        <v>5.2543283469480118E-2</v>
      </c>
      <c r="AF435" s="60">
        <f t="shared" si="106"/>
        <v>0.10877691759586616</v>
      </c>
      <c r="AG435" s="61">
        <v>1.7000000000000001E-3</v>
      </c>
    </row>
    <row r="436" spans="1:33" ht="16" x14ac:dyDescent="0.2">
      <c r="A436" s="74">
        <v>44166</v>
      </c>
      <c r="B436" s="62">
        <f ca="1">INDEX(OFFSET('Raw data BH'!$G$4,0,(COLUMN('Data BH'!B$4)-COLUMN('Data BH'!$B$4))*7,500,1),MATCH($A436,OFFSET('Raw data BH'!$B$4,0,(COLUMN('Data BH'!B$4)-COLUMN('Data BH'!$B$4))*7,500,1),0))</f>
        <v>132.267349</v>
      </c>
      <c r="C436" s="62">
        <f ca="1">INDEX(OFFSET('Raw data BH'!$G$4,0,(COLUMN('Data BH'!C$4)-COLUMN('Data BH'!$B$4))*7,500,1),MATCH($A436,OFFSET('Raw data BH'!$B$4,0,(COLUMN('Data BH'!C$4)-COLUMN('Data BH'!$B$4))*7,500,1),0))</f>
        <v>29.847738</v>
      </c>
      <c r="D436" s="62">
        <f ca="1">INDEX(OFFSET('Raw data BH'!$G$4,0,(COLUMN('Data BH'!D$4)-COLUMN('Data BH'!$B$4))*7,500,1),MATCH($A436,OFFSET('Raw data BH'!$B$4,0,(COLUMN('Data BH'!D$4)-COLUMN('Data BH'!$B$4))*7,500,1),0))</f>
        <v>119.813828</v>
      </c>
      <c r="E436" s="62">
        <f ca="1">INDEX(OFFSET('Raw data BH'!$G$4,0,(COLUMN('Data BH'!E$4)-COLUMN('Data BH'!$B$4))*7,500,1),MATCH($A436,OFFSET('Raw data BH'!$B$4,0,(COLUMN('Data BH'!E$4)-COLUMN('Data BH'!$B$4))*7,500,1),0))</f>
        <v>53.980572000000002</v>
      </c>
      <c r="F436" s="62">
        <f ca="1">INDEX(OFFSET('Raw data BH'!$G$4,0,(COLUMN('Data BH'!F$4)-COLUMN('Data BH'!$B$4))*7,500,1),MATCH($A436,OFFSET('Raw data BH'!$B$4,0,(COLUMN('Data BH'!F$4)-COLUMN('Data BH'!$B$4))*7,500,1),0))</f>
        <v>33.998469999999998</v>
      </c>
      <c r="G436" s="62">
        <f ca="1">INDEX(OFFSET('Raw data BH'!$G$4,0,(COLUMN('Data BH'!G$4)-COLUMN('Data BH'!$B$4))*7,500,1),MATCH($A436,OFFSET('Raw data BH'!$B$4,0,(COLUMN('Data BH'!G$4)-COLUMN('Data BH'!$B$4))*7,500,1),0))</f>
        <v>289.03363000000002</v>
      </c>
      <c r="H436" s="62">
        <f ca="1">INDEX(OFFSET('Raw data BH'!$G$4,0,(COLUMN('Data BH'!H$4)-COLUMN('Data BH'!$B$4))*7,500,1),MATCH($A436,OFFSET('Raw data BH'!$B$4,0,(COLUMN('Data BH'!H$4)-COLUMN('Data BH'!$B$4))*7,500,1),0))</f>
        <v>56.870125000000002</v>
      </c>
      <c r="I436" s="62">
        <f ca="1">INDEX(OFFSET('Raw data BH'!$G$4,0,(COLUMN('Data BH'!I$4)-COLUMN('Data BH'!$B$4))*7,500,1),MATCH($A436,OFFSET('Raw data BH'!$B$4,0,(COLUMN('Data BH'!I$4)-COLUMN('Data BH'!$B$4))*7,500,1),0))</f>
        <v>45.482650999999997</v>
      </c>
      <c r="J436" s="62">
        <f ca="1">INDEX(OFFSET('Raw data BH'!$G$4,0,(COLUMN('Data BH'!J$4)-COLUMN('Data BH'!$B$4))*7,500,1),MATCH($A436,OFFSET('Raw data BH'!$B$4,0,(COLUMN('Data BH'!J$4)-COLUMN('Data BH'!$B$4))*7,500,1),0))</f>
        <v>26.406347</v>
      </c>
      <c r="K436" s="62">
        <f ca="1">INDEX(OFFSET('Raw data BH'!$G$4,0,(COLUMN('Data BH'!K$4)-COLUMN('Data BH'!$B$4))*7,500,1),MATCH($A436,OFFSET('Raw data BH'!$B$4,0,(COLUMN('Data BH'!K$4)-COLUMN('Data BH'!$B$4))*7,500,1),0))</f>
        <v>117.400002</v>
      </c>
      <c r="L436" s="62">
        <f ca="1">INDEX(OFFSET('Raw data BH'!$G$4,0,(COLUMN('Data BH'!L$4)-COLUMN('Data BH'!$B$4))*7,500,1),MATCH($A436,OFFSET('Raw data BH'!$B$4,0,(COLUMN('Data BH'!L$4)-COLUMN('Data BH'!$B$4))*7,500,1),0))</f>
        <v>41.639999000000003</v>
      </c>
      <c r="M436" s="62">
        <f ca="1">INDEX(OFFSET('Raw data BH'!$G$4,0,(COLUMN('Data BH'!M$4)-COLUMN('Data BH'!$B$4))*7,500,1),MATCH($A436,OFFSET('Raw data BH'!$B$4,0,(COLUMN('Data BH'!M$4)-COLUMN('Data BH'!$B$4))*7,500,1),0))</f>
        <v>41.845283999999999</v>
      </c>
      <c r="N436" s="62">
        <f ca="1">INDEX(OFFSET('Raw data BH'!$G$4,0,(COLUMN('Data BH'!N$4)-COLUMN('Data BH'!$B$4))*7,500,1),MATCH($A436,OFFSET('Raw data BH'!$B$4,0,(COLUMN('Data BH'!N$4)-COLUMN('Data BH'!$B$4))*7,500,1),0))</f>
        <v>661.54998799999998</v>
      </c>
      <c r="O436" s="62">
        <f ca="1">INDEX(OFFSET('Raw data BH'!$G$4,0,(COLUMN('Data BH'!O$4)-COLUMN('Data BH'!$B$4))*7,500,1),MATCH($A436,OFFSET('Raw data BH'!$B$4,0,(COLUMN('Data BH'!O$4)-COLUMN('Data BH'!$B$4))*7,500,1),0))</f>
        <v>216.39999399999999</v>
      </c>
      <c r="P436" s="62">
        <v>369.86764499999998</v>
      </c>
      <c r="R436" s="60">
        <f t="shared" ca="1" si="92"/>
        <v>0.11649666123075164</v>
      </c>
      <c r="S436" s="60">
        <f t="shared" ca="1" si="93"/>
        <v>7.6349429769241972E-2</v>
      </c>
      <c r="T436" s="60">
        <f t="shared" ca="1" si="94"/>
        <v>1.9563263040772716E-2</v>
      </c>
      <c r="U436" s="60">
        <f t="shared" ca="1" si="95"/>
        <v>7.1123982100711913E-2</v>
      </c>
      <c r="V436" s="60">
        <f t="shared" ca="1" si="96"/>
        <v>6.480637456857341E-2</v>
      </c>
      <c r="W436" s="60">
        <f t="shared" ca="1" si="97"/>
        <v>3.008480581732198E-2</v>
      </c>
      <c r="X436" s="60">
        <f t="shared" ca="1" si="98"/>
        <v>-2.7478968530762593E-2</v>
      </c>
      <c r="Y436" s="60">
        <f t="shared" ca="1" si="99"/>
        <v>7.82227278710943E-2</v>
      </c>
      <c r="Z436" s="60">
        <f t="shared" ca="1" si="100"/>
        <v>0.12755967114598787</v>
      </c>
      <c r="AA436" s="60">
        <f t="shared" ca="1" si="101"/>
        <v>6.8730124146201721E-2</v>
      </c>
      <c r="AB436" s="60">
        <f t="shared" ca="1" si="102"/>
        <v>-5.0182504562043762E-2</v>
      </c>
      <c r="AC436" s="60">
        <f t="shared" ca="1" si="103"/>
        <v>8.486706145586953E-2</v>
      </c>
      <c r="AD436" s="60">
        <f t="shared" ca="1" si="104"/>
        <v>1.4662798734072613E-2</v>
      </c>
      <c r="AE436" s="60">
        <f t="shared" ca="1" si="105"/>
        <v>7.811873715564599E-2</v>
      </c>
      <c r="AF436" s="60">
        <f t="shared" si="106"/>
        <v>3.2646503310536978E-2</v>
      </c>
      <c r="AG436" s="61">
        <v>1.4000000000000002E-3</v>
      </c>
    </row>
    <row r="437" spans="1:33" ht="16" hidden="1" outlineLevel="1" x14ac:dyDescent="0.2">
      <c r="A437" s="74">
        <v>44197</v>
      </c>
      <c r="B437" s="62">
        <f ca="1">INDEX(OFFSET('Raw data BH'!$G$4,0,(COLUMN('Data BH'!B$4)-COLUMN('Data BH'!$B$4))*7,500,1),MATCH($A437,OFFSET('Raw data BH'!$B$4,0,(COLUMN('Data BH'!B$4)-COLUMN('Data BH'!$B$4))*7,500,1),0))</f>
        <v>131.53967299999999</v>
      </c>
      <c r="C437" s="62">
        <f ca="1">INDEX(OFFSET('Raw data BH'!$G$4,0,(COLUMN('Data BH'!C$4)-COLUMN('Data BH'!$B$4))*7,500,1),MATCH($A437,OFFSET('Raw data BH'!$B$4,0,(COLUMN('Data BH'!C$4)-COLUMN('Data BH'!$B$4))*7,500,1),0))</f>
        <v>29.379784000000001</v>
      </c>
      <c r="D437" s="62">
        <f ca="1">INDEX(OFFSET('Raw data BH'!$G$4,0,(COLUMN('Data BH'!D$4)-COLUMN('Data BH'!$B$4))*7,500,1),MATCH($A437,OFFSET('Raw data BH'!$B$4,0,(COLUMN('Data BH'!D$4)-COLUMN('Data BH'!$B$4))*7,500,1),0))</f>
        <v>115.205986</v>
      </c>
      <c r="E437" s="62">
        <f ca="1">INDEX(OFFSET('Raw data BH'!$G$4,0,(COLUMN('Data BH'!E$4)-COLUMN('Data BH'!$B$4))*7,500,1),MATCH($A437,OFFSET('Raw data BH'!$B$4,0,(COLUMN('Data BH'!E$4)-COLUMN('Data BH'!$B$4))*7,500,1),0))</f>
        <v>47.395412</v>
      </c>
      <c r="F437" s="62">
        <f ca="1">INDEX(OFFSET('Raw data BH'!$G$4,0,(COLUMN('Data BH'!F$4)-COLUMN('Data BH'!$B$4))*7,500,1),MATCH($A437,OFFSET('Raw data BH'!$B$4,0,(COLUMN('Data BH'!F$4)-COLUMN('Data BH'!$B$4))*7,500,1),0))</f>
        <v>32.870418999999998</v>
      </c>
      <c r="G437" s="62">
        <f ca="1">INDEX(OFFSET('Raw data BH'!$G$4,0,(COLUMN('Data BH'!G$4)-COLUMN('Data BH'!$B$4))*7,500,1),MATCH($A437,OFFSET('Raw data BH'!$B$4,0,(COLUMN('Data BH'!G$4)-COLUMN('Data BH'!$B$4))*7,500,1),0))</f>
        <v>265.15332000000001</v>
      </c>
      <c r="H437" s="62">
        <f ca="1">INDEX(OFFSET('Raw data BH'!$G$4,0,(COLUMN('Data BH'!H$4)-COLUMN('Data BH'!$B$4))*7,500,1),MATCH($A437,OFFSET('Raw data BH'!$B$4,0,(COLUMN('Data BH'!H$4)-COLUMN('Data BH'!$B$4))*7,500,1),0))</f>
        <v>52.998119000000003</v>
      </c>
      <c r="I437" s="62">
        <f ca="1">INDEX(OFFSET('Raw data BH'!$G$4,0,(COLUMN('Data BH'!I$4)-COLUMN('Data BH'!$B$4))*7,500,1),MATCH($A437,OFFSET('Raw data BH'!$B$4,0,(COLUMN('Data BH'!I$4)-COLUMN('Data BH'!$B$4))*7,500,1),0))</f>
        <v>42.215904000000002</v>
      </c>
      <c r="J437" s="62">
        <f ca="1">INDEX(OFFSET('Raw data BH'!$G$4,0,(COLUMN('Data BH'!J$4)-COLUMN('Data BH'!$B$4))*7,500,1),MATCH($A437,OFFSET('Raw data BH'!$B$4,0,(COLUMN('Data BH'!J$4)-COLUMN('Data BH'!$B$4))*7,500,1),0))</f>
        <v>30.482695</v>
      </c>
      <c r="K437" s="62">
        <f ca="1">INDEX(OFFSET('Raw data BH'!$G$4,0,(COLUMN('Data BH'!K$4)-COLUMN('Data BH'!$B$4))*7,500,1),MATCH($A437,OFFSET('Raw data BH'!$B$4,0,(COLUMN('Data BH'!K$4)-COLUMN('Data BH'!$B$4))*7,500,1),0))</f>
        <v>117.370003</v>
      </c>
      <c r="L437" s="62">
        <f ca="1">INDEX(OFFSET('Raw data BH'!$G$4,0,(COLUMN('Data BH'!L$4)-COLUMN('Data BH'!$B$4))*7,500,1),MATCH($A437,OFFSET('Raw data BH'!$B$4,0,(COLUMN('Data BH'!L$4)-COLUMN('Data BH'!$B$4))*7,500,1),0))</f>
        <v>50.68</v>
      </c>
      <c r="M437" s="62">
        <f ca="1">INDEX(OFFSET('Raw data BH'!$G$4,0,(COLUMN('Data BH'!M$4)-COLUMN('Data BH'!$B$4))*7,500,1),MATCH($A437,OFFSET('Raw data BH'!$B$4,0,(COLUMN('Data BH'!M$4)-COLUMN('Data BH'!$B$4))*7,500,1),0))</f>
        <v>39.271861999999999</v>
      </c>
      <c r="N437" s="62">
        <f ca="1">INDEX(OFFSET('Raw data BH'!$G$4,0,(COLUMN('Data BH'!N$4)-COLUMN('Data BH'!$B$4))*7,500,1),MATCH($A437,OFFSET('Raw data BH'!$B$4,0,(COLUMN('Data BH'!N$4)-COLUMN('Data BH'!$B$4))*7,500,1),0))</f>
        <v>607.55999799999995</v>
      </c>
      <c r="O437" s="62">
        <f ca="1">INDEX(OFFSET('Raw data BH'!$G$4,0,(COLUMN('Data BH'!O$4)-COLUMN('Data BH'!$B$4))*7,500,1),MATCH($A437,OFFSET('Raw data BH'!$B$4,0,(COLUMN('Data BH'!O$4)-COLUMN('Data BH'!$B$4))*7,500,1),0))</f>
        <v>194.070007</v>
      </c>
      <c r="P437" s="62">
        <v>367.659088</v>
      </c>
      <c r="R437" s="60">
        <f t="shared" ref="R437:AE443" ca="1" si="107">IFERROR(B437/B436-1,"")</f>
        <v>-5.5015542800362915E-3</v>
      </c>
      <c r="S437" s="60">
        <f t="shared" ca="1" si="107"/>
        <v>-1.5678038985734832E-2</v>
      </c>
      <c r="T437" s="60">
        <f t="shared" ca="1" si="107"/>
        <v>-3.8458348897758343E-2</v>
      </c>
      <c r="U437" s="60">
        <f t="shared" ca="1" si="107"/>
        <v>-0.12199129716520973</v>
      </c>
      <c r="V437" s="60">
        <f t="shared" ca="1" si="107"/>
        <v>-3.3179463664100184E-2</v>
      </c>
      <c r="W437" s="60">
        <f t="shared" ca="1" si="107"/>
        <v>-8.2621216084785676E-2</v>
      </c>
      <c r="X437" s="60">
        <f t="shared" ca="1" si="107"/>
        <v>-6.8085062236103777E-2</v>
      </c>
      <c r="Y437" s="60">
        <f t="shared" ca="1" si="107"/>
        <v>-7.1824023626063438E-2</v>
      </c>
      <c r="Z437" s="60">
        <f t="shared" ca="1" si="107"/>
        <v>0.15437000808934309</v>
      </c>
      <c r="AA437" s="60">
        <f t="shared" ca="1" si="107"/>
        <v>-2.5552810467588394E-4</v>
      </c>
      <c r="AB437" s="60">
        <f t="shared" ca="1" si="107"/>
        <v>0.21709897255280897</v>
      </c>
      <c r="AC437" s="60">
        <f t="shared" ca="1" si="107"/>
        <v>-6.1498495266515629E-2</v>
      </c>
      <c r="AD437" s="60">
        <f t="shared" ca="1" si="107"/>
        <v>-8.1611353607945358E-2</v>
      </c>
      <c r="AE437" s="60">
        <f t="shared" ca="1" si="107"/>
        <v>-0.10318848252833124</v>
      </c>
      <c r="AF437" s="60"/>
      <c r="AG437" s="61">
        <v>1.2999999999999999E-3</v>
      </c>
    </row>
    <row r="438" spans="1:33" ht="16" hidden="1" outlineLevel="1" x14ac:dyDescent="0.2">
      <c r="A438" s="74">
        <v>44228</v>
      </c>
      <c r="B438" s="62">
        <f ca="1">INDEX(OFFSET('Raw data BH'!$G$4,0,(COLUMN('Data BH'!B$4)-COLUMN('Data BH'!$B$4))*7,500,1),MATCH($A438,OFFSET('Raw data BH'!$B$4,0,(COLUMN('Data BH'!B$4)-COLUMN('Data BH'!$B$4))*7,500,1),0))</f>
        <v>120.873756</v>
      </c>
      <c r="C438" s="62">
        <f ca="1">INDEX(OFFSET('Raw data BH'!$G$4,0,(COLUMN('Data BH'!C$4)-COLUMN('Data BH'!$B$4))*7,500,1),MATCH($A438,OFFSET('Raw data BH'!$B$4,0,(COLUMN('Data BH'!C$4)-COLUMN('Data BH'!$B$4))*7,500,1),0))</f>
        <v>34.393669000000003</v>
      </c>
      <c r="D438" s="62">
        <f ca="1">INDEX(OFFSET('Raw data BH'!$G$4,0,(COLUMN('Data BH'!D$4)-COLUMN('Data BH'!$B$4))*7,500,1),MATCH($A438,OFFSET('Raw data BH'!$B$4,0,(COLUMN('Data BH'!D$4)-COLUMN('Data BH'!$B$4))*7,500,1),0))</f>
        <v>134.50370799999999</v>
      </c>
      <c r="E438" s="62">
        <f ca="1">INDEX(OFFSET('Raw data BH'!$G$4,0,(COLUMN('Data BH'!E$4)-COLUMN('Data BH'!$B$4))*7,500,1),MATCH($A438,OFFSET('Raw data BH'!$B$4,0,(COLUMN('Data BH'!E$4)-COLUMN('Data BH'!$B$4))*7,500,1),0))</f>
        <v>48.222248</v>
      </c>
      <c r="F438" s="62">
        <f ca="1">INDEX(OFFSET('Raw data BH'!$G$4,0,(COLUMN('Data BH'!F$4)-COLUMN('Data BH'!$B$4))*7,500,1),MATCH($A438,OFFSET('Raw data BH'!$B$4,0,(COLUMN('Data BH'!F$4)-COLUMN('Data BH'!$B$4))*7,500,1),0))</f>
        <v>35.685642000000001</v>
      </c>
      <c r="G438" s="62">
        <f ca="1">INDEX(OFFSET('Raw data BH'!$G$4,0,(COLUMN('Data BH'!G$4)-COLUMN('Data BH'!$B$4))*7,500,1),MATCH($A438,OFFSET('Raw data BH'!$B$4,0,(COLUMN('Data BH'!G$4)-COLUMN('Data BH'!$B$4))*7,500,1),0))</f>
        <v>273.74743699999999</v>
      </c>
      <c r="H438" s="62">
        <f ca="1">INDEX(OFFSET('Raw data BH'!$G$4,0,(COLUMN('Data BH'!H$4)-COLUMN('Data BH'!$B$4))*7,500,1),MATCH($A438,OFFSET('Raw data BH'!$B$4,0,(COLUMN('Data BH'!H$4)-COLUMN('Data BH'!$B$4))*7,500,1),0))</f>
        <v>54.103580000000001</v>
      </c>
      <c r="I438" s="62">
        <f ca="1">INDEX(OFFSET('Raw data BH'!$G$4,0,(COLUMN('Data BH'!I$4)-COLUMN('Data BH'!$B$4))*7,500,1),MATCH($A438,OFFSET('Raw data BH'!$B$4,0,(COLUMN('Data BH'!I$4)-COLUMN('Data BH'!$B$4))*7,500,1),0))</f>
        <v>49.260097999999999</v>
      </c>
      <c r="J438" s="62">
        <f ca="1">INDEX(OFFSET('Raw data BH'!$G$4,0,(COLUMN('Data BH'!J$4)-COLUMN('Data BH'!$B$4))*7,500,1),MATCH($A438,OFFSET('Raw data BH'!$B$4,0,(COLUMN('Data BH'!J$4)-COLUMN('Data BH'!$B$4))*7,500,1),0))</f>
        <v>25.876819999999999</v>
      </c>
      <c r="K438" s="62">
        <f ca="1">INDEX(OFFSET('Raw data BH'!$G$4,0,(COLUMN('Data BH'!K$4)-COLUMN('Data BH'!$B$4))*7,500,1),MATCH($A438,OFFSET('Raw data BH'!$B$4,0,(COLUMN('Data BH'!K$4)-COLUMN('Data BH'!$B$4))*7,500,1),0))</f>
        <v>102.129997</v>
      </c>
      <c r="L438" s="62">
        <f ca="1">INDEX(OFFSET('Raw data BH'!$G$4,0,(COLUMN('Data BH'!L$4)-COLUMN('Data BH'!$B$4))*7,500,1),MATCH($A438,OFFSET('Raw data BH'!$B$4,0,(COLUMN('Data BH'!L$4)-COLUMN('Data BH'!$B$4))*7,500,1),0))</f>
        <v>51.330002</v>
      </c>
      <c r="M438" s="62">
        <f ca="1">INDEX(OFFSET('Raw data BH'!$G$4,0,(COLUMN('Data BH'!M$4)-COLUMN('Data BH'!$B$4))*7,500,1),MATCH($A438,OFFSET('Raw data BH'!$B$4,0,(COLUMN('Data BH'!M$4)-COLUMN('Data BH'!$B$4))*7,500,1),0))</f>
        <v>41.888339999999999</v>
      </c>
      <c r="N438" s="62">
        <f ca="1">INDEX(OFFSET('Raw data BH'!$G$4,0,(COLUMN('Data BH'!N$4)-COLUMN('Data BH'!$B$4))*7,500,1),MATCH($A438,OFFSET('Raw data BH'!$B$4,0,(COLUMN('Data BH'!N$4)-COLUMN('Data BH'!$B$4))*7,500,1),0))</f>
        <v>613.419983</v>
      </c>
      <c r="O438" s="62">
        <f ca="1">INDEX(OFFSET('Raw data BH'!$G$4,0,(COLUMN('Data BH'!O$4)-COLUMN('Data BH'!$B$4))*7,500,1),MATCH($A438,OFFSET('Raw data BH'!$B$4,0,(COLUMN('Data BH'!O$4)-COLUMN('Data BH'!$B$4))*7,500,1),0))</f>
        <v>194.029999</v>
      </c>
      <c r="P438" s="62">
        <v>377.88201900000001</v>
      </c>
      <c r="R438" s="60">
        <f t="shared" ca="1" si="107"/>
        <v>-8.1085171923758637E-2</v>
      </c>
      <c r="S438" s="60">
        <f t="shared" ca="1" si="107"/>
        <v>0.17065765357566964</v>
      </c>
      <c r="T438" s="60">
        <f t="shared" ca="1" si="107"/>
        <v>0.16750624398978697</v>
      </c>
      <c r="U438" s="60">
        <f t="shared" ca="1" si="107"/>
        <v>1.7445486073630834E-2</v>
      </c>
      <c r="V438" s="60">
        <f t="shared" ca="1" si="107"/>
        <v>8.5646094137102446E-2</v>
      </c>
      <c r="W438" s="60">
        <f t="shared" ca="1" si="107"/>
        <v>3.2411877776978182E-2</v>
      </c>
      <c r="X438" s="60">
        <f t="shared" ca="1" si="107"/>
        <v>2.0858494996775168E-2</v>
      </c>
      <c r="Y438" s="60">
        <f t="shared" ca="1" si="107"/>
        <v>0.16686114313695599</v>
      </c>
      <c r="Z438" s="60">
        <f t="shared" ca="1" si="107"/>
        <v>-0.15109802463332067</v>
      </c>
      <c r="AA438" s="60">
        <f t="shared" ca="1" si="107"/>
        <v>-0.12984583462948363</v>
      </c>
      <c r="AB438" s="60">
        <f t="shared" ca="1" si="107"/>
        <v>1.2825611681136495E-2</v>
      </c>
      <c r="AC438" s="60">
        <f t="shared" ca="1" si="107"/>
        <v>6.6624750311049752E-2</v>
      </c>
      <c r="AD438" s="60">
        <f t="shared" ca="1" si="107"/>
        <v>9.6451132715951182E-3</v>
      </c>
      <c r="AE438" s="60">
        <f t="shared" ca="1" si="107"/>
        <v>-2.0615241179433585E-4</v>
      </c>
      <c r="AF438" s="60"/>
      <c r="AG438" s="61">
        <v>1.1999999999999999E-3</v>
      </c>
    </row>
    <row r="439" spans="1:33" ht="16" hidden="1" outlineLevel="1" x14ac:dyDescent="0.2">
      <c r="A439" s="74">
        <v>44256</v>
      </c>
      <c r="B439" s="62">
        <f ca="1">INDEX(OFFSET('Raw data BH'!$G$4,0,(COLUMN('Data BH'!B$4)-COLUMN('Data BH'!$B$4))*7,500,1),MATCH($A439,OFFSET('Raw data BH'!$B$4,0,(COLUMN('Data BH'!B$4)-COLUMN('Data BH'!$B$4))*7,500,1),0))</f>
        <v>121.942871</v>
      </c>
      <c r="C439" s="62">
        <f ca="1">INDEX(OFFSET('Raw data BH'!$G$4,0,(COLUMN('Data BH'!C$4)-COLUMN('Data BH'!$B$4))*7,500,1),MATCH($A439,OFFSET('Raw data BH'!$B$4,0,(COLUMN('Data BH'!C$4)-COLUMN('Data BH'!$B$4))*7,500,1),0))</f>
        <v>38.337398999999998</v>
      </c>
      <c r="D439" s="62">
        <f ca="1">INDEX(OFFSET('Raw data BH'!$G$4,0,(COLUMN('Data BH'!D$4)-COLUMN('Data BH'!$B$4))*7,500,1),MATCH($A439,OFFSET('Raw data BH'!$B$4,0,(COLUMN('Data BH'!D$4)-COLUMN('Data BH'!$B$4))*7,500,1),0))</f>
        <v>140.64915500000001</v>
      </c>
      <c r="E439" s="62">
        <f ca="1">INDEX(OFFSET('Raw data BH'!$G$4,0,(COLUMN('Data BH'!E$4)-COLUMN('Data BH'!$B$4))*7,500,1),MATCH($A439,OFFSET('Raw data BH'!$B$4,0,(COLUMN('Data BH'!E$4)-COLUMN('Data BH'!$B$4))*7,500,1),0))</f>
        <v>51.883949000000001</v>
      </c>
      <c r="F439" s="62">
        <f ca="1">INDEX(OFFSET('Raw data BH'!$G$4,0,(COLUMN('Data BH'!F$4)-COLUMN('Data BH'!$B$4))*7,500,1),MATCH($A439,OFFSET('Raw data BH'!$B$4,0,(COLUMN('Data BH'!F$4)-COLUMN('Data BH'!$B$4))*7,500,1),0))</f>
        <v>39.236548999999997</v>
      </c>
      <c r="G439" s="62">
        <f ca="1">INDEX(OFFSET('Raw data BH'!$G$4,0,(COLUMN('Data BH'!G$4)-COLUMN('Data BH'!$B$4))*7,500,1),MATCH($A439,OFFSET('Raw data BH'!$B$4,0,(COLUMN('Data BH'!G$4)-COLUMN('Data BH'!$B$4))*7,500,1),0))</f>
        <v>298.03823899999998</v>
      </c>
      <c r="H439" s="62">
        <f ca="1">INDEX(OFFSET('Raw data BH'!$G$4,0,(COLUMN('Data BH'!H$4)-COLUMN('Data BH'!$B$4))*7,500,1),MATCH($A439,OFFSET('Raw data BH'!$B$4,0,(COLUMN('Data BH'!H$4)-COLUMN('Data BH'!$B$4))*7,500,1),0))</f>
        <v>56.891925999999998</v>
      </c>
      <c r="I439" s="62">
        <f ca="1">INDEX(OFFSET('Raw data BH'!$G$4,0,(COLUMN('Data BH'!I$4)-COLUMN('Data BH'!$B$4))*7,500,1),MATCH($A439,OFFSET('Raw data BH'!$B$4,0,(COLUMN('Data BH'!I$4)-COLUMN('Data BH'!$B$4))*7,500,1),0))</f>
        <v>54.491520000000001</v>
      </c>
      <c r="J439" s="62">
        <f ca="1">INDEX(OFFSET('Raw data BH'!$G$4,0,(COLUMN('Data BH'!J$4)-COLUMN('Data BH'!$B$4))*7,500,1),MATCH($A439,OFFSET('Raw data BH'!$B$4,0,(COLUMN('Data BH'!J$4)-COLUMN('Data BH'!$B$4))*7,500,1),0))</f>
        <v>21.740525999999999</v>
      </c>
      <c r="K439" s="62">
        <f ca="1">INDEX(OFFSET('Raw data BH'!$G$4,0,(COLUMN('Data BH'!K$4)-COLUMN('Data BH'!$B$4))*7,500,1),MATCH($A439,OFFSET('Raw data BH'!$B$4,0,(COLUMN('Data BH'!K$4)-COLUMN('Data BH'!$B$4))*7,500,1),0))</f>
        <v>107.769997</v>
      </c>
      <c r="L439" s="62">
        <f ca="1">INDEX(OFFSET('Raw data BH'!$G$4,0,(COLUMN('Data BH'!L$4)-COLUMN('Data BH'!$B$4))*7,500,1),MATCH($A439,OFFSET('Raw data BH'!$B$4,0,(COLUMN('Data BH'!L$4)-COLUMN('Data BH'!$B$4))*7,500,1),0))</f>
        <v>57.459999000000003</v>
      </c>
      <c r="M439" s="62">
        <f ca="1">INDEX(OFFSET('Raw data BH'!$G$4,0,(COLUMN('Data BH'!M$4)-COLUMN('Data BH'!$B$4))*7,500,1),MATCH($A439,OFFSET('Raw data BH'!$B$4,0,(COLUMN('Data BH'!M$4)-COLUMN('Data BH'!$B$4))*7,500,1),0))</f>
        <v>46.985287</v>
      </c>
      <c r="N439" s="62">
        <f ca="1">INDEX(OFFSET('Raw data BH'!$G$4,0,(COLUMN('Data BH'!N$4)-COLUMN('Data BH'!$B$4))*7,500,1),MATCH($A439,OFFSET('Raw data BH'!$B$4,0,(COLUMN('Data BH'!N$4)-COLUMN('Data BH'!$B$4))*7,500,1),0))</f>
        <v>617.02002000000005</v>
      </c>
      <c r="O439" s="62">
        <f ca="1">INDEX(OFFSET('Raw data BH'!$G$4,0,(COLUMN('Data BH'!O$4)-COLUMN('Data BH'!$B$4))*7,500,1),MATCH($A439,OFFSET('Raw data BH'!$B$4,0,(COLUMN('Data BH'!O$4)-COLUMN('Data BH'!$B$4))*7,500,1),0))</f>
        <v>198.759995</v>
      </c>
      <c r="P439" s="62">
        <v>393.74798600000003</v>
      </c>
      <c r="R439" s="60">
        <f t="shared" ca="1" si="107"/>
        <v>8.8448893736701173E-3</v>
      </c>
      <c r="S439" s="60">
        <f t="shared" ca="1" si="107"/>
        <v>0.11466441687276796</v>
      </c>
      <c r="T439" s="60">
        <f t="shared" ca="1" si="107"/>
        <v>4.5689796150452766E-2</v>
      </c>
      <c r="U439" s="60">
        <f t="shared" ca="1" si="107"/>
        <v>7.5933851113701767E-2</v>
      </c>
      <c r="V439" s="60">
        <f t="shared" ca="1" si="107"/>
        <v>9.9505201559775713E-2</v>
      </c>
      <c r="W439" s="60">
        <f t="shared" ca="1" si="107"/>
        <v>8.8734354068125798E-2</v>
      </c>
      <c r="X439" s="60">
        <f t="shared" ca="1" si="107"/>
        <v>5.1537181088571193E-2</v>
      </c>
      <c r="Y439" s="60">
        <f t="shared" ca="1" si="107"/>
        <v>0.1061999917255545</v>
      </c>
      <c r="Z439" s="60">
        <f t="shared" ca="1" si="107"/>
        <v>-0.15984552970573662</v>
      </c>
      <c r="AA439" s="60">
        <f t="shared" ca="1" si="107"/>
        <v>5.5223736078245489E-2</v>
      </c>
      <c r="AB439" s="60">
        <f t="shared" ca="1" si="107"/>
        <v>0.1194232760793581</v>
      </c>
      <c r="AC439" s="60">
        <f t="shared" ca="1" si="107"/>
        <v>0.12167937426023556</v>
      </c>
      <c r="AD439" s="60">
        <f t="shared" ca="1" si="107"/>
        <v>5.86879641969551E-3</v>
      </c>
      <c r="AE439" s="60">
        <f t="shared" ca="1" si="107"/>
        <v>2.4377653065905447E-2</v>
      </c>
      <c r="AF439" s="60"/>
      <c r="AG439" s="61">
        <v>1.5E-3</v>
      </c>
    </row>
    <row r="440" spans="1:33" ht="16" hidden="1" outlineLevel="1" x14ac:dyDescent="0.2">
      <c r="A440" s="74">
        <v>44287</v>
      </c>
      <c r="B440" s="62">
        <f ca="1">INDEX(OFFSET('Raw data BH'!$G$4,0,(COLUMN('Data BH'!B$4)-COLUMN('Data BH'!$B$4))*7,500,1),MATCH($A440,OFFSET('Raw data BH'!$B$4,0,(COLUMN('Data BH'!B$4)-COLUMN('Data BH'!$B$4))*7,500,1),0))</f>
        <v>131.23709099999999</v>
      </c>
      <c r="C440" s="62">
        <f ca="1">INDEX(OFFSET('Raw data BH'!$G$4,0,(COLUMN('Data BH'!C$4)-COLUMN('Data BH'!$B$4))*7,500,1),MATCH($A440,OFFSET('Raw data BH'!$B$4,0,(COLUMN('Data BH'!C$4)-COLUMN('Data BH'!$B$4))*7,500,1),0))</f>
        <v>40.360104</v>
      </c>
      <c r="D440" s="62">
        <f ca="1">INDEX(OFFSET('Raw data BH'!$G$4,0,(COLUMN('Data BH'!D$4)-COLUMN('Data BH'!$B$4))*7,500,1),MATCH($A440,OFFSET('Raw data BH'!$B$4,0,(COLUMN('Data BH'!D$4)-COLUMN('Data BH'!$B$4))*7,500,1),0))</f>
        <v>152.95091199999999</v>
      </c>
      <c r="E440" s="62">
        <f ca="1">INDEX(OFFSET('Raw data BH'!$G$4,0,(COLUMN('Data BH'!E$4)-COLUMN('Data BH'!$B$4))*7,500,1),MATCH($A440,OFFSET('Raw data BH'!$B$4,0,(COLUMN('Data BH'!E$4)-COLUMN('Data BH'!$B$4))*7,500,1),0))</f>
        <v>53.576301999999998</v>
      </c>
      <c r="F440" s="62">
        <f ca="1">INDEX(OFFSET('Raw data BH'!$G$4,0,(COLUMN('Data BH'!F$4)-COLUMN('Data BH'!$B$4))*7,500,1),MATCH($A440,OFFSET('Raw data BH'!$B$4,0,(COLUMN('Data BH'!F$4)-COLUMN('Data BH'!$B$4))*7,500,1),0))</f>
        <v>40.916164000000002</v>
      </c>
      <c r="G440" s="62">
        <f ca="1">INDEX(OFFSET('Raw data BH'!$G$4,0,(COLUMN('Data BH'!G$4)-COLUMN('Data BH'!$B$4))*7,500,1),MATCH($A440,OFFSET('Raw data BH'!$B$4,0,(COLUMN('Data BH'!G$4)-COLUMN('Data BH'!$B$4))*7,500,1),0))</f>
        <v>326.08444200000002</v>
      </c>
      <c r="H440" s="62">
        <f ca="1">INDEX(OFFSET('Raw data BH'!$G$4,0,(COLUMN('Data BH'!H$4)-COLUMN('Data BH'!$B$4))*7,500,1),MATCH($A440,OFFSET('Raw data BH'!$B$4,0,(COLUMN('Data BH'!H$4)-COLUMN('Data BH'!$B$4))*7,500,1),0))</f>
        <v>56.539715000000001</v>
      </c>
      <c r="I440" s="62">
        <f ca="1">INDEX(OFFSET('Raw data BH'!$G$4,0,(COLUMN('Data BH'!I$4)-COLUMN('Data BH'!$B$4))*7,500,1),MATCH($A440,OFFSET('Raw data BH'!$B$4,0,(COLUMN('Data BH'!I$4)-COLUMN('Data BH'!$B$4))*7,500,1),0))</f>
        <v>58.916789999999999</v>
      </c>
      <c r="J440" s="62">
        <f ca="1">INDEX(OFFSET('Raw data BH'!$G$4,0,(COLUMN('Data BH'!J$4)-COLUMN('Data BH'!$B$4))*7,500,1),MATCH($A440,OFFSET('Raw data BH'!$B$4,0,(COLUMN('Data BH'!J$4)-COLUMN('Data BH'!$B$4))*7,500,1),0))</f>
        <v>20.73143</v>
      </c>
      <c r="K440" s="62">
        <f ca="1">INDEX(OFFSET('Raw data BH'!$G$4,0,(COLUMN('Data BH'!K$4)-COLUMN('Data BH'!$B$4))*7,500,1),MATCH($A440,OFFSET('Raw data BH'!$B$4,0,(COLUMN('Data BH'!K$4)-COLUMN('Data BH'!$B$4))*7,500,1),0))</f>
        <v>116.529999</v>
      </c>
      <c r="L440" s="62">
        <f ca="1">INDEX(OFFSET('Raw data BH'!$G$4,0,(COLUMN('Data BH'!L$4)-COLUMN('Data BH'!$B$4))*7,500,1),MATCH($A440,OFFSET('Raw data BH'!$B$4,0,(COLUMN('Data BH'!L$4)-COLUMN('Data BH'!$B$4))*7,500,1),0))</f>
        <v>57.220001000000003</v>
      </c>
      <c r="M440" s="62">
        <f ca="1">INDEX(OFFSET('Raw data BH'!$G$4,0,(COLUMN('Data BH'!M$4)-COLUMN('Data BH'!$B$4))*7,500,1),MATCH($A440,OFFSET('Raw data BH'!$B$4,0,(COLUMN('Data BH'!M$4)-COLUMN('Data BH'!$B$4))*7,500,1),0))</f>
        <v>49.558598000000003</v>
      </c>
      <c r="N440" s="62">
        <f ca="1">INDEX(OFFSET('Raw data BH'!$G$4,0,(COLUMN('Data BH'!N$4)-COLUMN('Data BH'!$B$4))*7,500,1),MATCH($A440,OFFSET('Raw data BH'!$B$4,0,(COLUMN('Data BH'!N$4)-COLUMN('Data BH'!$B$4))*7,500,1),0))</f>
        <v>673.45001200000002</v>
      </c>
      <c r="O440" s="62">
        <f ca="1">INDEX(OFFSET('Raw data BH'!$G$4,0,(COLUMN('Data BH'!O$4)-COLUMN('Data BH'!$B$4))*7,500,1),MATCH($A440,OFFSET('Raw data BH'!$B$4,0,(COLUMN('Data BH'!O$4)-COLUMN('Data BH'!$B$4))*7,500,1),0))</f>
        <v>218.770004</v>
      </c>
      <c r="P440" s="62">
        <v>415.93920900000001</v>
      </c>
      <c r="R440" s="60">
        <f t="shared" ca="1" si="107"/>
        <v>7.6217821704394728E-2</v>
      </c>
      <c r="S440" s="60">
        <f t="shared" ca="1" si="107"/>
        <v>5.2760621553903597E-2</v>
      </c>
      <c r="T440" s="60">
        <f t="shared" ca="1" si="107"/>
        <v>8.7464137271211939E-2</v>
      </c>
      <c r="U440" s="60">
        <f t="shared" ca="1" si="107"/>
        <v>3.2618045322648781E-2</v>
      </c>
      <c r="V440" s="60">
        <f t="shared" ca="1" si="107"/>
        <v>4.2807408979826489E-2</v>
      </c>
      <c r="W440" s="60">
        <f t="shared" ca="1" si="107"/>
        <v>9.4102700022999475E-2</v>
      </c>
      <c r="X440" s="60">
        <f t="shared" ca="1" si="107"/>
        <v>-6.1908784736870448E-3</v>
      </c>
      <c r="Y440" s="60">
        <f t="shared" ca="1" si="107"/>
        <v>8.1210250695888053E-2</v>
      </c>
      <c r="Z440" s="60">
        <f t="shared" ca="1" si="107"/>
        <v>-4.6415436314650282E-2</v>
      </c>
      <c r="AA440" s="60">
        <f t="shared" ca="1" si="107"/>
        <v>8.1284237207503995E-2</v>
      </c>
      <c r="AB440" s="60">
        <f t="shared" ca="1" si="107"/>
        <v>-4.1767839223247893E-3</v>
      </c>
      <c r="AC440" s="60">
        <f t="shared" ca="1" si="107"/>
        <v>5.4768442725485533E-2</v>
      </c>
      <c r="AD440" s="60">
        <f t="shared" ca="1" si="107"/>
        <v>9.1455690530106271E-2</v>
      </c>
      <c r="AE440" s="60">
        <f t="shared" ca="1" si="107"/>
        <v>0.10067422772877399</v>
      </c>
      <c r="AF440" s="60"/>
      <c r="AG440" s="61">
        <v>1.6000000000000001E-3</v>
      </c>
    </row>
    <row r="441" spans="1:33" ht="16" hidden="1" outlineLevel="1" x14ac:dyDescent="0.2">
      <c r="A441" s="74">
        <v>44317</v>
      </c>
      <c r="B441" s="62">
        <f ca="1">INDEX(OFFSET('Raw data BH'!$G$4,0,(COLUMN('Data BH'!B$4)-COLUMN('Data BH'!$B$4))*7,500,1),MATCH($A441,OFFSET('Raw data BH'!$B$4,0,(COLUMN('Data BH'!B$4)-COLUMN('Data BH'!$B$4))*7,500,1),0))</f>
        <v>124.398697</v>
      </c>
      <c r="C441" s="62">
        <f ca="1">INDEX(OFFSET('Raw data BH'!$G$4,0,(COLUMN('Data BH'!C$4)-COLUMN('Data BH'!$B$4))*7,500,1),MATCH($A441,OFFSET('Raw data BH'!$B$4,0,(COLUMN('Data BH'!C$4)-COLUMN('Data BH'!$B$4))*7,500,1),0))</f>
        <v>42.212307000000003</v>
      </c>
      <c r="D441" s="62">
        <f ca="1">INDEX(OFFSET('Raw data BH'!$G$4,0,(COLUMN('Data BH'!D$4)-COLUMN('Data BH'!$B$4))*7,500,1),MATCH($A441,OFFSET('Raw data BH'!$B$4,0,(COLUMN('Data BH'!D$4)-COLUMN('Data BH'!$B$4))*7,500,1),0))</f>
        <v>159.71327199999999</v>
      </c>
      <c r="E441" s="62">
        <f ca="1">INDEX(OFFSET('Raw data BH'!$G$4,0,(COLUMN('Data BH'!E$4)-COLUMN('Data BH'!$B$4))*7,500,1),MATCH($A441,OFFSET('Raw data BH'!$B$4,0,(COLUMN('Data BH'!E$4)-COLUMN('Data BH'!$B$4))*7,500,1),0))</f>
        <v>54.876506999999997</v>
      </c>
      <c r="F441" s="62">
        <f ca="1">INDEX(OFFSET('Raw data BH'!$G$4,0,(COLUMN('Data BH'!F$4)-COLUMN('Data BH'!$B$4))*7,500,1),MATCH($A441,OFFSET('Raw data BH'!$B$4,0,(COLUMN('Data BH'!F$4)-COLUMN('Data BH'!$B$4))*7,500,1),0))</f>
        <v>43.195343000000001</v>
      </c>
      <c r="G441" s="62">
        <f ca="1">INDEX(OFFSET('Raw data BH'!$G$4,0,(COLUMN('Data BH'!G$4)-COLUMN('Data BH'!$B$4))*7,500,1),MATCH($A441,OFFSET('Raw data BH'!$B$4,0,(COLUMN('Data BH'!G$4)-COLUMN('Data BH'!$B$4))*7,500,1),0))</f>
        <v>334.70791600000001</v>
      </c>
      <c r="H441" s="62">
        <f ca="1">INDEX(OFFSET('Raw data BH'!$G$4,0,(COLUMN('Data BH'!H$4)-COLUMN('Data BH'!$B$4))*7,500,1),MATCH($A441,OFFSET('Raw data BH'!$B$4,0,(COLUMN('Data BH'!H$4)-COLUMN('Data BH'!$B$4))*7,500,1),0))</f>
        <v>55.862445999999998</v>
      </c>
      <c r="I441" s="62">
        <f ca="1">INDEX(OFFSET('Raw data BH'!$G$4,0,(COLUMN('Data BH'!I$4)-COLUMN('Data BH'!$B$4))*7,500,1),MATCH($A441,OFFSET('Raw data BH'!$B$4,0,(COLUMN('Data BH'!I$4)-COLUMN('Data BH'!$B$4))*7,500,1),0))</f>
        <v>60.336348999999998</v>
      </c>
      <c r="J441" s="62">
        <f ca="1">INDEX(OFFSET('Raw data BH'!$G$4,0,(COLUMN('Data BH'!J$4)-COLUMN('Data BH'!$B$4))*7,500,1),MATCH($A441,OFFSET('Raw data BH'!$B$4,0,(COLUMN('Data BH'!J$4)-COLUMN('Data BH'!$B$4))*7,500,1),0))</f>
        <v>22.979416000000001</v>
      </c>
      <c r="K441" s="62">
        <f ca="1">INDEX(OFFSET('Raw data BH'!$G$4,0,(COLUMN('Data BH'!K$4)-COLUMN('Data BH'!$B$4))*7,500,1),MATCH($A441,OFFSET('Raw data BH'!$B$4,0,(COLUMN('Data BH'!K$4)-COLUMN('Data BH'!$B$4))*7,500,1),0))</f>
        <v>120.07</v>
      </c>
      <c r="L441" s="62">
        <f ca="1">INDEX(OFFSET('Raw data BH'!$G$4,0,(COLUMN('Data BH'!L$4)-COLUMN('Data BH'!$B$4))*7,500,1),MATCH($A441,OFFSET('Raw data BH'!$B$4,0,(COLUMN('Data BH'!L$4)-COLUMN('Data BH'!$B$4))*7,500,1),0))</f>
        <v>59.310001</v>
      </c>
      <c r="M441" s="62">
        <f ca="1">INDEX(OFFSET('Raw data BH'!$G$4,0,(COLUMN('Data BH'!M$4)-COLUMN('Data BH'!$B$4))*7,500,1),MATCH($A441,OFFSET('Raw data BH'!$B$4,0,(COLUMN('Data BH'!M$4)-COLUMN('Data BH'!$B$4))*7,500,1),0))</f>
        <v>52.080002</v>
      </c>
      <c r="N441" s="62">
        <f ca="1">INDEX(OFFSET('Raw data BH'!$G$4,0,(COLUMN('Data BH'!N$4)-COLUMN('Data BH'!$B$4))*7,500,1),MATCH($A441,OFFSET('Raw data BH'!$B$4,0,(COLUMN('Data BH'!N$4)-COLUMN('Data BH'!$B$4))*7,500,1),0))</f>
        <v>694.53002900000001</v>
      </c>
      <c r="O441" s="62">
        <f ca="1">INDEX(OFFSET('Raw data BH'!$G$4,0,(COLUMN('Data BH'!O$4)-COLUMN('Data BH'!$B$4))*7,500,1),MATCH($A441,OFFSET('Raw data BH'!$B$4,0,(COLUMN('Data BH'!O$4)-COLUMN('Data BH'!$B$4))*7,500,1),0))</f>
        <v>219.91999799999999</v>
      </c>
      <c r="P441" s="62">
        <v>418.67028800000003</v>
      </c>
      <c r="R441" s="60">
        <f t="shared" ca="1" si="107"/>
        <v>-5.2107174487736829E-2</v>
      </c>
      <c r="S441" s="60">
        <f t="shared" ca="1" si="107"/>
        <v>4.5891928326051934E-2</v>
      </c>
      <c r="T441" s="60">
        <f t="shared" ca="1" si="107"/>
        <v>4.4212616398129123E-2</v>
      </c>
      <c r="U441" s="60">
        <f t="shared" ca="1" si="107"/>
        <v>2.426828563121064E-2</v>
      </c>
      <c r="V441" s="60">
        <f t="shared" ca="1" si="107"/>
        <v>5.5703633410013609E-2</v>
      </c>
      <c r="W441" s="60">
        <f t="shared" ca="1" si="107"/>
        <v>2.6445524193392744E-2</v>
      </c>
      <c r="X441" s="60">
        <f t="shared" ca="1" si="107"/>
        <v>-1.1978641915687094E-2</v>
      </c>
      <c r="Y441" s="60">
        <f t="shared" ca="1" si="107"/>
        <v>2.4094303168926912E-2</v>
      </c>
      <c r="Z441" s="60">
        <f t="shared" ca="1" si="107"/>
        <v>0.10843371634277044</v>
      </c>
      <c r="AA441" s="60">
        <f t="shared" ca="1" si="107"/>
        <v>3.0378452161490044E-2</v>
      </c>
      <c r="AB441" s="60">
        <f t="shared" ca="1" si="107"/>
        <v>3.6525689679732798E-2</v>
      </c>
      <c r="AC441" s="60">
        <f t="shared" ca="1" si="107"/>
        <v>5.0877226187875602E-2</v>
      </c>
      <c r="AD441" s="60">
        <f t="shared" ca="1" si="107"/>
        <v>3.1301531849998732E-2</v>
      </c>
      <c r="AE441" s="60">
        <f t="shared" ca="1" si="107"/>
        <v>5.2566347258464763E-3</v>
      </c>
      <c r="AF441" s="60"/>
      <c r="AG441" s="61">
        <v>1.6000000000000001E-3</v>
      </c>
    </row>
    <row r="442" spans="1:33" ht="16" hidden="1" outlineLevel="1" x14ac:dyDescent="0.2">
      <c r="A442" s="74">
        <v>44348</v>
      </c>
      <c r="B442" s="62">
        <f ca="1">INDEX(OFFSET('Raw data BH'!$G$4,0,(COLUMN('Data BH'!B$4)-COLUMN('Data BH'!$B$4))*7,500,1),MATCH($A442,OFFSET('Raw data BH'!$B$4,0,(COLUMN('Data BH'!B$4)-COLUMN('Data BH'!$B$4))*7,500,1),0))</f>
        <v>136.96000699999999</v>
      </c>
      <c r="C442" s="62">
        <f ca="1">INDEX(OFFSET('Raw data BH'!$G$4,0,(COLUMN('Data BH'!C$4)-COLUMN('Data BH'!$B$4))*7,500,1),MATCH($A442,OFFSET('Raw data BH'!$B$4,0,(COLUMN('Data BH'!C$4)-COLUMN('Data BH'!$B$4))*7,500,1),0))</f>
        <v>41.057167</v>
      </c>
      <c r="D442" s="62">
        <f ca="1">INDEX(OFFSET('Raw data BH'!$G$4,0,(COLUMN('Data BH'!D$4)-COLUMN('Data BH'!$B$4))*7,500,1),MATCH($A442,OFFSET('Raw data BH'!$B$4,0,(COLUMN('Data BH'!D$4)-COLUMN('Data BH'!$B$4))*7,500,1),0))</f>
        <v>164.79998800000001</v>
      </c>
      <c r="E442" s="62">
        <f ca="1">INDEX(OFFSET('Raw data BH'!$G$4,0,(COLUMN('Data BH'!E$4)-COLUMN('Data BH'!$B$4))*7,500,1),MATCH($A442,OFFSET('Raw data BH'!$B$4,0,(COLUMN('Data BH'!E$4)-COLUMN('Data BH'!$B$4))*7,500,1),0))</f>
        <v>53.705329999999996</v>
      </c>
      <c r="F442" s="62">
        <f ca="1">INDEX(OFFSET('Raw data BH'!$G$4,0,(COLUMN('Data BH'!F$4)-COLUMN('Data BH'!$B$4))*7,500,1),MATCH($A442,OFFSET('Raw data BH'!$B$4,0,(COLUMN('Data BH'!F$4)-COLUMN('Data BH'!$B$4))*7,500,1),0))</f>
        <v>40.779998999999997</v>
      </c>
      <c r="G442" s="62">
        <f ca="1">INDEX(OFFSET('Raw data BH'!$G$4,0,(COLUMN('Data BH'!G$4)-COLUMN('Data BH'!$B$4))*7,500,1),MATCH($A442,OFFSET('Raw data BH'!$B$4,0,(COLUMN('Data BH'!G$4)-COLUMN('Data BH'!$B$4))*7,500,1),0))</f>
        <v>362.36999500000002</v>
      </c>
      <c r="H442" s="62">
        <f ca="1">INDEX(OFFSET('Raw data BH'!$G$4,0,(COLUMN('Data BH'!H$4)-COLUMN('Data BH'!$B$4))*7,500,1),MATCH($A442,OFFSET('Raw data BH'!$B$4,0,(COLUMN('Data BH'!H$4)-COLUMN('Data BH'!$B$4))*7,500,1),0))</f>
        <v>55.407550999999998</v>
      </c>
      <c r="I442" s="62">
        <f ca="1">INDEX(OFFSET('Raw data BH'!$G$4,0,(COLUMN('Data BH'!I$4)-COLUMN('Data BH'!$B$4))*7,500,1),MATCH($A442,OFFSET('Raw data BH'!$B$4,0,(COLUMN('Data BH'!I$4)-COLUMN('Data BH'!$B$4))*7,500,1),0))</f>
        <v>56.554164999999998</v>
      </c>
      <c r="J442" s="62">
        <f ca="1">INDEX(OFFSET('Raw data BH'!$G$4,0,(COLUMN('Data BH'!J$4)-COLUMN('Data BH'!$B$4))*7,500,1),MATCH($A442,OFFSET('Raw data BH'!$B$4,0,(COLUMN('Data BH'!J$4)-COLUMN('Data BH'!$B$4))*7,500,1),0))</f>
        <v>29.963159999999998</v>
      </c>
      <c r="K442" s="62">
        <f ca="1">INDEX(OFFSET('Raw data BH'!$G$4,0,(COLUMN('Data BH'!K$4)-COLUMN('Data BH'!$B$4))*7,500,1),MATCH($A442,OFFSET('Raw data BH'!$B$4,0,(COLUMN('Data BH'!K$4)-COLUMN('Data BH'!$B$4))*7,500,1),0))</f>
        <v>120.43</v>
      </c>
      <c r="L442" s="62">
        <f ca="1">INDEX(OFFSET('Raw data BH'!$G$4,0,(COLUMN('Data BH'!L$4)-COLUMN('Data BH'!$B$4))*7,500,1),MATCH($A442,OFFSET('Raw data BH'!$B$4,0,(COLUMN('Data BH'!L$4)-COLUMN('Data BH'!$B$4))*7,500,1),0))</f>
        <v>59.169998</v>
      </c>
      <c r="M442" s="62">
        <f ca="1">INDEX(OFFSET('Raw data BH'!$G$4,0,(COLUMN('Data BH'!M$4)-COLUMN('Data BH'!$B$4))*7,500,1),MATCH($A442,OFFSET('Raw data BH'!$B$4,0,(COLUMN('Data BH'!M$4)-COLUMN('Data BH'!$B$4))*7,500,1),0))</f>
        <v>51.23</v>
      </c>
      <c r="N442" s="62">
        <f ca="1">INDEX(OFFSET('Raw data BH'!$G$4,0,(COLUMN('Data BH'!N$4)-COLUMN('Data BH'!$B$4))*7,500,1),MATCH($A442,OFFSET('Raw data BH'!$B$4,0,(COLUMN('Data BH'!N$4)-COLUMN('Data BH'!$B$4))*7,500,1),0))</f>
        <v>721.45001200000002</v>
      </c>
      <c r="O442" s="62">
        <f ca="1">INDEX(OFFSET('Raw data BH'!$G$4,0,(COLUMN('Data BH'!O$4)-COLUMN('Data BH'!$B$4))*7,500,1),MATCH($A442,OFFSET('Raw data BH'!$B$4,0,(COLUMN('Data BH'!O$4)-COLUMN('Data BH'!$B$4))*7,500,1),0))</f>
        <v>227.69000199999999</v>
      </c>
      <c r="P442" s="62">
        <v>426.66412400000002</v>
      </c>
      <c r="R442" s="60">
        <f t="shared" ca="1" si="107"/>
        <v>0.10097621842453863</v>
      </c>
      <c r="S442" s="60">
        <f t="shared" ca="1" si="107"/>
        <v>-2.7365005186757552E-2</v>
      </c>
      <c r="T442" s="60">
        <f t="shared" ca="1" si="107"/>
        <v>3.1849050090214215E-2</v>
      </c>
      <c r="U442" s="60">
        <f t="shared" ca="1" si="107"/>
        <v>-2.1342047153256272E-2</v>
      </c>
      <c r="V442" s="60">
        <f t="shared" ca="1" si="107"/>
        <v>-5.5916768620172919E-2</v>
      </c>
      <c r="W442" s="60">
        <f t="shared" ca="1" si="107"/>
        <v>8.2645428081240757E-2</v>
      </c>
      <c r="X442" s="60">
        <f t="shared" ca="1" si="107"/>
        <v>-8.1431271376838366E-3</v>
      </c>
      <c r="Y442" s="60">
        <f t="shared" ca="1" si="107"/>
        <v>-6.2684999385693718E-2</v>
      </c>
      <c r="Z442" s="60">
        <f t="shared" ca="1" si="107"/>
        <v>0.30391303242867429</v>
      </c>
      <c r="AA442" s="60">
        <f t="shared" ca="1" si="107"/>
        <v>2.9982510202382073E-3</v>
      </c>
      <c r="AB442" s="60">
        <f t="shared" ca="1" si="107"/>
        <v>-2.3605293818828033E-3</v>
      </c>
      <c r="AC442" s="60">
        <f t="shared" ca="1" si="107"/>
        <v>-1.6321082322539149E-2</v>
      </c>
      <c r="AD442" s="60">
        <f t="shared" ca="1" si="107"/>
        <v>3.8759998669546381E-2</v>
      </c>
      <c r="AE442" s="60">
        <f t="shared" ca="1" si="107"/>
        <v>3.5331047975000418E-2</v>
      </c>
      <c r="AF442" s="60"/>
      <c r="AG442" s="61">
        <v>2E-3</v>
      </c>
    </row>
    <row r="443" spans="1:33" ht="16" hidden="1" outlineLevel="1" x14ac:dyDescent="0.2">
      <c r="A443" s="74">
        <v>44378</v>
      </c>
      <c r="B443" s="62">
        <f ca="1">INDEX(OFFSET('Raw data BH'!$G$4,0,(COLUMN('Data BH'!B$4)-COLUMN('Data BH'!$B$4))*7,500,1),MATCH($A443,OFFSET('Raw data BH'!$B$4,0,(COLUMN('Data BH'!B$4)-COLUMN('Data BH'!$B$4))*7,500,1),0))</f>
        <v>145.63999899999999</v>
      </c>
      <c r="C443" s="62">
        <f ca="1">INDEX(OFFSET('Raw data BH'!$G$4,0,(COLUMN('Data BH'!C$4)-COLUMN('Data BH'!$B$4))*7,500,1),MATCH($A443,OFFSET('Raw data BH'!$B$4,0,(COLUMN('Data BH'!C$4)-COLUMN('Data BH'!$B$4))*7,500,1),0))</f>
        <v>39.860000999999997</v>
      </c>
      <c r="D443" s="62">
        <f ca="1">INDEX(OFFSET('Raw data BH'!$G$4,0,(COLUMN('Data BH'!D$4)-COLUMN('Data BH'!$B$4))*7,500,1),MATCH($A443,OFFSET('Raw data BH'!$B$4,0,(COLUMN('Data BH'!D$4)-COLUMN('Data BH'!$B$4))*7,500,1),0))</f>
        <v>172.170761</v>
      </c>
      <c r="E443" s="62">
        <f ca="1">INDEX(OFFSET('Raw data BH'!$G$4,0,(COLUMN('Data BH'!E$4)-COLUMN('Data BH'!$B$4))*7,500,1),MATCH($A443,OFFSET('Raw data BH'!$B$4,0,(COLUMN('Data BH'!E$4)-COLUMN('Data BH'!$B$4))*7,500,1),0))</f>
        <v>55.02</v>
      </c>
      <c r="F443" s="62">
        <f ca="1">INDEX(OFFSET('Raw data BH'!$G$4,0,(COLUMN('Data BH'!F$4)-COLUMN('Data BH'!$B$4))*7,500,1),MATCH($A443,OFFSET('Raw data BH'!$B$4,0,(COLUMN('Data BH'!F$4)-COLUMN('Data BH'!$B$4))*7,500,1),0))</f>
        <v>39.159999999999997</v>
      </c>
      <c r="G443" s="62">
        <f ca="1">INDEX(OFFSET('Raw data BH'!$G$4,0,(COLUMN('Data BH'!G$4)-COLUMN('Data BH'!$B$4))*7,500,1),MATCH($A443,OFFSET('Raw data BH'!$B$4,0,(COLUMN('Data BH'!G$4)-COLUMN('Data BH'!$B$4))*7,500,1),0))</f>
        <v>375</v>
      </c>
      <c r="H443" s="62">
        <f ca="1">INDEX(OFFSET('Raw data BH'!$G$4,0,(COLUMN('Data BH'!H$4)-COLUMN('Data BH'!$B$4))*7,500,1),MATCH($A443,OFFSET('Raw data BH'!$B$4,0,(COLUMN('Data BH'!H$4)-COLUMN('Data BH'!$B$4))*7,500,1),0))</f>
        <v>55.466887999999997</v>
      </c>
      <c r="I443" s="62">
        <f ca="1">INDEX(OFFSET('Raw data BH'!$G$4,0,(COLUMN('Data BH'!I$4)-COLUMN('Data BH'!$B$4))*7,500,1),MATCH($A443,OFFSET('Raw data BH'!$B$4,0,(COLUMN('Data BH'!I$4)-COLUMN('Data BH'!$B$4))*7,500,1),0))</f>
        <v>56.919998</v>
      </c>
      <c r="J443" s="62">
        <f ca="1">INDEX(OFFSET('Raw data BH'!$G$4,0,(COLUMN('Data BH'!J$4)-COLUMN('Data BH'!$B$4))*7,500,1),MATCH($A443,OFFSET('Raw data BH'!$B$4,0,(COLUMN('Data BH'!J$4)-COLUMN('Data BH'!$B$4))*7,500,1),0))</f>
        <v>29.950001</v>
      </c>
      <c r="K443" s="62">
        <f ca="1">INDEX(OFFSET('Raw data BH'!$G$4,0,(COLUMN('Data BH'!K$4)-COLUMN('Data BH'!$B$4))*7,500,1),MATCH($A443,OFFSET('Raw data BH'!$B$4,0,(COLUMN('Data BH'!K$4)-COLUMN('Data BH'!$B$4))*7,500,1),0))</f>
        <v>121.459999</v>
      </c>
      <c r="L443" s="62">
        <f ca="1">INDEX(OFFSET('Raw data BH'!$G$4,0,(COLUMN('Data BH'!L$4)-COLUMN('Data BH'!$B$4))*7,500,1),MATCH($A443,OFFSET('Raw data BH'!$B$4,0,(COLUMN('Data BH'!L$4)-COLUMN('Data BH'!$B$4))*7,500,1),0))</f>
        <v>58.73</v>
      </c>
      <c r="M443" s="62">
        <f ca="1">INDEX(OFFSET('Raw data BH'!$G$4,0,(COLUMN('Data BH'!M$4)-COLUMN('Data BH'!$B$4))*7,500,1),MATCH($A443,OFFSET('Raw data BH'!$B$4,0,(COLUMN('Data BH'!M$4)-COLUMN('Data BH'!$B$4))*7,500,1),0))</f>
        <v>49.959999000000003</v>
      </c>
      <c r="N443" s="62">
        <f ca="1">INDEX(OFFSET('Raw data BH'!$G$4,0,(COLUMN('Data BH'!N$4)-COLUMN('Data BH'!$B$4))*7,500,1),MATCH($A443,OFFSET('Raw data BH'!$B$4,0,(COLUMN('Data BH'!N$4)-COLUMN('Data BH'!$B$4))*7,500,1),0))</f>
        <v>710.70001200000002</v>
      </c>
      <c r="O443" s="62">
        <f ca="1">INDEX(OFFSET('Raw data BH'!$G$4,0,(COLUMN('Data BH'!O$4)-COLUMN('Data BH'!$B$4))*7,500,1),MATCH($A443,OFFSET('Raw data BH'!$B$4,0,(COLUMN('Data BH'!O$4)-COLUMN('Data BH'!$B$4))*7,500,1),0))</f>
        <v>228.490005</v>
      </c>
      <c r="P443" s="62">
        <v>434.75</v>
      </c>
      <c r="R443" s="60">
        <f t="shared" ca="1" si="107"/>
        <v>6.3376106573943103E-2</v>
      </c>
      <c r="S443" s="60">
        <f t="shared" ca="1" si="107"/>
        <v>-2.9158514517087952E-2</v>
      </c>
      <c r="T443" s="60">
        <f t="shared" ca="1" si="107"/>
        <v>4.472556757710433E-2</v>
      </c>
      <c r="U443" s="60">
        <f t="shared" ca="1" si="107"/>
        <v>2.4479320767603729E-2</v>
      </c>
      <c r="V443" s="60">
        <f t="shared" ca="1" si="107"/>
        <v>-3.9725332018767379E-2</v>
      </c>
      <c r="W443" s="60">
        <f t="shared" ca="1" si="107"/>
        <v>3.4853892911304696E-2</v>
      </c>
      <c r="X443" s="60">
        <f t="shared" ca="1" si="107"/>
        <v>1.0709190160742565E-3</v>
      </c>
      <c r="Y443" s="60">
        <f t="shared" ca="1" si="107"/>
        <v>6.4687189705656678E-3</v>
      </c>
      <c r="Z443" s="60">
        <f t="shared" ca="1" si="107"/>
        <v>-4.3917263733195266E-4</v>
      </c>
      <c r="AA443" s="60">
        <f t="shared" ca="1" si="107"/>
        <v>8.5526779041766865E-3</v>
      </c>
      <c r="AB443" s="60">
        <f t="shared" ca="1" si="107"/>
        <v>-7.4361672278576707E-3</v>
      </c>
      <c r="AC443" s="60">
        <f t="shared" ca="1" si="107"/>
        <v>-2.4790181534257161E-2</v>
      </c>
      <c r="AD443" s="60">
        <f t="shared" ca="1" si="107"/>
        <v>-1.4900547260646491E-2</v>
      </c>
      <c r="AE443" s="60">
        <f t="shared" ca="1" si="107"/>
        <v>3.5135622687552104E-3</v>
      </c>
      <c r="AF443" s="60"/>
    </row>
    <row r="444" spans="1:33" collapsed="1" x14ac:dyDescent="0.15"/>
    <row r="450" spans="31:32" x14ac:dyDescent="0.15">
      <c r="AE450" s="65"/>
      <c r="AF450" s="6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83"/>
  <sheetViews>
    <sheetView zoomScale="111" workbookViewId="0">
      <selection activeCell="H59" sqref="H59"/>
    </sheetView>
  </sheetViews>
  <sheetFormatPr baseColWidth="10" defaultRowHeight="12" x14ac:dyDescent="0.15"/>
  <cols>
    <col min="1" max="16384" width="10.83203125" style="57"/>
  </cols>
  <sheetData>
    <row r="2" spans="2:25" x14ac:dyDescent="0.15">
      <c r="B2" s="74"/>
      <c r="C2" s="67" t="s">
        <v>4188</v>
      </c>
      <c r="D2" s="67" t="s">
        <v>4186</v>
      </c>
      <c r="E2" s="67" t="s">
        <v>4184</v>
      </c>
      <c r="F2" s="67" t="s">
        <v>4182</v>
      </c>
      <c r="G2" s="67" t="s">
        <v>4180</v>
      </c>
      <c r="H2" s="67" t="s">
        <v>4178</v>
      </c>
      <c r="I2" s="67" t="s">
        <v>4176</v>
      </c>
      <c r="J2" s="67" t="s">
        <v>4174</v>
      </c>
      <c r="K2" s="67" t="s">
        <v>4172</v>
      </c>
      <c r="L2" s="67" t="s">
        <v>4170</v>
      </c>
      <c r="M2" s="67" t="s">
        <v>4168</v>
      </c>
      <c r="N2" s="67" t="s">
        <v>4166</v>
      </c>
      <c r="O2" s="67" t="s">
        <v>4164</v>
      </c>
      <c r="P2" s="67" t="s">
        <v>4162</v>
      </c>
      <c r="Q2" s="67" t="s">
        <v>4212</v>
      </c>
      <c r="T2" s="67" t="s">
        <v>4211</v>
      </c>
      <c r="U2" s="67" t="s">
        <v>4210</v>
      </c>
      <c r="V2" s="67" t="s">
        <v>4073</v>
      </c>
      <c r="W2" s="67" t="s">
        <v>4209</v>
      </c>
      <c r="Y2" s="66" t="s">
        <v>4213</v>
      </c>
    </row>
    <row r="3" spans="2:25" x14ac:dyDescent="0.15">
      <c r="B3" s="57" t="s">
        <v>4206</v>
      </c>
      <c r="C3" s="59">
        <f ca="1">AVERAGE('Data BH'!R317:R436)</f>
        <v>2.4891932434709805E-2</v>
      </c>
      <c r="D3" s="59">
        <f ca="1">AVERAGE('Data BH'!S317:S436)</f>
        <v>1.2340689785600028E-2</v>
      </c>
      <c r="E3" s="59">
        <f ca="1">AVERAGE('Data BH'!T317:T436)</f>
        <v>1.2070425100070404E-2</v>
      </c>
      <c r="F3" s="59">
        <f ca="1">AVERAGE('Data BH'!U317:U436)</f>
        <v>7.768365763901307E-3</v>
      </c>
      <c r="G3" s="59">
        <f ca="1">AVERAGE('Data BH'!V317:V436)</f>
        <v>-3.8196742948403417E-3</v>
      </c>
      <c r="H3" s="59">
        <f ca="1">AVERAGE('Data BH'!W317:W436)</f>
        <v>2.3505457255697741E-2</v>
      </c>
      <c r="I3" s="59">
        <f ca="1">AVERAGE('Data BH'!X317:X436)</f>
        <v>9.0088322009537931E-3</v>
      </c>
      <c r="J3" s="59">
        <f ca="1">AVERAGE('Data BH'!Y317:Y436)</f>
        <v>8.2780566881118078E-3</v>
      </c>
      <c r="K3" s="59">
        <f ca="1">AVERAGE('Data BH'!Z317:Z436)</f>
        <v>2.6209162102819261E-2</v>
      </c>
      <c r="L3" s="59">
        <f ca="1">AVERAGE('Data BH'!AA317:AA436)</f>
        <v>1.3070238746017294E-2</v>
      </c>
      <c r="M3" s="59">
        <f ca="1">AVERAGE('Data BH'!AB317:AB436)</f>
        <v>7.2273696740159888E-3</v>
      </c>
      <c r="N3" s="59">
        <f ca="1">AVERAGE('Data BH'!AC317:AC436)</f>
        <v>6.8267053198917717E-3</v>
      </c>
      <c r="O3" s="59">
        <f ca="1">AVERAGE('Data BH'!AD317:AD436)</f>
        <v>2.6404638941580648E-2</v>
      </c>
      <c r="P3" s="59">
        <f ca="1">AVERAGE('Data BH'!AE317:AE436)</f>
        <v>1.962923129217636E-2</v>
      </c>
      <c r="Q3" s="59">
        <f>AVERAGE('Data BH'!AG317:AG436)/12</f>
        <v>7.7604166666666696E-4</v>
      </c>
      <c r="S3" s="57" t="s">
        <v>4206</v>
      </c>
      <c r="T3" s="59">
        <f t="array" aca="1" ref="T3" ca="1">MMULT($C3:$P3,T$9:T$22)</f>
        <v>1.7708511980462999E-2</v>
      </c>
      <c r="U3" s="59">
        <f t="array" aca="1" ref="U3" ca="1">MMULT($C3:$P3,U$9:U$22)</f>
        <v>1.3815102215050418E-2</v>
      </c>
      <c r="V3" s="59">
        <f t="array" aca="1" ref="V3" ca="1">MMULT($C3:$P3,V$9:V$22)</f>
        <v>2.1742029371050371E-2</v>
      </c>
      <c r="W3" s="59">
        <f t="array" aca="1" ref="W3" ca="1">MMULT($C3:$P3,W$9:W$22)</f>
        <v>1.0831445773419109E-2</v>
      </c>
      <c r="Y3" s="59">
        <f>AVERAGE('Data BH'!AF317:AF436)</f>
        <v>1.1599740821105448E-2</v>
      </c>
    </row>
    <row r="4" spans="2:25" ht="16" x14ac:dyDescent="0.2">
      <c r="B4" s="57" t="s">
        <v>4205</v>
      </c>
      <c r="C4" s="61">
        <f ca="1">STDEV('Data BH'!R317:R436)</f>
        <v>7.8994234526054377E-2</v>
      </c>
      <c r="D4" s="61">
        <f ca="1">STDEV('Data BH'!S317:S436)</f>
        <v>9.3987727626776249E-2</v>
      </c>
      <c r="E4" s="61">
        <f ca="1">STDEV('Data BH'!T317:T436)</f>
        <v>6.5322137105048472E-2</v>
      </c>
      <c r="F4" s="61">
        <f ca="1">STDEV('Data BH'!U317:U436)</f>
        <v>4.1992673071213606E-2</v>
      </c>
      <c r="G4" s="61">
        <f ca="1">STDEV('Data BH'!V317:V436)</f>
        <v>9.0414659673098682E-2</v>
      </c>
      <c r="H4" s="61">
        <f ca="1">STDEV('Data BH'!W317:W436)</f>
        <v>6.7881432047215043E-2</v>
      </c>
      <c r="I4" s="61">
        <f ca="1">STDEV('Data BH'!X317:X436)</f>
        <v>4.5653347543836077E-2</v>
      </c>
      <c r="J4" s="61">
        <f ca="1">STDEV('Data BH'!Y317:Y436)</f>
        <v>5.5230015822983605E-2</v>
      </c>
      <c r="K4" s="61">
        <f ca="1">STDEV('Data BH'!Z317:Z436)</f>
        <v>0.16589076151664414</v>
      </c>
      <c r="L4" s="61">
        <f ca="1">STDEV('Data BH'!AA317:AA436)</f>
        <v>7.6872603982961391E-2</v>
      </c>
      <c r="M4" s="61">
        <f ca="1">STDEV('Data BH'!AB317:AB436)</f>
        <v>9.0594173757157323E-2</v>
      </c>
      <c r="N4" s="61">
        <f ca="1">STDEV('Data BH'!AC317:AC436)</f>
        <v>6.6701685049511503E-2</v>
      </c>
      <c r="O4" s="61">
        <f ca="1">STDEV('Data BH'!AD317:AD436)</f>
        <v>7.2256696348639834E-2</v>
      </c>
      <c r="P4" s="61">
        <f ca="1">STDEV('Data BH'!AE317:AE436)</f>
        <v>6.8792244706317798E-2</v>
      </c>
      <c r="R4" s="61"/>
      <c r="S4" s="57" t="s">
        <v>4205</v>
      </c>
      <c r="T4" s="59">
        <f t="array" aca="1" ref="T4" ca="1">SQRT(MMULT(MMULT(TRANSPOSE(T$9:T$22),$C$9:$P$22),T$9:T$22))</f>
        <v>5.5054650637068374E-2</v>
      </c>
      <c r="U4" s="59">
        <f t="array" aca="1" ref="U4" ca="1">SQRT(MMULT(MMULT(TRANSPOSE(U$9:U$22),$C$9:$P$22),U$9:U$22))</f>
        <v>4.735945402697761E-2</v>
      </c>
      <c r="V4" s="59">
        <f t="array" aca="1" ref="V4" ca="1">SQRT(MMULT(MMULT(TRANSPOSE(V$9:V$22),$C$9:$P$22),V$9:V$22))</f>
        <v>4.4365745996312239E-2</v>
      </c>
      <c r="W4" s="59">
        <f t="array" aca="1" ref="W4" ca="1">SQRT(MMULT(MMULT(TRANSPOSE(W$9:W$22),$C$9:$P$22),W$9:W$22))</f>
        <v>3.3041613995087302E-2</v>
      </c>
      <c r="Y4" s="61">
        <f>STDEV('Data BH'!AF317:AF436)</f>
        <v>4.0049287515624837E-2</v>
      </c>
    </row>
    <row r="5" spans="2:25" x14ac:dyDescent="0.15">
      <c r="Q5" s="76"/>
    </row>
    <row r="6" spans="2:25" x14ac:dyDescent="0.15">
      <c r="B6" s="57" t="s">
        <v>4075</v>
      </c>
      <c r="C6" s="58">
        <f t="shared" ref="C6:P6" ca="1" si="0">(C3-$Q3)/C4</f>
        <v>0.30528672013511421</v>
      </c>
      <c r="D6" s="58">
        <f t="shared" ca="1" si="0"/>
        <v>0.12304423578423337</v>
      </c>
      <c r="E6" s="58">
        <f t="shared" ca="1" si="0"/>
        <v>0.17290284632360631</v>
      </c>
      <c r="F6" s="58">
        <f t="shared" ca="1" si="0"/>
        <v>0.16651295537620697</v>
      </c>
      <c r="G6" s="58">
        <f t="shared" ca="1" si="0"/>
        <v>-5.082932323279412E-2</v>
      </c>
      <c r="H6" s="58">
        <f t="shared" ca="1" si="0"/>
        <v>0.33483995407200001</v>
      </c>
      <c r="I6" s="58">
        <f t="shared" ca="1" si="0"/>
        <v>0.18033268045419998</v>
      </c>
      <c r="J6" s="58">
        <f t="shared" ca="1" si="0"/>
        <v>0.13583220844059993</v>
      </c>
      <c r="K6" s="58">
        <f t="shared" ca="1" si="0"/>
        <v>0.15331245817206546</v>
      </c>
      <c r="L6" s="58">
        <f t="shared" ca="1" si="0"/>
        <v>0.15992949948821306</v>
      </c>
      <c r="M6" s="58">
        <f t="shared" ca="1" si="0"/>
        <v>7.1211290304854069E-2</v>
      </c>
      <c r="N6" s="58">
        <f t="shared" ca="1" si="0"/>
        <v>9.0712305824565034E-2</v>
      </c>
      <c r="O6" s="58">
        <f t="shared" ca="1" si="0"/>
        <v>0.35468819597363749</v>
      </c>
      <c r="P6" s="58">
        <f t="shared" ca="1" si="0"/>
        <v>0.27405981162551363</v>
      </c>
      <c r="S6" s="57" t="s">
        <v>4075</v>
      </c>
      <c r="T6" s="58">
        <f ca="1">(T3-$Q3)/T4</f>
        <v>0.30755749274332284</v>
      </c>
      <c r="U6" s="58">
        <f ca="1">(U3-$Q3)/U4</f>
        <v>0.27532117538678219</v>
      </c>
      <c r="V6" s="58">
        <f ca="1">(V3-$Q3)/V4</f>
        <v>0.47257151285422844</v>
      </c>
      <c r="W6" s="58">
        <f ca="1">(W3-$Q3)/W4</f>
        <v>0.30432545178475545</v>
      </c>
      <c r="Y6" s="58">
        <f>(Y3-$Q3)/Y4</f>
        <v>0.27025946841666088</v>
      </c>
    </row>
    <row r="7" spans="2:25" x14ac:dyDescent="0.15">
      <c r="B7" s="57" t="s">
        <v>4208</v>
      </c>
    </row>
    <row r="8" spans="2:25" x14ac:dyDescent="0.15">
      <c r="C8" s="67" t="s">
        <v>4188</v>
      </c>
      <c r="D8" s="67" t="s">
        <v>4186</v>
      </c>
      <c r="E8" s="67" t="s">
        <v>4184</v>
      </c>
      <c r="F8" s="67" t="s">
        <v>4182</v>
      </c>
      <c r="G8" s="67" t="s">
        <v>4180</v>
      </c>
      <c r="H8" s="67" t="s">
        <v>4178</v>
      </c>
      <c r="I8" s="67" t="s">
        <v>4176</v>
      </c>
      <c r="J8" s="67" t="s">
        <v>4174</v>
      </c>
      <c r="K8" s="67" t="s">
        <v>4172</v>
      </c>
      <c r="L8" s="67" t="s">
        <v>4170</v>
      </c>
      <c r="M8" s="67" t="s">
        <v>4168</v>
      </c>
      <c r="N8" s="67" t="s">
        <v>4166</v>
      </c>
      <c r="O8" s="67" t="s">
        <v>4164</v>
      </c>
      <c r="P8" s="67" t="s">
        <v>4162</v>
      </c>
      <c r="Q8" s="67"/>
      <c r="R8" s="67"/>
      <c r="T8" s="67" t="s">
        <v>27</v>
      </c>
      <c r="U8" s="67" t="s">
        <v>27</v>
      </c>
      <c r="V8" s="67" t="s">
        <v>27</v>
      </c>
      <c r="W8" s="67" t="s">
        <v>27</v>
      </c>
      <c r="Y8" s="67" t="s">
        <v>4204</v>
      </c>
    </row>
    <row r="9" spans="2:25" ht="16" x14ac:dyDescent="0.2">
      <c r="B9" s="66" t="s">
        <v>4188</v>
      </c>
      <c r="C9" s="59">
        <f ca="1">_xlfn.COVARIANCE.S('Data BH'!$R$317:$R$436,'Data BH'!R$317:R$436)</f>
        <v>6.2400890883572788E-3</v>
      </c>
      <c r="D9" s="59">
        <f ca="1">_xlfn.COVARIANCE.S('Data BH'!$R$317:$R$436,'Data BH'!S$317:S$436)</f>
        <v>2.3874242519792786E-3</v>
      </c>
      <c r="E9" s="59">
        <f ca="1">_xlfn.COVARIANCE.S('Data BH'!$R$317:$R$436,'Data BH'!T$317:T$436)</f>
        <v>1.7113088741075599E-3</v>
      </c>
      <c r="F9" s="59">
        <f ca="1">_xlfn.COVARIANCE.S('Data BH'!$R$317:$R$436,'Data BH'!U$317:U$436)</f>
        <v>9.3543547044730598E-4</v>
      </c>
      <c r="G9" s="59">
        <f ca="1">_xlfn.COVARIANCE.S('Data BH'!$R$317:$R$436,'Data BH'!V$317:V$436)</f>
        <v>3.4835289672666544E-3</v>
      </c>
      <c r="H9" s="59">
        <f ca="1">_xlfn.COVARIANCE.S('Data BH'!$R$317:$R$436,'Data BH'!W$317:W$436)</f>
        <v>1.9520765534719652E-3</v>
      </c>
      <c r="I9" s="59">
        <f ca="1">_xlfn.COVARIANCE.S('Data BH'!$R$317:$R$436,'Data BH'!X$317:X$436)</f>
        <v>3.8168251579186489E-4</v>
      </c>
      <c r="J9" s="59">
        <f ca="1">_xlfn.COVARIANCE.S('Data BH'!$R$317:$R$436,'Data BH'!Y$317:Y$436)</f>
        <v>1.3299559885839828E-3</v>
      </c>
      <c r="K9" s="59">
        <f ca="1">_xlfn.COVARIANCE.S('Data BH'!$R$317:$R$436,'Data BH'!Z$317:Z$436)</f>
        <v>1.3122703216669541E-3</v>
      </c>
      <c r="L9" s="59">
        <f ca="1">_xlfn.COVARIANCE.S('Data BH'!$R$317:$R$436,'Data BH'!AA$317:AA$436)</f>
        <v>1.7642858693875977E-3</v>
      </c>
      <c r="M9" s="59">
        <f ca="1">_xlfn.COVARIANCE.S('Data BH'!$R$317:$R$436,'Data BH'!AB$317:AB$436)</f>
        <v>2.4417350114402095E-3</v>
      </c>
      <c r="N9" s="59">
        <f ca="1">_xlfn.COVARIANCE.S('Data BH'!$R$317:$R$436,'Data BH'!AC$317:AC$436)</f>
        <v>1.6519630632879628E-3</v>
      </c>
      <c r="O9" s="59">
        <f ca="1">_xlfn.COVARIANCE.S('Data BH'!$R$317:$R$436,'Data BH'!AD$317:AD$436)</f>
        <v>1.1214572672118121E-3</v>
      </c>
      <c r="P9" s="59">
        <f ca="1">_xlfn.COVARIANCE.S('Data BH'!$R$317:$R$436,'Data BH'!AE$317:AE$436)</f>
        <v>1.4230377814783918E-3</v>
      </c>
      <c r="Q9" s="59"/>
      <c r="R9" s="59"/>
      <c r="T9" s="61">
        <f>'Assets BH'!G3/SUM('Assets BH'!$G$3:$G$16)</f>
        <v>0.46939832254705455</v>
      </c>
      <c r="U9" s="61">
        <f t="shared" ref="U9:U22" si="1">1/14</f>
        <v>7.1428571428571425E-2</v>
      </c>
      <c r="V9" s="61">
        <v>0.21549562361004473</v>
      </c>
      <c r="W9" s="61">
        <v>3.5064303823095472E-2</v>
      </c>
      <c r="Y9" s="57">
        <v>0</v>
      </c>
    </row>
    <row r="10" spans="2:25" ht="16" x14ac:dyDescent="0.2">
      <c r="B10" s="66" t="s">
        <v>4186</v>
      </c>
      <c r="C10" s="59">
        <f ca="1">_xlfn.COVARIANCE.S('Data BH'!$S$317:$S$436,'Data BH'!R$317:R$436)</f>
        <v>2.3874242519792786E-3</v>
      </c>
      <c r="D10" s="59">
        <f ca="1">_xlfn.COVARIANCE.S('Data BH'!$S$317:$S$436,'Data BH'!S$317:S$436)</f>
        <v>8.8336929444450783E-3</v>
      </c>
      <c r="E10" s="59">
        <f ca="1">_xlfn.COVARIANCE.S('Data BH'!$S$317:$S$436,'Data BH'!T$317:T$436)</f>
        <v>3.7465771289310291E-3</v>
      </c>
      <c r="F10" s="59">
        <f ca="1">_xlfn.COVARIANCE.S('Data BH'!$S$317:$S$436,'Data BH'!U$317:U$436)</f>
        <v>7.135284369770541E-4</v>
      </c>
      <c r="G10" s="59">
        <f ca="1">_xlfn.COVARIANCE.S('Data BH'!$S$317:$S$436,'Data BH'!V$317:V$436)</f>
        <v>2.7771585163127465E-3</v>
      </c>
      <c r="H10" s="59">
        <f ca="1">_xlfn.COVARIANCE.S('Data BH'!$S$317:$S$436,'Data BH'!W$317:W$436)</f>
        <v>3.2401058892291505E-3</v>
      </c>
      <c r="I10" s="59">
        <f ca="1">_xlfn.COVARIANCE.S('Data BH'!$S$317:$S$436,'Data BH'!X$317:X$436)</f>
        <v>-8.4794273947795507E-5</v>
      </c>
      <c r="J10" s="59">
        <f ca="1">_xlfn.COVARIANCE.S('Data BH'!$S$317:$S$436,'Data BH'!Y$317:Y$436)</f>
        <v>3.5216242058048056E-3</v>
      </c>
      <c r="K10" s="59">
        <f ca="1">_xlfn.COVARIANCE.S('Data BH'!$S$317:$S$436,'Data BH'!Z$317:Z$436)</f>
        <v>4.7849024588483072E-3</v>
      </c>
      <c r="L10" s="59">
        <f ca="1">_xlfn.COVARIANCE.S('Data BH'!$S$317:$S$436,'Data BH'!AA$317:AA$436)</f>
        <v>3.3043773780962629E-3</v>
      </c>
      <c r="M10" s="59">
        <f ca="1">_xlfn.COVARIANCE.S('Data BH'!$S$317:$S$436,'Data BH'!AB$317:AB$436)</f>
        <v>5.4166122794078531E-3</v>
      </c>
      <c r="N10" s="59">
        <f ca="1">_xlfn.COVARIANCE.S('Data BH'!$S$317:$S$436,'Data BH'!AC$317:AC$436)</f>
        <v>4.6902280785513645E-3</v>
      </c>
      <c r="O10" s="59">
        <f ca="1">_xlfn.COVARIANCE.S('Data BH'!$S$317:$S$436,'Data BH'!AD$317:AD$436)</f>
        <v>1.8312006863384701E-3</v>
      </c>
      <c r="P10" s="59">
        <f ca="1">_xlfn.COVARIANCE.S('Data BH'!$S$317:$S$436,'Data BH'!AE$317:AE$436)</f>
        <v>1.8650388680581968E-3</v>
      </c>
      <c r="Q10" s="59"/>
      <c r="R10" s="59"/>
      <c r="T10" s="61">
        <f>'Assets BH'!G4/SUM('Assets BH'!$G$3:$G$16)</f>
        <v>0.13918227696129928</v>
      </c>
      <c r="U10" s="61">
        <f t="shared" si="1"/>
        <v>7.1428571428571425E-2</v>
      </c>
      <c r="V10" s="61">
        <v>0</v>
      </c>
      <c r="W10" s="61">
        <v>0</v>
      </c>
      <c r="Y10" s="57">
        <v>0</v>
      </c>
    </row>
    <row r="11" spans="2:25" ht="16" x14ac:dyDescent="0.2">
      <c r="B11" s="66" t="s">
        <v>4184</v>
      </c>
      <c r="C11" s="59">
        <f ca="1">_xlfn.COVARIANCE.S('Data BH'!$T$317:$T$436,'Data BH'!R$317:R$436)</f>
        <v>1.7113088741075599E-3</v>
      </c>
      <c r="D11" s="59">
        <f ca="1">_xlfn.COVARIANCE.S('Data BH'!$T$317:$T$436,'Data BH'!S$317:S$436)</f>
        <v>3.7465771289310291E-3</v>
      </c>
      <c r="E11" s="59">
        <f ca="1">_xlfn.COVARIANCE.S('Data BH'!$T$317:$T$436,'Data BH'!T$317:T$436)</f>
        <v>4.2669815959707506E-3</v>
      </c>
      <c r="F11" s="59">
        <f ca="1">_xlfn.COVARIANCE.S('Data BH'!$T$317:$T$436,'Data BH'!U$317:U$436)</f>
        <v>1.1253463629756853E-3</v>
      </c>
      <c r="G11" s="59">
        <f ca="1">_xlfn.COVARIANCE.S('Data BH'!$T$317:$T$436,'Data BH'!V$317:V$436)</f>
        <v>8.5029864580535275E-4</v>
      </c>
      <c r="H11" s="59">
        <f ca="1">_xlfn.COVARIANCE.S('Data BH'!$T$317:$T$436,'Data BH'!W$317:W$436)</f>
        <v>2.4887427956181113E-3</v>
      </c>
      <c r="I11" s="59">
        <f ca="1">_xlfn.COVARIANCE.S('Data BH'!$T$317:$T$436,'Data BH'!X$317:X$436)</f>
        <v>3.8913071792863924E-4</v>
      </c>
      <c r="J11" s="59">
        <f ca="1">_xlfn.COVARIANCE.S('Data BH'!$T$317:$T$436,'Data BH'!Y$317:Y$436)</f>
        <v>2.1687892498783636E-3</v>
      </c>
      <c r="K11" s="59">
        <f ca="1">_xlfn.COVARIANCE.S('Data BH'!$T$317:$T$436,'Data BH'!Z$317:Z$436)</f>
        <v>2.8492331684312673E-3</v>
      </c>
      <c r="L11" s="59">
        <f ca="1">_xlfn.COVARIANCE.S('Data BH'!$T$317:$T$436,'Data BH'!AA$317:AA$436)</f>
        <v>2.2754609832095225E-3</v>
      </c>
      <c r="M11" s="59">
        <f ca="1">_xlfn.COVARIANCE.S('Data BH'!$T$317:$T$436,'Data BH'!AB$317:AB$436)</f>
        <v>3.5542849170683184E-3</v>
      </c>
      <c r="N11" s="59">
        <f ca="1">_xlfn.COVARIANCE.S('Data BH'!$T$317:$T$436,'Data BH'!AC$317:AC$436)</f>
        <v>2.6587624415357167E-3</v>
      </c>
      <c r="O11" s="59">
        <f ca="1">_xlfn.COVARIANCE.S('Data BH'!$T$317:$T$436,'Data BH'!AD$317:AD$436)</f>
        <v>1.6882058392077737E-3</v>
      </c>
      <c r="P11" s="59">
        <f ca="1">_xlfn.COVARIANCE.S('Data BH'!$T$317:$T$436,'Data BH'!AE$317:AE$436)</f>
        <v>1.7506885335760558E-3</v>
      </c>
      <c r="Q11" s="59"/>
      <c r="R11" s="59"/>
      <c r="T11" s="61">
        <f>'Assets BH'!G5/SUM('Assets BH'!$G$3:$G$16)</f>
        <v>9.0701056514096948E-2</v>
      </c>
      <c r="U11" s="61">
        <f t="shared" si="1"/>
        <v>7.1428571428571425E-2</v>
      </c>
      <c r="V11" s="61">
        <v>0</v>
      </c>
      <c r="W11" s="61">
        <v>0</v>
      </c>
      <c r="Y11" s="57">
        <v>0</v>
      </c>
    </row>
    <row r="12" spans="2:25" ht="16" x14ac:dyDescent="0.2">
      <c r="B12" s="66" t="s">
        <v>4182</v>
      </c>
      <c r="C12" s="59">
        <f ca="1">_xlfn.COVARIANCE.S('Data BH'!$U$317:$U$436,'Data BH'!R$317:R$436)</f>
        <v>9.3543547044730598E-4</v>
      </c>
      <c r="D12" s="59">
        <f ca="1">_xlfn.COVARIANCE.S('Data BH'!$U$317:$U$436,'Data BH'!S$317:S$436)</f>
        <v>7.135284369770541E-4</v>
      </c>
      <c r="E12" s="59">
        <f ca="1">_xlfn.COVARIANCE.S('Data BH'!$U$317:$U$436,'Data BH'!T$317:T$436)</f>
        <v>1.1253463629756853E-3</v>
      </c>
      <c r="F12" s="59">
        <f ca="1">_xlfn.COVARIANCE.S('Data BH'!$U$317:$U$436,'Data BH'!U$317:U$436)</f>
        <v>1.7633845916658285E-3</v>
      </c>
      <c r="G12" s="59">
        <f ca="1">_xlfn.COVARIANCE.S('Data BH'!$U$317:$U$436,'Data BH'!V$317:V$436)</f>
        <v>1.4472372350067448E-3</v>
      </c>
      <c r="H12" s="59">
        <f ca="1">_xlfn.COVARIANCE.S('Data BH'!$U$317:$U$436,'Data BH'!W$317:W$436)</f>
        <v>7.0151397619699191E-4</v>
      </c>
      <c r="I12" s="59">
        <f ca="1">_xlfn.COVARIANCE.S('Data BH'!$U$317:$U$436,'Data BH'!X$317:X$436)</f>
        <v>8.3180236042402079E-4</v>
      </c>
      <c r="J12" s="59">
        <f ca="1">_xlfn.COVARIANCE.S('Data BH'!$U$317:$U$436,'Data BH'!Y$317:Y$436)</f>
        <v>8.9113552694304382E-4</v>
      </c>
      <c r="K12" s="59">
        <f ca="1">_xlfn.COVARIANCE.S('Data BH'!$U$317:$U$436,'Data BH'!Z$317:Z$436)</f>
        <v>1.7193888227128325E-4</v>
      </c>
      <c r="L12" s="59">
        <f ca="1">_xlfn.COVARIANCE.S('Data BH'!$U$317:$U$436,'Data BH'!AA$317:AA$436)</f>
        <v>7.7404272241924082E-4</v>
      </c>
      <c r="M12" s="59">
        <f ca="1">_xlfn.COVARIANCE.S('Data BH'!$U$317:$U$436,'Data BH'!AB$317:AB$436)</f>
        <v>1.0586867088680047E-3</v>
      </c>
      <c r="N12" s="59">
        <f ca="1">_xlfn.COVARIANCE.S('Data BH'!$U$317:$U$436,'Data BH'!AC$317:AC$436)</f>
        <v>6.2696891272406711E-4</v>
      </c>
      <c r="O12" s="59">
        <f ca="1">_xlfn.COVARIANCE.S('Data BH'!$U$317:$U$436,'Data BH'!AD$317:AD$436)</f>
        <v>1.1124558010017678E-3</v>
      </c>
      <c r="P12" s="59">
        <f ca="1">_xlfn.COVARIANCE.S('Data BH'!$U$317:$U$436,'Data BH'!AE$317:AE$436)</f>
        <v>6.9525227449274282E-4</v>
      </c>
      <c r="Q12" s="59"/>
      <c r="R12" s="59"/>
      <c r="T12" s="61">
        <f>'Assets BH'!G6/SUM('Assets BH'!$G$3:$G$16)</f>
        <v>7.8037394829666346E-2</v>
      </c>
      <c r="U12" s="61">
        <f t="shared" si="1"/>
        <v>7.1428571428571425E-2</v>
      </c>
      <c r="V12" s="61">
        <v>0</v>
      </c>
      <c r="W12" s="61">
        <v>0.30568013725580434</v>
      </c>
      <c r="Y12" s="57">
        <v>0</v>
      </c>
    </row>
    <row r="13" spans="2:25" ht="16" x14ac:dyDescent="0.2">
      <c r="B13" s="66" t="s">
        <v>4180</v>
      </c>
      <c r="C13" s="59">
        <f ca="1">_xlfn.COVARIANCE.S('Data BH'!$V$317:$V$436,'Data BH'!R$317:R$436)</f>
        <v>3.4835289672666544E-3</v>
      </c>
      <c r="D13" s="59">
        <f ca="1">_xlfn.COVARIANCE.S('Data BH'!$V$317:$V$436,'Data BH'!S$317:S$436)</f>
        <v>2.7771585163127465E-3</v>
      </c>
      <c r="E13" s="59">
        <f ca="1">_xlfn.COVARIANCE.S('Data BH'!$V$317:$V$436,'Data BH'!T$317:T$436)</f>
        <v>8.5029864580535275E-4</v>
      </c>
      <c r="F13" s="59">
        <f ca="1">_xlfn.COVARIANCE.S('Data BH'!$V$317:$V$436,'Data BH'!U$317:U$436)</f>
        <v>1.4472372350067448E-3</v>
      </c>
      <c r="G13" s="59">
        <f ca="1">_xlfn.COVARIANCE.S('Data BH'!$V$317:$V$436,'Data BH'!V$317:V$436)</f>
        <v>8.1748106838022572E-3</v>
      </c>
      <c r="H13" s="59">
        <f ca="1">_xlfn.COVARIANCE.S('Data BH'!$V$317:$V$436,'Data BH'!W$317:W$436)</f>
        <v>1.2015000284447414E-3</v>
      </c>
      <c r="I13" s="59">
        <f ca="1">_xlfn.COVARIANCE.S('Data BH'!$V$317:$V$436,'Data BH'!X$317:X$436)</f>
        <v>1.2315226151053662E-3</v>
      </c>
      <c r="J13" s="59">
        <f ca="1">_xlfn.COVARIANCE.S('Data BH'!$V$317:$V$436,'Data BH'!Y$317:Y$436)</f>
        <v>2.3964614475647903E-3</v>
      </c>
      <c r="K13" s="59">
        <f ca="1">_xlfn.COVARIANCE.S('Data BH'!$V$317:$V$436,'Data BH'!Z$317:Z$436)</f>
        <v>7.0139789495004396E-4</v>
      </c>
      <c r="L13" s="59">
        <f ca="1">_xlfn.COVARIANCE.S('Data BH'!$V$317:$V$436,'Data BH'!AA$317:AA$436)</f>
        <v>3.2705338690432236E-3</v>
      </c>
      <c r="M13" s="59">
        <f ca="1">_xlfn.COVARIANCE.S('Data BH'!$V$317:$V$436,'Data BH'!AB$317:AB$436)</f>
        <v>2.7647658103899168E-3</v>
      </c>
      <c r="N13" s="59">
        <f ca="1">_xlfn.COVARIANCE.S('Data BH'!$V$317:$V$436,'Data BH'!AC$317:AC$436)</f>
        <v>2.3143171147767651E-3</v>
      </c>
      <c r="O13" s="59">
        <f ca="1">_xlfn.COVARIANCE.S('Data BH'!$V$317:$V$436,'Data BH'!AD$317:AD$436)</f>
        <v>2.4205725083884248E-3</v>
      </c>
      <c r="P13" s="59">
        <f ca="1">_xlfn.COVARIANCE.S('Data BH'!$V$317:$V$436,'Data BH'!AE$317:AE$436)</f>
        <v>1.2281081335743993E-3</v>
      </c>
      <c r="Q13" s="59"/>
      <c r="R13" s="59"/>
      <c r="T13" s="61">
        <f>'Assets BH'!G7/SUM('Assets BH'!$G$3:$G$16)</f>
        <v>4.4027813043235449E-2</v>
      </c>
      <c r="U13" s="61">
        <f t="shared" si="1"/>
        <v>7.1428571428571425E-2</v>
      </c>
      <c r="V13" s="61">
        <v>0</v>
      </c>
      <c r="W13" s="61">
        <v>0</v>
      </c>
      <c r="Y13" s="57">
        <v>0</v>
      </c>
    </row>
    <row r="14" spans="2:25" ht="16" x14ac:dyDescent="0.2">
      <c r="B14" s="66" t="s">
        <v>4178</v>
      </c>
      <c r="C14" s="59">
        <f ca="1">_xlfn.COVARIANCE.S('Data BH'!$W$317:$W$436,'Data BH'!R$317:R$436)</f>
        <v>1.9520765534719652E-3</v>
      </c>
      <c r="D14" s="59">
        <f ca="1">_xlfn.COVARIANCE.S('Data BH'!$W$317:$W$436,'Data BH'!S$317:S$436)</f>
        <v>3.2401058892291505E-3</v>
      </c>
      <c r="E14" s="59">
        <f ca="1">_xlfn.COVARIANCE.S('Data BH'!$W$317:$W$436,'Data BH'!T$317:T$436)</f>
        <v>2.4887427956181113E-3</v>
      </c>
      <c r="F14" s="59">
        <f ca="1">_xlfn.COVARIANCE.S('Data BH'!$W$317:$W$436,'Data BH'!U$317:U$436)</f>
        <v>7.0151397619699191E-4</v>
      </c>
      <c r="G14" s="59">
        <f ca="1">_xlfn.COVARIANCE.S('Data BH'!$W$317:$W$436,'Data BH'!V$317:V$436)</f>
        <v>1.2015000284447414E-3</v>
      </c>
      <c r="H14" s="59">
        <f ca="1">_xlfn.COVARIANCE.S('Data BH'!$W$317:$W$436,'Data BH'!W$317:W$436)</f>
        <v>4.6078888167806727E-3</v>
      </c>
      <c r="I14" s="59">
        <f ca="1">_xlfn.COVARIANCE.S('Data BH'!$W$317:$W$436,'Data BH'!X$317:X$436)</f>
        <v>1.2282449450631882E-4</v>
      </c>
      <c r="J14" s="59">
        <f ca="1">_xlfn.COVARIANCE.S('Data BH'!$W$317:$W$436,'Data BH'!Y$317:Y$436)</f>
        <v>1.7076760346021649E-3</v>
      </c>
      <c r="K14" s="59">
        <f ca="1">_xlfn.COVARIANCE.S('Data BH'!$W$317:$W$436,'Data BH'!Z$317:Z$436)</f>
        <v>3.7095945569352098E-3</v>
      </c>
      <c r="L14" s="59">
        <f ca="1">_xlfn.COVARIANCE.S('Data BH'!$W$317:$W$436,'Data BH'!AA$317:AA$436)</f>
        <v>2.2393827877224561E-3</v>
      </c>
      <c r="M14" s="59">
        <f ca="1">_xlfn.COVARIANCE.S('Data BH'!$W$317:$W$436,'Data BH'!AB$317:AB$436)</f>
        <v>3.1845984590164939E-3</v>
      </c>
      <c r="N14" s="59">
        <f ca="1">_xlfn.COVARIANCE.S('Data BH'!$W$317:$W$436,'Data BH'!AC$317:AC$436)</f>
        <v>2.466599757389601E-3</v>
      </c>
      <c r="O14" s="59">
        <f ca="1">_xlfn.COVARIANCE.S('Data BH'!$W$317:$W$436,'Data BH'!AD$317:AD$436)</f>
        <v>1.9319651993493251E-3</v>
      </c>
      <c r="P14" s="59">
        <f ca="1">_xlfn.COVARIANCE.S('Data BH'!$W$317:$W$436,'Data BH'!AE$317:AE$436)</f>
        <v>1.9538490083497615E-3</v>
      </c>
      <c r="Q14" s="59"/>
      <c r="R14" s="59"/>
      <c r="T14" s="61">
        <f>'Assets BH'!G8/SUM('Assets BH'!$G$3:$G$16)</f>
        <v>3.2131712204235982E-2</v>
      </c>
      <c r="U14" s="61">
        <f t="shared" si="1"/>
        <v>7.1428571428571425E-2</v>
      </c>
      <c r="V14" s="61">
        <v>0.16175831275430744</v>
      </c>
      <c r="W14" s="61">
        <v>6.2406235986493794E-2</v>
      </c>
      <c r="Y14" s="57">
        <v>0</v>
      </c>
    </row>
    <row r="15" spans="2:25" ht="16" x14ac:dyDescent="0.2">
      <c r="B15" s="66" t="s">
        <v>4176</v>
      </c>
      <c r="C15" s="59">
        <f ca="1">_xlfn.COVARIANCE.S('Data BH'!$X$317:$X$436,'Data BH'!R$317:R$436)</f>
        <v>3.8168251579186489E-4</v>
      </c>
      <c r="D15" s="59">
        <f ca="1">_xlfn.COVARIANCE.S('Data BH'!$X$317:$X$436,'Data BH'!S$317:S$436)</f>
        <v>-8.4794273947795507E-5</v>
      </c>
      <c r="E15" s="59">
        <f ca="1">_xlfn.COVARIANCE.S('Data BH'!$X$317:$X$436,'Data BH'!T$317:T$436)</f>
        <v>3.8913071792863924E-4</v>
      </c>
      <c r="F15" s="59">
        <f ca="1">_xlfn.COVARIANCE.S('Data BH'!$X$317:$X$436,'Data BH'!U$317:U$436)</f>
        <v>8.3180236042402079E-4</v>
      </c>
      <c r="G15" s="59">
        <f ca="1">_xlfn.COVARIANCE.S('Data BH'!$X$317:$X$436,'Data BH'!V$317:V$436)</f>
        <v>1.2315226151053662E-3</v>
      </c>
      <c r="H15" s="59">
        <f ca="1">_xlfn.COVARIANCE.S('Data BH'!$X$317:$X$436,'Data BH'!W$317:W$436)</f>
        <v>1.2282449450631882E-4</v>
      </c>
      <c r="I15" s="59">
        <f ca="1">_xlfn.COVARIANCE.S('Data BH'!$X$317:$X$436,'Data BH'!X$317:X$436)</f>
        <v>2.0842281419582828E-3</v>
      </c>
      <c r="J15" s="59">
        <f ca="1">_xlfn.COVARIANCE.S('Data BH'!$X$317:$X$436,'Data BH'!Y$317:Y$436)</f>
        <v>2.5463568046420562E-4</v>
      </c>
      <c r="K15" s="59">
        <f ca="1">_xlfn.COVARIANCE.S('Data BH'!$X$317:$X$436,'Data BH'!Z$317:Z$436)</f>
        <v>-6.5243786174980494E-4</v>
      </c>
      <c r="L15" s="59">
        <f ca="1">_xlfn.COVARIANCE.S('Data BH'!$X$317:$X$436,'Data BH'!AA$317:AA$436)</f>
        <v>8.4313972109382465E-4</v>
      </c>
      <c r="M15" s="59">
        <f ca="1">_xlfn.COVARIANCE.S('Data BH'!$X$317:$X$436,'Data BH'!AB$317:AB$436)</f>
        <v>9.6324252923781373E-5</v>
      </c>
      <c r="N15" s="59">
        <f ca="1">_xlfn.COVARIANCE.S('Data BH'!$X$317:$X$436,'Data BH'!AC$317:AC$436)</f>
        <v>1.4133822645840974E-4</v>
      </c>
      <c r="O15" s="59">
        <f ca="1">_xlfn.COVARIANCE.S('Data BH'!$X$317:$X$436,'Data BH'!AD$317:AD$436)</f>
        <v>9.1635498514237878E-4</v>
      </c>
      <c r="P15" s="59">
        <f ca="1">_xlfn.COVARIANCE.S('Data BH'!$X$317:$X$436,'Data BH'!AE$317:AE$436)</f>
        <v>6.0505558235467963E-4</v>
      </c>
      <c r="Q15" s="59"/>
      <c r="R15" s="59"/>
      <c r="T15" s="61">
        <f>'Assets BH'!G9/SUM('Assets BH'!$G$3:$G$16)</f>
        <v>3.1018685644585795E-2</v>
      </c>
      <c r="U15" s="61">
        <f t="shared" si="1"/>
        <v>7.1428571428571425E-2</v>
      </c>
      <c r="V15" s="61">
        <v>0.18246683204981795</v>
      </c>
      <c r="W15" s="61">
        <v>0.36412453099189124</v>
      </c>
      <c r="Y15" s="57">
        <v>0</v>
      </c>
    </row>
    <row r="16" spans="2:25" ht="16" x14ac:dyDescent="0.2">
      <c r="B16" s="66" t="s">
        <v>4174</v>
      </c>
      <c r="C16" s="59">
        <f ca="1">_xlfn.COVARIANCE.S('Data BH'!$Y$317:$Y$436,'Data BH'!R$317:R$436)</f>
        <v>1.3299559885839828E-3</v>
      </c>
      <c r="D16" s="59">
        <f ca="1">_xlfn.COVARIANCE.S('Data BH'!$Y$317:$Y$436,'Data BH'!S$317:S$436)</f>
        <v>3.5216242058048056E-3</v>
      </c>
      <c r="E16" s="59">
        <f ca="1">_xlfn.COVARIANCE.S('Data BH'!$Y$317:$Y$436,'Data BH'!T$317:T$436)</f>
        <v>2.1687892498783636E-3</v>
      </c>
      <c r="F16" s="59">
        <f ca="1">_xlfn.COVARIANCE.S('Data BH'!$Y$317:$Y$436,'Data BH'!U$317:U$436)</f>
        <v>8.9113552694304382E-4</v>
      </c>
      <c r="G16" s="59">
        <f ca="1">_xlfn.COVARIANCE.S('Data BH'!$Y$317:$Y$436,'Data BH'!V$317:V$436)</f>
        <v>2.3964614475647903E-3</v>
      </c>
      <c r="H16" s="59">
        <f ca="1">_xlfn.COVARIANCE.S('Data BH'!$Y$317:$Y$436,'Data BH'!W$317:W$436)</f>
        <v>1.7076760346021649E-3</v>
      </c>
      <c r="I16" s="59">
        <f ca="1">_xlfn.COVARIANCE.S('Data BH'!$Y$317:$Y$436,'Data BH'!X$317:X$436)</f>
        <v>2.5463568046420562E-4</v>
      </c>
      <c r="J16" s="59">
        <f ca="1">_xlfn.COVARIANCE.S('Data BH'!$Y$317:$Y$436,'Data BH'!Y$317:Y$436)</f>
        <v>3.0503546478070193E-3</v>
      </c>
      <c r="K16" s="59">
        <f ca="1">_xlfn.COVARIANCE.S('Data BH'!$Y$317:$Y$436,'Data BH'!Z$317:Z$436)</f>
        <v>2.2872031866772329E-3</v>
      </c>
      <c r="L16" s="59">
        <f ca="1">_xlfn.COVARIANCE.S('Data BH'!$Y$317:$Y$436,'Data BH'!AA$317:AA$436)</f>
        <v>1.7716711536874751E-3</v>
      </c>
      <c r="M16" s="59">
        <f ca="1">_xlfn.COVARIANCE.S('Data BH'!$Y$317:$Y$436,'Data BH'!AB$317:AB$436)</f>
        <v>2.9428141444754721E-3</v>
      </c>
      <c r="N16" s="59">
        <f ca="1">_xlfn.COVARIANCE.S('Data BH'!$Y$317:$Y$436,'Data BH'!AC$317:AC$436)</f>
        <v>2.5769925101961173E-3</v>
      </c>
      <c r="O16" s="59">
        <f ca="1">_xlfn.COVARIANCE.S('Data BH'!$Y$317:$Y$436,'Data BH'!AD$317:AD$436)</f>
        <v>1.4284505272299181E-3</v>
      </c>
      <c r="P16" s="59">
        <f ca="1">_xlfn.COVARIANCE.S('Data BH'!$Y$317:$Y$436,'Data BH'!AE$317:AE$436)</f>
        <v>1.1585096796432762E-3</v>
      </c>
      <c r="Q16" s="59"/>
      <c r="R16" s="59"/>
      <c r="T16" s="61">
        <f>'Assets BH'!G10/SUM('Assets BH'!$G$3:$G$16)</f>
        <v>2.9113218791719873E-2</v>
      </c>
      <c r="U16" s="61">
        <f t="shared" si="1"/>
        <v>7.1428571428571425E-2</v>
      </c>
      <c r="V16" s="61">
        <v>0</v>
      </c>
      <c r="W16" s="61">
        <v>0.12175531077540881</v>
      </c>
      <c r="Y16" s="57">
        <v>0</v>
      </c>
    </row>
    <row r="17" spans="2:25" ht="16" x14ac:dyDescent="0.2">
      <c r="B17" s="66" t="s">
        <v>4172</v>
      </c>
      <c r="C17" s="59">
        <f ca="1">_xlfn.COVARIANCE.S('Data BH'!$Z$317:$Z$436,'Data BH'!R$317:R$436)</f>
        <v>1.3122703216669541E-3</v>
      </c>
      <c r="D17" s="59">
        <f ca="1">_xlfn.COVARIANCE.S('Data BH'!$Z$317:$Z$436,'Data BH'!S$317:S$436)</f>
        <v>4.7849024588483072E-3</v>
      </c>
      <c r="E17" s="59">
        <f ca="1">_xlfn.COVARIANCE.S('Data BH'!$Z$317:$Z$436,'Data BH'!T$317:T$436)</f>
        <v>2.8492331684312673E-3</v>
      </c>
      <c r="F17" s="59">
        <f ca="1">_xlfn.COVARIANCE.S('Data BH'!$Z$317:$Z$436,'Data BH'!U$317:U$436)</f>
        <v>1.7193888227128325E-4</v>
      </c>
      <c r="G17" s="59">
        <f ca="1">_xlfn.COVARIANCE.S('Data BH'!$Z$317:$Z$436,'Data BH'!V$317:V$436)</f>
        <v>7.0139789495004396E-4</v>
      </c>
      <c r="H17" s="59">
        <f ca="1">_xlfn.COVARIANCE.S('Data BH'!$Z$317:$Z$436,'Data BH'!W$317:W$436)</f>
        <v>3.7095945569352098E-3</v>
      </c>
      <c r="I17" s="59">
        <f ca="1">_xlfn.COVARIANCE.S('Data BH'!$Z$317:$Z$436,'Data BH'!X$317:X$436)</f>
        <v>-6.5243786174980494E-4</v>
      </c>
      <c r="J17" s="59">
        <f ca="1">_xlfn.COVARIANCE.S('Data BH'!$Z$317:$Z$436,'Data BH'!Y$317:Y$436)</f>
        <v>2.2872031866772329E-3</v>
      </c>
      <c r="K17" s="59">
        <f ca="1">_xlfn.COVARIANCE.S('Data BH'!$Z$317:$Z$436,'Data BH'!Z$317:Z$436)</f>
        <v>2.7519744756572085E-2</v>
      </c>
      <c r="L17" s="59">
        <f ca="1">_xlfn.COVARIANCE.S('Data BH'!$Z$317:$Z$436,'Data BH'!AA$317:AA$436)</f>
        <v>3.6008398765163103E-3</v>
      </c>
      <c r="M17" s="59">
        <f ca="1">_xlfn.COVARIANCE.S('Data BH'!$Z$317:$Z$436,'Data BH'!AB$317:AB$436)</f>
        <v>6.4716171300985411E-3</v>
      </c>
      <c r="N17" s="59">
        <f ca="1">_xlfn.COVARIANCE.S('Data BH'!$Z$317:$Z$436,'Data BH'!AC$317:AC$436)</f>
        <v>3.6448929283768878E-3</v>
      </c>
      <c r="O17" s="59">
        <f ca="1">_xlfn.COVARIANCE.S('Data BH'!$Z$317:$Z$436,'Data BH'!AD$317:AD$436)</f>
        <v>2.1738223491070456E-4</v>
      </c>
      <c r="P17" s="59">
        <f ca="1">_xlfn.COVARIANCE.S('Data BH'!$Z$317:$Z$436,'Data BH'!AE$317:AE$436)</f>
        <v>1.2735666073941949E-3</v>
      </c>
      <c r="Q17" s="59"/>
      <c r="R17" s="59"/>
      <c r="T17" s="61">
        <f>'Assets BH'!G11/SUM('Assets BH'!$G$3:$G$16)</f>
        <v>2.2127471400999865E-2</v>
      </c>
      <c r="U17" s="61">
        <f t="shared" si="1"/>
        <v>7.1428571428571425E-2</v>
      </c>
      <c r="V17" s="61">
        <v>5.2055144283194639E-2</v>
      </c>
      <c r="W17" s="61">
        <v>1.8741618774571263E-2</v>
      </c>
      <c r="Y17" s="57">
        <v>0</v>
      </c>
    </row>
    <row r="18" spans="2:25" ht="16" x14ac:dyDescent="0.2">
      <c r="B18" s="66" t="s">
        <v>4170</v>
      </c>
      <c r="C18" s="59">
        <f ca="1">_xlfn.COVARIANCE.S('Data BH'!$AA$317:$AA$436,'Data BH'!R$317:R$436)</f>
        <v>1.7642858693875977E-3</v>
      </c>
      <c r="D18" s="59">
        <f ca="1">_xlfn.COVARIANCE.S('Data BH'!$AA$317:$AA$436,'Data BH'!S$317:S$436)</f>
        <v>3.3043773780962629E-3</v>
      </c>
      <c r="E18" s="59">
        <f ca="1">_xlfn.COVARIANCE.S('Data BH'!$AA$317:$AA$436,'Data BH'!T$317:T$436)</f>
        <v>2.2754609832095225E-3</v>
      </c>
      <c r="F18" s="59">
        <f ca="1">_xlfn.COVARIANCE.S('Data BH'!$AA$317:$AA$436,'Data BH'!U$317:U$436)</f>
        <v>7.7404272241924082E-4</v>
      </c>
      <c r="G18" s="59">
        <f ca="1">_xlfn.COVARIANCE.S('Data BH'!$AA$317:$AA$436,'Data BH'!V$317:V$436)</f>
        <v>3.2705338690432236E-3</v>
      </c>
      <c r="H18" s="59">
        <f ca="1">_xlfn.COVARIANCE.S('Data BH'!$AA$317:$AA$436,'Data BH'!W$317:W$436)</f>
        <v>2.2393827877224561E-3</v>
      </c>
      <c r="I18" s="59">
        <f ca="1">_xlfn.COVARIANCE.S('Data BH'!$AA$317:$AA$436,'Data BH'!X$317:X$436)</f>
        <v>8.4313972109382465E-4</v>
      </c>
      <c r="J18" s="59">
        <f ca="1">_xlfn.COVARIANCE.S('Data BH'!$AA$317:$AA$436,'Data BH'!Y$317:Y$436)</f>
        <v>1.7716711536874751E-3</v>
      </c>
      <c r="K18" s="59">
        <f ca="1">_xlfn.COVARIANCE.S('Data BH'!$AA$317:$AA$436,'Data BH'!Z$317:Z$436)</f>
        <v>3.6008398765163103E-3</v>
      </c>
      <c r="L18" s="59">
        <f ca="1">_xlfn.COVARIANCE.S('Data BH'!$AA$317:$AA$436,'Data BH'!AA$317:AA$436)</f>
        <v>5.9093972431212144E-3</v>
      </c>
      <c r="M18" s="59">
        <f ca="1">_xlfn.COVARIANCE.S('Data BH'!$AA$317:$AA$436,'Data BH'!AB$317:AB$436)</f>
        <v>2.6589262663645249E-3</v>
      </c>
      <c r="N18" s="59">
        <f ca="1">_xlfn.COVARIANCE.S('Data BH'!$AA$317:$AA$436,'Data BH'!AC$317:AC$436)</f>
        <v>2.1361682145917991E-3</v>
      </c>
      <c r="O18" s="59">
        <f ca="1">_xlfn.COVARIANCE.S('Data BH'!$AA$317:$AA$436,'Data BH'!AD$317:AD$436)</f>
        <v>2.1391204940281864E-3</v>
      </c>
      <c r="P18" s="59">
        <f ca="1">_xlfn.COVARIANCE.S('Data BH'!$AA$317:$AA$436,'Data BH'!AE$317:AE$436)</f>
        <v>1.6040636695940306E-3</v>
      </c>
      <c r="Q18" s="59"/>
      <c r="R18" s="59"/>
      <c r="T18" s="61">
        <f>'Assets BH'!G12/SUM('Assets BH'!$G$3:$G$16)</f>
        <v>1.515171321641123E-2</v>
      </c>
      <c r="U18" s="61">
        <f t="shared" si="1"/>
        <v>7.1428571428571425E-2</v>
      </c>
      <c r="V18" s="61">
        <v>0</v>
      </c>
      <c r="W18" s="61">
        <v>0</v>
      </c>
      <c r="Y18" s="57">
        <v>0</v>
      </c>
    </row>
    <row r="19" spans="2:25" ht="16" x14ac:dyDescent="0.2">
      <c r="B19" s="66" t="s">
        <v>4168</v>
      </c>
      <c r="C19" s="59">
        <f ca="1">_xlfn.COVARIANCE.S('Data BH'!$AB$317:$AB$436,'Data BH'!R$317:R$436)</f>
        <v>2.4417350114402095E-3</v>
      </c>
      <c r="D19" s="59">
        <f ca="1">_xlfn.COVARIANCE.S('Data BH'!$AB$317:$AB$436,'Data BH'!S$317:S$436)</f>
        <v>5.4166122794078531E-3</v>
      </c>
      <c r="E19" s="59">
        <f ca="1">_xlfn.COVARIANCE.S('Data BH'!$AB$317:$AB$436,'Data BH'!T$317:T$436)</f>
        <v>3.5542849170683184E-3</v>
      </c>
      <c r="F19" s="59">
        <f ca="1">_xlfn.COVARIANCE.S('Data BH'!$AB$317:$AB$436,'Data BH'!U$317:U$436)</f>
        <v>1.0586867088680047E-3</v>
      </c>
      <c r="G19" s="59">
        <f ca="1">_xlfn.COVARIANCE.S('Data BH'!$AB$317:$AB$436,'Data BH'!V$317:V$436)</f>
        <v>2.7647658103899168E-3</v>
      </c>
      <c r="H19" s="59">
        <f ca="1">_xlfn.COVARIANCE.S('Data BH'!$AB$317:$AB$436,'Data BH'!W$317:W$436)</f>
        <v>3.1845984590164939E-3</v>
      </c>
      <c r="I19" s="59">
        <f ca="1">_xlfn.COVARIANCE.S('Data BH'!$AB$317:$AB$436,'Data BH'!X$317:X$436)</f>
        <v>9.6324252923781373E-5</v>
      </c>
      <c r="J19" s="59">
        <f ca="1">_xlfn.COVARIANCE.S('Data BH'!$AB$317:$AB$436,'Data BH'!Y$317:Y$436)</f>
        <v>2.9428141444754721E-3</v>
      </c>
      <c r="K19" s="59">
        <f ca="1">_xlfn.COVARIANCE.S('Data BH'!$AB$317:$AB$436,'Data BH'!Z$317:Z$436)</f>
        <v>6.4716171300985411E-3</v>
      </c>
      <c r="L19" s="59">
        <f ca="1">_xlfn.COVARIANCE.S('Data BH'!$AB$317:$AB$436,'Data BH'!AA$317:AA$436)</f>
        <v>2.6589262663645249E-3</v>
      </c>
      <c r="M19" s="59">
        <f ca="1">_xlfn.COVARIANCE.S('Data BH'!$AB$317:$AB$436,'Data BH'!AB$317:AB$436)</f>
        <v>8.2073043187420158E-3</v>
      </c>
      <c r="N19" s="59">
        <f ca="1">_xlfn.COVARIANCE.S('Data BH'!$AB$317:$AB$436,'Data BH'!AC$317:AC$436)</f>
        <v>3.7358016181142577E-3</v>
      </c>
      <c r="O19" s="59">
        <f ca="1">_xlfn.COVARIANCE.S('Data BH'!$AB$317:$AB$436,'Data BH'!AD$317:AD$436)</f>
        <v>1.6838414874162874E-3</v>
      </c>
      <c r="P19" s="59">
        <f ca="1">_xlfn.COVARIANCE.S('Data BH'!$AB$317:$AB$436,'Data BH'!AE$317:AE$436)</f>
        <v>1.4479453214360197E-3</v>
      </c>
      <c r="Q19" s="59"/>
      <c r="R19" s="59"/>
      <c r="T19" s="61">
        <f>'Assets BH'!G13/SUM('Assets BH'!$G$3:$G$16)</f>
        <v>1.3475529519555789E-2</v>
      </c>
      <c r="U19" s="61">
        <f t="shared" si="1"/>
        <v>7.1428571428571425E-2</v>
      </c>
      <c r="V19" s="61">
        <v>0</v>
      </c>
      <c r="W19" s="61">
        <v>0</v>
      </c>
      <c r="Y19" s="57">
        <v>0</v>
      </c>
    </row>
    <row r="20" spans="2:25" ht="16" x14ac:dyDescent="0.2">
      <c r="B20" s="66" t="s">
        <v>4166</v>
      </c>
      <c r="C20" s="59">
        <f ca="1">_xlfn.COVARIANCE.S('Data BH'!$AC$317:$AC$436,'Data BH'!R$317:R$436)</f>
        <v>1.6519630632879628E-3</v>
      </c>
      <c r="D20" s="59">
        <f ca="1">_xlfn.COVARIANCE.S('Data BH'!$AC$317:$AC$436,'Data BH'!S$317:S$436)</f>
        <v>4.6902280785513645E-3</v>
      </c>
      <c r="E20" s="59">
        <f ca="1">_xlfn.COVARIANCE.S('Data BH'!$AC$317:$AC$436,'Data BH'!T$317:T$436)</f>
        <v>2.6587624415357167E-3</v>
      </c>
      <c r="F20" s="59">
        <f ca="1">_xlfn.COVARIANCE.S('Data BH'!$AC$317:$AC$436,'Data BH'!U$317:U$436)</f>
        <v>6.2696891272406711E-4</v>
      </c>
      <c r="G20" s="59">
        <f ca="1">_xlfn.COVARIANCE.S('Data BH'!$AC$317:$AC$436,'Data BH'!V$317:V$436)</f>
        <v>2.3143171147767651E-3</v>
      </c>
      <c r="H20" s="59">
        <f ca="1">_xlfn.COVARIANCE.S('Data BH'!$AC$317:$AC$436,'Data BH'!W$317:W$436)</f>
        <v>2.466599757389601E-3</v>
      </c>
      <c r="I20" s="59">
        <f ca="1">_xlfn.COVARIANCE.S('Data BH'!$AC$317:$AC$436,'Data BH'!X$317:X$436)</f>
        <v>1.4133822645840974E-4</v>
      </c>
      <c r="J20" s="59">
        <f ca="1">_xlfn.COVARIANCE.S('Data BH'!$AC$317:$AC$436,'Data BH'!Y$317:Y$436)</f>
        <v>2.5769925101961173E-3</v>
      </c>
      <c r="K20" s="59">
        <f ca="1">_xlfn.COVARIANCE.S('Data BH'!$AC$317:$AC$436,'Data BH'!Z$317:Z$436)</f>
        <v>3.6448929283768878E-3</v>
      </c>
      <c r="L20" s="59">
        <f ca="1">_xlfn.COVARIANCE.S('Data BH'!$AC$317:$AC$436,'Data BH'!AA$317:AA$436)</f>
        <v>2.1361682145917991E-3</v>
      </c>
      <c r="M20" s="59">
        <f ca="1">_xlfn.COVARIANCE.S('Data BH'!$AC$317:$AC$436,'Data BH'!AB$317:AB$436)</f>
        <v>3.7358016181142577E-3</v>
      </c>
      <c r="N20" s="59">
        <f ca="1">_xlfn.COVARIANCE.S('Data BH'!$AC$317:$AC$436,'Data BH'!AC$317:AC$436)</f>
        <v>4.4491147884442219E-3</v>
      </c>
      <c r="O20" s="59">
        <f ca="1">_xlfn.COVARIANCE.S('Data BH'!$AC$317:$AC$436,'Data BH'!AD$317:AD$436)</f>
        <v>1.2828685328265636E-3</v>
      </c>
      <c r="P20" s="59">
        <f ca="1">_xlfn.COVARIANCE.S('Data BH'!$AC$317:$AC$436,'Data BH'!AE$317:AE$436)</f>
        <v>1.6341944636421939E-3</v>
      </c>
      <c r="Q20" s="59"/>
      <c r="R20" s="59"/>
      <c r="T20" s="61">
        <f>'Assets BH'!G14/SUM('Assets BH'!$G$3:$G$16)</f>
        <v>1.2705050542312087E-2</v>
      </c>
      <c r="U20" s="61">
        <f t="shared" si="1"/>
        <v>7.1428571428571425E-2</v>
      </c>
      <c r="V20" s="61">
        <v>0</v>
      </c>
      <c r="W20" s="61">
        <v>3.6921859508617719E-2</v>
      </c>
      <c r="Y20" s="57">
        <v>0</v>
      </c>
    </row>
    <row r="21" spans="2:25" ht="16" x14ac:dyDescent="0.2">
      <c r="B21" s="66" t="s">
        <v>4164</v>
      </c>
      <c r="C21" s="59">
        <f ca="1">_xlfn.COVARIANCE.S('Data BH'!$AD$317:$AD$436,'Data BH'!R$317:R$436)</f>
        <v>1.1214572672118121E-3</v>
      </c>
      <c r="D21" s="59">
        <f ca="1">_xlfn.COVARIANCE.S('Data BH'!$AD$317:$AD$436,'Data BH'!S$317:S$436)</f>
        <v>1.8312006863384701E-3</v>
      </c>
      <c r="E21" s="59">
        <f ca="1">_xlfn.COVARIANCE.S('Data BH'!$AD$317:$AD$436,'Data BH'!T$317:T$436)</f>
        <v>1.6882058392077737E-3</v>
      </c>
      <c r="F21" s="59">
        <f ca="1">_xlfn.COVARIANCE.S('Data BH'!$AD$317:$AD$436,'Data BH'!U$317:U$436)</f>
        <v>1.1124558010017678E-3</v>
      </c>
      <c r="G21" s="59">
        <f ca="1">_xlfn.COVARIANCE.S('Data BH'!$AD$317:$AD$436,'Data BH'!V$317:V$436)</f>
        <v>2.4205725083884248E-3</v>
      </c>
      <c r="H21" s="59">
        <f ca="1">_xlfn.COVARIANCE.S('Data BH'!$AD$317:$AD$436,'Data BH'!W$317:W$436)</f>
        <v>1.9319651993493251E-3</v>
      </c>
      <c r="I21" s="59">
        <f ca="1">_xlfn.COVARIANCE.S('Data BH'!$AD$317:$AD$436,'Data BH'!X$317:X$436)</f>
        <v>9.1635498514237878E-4</v>
      </c>
      <c r="J21" s="59">
        <f ca="1">_xlfn.COVARIANCE.S('Data BH'!$AD$317:$AD$436,'Data BH'!Y$317:Y$436)</f>
        <v>1.4284505272299181E-3</v>
      </c>
      <c r="K21" s="59">
        <f ca="1">_xlfn.COVARIANCE.S('Data BH'!$AD$317:$AD$436,'Data BH'!Z$317:Z$436)</f>
        <v>2.1738223491070456E-4</v>
      </c>
      <c r="L21" s="59">
        <f ca="1">_xlfn.COVARIANCE.S('Data BH'!$AD$317:$AD$436,'Data BH'!AA$317:AA$436)</f>
        <v>2.1391204940281864E-3</v>
      </c>
      <c r="M21" s="59">
        <f ca="1">_xlfn.COVARIANCE.S('Data BH'!$AD$317:$AD$436,'Data BH'!AB$317:AB$436)</f>
        <v>1.6838414874162874E-3</v>
      </c>
      <c r="N21" s="59">
        <f ca="1">_xlfn.COVARIANCE.S('Data BH'!$AD$317:$AD$436,'Data BH'!AC$317:AC$436)</f>
        <v>1.2828685328265636E-3</v>
      </c>
      <c r="O21" s="59">
        <f ca="1">_xlfn.COVARIANCE.S('Data BH'!$AD$317:$AD$436,'Data BH'!AD$317:AD$436)</f>
        <v>5.2210301672195444E-3</v>
      </c>
      <c r="P21" s="59">
        <f ca="1">_xlfn.COVARIANCE.S('Data BH'!$AD$317:$AD$436,'Data BH'!AE$317:AE$436)</f>
        <v>1.7161054452355358E-3</v>
      </c>
      <c r="Q21" s="59"/>
      <c r="R21" s="59"/>
      <c r="T21" s="61">
        <f>'Assets BH'!G15/SUM('Assets BH'!$G$3:$G$16)</f>
        <v>1.2679915468656638E-2</v>
      </c>
      <c r="U21" s="61">
        <f t="shared" si="1"/>
        <v>7.1428571428571425E-2</v>
      </c>
      <c r="V21" s="61">
        <v>0.28736995216910605</v>
      </c>
      <c r="W21" s="61">
        <v>0</v>
      </c>
      <c r="Y21" s="57">
        <v>0</v>
      </c>
    </row>
    <row r="22" spans="2:25" ht="16" x14ac:dyDescent="0.2">
      <c r="B22" s="66" t="s">
        <v>4162</v>
      </c>
      <c r="C22" s="59">
        <f ca="1">_xlfn.COVARIANCE.S('Data BH'!$AE$317:$AE$436,'Data BH'!R$317:R$436)</f>
        <v>1.4230377814783918E-3</v>
      </c>
      <c r="D22" s="59">
        <f ca="1">_xlfn.COVARIANCE.S('Data BH'!$AE$317:$AE$436,'Data BH'!S$317:S$436)</f>
        <v>1.8650388680581968E-3</v>
      </c>
      <c r="E22" s="59">
        <f ca="1">_xlfn.COVARIANCE.S('Data BH'!$AE$317:$AE$436,'Data BH'!T$317:T$436)</f>
        <v>1.7506885335760558E-3</v>
      </c>
      <c r="F22" s="59">
        <f ca="1">_xlfn.COVARIANCE.S('Data BH'!$AE$317:$AE$436,'Data BH'!U$317:U$436)</f>
        <v>6.9525227449274282E-4</v>
      </c>
      <c r="G22" s="59">
        <f ca="1">_xlfn.COVARIANCE.S('Data BH'!$AE$317:$AE$436,'Data BH'!V$317:V$436)</f>
        <v>1.2281081335743993E-3</v>
      </c>
      <c r="H22" s="59">
        <f ca="1">_xlfn.COVARIANCE.S('Data BH'!$AE$317:$AE$436,'Data BH'!W$317:W$436)</f>
        <v>1.9538490083497615E-3</v>
      </c>
      <c r="I22" s="59">
        <f ca="1">_xlfn.COVARIANCE.S('Data BH'!$AE$317:$AE$436,'Data BH'!X$317:X$436)</f>
        <v>6.0505558235467963E-4</v>
      </c>
      <c r="J22" s="59">
        <f ca="1">_xlfn.COVARIANCE.S('Data BH'!$AE$317:$AE$436,'Data BH'!Y$317:Y$436)</f>
        <v>1.1585096796432762E-3</v>
      </c>
      <c r="K22" s="59">
        <f ca="1">_xlfn.COVARIANCE.S('Data BH'!$AE$317:$AE$436,'Data BH'!Z$317:Z$436)</f>
        <v>1.2735666073941949E-3</v>
      </c>
      <c r="L22" s="59">
        <f ca="1">_xlfn.COVARIANCE.S('Data BH'!$AE$317:$AE$436,'Data BH'!AA$317:AA$436)</f>
        <v>1.6040636695940306E-3</v>
      </c>
      <c r="M22" s="59">
        <f ca="1">_xlfn.COVARIANCE.S('Data BH'!$AE$317:$AE$436,'Data BH'!AB$317:AB$436)</f>
        <v>1.4479453214360197E-3</v>
      </c>
      <c r="N22" s="59">
        <f ca="1">_xlfn.COVARIANCE.S('Data BH'!$AE$317:$AE$436,'Data BH'!AC$317:AC$436)</f>
        <v>1.6341944636421939E-3</v>
      </c>
      <c r="O22" s="59">
        <f ca="1">_xlfn.COVARIANCE.S('Data BH'!$AE$317:$AE$436,'Data BH'!AD$317:AD$436)</f>
        <v>1.7161054452355358E-3</v>
      </c>
      <c r="P22" s="59">
        <f ca="1">_xlfn.COVARIANCE.S('Data BH'!$AE$317:$AE$436,'Data BH'!AE$317:AE$436)</f>
        <v>4.7323729317339074E-3</v>
      </c>
      <c r="Q22" s="59"/>
      <c r="R22" s="59"/>
      <c r="T22" s="61">
        <f>'Assets BH'!G16/SUM('Assets BH'!$G$3:$G$16)</f>
        <v>1.0249839316170054E-2</v>
      </c>
      <c r="U22" s="61">
        <f t="shared" si="1"/>
        <v>7.1428571428571425E-2</v>
      </c>
      <c r="V22" s="61">
        <f>1-SUM(V9:V21)</f>
        <v>0.10085413513352925</v>
      </c>
      <c r="W22" s="61">
        <f>1-SUM(W9:W21)</f>
        <v>5.5306002884117356E-2</v>
      </c>
      <c r="Y22" s="57">
        <v>0</v>
      </c>
    </row>
    <row r="27" spans="2:25" x14ac:dyDescent="0.15">
      <c r="B27" s="57" t="s">
        <v>4207</v>
      </c>
    </row>
    <row r="28" spans="2:25" x14ac:dyDescent="0.15">
      <c r="C28" s="75">
        <v>2.5000000000000001E-2</v>
      </c>
      <c r="D28" s="75">
        <f t="shared" ref="D28:J28" si="2">C28-0.25%</f>
        <v>2.2500000000000003E-2</v>
      </c>
      <c r="E28" s="75">
        <f t="shared" si="2"/>
        <v>2.0000000000000004E-2</v>
      </c>
      <c r="F28" s="75">
        <f t="shared" si="2"/>
        <v>1.7500000000000005E-2</v>
      </c>
      <c r="G28" s="75">
        <f t="shared" si="2"/>
        <v>1.5000000000000005E-2</v>
      </c>
      <c r="H28" s="75">
        <f t="shared" si="2"/>
        <v>1.2500000000000004E-2</v>
      </c>
      <c r="I28" s="75">
        <f t="shared" si="2"/>
        <v>1.0000000000000004E-2</v>
      </c>
      <c r="J28" s="75">
        <f t="shared" si="2"/>
        <v>7.5000000000000032E-3</v>
      </c>
      <c r="K28" s="59"/>
      <c r="L28" s="59"/>
      <c r="M28" s="59"/>
      <c r="N28" s="59"/>
      <c r="O28" s="59"/>
      <c r="P28" s="59"/>
      <c r="Q28" s="59"/>
      <c r="R28" s="59"/>
    </row>
    <row r="29" spans="2:25" x14ac:dyDescent="0.15">
      <c r="B29" s="57" t="s">
        <v>4206</v>
      </c>
      <c r="C29" s="75">
        <f t="array" aca="1" ref="C29" ca="1">MMULT($C3:$P3,C$32:C$45)</f>
        <v>2.5000000002503867E-2</v>
      </c>
      <c r="D29" s="75">
        <f t="array" aca="1" ref="D29" ca="1">MMULT($C3:$P3,D$32:D$45)</f>
        <v>2.2500021396700418E-2</v>
      </c>
      <c r="E29" s="75">
        <f t="array" aca="1" ref="E29" ca="1">MMULT($C3:$P3,E$32:E$45)</f>
        <v>1.9999999867761218E-2</v>
      </c>
      <c r="F29" s="75">
        <f t="array" aca="1" ref="F29" ca="1">MMULT($C3:$P3,F$32:F$45)</f>
        <v>1.7499999989312818E-2</v>
      </c>
      <c r="G29" s="75">
        <f t="array" aca="1" ref="G29" ca="1">MMULT($C3:$P3,G$32:G$45)</f>
        <v>1.4999999923407323E-2</v>
      </c>
      <c r="H29" s="75">
        <f t="array" aca="1" ref="H29" ca="1">MMULT($C3:$P3,H$32:H$45)</f>
        <v>1.2499999960733756E-2</v>
      </c>
      <c r="I29" s="75">
        <f t="array" aca="1" ref="I29" ca="1">MMULT($C3:$P3,I$32:I$45)</f>
        <v>1.0000000016748783E-2</v>
      </c>
      <c r="J29" s="75">
        <f t="array" aca="1" ref="J29" ca="1">MMULT($C3:$P3,J$32:J$45)</f>
        <v>7.5000002258508872E-3</v>
      </c>
      <c r="K29" s="59"/>
      <c r="L29" s="59"/>
      <c r="M29" s="59"/>
      <c r="N29" s="59"/>
      <c r="O29" s="59"/>
      <c r="P29" s="59"/>
      <c r="Q29" s="59"/>
      <c r="R29" s="59"/>
    </row>
    <row r="30" spans="2:25" x14ac:dyDescent="0.15">
      <c r="B30" s="57" t="s">
        <v>4205</v>
      </c>
      <c r="C30" s="59">
        <f t="array" aca="1" ref="C30" ca="1">SQRT(MMULT(MMULT(TRANSPOSE(C$32:C$45),$C$9:$P$22),C$32:C$45))</f>
        <v>5.2292461853685475E-2</v>
      </c>
      <c r="D30" s="59">
        <f t="array" aca="1" ref="D30" ca="1">SQRT(MMULT(MMULT(TRANSPOSE(D$32:D$45),$C$9:$P$22),D$32:D$45))</f>
        <v>4.6030069920109974E-2</v>
      </c>
      <c r="E30" s="59">
        <f t="array" aca="1" ref="E30" ca="1">SQRT(MMULT(MMULT(TRANSPOSE(E$32:E$45),$C$9:$P$22),E$32:E$45))</f>
        <v>4.1036782142961699E-2</v>
      </c>
      <c r="F30" s="59">
        <f t="array" aca="1" ref="F30" ca="1">SQRT(MMULT(MMULT(TRANSPOSE(F$32:F$45),$C$9:$P$22),F$32:F$45))</f>
        <v>3.7346634829818919E-2</v>
      </c>
      <c r="G30" s="59">
        <f t="array" aca="1" ref="G30" ca="1">SQRT(MMULT(MMULT(TRANSPOSE(G$32:G$45),$C$9:$P$22),G$32:G$45))</f>
        <v>3.4782537131871565E-2</v>
      </c>
      <c r="H30" s="59">
        <f t="array" aca="1" ref="H30" ca="1">SQRT(MMULT(MMULT(TRANSPOSE(H$32:H$45),$C$9:$P$22),H$32:H$45))</f>
        <v>3.3338922433753845E-2</v>
      </c>
      <c r="I30" s="59">
        <f t="array" aca="1" ref="I30" ca="1">SQRT(MMULT(MMULT(TRANSPOSE(I$32:I$45),$C$9:$P$22),I$32:I$45))</f>
        <v>3.3124660259408779E-2</v>
      </c>
      <c r="J30" s="59">
        <f t="array" aca="1" ref="J30" ca="1">SQRT(MMULT(MMULT(TRANSPOSE(J$32:J$45),$C$9:$P$22),J$32:J$45))</f>
        <v>3.4902046534257172E-2</v>
      </c>
      <c r="K30" s="59"/>
      <c r="L30" s="59"/>
      <c r="M30" s="59"/>
      <c r="N30" s="59"/>
      <c r="O30" s="59"/>
      <c r="P30" s="59"/>
      <c r="Q30" s="59"/>
      <c r="R30" s="59"/>
    </row>
    <row r="31" spans="2:25" x14ac:dyDescent="0.15"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Y31" s="67" t="s">
        <v>4204</v>
      </c>
    </row>
    <row r="32" spans="2:25" ht="16" x14ac:dyDescent="0.2">
      <c r="B32" s="66" t="s">
        <v>4188</v>
      </c>
      <c r="C32" s="61">
        <v>0.27838294178106227</v>
      </c>
      <c r="D32" s="61">
        <v>0.22917358180222835</v>
      </c>
      <c r="E32" s="61">
        <v>0.18428844761079877</v>
      </c>
      <c r="F32" s="61">
        <v>0.14125869606040881</v>
      </c>
      <c r="G32" s="61">
        <v>0.10070835134344523</v>
      </c>
      <c r="H32" s="61">
        <v>6.180820256512673E-2</v>
      </c>
      <c r="I32" s="61">
        <v>1.950965502238167E-2</v>
      </c>
      <c r="J32" s="61">
        <v>0</v>
      </c>
      <c r="K32" s="61"/>
      <c r="L32" s="61"/>
      <c r="M32" s="61"/>
      <c r="N32" s="61"/>
      <c r="O32" s="61"/>
      <c r="P32" s="61"/>
      <c r="Q32" s="61"/>
      <c r="R32" s="61"/>
      <c r="Y32" s="57">
        <v>0</v>
      </c>
    </row>
    <row r="33" spans="2:25" ht="16" x14ac:dyDescent="0.2">
      <c r="B33" s="66" t="s">
        <v>4186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/>
      <c r="L33" s="61"/>
      <c r="M33" s="61"/>
      <c r="N33" s="61"/>
      <c r="O33" s="61"/>
      <c r="P33" s="61"/>
      <c r="Q33" s="61"/>
      <c r="R33" s="61"/>
      <c r="Y33" s="57">
        <v>0</v>
      </c>
    </row>
    <row r="34" spans="2:25" ht="16" x14ac:dyDescent="0.2">
      <c r="B34" s="66" t="s">
        <v>4184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/>
      <c r="L34" s="61"/>
      <c r="M34" s="61"/>
      <c r="N34" s="61"/>
      <c r="O34" s="61"/>
      <c r="P34" s="61"/>
      <c r="Q34" s="61"/>
      <c r="R34" s="61"/>
      <c r="Y34" s="57">
        <v>0</v>
      </c>
    </row>
    <row r="35" spans="2:25" ht="16" x14ac:dyDescent="0.2">
      <c r="B35" s="66" t="s">
        <v>4182</v>
      </c>
      <c r="C35" s="61">
        <v>0</v>
      </c>
      <c r="D35" s="61">
        <v>0</v>
      </c>
      <c r="E35" s="61">
        <v>0</v>
      </c>
      <c r="F35" s="61">
        <v>0.11431032190546031</v>
      </c>
      <c r="G35" s="61">
        <v>0.19975707882941407</v>
      </c>
      <c r="H35" s="61">
        <v>0.26363853563237261</v>
      </c>
      <c r="I35" s="61">
        <v>0.32807912953218632</v>
      </c>
      <c r="J35" s="61">
        <v>0.39043177183995692</v>
      </c>
      <c r="K35" s="61"/>
      <c r="L35" s="61"/>
      <c r="M35" s="61"/>
      <c r="N35" s="61"/>
      <c r="O35" s="61"/>
      <c r="P35" s="61"/>
      <c r="Q35" s="61"/>
      <c r="R35" s="61"/>
      <c r="Y35" s="57">
        <v>0</v>
      </c>
    </row>
    <row r="36" spans="2:25" ht="16" x14ac:dyDescent="0.2">
      <c r="B36" s="66" t="s">
        <v>4180</v>
      </c>
      <c r="C36" s="61">
        <v>0</v>
      </c>
      <c r="D36" s="61">
        <v>0</v>
      </c>
      <c r="E36" s="61">
        <v>0</v>
      </c>
      <c r="F36" s="61">
        <v>0</v>
      </c>
      <c r="G36" s="61">
        <v>0</v>
      </c>
      <c r="H36" s="61">
        <v>0</v>
      </c>
      <c r="I36" s="61">
        <v>0</v>
      </c>
      <c r="J36" s="61">
        <v>5.0631365161818556E-2</v>
      </c>
      <c r="K36" s="61"/>
      <c r="L36" s="61"/>
      <c r="M36" s="61"/>
      <c r="N36" s="61"/>
      <c r="O36" s="61"/>
      <c r="P36" s="61"/>
      <c r="Q36" s="61"/>
      <c r="R36" s="61"/>
      <c r="Y36" s="57">
        <v>0</v>
      </c>
    </row>
    <row r="37" spans="2:25" ht="16" x14ac:dyDescent="0.2">
      <c r="B37" s="66" t="s">
        <v>4178</v>
      </c>
      <c r="C37" s="61">
        <v>0.16408350869682284</v>
      </c>
      <c r="D37" s="61">
        <v>0.16298528284778593</v>
      </c>
      <c r="E37" s="61">
        <v>0.15848506762960474</v>
      </c>
      <c r="F37" s="61">
        <v>0.14291974497781526</v>
      </c>
      <c r="G37" s="61">
        <v>0.12016826875192951</v>
      </c>
      <c r="H37" s="61">
        <v>9.343603023961429E-2</v>
      </c>
      <c r="I37" s="61">
        <v>3.8994917037208719E-2</v>
      </c>
      <c r="J37" s="61">
        <v>0</v>
      </c>
      <c r="K37" s="61"/>
      <c r="L37" s="61"/>
      <c r="M37" s="61"/>
      <c r="N37" s="61"/>
      <c r="O37" s="61"/>
      <c r="P37" s="61"/>
      <c r="Q37" s="61"/>
      <c r="R37" s="61"/>
      <c r="Y37" s="57">
        <v>0</v>
      </c>
    </row>
    <row r="38" spans="2:25" ht="16" x14ac:dyDescent="0.2">
      <c r="B38" s="66" t="s">
        <v>4176</v>
      </c>
      <c r="C38" s="61">
        <v>0</v>
      </c>
      <c r="D38" s="61">
        <v>0.13706667156188398</v>
      </c>
      <c r="E38" s="61">
        <v>0.28672685237165585</v>
      </c>
      <c r="F38" s="61">
        <v>0.31748321625417542</v>
      </c>
      <c r="G38" s="61">
        <v>0.33854564796322106</v>
      </c>
      <c r="H38" s="61">
        <v>0.35713433109686143</v>
      </c>
      <c r="I38" s="61">
        <v>0.36495033334919658</v>
      </c>
      <c r="J38" s="61">
        <v>0.33453509965707368</v>
      </c>
      <c r="K38" s="61"/>
      <c r="L38" s="61"/>
      <c r="M38" s="61"/>
      <c r="N38" s="61"/>
      <c r="O38" s="61"/>
      <c r="P38" s="61"/>
      <c r="Q38" s="61"/>
      <c r="R38" s="61"/>
      <c r="Y38" s="57">
        <v>0</v>
      </c>
    </row>
    <row r="39" spans="2:25" ht="16" x14ac:dyDescent="0.2">
      <c r="B39" s="66" t="s">
        <v>4174</v>
      </c>
      <c r="C39" s="61">
        <v>0</v>
      </c>
      <c r="D39" s="61">
        <v>0</v>
      </c>
      <c r="E39" s="61">
        <v>0</v>
      </c>
      <c r="F39" s="61">
        <v>0</v>
      </c>
      <c r="G39" s="61">
        <v>4.0846024408666463E-2</v>
      </c>
      <c r="H39" s="61">
        <v>0.10718040766011548</v>
      </c>
      <c r="I39" s="61">
        <v>0.12494334553106173</v>
      </c>
      <c r="J39" s="61">
        <v>7.901839020409597E-2</v>
      </c>
      <c r="K39" s="61"/>
      <c r="L39" s="61"/>
      <c r="M39" s="61"/>
      <c r="N39" s="61"/>
      <c r="O39" s="61"/>
      <c r="P39" s="61"/>
      <c r="Q39" s="61"/>
      <c r="R39" s="61"/>
      <c r="Y39" s="57">
        <v>0</v>
      </c>
    </row>
    <row r="40" spans="2:25" ht="16" x14ac:dyDescent="0.2">
      <c r="B40" s="66" t="s">
        <v>4172</v>
      </c>
      <c r="C40" s="61">
        <v>6.4380889938958824E-2</v>
      </c>
      <c r="D40" s="61">
        <v>5.4079678493871026E-2</v>
      </c>
      <c r="E40" s="61">
        <v>4.7131726796103467E-2</v>
      </c>
      <c r="F40" s="61">
        <v>4.1057812642725497E-2</v>
      </c>
      <c r="G40" s="61">
        <v>3.3408731512131314E-2</v>
      </c>
      <c r="H40" s="61">
        <v>2.4960857620560401E-2</v>
      </c>
      <c r="I40" s="61">
        <v>1.589413900942575E-2</v>
      </c>
      <c r="J40" s="61">
        <v>0</v>
      </c>
      <c r="K40" s="61"/>
      <c r="L40" s="61"/>
      <c r="M40" s="61"/>
      <c r="N40" s="61"/>
      <c r="O40" s="61"/>
      <c r="P40" s="61"/>
      <c r="Q40" s="61"/>
      <c r="R40" s="61"/>
      <c r="Y40" s="57">
        <v>0</v>
      </c>
    </row>
    <row r="41" spans="2:25" ht="16" x14ac:dyDescent="0.2">
      <c r="B41" s="66" t="s">
        <v>4170</v>
      </c>
      <c r="C41" s="61">
        <v>0</v>
      </c>
      <c r="D41" s="61">
        <v>0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1"/>
      <c r="L41" s="61"/>
      <c r="M41" s="61"/>
      <c r="N41" s="61"/>
      <c r="O41" s="61"/>
      <c r="P41" s="61"/>
      <c r="Q41" s="61"/>
      <c r="R41" s="61"/>
      <c r="Y41" s="57">
        <v>0</v>
      </c>
    </row>
    <row r="42" spans="2:25" ht="16" x14ac:dyDescent="0.2">
      <c r="B42" s="66" t="s">
        <v>4168</v>
      </c>
      <c r="C42" s="61">
        <v>0</v>
      </c>
      <c r="D42" s="61">
        <v>0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/>
      <c r="L42" s="61"/>
      <c r="M42" s="61"/>
      <c r="N42" s="61"/>
      <c r="O42" s="61"/>
      <c r="P42" s="61"/>
      <c r="Q42" s="61"/>
      <c r="R42" s="61"/>
      <c r="Y42" s="57">
        <v>0</v>
      </c>
    </row>
    <row r="43" spans="2:25" ht="16" x14ac:dyDescent="0.2">
      <c r="B43" s="66" t="s">
        <v>4166</v>
      </c>
      <c r="C43" s="61">
        <v>0</v>
      </c>
      <c r="D43" s="61">
        <v>0</v>
      </c>
      <c r="E43" s="61">
        <v>0</v>
      </c>
      <c r="F43" s="61">
        <v>0</v>
      </c>
      <c r="G43" s="61">
        <v>0</v>
      </c>
      <c r="H43" s="61">
        <v>0</v>
      </c>
      <c r="I43" s="61">
        <v>6.2656841968966676E-2</v>
      </c>
      <c r="J43" s="61">
        <v>0.14538337298864723</v>
      </c>
      <c r="K43" s="61"/>
      <c r="L43" s="61"/>
      <c r="M43" s="61"/>
      <c r="N43" s="61"/>
      <c r="O43" s="61"/>
      <c r="P43" s="61"/>
      <c r="Q43" s="61"/>
      <c r="R43" s="61"/>
      <c r="Y43" s="57">
        <v>0</v>
      </c>
    </row>
    <row r="44" spans="2:25" ht="16" x14ac:dyDescent="0.2">
      <c r="B44" s="66" t="s">
        <v>4164</v>
      </c>
      <c r="C44" s="61">
        <v>0.42005973277230796</v>
      </c>
      <c r="D44" s="61">
        <v>0.31478732651861907</v>
      </c>
      <c r="E44" s="61">
        <v>0.22457980354847268</v>
      </c>
      <c r="F44" s="61">
        <v>0.15214397047646597</v>
      </c>
      <c r="G44" s="61">
        <v>8.6131535964921027E-2</v>
      </c>
      <c r="H44" s="61">
        <v>2.2963128125594947E-2</v>
      </c>
      <c r="I44" s="61">
        <v>0</v>
      </c>
      <c r="J44" s="61">
        <v>0</v>
      </c>
      <c r="K44" s="61"/>
      <c r="L44" s="61"/>
      <c r="M44" s="61"/>
      <c r="N44" s="61"/>
      <c r="O44" s="61"/>
      <c r="P44" s="61"/>
      <c r="Q44" s="61"/>
      <c r="R44" s="61"/>
      <c r="Y44" s="57">
        <v>0</v>
      </c>
    </row>
    <row r="45" spans="2:25" ht="16" x14ac:dyDescent="0.2">
      <c r="B45" s="66" t="s">
        <v>4162</v>
      </c>
      <c r="C45" s="61">
        <f t="shared" ref="C45:J45" si="3">1-SUM(C32:C44)</f>
        <v>7.3092926810848002E-2</v>
      </c>
      <c r="D45" s="61">
        <f t="shared" si="3"/>
        <v>0.10190745877561158</v>
      </c>
      <c r="E45" s="61">
        <f t="shared" si="3"/>
        <v>9.8788102043364523E-2</v>
      </c>
      <c r="F45" s="61">
        <f t="shared" si="3"/>
        <v>9.0826237682948729E-2</v>
      </c>
      <c r="G45" s="61">
        <f t="shared" si="3"/>
        <v>8.0434361226271234E-2</v>
      </c>
      <c r="H45" s="61">
        <f t="shared" si="3"/>
        <v>6.8878507059754068E-2</v>
      </c>
      <c r="I45" s="61">
        <f t="shared" si="3"/>
        <v>4.4971638549572646E-2</v>
      </c>
      <c r="J45" s="61">
        <f t="shared" si="3"/>
        <v>1.4840761952683579E-10</v>
      </c>
      <c r="K45" s="61"/>
      <c r="L45" s="61"/>
      <c r="M45" s="61"/>
      <c r="N45" s="61"/>
      <c r="O45" s="61"/>
      <c r="P45" s="61"/>
      <c r="Q45" s="61"/>
      <c r="R45" s="61"/>
      <c r="Y45" s="57">
        <v>0</v>
      </c>
    </row>
    <row r="50" spans="2:10" x14ac:dyDescent="0.15">
      <c r="C50" s="75"/>
      <c r="D50" s="75"/>
      <c r="E50" s="75"/>
      <c r="F50" s="75"/>
      <c r="G50" s="75"/>
      <c r="H50" s="75"/>
      <c r="I50" s="75"/>
      <c r="J50" s="75"/>
    </row>
    <row r="51" spans="2:10" ht="14" x14ac:dyDescent="0.2">
      <c r="C51" s="81"/>
      <c r="D51" s="81"/>
      <c r="E51" s="81"/>
      <c r="F51" s="75"/>
      <c r="G51" s="75"/>
      <c r="H51" s="75"/>
      <c r="I51" s="75"/>
      <c r="J51" s="75"/>
    </row>
    <row r="52" spans="2:10" ht="14" x14ac:dyDescent="0.2">
      <c r="B52" s="80" t="s">
        <v>4214</v>
      </c>
      <c r="C52" s="82"/>
      <c r="D52" s="82"/>
      <c r="E52" s="82"/>
      <c r="F52" s="59"/>
      <c r="G52" s="59"/>
      <c r="H52" s="59"/>
      <c r="I52" s="59"/>
      <c r="J52" s="59"/>
    </row>
    <row r="53" spans="2:10" ht="14" x14ac:dyDescent="0.2">
      <c r="B53" s="80" t="s">
        <v>4215</v>
      </c>
      <c r="C53" s="83"/>
      <c r="D53" s="83"/>
      <c r="E53" s="83"/>
      <c r="F53" s="67"/>
      <c r="G53" s="67"/>
      <c r="H53" s="67"/>
      <c r="I53" s="67"/>
      <c r="J53" s="67"/>
    </row>
    <row r="54" spans="2:10" ht="16" x14ac:dyDescent="0.2">
      <c r="B54" s="84"/>
      <c r="C54" s="85"/>
      <c r="D54" s="85"/>
      <c r="E54" s="85"/>
      <c r="F54" s="61"/>
      <c r="G54" s="61"/>
      <c r="H54" s="61"/>
      <c r="I54" s="61"/>
      <c r="J54" s="61"/>
    </row>
    <row r="55" spans="2:10" ht="28" x14ac:dyDescent="0.2">
      <c r="B55" s="80"/>
      <c r="C55" s="89" t="s">
        <v>4216</v>
      </c>
      <c r="D55" s="90" t="s">
        <v>4217</v>
      </c>
      <c r="E55" s="90" t="s">
        <v>4219</v>
      </c>
      <c r="F55" s="61"/>
      <c r="G55" s="61"/>
      <c r="H55" s="61"/>
      <c r="I55" s="61"/>
      <c r="J55" s="61"/>
    </row>
    <row r="56" spans="2:10" ht="16" x14ac:dyDescent="0.2">
      <c r="B56" s="84" t="s">
        <v>4206</v>
      </c>
      <c r="C56" s="85">
        <f>Q3</f>
        <v>7.7604166666666696E-4</v>
      </c>
      <c r="D56" s="85">
        <f ca="1">V3</f>
        <v>2.1742029371050371E-2</v>
      </c>
      <c r="E56" s="85">
        <f ca="1">$C56+E57*$D$58</f>
        <v>4.270801707543407E-2</v>
      </c>
      <c r="F56" s="61"/>
      <c r="G56" s="61"/>
      <c r="H56" s="61"/>
      <c r="I56" s="61"/>
      <c r="J56" s="61"/>
    </row>
    <row r="57" spans="2:10" ht="16" x14ac:dyDescent="0.2">
      <c r="B57" s="84" t="s">
        <v>4077</v>
      </c>
      <c r="C57" s="85">
        <v>0</v>
      </c>
      <c r="D57" s="85">
        <f ca="1">V4</f>
        <v>4.4365745996312239E-2</v>
      </c>
      <c r="E57" s="88">
        <f ca="1">D57*2</f>
        <v>8.8731491992624478E-2</v>
      </c>
      <c r="F57" s="61"/>
      <c r="G57" s="61"/>
      <c r="H57" s="61"/>
      <c r="I57" s="61"/>
      <c r="J57" s="61"/>
    </row>
    <row r="58" spans="2:10" ht="16" x14ac:dyDescent="0.2">
      <c r="B58" s="84" t="s">
        <v>4218</v>
      </c>
      <c r="C58" s="86"/>
      <c r="D58" s="87">
        <f ca="1">(D56-$C$56)/D57</f>
        <v>0.47257151285422844</v>
      </c>
      <c r="E58" s="87">
        <f ca="1">(E56-$C$56)/E57</f>
        <v>0.47257151285422844</v>
      </c>
      <c r="F58" s="61"/>
      <c r="G58" s="61"/>
      <c r="H58" s="61"/>
      <c r="I58" s="61"/>
      <c r="J58" s="61"/>
    </row>
    <row r="59" spans="2:10" ht="16" x14ac:dyDescent="0.2">
      <c r="B59" s="84"/>
      <c r="C59" s="85"/>
      <c r="D59" s="85"/>
      <c r="E59" s="85"/>
      <c r="F59" s="61"/>
      <c r="G59" s="61"/>
      <c r="H59" s="61"/>
      <c r="I59" s="61"/>
      <c r="J59" s="61"/>
    </row>
    <row r="60" spans="2:10" ht="16" x14ac:dyDescent="0.2">
      <c r="B60" s="66"/>
      <c r="C60" s="61"/>
      <c r="D60" s="61"/>
      <c r="E60" s="61"/>
      <c r="F60" s="61"/>
      <c r="G60" s="61"/>
      <c r="H60" s="61"/>
      <c r="I60" s="61"/>
      <c r="J60" s="61"/>
    </row>
    <row r="61" spans="2:10" ht="16" x14ac:dyDescent="0.2">
      <c r="B61" s="66"/>
      <c r="C61" s="61"/>
      <c r="D61" s="61"/>
      <c r="E61" s="61"/>
      <c r="F61" s="61"/>
      <c r="G61" s="61"/>
      <c r="H61" s="61"/>
      <c r="I61" s="61"/>
      <c r="J61" s="61"/>
    </row>
    <row r="62" spans="2:10" ht="16" x14ac:dyDescent="0.2">
      <c r="B62" s="66" t="s">
        <v>4220</v>
      </c>
      <c r="C62" s="61"/>
      <c r="D62" s="61"/>
      <c r="E62" s="61"/>
      <c r="F62" s="61"/>
      <c r="G62" s="61"/>
      <c r="H62" s="61"/>
      <c r="I62" s="61"/>
      <c r="J62" s="61"/>
    </row>
    <row r="63" spans="2:10" ht="16" x14ac:dyDescent="0.2">
      <c r="B63" s="66"/>
      <c r="C63" s="61"/>
      <c r="D63" s="61"/>
      <c r="E63" s="61"/>
      <c r="F63" s="61"/>
      <c r="G63" s="61"/>
      <c r="H63" s="61"/>
      <c r="I63" s="61"/>
      <c r="J63" s="61"/>
    </row>
    <row r="64" spans="2:10" ht="16" x14ac:dyDescent="0.2">
      <c r="B64" s="66"/>
      <c r="C64" s="61"/>
      <c r="D64" s="61"/>
      <c r="E64" s="61"/>
      <c r="F64" s="61"/>
      <c r="G64" s="61"/>
      <c r="H64" s="61"/>
      <c r="I64" s="61"/>
      <c r="J64" s="61"/>
    </row>
    <row r="65" spans="1:10" ht="16" x14ac:dyDescent="0.2">
      <c r="B65" t="s">
        <v>4221</v>
      </c>
      <c r="C65">
        <v>8</v>
      </c>
      <c r="D65"/>
      <c r="G65"/>
      <c r="H65">
        <v>20</v>
      </c>
      <c r="I65" s="61"/>
      <c r="J65" s="61"/>
    </row>
    <row r="66" spans="1:10" ht="16" x14ac:dyDescent="0.2">
      <c r="B66"/>
      <c r="C66"/>
      <c r="D66"/>
      <c r="G66"/>
      <c r="H66"/>
      <c r="I66" s="61"/>
      <c r="J66" s="61"/>
    </row>
    <row r="67" spans="1:10" ht="17" thickBot="1" x14ac:dyDescent="0.25">
      <c r="B67"/>
      <c r="C67" s="29"/>
      <c r="D67"/>
      <c r="G67"/>
      <c r="H67" s="29"/>
      <c r="I67" s="61"/>
      <c r="J67" s="61"/>
    </row>
    <row r="68" spans="1:10" ht="16" x14ac:dyDescent="0.2">
      <c r="B68" s="91" t="s">
        <v>4223</v>
      </c>
      <c r="C68" s="92">
        <f ca="1">($D$56-$C$56)/(C65*$D$57^2)</f>
        <v>1.3314650251049238</v>
      </c>
      <c r="D68"/>
      <c r="G68"/>
      <c r="H68" s="92">
        <f ca="1">($D$56-$C$56)/(H65*$D$57^2)</f>
        <v>0.53258601004196959</v>
      </c>
    </row>
    <row r="69" spans="1:10" ht="17" thickBot="1" x14ac:dyDescent="0.25">
      <c r="B69" s="93" t="s">
        <v>4224</v>
      </c>
      <c r="C69" s="94">
        <f ca="1">1-C68</f>
        <v>-0.33146502510492382</v>
      </c>
      <c r="D69"/>
      <c r="G69"/>
      <c r="H69" s="95">
        <f ca="1">1-H68</f>
        <v>0.46741398995803041</v>
      </c>
    </row>
    <row r="70" spans="1:10" ht="16" x14ac:dyDescent="0.2">
      <c r="B70"/>
      <c r="C70"/>
      <c r="D70"/>
      <c r="G70"/>
      <c r="H70"/>
    </row>
    <row r="71" spans="1:10" ht="16" x14ac:dyDescent="0.2">
      <c r="B71" t="str">
        <f>"Utility, Gamma = "&amp;C65</f>
        <v>Utility, Gamma = 8</v>
      </c>
      <c r="C71" s="44"/>
      <c r="D71"/>
      <c r="G71" t="str">
        <f>"Utility, Gamma = "&amp;H65</f>
        <v>Utility, Gamma = 20</v>
      </c>
      <c r="H71" s="44"/>
    </row>
    <row r="72" spans="1:10" ht="16" x14ac:dyDescent="0.2">
      <c r="B72" s="2" t="s">
        <v>4222</v>
      </c>
      <c r="C72" s="2" t="s">
        <v>686</v>
      </c>
      <c r="D72" s="2" t="s">
        <v>4225</v>
      </c>
      <c r="G72" s="2" t="s">
        <v>4222</v>
      </c>
      <c r="H72" s="2" t="s">
        <v>686</v>
      </c>
      <c r="I72" s="2" t="s">
        <v>4225</v>
      </c>
    </row>
    <row r="73" spans="1:10" ht="16" x14ac:dyDescent="0.2">
      <c r="B73" s="33">
        <f ca="1">D73+C$65/2*C73^2</f>
        <v>4.6468666397460279E-2</v>
      </c>
      <c r="C73" s="33">
        <f ca="1">C74+1%</f>
        <v>8.9071439106778533E-2</v>
      </c>
      <c r="D73" s="96">
        <f ca="1">D$76</f>
        <v>1.4733781339250055E-2</v>
      </c>
      <c r="E73" s="59"/>
      <c r="G73" s="33">
        <f t="shared" ref="G73:G81" ca="1" si="4">I73+H$65/2*H73^2</f>
        <v>7.6296524175987063E-2</v>
      </c>
      <c r="H73" s="33">
        <f t="shared" ref="H73:H78" ca="1" si="5">H74+1%</f>
        <v>8.3628575642711409E-2</v>
      </c>
      <c r="I73" s="96">
        <f t="shared" ref="I73:I81" ca="1" si="6">$I$79</f>
        <v>6.3591375357000216E-3</v>
      </c>
    </row>
    <row r="74" spans="1:10" ht="16" x14ac:dyDescent="0.2">
      <c r="B74" s="33">
        <f t="shared" ref="B74:B81" ca="1" si="7">D74+C$65/2*C74^2</f>
        <v>3.9742951268917998E-2</v>
      </c>
      <c r="C74" s="33">
        <f ca="1">C75+1%</f>
        <v>7.9071439106778538E-2</v>
      </c>
      <c r="D74" s="96">
        <f ca="1">D$76</f>
        <v>1.4733781339250055E-2</v>
      </c>
      <c r="E74" s="59"/>
      <c r="G74" s="33">
        <f t="shared" ca="1" si="4"/>
        <v>6.0570809047444787E-2</v>
      </c>
      <c r="H74" s="33">
        <f t="shared" ca="1" si="5"/>
        <v>7.3628575642711414E-2</v>
      </c>
      <c r="I74" s="96">
        <f t="shared" ca="1" si="6"/>
        <v>6.3591375357000216E-3</v>
      </c>
    </row>
    <row r="75" spans="1:10" ht="16" x14ac:dyDescent="0.2">
      <c r="B75" s="33">
        <f t="shared" ca="1" si="7"/>
        <v>3.3817236140375719E-2</v>
      </c>
      <c r="C75" s="33">
        <f ca="1">C76+1%</f>
        <v>6.9071439106778543E-2</v>
      </c>
      <c r="D75" s="96">
        <f ca="1">D$76</f>
        <v>1.4733781339250055E-2</v>
      </c>
      <c r="E75" s="59"/>
      <c r="G75" s="33">
        <f t="shared" ca="1" si="4"/>
        <v>4.6845093918902507E-2</v>
      </c>
      <c r="H75" s="33">
        <f t="shared" ca="1" si="5"/>
        <v>6.3628575642711419E-2</v>
      </c>
      <c r="I75" s="96">
        <f t="shared" ca="1" si="6"/>
        <v>6.3591375357000216E-3</v>
      </c>
    </row>
    <row r="76" spans="1:10" ht="16" x14ac:dyDescent="0.2">
      <c r="A76" s="79" t="s">
        <v>4226</v>
      </c>
      <c r="B76" s="98">
        <f ca="1">C68*$D$56+C69*$C$56</f>
        <v>2.8691521011833438E-2</v>
      </c>
      <c r="C76" s="98">
        <f ca="1">C68*$D$57</f>
        <v>5.9071439106778548E-2</v>
      </c>
      <c r="D76" s="97">
        <f ca="1">B76-(C$65/2*C76^2)</f>
        <v>1.4733781339250055E-2</v>
      </c>
      <c r="E76" s="59"/>
      <c r="G76" s="33">
        <f t="shared" ca="1" si="4"/>
        <v>3.5119378790360228E-2</v>
      </c>
      <c r="H76" s="33">
        <f t="shared" ca="1" si="5"/>
        <v>5.3628575642711424E-2</v>
      </c>
      <c r="I76" s="96">
        <f t="shared" ca="1" si="6"/>
        <v>6.3591375357000216E-3</v>
      </c>
    </row>
    <row r="77" spans="1:10" ht="16" x14ac:dyDescent="0.2">
      <c r="B77" s="33">
        <f t="shared" ca="1" si="7"/>
        <v>2.4365805883291153E-2</v>
      </c>
      <c r="C77" s="33">
        <f ca="1">C76-1%</f>
        <v>4.9071439106778546E-2</v>
      </c>
      <c r="D77" s="96">
        <f ca="1">D$76</f>
        <v>1.4733781339250055E-2</v>
      </c>
      <c r="E77" s="59"/>
      <c r="G77" s="33">
        <f ca="1">I77+H$65/2*H77^2</f>
        <v>2.5393663661817945E-2</v>
      </c>
      <c r="H77" s="33">
        <f t="shared" ca="1" si="5"/>
        <v>4.3628575642711422E-2</v>
      </c>
      <c r="I77" s="96">
        <f t="shared" ca="1" si="6"/>
        <v>6.3591375357000216E-3</v>
      </c>
    </row>
    <row r="78" spans="1:10" ht="16" x14ac:dyDescent="0.2">
      <c r="B78" s="33">
        <f t="shared" ca="1" si="7"/>
        <v>2.084009075474887E-2</v>
      </c>
      <c r="C78" s="33">
        <f ca="1">C77-1%</f>
        <v>3.9071439106778544E-2</v>
      </c>
      <c r="D78" s="96">
        <f ca="1">D$76</f>
        <v>1.4733781339250055E-2</v>
      </c>
      <c r="E78" s="32"/>
      <c r="F78" s="33"/>
      <c r="G78" s="33">
        <f t="shared" ca="1" si="4"/>
        <v>1.7667948533275659E-2</v>
      </c>
      <c r="H78" s="33">
        <f t="shared" ca="1" si="5"/>
        <v>3.362857564271142E-2</v>
      </c>
      <c r="I78" s="96">
        <f ca="1">$I$79</f>
        <v>6.3591375357000216E-3</v>
      </c>
    </row>
    <row r="79" spans="1:10" ht="16" x14ac:dyDescent="0.2">
      <c r="B79" s="33">
        <f t="shared" ca="1" si="7"/>
        <v>1.8114375626206585E-2</v>
      </c>
      <c r="C79" s="33">
        <f ca="1">C78-1%</f>
        <v>2.9071439106778542E-2</v>
      </c>
      <c r="D79" s="96">
        <f ca="1">D$76</f>
        <v>1.4733781339250055E-2</v>
      </c>
      <c r="F79" s="79" t="s">
        <v>4226</v>
      </c>
      <c r="G79" s="98">
        <f ca="1">H68*$D$56+H69*$C$56</f>
        <v>1.1942233404733377E-2</v>
      </c>
      <c r="H79" s="98">
        <f ca="1">H68*$D$57</f>
        <v>2.3628575642711421E-2</v>
      </c>
      <c r="I79" s="97">
        <f ca="1">G79-(H$65/2*H79^2)</f>
        <v>6.3591375357000216E-3</v>
      </c>
    </row>
    <row r="80" spans="1:10" ht="16" x14ac:dyDescent="0.2">
      <c r="B80" s="33">
        <f t="shared" ca="1" si="7"/>
        <v>1.6188660497664303E-2</v>
      </c>
      <c r="C80" s="33">
        <f ca="1">C79-1%</f>
        <v>1.907143910677854E-2</v>
      </c>
      <c r="D80" s="96">
        <f ca="1">D$76</f>
        <v>1.4733781339250055E-2</v>
      </c>
      <c r="G80" s="33">
        <f t="shared" ca="1" si="4"/>
        <v>8.2165182761910916E-3</v>
      </c>
      <c r="H80" s="33">
        <f ca="1">H79-1%</f>
        <v>1.3628575642711421E-2</v>
      </c>
      <c r="I80" s="96">
        <f t="shared" ca="1" si="6"/>
        <v>6.3591375357000216E-3</v>
      </c>
    </row>
    <row r="81" spans="2:9" ht="16" x14ac:dyDescent="0.2">
      <c r="B81" s="33">
        <f t="shared" ca="1" si="7"/>
        <v>1.5062945369122019E-2</v>
      </c>
      <c r="C81" s="33">
        <f ca="1">C80-1%</f>
        <v>9.0714391067785397E-3</v>
      </c>
      <c r="D81" s="96">
        <f ca="1">D$76</f>
        <v>1.4733781339250055E-2</v>
      </c>
      <c r="G81" s="33">
        <f t="shared" ca="1" si="4"/>
        <v>6.490803147648808E-3</v>
      </c>
      <c r="H81" s="33">
        <f ca="1">H80-1%</f>
        <v>3.6285756427114207E-3</v>
      </c>
      <c r="I81" s="96">
        <f t="shared" ca="1" si="6"/>
        <v>6.3591375357000216E-3</v>
      </c>
    </row>
    <row r="82" spans="2:9" ht="16" x14ac:dyDescent="0.2">
      <c r="C82" s="33"/>
    </row>
    <row r="83" spans="2:9" ht="16" x14ac:dyDescent="0.2">
      <c r="C83" s="3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Ejercicio 1</vt:lpstr>
      <vt:lpstr>Ejercicio 2</vt:lpstr>
      <vt:lpstr>Corr_0</vt:lpstr>
      <vt:lpstr>Corr_1</vt:lpstr>
      <vt:lpstr>Corr_-1</vt:lpstr>
      <vt:lpstr>Sesgo</vt:lpstr>
      <vt:lpstr>3a</vt:lpstr>
      <vt:lpstr>3b</vt:lpstr>
      <vt:lpstr>Assets BH</vt:lpstr>
      <vt:lpstr>Raw data BH</vt:lpstr>
      <vt:lpstr>Data BH</vt:lpstr>
      <vt:lpstr>Portfolios BH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ffilippini</dc:creator>
  <cp:lastModifiedBy>Microsoft Office User</cp:lastModifiedBy>
  <dcterms:created xsi:type="dcterms:W3CDTF">2020-07-16T13:11:39Z</dcterms:created>
  <dcterms:modified xsi:type="dcterms:W3CDTF">2022-06-27T20:42:39Z</dcterms:modified>
</cp:coreProperties>
</file>